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EP\Famnit-SEP_2017-18\ZaObjavoNa-www\"/>
    </mc:Choice>
  </mc:AlternateContent>
  <bookViews>
    <workbookView xWindow="0" yWindow="0" windowWidth="28800" windowHeight="12330" tabRatio="818" activeTab="7"/>
  </bookViews>
  <sheets>
    <sheet name="KUP 1" sheetId="1" r:id="rId1"/>
    <sheet name="KUP 2" sheetId="2" r:id="rId2"/>
    <sheet name="KUP 2-Povp. št. točk 18-for-sp " sheetId="18" state="hidden" r:id="rId3"/>
    <sheet name="KUP 3" sheetId="3" r:id="rId4"/>
    <sheet name="KUP 3 - RPV 18-19-prijave form" sheetId="17" state="hidden" r:id="rId5"/>
    <sheet name="KUP 4" sheetId="10" r:id="rId6"/>
    <sheet name="KUP 5" sheetId="11" r:id="rId7"/>
    <sheet name="KUP 6" sheetId="12" r:id="rId8"/>
    <sheet name="KUP 7" sheetId="7" r:id="rId9"/>
    <sheet name="ANKETIRANJE ŠTUDENTOV" sheetId="9" state="hidden" r:id="rId10"/>
  </sheets>
  <externalReferences>
    <externalReference r:id="rId11"/>
  </externalReferences>
  <definedNames>
    <definedName name="_Hlk314738567" localSheetId="9">'ANKETIRANJE ŠTUDENTOV'!#REF!</definedName>
    <definedName name="_xlnm.Print_Titles" localSheetId="0">'KUP 1'!$A:$AW,'KUP 1'!$5:$8</definedName>
    <definedName name="_xlnm.Print_Titles" localSheetId="3">'KUP 3'!$A:$A,'KUP 3'!$5:$7</definedName>
    <definedName name="_xlnm.Print_Titles" localSheetId="4">'KUP 3 - RPV 18-19-prijave form'!$A:$A,'KUP 3 - RPV 18-19-prijave form'!$5:$7</definedName>
    <definedName name="_xlnm.Print_Titles" localSheetId="5">'KUP 4'!#REF!,'KUP 4'!#REF!</definedName>
    <definedName name="_xlnm.Print_Titles" localSheetId="6">'KUP 5'!$A:$A,'KUP 5'!$5:$7</definedName>
    <definedName name="_xlnm.Print_Titles" localSheetId="7">'KUP 6'!$5:$5</definedName>
  </definedNames>
  <calcPr calcId="162913" concurrentCalc="0"/>
</workbook>
</file>

<file path=xl/calcChain.xml><?xml version="1.0" encoding="utf-8"?>
<calcChain xmlns="http://schemas.openxmlformats.org/spreadsheetml/2006/main">
  <c r="V137" i="10" l="1"/>
  <c r="W137" i="10"/>
  <c r="X137" i="10"/>
  <c r="Y137" i="10"/>
  <c r="AB137" i="10"/>
  <c r="AA137" i="10"/>
  <c r="Z137" i="10"/>
  <c r="M137" i="10"/>
  <c r="N137" i="10"/>
  <c r="O137" i="10"/>
  <c r="P137" i="10"/>
  <c r="S137" i="10"/>
  <c r="R137" i="10"/>
  <c r="Q137" i="10"/>
  <c r="D137" i="10"/>
  <c r="E137" i="10"/>
  <c r="F137" i="10"/>
  <c r="G137" i="10"/>
  <c r="J137" i="10"/>
  <c r="I137" i="10"/>
  <c r="H137" i="10"/>
  <c r="V136" i="10"/>
  <c r="Y136" i="10"/>
  <c r="AB136" i="10"/>
  <c r="U136" i="10"/>
  <c r="X136" i="10"/>
  <c r="AA136" i="10"/>
  <c r="T136" i="10"/>
  <c r="W136" i="10"/>
  <c r="Z136" i="10"/>
  <c r="M136" i="10"/>
  <c r="P136" i="10"/>
  <c r="S136" i="10"/>
  <c r="L136" i="10"/>
  <c r="O136" i="10"/>
  <c r="R136" i="10"/>
  <c r="K136" i="10"/>
  <c r="N136" i="10"/>
  <c r="Q136" i="10"/>
  <c r="D136" i="10"/>
  <c r="G136" i="10"/>
  <c r="J136" i="10"/>
  <c r="C136" i="10"/>
  <c r="F136" i="10"/>
  <c r="I136" i="10"/>
  <c r="B136" i="10"/>
  <c r="E136" i="10"/>
  <c r="H136" i="10"/>
  <c r="V135" i="10"/>
  <c r="W135" i="10"/>
  <c r="X135" i="10"/>
  <c r="Y135" i="10"/>
  <c r="AB135" i="10"/>
  <c r="AA135" i="10"/>
  <c r="Z135" i="10"/>
  <c r="M135" i="10"/>
  <c r="N135" i="10"/>
  <c r="O135" i="10"/>
  <c r="P135" i="10"/>
  <c r="S135" i="10"/>
  <c r="R135" i="10"/>
  <c r="Q135" i="10"/>
  <c r="D135" i="10"/>
  <c r="E135" i="10"/>
  <c r="F135" i="10"/>
  <c r="G135" i="10"/>
  <c r="J135" i="10"/>
  <c r="I135" i="10"/>
  <c r="H135" i="10"/>
  <c r="V134" i="10"/>
  <c r="Y134" i="10"/>
  <c r="AB134" i="10"/>
  <c r="U134" i="10"/>
  <c r="X134" i="10"/>
  <c r="AA134" i="10"/>
  <c r="T134" i="10"/>
  <c r="W134" i="10"/>
  <c r="Z134" i="10"/>
  <c r="M134" i="10"/>
  <c r="P134" i="10"/>
  <c r="S134" i="10"/>
  <c r="L134" i="10"/>
  <c r="O134" i="10"/>
  <c r="R134" i="10"/>
  <c r="K134" i="10"/>
  <c r="N134" i="10"/>
  <c r="Q134" i="10"/>
  <c r="D134" i="10"/>
  <c r="G134" i="10"/>
  <c r="J134" i="10"/>
  <c r="C134" i="10"/>
  <c r="F134" i="10"/>
  <c r="I134" i="10"/>
  <c r="B134" i="10"/>
  <c r="E134" i="10"/>
  <c r="H134" i="10"/>
  <c r="V133" i="10"/>
  <c r="W133" i="10"/>
  <c r="X133" i="10"/>
  <c r="Y133" i="10"/>
  <c r="AB133" i="10"/>
  <c r="AA133" i="10"/>
  <c r="Z133" i="10"/>
  <c r="M133" i="10"/>
  <c r="N133" i="10"/>
  <c r="O133" i="10"/>
  <c r="P133" i="10"/>
  <c r="S133" i="10"/>
  <c r="R133" i="10"/>
  <c r="Q133" i="10"/>
  <c r="D133" i="10"/>
  <c r="E133" i="10"/>
  <c r="F133" i="10"/>
  <c r="G133" i="10"/>
  <c r="J133" i="10"/>
  <c r="I133" i="10"/>
  <c r="H133" i="10"/>
  <c r="V132" i="10"/>
  <c r="W132" i="10"/>
  <c r="X132" i="10"/>
  <c r="Y132" i="10"/>
  <c r="AB132" i="10"/>
  <c r="AA132" i="10"/>
  <c r="Z132" i="10"/>
  <c r="M132" i="10"/>
  <c r="N132" i="10"/>
  <c r="O132" i="10"/>
  <c r="P132" i="10"/>
  <c r="S132" i="10"/>
  <c r="R132" i="10"/>
  <c r="Q132" i="10"/>
  <c r="D132" i="10"/>
  <c r="E132" i="10"/>
  <c r="F132" i="10"/>
  <c r="G132" i="10"/>
  <c r="J132" i="10"/>
  <c r="I132" i="10"/>
  <c r="H132" i="10"/>
  <c r="V131" i="10"/>
  <c r="Y131" i="10"/>
  <c r="AB131" i="10"/>
  <c r="U131" i="10"/>
  <c r="X131" i="10"/>
  <c r="AA131" i="10"/>
  <c r="T131" i="10"/>
  <c r="W131" i="10"/>
  <c r="Z131" i="10"/>
  <c r="M131" i="10"/>
  <c r="P131" i="10"/>
  <c r="S131" i="10"/>
  <c r="L131" i="10"/>
  <c r="O131" i="10"/>
  <c r="R131" i="10"/>
  <c r="K131" i="10"/>
  <c r="N131" i="10"/>
  <c r="Q131" i="10"/>
  <c r="D131" i="10"/>
  <c r="G131" i="10"/>
  <c r="J131" i="10"/>
  <c r="C131" i="10"/>
  <c r="F131" i="10"/>
  <c r="I131" i="10"/>
  <c r="B131" i="10"/>
  <c r="E131" i="10"/>
  <c r="H131" i="10"/>
  <c r="AB130" i="10"/>
  <c r="AA130" i="10"/>
  <c r="Z130" i="10"/>
  <c r="M130" i="10"/>
  <c r="O130" i="10"/>
  <c r="P130" i="10"/>
  <c r="S130" i="10"/>
  <c r="R130" i="10"/>
  <c r="Q130" i="10"/>
  <c r="D130" i="10"/>
  <c r="F130" i="10"/>
  <c r="G130" i="10"/>
  <c r="J130" i="10"/>
  <c r="I130" i="10"/>
  <c r="H130" i="10"/>
  <c r="AB129" i="10"/>
  <c r="AA129" i="10"/>
  <c r="Z129" i="10"/>
  <c r="M129" i="10"/>
  <c r="O129" i="10"/>
  <c r="P129" i="10"/>
  <c r="S129" i="10"/>
  <c r="R129" i="10"/>
  <c r="Q129" i="10"/>
  <c r="D129" i="10"/>
  <c r="F129" i="10"/>
  <c r="G129" i="10"/>
  <c r="J129" i="10"/>
  <c r="I129" i="10"/>
  <c r="H129" i="10"/>
  <c r="AB128" i="10"/>
  <c r="AA128" i="10"/>
  <c r="Z128" i="10"/>
  <c r="M128" i="10"/>
  <c r="O128" i="10"/>
  <c r="P128" i="10"/>
  <c r="S128" i="10"/>
  <c r="R128" i="10"/>
  <c r="Q128" i="10"/>
  <c r="D128" i="10"/>
  <c r="F128" i="10"/>
  <c r="G128" i="10"/>
  <c r="J128" i="10"/>
  <c r="I128" i="10"/>
  <c r="H128" i="10"/>
  <c r="V127" i="10"/>
  <c r="Y127" i="10"/>
  <c r="AB127" i="10"/>
  <c r="U127" i="10"/>
  <c r="X127" i="10"/>
  <c r="AA127" i="10"/>
  <c r="T127" i="10"/>
  <c r="W127" i="10"/>
  <c r="Z127" i="10"/>
  <c r="M127" i="10"/>
  <c r="P127" i="10"/>
  <c r="S127" i="10"/>
  <c r="L127" i="10"/>
  <c r="O127" i="10"/>
  <c r="R127" i="10"/>
  <c r="K127" i="10"/>
  <c r="N127" i="10"/>
  <c r="Q127" i="10"/>
  <c r="D127" i="10"/>
  <c r="G127" i="10"/>
  <c r="J127" i="10"/>
  <c r="C127" i="10"/>
  <c r="F127" i="10"/>
  <c r="I127" i="10"/>
  <c r="B127" i="10"/>
  <c r="E127" i="10"/>
  <c r="H127" i="10"/>
  <c r="V126" i="10"/>
  <c r="W126" i="10"/>
  <c r="X126" i="10"/>
  <c r="Y126" i="10"/>
  <c r="AB126" i="10"/>
  <c r="AA126" i="10"/>
  <c r="Z126" i="10"/>
  <c r="M126" i="10"/>
  <c r="N126" i="10"/>
  <c r="O126" i="10"/>
  <c r="P126" i="10"/>
  <c r="S126" i="10"/>
  <c r="R126" i="10"/>
  <c r="Q126" i="10"/>
  <c r="D126" i="10"/>
  <c r="E126" i="10"/>
  <c r="F126" i="10"/>
  <c r="G126" i="10"/>
  <c r="J126" i="10"/>
  <c r="I126" i="10"/>
  <c r="H126" i="10"/>
  <c r="V125" i="10"/>
  <c r="Y125" i="10"/>
  <c r="AB125" i="10"/>
  <c r="U125" i="10"/>
  <c r="X125" i="10"/>
  <c r="AA125" i="10"/>
  <c r="T125" i="10"/>
  <c r="W125" i="10"/>
  <c r="Z125" i="10"/>
  <c r="M125" i="10"/>
  <c r="P125" i="10"/>
  <c r="S125" i="10"/>
  <c r="L125" i="10"/>
  <c r="O125" i="10"/>
  <c r="R125" i="10"/>
  <c r="K125" i="10"/>
  <c r="N125" i="10"/>
  <c r="Q125" i="10"/>
  <c r="D125" i="10"/>
  <c r="G125" i="10"/>
  <c r="J125" i="10"/>
  <c r="C125" i="10"/>
  <c r="F125" i="10"/>
  <c r="I125" i="10"/>
  <c r="B125" i="10"/>
  <c r="E125" i="10"/>
  <c r="H125" i="10"/>
  <c r="V124" i="10"/>
  <c r="W124" i="10"/>
  <c r="X124" i="10"/>
  <c r="Y124" i="10"/>
  <c r="AB124" i="10"/>
  <c r="AA124" i="10"/>
  <c r="Z124" i="10"/>
  <c r="M124" i="10"/>
  <c r="N124" i="10"/>
  <c r="O124" i="10"/>
  <c r="P124" i="10"/>
  <c r="S124" i="10"/>
  <c r="R124" i="10"/>
  <c r="Q124" i="10"/>
  <c r="D124" i="10"/>
  <c r="E124" i="10"/>
  <c r="F124" i="10"/>
  <c r="G124" i="10"/>
  <c r="J124" i="10"/>
  <c r="I124" i="10"/>
  <c r="H124" i="10"/>
  <c r="V123" i="10"/>
  <c r="W123" i="10"/>
  <c r="X123" i="10"/>
  <c r="Y123" i="10"/>
  <c r="AB123" i="10"/>
  <c r="AA123" i="10"/>
  <c r="Z123" i="10"/>
  <c r="M123" i="10"/>
  <c r="N123" i="10"/>
  <c r="O123" i="10"/>
  <c r="P123" i="10"/>
  <c r="S123" i="10"/>
  <c r="R123" i="10"/>
  <c r="Q123" i="10"/>
  <c r="D123" i="10"/>
  <c r="E123" i="10"/>
  <c r="F123" i="10"/>
  <c r="G123" i="10"/>
  <c r="J123" i="10"/>
  <c r="I123" i="10"/>
  <c r="H123" i="10"/>
  <c r="V122" i="10"/>
  <c r="W122" i="10"/>
  <c r="X122" i="10"/>
  <c r="Y122" i="10"/>
  <c r="AB122" i="10"/>
  <c r="AA122" i="10"/>
  <c r="Z122" i="10"/>
  <c r="M122" i="10"/>
  <c r="N122" i="10"/>
  <c r="O122" i="10"/>
  <c r="P122" i="10"/>
  <c r="S122" i="10"/>
  <c r="R122" i="10"/>
  <c r="Q122" i="10"/>
  <c r="D122" i="10"/>
  <c r="E122" i="10"/>
  <c r="F122" i="10"/>
  <c r="G122" i="10"/>
  <c r="J122" i="10"/>
  <c r="I122" i="10"/>
  <c r="H122" i="10"/>
  <c r="V121" i="10"/>
  <c r="W121" i="10"/>
  <c r="X121" i="10"/>
  <c r="Y121" i="10"/>
  <c r="AB121" i="10"/>
  <c r="AA121" i="10"/>
  <c r="Z121" i="10"/>
  <c r="M121" i="10"/>
  <c r="N121" i="10"/>
  <c r="O121" i="10"/>
  <c r="P121" i="10"/>
  <c r="S121" i="10"/>
  <c r="R121" i="10"/>
  <c r="Q121" i="10"/>
  <c r="D121" i="10"/>
  <c r="E121" i="10"/>
  <c r="F121" i="10"/>
  <c r="G121" i="10"/>
  <c r="J121" i="10"/>
  <c r="I121" i="10"/>
  <c r="H121" i="10"/>
  <c r="V120" i="10"/>
  <c r="W120" i="10"/>
  <c r="X120" i="10"/>
  <c r="Y120" i="10"/>
  <c r="AB120" i="10"/>
  <c r="AA120" i="10"/>
  <c r="Z120" i="10"/>
  <c r="M120" i="10"/>
  <c r="N120" i="10"/>
  <c r="O120" i="10"/>
  <c r="P120" i="10"/>
  <c r="S120" i="10"/>
  <c r="R120" i="10"/>
  <c r="Q120" i="10"/>
  <c r="D120" i="10"/>
  <c r="E120" i="10"/>
  <c r="F120" i="10"/>
  <c r="G120" i="10"/>
  <c r="J120" i="10"/>
  <c r="I120" i="10"/>
  <c r="H120" i="10"/>
  <c r="V119" i="10"/>
  <c r="W119" i="10"/>
  <c r="X119" i="10"/>
  <c r="Y119" i="10"/>
  <c r="AB119" i="10"/>
  <c r="AA119" i="10"/>
  <c r="Z119" i="10"/>
  <c r="M119" i="10"/>
  <c r="N119" i="10"/>
  <c r="O119" i="10"/>
  <c r="P119" i="10"/>
  <c r="S119" i="10"/>
  <c r="R119" i="10"/>
  <c r="Q119" i="10"/>
  <c r="D119" i="10"/>
  <c r="E119" i="10"/>
  <c r="F119" i="10"/>
  <c r="G119" i="10"/>
  <c r="J119" i="10"/>
  <c r="I119" i="10"/>
  <c r="H119" i="10"/>
  <c r="V118" i="10"/>
  <c r="W118" i="10"/>
  <c r="X118" i="10"/>
  <c r="Y118" i="10"/>
  <c r="AB118" i="10"/>
  <c r="AA118" i="10"/>
  <c r="Z118" i="10"/>
  <c r="M118" i="10"/>
  <c r="N118" i="10"/>
  <c r="O118" i="10"/>
  <c r="P118" i="10"/>
  <c r="S118" i="10"/>
  <c r="R118" i="10"/>
  <c r="Q118" i="10"/>
  <c r="D118" i="10"/>
  <c r="E118" i="10"/>
  <c r="F118" i="10"/>
  <c r="G118" i="10"/>
  <c r="J118" i="10"/>
  <c r="I118" i="10"/>
  <c r="H118" i="10"/>
  <c r="V117" i="10"/>
  <c r="W117" i="10"/>
  <c r="X117" i="10"/>
  <c r="Y117" i="10"/>
  <c r="AB117" i="10"/>
  <c r="AA117" i="10"/>
  <c r="Z117" i="10"/>
  <c r="M117" i="10"/>
  <c r="N117" i="10"/>
  <c r="O117" i="10"/>
  <c r="P117" i="10"/>
  <c r="S117" i="10"/>
  <c r="R117" i="10"/>
  <c r="Q117" i="10"/>
  <c r="D117" i="10"/>
  <c r="E117" i="10"/>
  <c r="F117" i="10"/>
  <c r="G117" i="10"/>
  <c r="J117" i="10"/>
  <c r="I117" i="10"/>
  <c r="H117" i="10"/>
  <c r="V116" i="10"/>
  <c r="Y116" i="10"/>
  <c r="AB116" i="10"/>
  <c r="U116" i="10"/>
  <c r="X116" i="10"/>
  <c r="AA116" i="10"/>
  <c r="T116" i="10"/>
  <c r="W116" i="10"/>
  <c r="Z116" i="10"/>
  <c r="M116" i="10"/>
  <c r="P116" i="10"/>
  <c r="S116" i="10"/>
  <c r="L116" i="10"/>
  <c r="O116" i="10"/>
  <c r="R116" i="10"/>
  <c r="K116" i="10"/>
  <c r="N116" i="10"/>
  <c r="Q116" i="10"/>
  <c r="D116" i="10"/>
  <c r="G116" i="10"/>
  <c r="J116" i="10"/>
  <c r="C116" i="10"/>
  <c r="F116" i="10"/>
  <c r="I116" i="10"/>
  <c r="B116" i="10"/>
  <c r="E116" i="10"/>
  <c r="H116" i="10"/>
  <c r="V115" i="10"/>
  <c r="Y115" i="10"/>
  <c r="AB115" i="10"/>
  <c r="U115" i="10"/>
  <c r="X115" i="10"/>
  <c r="AA115" i="10"/>
  <c r="T115" i="10"/>
  <c r="W115" i="10"/>
  <c r="Z115" i="10"/>
  <c r="M115" i="10"/>
  <c r="P115" i="10"/>
  <c r="S115" i="10"/>
  <c r="L115" i="10"/>
  <c r="O115" i="10"/>
  <c r="R115" i="10"/>
  <c r="K115" i="10"/>
  <c r="N115" i="10"/>
  <c r="Q115" i="10"/>
  <c r="D115" i="10"/>
  <c r="G115" i="10"/>
  <c r="J115" i="10"/>
  <c r="C115" i="10"/>
  <c r="F115" i="10"/>
  <c r="I115" i="10"/>
  <c r="B115" i="10"/>
  <c r="E115" i="10"/>
  <c r="H115" i="10"/>
  <c r="V114" i="10"/>
  <c r="W114" i="10"/>
  <c r="X114" i="10"/>
  <c r="Y114" i="10"/>
  <c r="AB114" i="10"/>
  <c r="AA114" i="10"/>
  <c r="Z114" i="10"/>
  <c r="M114" i="10"/>
  <c r="N114" i="10"/>
  <c r="O114" i="10"/>
  <c r="P114" i="10"/>
  <c r="S114" i="10"/>
  <c r="R114" i="10"/>
  <c r="Q114" i="10"/>
  <c r="D114" i="10"/>
  <c r="E114" i="10"/>
  <c r="F114" i="10"/>
  <c r="G114" i="10"/>
  <c r="J114" i="10"/>
  <c r="I114" i="10"/>
  <c r="H114" i="10"/>
  <c r="V113" i="10"/>
  <c r="W113" i="10"/>
  <c r="X113" i="10"/>
  <c r="Y113" i="10"/>
  <c r="AB113" i="10"/>
  <c r="AA113" i="10"/>
  <c r="Z113" i="10"/>
  <c r="M113" i="10"/>
  <c r="N113" i="10"/>
  <c r="O113" i="10"/>
  <c r="P113" i="10"/>
  <c r="S113" i="10"/>
  <c r="R113" i="10"/>
  <c r="Q113" i="10"/>
  <c r="D113" i="10"/>
  <c r="E113" i="10"/>
  <c r="F113" i="10"/>
  <c r="G113" i="10"/>
  <c r="J113" i="10"/>
  <c r="I113" i="10"/>
  <c r="H113" i="10"/>
  <c r="V112" i="10"/>
  <c r="W112" i="10"/>
  <c r="X112" i="10"/>
  <c r="Y112" i="10"/>
  <c r="AB112" i="10"/>
  <c r="AA112" i="10"/>
  <c r="Z112" i="10"/>
  <c r="M112" i="10"/>
  <c r="N112" i="10"/>
  <c r="O112" i="10"/>
  <c r="P112" i="10"/>
  <c r="S112" i="10"/>
  <c r="R112" i="10"/>
  <c r="Q112" i="10"/>
  <c r="D112" i="10"/>
  <c r="E112" i="10"/>
  <c r="F112" i="10"/>
  <c r="G112" i="10"/>
  <c r="J112" i="10"/>
  <c r="I112" i="10"/>
  <c r="H112" i="10"/>
  <c r="V111" i="10"/>
  <c r="Y111" i="10"/>
  <c r="AB111" i="10"/>
  <c r="U111" i="10"/>
  <c r="X111" i="10"/>
  <c r="AA111" i="10"/>
  <c r="T111" i="10"/>
  <c r="W111" i="10"/>
  <c r="Z111" i="10"/>
  <c r="M111" i="10"/>
  <c r="P111" i="10"/>
  <c r="S111" i="10"/>
  <c r="L111" i="10"/>
  <c r="O111" i="10"/>
  <c r="R111" i="10"/>
  <c r="K111" i="10"/>
  <c r="N111" i="10"/>
  <c r="Q111" i="10"/>
  <c r="D111" i="10"/>
  <c r="G111" i="10"/>
  <c r="J111" i="10"/>
  <c r="C111" i="10"/>
  <c r="F111" i="10"/>
  <c r="I111" i="10"/>
  <c r="B111" i="10"/>
  <c r="E111" i="10"/>
  <c r="H111" i="10"/>
  <c r="V110" i="10"/>
  <c r="W110" i="10"/>
  <c r="X110" i="10"/>
  <c r="Y110" i="10"/>
  <c r="AB110" i="10"/>
  <c r="AA110" i="10"/>
  <c r="Z110" i="10"/>
  <c r="M110" i="10"/>
  <c r="N110" i="10"/>
  <c r="O110" i="10"/>
  <c r="P110" i="10"/>
  <c r="S110" i="10"/>
  <c r="R110" i="10"/>
  <c r="Q110" i="10"/>
  <c r="D110" i="10"/>
  <c r="E110" i="10"/>
  <c r="F110" i="10"/>
  <c r="G110" i="10"/>
  <c r="J110" i="10"/>
  <c r="I110" i="10"/>
  <c r="H110" i="10"/>
  <c r="V109" i="10"/>
  <c r="W109" i="10"/>
  <c r="X109" i="10"/>
  <c r="Y109" i="10"/>
  <c r="AB109" i="10"/>
  <c r="AA109" i="10"/>
  <c r="Z109" i="10"/>
  <c r="M109" i="10"/>
  <c r="N109" i="10"/>
  <c r="O109" i="10"/>
  <c r="P109" i="10"/>
  <c r="S109" i="10"/>
  <c r="R109" i="10"/>
  <c r="Q109" i="10"/>
  <c r="D109" i="10"/>
  <c r="E109" i="10"/>
  <c r="F109" i="10"/>
  <c r="G109" i="10"/>
  <c r="J109" i="10"/>
  <c r="I109" i="10"/>
  <c r="H109" i="10"/>
  <c r="V108" i="10"/>
  <c r="Y108" i="10"/>
  <c r="AB108" i="10"/>
  <c r="U108" i="10"/>
  <c r="X108" i="10"/>
  <c r="AA108" i="10"/>
  <c r="T108" i="10"/>
  <c r="W108" i="10"/>
  <c r="Z108" i="10"/>
  <c r="M108" i="10"/>
  <c r="P108" i="10"/>
  <c r="S108" i="10"/>
  <c r="L108" i="10"/>
  <c r="O108" i="10"/>
  <c r="R108" i="10"/>
  <c r="K108" i="10"/>
  <c r="N108" i="10"/>
  <c r="Q108" i="10"/>
  <c r="D108" i="10"/>
  <c r="G108" i="10"/>
  <c r="J108" i="10"/>
  <c r="C108" i="10"/>
  <c r="F108" i="10"/>
  <c r="I108" i="10"/>
  <c r="B108" i="10"/>
  <c r="E108" i="10"/>
  <c r="H108" i="10"/>
  <c r="V107" i="10"/>
  <c r="W107" i="10"/>
  <c r="X107" i="10"/>
  <c r="Y107" i="10"/>
  <c r="AB107" i="10"/>
  <c r="AA107" i="10"/>
  <c r="Z107" i="10"/>
  <c r="M107" i="10"/>
  <c r="N107" i="10"/>
  <c r="O107" i="10"/>
  <c r="P107" i="10"/>
  <c r="S107" i="10"/>
  <c r="R107" i="10"/>
  <c r="Q107" i="10"/>
  <c r="D107" i="10"/>
  <c r="E107" i="10"/>
  <c r="F107" i="10"/>
  <c r="G107" i="10"/>
  <c r="J107" i="10"/>
  <c r="I107" i="10"/>
  <c r="H107" i="10"/>
  <c r="V106" i="10"/>
  <c r="W106" i="10"/>
  <c r="X106" i="10"/>
  <c r="Y106" i="10"/>
  <c r="AB106" i="10"/>
  <c r="AA106" i="10"/>
  <c r="Z106" i="10"/>
  <c r="M106" i="10"/>
  <c r="N106" i="10"/>
  <c r="O106" i="10"/>
  <c r="P106" i="10"/>
  <c r="S106" i="10"/>
  <c r="R106" i="10"/>
  <c r="Q106" i="10"/>
  <c r="D106" i="10"/>
  <c r="E106" i="10"/>
  <c r="F106" i="10"/>
  <c r="G106" i="10"/>
  <c r="J106" i="10"/>
  <c r="I106" i="10"/>
  <c r="H106" i="10"/>
  <c r="V105" i="10"/>
  <c r="W105" i="10"/>
  <c r="X105" i="10"/>
  <c r="Y105" i="10"/>
  <c r="AB105" i="10"/>
  <c r="AA105" i="10"/>
  <c r="Z105" i="10"/>
  <c r="M105" i="10"/>
  <c r="N105" i="10"/>
  <c r="O105" i="10"/>
  <c r="P105" i="10"/>
  <c r="S105" i="10"/>
  <c r="R105" i="10"/>
  <c r="Q105" i="10"/>
  <c r="D105" i="10"/>
  <c r="E105" i="10"/>
  <c r="F105" i="10"/>
  <c r="G105" i="10"/>
  <c r="J105" i="10"/>
  <c r="I105" i="10"/>
  <c r="H105" i="10"/>
  <c r="V104" i="10"/>
  <c r="W104" i="10"/>
  <c r="X104" i="10"/>
  <c r="Y104" i="10"/>
  <c r="AB104" i="10"/>
  <c r="AA104" i="10"/>
  <c r="Z104" i="10"/>
  <c r="N104" i="10"/>
  <c r="O104" i="10"/>
  <c r="P104" i="10"/>
  <c r="S104" i="10"/>
  <c r="R104" i="10"/>
  <c r="Q104" i="10"/>
  <c r="D104" i="10"/>
  <c r="E104" i="10"/>
  <c r="F104" i="10"/>
  <c r="G104" i="10"/>
  <c r="J104" i="10"/>
  <c r="I104" i="10"/>
  <c r="H104" i="10"/>
  <c r="V103" i="10"/>
  <c r="W103" i="10"/>
  <c r="X103" i="10"/>
  <c r="Y103" i="10"/>
  <c r="AB103" i="10"/>
  <c r="AA103" i="10"/>
  <c r="Z103" i="10"/>
  <c r="M103" i="10"/>
  <c r="N103" i="10"/>
  <c r="O103" i="10"/>
  <c r="P103" i="10"/>
  <c r="S103" i="10"/>
  <c r="R103" i="10"/>
  <c r="Q103" i="10"/>
  <c r="D103" i="10"/>
  <c r="E103" i="10"/>
  <c r="F103" i="10"/>
  <c r="G103" i="10"/>
  <c r="J103" i="10"/>
  <c r="I103" i="10"/>
  <c r="H103" i="10"/>
  <c r="V102" i="10"/>
  <c r="W102" i="10"/>
  <c r="X102" i="10"/>
  <c r="Y102" i="10"/>
  <c r="AB102" i="10"/>
  <c r="AA102" i="10"/>
  <c r="Z102" i="10"/>
  <c r="M102" i="10"/>
  <c r="N102" i="10"/>
  <c r="O102" i="10"/>
  <c r="P102" i="10"/>
  <c r="S102" i="10"/>
  <c r="R102" i="10"/>
  <c r="Q102" i="10"/>
  <c r="D102" i="10"/>
  <c r="E102" i="10"/>
  <c r="F102" i="10"/>
  <c r="G102" i="10"/>
  <c r="J102" i="10"/>
  <c r="I102" i="10"/>
  <c r="H102" i="10"/>
  <c r="V101" i="10"/>
  <c r="W101" i="10"/>
  <c r="X101" i="10"/>
  <c r="Y101" i="10"/>
  <c r="AB101" i="10"/>
  <c r="AA101" i="10"/>
  <c r="Z101" i="10"/>
  <c r="M101" i="10"/>
  <c r="N101" i="10"/>
  <c r="O101" i="10"/>
  <c r="P101" i="10"/>
  <c r="S101" i="10"/>
  <c r="R101" i="10"/>
  <c r="Q101" i="10"/>
  <c r="D101" i="10"/>
  <c r="E101" i="10"/>
  <c r="F101" i="10"/>
  <c r="G101" i="10"/>
  <c r="J101" i="10"/>
  <c r="I101" i="10"/>
  <c r="H101" i="10"/>
  <c r="V100" i="10"/>
  <c r="Y100" i="10"/>
  <c r="AB100" i="10"/>
  <c r="U100" i="10"/>
  <c r="X100" i="10"/>
  <c r="AA100" i="10"/>
  <c r="T100" i="10"/>
  <c r="W100" i="10"/>
  <c r="Z100" i="10"/>
  <c r="M100" i="10"/>
  <c r="P100" i="10"/>
  <c r="S100" i="10"/>
  <c r="L100" i="10"/>
  <c r="O100" i="10"/>
  <c r="R100" i="10"/>
  <c r="K100" i="10"/>
  <c r="N100" i="10"/>
  <c r="Q100" i="10"/>
  <c r="D100" i="10"/>
  <c r="G100" i="10"/>
  <c r="J100" i="10"/>
  <c r="C100" i="10"/>
  <c r="F100" i="10"/>
  <c r="I100" i="10"/>
  <c r="B100" i="10"/>
  <c r="E100" i="10"/>
  <c r="H100" i="10"/>
  <c r="AB99" i="10"/>
  <c r="AA99" i="10"/>
  <c r="Z99" i="10"/>
  <c r="S99" i="10"/>
  <c r="R99" i="10"/>
  <c r="Q99" i="10"/>
  <c r="D99" i="10"/>
  <c r="E99" i="10"/>
  <c r="G99" i="10"/>
  <c r="J99" i="10"/>
  <c r="I99" i="10"/>
  <c r="H99" i="10"/>
  <c r="AB98" i="10"/>
  <c r="AA98" i="10"/>
  <c r="Z98" i="10"/>
  <c r="S98" i="10"/>
  <c r="R98" i="10"/>
  <c r="Q98" i="10"/>
  <c r="D98" i="10"/>
  <c r="E98" i="10"/>
  <c r="G98" i="10"/>
  <c r="J98" i="10"/>
  <c r="I98" i="10"/>
  <c r="H98" i="10"/>
  <c r="AB97" i="10"/>
  <c r="AA97" i="10"/>
  <c r="Z97" i="10"/>
  <c r="S97" i="10"/>
  <c r="R97" i="10"/>
  <c r="Q97" i="10"/>
  <c r="D97" i="10"/>
  <c r="E97" i="10"/>
  <c r="G97" i="10"/>
  <c r="J97" i="10"/>
  <c r="I97" i="10"/>
  <c r="H97" i="10"/>
  <c r="AB96" i="10"/>
  <c r="AA96" i="10"/>
  <c r="Z96" i="10"/>
  <c r="S96" i="10"/>
  <c r="R96" i="10"/>
  <c r="Q96" i="10"/>
  <c r="D96" i="10"/>
  <c r="E96" i="10"/>
  <c r="G96" i="10"/>
  <c r="J96" i="10"/>
  <c r="I96" i="10"/>
  <c r="H96" i="10"/>
  <c r="AB95" i="10"/>
  <c r="AA95" i="10"/>
  <c r="Z95" i="10"/>
  <c r="S95" i="10"/>
  <c r="R95" i="10"/>
  <c r="Q95" i="10"/>
  <c r="D95" i="10"/>
  <c r="E95" i="10"/>
  <c r="G95" i="10"/>
  <c r="J95" i="10"/>
  <c r="I95" i="10"/>
  <c r="H95" i="10"/>
  <c r="AB94" i="10"/>
  <c r="AA94" i="10"/>
  <c r="Z94" i="10"/>
  <c r="S94" i="10"/>
  <c r="R94" i="10"/>
  <c r="Q94" i="10"/>
  <c r="D94" i="10"/>
  <c r="E94" i="10"/>
  <c r="G94" i="10"/>
  <c r="J94" i="10"/>
  <c r="I94" i="10"/>
  <c r="H94" i="10"/>
  <c r="AB93" i="10"/>
  <c r="AA93" i="10"/>
  <c r="Z93" i="10"/>
  <c r="S93" i="10"/>
  <c r="R93" i="10"/>
  <c r="Q93" i="10"/>
  <c r="D93" i="10"/>
  <c r="E93" i="10"/>
  <c r="G93" i="10"/>
  <c r="J93" i="10"/>
  <c r="I93" i="10"/>
  <c r="H93" i="10"/>
  <c r="AB92" i="10"/>
  <c r="AA92" i="10"/>
  <c r="Z92" i="10"/>
  <c r="S92" i="10"/>
  <c r="R92" i="10"/>
  <c r="Q92" i="10"/>
  <c r="D92" i="10"/>
  <c r="E92" i="10"/>
  <c r="G92" i="10"/>
  <c r="J92" i="10"/>
  <c r="I92" i="10"/>
  <c r="H92" i="10"/>
  <c r="V91" i="10"/>
  <c r="Y91" i="10"/>
  <c r="AB91" i="10"/>
  <c r="U91" i="10"/>
  <c r="X91" i="10"/>
  <c r="AA91" i="10"/>
  <c r="T91" i="10"/>
  <c r="W91" i="10"/>
  <c r="Z91" i="10"/>
  <c r="M91" i="10"/>
  <c r="P91" i="10"/>
  <c r="S91" i="10"/>
  <c r="L91" i="10"/>
  <c r="O91" i="10"/>
  <c r="R91" i="10"/>
  <c r="K91" i="10"/>
  <c r="N91" i="10"/>
  <c r="Q91" i="10"/>
  <c r="D91" i="10"/>
  <c r="G91" i="10"/>
  <c r="J91" i="10"/>
  <c r="C91" i="10"/>
  <c r="F91" i="10"/>
  <c r="I91" i="10"/>
  <c r="B91" i="10"/>
  <c r="E91" i="10"/>
  <c r="H91" i="10"/>
  <c r="V90" i="10"/>
  <c r="W90" i="10"/>
  <c r="X90" i="10"/>
  <c r="Y90" i="10"/>
  <c r="AB90" i="10"/>
  <c r="AA90" i="10"/>
  <c r="Z90" i="10"/>
  <c r="M90" i="10"/>
  <c r="N90" i="10"/>
  <c r="O90" i="10"/>
  <c r="P90" i="10"/>
  <c r="S90" i="10"/>
  <c r="R90" i="10"/>
  <c r="Q90" i="10"/>
  <c r="D90" i="10"/>
  <c r="E90" i="10"/>
  <c r="F90" i="10"/>
  <c r="G90" i="10"/>
  <c r="J90" i="10"/>
  <c r="I90" i="10"/>
  <c r="H90" i="10"/>
  <c r="V89" i="10"/>
  <c r="W89" i="10"/>
  <c r="X89" i="10"/>
  <c r="Y89" i="10"/>
  <c r="AB89" i="10"/>
  <c r="AA89" i="10"/>
  <c r="Z89" i="10"/>
  <c r="M89" i="10"/>
  <c r="N89" i="10"/>
  <c r="O89" i="10"/>
  <c r="P89" i="10"/>
  <c r="S89" i="10"/>
  <c r="R89" i="10"/>
  <c r="Q89" i="10"/>
  <c r="D89" i="10"/>
  <c r="E89" i="10"/>
  <c r="F89" i="10"/>
  <c r="G89" i="10"/>
  <c r="J89" i="10"/>
  <c r="I89" i="10"/>
  <c r="H89" i="10"/>
  <c r="V88" i="10"/>
  <c r="W88" i="10"/>
  <c r="X88" i="10"/>
  <c r="Y88" i="10"/>
  <c r="AB88" i="10"/>
  <c r="AA88" i="10"/>
  <c r="Z88" i="10"/>
  <c r="M88" i="10"/>
  <c r="N88" i="10"/>
  <c r="O88" i="10"/>
  <c r="P88" i="10"/>
  <c r="S88" i="10"/>
  <c r="R88" i="10"/>
  <c r="Q88" i="10"/>
  <c r="D88" i="10"/>
  <c r="E88" i="10"/>
  <c r="F88" i="10"/>
  <c r="G88" i="10"/>
  <c r="J88" i="10"/>
  <c r="I88" i="10"/>
  <c r="H88" i="10"/>
  <c r="V87" i="10"/>
  <c r="W87" i="10"/>
  <c r="X87" i="10"/>
  <c r="Y87" i="10"/>
  <c r="AB87" i="10"/>
  <c r="AA87" i="10"/>
  <c r="Z87" i="10"/>
  <c r="M87" i="10"/>
  <c r="N87" i="10"/>
  <c r="O87" i="10"/>
  <c r="P87" i="10"/>
  <c r="S87" i="10"/>
  <c r="R87" i="10"/>
  <c r="Q87" i="10"/>
  <c r="D87" i="10"/>
  <c r="E87" i="10"/>
  <c r="F87" i="10"/>
  <c r="G87" i="10"/>
  <c r="J87" i="10"/>
  <c r="I87" i="10"/>
  <c r="H87" i="10"/>
  <c r="V86" i="10"/>
  <c r="W86" i="10"/>
  <c r="X86" i="10"/>
  <c r="Y86" i="10"/>
  <c r="AB86" i="10"/>
  <c r="AA86" i="10"/>
  <c r="Z86" i="10"/>
  <c r="M86" i="10"/>
  <c r="N86" i="10"/>
  <c r="O86" i="10"/>
  <c r="P86" i="10"/>
  <c r="S86" i="10"/>
  <c r="R86" i="10"/>
  <c r="Q86" i="10"/>
  <c r="D86" i="10"/>
  <c r="E86" i="10"/>
  <c r="F86" i="10"/>
  <c r="G86" i="10"/>
  <c r="J86" i="10"/>
  <c r="I86" i="10"/>
  <c r="H86" i="10"/>
  <c r="V85" i="10"/>
  <c r="W85" i="10"/>
  <c r="X85" i="10"/>
  <c r="Y85" i="10"/>
  <c r="AB85" i="10"/>
  <c r="AA85" i="10"/>
  <c r="Z85" i="10"/>
  <c r="M85" i="10"/>
  <c r="N85" i="10"/>
  <c r="O85" i="10"/>
  <c r="P85" i="10"/>
  <c r="S85" i="10"/>
  <c r="R85" i="10"/>
  <c r="Q85" i="10"/>
  <c r="D85" i="10"/>
  <c r="E85" i="10"/>
  <c r="F85" i="10"/>
  <c r="G85" i="10"/>
  <c r="J85" i="10"/>
  <c r="I85" i="10"/>
  <c r="H85" i="10"/>
  <c r="V84" i="10"/>
  <c r="W84" i="10"/>
  <c r="X84" i="10"/>
  <c r="Y84" i="10"/>
  <c r="AB84" i="10"/>
  <c r="AA84" i="10"/>
  <c r="Z84" i="10"/>
  <c r="M84" i="10"/>
  <c r="N84" i="10"/>
  <c r="O84" i="10"/>
  <c r="P84" i="10"/>
  <c r="S84" i="10"/>
  <c r="R84" i="10"/>
  <c r="Q84" i="10"/>
  <c r="D84" i="10"/>
  <c r="E84" i="10"/>
  <c r="F84" i="10"/>
  <c r="G84" i="10"/>
  <c r="J84" i="10"/>
  <c r="I84" i="10"/>
  <c r="H84" i="10"/>
  <c r="V83" i="10"/>
  <c r="W83" i="10"/>
  <c r="X83" i="10"/>
  <c r="Y83" i="10"/>
  <c r="AB83" i="10"/>
  <c r="AA83" i="10"/>
  <c r="Z83" i="10"/>
  <c r="M83" i="10"/>
  <c r="N83" i="10"/>
  <c r="O83" i="10"/>
  <c r="P83" i="10"/>
  <c r="S83" i="10"/>
  <c r="R83" i="10"/>
  <c r="Q83" i="10"/>
  <c r="D83" i="10"/>
  <c r="E83" i="10"/>
  <c r="F83" i="10"/>
  <c r="G83" i="10"/>
  <c r="J83" i="10"/>
  <c r="I83" i="10"/>
  <c r="H83" i="10"/>
  <c r="V82" i="10"/>
  <c r="W82" i="10"/>
  <c r="X82" i="10"/>
  <c r="Y82" i="10"/>
  <c r="AB82" i="10"/>
  <c r="AA82" i="10"/>
  <c r="Z82" i="10"/>
  <c r="M82" i="10"/>
  <c r="N82" i="10"/>
  <c r="O82" i="10"/>
  <c r="P82" i="10"/>
  <c r="S82" i="10"/>
  <c r="R82" i="10"/>
  <c r="Q82" i="10"/>
  <c r="D82" i="10"/>
  <c r="E82" i="10"/>
  <c r="F82" i="10"/>
  <c r="G82" i="10"/>
  <c r="J82" i="10"/>
  <c r="I82" i="10"/>
  <c r="H82" i="10"/>
  <c r="V81" i="10"/>
  <c r="Y81" i="10"/>
  <c r="AB81" i="10"/>
  <c r="U81" i="10"/>
  <c r="X81" i="10"/>
  <c r="AA81" i="10"/>
  <c r="T81" i="10"/>
  <c r="W81" i="10"/>
  <c r="Z81" i="10"/>
  <c r="M81" i="10"/>
  <c r="P81" i="10"/>
  <c r="S81" i="10"/>
  <c r="L81" i="10"/>
  <c r="O81" i="10"/>
  <c r="R81" i="10"/>
  <c r="K81" i="10"/>
  <c r="N81" i="10"/>
  <c r="Q81" i="10"/>
  <c r="D81" i="10"/>
  <c r="G81" i="10"/>
  <c r="J81" i="10"/>
  <c r="C81" i="10"/>
  <c r="F81" i="10"/>
  <c r="I81" i="10"/>
  <c r="B81" i="10"/>
  <c r="E81" i="10"/>
  <c r="H81" i="10"/>
  <c r="V80" i="10"/>
  <c r="W80" i="10"/>
  <c r="X80" i="10"/>
  <c r="Y80" i="10"/>
  <c r="AB80" i="10"/>
  <c r="AA80" i="10"/>
  <c r="Z80" i="10"/>
  <c r="M80" i="10"/>
  <c r="N80" i="10"/>
  <c r="O80" i="10"/>
  <c r="P80" i="10"/>
  <c r="S80" i="10"/>
  <c r="R80" i="10"/>
  <c r="Q80" i="10"/>
  <c r="D80" i="10"/>
  <c r="E80" i="10"/>
  <c r="F80" i="10"/>
  <c r="G80" i="10"/>
  <c r="J80" i="10"/>
  <c r="I80" i="10"/>
  <c r="H80" i="10"/>
  <c r="V79" i="10"/>
  <c r="W79" i="10"/>
  <c r="X79" i="10"/>
  <c r="Y79" i="10"/>
  <c r="AB79" i="10"/>
  <c r="AA79" i="10"/>
  <c r="Z79" i="10"/>
  <c r="M79" i="10"/>
  <c r="N79" i="10"/>
  <c r="O79" i="10"/>
  <c r="P79" i="10"/>
  <c r="S79" i="10"/>
  <c r="R79" i="10"/>
  <c r="Q79" i="10"/>
  <c r="D79" i="10"/>
  <c r="E79" i="10"/>
  <c r="F79" i="10"/>
  <c r="G79" i="10"/>
  <c r="J79" i="10"/>
  <c r="I79" i="10"/>
  <c r="H79" i="10"/>
  <c r="V78" i="10"/>
  <c r="W78" i="10"/>
  <c r="X78" i="10"/>
  <c r="Y78" i="10"/>
  <c r="AB78" i="10"/>
  <c r="AA78" i="10"/>
  <c r="Z78" i="10"/>
  <c r="M78" i="10"/>
  <c r="N78" i="10"/>
  <c r="O78" i="10"/>
  <c r="P78" i="10"/>
  <c r="S78" i="10"/>
  <c r="R78" i="10"/>
  <c r="Q78" i="10"/>
  <c r="D78" i="10"/>
  <c r="E78" i="10"/>
  <c r="F78" i="10"/>
  <c r="G78" i="10"/>
  <c r="J78" i="10"/>
  <c r="I78" i="10"/>
  <c r="H78" i="10"/>
  <c r="V77" i="10"/>
  <c r="W77" i="10"/>
  <c r="X77" i="10"/>
  <c r="Y77" i="10"/>
  <c r="AB77" i="10"/>
  <c r="AA77" i="10"/>
  <c r="Z77" i="10"/>
  <c r="M77" i="10"/>
  <c r="N77" i="10"/>
  <c r="O77" i="10"/>
  <c r="P77" i="10"/>
  <c r="S77" i="10"/>
  <c r="R77" i="10"/>
  <c r="Q77" i="10"/>
  <c r="D77" i="10"/>
  <c r="E77" i="10"/>
  <c r="F77" i="10"/>
  <c r="G77" i="10"/>
  <c r="J77" i="10"/>
  <c r="I77" i="10"/>
  <c r="H77" i="10"/>
  <c r="V76" i="10"/>
  <c r="W76" i="10"/>
  <c r="X76" i="10"/>
  <c r="Y76" i="10"/>
  <c r="AB76" i="10"/>
  <c r="AA76" i="10"/>
  <c r="Z76" i="10"/>
  <c r="M76" i="10"/>
  <c r="N76" i="10"/>
  <c r="O76" i="10"/>
  <c r="P76" i="10"/>
  <c r="S76" i="10"/>
  <c r="R76" i="10"/>
  <c r="Q76" i="10"/>
  <c r="D76" i="10"/>
  <c r="E76" i="10"/>
  <c r="F76" i="10"/>
  <c r="G76" i="10"/>
  <c r="J76" i="10"/>
  <c r="I76" i="10"/>
  <c r="H76" i="10"/>
  <c r="V75" i="10"/>
  <c r="W75" i="10"/>
  <c r="X75" i="10"/>
  <c r="Y75" i="10"/>
  <c r="AB75" i="10"/>
  <c r="AA75" i="10"/>
  <c r="Z75" i="10"/>
  <c r="M75" i="10"/>
  <c r="N75" i="10"/>
  <c r="O75" i="10"/>
  <c r="P75" i="10"/>
  <c r="S75" i="10"/>
  <c r="R75" i="10"/>
  <c r="Q75" i="10"/>
  <c r="D75" i="10"/>
  <c r="E75" i="10"/>
  <c r="F75" i="10"/>
  <c r="G75" i="10"/>
  <c r="J75" i="10"/>
  <c r="I75" i="10"/>
  <c r="H75" i="10"/>
  <c r="V74" i="10"/>
  <c r="W74" i="10"/>
  <c r="X74" i="10"/>
  <c r="Y74" i="10"/>
  <c r="AB74" i="10"/>
  <c r="AA74" i="10"/>
  <c r="Z74" i="10"/>
  <c r="M74" i="10"/>
  <c r="N74" i="10"/>
  <c r="O74" i="10"/>
  <c r="P74" i="10"/>
  <c r="S74" i="10"/>
  <c r="R74" i="10"/>
  <c r="Q74" i="10"/>
  <c r="D74" i="10"/>
  <c r="E74" i="10"/>
  <c r="F74" i="10"/>
  <c r="G74" i="10"/>
  <c r="J74" i="10"/>
  <c r="I74" i="10"/>
  <c r="H74" i="10"/>
  <c r="V73" i="10"/>
  <c r="W73" i="10"/>
  <c r="X73" i="10"/>
  <c r="Y73" i="10"/>
  <c r="AB73" i="10"/>
  <c r="AA73" i="10"/>
  <c r="Z73" i="10"/>
  <c r="M73" i="10"/>
  <c r="N73" i="10"/>
  <c r="O73" i="10"/>
  <c r="P73" i="10"/>
  <c r="S73" i="10"/>
  <c r="R73" i="10"/>
  <c r="Q73" i="10"/>
  <c r="D73" i="10"/>
  <c r="E73" i="10"/>
  <c r="F73" i="10"/>
  <c r="G73" i="10"/>
  <c r="J73" i="10"/>
  <c r="I73" i="10"/>
  <c r="H73" i="10"/>
  <c r="V72" i="10"/>
  <c r="W72" i="10"/>
  <c r="X72" i="10"/>
  <c r="Y72" i="10"/>
  <c r="AB72" i="10"/>
  <c r="AA72" i="10"/>
  <c r="Z72" i="10"/>
  <c r="M72" i="10"/>
  <c r="N72" i="10"/>
  <c r="O72" i="10"/>
  <c r="P72" i="10"/>
  <c r="S72" i="10"/>
  <c r="R72" i="10"/>
  <c r="Q72" i="10"/>
  <c r="D72" i="10"/>
  <c r="E72" i="10"/>
  <c r="F72" i="10"/>
  <c r="G72" i="10"/>
  <c r="J72" i="10"/>
  <c r="I72" i="10"/>
  <c r="H72" i="10"/>
  <c r="V71" i="10"/>
  <c r="W71" i="10"/>
  <c r="X71" i="10"/>
  <c r="Y71" i="10"/>
  <c r="AB71" i="10"/>
  <c r="AA71" i="10"/>
  <c r="Z71" i="10"/>
  <c r="M71" i="10"/>
  <c r="N71" i="10"/>
  <c r="O71" i="10"/>
  <c r="P71" i="10"/>
  <c r="S71" i="10"/>
  <c r="R71" i="10"/>
  <c r="Q71" i="10"/>
  <c r="D71" i="10"/>
  <c r="E71" i="10"/>
  <c r="F71" i="10"/>
  <c r="G71" i="10"/>
  <c r="J71" i="10"/>
  <c r="I71" i="10"/>
  <c r="H71" i="10"/>
  <c r="V70" i="10"/>
  <c r="W70" i="10"/>
  <c r="X70" i="10"/>
  <c r="Y70" i="10"/>
  <c r="AB70" i="10"/>
  <c r="AA70" i="10"/>
  <c r="Z70" i="10"/>
  <c r="M70" i="10"/>
  <c r="N70" i="10"/>
  <c r="O70" i="10"/>
  <c r="P70" i="10"/>
  <c r="S70" i="10"/>
  <c r="R70" i="10"/>
  <c r="Q70" i="10"/>
  <c r="D70" i="10"/>
  <c r="E70" i="10"/>
  <c r="F70" i="10"/>
  <c r="G70" i="10"/>
  <c r="J70" i="10"/>
  <c r="I70" i="10"/>
  <c r="H70" i="10"/>
  <c r="V69" i="10"/>
  <c r="Y69" i="10"/>
  <c r="AB69" i="10"/>
  <c r="U69" i="10"/>
  <c r="X69" i="10"/>
  <c r="AA69" i="10"/>
  <c r="T69" i="10"/>
  <c r="W69" i="10"/>
  <c r="Z69" i="10"/>
  <c r="M69" i="10"/>
  <c r="P69" i="10"/>
  <c r="S69" i="10"/>
  <c r="L69" i="10"/>
  <c r="O69" i="10"/>
  <c r="R69" i="10"/>
  <c r="K69" i="10"/>
  <c r="N69" i="10"/>
  <c r="Q69" i="10"/>
  <c r="D69" i="10"/>
  <c r="G69" i="10"/>
  <c r="J69" i="10"/>
  <c r="C69" i="10"/>
  <c r="F69" i="10"/>
  <c r="I69" i="10"/>
  <c r="B69" i="10"/>
  <c r="E69" i="10"/>
  <c r="H69" i="10"/>
  <c r="V68" i="10"/>
  <c r="Y68" i="10"/>
  <c r="AB68" i="10"/>
  <c r="U68" i="10"/>
  <c r="X68" i="10"/>
  <c r="AA68" i="10"/>
  <c r="T68" i="10"/>
  <c r="W68" i="10"/>
  <c r="Z68" i="10"/>
  <c r="M68" i="10"/>
  <c r="P68" i="10"/>
  <c r="S68" i="10"/>
  <c r="L68" i="10"/>
  <c r="O68" i="10"/>
  <c r="R68" i="10"/>
  <c r="K68" i="10"/>
  <c r="N68" i="10"/>
  <c r="Q68" i="10"/>
  <c r="D68" i="10"/>
  <c r="G68" i="10"/>
  <c r="J68" i="10"/>
  <c r="C68" i="10"/>
  <c r="F68" i="10"/>
  <c r="I68" i="10"/>
  <c r="B68" i="10"/>
  <c r="E68" i="10"/>
  <c r="H68" i="10"/>
  <c r="V67" i="10"/>
  <c r="W67" i="10"/>
  <c r="X67" i="10"/>
  <c r="Y67" i="10"/>
  <c r="AB67" i="10"/>
  <c r="AA67" i="10"/>
  <c r="Z67" i="10"/>
  <c r="M67" i="10"/>
  <c r="N67" i="10"/>
  <c r="O67" i="10"/>
  <c r="P67" i="10"/>
  <c r="S67" i="10"/>
  <c r="R67" i="10"/>
  <c r="Q67" i="10"/>
  <c r="D67" i="10"/>
  <c r="E67" i="10"/>
  <c r="F67" i="10"/>
  <c r="G67" i="10"/>
  <c r="J67" i="10"/>
  <c r="I67" i="10"/>
  <c r="H67" i="10"/>
  <c r="V66" i="10"/>
  <c r="W66" i="10"/>
  <c r="X66" i="10"/>
  <c r="Y66" i="10"/>
  <c r="AB66" i="10"/>
  <c r="AA66" i="10"/>
  <c r="Z66" i="10"/>
  <c r="M66" i="10"/>
  <c r="N66" i="10"/>
  <c r="O66" i="10"/>
  <c r="P66" i="10"/>
  <c r="S66" i="10"/>
  <c r="R66" i="10"/>
  <c r="Q66" i="10"/>
  <c r="D66" i="10"/>
  <c r="E66" i="10"/>
  <c r="F66" i="10"/>
  <c r="G66" i="10"/>
  <c r="J66" i="10"/>
  <c r="I66" i="10"/>
  <c r="H66" i="10"/>
  <c r="V65" i="10"/>
  <c r="W65" i="10"/>
  <c r="X65" i="10"/>
  <c r="Y65" i="10"/>
  <c r="AB65" i="10"/>
  <c r="AA65" i="10"/>
  <c r="Z65" i="10"/>
  <c r="M65" i="10"/>
  <c r="N65" i="10"/>
  <c r="O65" i="10"/>
  <c r="P65" i="10"/>
  <c r="S65" i="10"/>
  <c r="R65" i="10"/>
  <c r="Q65" i="10"/>
  <c r="D65" i="10"/>
  <c r="E65" i="10"/>
  <c r="F65" i="10"/>
  <c r="G65" i="10"/>
  <c r="J65" i="10"/>
  <c r="I65" i="10"/>
  <c r="H65" i="10"/>
  <c r="V64" i="10"/>
  <c r="Y64" i="10"/>
  <c r="AB64" i="10"/>
  <c r="U64" i="10"/>
  <c r="X64" i="10"/>
  <c r="AA64" i="10"/>
  <c r="T64" i="10"/>
  <c r="W64" i="10"/>
  <c r="Z64" i="10"/>
  <c r="M64" i="10"/>
  <c r="P64" i="10"/>
  <c r="S64" i="10"/>
  <c r="L64" i="10"/>
  <c r="O64" i="10"/>
  <c r="R64" i="10"/>
  <c r="K64" i="10"/>
  <c r="N64" i="10"/>
  <c r="Q64" i="10"/>
  <c r="D64" i="10"/>
  <c r="G64" i="10"/>
  <c r="J64" i="10"/>
  <c r="C64" i="10"/>
  <c r="F64" i="10"/>
  <c r="I64" i="10"/>
  <c r="B64" i="10"/>
  <c r="E64" i="10"/>
  <c r="H64" i="10"/>
  <c r="V63" i="10"/>
  <c r="W63" i="10"/>
  <c r="X63" i="10"/>
  <c r="Y63" i="10"/>
  <c r="AB63" i="10"/>
  <c r="AA63" i="10"/>
  <c r="Z63" i="10"/>
  <c r="M63" i="10"/>
  <c r="N63" i="10"/>
  <c r="O63" i="10"/>
  <c r="P63" i="10"/>
  <c r="S63" i="10"/>
  <c r="R63" i="10"/>
  <c r="Q63" i="10"/>
  <c r="D63" i="10"/>
  <c r="E63" i="10"/>
  <c r="F63" i="10"/>
  <c r="G63" i="10"/>
  <c r="J63" i="10"/>
  <c r="I63" i="10"/>
  <c r="H63" i="10"/>
  <c r="V62" i="10"/>
  <c r="W62" i="10"/>
  <c r="X62" i="10"/>
  <c r="Y62" i="10"/>
  <c r="AB62" i="10"/>
  <c r="AA62" i="10"/>
  <c r="Z62" i="10"/>
  <c r="M62" i="10"/>
  <c r="N62" i="10"/>
  <c r="O62" i="10"/>
  <c r="P62" i="10"/>
  <c r="S62" i="10"/>
  <c r="R62" i="10"/>
  <c r="Q62" i="10"/>
  <c r="D62" i="10"/>
  <c r="E62" i="10"/>
  <c r="F62" i="10"/>
  <c r="G62" i="10"/>
  <c r="J62" i="10"/>
  <c r="I62" i="10"/>
  <c r="H62" i="10"/>
  <c r="V61" i="10"/>
  <c r="W61" i="10"/>
  <c r="X61" i="10"/>
  <c r="Y61" i="10"/>
  <c r="AB61" i="10"/>
  <c r="AA61" i="10"/>
  <c r="Z61" i="10"/>
  <c r="M61" i="10"/>
  <c r="N61" i="10"/>
  <c r="O61" i="10"/>
  <c r="P61" i="10"/>
  <c r="S61" i="10"/>
  <c r="R61" i="10"/>
  <c r="Q61" i="10"/>
  <c r="D61" i="10"/>
  <c r="E61" i="10"/>
  <c r="F61" i="10"/>
  <c r="G61" i="10"/>
  <c r="J61" i="10"/>
  <c r="I61" i="10"/>
  <c r="H61" i="10"/>
  <c r="V60" i="10"/>
  <c r="W60" i="10"/>
  <c r="X60" i="10"/>
  <c r="Y60" i="10"/>
  <c r="AB60" i="10"/>
  <c r="AA60" i="10"/>
  <c r="Z60" i="10"/>
  <c r="M60" i="10"/>
  <c r="N60" i="10"/>
  <c r="O60" i="10"/>
  <c r="P60" i="10"/>
  <c r="S60" i="10"/>
  <c r="R60" i="10"/>
  <c r="Q60" i="10"/>
  <c r="D60" i="10"/>
  <c r="E60" i="10"/>
  <c r="F60" i="10"/>
  <c r="G60" i="10"/>
  <c r="J60" i="10"/>
  <c r="I60" i="10"/>
  <c r="H60" i="10"/>
  <c r="V59" i="10"/>
  <c r="W59" i="10"/>
  <c r="X59" i="10"/>
  <c r="Y59" i="10"/>
  <c r="AB59" i="10"/>
  <c r="AA59" i="10"/>
  <c r="Z59" i="10"/>
  <c r="M59" i="10"/>
  <c r="N59" i="10"/>
  <c r="O59" i="10"/>
  <c r="P59" i="10"/>
  <c r="S59" i="10"/>
  <c r="R59" i="10"/>
  <c r="Q59" i="10"/>
  <c r="D59" i="10"/>
  <c r="E59" i="10"/>
  <c r="F59" i="10"/>
  <c r="G59" i="10"/>
  <c r="J59" i="10"/>
  <c r="I59" i="10"/>
  <c r="H59" i="10"/>
  <c r="V58" i="10"/>
  <c r="Y58" i="10"/>
  <c r="AB58" i="10"/>
  <c r="U58" i="10"/>
  <c r="X58" i="10"/>
  <c r="AA58" i="10"/>
  <c r="T58" i="10"/>
  <c r="W58" i="10"/>
  <c r="Z58" i="10"/>
  <c r="M58" i="10"/>
  <c r="P58" i="10"/>
  <c r="S58" i="10"/>
  <c r="L58" i="10"/>
  <c r="O58" i="10"/>
  <c r="R58" i="10"/>
  <c r="K58" i="10"/>
  <c r="N58" i="10"/>
  <c r="Q58" i="10"/>
  <c r="D58" i="10"/>
  <c r="G58" i="10"/>
  <c r="J58" i="10"/>
  <c r="C58" i="10"/>
  <c r="F58" i="10"/>
  <c r="I58" i="10"/>
  <c r="B58" i="10"/>
  <c r="E58" i="10"/>
  <c r="H58" i="10"/>
  <c r="V57" i="10"/>
  <c r="W57" i="10"/>
  <c r="X57" i="10"/>
  <c r="Y57" i="10"/>
  <c r="AB57" i="10"/>
  <c r="AA57" i="10"/>
  <c r="Z57" i="10"/>
  <c r="M57" i="10"/>
  <c r="N57" i="10"/>
  <c r="O57" i="10"/>
  <c r="P57" i="10"/>
  <c r="S57" i="10"/>
  <c r="R57" i="10"/>
  <c r="Q57" i="10"/>
  <c r="D57" i="10"/>
  <c r="E57" i="10"/>
  <c r="F57" i="10"/>
  <c r="G57" i="10"/>
  <c r="J57" i="10"/>
  <c r="I57" i="10"/>
  <c r="H57" i="10"/>
  <c r="V56" i="10"/>
  <c r="W56" i="10"/>
  <c r="X56" i="10"/>
  <c r="Y56" i="10"/>
  <c r="AB56" i="10"/>
  <c r="AA56" i="10"/>
  <c r="Z56" i="10"/>
  <c r="M56" i="10"/>
  <c r="N56" i="10"/>
  <c r="O56" i="10"/>
  <c r="P56" i="10"/>
  <c r="S56" i="10"/>
  <c r="R56" i="10"/>
  <c r="Q56" i="10"/>
  <c r="D56" i="10"/>
  <c r="E56" i="10"/>
  <c r="F56" i="10"/>
  <c r="G56" i="10"/>
  <c r="J56" i="10"/>
  <c r="I56" i="10"/>
  <c r="H56" i="10"/>
  <c r="V55" i="10"/>
  <c r="W55" i="10"/>
  <c r="X55" i="10"/>
  <c r="Y55" i="10"/>
  <c r="AB55" i="10"/>
  <c r="AA55" i="10"/>
  <c r="Z55" i="10"/>
  <c r="M55" i="10"/>
  <c r="N55" i="10"/>
  <c r="O55" i="10"/>
  <c r="P55" i="10"/>
  <c r="S55" i="10"/>
  <c r="R55" i="10"/>
  <c r="Q55" i="10"/>
  <c r="D55" i="10"/>
  <c r="E55" i="10"/>
  <c r="F55" i="10"/>
  <c r="G55" i="10"/>
  <c r="J55" i="10"/>
  <c r="I55" i="10"/>
  <c r="H55" i="10"/>
  <c r="V54" i="10"/>
  <c r="W54" i="10"/>
  <c r="X54" i="10"/>
  <c r="Y54" i="10"/>
  <c r="AB54" i="10"/>
  <c r="AA54" i="10"/>
  <c r="Z54" i="10"/>
  <c r="M54" i="10"/>
  <c r="N54" i="10"/>
  <c r="O54" i="10"/>
  <c r="P54" i="10"/>
  <c r="S54" i="10"/>
  <c r="R54" i="10"/>
  <c r="Q54" i="10"/>
  <c r="D54" i="10"/>
  <c r="E54" i="10"/>
  <c r="F54" i="10"/>
  <c r="G54" i="10"/>
  <c r="J54" i="10"/>
  <c r="I54" i="10"/>
  <c r="H54" i="10"/>
  <c r="V53" i="10"/>
  <c r="W53" i="10"/>
  <c r="X53" i="10"/>
  <c r="Y53" i="10"/>
  <c r="AB53" i="10"/>
  <c r="AA53" i="10"/>
  <c r="Z53" i="10"/>
  <c r="M53" i="10"/>
  <c r="N53" i="10"/>
  <c r="O53" i="10"/>
  <c r="P53" i="10"/>
  <c r="S53" i="10"/>
  <c r="R53" i="10"/>
  <c r="Q53" i="10"/>
  <c r="D53" i="10"/>
  <c r="E53" i="10"/>
  <c r="F53" i="10"/>
  <c r="G53" i="10"/>
  <c r="J53" i="10"/>
  <c r="I53" i="10"/>
  <c r="H53" i="10"/>
  <c r="V52" i="10"/>
  <c r="W52" i="10"/>
  <c r="X52" i="10"/>
  <c r="Y52" i="10"/>
  <c r="AB52" i="10"/>
  <c r="AA52" i="10"/>
  <c r="Z52" i="10"/>
  <c r="M52" i="10"/>
  <c r="N52" i="10"/>
  <c r="O52" i="10"/>
  <c r="P52" i="10"/>
  <c r="S52" i="10"/>
  <c r="R52" i="10"/>
  <c r="Q52" i="10"/>
  <c r="D52" i="10"/>
  <c r="E52" i="10"/>
  <c r="F52" i="10"/>
  <c r="G52" i="10"/>
  <c r="J52" i="10"/>
  <c r="I52" i="10"/>
  <c r="H52" i="10"/>
  <c r="V51" i="10"/>
  <c r="Y51" i="10"/>
  <c r="AB51" i="10"/>
  <c r="U51" i="10"/>
  <c r="X51" i="10"/>
  <c r="AA51" i="10"/>
  <c r="T51" i="10"/>
  <c r="W51" i="10"/>
  <c r="Z51" i="10"/>
  <c r="M51" i="10"/>
  <c r="P51" i="10"/>
  <c r="S51" i="10"/>
  <c r="L51" i="10"/>
  <c r="O51" i="10"/>
  <c r="R51" i="10"/>
  <c r="K51" i="10"/>
  <c r="N51" i="10"/>
  <c r="Q51" i="10"/>
  <c r="D51" i="10"/>
  <c r="G51" i="10"/>
  <c r="J51" i="10"/>
  <c r="C51" i="10"/>
  <c r="F51" i="10"/>
  <c r="I51" i="10"/>
  <c r="B51" i="10"/>
  <c r="E51" i="10"/>
  <c r="H51" i="10"/>
  <c r="V50" i="10"/>
  <c r="W50" i="10"/>
  <c r="X50" i="10"/>
  <c r="Y50" i="10"/>
  <c r="AB50" i="10"/>
  <c r="AA50" i="10"/>
  <c r="Z50" i="10"/>
  <c r="M50" i="10"/>
  <c r="N50" i="10"/>
  <c r="O50" i="10"/>
  <c r="P50" i="10"/>
  <c r="S50" i="10"/>
  <c r="R50" i="10"/>
  <c r="Q50" i="10"/>
  <c r="D50" i="10"/>
  <c r="E50" i="10"/>
  <c r="F50" i="10"/>
  <c r="G50" i="10"/>
  <c r="J50" i="10"/>
  <c r="I50" i="10"/>
  <c r="H50" i="10"/>
  <c r="V49" i="10"/>
  <c r="W49" i="10"/>
  <c r="X49" i="10"/>
  <c r="Y49" i="10"/>
  <c r="AB49" i="10"/>
  <c r="AA49" i="10"/>
  <c r="Z49" i="10"/>
  <c r="M49" i="10"/>
  <c r="N49" i="10"/>
  <c r="O49" i="10"/>
  <c r="P49" i="10"/>
  <c r="S49" i="10"/>
  <c r="R49" i="10"/>
  <c r="Q49" i="10"/>
  <c r="D49" i="10"/>
  <c r="E49" i="10"/>
  <c r="F49" i="10"/>
  <c r="G49" i="10"/>
  <c r="J49" i="10"/>
  <c r="I49" i="10"/>
  <c r="H49" i="10"/>
  <c r="V48" i="10"/>
  <c r="W48" i="10"/>
  <c r="X48" i="10"/>
  <c r="Y48" i="10"/>
  <c r="AB48" i="10"/>
  <c r="AA48" i="10"/>
  <c r="Z48" i="10"/>
  <c r="M48" i="10"/>
  <c r="N48" i="10"/>
  <c r="O48" i="10"/>
  <c r="P48" i="10"/>
  <c r="S48" i="10"/>
  <c r="R48" i="10"/>
  <c r="Q48" i="10"/>
  <c r="D48" i="10"/>
  <c r="E48" i="10"/>
  <c r="F48" i="10"/>
  <c r="G48" i="10"/>
  <c r="J48" i="10"/>
  <c r="I48" i="10"/>
  <c r="H48" i="10"/>
  <c r="V47" i="10"/>
  <c r="Y47" i="10"/>
  <c r="AB47" i="10"/>
  <c r="U47" i="10"/>
  <c r="X47" i="10"/>
  <c r="AA47" i="10"/>
  <c r="T47" i="10"/>
  <c r="W47" i="10"/>
  <c r="Z47" i="10"/>
  <c r="M47" i="10"/>
  <c r="P47" i="10"/>
  <c r="S47" i="10"/>
  <c r="L47" i="10"/>
  <c r="O47" i="10"/>
  <c r="R47" i="10"/>
  <c r="K47" i="10"/>
  <c r="N47" i="10"/>
  <c r="Q47" i="10"/>
  <c r="D47" i="10"/>
  <c r="G47" i="10"/>
  <c r="J47" i="10"/>
  <c r="C47" i="10"/>
  <c r="F47" i="10"/>
  <c r="I47" i="10"/>
  <c r="B47" i="10"/>
  <c r="E47" i="10"/>
  <c r="H47" i="10"/>
  <c r="V46" i="10"/>
  <c r="Y46" i="10"/>
  <c r="AB46" i="10"/>
  <c r="U46" i="10"/>
  <c r="X46" i="10"/>
  <c r="AA46" i="10"/>
  <c r="T46" i="10"/>
  <c r="W46" i="10"/>
  <c r="Z46" i="10"/>
  <c r="M46" i="10"/>
  <c r="P46" i="10"/>
  <c r="S46" i="10"/>
  <c r="L46" i="10"/>
  <c r="O46" i="10"/>
  <c r="R46" i="10"/>
  <c r="K46" i="10"/>
  <c r="N46" i="10"/>
  <c r="Q46" i="10"/>
  <c r="D46" i="10"/>
  <c r="G46" i="10"/>
  <c r="J46" i="10"/>
  <c r="C46" i="10"/>
  <c r="F46" i="10"/>
  <c r="I46" i="10"/>
  <c r="B46" i="10"/>
  <c r="E46" i="10"/>
  <c r="H46" i="10"/>
  <c r="V45" i="10"/>
  <c r="Y45" i="10"/>
  <c r="AB45" i="10"/>
  <c r="AA45" i="10"/>
  <c r="Z45" i="10"/>
  <c r="M45" i="10"/>
  <c r="N45" i="10"/>
  <c r="O45" i="10"/>
  <c r="P45" i="10"/>
  <c r="S45" i="10"/>
  <c r="R45" i="10"/>
  <c r="Q45" i="10"/>
  <c r="D45" i="10"/>
  <c r="E45" i="10"/>
  <c r="F45" i="10"/>
  <c r="G45" i="10"/>
  <c r="J45" i="10"/>
  <c r="I45" i="10"/>
  <c r="H45" i="10"/>
  <c r="V44" i="10"/>
  <c r="Y44" i="10"/>
  <c r="AB44" i="10"/>
  <c r="U44" i="10"/>
  <c r="X44" i="10"/>
  <c r="AA44" i="10"/>
  <c r="T44" i="10"/>
  <c r="W44" i="10"/>
  <c r="Z44" i="10"/>
  <c r="M44" i="10"/>
  <c r="P44" i="10"/>
  <c r="S44" i="10"/>
  <c r="L44" i="10"/>
  <c r="O44" i="10"/>
  <c r="R44" i="10"/>
  <c r="K44" i="10"/>
  <c r="N44" i="10"/>
  <c r="Q44" i="10"/>
  <c r="D44" i="10"/>
  <c r="G44" i="10"/>
  <c r="J44" i="10"/>
  <c r="C44" i="10"/>
  <c r="F44" i="10"/>
  <c r="I44" i="10"/>
  <c r="B44" i="10"/>
  <c r="E44" i="10"/>
  <c r="H44" i="10"/>
  <c r="V43" i="10"/>
  <c r="W43" i="10"/>
  <c r="X43" i="10"/>
  <c r="Y43" i="10"/>
  <c r="AB43" i="10"/>
  <c r="AA43" i="10"/>
  <c r="Z43" i="10"/>
  <c r="M43" i="10"/>
  <c r="N43" i="10"/>
  <c r="O43" i="10"/>
  <c r="P43" i="10"/>
  <c r="S43" i="10"/>
  <c r="R43" i="10"/>
  <c r="Q43" i="10"/>
  <c r="D43" i="10"/>
  <c r="E43" i="10"/>
  <c r="F43" i="10"/>
  <c r="G43" i="10"/>
  <c r="J43" i="10"/>
  <c r="I43" i="10"/>
  <c r="H43" i="10"/>
  <c r="V42" i="10"/>
  <c r="W42" i="10"/>
  <c r="X42" i="10"/>
  <c r="Y42" i="10"/>
  <c r="AB42" i="10"/>
  <c r="AA42" i="10"/>
  <c r="Z42" i="10"/>
  <c r="M42" i="10"/>
  <c r="N42" i="10"/>
  <c r="O42" i="10"/>
  <c r="P42" i="10"/>
  <c r="S42" i="10"/>
  <c r="R42" i="10"/>
  <c r="Q42" i="10"/>
  <c r="D42" i="10"/>
  <c r="E42" i="10"/>
  <c r="F42" i="10"/>
  <c r="G42" i="10"/>
  <c r="J42" i="10"/>
  <c r="I42" i="10"/>
  <c r="H42" i="10"/>
  <c r="V41" i="10"/>
  <c r="Y41" i="10"/>
  <c r="AB41" i="10"/>
  <c r="U41" i="10"/>
  <c r="X41" i="10"/>
  <c r="AA41" i="10"/>
  <c r="T41" i="10"/>
  <c r="W41" i="10"/>
  <c r="Z41" i="10"/>
  <c r="M41" i="10"/>
  <c r="P41" i="10"/>
  <c r="S41" i="10"/>
  <c r="L41" i="10"/>
  <c r="O41" i="10"/>
  <c r="R41" i="10"/>
  <c r="K41" i="10"/>
  <c r="N41" i="10"/>
  <c r="Q41" i="10"/>
  <c r="D41" i="10"/>
  <c r="G41" i="10"/>
  <c r="J41" i="10"/>
  <c r="C41" i="10"/>
  <c r="F41" i="10"/>
  <c r="I41" i="10"/>
  <c r="B41" i="10"/>
  <c r="E41" i="10"/>
  <c r="H41" i="10"/>
  <c r="V40" i="10"/>
  <c r="W40" i="10"/>
  <c r="X40" i="10"/>
  <c r="Y40" i="10"/>
  <c r="AB40" i="10"/>
  <c r="AA40" i="10"/>
  <c r="Z40" i="10"/>
  <c r="M40" i="10"/>
  <c r="N40" i="10"/>
  <c r="O40" i="10"/>
  <c r="P40" i="10"/>
  <c r="S40" i="10"/>
  <c r="R40" i="10"/>
  <c r="Q40" i="10"/>
  <c r="D40" i="10"/>
  <c r="E40" i="10"/>
  <c r="F40" i="10"/>
  <c r="G40" i="10"/>
  <c r="J40" i="10"/>
  <c r="I40" i="10"/>
  <c r="H40" i="10"/>
  <c r="V39" i="10"/>
  <c r="W39" i="10"/>
  <c r="X39" i="10"/>
  <c r="Y39" i="10"/>
  <c r="AB39" i="10"/>
  <c r="AA39" i="10"/>
  <c r="Z39" i="10"/>
  <c r="M39" i="10"/>
  <c r="N39" i="10"/>
  <c r="O39" i="10"/>
  <c r="P39" i="10"/>
  <c r="S39" i="10"/>
  <c r="R39" i="10"/>
  <c r="Q39" i="10"/>
  <c r="D39" i="10"/>
  <c r="E39" i="10"/>
  <c r="F39" i="10"/>
  <c r="G39" i="10"/>
  <c r="J39" i="10"/>
  <c r="I39" i="10"/>
  <c r="H39" i="10"/>
  <c r="V38" i="10"/>
  <c r="Y38" i="10"/>
  <c r="AB38" i="10"/>
  <c r="U38" i="10"/>
  <c r="X38" i="10"/>
  <c r="AA38" i="10"/>
  <c r="T38" i="10"/>
  <c r="W38" i="10"/>
  <c r="Z38" i="10"/>
  <c r="M38" i="10"/>
  <c r="P38" i="10"/>
  <c r="S38" i="10"/>
  <c r="L38" i="10"/>
  <c r="O38" i="10"/>
  <c r="R38" i="10"/>
  <c r="K38" i="10"/>
  <c r="N38" i="10"/>
  <c r="Q38" i="10"/>
  <c r="D38" i="10"/>
  <c r="G38" i="10"/>
  <c r="J38" i="10"/>
  <c r="C38" i="10"/>
  <c r="F38" i="10"/>
  <c r="I38" i="10"/>
  <c r="B38" i="10"/>
  <c r="E38" i="10"/>
  <c r="H38" i="10"/>
  <c r="AB37" i="10"/>
  <c r="AA37" i="10"/>
  <c r="Z37" i="10"/>
  <c r="M37" i="10"/>
  <c r="N37" i="10"/>
  <c r="P37" i="10"/>
  <c r="S37" i="10"/>
  <c r="R37" i="10"/>
  <c r="Q37" i="10"/>
  <c r="D37" i="10"/>
  <c r="E37" i="10"/>
  <c r="G37" i="10"/>
  <c r="J37" i="10"/>
  <c r="I37" i="10"/>
  <c r="H37" i="10"/>
  <c r="AB36" i="10"/>
  <c r="AA36" i="10"/>
  <c r="Z36" i="10"/>
  <c r="M36" i="10"/>
  <c r="N36" i="10"/>
  <c r="P36" i="10"/>
  <c r="S36" i="10"/>
  <c r="R36" i="10"/>
  <c r="Q36" i="10"/>
  <c r="D36" i="10"/>
  <c r="E36" i="10"/>
  <c r="G36" i="10"/>
  <c r="J36" i="10"/>
  <c r="I36" i="10"/>
  <c r="H36" i="10"/>
  <c r="AB35" i="10"/>
  <c r="AA35" i="10"/>
  <c r="Z35" i="10"/>
  <c r="M35" i="10"/>
  <c r="N35" i="10"/>
  <c r="P35" i="10"/>
  <c r="S35" i="10"/>
  <c r="R35" i="10"/>
  <c r="Q35" i="10"/>
  <c r="D35" i="10"/>
  <c r="E35" i="10"/>
  <c r="G35" i="10"/>
  <c r="J35" i="10"/>
  <c r="I35" i="10"/>
  <c r="H35" i="10"/>
  <c r="AB34" i="10"/>
  <c r="AA34" i="10"/>
  <c r="Z34" i="10"/>
  <c r="M34" i="10"/>
  <c r="N34" i="10"/>
  <c r="P34" i="10"/>
  <c r="S34" i="10"/>
  <c r="R34" i="10"/>
  <c r="Q34" i="10"/>
  <c r="D34" i="10"/>
  <c r="E34" i="10"/>
  <c r="G34" i="10"/>
  <c r="J34" i="10"/>
  <c r="I34" i="10"/>
  <c r="H34" i="10"/>
  <c r="AB33" i="10"/>
  <c r="AA33" i="10"/>
  <c r="Z33" i="10"/>
  <c r="M33" i="10"/>
  <c r="N33" i="10"/>
  <c r="P33" i="10"/>
  <c r="S33" i="10"/>
  <c r="R33" i="10"/>
  <c r="Q33" i="10"/>
  <c r="D33" i="10"/>
  <c r="E33" i="10"/>
  <c r="G33" i="10"/>
  <c r="J33" i="10"/>
  <c r="I33" i="10"/>
  <c r="H33" i="10"/>
  <c r="AB32" i="10"/>
  <c r="AA32" i="10"/>
  <c r="Z32" i="10"/>
  <c r="M32" i="10"/>
  <c r="N32" i="10"/>
  <c r="P32" i="10"/>
  <c r="S32" i="10"/>
  <c r="R32" i="10"/>
  <c r="Q32" i="10"/>
  <c r="D32" i="10"/>
  <c r="E32" i="10"/>
  <c r="G32" i="10"/>
  <c r="J32" i="10"/>
  <c r="I32" i="10"/>
  <c r="H32" i="10"/>
  <c r="AB31" i="10"/>
  <c r="AA31" i="10"/>
  <c r="Z31" i="10"/>
  <c r="M31" i="10"/>
  <c r="N31" i="10"/>
  <c r="P31" i="10"/>
  <c r="S31" i="10"/>
  <c r="R31" i="10"/>
  <c r="Q31" i="10"/>
  <c r="D31" i="10"/>
  <c r="E31" i="10"/>
  <c r="G31" i="10"/>
  <c r="J31" i="10"/>
  <c r="I31" i="10"/>
  <c r="H31" i="10"/>
  <c r="AB30" i="10"/>
  <c r="AA30" i="10"/>
  <c r="Z30" i="10"/>
  <c r="M30" i="10"/>
  <c r="N30" i="10"/>
  <c r="P30" i="10"/>
  <c r="S30" i="10"/>
  <c r="R30" i="10"/>
  <c r="Q30" i="10"/>
  <c r="D30" i="10"/>
  <c r="E30" i="10"/>
  <c r="G30" i="10"/>
  <c r="J30" i="10"/>
  <c r="I30" i="10"/>
  <c r="H30" i="10"/>
  <c r="AB29" i="10"/>
  <c r="AA29" i="10"/>
  <c r="Z29" i="10"/>
  <c r="M29" i="10"/>
  <c r="N29" i="10"/>
  <c r="P29" i="10"/>
  <c r="S29" i="10"/>
  <c r="R29" i="10"/>
  <c r="Q29" i="10"/>
  <c r="D29" i="10"/>
  <c r="E29" i="10"/>
  <c r="G29" i="10"/>
  <c r="J29" i="10"/>
  <c r="I29" i="10"/>
  <c r="H29" i="10"/>
  <c r="Y28" i="10"/>
  <c r="AB28" i="10"/>
  <c r="U28" i="10"/>
  <c r="X28" i="10"/>
  <c r="AA28" i="10"/>
  <c r="T28" i="10"/>
  <c r="W28" i="10"/>
  <c r="Z28" i="10"/>
  <c r="M28" i="10"/>
  <c r="P28" i="10"/>
  <c r="S28" i="10"/>
  <c r="L28" i="10"/>
  <c r="O28" i="10"/>
  <c r="R28" i="10"/>
  <c r="K28" i="10"/>
  <c r="N28" i="10"/>
  <c r="Q28" i="10"/>
  <c r="D28" i="10"/>
  <c r="G28" i="10"/>
  <c r="J28" i="10"/>
  <c r="C28" i="10"/>
  <c r="F28" i="10"/>
  <c r="I28" i="10"/>
  <c r="B28" i="10"/>
  <c r="E28" i="10"/>
  <c r="H28" i="10"/>
  <c r="V27" i="10"/>
  <c r="W27" i="10"/>
  <c r="X27" i="10"/>
  <c r="Y27" i="10"/>
  <c r="AB27" i="10"/>
  <c r="AA27" i="10"/>
  <c r="Z27" i="10"/>
  <c r="M27" i="10"/>
  <c r="N27" i="10"/>
  <c r="O27" i="10"/>
  <c r="P27" i="10"/>
  <c r="S27" i="10"/>
  <c r="R27" i="10"/>
  <c r="Q27" i="10"/>
  <c r="D27" i="10"/>
  <c r="E27" i="10"/>
  <c r="F27" i="10"/>
  <c r="G27" i="10"/>
  <c r="J27" i="10"/>
  <c r="I27" i="10"/>
  <c r="H27" i="10"/>
  <c r="V26" i="10"/>
  <c r="W26" i="10"/>
  <c r="X26" i="10"/>
  <c r="Y26" i="10"/>
  <c r="AB26" i="10"/>
  <c r="AA26" i="10"/>
  <c r="Z26" i="10"/>
  <c r="M26" i="10"/>
  <c r="N26" i="10"/>
  <c r="O26" i="10"/>
  <c r="P26" i="10"/>
  <c r="S26" i="10"/>
  <c r="R26" i="10"/>
  <c r="Q26" i="10"/>
  <c r="D26" i="10"/>
  <c r="E26" i="10"/>
  <c r="F26" i="10"/>
  <c r="G26" i="10"/>
  <c r="J26" i="10"/>
  <c r="I26" i="10"/>
  <c r="H26" i="10"/>
  <c r="V25" i="10"/>
  <c r="Y25" i="10"/>
  <c r="AB25" i="10"/>
  <c r="U25" i="10"/>
  <c r="X25" i="10"/>
  <c r="AA25" i="10"/>
  <c r="T25" i="10"/>
  <c r="W25" i="10"/>
  <c r="Z25" i="10"/>
  <c r="M25" i="10"/>
  <c r="P25" i="10"/>
  <c r="S25" i="10"/>
  <c r="L25" i="10"/>
  <c r="O25" i="10"/>
  <c r="R25" i="10"/>
  <c r="K25" i="10"/>
  <c r="N25" i="10"/>
  <c r="Q25" i="10"/>
  <c r="D25" i="10"/>
  <c r="G25" i="10"/>
  <c r="J25" i="10"/>
  <c r="C25" i="10"/>
  <c r="F25" i="10"/>
  <c r="I25" i="10"/>
  <c r="B25" i="10"/>
  <c r="E25" i="10"/>
  <c r="H25" i="10"/>
  <c r="V24" i="10"/>
  <c r="W24" i="10"/>
  <c r="X24" i="10"/>
  <c r="Y24" i="10"/>
  <c r="AB24" i="10"/>
  <c r="AA24" i="10"/>
  <c r="Z24" i="10"/>
  <c r="M24" i="10"/>
  <c r="N24" i="10"/>
  <c r="O24" i="10"/>
  <c r="P24" i="10"/>
  <c r="S24" i="10"/>
  <c r="R24" i="10"/>
  <c r="Q24" i="10"/>
  <c r="D24" i="10"/>
  <c r="E24" i="10"/>
  <c r="F24" i="10"/>
  <c r="G24" i="10"/>
  <c r="J24" i="10"/>
  <c r="I24" i="10"/>
  <c r="H24" i="10"/>
  <c r="V23" i="10"/>
  <c r="W23" i="10"/>
  <c r="X23" i="10"/>
  <c r="Y23" i="10"/>
  <c r="AB23" i="10"/>
  <c r="AA23" i="10"/>
  <c r="Z23" i="10"/>
  <c r="M23" i="10"/>
  <c r="N23" i="10"/>
  <c r="O23" i="10"/>
  <c r="P23" i="10"/>
  <c r="S23" i="10"/>
  <c r="R23" i="10"/>
  <c r="Q23" i="10"/>
  <c r="D23" i="10"/>
  <c r="E23" i="10"/>
  <c r="F23" i="10"/>
  <c r="G23" i="10"/>
  <c r="J23" i="10"/>
  <c r="I23" i="10"/>
  <c r="H23" i="10"/>
  <c r="V22" i="10"/>
  <c r="W22" i="10"/>
  <c r="X22" i="10"/>
  <c r="Y22" i="10"/>
  <c r="AB22" i="10"/>
  <c r="AA22" i="10"/>
  <c r="Z22" i="10"/>
  <c r="M22" i="10"/>
  <c r="N22" i="10"/>
  <c r="O22" i="10"/>
  <c r="P22" i="10"/>
  <c r="S22" i="10"/>
  <c r="R22" i="10"/>
  <c r="Q22" i="10"/>
  <c r="D22" i="10"/>
  <c r="E22" i="10"/>
  <c r="F22" i="10"/>
  <c r="G22" i="10"/>
  <c r="J22" i="10"/>
  <c r="I22" i="10"/>
  <c r="H22" i="10"/>
  <c r="V21" i="10"/>
  <c r="W21" i="10"/>
  <c r="X21" i="10"/>
  <c r="Y21" i="10"/>
  <c r="AB21" i="10"/>
  <c r="AA21" i="10"/>
  <c r="Z21" i="10"/>
  <c r="M21" i="10"/>
  <c r="N21" i="10"/>
  <c r="O21" i="10"/>
  <c r="P21" i="10"/>
  <c r="S21" i="10"/>
  <c r="R21" i="10"/>
  <c r="Q21" i="10"/>
  <c r="D21" i="10"/>
  <c r="E21" i="10"/>
  <c r="F21" i="10"/>
  <c r="G21" i="10"/>
  <c r="J21" i="10"/>
  <c r="I21" i="10"/>
  <c r="H21" i="10"/>
  <c r="V20" i="10"/>
  <c r="W20" i="10"/>
  <c r="X20" i="10"/>
  <c r="Y20" i="10"/>
  <c r="AB20" i="10"/>
  <c r="AA20" i="10"/>
  <c r="Z20" i="10"/>
  <c r="M20" i="10"/>
  <c r="N20" i="10"/>
  <c r="O20" i="10"/>
  <c r="P20" i="10"/>
  <c r="S20" i="10"/>
  <c r="R20" i="10"/>
  <c r="Q20" i="10"/>
  <c r="D20" i="10"/>
  <c r="E20" i="10"/>
  <c r="F20" i="10"/>
  <c r="G20" i="10"/>
  <c r="J20" i="10"/>
  <c r="I20" i="10"/>
  <c r="H20" i="10"/>
  <c r="V19" i="10"/>
  <c r="Y19" i="10"/>
  <c r="AB19" i="10"/>
  <c r="U19" i="10"/>
  <c r="X19" i="10"/>
  <c r="AA19" i="10"/>
  <c r="T19" i="10"/>
  <c r="W19" i="10"/>
  <c r="Z19" i="10"/>
  <c r="M19" i="10"/>
  <c r="P19" i="10"/>
  <c r="S19" i="10"/>
  <c r="L19" i="10"/>
  <c r="O19" i="10"/>
  <c r="R19" i="10"/>
  <c r="K19" i="10"/>
  <c r="N19" i="10"/>
  <c r="Q19" i="10"/>
  <c r="D19" i="10"/>
  <c r="G19" i="10"/>
  <c r="J19" i="10"/>
  <c r="C19" i="10"/>
  <c r="F19" i="10"/>
  <c r="I19" i="10"/>
  <c r="B19" i="10"/>
  <c r="E19" i="10"/>
  <c r="H19" i="10"/>
  <c r="V18" i="10"/>
  <c r="W18" i="10"/>
  <c r="X18" i="10"/>
  <c r="Y18" i="10"/>
  <c r="AB18" i="10"/>
  <c r="AA18" i="10"/>
  <c r="Z18" i="10"/>
  <c r="M18" i="10"/>
  <c r="N18" i="10"/>
  <c r="O18" i="10"/>
  <c r="P18" i="10"/>
  <c r="S18" i="10"/>
  <c r="R18" i="10"/>
  <c r="Q18" i="10"/>
  <c r="D18" i="10"/>
  <c r="E18" i="10"/>
  <c r="F18" i="10"/>
  <c r="G18" i="10"/>
  <c r="J18" i="10"/>
  <c r="I18" i="10"/>
  <c r="H18" i="10"/>
  <c r="V17" i="10"/>
  <c r="W17" i="10"/>
  <c r="X17" i="10"/>
  <c r="Y17" i="10"/>
  <c r="AB17" i="10"/>
  <c r="AA17" i="10"/>
  <c r="Z17" i="10"/>
  <c r="M17" i="10"/>
  <c r="N17" i="10"/>
  <c r="O17" i="10"/>
  <c r="P17" i="10"/>
  <c r="S17" i="10"/>
  <c r="R17" i="10"/>
  <c r="Q17" i="10"/>
  <c r="D17" i="10"/>
  <c r="E17" i="10"/>
  <c r="F17" i="10"/>
  <c r="G17" i="10"/>
  <c r="J17" i="10"/>
  <c r="I17" i="10"/>
  <c r="H17" i="10"/>
  <c r="V16" i="10"/>
  <c r="W16" i="10"/>
  <c r="X16" i="10"/>
  <c r="Y16" i="10"/>
  <c r="AB16" i="10"/>
  <c r="AA16" i="10"/>
  <c r="Z16" i="10"/>
  <c r="M16" i="10"/>
  <c r="N16" i="10"/>
  <c r="O16" i="10"/>
  <c r="P16" i="10"/>
  <c r="S16" i="10"/>
  <c r="R16" i="10"/>
  <c r="Q16" i="10"/>
  <c r="D16" i="10"/>
  <c r="E16" i="10"/>
  <c r="F16" i="10"/>
  <c r="G16" i="10"/>
  <c r="J16" i="10"/>
  <c r="I16" i="10"/>
  <c r="H16" i="10"/>
  <c r="V15" i="10"/>
  <c r="W15" i="10"/>
  <c r="X15" i="10"/>
  <c r="Y15" i="10"/>
  <c r="AB15" i="10"/>
  <c r="AA15" i="10"/>
  <c r="Z15" i="10"/>
  <c r="M15" i="10"/>
  <c r="N15" i="10"/>
  <c r="O15" i="10"/>
  <c r="P15" i="10"/>
  <c r="S15" i="10"/>
  <c r="R15" i="10"/>
  <c r="Q15" i="10"/>
  <c r="D15" i="10"/>
  <c r="E15" i="10"/>
  <c r="F15" i="10"/>
  <c r="G15" i="10"/>
  <c r="J15" i="10"/>
  <c r="I15" i="10"/>
  <c r="H15" i="10"/>
  <c r="V14" i="10"/>
  <c r="W14" i="10"/>
  <c r="X14" i="10"/>
  <c r="Y14" i="10"/>
  <c r="AB14" i="10"/>
  <c r="AA14" i="10"/>
  <c r="Z14" i="10"/>
  <c r="M14" i="10"/>
  <c r="N14" i="10"/>
  <c r="O14" i="10"/>
  <c r="P14" i="10"/>
  <c r="S14" i="10"/>
  <c r="R14" i="10"/>
  <c r="Q14" i="10"/>
  <c r="D14" i="10"/>
  <c r="E14" i="10"/>
  <c r="F14" i="10"/>
  <c r="G14" i="10"/>
  <c r="J14" i="10"/>
  <c r="I14" i="10"/>
  <c r="H14" i="10"/>
  <c r="V13" i="10"/>
  <c r="W13" i="10"/>
  <c r="X13" i="10"/>
  <c r="Y13" i="10"/>
  <c r="AB13" i="10"/>
  <c r="AA13" i="10"/>
  <c r="Z13" i="10"/>
  <c r="M13" i="10"/>
  <c r="N13" i="10"/>
  <c r="O13" i="10"/>
  <c r="P13" i="10"/>
  <c r="S13" i="10"/>
  <c r="R13" i="10"/>
  <c r="Q13" i="10"/>
  <c r="D13" i="10"/>
  <c r="E13" i="10"/>
  <c r="F13" i="10"/>
  <c r="G13" i="10"/>
  <c r="J13" i="10"/>
  <c r="I13" i="10"/>
  <c r="H13" i="10"/>
  <c r="V12" i="10"/>
  <c r="Y12" i="10"/>
  <c r="AB12" i="10"/>
  <c r="U12" i="10"/>
  <c r="X12" i="10"/>
  <c r="AA12" i="10"/>
  <c r="T12" i="10"/>
  <c r="W12" i="10"/>
  <c r="Z12" i="10"/>
  <c r="M12" i="10"/>
  <c r="P12" i="10"/>
  <c r="S12" i="10"/>
  <c r="L12" i="10"/>
  <c r="O12" i="10"/>
  <c r="R12" i="10"/>
  <c r="K12" i="10"/>
  <c r="N12" i="10"/>
  <c r="Q12" i="10"/>
  <c r="D12" i="10"/>
  <c r="G12" i="10"/>
  <c r="J12" i="10"/>
  <c r="C12" i="10"/>
  <c r="F12" i="10"/>
  <c r="I12" i="10"/>
  <c r="B12" i="10"/>
  <c r="E12" i="10"/>
  <c r="H12" i="10"/>
  <c r="V11" i="10"/>
  <c r="Y11" i="10"/>
  <c r="AB11" i="10"/>
  <c r="U11" i="10"/>
  <c r="X11" i="10"/>
  <c r="AA11" i="10"/>
  <c r="T11" i="10"/>
  <c r="W11" i="10"/>
  <c r="Z11" i="10"/>
  <c r="M11" i="10"/>
  <c r="P11" i="10"/>
  <c r="S11" i="10"/>
  <c r="L11" i="10"/>
  <c r="O11" i="10"/>
  <c r="R11" i="10"/>
  <c r="K11" i="10"/>
  <c r="N11" i="10"/>
  <c r="Q11" i="10"/>
  <c r="D11" i="10"/>
  <c r="G11" i="10"/>
  <c r="J11" i="10"/>
  <c r="C11" i="10"/>
  <c r="F11" i="10"/>
  <c r="I11" i="10"/>
  <c r="B11" i="10"/>
  <c r="E11" i="10"/>
  <c r="H11" i="10"/>
  <c r="V10" i="10"/>
  <c r="Y10" i="10"/>
  <c r="AB10" i="10"/>
  <c r="U10" i="10"/>
  <c r="X10" i="10"/>
  <c r="AA10" i="10"/>
  <c r="T10" i="10"/>
  <c r="W10" i="10"/>
  <c r="Z10" i="10"/>
  <c r="M10" i="10"/>
  <c r="P10" i="10"/>
  <c r="S10" i="10"/>
  <c r="L10" i="10"/>
  <c r="O10" i="10"/>
  <c r="R10" i="10"/>
  <c r="K10" i="10"/>
  <c r="N10" i="10"/>
  <c r="Q10" i="10"/>
  <c r="D10" i="10"/>
  <c r="G10" i="10"/>
  <c r="J10" i="10"/>
  <c r="C10" i="10"/>
  <c r="F10" i="10"/>
  <c r="I10" i="10"/>
  <c r="B10" i="10"/>
  <c r="E10" i="10"/>
  <c r="H10" i="10"/>
  <c r="V9" i="10"/>
  <c r="Y9" i="10"/>
  <c r="AB9" i="10"/>
  <c r="U9" i="10"/>
  <c r="X9" i="10"/>
  <c r="AA9" i="10"/>
  <c r="T9" i="10"/>
  <c r="W9" i="10"/>
  <c r="Z9" i="10"/>
  <c r="M9" i="10"/>
  <c r="P9" i="10"/>
  <c r="S9" i="10"/>
  <c r="L9" i="10"/>
  <c r="O9" i="10"/>
  <c r="R9" i="10"/>
  <c r="K9" i="10"/>
  <c r="N9" i="10"/>
  <c r="Q9" i="10"/>
  <c r="D9" i="10"/>
  <c r="G9" i="10"/>
  <c r="J9" i="10"/>
  <c r="C9" i="10"/>
  <c r="F9" i="10"/>
  <c r="I9" i="10"/>
  <c r="B9" i="10"/>
  <c r="E9" i="10"/>
  <c r="H9" i="10"/>
  <c r="J41" i="7"/>
  <c r="I41" i="7"/>
  <c r="H41" i="7"/>
  <c r="G41" i="7"/>
  <c r="J40" i="7"/>
  <c r="I40" i="7"/>
  <c r="H40" i="7"/>
  <c r="G40" i="7"/>
  <c r="J39" i="7"/>
  <c r="I39" i="7"/>
  <c r="H39" i="7"/>
  <c r="G39" i="7"/>
  <c r="J38" i="7"/>
  <c r="I38" i="7"/>
  <c r="H38" i="7"/>
  <c r="G38" i="7"/>
  <c r="J37" i="7"/>
  <c r="I37" i="7"/>
  <c r="H37" i="7"/>
  <c r="G37" i="7"/>
  <c r="J36" i="7"/>
  <c r="I36" i="7"/>
  <c r="H36" i="7"/>
  <c r="G36" i="7"/>
  <c r="J35" i="7"/>
  <c r="I35" i="7"/>
  <c r="H35" i="7"/>
  <c r="G35" i="7"/>
  <c r="J34" i="7"/>
  <c r="I34" i="7"/>
  <c r="H34" i="7"/>
  <c r="G34" i="7"/>
  <c r="J33" i="7"/>
  <c r="I33" i="7"/>
  <c r="H33" i="7"/>
  <c r="G33" i="7"/>
  <c r="J32" i="7"/>
  <c r="I32" i="7"/>
  <c r="H32" i="7"/>
  <c r="G32" i="7"/>
  <c r="J30" i="7"/>
  <c r="I30" i="7"/>
  <c r="H30" i="7"/>
  <c r="G30" i="7"/>
  <c r="J29" i="7"/>
  <c r="I29" i="7"/>
  <c r="H29" i="7"/>
  <c r="G29" i="7"/>
  <c r="J28" i="7"/>
  <c r="I28" i="7"/>
  <c r="H28" i="7"/>
  <c r="G28" i="7"/>
  <c r="J27" i="7"/>
  <c r="I27" i="7"/>
  <c r="H27" i="7"/>
  <c r="G27" i="7"/>
  <c r="J26" i="7"/>
  <c r="I26" i="7"/>
  <c r="H26" i="7"/>
  <c r="G26" i="7"/>
  <c r="J25" i="7"/>
  <c r="I25" i="7"/>
  <c r="H25" i="7"/>
  <c r="G25" i="7"/>
  <c r="J24" i="7"/>
  <c r="I24" i="7"/>
  <c r="H24" i="7"/>
  <c r="G24" i="7"/>
  <c r="J23" i="7"/>
  <c r="I23" i="7"/>
  <c r="H23" i="7"/>
  <c r="G23" i="7"/>
  <c r="J22" i="7"/>
  <c r="I22" i="7"/>
  <c r="H22" i="7"/>
  <c r="G22" i="7"/>
  <c r="J21" i="7"/>
  <c r="I21" i="7"/>
  <c r="H21" i="7"/>
  <c r="G21" i="7"/>
  <c r="B19" i="7"/>
  <c r="F63" i="7"/>
  <c r="F19" i="7"/>
  <c r="J19" i="7"/>
  <c r="D19" i="7"/>
  <c r="I19" i="7"/>
  <c r="E63" i="7"/>
  <c r="E19" i="7"/>
  <c r="H19" i="7"/>
  <c r="C19" i="7"/>
  <c r="G19" i="7"/>
  <c r="B18" i="7"/>
  <c r="F62" i="7"/>
  <c r="F18" i="7"/>
  <c r="J18" i="7"/>
  <c r="D18" i="7"/>
  <c r="I18" i="7"/>
  <c r="E62" i="7"/>
  <c r="E18" i="7"/>
  <c r="H18" i="7"/>
  <c r="C18" i="7"/>
  <c r="G18" i="7"/>
  <c r="B17" i="7"/>
  <c r="F61" i="7"/>
  <c r="F17" i="7"/>
  <c r="J17" i="7"/>
  <c r="D17" i="7"/>
  <c r="I17" i="7"/>
  <c r="E61" i="7"/>
  <c r="E17" i="7"/>
  <c r="H17" i="7"/>
  <c r="C17" i="7"/>
  <c r="G17" i="7"/>
  <c r="B16" i="7"/>
  <c r="F16" i="7"/>
  <c r="J16" i="7"/>
  <c r="D16" i="7"/>
  <c r="I16" i="7"/>
  <c r="E16" i="7"/>
  <c r="H16" i="7"/>
  <c r="C16" i="7"/>
  <c r="G16" i="7"/>
  <c r="B15" i="7"/>
  <c r="F15" i="7"/>
  <c r="J15" i="7"/>
  <c r="D15" i="7"/>
  <c r="I15" i="7"/>
  <c r="E15" i="7"/>
  <c r="H15" i="7"/>
  <c r="C15" i="7"/>
  <c r="G15" i="7"/>
  <c r="B14" i="7"/>
  <c r="F47" i="7"/>
  <c r="F58" i="7"/>
  <c r="F14" i="7"/>
  <c r="J14" i="7"/>
  <c r="D14" i="7"/>
  <c r="I14" i="7"/>
  <c r="E47" i="7"/>
  <c r="E58" i="7"/>
  <c r="E14" i="7"/>
  <c r="H14" i="7"/>
  <c r="C14" i="7"/>
  <c r="G14" i="7"/>
  <c r="B13" i="7"/>
  <c r="F13" i="7"/>
  <c r="J13" i="7"/>
  <c r="D13" i="7"/>
  <c r="I13" i="7"/>
  <c r="E13" i="7"/>
  <c r="H13" i="7"/>
  <c r="C13" i="7"/>
  <c r="G13" i="7"/>
  <c r="B12" i="7"/>
  <c r="F12" i="7"/>
  <c r="J12" i="7"/>
  <c r="D12" i="7"/>
  <c r="I12" i="7"/>
  <c r="E12" i="7"/>
  <c r="H12" i="7"/>
  <c r="C12" i="7"/>
  <c r="G12" i="7"/>
  <c r="B11" i="7"/>
  <c r="F11" i="7"/>
  <c r="J11" i="7"/>
  <c r="D11" i="7"/>
  <c r="I11" i="7"/>
  <c r="E11" i="7"/>
  <c r="H11" i="7"/>
  <c r="C11" i="7"/>
  <c r="G11" i="7"/>
  <c r="B10" i="7"/>
  <c r="F10" i="7"/>
  <c r="J10" i="7"/>
  <c r="D10" i="7"/>
  <c r="I10" i="7"/>
  <c r="E10" i="7"/>
  <c r="H10" i="7"/>
  <c r="C10" i="7"/>
  <c r="G10" i="7"/>
  <c r="P124" i="12"/>
  <c r="O124" i="12"/>
  <c r="P123" i="12"/>
  <c r="O123" i="12"/>
  <c r="O122" i="12"/>
  <c r="P122" i="12"/>
  <c r="L122" i="12"/>
  <c r="Q122" i="12"/>
  <c r="AF95" i="12"/>
  <c r="AE95" i="12"/>
  <c r="AB95" i="12"/>
  <c r="AG95" i="12"/>
  <c r="W95" i="12"/>
  <c r="T95" i="12"/>
  <c r="Y95" i="12"/>
  <c r="AF94" i="12"/>
  <c r="AE94" i="12"/>
  <c r="AB94" i="12"/>
  <c r="AG94" i="12"/>
  <c r="W94" i="12"/>
  <c r="T94" i="12"/>
  <c r="Y94" i="12"/>
  <c r="AE93" i="12"/>
  <c r="AF93" i="12"/>
  <c r="AB93" i="12"/>
  <c r="AG93" i="12"/>
  <c r="W93" i="12"/>
  <c r="T93" i="12"/>
  <c r="AF92" i="12"/>
  <c r="AE92" i="12"/>
  <c r="AB92" i="12"/>
  <c r="W92" i="12"/>
  <c r="T92" i="12"/>
  <c r="Y92" i="12"/>
  <c r="AF91" i="12"/>
  <c r="AE91" i="12"/>
  <c r="AB91" i="12"/>
  <c r="AG91" i="12"/>
  <c r="W91" i="12"/>
  <c r="T91" i="12"/>
  <c r="Y91" i="12"/>
  <c r="AF90" i="12"/>
  <c r="AE90" i="12"/>
  <c r="AB90" i="12"/>
  <c r="AG90" i="12"/>
  <c r="W90" i="12"/>
  <c r="T90" i="12"/>
  <c r="AF89" i="12"/>
  <c r="AE89" i="12"/>
  <c r="AB89" i="12"/>
  <c r="AG89" i="12"/>
  <c r="W89" i="12"/>
  <c r="T89" i="12"/>
  <c r="Y89" i="12"/>
  <c r="AF88" i="12"/>
  <c r="AE88" i="12"/>
  <c r="AB88" i="12"/>
  <c r="AG88" i="12"/>
  <c r="W88" i="12"/>
  <c r="T88" i="12"/>
  <c r="O41" i="12"/>
  <c r="L41" i="12"/>
  <c r="Q41" i="12"/>
  <c r="G41" i="12"/>
  <c r="H41" i="12"/>
  <c r="D41" i="12"/>
  <c r="I41" i="12"/>
  <c r="O40" i="12"/>
  <c r="L40" i="12"/>
  <c r="Q40" i="12"/>
  <c r="H40" i="12"/>
  <c r="G40" i="12"/>
  <c r="D40" i="12"/>
  <c r="I40" i="12"/>
  <c r="O39" i="12"/>
  <c r="L39" i="12"/>
  <c r="Q39" i="12"/>
  <c r="H39" i="12"/>
  <c r="G39" i="12"/>
  <c r="D39" i="12"/>
  <c r="I39" i="12"/>
  <c r="O38" i="12"/>
  <c r="L38" i="12"/>
  <c r="H38" i="12"/>
  <c r="G38" i="12"/>
  <c r="D38" i="12"/>
  <c r="I38" i="12"/>
  <c r="O37" i="12"/>
  <c r="L37" i="12"/>
  <c r="Q37" i="12"/>
  <c r="G37" i="12"/>
  <c r="H37" i="12"/>
  <c r="D37" i="12"/>
  <c r="I37" i="12"/>
  <c r="O36" i="12"/>
  <c r="L36" i="12"/>
  <c r="Q36" i="12"/>
  <c r="H36" i="12"/>
  <c r="G36" i="12"/>
  <c r="D36" i="12"/>
  <c r="I36" i="12"/>
  <c r="O35" i="12"/>
  <c r="L35" i="12"/>
  <c r="Q35" i="12"/>
  <c r="H35" i="12"/>
  <c r="G35" i="12"/>
  <c r="D35" i="12"/>
  <c r="I35" i="12"/>
  <c r="O34" i="12"/>
  <c r="L34" i="12"/>
  <c r="Q34" i="12"/>
  <c r="H34" i="12"/>
  <c r="G34" i="12"/>
  <c r="D34" i="12"/>
  <c r="I34" i="12"/>
  <c r="Q38" i="12"/>
  <c r="Y88" i="12"/>
  <c r="AG92" i="12"/>
  <c r="T31" i="11"/>
  <c r="B26" i="2"/>
  <c r="E23" i="3"/>
  <c r="E21" i="3"/>
  <c r="AO62" i="11"/>
  <c r="U134" i="11"/>
  <c r="T68" i="11"/>
  <c r="U66" i="11"/>
  <c r="T66" i="11"/>
  <c r="T64" i="11"/>
  <c r="T62" i="11"/>
  <c r="U57" i="11"/>
  <c r="U54" i="11"/>
  <c r="T52" i="11"/>
  <c r="T51" i="11"/>
  <c r="T50" i="11"/>
  <c r="T45" i="11"/>
  <c r="T44" i="11"/>
  <c r="T40" i="11"/>
  <c r="T16" i="11"/>
  <c r="T26" i="11"/>
  <c r="T38" i="11"/>
  <c r="T37" i="11"/>
  <c r="T35" i="11"/>
  <c r="T34" i="11"/>
  <c r="T32" i="11"/>
  <c r="L133" i="11"/>
  <c r="L136" i="11"/>
  <c r="K108" i="11"/>
  <c r="K99" i="11"/>
  <c r="K86" i="11"/>
  <c r="K71" i="11"/>
  <c r="K66" i="11"/>
  <c r="K54" i="11"/>
  <c r="N54" i="11"/>
  <c r="K45" i="11"/>
  <c r="N45" i="11"/>
  <c r="C111" i="11"/>
  <c r="E110" i="11"/>
  <c r="E68" i="11"/>
  <c r="F54" i="11"/>
  <c r="E50" i="11"/>
  <c r="E24" i="11"/>
  <c r="E20" i="11"/>
  <c r="C54" i="11"/>
  <c r="B68" i="11"/>
  <c r="C136" i="11"/>
  <c r="B110" i="11"/>
  <c r="B99" i="11"/>
  <c r="B26" i="11"/>
  <c r="B50" i="11"/>
  <c r="B71" i="11"/>
  <c r="B79" i="11"/>
  <c r="B24" i="11"/>
  <c r="B20" i="11"/>
  <c r="T23" i="1"/>
  <c r="T22" i="1"/>
  <c r="T21" i="1"/>
  <c r="K23" i="1"/>
  <c r="K21" i="1"/>
  <c r="B23" i="1"/>
  <c r="B21" i="1"/>
  <c r="T77" i="1"/>
  <c r="AC87" i="1"/>
  <c r="AV130" i="1"/>
  <c r="AU130" i="1"/>
  <c r="AP130" i="1"/>
  <c r="AO130" i="1"/>
  <c r="AJ130" i="1"/>
  <c r="AI130" i="1"/>
  <c r="AV128" i="1"/>
  <c r="AU128" i="1"/>
  <c r="AP128" i="1"/>
  <c r="AO128" i="1"/>
  <c r="AJ128" i="1"/>
  <c r="AI128" i="1"/>
  <c r="AV126" i="1"/>
  <c r="AU126" i="1"/>
  <c r="AP126" i="1"/>
  <c r="AO126" i="1"/>
  <c r="AJ126" i="1"/>
  <c r="AI126" i="1"/>
  <c r="AV125" i="1"/>
  <c r="AU125" i="1"/>
  <c r="AP125" i="1"/>
  <c r="AO125" i="1"/>
  <c r="AJ125" i="1"/>
  <c r="AI125" i="1"/>
  <c r="AV123" i="1"/>
  <c r="AU123" i="1"/>
  <c r="AP123" i="1"/>
  <c r="AO123" i="1"/>
  <c r="AJ123" i="1"/>
  <c r="AI123" i="1"/>
  <c r="AV122" i="1"/>
  <c r="AU122" i="1"/>
  <c r="AP122" i="1"/>
  <c r="AO122" i="1"/>
  <c r="AJ122" i="1"/>
  <c r="AI122" i="1"/>
  <c r="AV121" i="1"/>
  <c r="AU121" i="1"/>
  <c r="AP121" i="1"/>
  <c r="AO121" i="1"/>
  <c r="AJ121" i="1"/>
  <c r="AI121" i="1"/>
  <c r="AV119" i="1"/>
  <c r="AU119" i="1"/>
  <c r="AP119" i="1"/>
  <c r="AO119" i="1"/>
  <c r="AJ119" i="1"/>
  <c r="AI119" i="1"/>
  <c r="AV117" i="1"/>
  <c r="AU117" i="1"/>
  <c r="AP117" i="1"/>
  <c r="AO117" i="1"/>
  <c r="AJ117" i="1"/>
  <c r="AI117" i="1"/>
  <c r="AV116" i="1"/>
  <c r="AU116" i="1"/>
  <c r="AP116" i="1"/>
  <c r="AO116" i="1"/>
  <c r="AJ116" i="1"/>
  <c r="AI116" i="1"/>
  <c r="AV115" i="1"/>
  <c r="AU115" i="1"/>
  <c r="AP115" i="1"/>
  <c r="AO115" i="1"/>
  <c r="AJ115" i="1"/>
  <c r="AI115" i="1"/>
  <c r="AV114" i="1"/>
  <c r="AU114" i="1"/>
  <c r="AP114" i="1"/>
  <c r="AO114" i="1"/>
  <c r="AJ114" i="1"/>
  <c r="AI114" i="1"/>
  <c r="AV113" i="1"/>
  <c r="AU113" i="1"/>
  <c r="AP113" i="1"/>
  <c r="AO113" i="1"/>
  <c r="AJ113" i="1"/>
  <c r="AI113" i="1"/>
  <c r="AV112" i="1"/>
  <c r="AU112" i="1"/>
  <c r="AP112" i="1"/>
  <c r="AO112" i="1"/>
  <c r="AJ112" i="1"/>
  <c r="AI112" i="1"/>
  <c r="AV111" i="1"/>
  <c r="AU111" i="1"/>
  <c r="AP111" i="1"/>
  <c r="AO111" i="1"/>
  <c r="AJ111" i="1"/>
  <c r="AI111" i="1"/>
  <c r="AV108" i="1"/>
  <c r="AU108" i="1"/>
  <c r="AP108" i="1"/>
  <c r="AO108" i="1"/>
  <c r="AJ108" i="1"/>
  <c r="AI108" i="1"/>
  <c r="AV107" i="1"/>
  <c r="AU107" i="1"/>
  <c r="AP107" i="1"/>
  <c r="AO107" i="1"/>
  <c r="AJ107" i="1"/>
  <c r="AI107" i="1"/>
  <c r="AV106" i="1"/>
  <c r="AU106" i="1"/>
  <c r="AP106" i="1"/>
  <c r="AO106" i="1"/>
  <c r="AJ106" i="1"/>
  <c r="AI106" i="1"/>
  <c r="AV104" i="1"/>
  <c r="AU104" i="1"/>
  <c r="AP104" i="1"/>
  <c r="AO104" i="1"/>
  <c r="AJ104" i="1"/>
  <c r="AI104" i="1"/>
  <c r="AV103" i="1"/>
  <c r="AU103" i="1"/>
  <c r="AP103" i="1"/>
  <c r="AO103" i="1"/>
  <c r="AJ103" i="1"/>
  <c r="AI103" i="1"/>
  <c r="AV98" i="1"/>
  <c r="AU98" i="1"/>
  <c r="AP98" i="1"/>
  <c r="AO98" i="1"/>
  <c r="AJ98" i="1"/>
  <c r="AI98" i="1"/>
  <c r="AV97" i="1"/>
  <c r="AU97" i="1"/>
  <c r="AP97" i="1"/>
  <c r="AO97" i="1"/>
  <c r="AJ97" i="1"/>
  <c r="AI97" i="1"/>
  <c r="AV96" i="1"/>
  <c r="AU96" i="1"/>
  <c r="AP96" i="1"/>
  <c r="AO96" i="1"/>
  <c r="AJ96" i="1"/>
  <c r="AI96" i="1"/>
  <c r="AV101" i="1"/>
  <c r="AU101" i="1"/>
  <c r="AP101" i="1"/>
  <c r="AO101" i="1"/>
  <c r="AJ101" i="1"/>
  <c r="AI101" i="1"/>
  <c r="AV100" i="1"/>
  <c r="AU100" i="1"/>
  <c r="AP100" i="1"/>
  <c r="AO100" i="1"/>
  <c r="AJ100" i="1"/>
  <c r="AI100" i="1"/>
  <c r="AV99" i="1"/>
  <c r="AU99" i="1"/>
  <c r="AP99" i="1"/>
  <c r="AO99" i="1"/>
  <c r="AJ99" i="1"/>
  <c r="AI99" i="1"/>
  <c r="AV94" i="1"/>
  <c r="AU94" i="1"/>
  <c r="AP94" i="1"/>
  <c r="AO94" i="1"/>
  <c r="AJ94" i="1"/>
  <c r="AI94" i="1"/>
  <c r="AV93" i="1"/>
  <c r="AU93" i="1"/>
  <c r="AP93" i="1"/>
  <c r="AO93" i="1"/>
  <c r="AJ93" i="1"/>
  <c r="AI93" i="1"/>
  <c r="AV92" i="1"/>
  <c r="AU92" i="1"/>
  <c r="AP92" i="1"/>
  <c r="AO92" i="1"/>
  <c r="AJ92" i="1"/>
  <c r="AI92" i="1"/>
  <c r="AV91" i="1"/>
  <c r="AU91" i="1"/>
  <c r="AP91" i="1"/>
  <c r="AO91" i="1"/>
  <c r="AJ91" i="1"/>
  <c r="AI91" i="1"/>
  <c r="AV90" i="1"/>
  <c r="AU90" i="1"/>
  <c r="AP90" i="1"/>
  <c r="AO90" i="1"/>
  <c r="AJ90" i="1"/>
  <c r="AI90" i="1"/>
  <c r="AV89" i="1"/>
  <c r="AU89" i="1"/>
  <c r="AP89" i="1"/>
  <c r="AO89" i="1"/>
  <c r="AJ89" i="1"/>
  <c r="AI89" i="1"/>
  <c r="AV88" i="1"/>
  <c r="AU88" i="1"/>
  <c r="AP88" i="1"/>
  <c r="AO88" i="1"/>
  <c r="AJ88" i="1"/>
  <c r="AI88" i="1"/>
  <c r="AV87" i="1"/>
  <c r="AU87" i="1"/>
  <c r="AP87" i="1"/>
  <c r="AO87" i="1"/>
  <c r="AJ87" i="1"/>
  <c r="AI87" i="1"/>
  <c r="AV85" i="1"/>
  <c r="AU85" i="1"/>
  <c r="AP85" i="1"/>
  <c r="AO85" i="1"/>
  <c r="AJ85" i="1"/>
  <c r="AI85" i="1"/>
  <c r="AV84" i="1"/>
  <c r="AU84" i="1"/>
  <c r="AP84" i="1"/>
  <c r="AO84" i="1"/>
  <c r="AJ84" i="1"/>
  <c r="AI84" i="1"/>
  <c r="AV83" i="1"/>
  <c r="AU83" i="1"/>
  <c r="AP83" i="1"/>
  <c r="AO83" i="1"/>
  <c r="AJ83" i="1"/>
  <c r="AI83" i="1"/>
  <c r="AV82" i="1"/>
  <c r="AU82" i="1"/>
  <c r="AP82" i="1"/>
  <c r="AO82" i="1"/>
  <c r="AJ82" i="1"/>
  <c r="AI82" i="1"/>
  <c r="AV81" i="1"/>
  <c r="AU81" i="1"/>
  <c r="AP81" i="1"/>
  <c r="AO81" i="1"/>
  <c r="AJ81" i="1"/>
  <c r="AI81" i="1"/>
  <c r="AV80" i="1"/>
  <c r="AU80" i="1"/>
  <c r="AP80" i="1"/>
  <c r="AO80" i="1"/>
  <c r="AJ80" i="1"/>
  <c r="AI80" i="1"/>
  <c r="AV79" i="1"/>
  <c r="AU79" i="1"/>
  <c r="AP79" i="1"/>
  <c r="AO79" i="1"/>
  <c r="AJ79" i="1"/>
  <c r="AI79" i="1"/>
  <c r="AV78" i="1"/>
  <c r="AU78" i="1"/>
  <c r="AP78" i="1"/>
  <c r="AO78" i="1"/>
  <c r="AJ78" i="1"/>
  <c r="AI78" i="1"/>
  <c r="AV77" i="1"/>
  <c r="AU77" i="1"/>
  <c r="AP77" i="1"/>
  <c r="AO77" i="1"/>
  <c r="AJ77" i="1"/>
  <c r="AI77" i="1"/>
  <c r="AV75" i="1"/>
  <c r="AU75" i="1"/>
  <c r="AP75" i="1"/>
  <c r="AO75" i="1"/>
  <c r="AJ75" i="1"/>
  <c r="AI75" i="1"/>
  <c r="AV74" i="1"/>
  <c r="AU74" i="1"/>
  <c r="AP74" i="1"/>
  <c r="AO74" i="1"/>
  <c r="AJ74" i="1"/>
  <c r="AI74" i="1"/>
  <c r="AV73" i="1"/>
  <c r="AU73" i="1"/>
  <c r="AP73" i="1"/>
  <c r="AO73" i="1"/>
  <c r="AJ73" i="1"/>
  <c r="AI73" i="1"/>
  <c r="AV72" i="1"/>
  <c r="AU72" i="1"/>
  <c r="AP72" i="1"/>
  <c r="AO72" i="1"/>
  <c r="AJ72" i="1"/>
  <c r="AI72" i="1"/>
  <c r="AV71" i="1"/>
  <c r="AU71" i="1"/>
  <c r="AP71" i="1"/>
  <c r="AO71" i="1"/>
  <c r="AJ71" i="1"/>
  <c r="AI71" i="1"/>
  <c r="AV70" i="1"/>
  <c r="AU70" i="1"/>
  <c r="AP70" i="1"/>
  <c r="AO70" i="1"/>
  <c r="AJ70" i="1"/>
  <c r="AI70" i="1"/>
  <c r="AV69" i="1"/>
  <c r="AU69" i="1"/>
  <c r="AP69" i="1"/>
  <c r="AO69" i="1"/>
  <c r="AJ69" i="1"/>
  <c r="AI69" i="1"/>
  <c r="AV68" i="1"/>
  <c r="AU68" i="1"/>
  <c r="AP68" i="1"/>
  <c r="AO68" i="1"/>
  <c r="AJ68" i="1"/>
  <c r="AI68" i="1"/>
  <c r="AV67" i="1"/>
  <c r="AU67" i="1"/>
  <c r="AP67" i="1"/>
  <c r="AO67" i="1"/>
  <c r="AJ67" i="1"/>
  <c r="AI67" i="1"/>
  <c r="AV66" i="1"/>
  <c r="AU66" i="1"/>
  <c r="AP66" i="1"/>
  <c r="AO66" i="1"/>
  <c r="AJ66" i="1"/>
  <c r="AI66" i="1"/>
  <c r="AV65" i="1"/>
  <c r="AU65" i="1"/>
  <c r="AP65" i="1"/>
  <c r="AO65" i="1"/>
  <c r="AJ65" i="1"/>
  <c r="AI65" i="1"/>
  <c r="AV19" i="1"/>
  <c r="AU19" i="1"/>
  <c r="AP19" i="1"/>
  <c r="AJ19" i="1"/>
  <c r="AV18" i="1"/>
  <c r="AU18" i="1"/>
  <c r="AP18" i="1"/>
  <c r="AO18" i="1"/>
  <c r="AJ18" i="1"/>
  <c r="AV17" i="1"/>
  <c r="AU17" i="1"/>
  <c r="AP17" i="1"/>
  <c r="AJ17" i="1"/>
  <c r="AV16" i="1"/>
  <c r="AU16" i="1"/>
  <c r="AP16" i="1"/>
  <c r="AO16" i="1"/>
  <c r="AJ16" i="1"/>
  <c r="AV15" i="1"/>
  <c r="AU15" i="1"/>
  <c r="AP15" i="1"/>
  <c r="AO15" i="1"/>
  <c r="AJ15" i="1"/>
  <c r="AI15" i="1"/>
  <c r="AV14" i="1"/>
  <c r="AU14" i="1"/>
  <c r="AP14" i="1"/>
  <c r="AJ14" i="1"/>
  <c r="AV23" i="1"/>
  <c r="AP23" i="1"/>
  <c r="AJ23" i="1"/>
  <c r="AV22" i="1"/>
  <c r="AP22" i="1"/>
  <c r="AJ22" i="1"/>
  <c r="AV21" i="1"/>
  <c r="AU21" i="1"/>
  <c r="AP21" i="1"/>
  <c r="AJ21" i="1"/>
  <c r="AV26" i="1"/>
  <c r="AU26" i="1"/>
  <c r="AP26" i="1"/>
  <c r="AJ26" i="1"/>
  <c r="AV25" i="1"/>
  <c r="AU25" i="1"/>
  <c r="AP25" i="1"/>
  <c r="AJ25" i="1"/>
  <c r="AV62" i="1"/>
  <c r="AU62" i="1"/>
  <c r="AP62" i="1"/>
  <c r="AO62" i="1"/>
  <c r="AJ62" i="1"/>
  <c r="AI62" i="1"/>
  <c r="AV61" i="1"/>
  <c r="AU61" i="1"/>
  <c r="AP61" i="1"/>
  <c r="AO61" i="1"/>
  <c r="AJ61" i="1"/>
  <c r="AI61" i="1"/>
  <c r="AV60" i="1"/>
  <c r="AU60" i="1"/>
  <c r="AP60" i="1"/>
  <c r="AO60" i="1"/>
  <c r="AJ60" i="1"/>
  <c r="AI60" i="1"/>
  <c r="AV58" i="1"/>
  <c r="AU58" i="1"/>
  <c r="AP58" i="1"/>
  <c r="AO58" i="1"/>
  <c r="AJ58" i="1"/>
  <c r="AI58" i="1"/>
  <c r="AV57" i="1"/>
  <c r="AU57" i="1"/>
  <c r="AP57" i="1"/>
  <c r="AO57" i="1"/>
  <c r="AJ57" i="1"/>
  <c r="AI57" i="1"/>
  <c r="AV56" i="1"/>
  <c r="AU56" i="1"/>
  <c r="AP56" i="1"/>
  <c r="AO56" i="1"/>
  <c r="AJ56" i="1"/>
  <c r="AI56" i="1"/>
  <c r="AV54" i="1"/>
  <c r="AU54" i="1"/>
  <c r="AP54" i="1"/>
  <c r="AO54" i="1"/>
  <c r="AJ54" i="1"/>
  <c r="AI54" i="1"/>
  <c r="AV53" i="1"/>
  <c r="AU53" i="1"/>
  <c r="AP53" i="1"/>
  <c r="AO53" i="1"/>
  <c r="AJ53" i="1"/>
  <c r="AI53" i="1"/>
  <c r="AV52" i="1"/>
  <c r="AU52" i="1"/>
  <c r="AP52" i="1"/>
  <c r="AO52" i="1"/>
  <c r="AJ52" i="1"/>
  <c r="AI52" i="1"/>
  <c r="AV51" i="1"/>
  <c r="AU51" i="1"/>
  <c r="AP51" i="1"/>
  <c r="AO51" i="1"/>
  <c r="AJ51" i="1"/>
  <c r="AI51" i="1"/>
  <c r="AV49" i="1"/>
  <c r="AU49" i="1"/>
  <c r="AP49" i="1"/>
  <c r="AO49" i="1"/>
  <c r="AJ49" i="1"/>
  <c r="AI49" i="1"/>
  <c r="AV46" i="1"/>
  <c r="AU46" i="1"/>
  <c r="AP46" i="1"/>
  <c r="AO46" i="1"/>
  <c r="AJ46" i="1"/>
  <c r="AI46" i="1"/>
  <c r="AV44" i="1"/>
  <c r="AU44" i="1"/>
  <c r="AP44" i="1"/>
  <c r="AO44" i="1"/>
  <c r="AJ44" i="1"/>
  <c r="AV43" i="1"/>
  <c r="AU43" i="1"/>
  <c r="AP43" i="1"/>
  <c r="AO43" i="1"/>
  <c r="AJ43" i="1"/>
  <c r="AV41" i="1"/>
  <c r="AU41" i="1"/>
  <c r="AP41" i="1"/>
  <c r="AO41" i="1"/>
  <c r="AJ41" i="1"/>
  <c r="AI41" i="1"/>
  <c r="AV40" i="1"/>
  <c r="AU40" i="1"/>
  <c r="AP40" i="1"/>
  <c r="AO40" i="1"/>
  <c r="AJ40" i="1"/>
  <c r="AV39" i="1"/>
  <c r="AU39" i="1"/>
  <c r="AP39" i="1"/>
  <c r="AO39" i="1"/>
  <c r="AJ39" i="1"/>
  <c r="AV37" i="1"/>
  <c r="AU37" i="1"/>
  <c r="AP37" i="1"/>
  <c r="AJ37" i="1"/>
  <c r="AV36" i="1"/>
  <c r="AU36" i="1"/>
  <c r="AP36" i="1"/>
  <c r="AO36" i="1"/>
  <c r="AJ36" i="1"/>
  <c r="AV35" i="1"/>
  <c r="AU35" i="1"/>
  <c r="AP35" i="1"/>
  <c r="AJ35" i="1"/>
  <c r="AV34" i="1"/>
  <c r="AU34" i="1"/>
  <c r="AP34" i="1"/>
  <c r="AJ34" i="1"/>
  <c r="AV33" i="1"/>
  <c r="AU33" i="1"/>
  <c r="AP33" i="1"/>
  <c r="AO33" i="1"/>
  <c r="AJ33" i="1"/>
  <c r="AV32" i="1"/>
  <c r="AU32" i="1"/>
  <c r="AP32" i="1"/>
  <c r="AJ32" i="1"/>
  <c r="AV31" i="1"/>
  <c r="AU31" i="1"/>
  <c r="AP31" i="1"/>
  <c r="AO31" i="1"/>
  <c r="AJ31" i="1"/>
  <c r="AV30" i="1"/>
  <c r="AU30" i="1"/>
  <c r="AP30" i="1"/>
  <c r="AO30" i="1"/>
  <c r="AJ30" i="1"/>
  <c r="AV29" i="1"/>
  <c r="AU29" i="1"/>
  <c r="AP29" i="1"/>
  <c r="AJ29" i="1"/>
  <c r="AJ28" i="1"/>
  <c r="AF84" i="12"/>
  <c r="AE84" i="12"/>
  <c r="AG84" i="12"/>
  <c r="AF107" i="12"/>
  <c r="AE107" i="12"/>
  <c r="S104" i="12"/>
  <c r="R104" i="12"/>
  <c r="T84" i="12"/>
  <c r="X84" i="12"/>
  <c r="W84" i="12"/>
  <c r="Y84" i="12"/>
  <c r="L62" i="12"/>
  <c r="P62" i="12"/>
  <c r="O62" i="12"/>
  <c r="T107" i="12"/>
  <c r="X107" i="12"/>
  <c r="W107" i="12"/>
  <c r="K55" i="12"/>
  <c r="J55" i="12"/>
  <c r="Q62" i="12"/>
  <c r="AG107" i="12"/>
  <c r="Y107" i="12"/>
  <c r="H32" i="12"/>
  <c r="G32" i="12"/>
  <c r="D32" i="12"/>
  <c r="P32" i="12"/>
  <c r="O32" i="12"/>
  <c r="J29" i="12"/>
  <c r="K29" i="12"/>
  <c r="Q32" i="12"/>
  <c r="I32" i="12"/>
  <c r="P65" i="12"/>
  <c r="O65" i="12"/>
  <c r="P64" i="12"/>
  <c r="O64" i="12"/>
  <c r="L65" i="12"/>
  <c r="L64" i="12"/>
  <c r="K60" i="12"/>
  <c r="J60" i="12"/>
  <c r="AA96" i="12"/>
  <c r="Z96" i="12"/>
  <c r="AB103" i="12"/>
  <c r="AF103" i="12"/>
  <c r="AE103" i="12"/>
  <c r="X103" i="12"/>
  <c r="W103" i="12"/>
  <c r="T103" i="12"/>
  <c r="S96" i="12"/>
  <c r="R96" i="12"/>
  <c r="L118" i="12"/>
  <c r="L116" i="12"/>
  <c r="P118" i="12"/>
  <c r="O118" i="12"/>
  <c r="P116" i="12"/>
  <c r="O116" i="12"/>
  <c r="K113" i="12"/>
  <c r="J113" i="12"/>
  <c r="D22" i="12"/>
  <c r="D18" i="12"/>
  <c r="D15" i="12"/>
  <c r="D14" i="12"/>
  <c r="C13" i="12"/>
  <c r="B13" i="12"/>
  <c r="L22" i="12"/>
  <c r="L18" i="12"/>
  <c r="L15" i="12"/>
  <c r="L14" i="12"/>
  <c r="K13" i="12"/>
  <c r="J13" i="12"/>
  <c r="P22" i="12"/>
  <c r="O22" i="12"/>
  <c r="P18" i="12"/>
  <c r="O18" i="12"/>
  <c r="P15" i="12"/>
  <c r="O15" i="12"/>
  <c r="P14" i="12"/>
  <c r="O14" i="12"/>
  <c r="H22" i="12"/>
  <c r="G22" i="12"/>
  <c r="H18" i="12"/>
  <c r="G18" i="12"/>
  <c r="H15" i="12"/>
  <c r="G15" i="12"/>
  <c r="H14" i="12"/>
  <c r="G14" i="12"/>
  <c r="AG103" i="12"/>
  <c r="I18" i="12"/>
  <c r="I22" i="12"/>
  <c r="Q18" i="12"/>
  <c r="Q22" i="12"/>
  <c r="D13" i="12"/>
  <c r="Q116" i="12"/>
  <c r="Q118" i="12"/>
  <c r="AB96" i="12"/>
  <c r="Y103" i="12"/>
  <c r="Q64" i="12"/>
  <c r="Q65" i="12"/>
  <c r="I14" i="12"/>
  <c r="I15" i="12"/>
  <c r="Q14" i="12"/>
  <c r="Q15" i="12"/>
  <c r="H61" i="18"/>
  <c r="B61" i="18"/>
  <c r="G61" i="18"/>
  <c r="C60" i="18"/>
  <c r="H60" i="18"/>
  <c r="B60" i="18"/>
  <c r="G60" i="18"/>
  <c r="C59" i="18"/>
  <c r="H59" i="18"/>
  <c r="B59" i="18"/>
  <c r="G59" i="18"/>
  <c r="C58" i="18"/>
  <c r="H58" i="18"/>
  <c r="C57" i="18"/>
  <c r="H57" i="18"/>
  <c r="G57" i="18"/>
  <c r="H56" i="18"/>
  <c r="B56" i="18"/>
  <c r="G56" i="18"/>
  <c r="C55" i="18"/>
  <c r="H55" i="18"/>
  <c r="B55" i="18"/>
  <c r="G55" i="18"/>
  <c r="C54" i="18"/>
  <c r="B54" i="18"/>
  <c r="C53" i="18"/>
  <c r="H53" i="18"/>
  <c r="G53" i="18"/>
  <c r="C52" i="18"/>
  <c r="H52" i="18"/>
  <c r="G52" i="18"/>
  <c r="H51" i="18"/>
  <c r="B51" i="18"/>
  <c r="G51" i="18"/>
  <c r="C50" i="18"/>
  <c r="H50" i="18"/>
  <c r="B50" i="18"/>
  <c r="G50" i="18"/>
  <c r="H48" i="18"/>
  <c r="B48" i="18"/>
  <c r="G48" i="18"/>
  <c r="C47" i="18"/>
  <c r="H47" i="18"/>
  <c r="B47" i="18"/>
  <c r="G47" i="18"/>
  <c r="C45" i="18"/>
  <c r="H45" i="18"/>
  <c r="B45" i="18"/>
  <c r="G45" i="18"/>
  <c r="C44" i="18"/>
  <c r="H44" i="18"/>
  <c r="H43" i="18"/>
  <c r="H42" i="18"/>
  <c r="C41" i="18"/>
  <c r="H41" i="18"/>
  <c r="H40" i="18"/>
  <c r="B40" i="18"/>
  <c r="G40" i="18"/>
  <c r="H39" i="18"/>
  <c r="H38" i="18"/>
  <c r="C37" i="18"/>
  <c r="H37" i="18"/>
  <c r="H36" i="18"/>
  <c r="H35" i="18"/>
  <c r="H34" i="18"/>
  <c r="H33" i="18"/>
  <c r="H32" i="18"/>
  <c r="H31" i="18"/>
  <c r="H30" i="18"/>
  <c r="H29" i="18"/>
  <c r="H28" i="18"/>
  <c r="H27" i="18"/>
  <c r="C26" i="18"/>
  <c r="H25" i="18"/>
  <c r="H24" i="18"/>
  <c r="C23" i="18"/>
  <c r="H22" i="18"/>
  <c r="H21" i="18"/>
  <c r="H19" i="18"/>
  <c r="H20" i="18"/>
  <c r="H18" i="18"/>
  <c r="H17" i="18"/>
  <c r="H16" i="18"/>
  <c r="H15" i="18"/>
  <c r="H14" i="18"/>
  <c r="B14" i="18"/>
  <c r="D14" i="18"/>
  <c r="H13" i="18"/>
  <c r="C12" i="18"/>
  <c r="C11" i="18"/>
  <c r="E75" i="3"/>
  <c r="E67" i="3"/>
  <c r="K22" i="1"/>
  <c r="E22" i="3"/>
  <c r="W23" i="1"/>
  <c r="AU23" i="1"/>
  <c r="W22" i="1"/>
  <c r="AU22" i="1"/>
  <c r="N37" i="1"/>
  <c r="AO37" i="1"/>
  <c r="N35" i="1"/>
  <c r="AO35" i="1"/>
  <c r="N34" i="1"/>
  <c r="AO34" i="1"/>
  <c r="N32" i="1"/>
  <c r="AO32" i="1"/>
  <c r="N29" i="1"/>
  <c r="AO29" i="1"/>
  <c r="N26" i="1"/>
  <c r="AO26" i="1"/>
  <c r="N25" i="1"/>
  <c r="AO25" i="1"/>
  <c r="N23" i="1"/>
  <c r="AO23" i="1"/>
  <c r="N22" i="1"/>
  <c r="AO22" i="1"/>
  <c r="N21" i="1"/>
  <c r="AO21" i="1"/>
  <c r="T67" i="1"/>
  <c r="T75" i="1"/>
  <c r="K75" i="1"/>
  <c r="K67" i="1"/>
  <c r="E23" i="1"/>
  <c r="AI23" i="1"/>
  <c r="E22" i="1"/>
  <c r="AI22" i="1"/>
  <c r="E21" i="1"/>
  <c r="AI21" i="1"/>
  <c r="B22" i="1"/>
  <c r="N19" i="1"/>
  <c r="AO19" i="1"/>
  <c r="N17" i="1"/>
  <c r="AO17" i="1"/>
  <c r="N14" i="1"/>
  <c r="AO14" i="1"/>
  <c r="E44" i="1"/>
  <c r="AI44" i="1"/>
  <c r="E43" i="1"/>
  <c r="AI43" i="1"/>
  <c r="E40" i="1"/>
  <c r="AI40" i="1"/>
  <c r="E39" i="1"/>
  <c r="AI39" i="1"/>
  <c r="E37" i="1"/>
  <c r="AI37" i="1"/>
  <c r="E36" i="1"/>
  <c r="AI36" i="1"/>
  <c r="E35" i="1"/>
  <c r="AI35" i="1"/>
  <c r="E34" i="1"/>
  <c r="AI34" i="1"/>
  <c r="AI33" i="1"/>
  <c r="E32" i="1"/>
  <c r="AI32" i="1"/>
  <c r="AI31" i="1"/>
  <c r="E30" i="1"/>
  <c r="AI30" i="1"/>
  <c r="AI29" i="1"/>
  <c r="AI28" i="1"/>
  <c r="E26" i="1"/>
  <c r="AI26" i="1"/>
  <c r="E25" i="1"/>
  <c r="AI25" i="1"/>
  <c r="E19" i="1"/>
  <c r="AI19" i="1"/>
  <c r="E18" i="1"/>
  <c r="AI18" i="1"/>
  <c r="E17" i="1"/>
  <c r="AI17" i="1"/>
  <c r="E16" i="1"/>
  <c r="AI16" i="1"/>
  <c r="E14" i="1"/>
  <c r="AI14" i="1"/>
  <c r="B44" i="18"/>
  <c r="G44" i="18"/>
  <c r="H23" i="18"/>
  <c r="H26" i="18"/>
  <c r="B13" i="18"/>
  <c r="D13" i="18"/>
  <c r="B15" i="18"/>
  <c r="D15" i="18"/>
  <c r="B16" i="18"/>
  <c r="D16" i="18"/>
  <c r="B17" i="18"/>
  <c r="D17" i="18"/>
  <c r="B18" i="18"/>
  <c r="D18" i="18"/>
  <c r="B24" i="18"/>
  <c r="G24" i="18"/>
  <c r="B25" i="18"/>
  <c r="G25" i="18"/>
  <c r="B38" i="18"/>
  <c r="G38" i="18"/>
  <c r="B39" i="18"/>
  <c r="G39" i="18"/>
  <c r="B20" i="18"/>
  <c r="G20" i="18"/>
  <c r="B21" i="18"/>
  <c r="G21" i="18"/>
  <c r="B22" i="18"/>
  <c r="G22" i="18"/>
  <c r="B27" i="18"/>
  <c r="G27" i="18"/>
  <c r="B28" i="18"/>
  <c r="G28" i="18"/>
  <c r="B29" i="18"/>
  <c r="G29" i="18"/>
  <c r="B30" i="18"/>
  <c r="G30" i="18"/>
  <c r="B31" i="18"/>
  <c r="G31" i="18"/>
  <c r="B32" i="18"/>
  <c r="G32" i="18"/>
  <c r="B33" i="18"/>
  <c r="G33" i="18"/>
  <c r="B34" i="18"/>
  <c r="G34" i="18"/>
  <c r="B35" i="18"/>
  <c r="G35" i="18"/>
  <c r="B36" i="18"/>
  <c r="G36" i="18"/>
  <c r="B42" i="18"/>
  <c r="G42" i="18"/>
  <c r="B43" i="18"/>
  <c r="G43" i="18"/>
  <c r="B49" i="18"/>
  <c r="G49" i="18"/>
  <c r="C49" i="18"/>
  <c r="C46" i="18"/>
  <c r="H46" i="18"/>
  <c r="C10" i="18"/>
  <c r="G13" i="18"/>
  <c r="I13" i="18"/>
  <c r="G15" i="18"/>
  <c r="I15" i="18"/>
  <c r="G14" i="18"/>
  <c r="I14" i="18"/>
  <c r="H54" i="18"/>
  <c r="B58" i="18"/>
  <c r="D58" i="18"/>
  <c r="I58" i="18"/>
  <c r="G54" i="18"/>
  <c r="H11" i="18"/>
  <c r="H12" i="18"/>
  <c r="D20" i="18"/>
  <c r="I20" i="18"/>
  <c r="D21" i="18"/>
  <c r="I21" i="18"/>
  <c r="D25" i="18"/>
  <c r="I25" i="18"/>
  <c r="D29" i="18"/>
  <c r="I29" i="18"/>
  <c r="D30" i="18"/>
  <c r="I30" i="18"/>
  <c r="D34" i="18"/>
  <c r="I34" i="18"/>
  <c r="D38" i="18"/>
  <c r="I38" i="18"/>
  <c r="D39" i="18"/>
  <c r="I39" i="18"/>
  <c r="D40" i="18"/>
  <c r="I40" i="18"/>
  <c r="D42" i="18"/>
  <c r="I42" i="18"/>
  <c r="D43" i="18"/>
  <c r="I43" i="18"/>
  <c r="D44" i="18"/>
  <c r="I44" i="18"/>
  <c r="D45" i="18"/>
  <c r="I45" i="18"/>
  <c r="D47" i="18"/>
  <c r="I47" i="18"/>
  <c r="D48" i="18"/>
  <c r="I48" i="18"/>
  <c r="D49" i="18"/>
  <c r="I49" i="18"/>
  <c r="D50" i="18"/>
  <c r="I50" i="18"/>
  <c r="D51" i="18"/>
  <c r="I51" i="18"/>
  <c r="D52" i="18"/>
  <c r="I52" i="18"/>
  <c r="D53" i="18"/>
  <c r="I53" i="18"/>
  <c r="D54" i="18"/>
  <c r="I54" i="18"/>
  <c r="D55" i="18"/>
  <c r="I55" i="18"/>
  <c r="D56" i="18"/>
  <c r="I56" i="18"/>
  <c r="D57" i="18"/>
  <c r="I57" i="18"/>
  <c r="D59" i="18"/>
  <c r="I59" i="18"/>
  <c r="D60" i="18"/>
  <c r="I60" i="18"/>
  <c r="D61" i="18"/>
  <c r="I61" i="18"/>
  <c r="E129" i="3"/>
  <c r="F129" i="3"/>
  <c r="O130" i="17"/>
  <c r="N130" i="17"/>
  <c r="J130" i="17"/>
  <c r="F130" i="17"/>
  <c r="R130" i="17"/>
  <c r="E130" i="17"/>
  <c r="Q130" i="17"/>
  <c r="D130" i="17"/>
  <c r="I129" i="17"/>
  <c r="O129" i="17"/>
  <c r="H129" i="17"/>
  <c r="E129" i="17"/>
  <c r="K129" i="17"/>
  <c r="C129" i="17"/>
  <c r="B129" i="17"/>
  <c r="D129" i="17"/>
  <c r="O128" i="17"/>
  <c r="N128" i="17"/>
  <c r="J128" i="17"/>
  <c r="F128" i="17"/>
  <c r="R128" i="17"/>
  <c r="E128" i="17"/>
  <c r="Q128" i="17"/>
  <c r="D128" i="17"/>
  <c r="I127" i="17"/>
  <c r="H127" i="17"/>
  <c r="C127" i="17"/>
  <c r="B127" i="17"/>
  <c r="O126" i="17"/>
  <c r="N126" i="17"/>
  <c r="J126" i="17"/>
  <c r="F126" i="17"/>
  <c r="R126" i="17"/>
  <c r="E126" i="17"/>
  <c r="Q126" i="17"/>
  <c r="D126" i="17"/>
  <c r="O125" i="17"/>
  <c r="N125" i="17"/>
  <c r="J125" i="17"/>
  <c r="F125" i="17"/>
  <c r="R125" i="17"/>
  <c r="E125" i="17"/>
  <c r="Q125" i="17"/>
  <c r="D125" i="17"/>
  <c r="I124" i="17"/>
  <c r="O124" i="17"/>
  <c r="H124" i="17"/>
  <c r="C124" i="17"/>
  <c r="B124" i="17"/>
  <c r="D124" i="17"/>
  <c r="O123" i="17"/>
  <c r="N123" i="17"/>
  <c r="J123" i="17"/>
  <c r="F123" i="17"/>
  <c r="R123" i="17"/>
  <c r="E123" i="17"/>
  <c r="Q123" i="17"/>
  <c r="D123" i="17"/>
  <c r="O122" i="17"/>
  <c r="N122" i="17"/>
  <c r="J122" i="17"/>
  <c r="F122" i="17"/>
  <c r="R122" i="17"/>
  <c r="E122" i="17"/>
  <c r="Q122" i="17"/>
  <c r="D122" i="17"/>
  <c r="O121" i="17"/>
  <c r="N121" i="17"/>
  <c r="J121" i="17"/>
  <c r="F121" i="17"/>
  <c r="R121" i="17"/>
  <c r="E121" i="17"/>
  <c r="Q121" i="17"/>
  <c r="D121" i="17"/>
  <c r="I120" i="17"/>
  <c r="H120" i="17"/>
  <c r="C120" i="17"/>
  <c r="C109" i="17"/>
  <c r="B120" i="17"/>
  <c r="O119" i="17"/>
  <c r="N119" i="17"/>
  <c r="J119" i="17"/>
  <c r="F119" i="17"/>
  <c r="R119" i="17"/>
  <c r="E119" i="17"/>
  <c r="Q119" i="17"/>
  <c r="D119" i="17"/>
  <c r="I118" i="17"/>
  <c r="O118" i="17"/>
  <c r="H118" i="17"/>
  <c r="C118" i="17"/>
  <c r="B118" i="17"/>
  <c r="D118" i="17"/>
  <c r="O117" i="17"/>
  <c r="N117" i="17"/>
  <c r="J117" i="17"/>
  <c r="F117" i="17"/>
  <c r="R117" i="17"/>
  <c r="E117" i="17"/>
  <c r="Q117" i="17"/>
  <c r="D117" i="17"/>
  <c r="O116" i="17"/>
  <c r="N116" i="17"/>
  <c r="J116" i="17"/>
  <c r="F116" i="17"/>
  <c r="R116" i="17"/>
  <c r="E116" i="17"/>
  <c r="Q116" i="17"/>
  <c r="D116" i="17"/>
  <c r="O115" i="17"/>
  <c r="N115" i="17"/>
  <c r="J115" i="17"/>
  <c r="F115" i="17"/>
  <c r="R115" i="17"/>
  <c r="E115" i="17"/>
  <c r="D115" i="17"/>
  <c r="O114" i="17"/>
  <c r="N114" i="17"/>
  <c r="J114" i="17"/>
  <c r="F114" i="17"/>
  <c r="R114" i="17"/>
  <c r="E114" i="17"/>
  <c r="Q114" i="17"/>
  <c r="D114" i="17"/>
  <c r="O113" i="17"/>
  <c r="N113" i="17"/>
  <c r="J113" i="17"/>
  <c r="F113" i="17"/>
  <c r="R113" i="17"/>
  <c r="E113" i="17"/>
  <c r="Q113" i="17"/>
  <c r="D113" i="17"/>
  <c r="O112" i="17"/>
  <c r="N112" i="17"/>
  <c r="J112" i="17"/>
  <c r="F112" i="17"/>
  <c r="R112" i="17"/>
  <c r="E112" i="17"/>
  <c r="Q112" i="17"/>
  <c r="D112" i="17"/>
  <c r="O111" i="17"/>
  <c r="N111" i="17"/>
  <c r="J111" i="17"/>
  <c r="F111" i="17"/>
  <c r="R111" i="17"/>
  <c r="E111" i="17"/>
  <c r="Q111" i="17"/>
  <c r="D111" i="17"/>
  <c r="I110" i="17"/>
  <c r="H110" i="17"/>
  <c r="N110" i="17"/>
  <c r="C110" i="17"/>
  <c r="B110" i="17"/>
  <c r="D110" i="17"/>
  <c r="I109" i="17"/>
  <c r="O108" i="17"/>
  <c r="N108" i="17"/>
  <c r="J108" i="17"/>
  <c r="F108" i="17"/>
  <c r="R108" i="17"/>
  <c r="E108" i="17"/>
  <c r="Q108" i="17"/>
  <c r="D108" i="17"/>
  <c r="O107" i="17"/>
  <c r="N107" i="17"/>
  <c r="J107" i="17"/>
  <c r="P107" i="17"/>
  <c r="F107" i="17"/>
  <c r="R107" i="17"/>
  <c r="E107" i="17"/>
  <c r="Q107" i="17"/>
  <c r="D107" i="17"/>
  <c r="O106" i="17"/>
  <c r="N106" i="17"/>
  <c r="J106" i="17"/>
  <c r="F106" i="17"/>
  <c r="R106" i="17"/>
  <c r="E106" i="17"/>
  <c r="Q106" i="17"/>
  <c r="D106" i="17"/>
  <c r="I105" i="17"/>
  <c r="H105" i="17"/>
  <c r="N105" i="17"/>
  <c r="C105" i="17"/>
  <c r="B105" i="17"/>
  <c r="D105" i="17"/>
  <c r="O104" i="17"/>
  <c r="N104" i="17"/>
  <c r="J104" i="17"/>
  <c r="F104" i="17"/>
  <c r="R104" i="17"/>
  <c r="E104" i="17"/>
  <c r="Q104" i="17"/>
  <c r="D104" i="17"/>
  <c r="O103" i="17"/>
  <c r="N103" i="17"/>
  <c r="J103" i="17"/>
  <c r="P103" i="17"/>
  <c r="F103" i="17"/>
  <c r="R103" i="17"/>
  <c r="E103" i="17"/>
  <c r="Q103" i="17"/>
  <c r="D103" i="17"/>
  <c r="I102" i="17"/>
  <c r="H102" i="17"/>
  <c r="N102" i="17"/>
  <c r="C102" i="17"/>
  <c r="B102" i="17"/>
  <c r="D102" i="17"/>
  <c r="O101" i="17"/>
  <c r="N101" i="17"/>
  <c r="J101" i="17"/>
  <c r="F101" i="17"/>
  <c r="R101" i="17"/>
  <c r="E101" i="17"/>
  <c r="Q101" i="17"/>
  <c r="D101" i="17"/>
  <c r="O100" i="17"/>
  <c r="N100" i="17"/>
  <c r="J100" i="17"/>
  <c r="P100" i="17"/>
  <c r="F100" i="17"/>
  <c r="R100" i="17"/>
  <c r="E100" i="17"/>
  <c r="Q100" i="17"/>
  <c r="D100" i="17"/>
  <c r="O99" i="17"/>
  <c r="N99" i="17"/>
  <c r="J99" i="17"/>
  <c r="F99" i="17"/>
  <c r="E99" i="17"/>
  <c r="D99" i="17"/>
  <c r="O98" i="17"/>
  <c r="N98" i="17"/>
  <c r="J98" i="17"/>
  <c r="F98" i="17"/>
  <c r="R98" i="17"/>
  <c r="E98" i="17"/>
  <c r="Q98" i="17"/>
  <c r="D98" i="17"/>
  <c r="O97" i="17"/>
  <c r="N97" i="17"/>
  <c r="J97" i="17"/>
  <c r="F97" i="17"/>
  <c r="R97" i="17"/>
  <c r="E97" i="17"/>
  <c r="Q97" i="17"/>
  <c r="D97" i="17"/>
  <c r="O96" i="17"/>
  <c r="N96" i="17"/>
  <c r="J96" i="17"/>
  <c r="F96" i="17"/>
  <c r="R96" i="17"/>
  <c r="E96" i="17"/>
  <c r="Q96" i="17"/>
  <c r="D96" i="17"/>
  <c r="I95" i="17"/>
  <c r="O95" i="17"/>
  <c r="H95" i="17"/>
  <c r="C95" i="17"/>
  <c r="B95" i="17"/>
  <c r="D95" i="17"/>
  <c r="O94" i="17"/>
  <c r="N94" i="17"/>
  <c r="J94" i="17"/>
  <c r="F94" i="17"/>
  <c r="R94" i="17"/>
  <c r="E94" i="17"/>
  <c r="Q94" i="17"/>
  <c r="D94" i="17"/>
  <c r="O93" i="17"/>
  <c r="N93" i="17"/>
  <c r="J93" i="17"/>
  <c r="F93" i="17"/>
  <c r="R93" i="17"/>
  <c r="E93" i="17"/>
  <c r="Q93" i="17"/>
  <c r="D93" i="17"/>
  <c r="O92" i="17"/>
  <c r="N92" i="17"/>
  <c r="J92" i="17"/>
  <c r="F92" i="17"/>
  <c r="R92" i="17"/>
  <c r="E92" i="17"/>
  <c r="Q92" i="17"/>
  <c r="D92" i="17"/>
  <c r="O91" i="17"/>
  <c r="N91" i="17"/>
  <c r="J91" i="17"/>
  <c r="F91" i="17"/>
  <c r="R91" i="17"/>
  <c r="E91" i="17"/>
  <c r="Q91" i="17"/>
  <c r="D91" i="17"/>
  <c r="O90" i="17"/>
  <c r="N90" i="17"/>
  <c r="J90" i="17"/>
  <c r="F90" i="17"/>
  <c r="R90" i="17"/>
  <c r="E90" i="17"/>
  <c r="Q90" i="17"/>
  <c r="D90" i="17"/>
  <c r="O89" i="17"/>
  <c r="N89" i="17"/>
  <c r="J89" i="17"/>
  <c r="F89" i="17"/>
  <c r="R89" i="17"/>
  <c r="E89" i="17"/>
  <c r="Q89" i="17"/>
  <c r="D89" i="17"/>
  <c r="O88" i="17"/>
  <c r="N88" i="17"/>
  <c r="J88" i="17"/>
  <c r="F88" i="17"/>
  <c r="R88" i="17"/>
  <c r="E88" i="17"/>
  <c r="Q88" i="17"/>
  <c r="D88" i="17"/>
  <c r="O87" i="17"/>
  <c r="N87" i="17"/>
  <c r="J87" i="17"/>
  <c r="F87" i="17"/>
  <c r="R87" i="17"/>
  <c r="E87" i="17"/>
  <c r="Q87" i="17"/>
  <c r="D87" i="17"/>
  <c r="I86" i="17"/>
  <c r="H86" i="17"/>
  <c r="C86" i="17"/>
  <c r="C63" i="17"/>
  <c r="B86" i="17"/>
  <c r="O85" i="17"/>
  <c r="N85" i="17"/>
  <c r="J85" i="17"/>
  <c r="F85" i="17"/>
  <c r="R85" i="17"/>
  <c r="E85" i="17"/>
  <c r="Q85" i="17"/>
  <c r="D85" i="17"/>
  <c r="O84" i="17"/>
  <c r="N84" i="17"/>
  <c r="J84" i="17"/>
  <c r="F84" i="17"/>
  <c r="R84" i="17"/>
  <c r="E84" i="17"/>
  <c r="Q84" i="17"/>
  <c r="D84" i="17"/>
  <c r="O83" i="17"/>
  <c r="N83" i="17"/>
  <c r="J83" i="17"/>
  <c r="F83" i="17"/>
  <c r="R83" i="17"/>
  <c r="E83" i="17"/>
  <c r="Q83" i="17"/>
  <c r="D83" i="17"/>
  <c r="O82" i="17"/>
  <c r="N82" i="17"/>
  <c r="J82" i="17"/>
  <c r="F82" i="17"/>
  <c r="R82" i="17"/>
  <c r="E82" i="17"/>
  <c r="Q82" i="17"/>
  <c r="D82" i="17"/>
  <c r="O81" i="17"/>
  <c r="N81" i="17"/>
  <c r="J81" i="17"/>
  <c r="F81" i="17"/>
  <c r="R81" i="17"/>
  <c r="E81" i="17"/>
  <c r="Q81" i="17"/>
  <c r="D81" i="17"/>
  <c r="O80" i="17"/>
  <c r="N80" i="17"/>
  <c r="J80" i="17"/>
  <c r="F80" i="17"/>
  <c r="R80" i="17"/>
  <c r="E80" i="17"/>
  <c r="Q80" i="17"/>
  <c r="D80" i="17"/>
  <c r="O79" i="17"/>
  <c r="N79" i="17"/>
  <c r="J79" i="17"/>
  <c r="F79" i="17"/>
  <c r="R79" i="17"/>
  <c r="E79" i="17"/>
  <c r="Q79" i="17"/>
  <c r="D79" i="17"/>
  <c r="O78" i="17"/>
  <c r="N78" i="17"/>
  <c r="J78" i="17"/>
  <c r="F78" i="17"/>
  <c r="R78" i="17"/>
  <c r="E78" i="17"/>
  <c r="Q78" i="17"/>
  <c r="D78" i="17"/>
  <c r="O77" i="17"/>
  <c r="N77" i="17"/>
  <c r="J77" i="17"/>
  <c r="F77" i="17"/>
  <c r="R77" i="17"/>
  <c r="E77" i="17"/>
  <c r="Q77" i="17"/>
  <c r="D77" i="17"/>
  <c r="I76" i="17"/>
  <c r="O76" i="17"/>
  <c r="H76" i="17"/>
  <c r="C76" i="17"/>
  <c r="B76" i="17"/>
  <c r="D76" i="17"/>
  <c r="O75" i="17"/>
  <c r="N75" i="17"/>
  <c r="J75" i="17"/>
  <c r="F75" i="17"/>
  <c r="R75" i="17"/>
  <c r="E75" i="17"/>
  <c r="Q75" i="17"/>
  <c r="D75" i="17"/>
  <c r="O74" i="17"/>
  <c r="N74" i="17"/>
  <c r="J74" i="17"/>
  <c r="F74" i="17"/>
  <c r="R74" i="17"/>
  <c r="E74" i="17"/>
  <c r="Q74" i="17"/>
  <c r="D74" i="17"/>
  <c r="O73" i="17"/>
  <c r="N73" i="17"/>
  <c r="J73" i="17"/>
  <c r="F73" i="17"/>
  <c r="R73" i="17"/>
  <c r="E73" i="17"/>
  <c r="Q73" i="17"/>
  <c r="D73" i="17"/>
  <c r="O72" i="17"/>
  <c r="N72" i="17"/>
  <c r="J72" i="17"/>
  <c r="F72" i="17"/>
  <c r="R72" i="17"/>
  <c r="E72" i="17"/>
  <c r="Q72" i="17"/>
  <c r="D72" i="17"/>
  <c r="O71" i="17"/>
  <c r="N71" i="17"/>
  <c r="J71" i="17"/>
  <c r="F71" i="17"/>
  <c r="R71" i="17"/>
  <c r="E71" i="17"/>
  <c r="Q71" i="17"/>
  <c r="D71" i="17"/>
  <c r="O70" i="17"/>
  <c r="N70" i="17"/>
  <c r="J70" i="17"/>
  <c r="F70" i="17"/>
  <c r="R70" i="17"/>
  <c r="E70" i="17"/>
  <c r="Q70" i="17"/>
  <c r="D70" i="17"/>
  <c r="O69" i="17"/>
  <c r="N69" i="17"/>
  <c r="J69" i="17"/>
  <c r="F69" i="17"/>
  <c r="R69" i="17"/>
  <c r="E69" i="17"/>
  <c r="Q69" i="17"/>
  <c r="D69" i="17"/>
  <c r="O68" i="17"/>
  <c r="N68" i="17"/>
  <c r="J68" i="17"/>
  <c r="F68" i="17"/>
  <c r="R68" i="17"/>
  <c r="E68" i="17"/>
  <c r="Q68" i="17"/>
  <c r="D68" i="17"/>
  <c r="O67" i="17"/>
  <c r="N67" i="17"/>
  <c r="J67" i="17"/>
  <c r="F67" i="17"/>
  <c r="R67" i="17"/>
  <c r="E67" i="17"/>
  <c r="Q67" i="17"/>
  <c r="D67" i="17"/>
  <c r="O66" i="17"/>
  <c r="N66" i="17"/>
  <c r="J66" i="17"/>
  <c r="F66" i="17"/>
  <c r="R66" i="17"/>
  <c r="E66" i="17"/>
  <c r="Q66" i="17"/>
  <c r="D66" i="17"/>
  <c r="O65" i="17"/>
  <c r="N65" i="17"/>
  <c r="J65" i="17"/>
  <c r="F65" i="17"/>
  <c r="R65" i="17"/>
  <c r="E65" i="17"/>
  <c r="Q65" i="17"/>
  <c r="D65" i="17"/>
  <c r="I64" i="17"/>
  <c r="O64" i="17"/>
  <c r="H64" i="17"/>
  <c r="N64" i="17"/>
  <c r="F64" i="17"/>
  <c r="R64" i="17"/>
  <c r="C64" i="17"/>
  <c r="B64" i="17"/>
  <c r="D64" i="17"/>
  <c r="B63" i="17"/>
  <c r="O62" i="17"/>
  <c r="N62" i="17"/>
  <c r="J62" i="17"/>
  <c r="F62" i="17"/>
  <c r="R62" i="17"/>
  <c r="E62" i="17"/>
  <c r="Q62" i="17"/>
  <c r="D62" i="17"/>
  <c r="B62" i="17"/>
  <c r="J61" i="17"/>
  <c r="F61" i="17"/>
  <c r="R61" i="17"/>
  <c r="E61" i="17"/>
  <c r="Q61" i="17"/>
  <c r="C61" i="17"/>
  <c r="O61" i="17"/>
  <c r="B61" i="17"/>
  <c r="N61" i="17"/>
  <c r="J60" i="17"/>
  <c r="F60" i="17"/>
  <c r="R60" i="17"/>
  <c r="E60" i="17"/>
  <c r="Q60" i="17"/>
  <c r="C60" i="17"/>
  <c r="O60" i="17"/>
  <c r="B60" i="17"/>
  <c r="N60" i="17"/>
  <c r="I59" i="17"/>
  <c r="H59" i="17"/>
  <c r="B59" i="17"/>
  <c r="N58" i="17"/>
  <c r="J58" i="17"/>
  <c r="F58" i="17"/>
  <c r="R58" i="17"/>
  <c r="E58" i="17"/>
  <c r="Q58" i="17"/>
  <c r="C58" i="17"/>
  <c r="O58" i="17"/>
  <c r="O57" i="17"/>
  <c r="J57" i="17"/>
  <c r="F57" i="17"/>
  <c r="R57" i="17"/>
  <c r="E57" i="17"/>
  <c r="Q57" i="17"/>
  <c r="B57" i="17"/>
  <c r="B55" i="17"/>
  <c r="D55" i="17"/>
  <c r="N56" i="17"/>
  <c r="J56" i="17"/>
  <c r="F56" i="17"/>
  <c r="R56" i="17"/>
  <c r="E56" i="17"/>
  <c r="Q56" i="17"/>
  <c r="C56" i="17"/>
  <c r="O56" i="17"/>
  <c r="I55" i="17"/>
  <c r="O55" i="17"/>
  <c r="H55" i="17"/>
  <c r="C55" i="17"/>
  <c r="N54" i="17"/>
  <c r="J54" i="17"/>
  <c r="F54" i="17"/>
  <c r="R54" i="17"/>
  <c r="E54" i="17"/>
  <c r="Q54" i="17"/>
  <c r="C54" i="17"/>
  <c r="O54" i="17"/>
  <c r="N53" i="17"/>
  <c r="J53" i="17"/>
  <c r="F53" i="17"/>
  <c r="R53" i="17"/>
  <c r="E53" i="17"/>
  <c r="Q53" i="17"/>
  <c r="C53" i="17"/>
  <c r="O53" i="17"/>
  <c r="O52" i="17"/>
  <c r="J52" i="17"/>
  <c r="F52" i="17"/>
  <c r="R52" i="17"/>
  <c r="E52" i="17"/>
  <c r="Q52" i="17"/>
  <c r="B52" i="17"/>
  <c r="N52" i="17"/>
  <c r="J51" i="17"/>
  <c r="F51" i="17"/>
  <c r="R51" i="17"/>
  <c r="E51" i="17"/>
  <c r="Q51" i="17"/>
  <c r="C51" i="17"/>
  <c r="O51" i="17"/>
  <c r="B51" i="17"/>
  <c r="N51" i="17"/>
  <c r="I50" i="17"/>
  <c r="H50" i="17"/>
  <c r="O49" i="17"/>
  <c r="J49" i="17"/>
  <c r="F49" i="17"/>
  <c r="R49" i="17"/>
  <c r="E49" i="17"/>
  <c r="Q49" i="17"/>
  <c r="B49" i="17"/>
  <c r="N49" i="17"/>
  <c r="I48" i="17"/>
  <c r="I47" i="17"/>
  <c r="H48" i="17"/>
  <c r="C48" i="17"/>
  <c r="B48" i="17"/>
  <c r="H47" i="17"/>
  <c r="J46" i="17"/>
  <c r="F46" i="17"/>
  <c r="R46" i="17"/>
  <c r="E46" i="17"/>
  <c r="Q46" i="17"/>
  <c r="C46" i="17"/>
  <c r="O46" i="17"/>
  <c r="B46" i="17"/>
  <c r="N46" i="17"/>
  <c r="I45" i="17"/>
  <c r="H45" i="17"/>
  <c r="C45" i="17"/>
  <c r="B45" i="17"/>
  <c r="D45" i="17"/>
  <c r="O44" i="17"/>
  <c r="J44" i="17"/>
  <c r="F44" i="17"/>
  <c r="R44" i="17"/>
  <c r="E44" i="17"/>
  <c r="Q44" i="17"/>
  <c r="B44" i="17"/>
  <c r="N44" i="17"/>
  <c r="O43" i="17"/>
  <c r="J43" i="17"/>
  <c r="F43" i="17"/>
  <c r="R43" i="17"/>
  <c r="E43" i="17"/>
  <c r="Q43" i="17"/>
  <c r="B43" i="17"/>
  <c r="N43" i="17"/>
  <c r="I42" i="17"/>
  <c r="H42" i="17"/>
  <c r="N42" i="17"/>
  <c r="C42" i="17"/>
  <c r="B42" i="17"/>
  <c r="D42" i="17"/>
  <c r="O41" i="17"/>
  <c r="J41" i="17"/>
  <c r="F41" i="17"/>
  <c r="R41" i="17"/>
  <c r="E41" i="17"/>
  <c r="Q41" i="17"/>
  <c r="B41" i="17"/>
  <c r="N41" i="17"/>
  <c r="O40" i="17"/>
  <c r="J40" i="17"/>
  <c r="F40" i="17"/>
  <c r="R40" i="17"/>
  <c r="E40" i="17"/>
  <c r="Q40" i="17"/>
  <c r="B40" i="17"/>
  <c r="N40" i="17"/>
  <c r="O39" i="17"/>
  <c r="J39" i="17"/>
  <c r="F39" i="17"/>
  <c r="R39" i="17"/>
  <c r="E39" i="17"/>
  <c r="Q39" i="17"/>
  <c r="B39" i="17"/>
  <c r="N39" i="17"/>
  <c r="I38" i="17"/>
  <c r="H38" i="17"/>
  <c r="C38" i="17"/>
  <c r="O37" i="17"/>
  <c r="J37" i="17"/>
  <c r="F37" i="17"/>
  <c r="R37" i="17"/>
  <c r="E37" i="17"/>
  <c r="Q37" i="17"/>
  <c r="D37" i="17"/>
  <c r="B37" i="17"/>
  <c r="N37" i="17"/>
  <c r="O36" i="17"/>
  <c r="J36" i="17"/>
  <c r="F36" i="17"/>
  <c r="R36" i="17"/>
  <c r="E36" i="17"/>
  <c r="Q36" i="17"/>
  <c r="B36" i="17"/>
  <c r="N36" i="17"/>
  <c r="O35" i="17"/>
  <c r="J35" i="17"/>
  <c r="F35" i="17"/>
  <c r="R35" i="17"/>
  <c r="E35" i="17"/>
  <c r="Q35" i="17"/>
  <c r="B35" i="17"/>
  <c r="N35" i="17"/>
  <c r="O34" i="17"/>
  <c r="J34" i="17"/>
  <c r="F34" i="17"/>
  <c r="R34" i="17"/>
  <c r="E34" i="17"/>
  <c r="Q34" i="17"/>
  <c r="B34" i="17"/>
  <c r="N34" i="17"/>
  <c r="O33" i="17"/>
  <c r="J33" i="17"/>
  <c r="F33" i="17"/>
  <c r="E33" i="17"/>
  <c r="B33" i="17"/>
  <c r="N33" i="17"/>
  <c r="O32" i="17"/>
  <c r="J32" i="17"/>
  <c r="F32" i="17"/>
  <c r="R32" i="17"/>
  <c r="E32" i="17"/>
  <c r="Q32" i="17"/>
  <c r="B32" i="17"/>
  <c r="N32" i="17"/>
  <c r="O31" i="17"/>
  <c r="J31" i="17"/>
  <c r="F31" i="17"/>
  <c r="R31" i="17"/>
  <c r="E31" i="17"/>
  <c r="Q31" i="17"/>
  <c r="B31" i="17"/>
  <c r="N31" i="17"/>
  <c r="O30" i="17"/>
  <c r="J30" i="17"/>
  <c r="F30" i="17"/>
  <c r="R30" i="17"/>
  <c r="E30" i="17"/>
  <c r="Q30" i="17"/>
  <c r="B30" i="17"/>
  <c r="N30" i="17"/>
  <c r="O29" i="17"/>
  <c r="J29" i="17"/>
  <c r="F29" i="17"/>
  <c r="R29" i="17"/>
  <c r="E29" i="17"/>
  <c r="Q29" i="17"/>
  <c r="B29" i="17"/>
  <c r="N29" i="17"/>
  <c r="O28" i="17"/>
  <c r="J28" i="17"/>
  <c r="F28" i="17"/>
  <c r="R28" i="17"/>
  <c r="E28" i="17"/>
  <c r="Q28" i="17"/>
  <c r="B28" i="17"/>
  <c r="N28" i="17"/>
  <c r="I27" i="17"/>
  <c r="H27" i="17"/>
  <c r="C27" i="17"/>
  <c r="J26" i="17"/>
  <c r="F26" i="17"/>
  <c r="R26" i="17"/>
  <c r="E26" i="17"/>
  <c r="Q26" i="17"/>
  <c r="C26" i="17"/>
  <c r="O26" i="17"/>
  <c r="B26" i="17"/>
  <c r="N26" i="17"/>
  <c r="O25" i="17"/>
  <c r="J25" i="17"/>
  <c r="F25" i="17"/>
  <c r="R25" i="17"/>
  <c r="E25" i="17"/>
  <c r="Q25" i="17"/>
  <c r="B25" i="17"/>
  <c r="N25" i="17"/>
  <c r="I24" i="17"/>
  <c r="H24" i="17"/>
  <c r="B24" i="17"/>
  <c r="O23" i="17"/>
  <c r="J23" i="17"/>
  <c r="F23" i="17"/>
  <c r="R23" i="17"/>
  <c r="E23" i="17"/>
  <c r="Q23" i="17"/>
  <c r="B23" i="17"/>
  <c r="N23" i="17"/>
  <c r="O22" i="17"/>
  <c r="J22" i="17"/>
  <c r="F22" i="17"/>
  <c r="R22" i="17"/>
  <c r="E22" i="17"/>
  <c r="Q22" i="17"/>
  <c r="B22" i="17"/>
  <c r="N22" i="17"/>
  <c r="O21" i="17"/>
  <c r="J21" i="17"/>
  <c r="F21" i="17"/>
  <c r="R21" i="17"/>
  <c r="E21" i="17"/>
  <c r="Q21" i="17"/>
  <c r="B21" i="17"/>
  <c r="N21" i="17"/>
  <c r="I20" i="17"/>
  <c r="O20" i="17"/>
  <c r="H20" i="17"/>
  <c r="H12" i="17"/>
  <c r="H11" i="17"/>
  <c r="H10" i="17"/>
  <c r="C20" i="17"/>
  <c r="B20" i="17"/>
  <c r="D20" i="17"/>
  <c r="O19" i="17"/>
  <c r="J19" i="17"/>
  <c r="F19" i="17"/>
  <c r="R19" i="17"/>
  <c r="E19" i="17"/>
  <c r="Q19" i="17"/>
  <c r="B19" i="17"/>
  <c r="N19" i="17"/>
  <c r="O18" i="17"/>
  <c r="J18" i="17"/>
  <c r="F18" i="17"/>
  <c r="R18" i="17"/>
  <c r="E18" i="17"/>
  <c r="Q18" i="17"/>
  <c r="B18" i="17"/>
  <c r="N18" i="17"/>
  <c r="O17" i="17"/>
  <c r="J17" i="17"/>
  <c r="F17" i="17"/>
  <c r="R17" i="17"/>
  <c r="E17" i="17"/>
  <c r="Q17" i="17"/>
  <c r="B17" i="17"/>
  <c r="N17" i="17"/>
  <c r="O16" i="17"/>
  <c r="J16" i="17"/>
  <c r="F16" i="17"/>
  <c r="R16" i="17"/>
  <c r="E16" i="17"/>
  <c r="Q16" i="17"/>
  <c r="B16" i="17"/>
  <c r="N16" i="17"/>
  <c r="O15" i="17"/>
  <c r="J15" i="17"/>
  <c r="F15" i="17"/>
  <c r="R15" i="17"/>
  <c r="E15" i="17"/>
  <c r="Q15" i="17"/>
  <c r="B15" i="17"/>
  <c r="N15" i="17"/>
  <c r="O14" i="17"/>
  <c r="J14" i="17"/>
  <c r="F14" i="17"/>
  <c r="R14" i="17"/>
  <c r="E14" i="17"/>
  <c r="Q14" i="17"/>
  <c r="B14" i="17"/>
  <c r="N14" i="17"/>
  <c r="I13" i="17"/>
  <c r="O13" i="17"/>
  <c r="H13" i="17"/>
  <c r="C13" i="17"/>
  <c r="C12" i="17"/>
  <c r="M68" i="1"/>
  <c r="M67" i="1"/>
  <c r="M66" i="1"/>
  <c r="M65" i="1"/>
  <c r="AP41" i="11"/>
  <c r="AO41" i="11"/>
  <c r="AM41" i="11"/>
  <c r="AL41" i="11"/>
  <c r="AN41" i="11"/>
  <c r="AE57" i="11"/>
  <c r="AE56" i="11"/>
  <c r="AE58" i="11"/>
  <c r="R57" i="11"/>
  <c r="Q57" i="11"/>
  <c r="P57" i="11"/>
  <c r="M57" i="11"/>
  <c r="S57" i="11"/>
  <c r="R56" i="11"/>
  <c r="Q56" i="11"/>
  <c r="P56" i="11"/>
  <c r="M56" i="11"/>
  <c r="S56" i="11"/>
  <c r="I57" i="11"/>
  <c r="H57" i="11"/>
  <c r="I56" i="11"/>
  <c r="H56" i="11"/>
  <c r="G57" i="11"/>
  <c r="D57" i="11"/>
  <c r="J57" i="11"/>
  <c r="G56" i="11"/>
  <c r="D56" i="11"/>
  <c r="J56" i="11"/>
  <c r="AP57" i="11"/>
  <c r="AO57" i="11"/>
  <c r="AM57" i="11"/>
  <c r="AL57" i="11"/>
  <c r="AP56" i="11"/>
  <c r="AM56" i="11"/>
  <c r="AS56" i="11"/>
  <c r="AO56" i="11"/>
  <c r="AL56" i="11"/>
  <c r="AN56" i="11"/>
  <c r="AJ57" i="11"/>
  <c r="AI57" i="11"/>
  <c r="AH57" i="11"/>
  <c r="AJ56" i="11"/>
  <c r="AI56" i="11"/>
  <c r="AH56" i="11"/>
  <c r="AK56" i="11"/>
  <c r="AA57" i="11"/>
  <c r="Z57" i="11"/>
  <c r="Y57" i="11"/>
  <c r="AA56" i="11"/>
  <c r="Z56" i="11"/>
  <c r="Y56" i="11"/>
  <c r="V57" i="11"/>
  <c r="V56" i="11"/>
  <c r="AG60" i="11"/>
  <c r="AF60" i="11"/>
  <c r="AD60" i="11"/>
  <c r="AC60" i="11"/>
  <c r="AE60" i="11"/>
  <c r="X60" i="11"/>
  <c r="W60" i="11"/>
  <c r="U60" i="11"/>
  <c r="AA60" i="11"/>
  <c r="T60" i="11"/>
  <c r="V60" i="11"/>
  <c r="R64" i="11"/>
  <c r="Q64" i="11"/>
  <c r="P64" i="11"/>
  <c r="M64" i="11"/>
  <c r="O60" i="11"/>
  <c r="N60" i="11"/>
  <c r="L60" i="11"/>
  <c r="R60" i="11"/>
  <c r="K60" i="11"/>
  <c r="I64" i="11"/>
  <c r="H64" i="11"/>
  <c r="G64" i="11"/>
  <c r="D64" i="11"/>
  <c r="J64" i="11"/>
  <c r="F60" i="11"/>
  <c r="E60" i="11"/>
  <c r="G60" i="11"/>
  <c r="C60" i="11"/>
  <c r="B60" i="11"/>
  <c r="AP64" i="11"/>
  <c r="AO64" i="11"/>
  <c r="AM64" i="11"/>
  <c r="AL64" i="11"/>
  <c r="AJ64" i="11"/>
  <c r="AI64" i="11"/>
  <c r="AH64" i="11"/>
  <c r="AE64" i="11"/>
  <c r="AA64" i="11"/>
  <c r="Z64" i="11"/>
  <c r="Y64" i="11"/>
  <c r="V64" i="11"/>
  <c r="M123" i="11"/>
  <c r="D123" i="11"/>
  <c r="V123" i="11"/>
  <c r="AE123" i="11"/>
  <c r="AP123" i="11"/>
  <c r="AO123" i="11"/>
  <c r="AM123" i="11"/>
  <c r="AL123" i="11"/>
  <c r="AN123" i="11"/>
  <c r="AJ123" i="11"/>
  <c r="AI123" i="11"/>
  <c r="AH123" i="11"/>
  <c r="AA123" i="11"/>
  <c r="Z123" i="11"/>
  <c r="Y123" i="11"/>
  <c r="R123" i="11"/>
  <c r="Q123" i="11"/>
  <c r="P123" i="11"/>
  <c r="S123" i="11"/>
  <c r="I123" i="11"/>
  <c r="H123" i="11"/>
  <c r="G123" i="11"/>
  <c r="AP104" i="11"/>
  <c r="AO104" i="11"/>
  <c r="AM104" i="11"/>
  <c r="AL104" i="11"/>
  <c r="AN104" i="11"/>
  <c r="AJ104" i="11"/>
  <c r="AI104" i="11"/>
  <c r="AH104" i="11"/>
  <c r="AE104" i="11"/>
  <c r="V104" i="11"/>
  <c r="M104" i="11"/>
  <c r="D104" i="11"/>
  <c r="AA104" i="11"/>
  <c r="Z104" i="11"/>
  <c r="Y104" i="11"/>
  <c r="AB104" i="11"/>
  <c r="R104" i="11"/>
  <c r="Q104" i="11"/>
  <c r="P104" i="11"/>
  <c r="I104" i="11"/>
  <c r="H104" i="11"/>
  <c r="G104" i="11"/>
  <c r="J104" i="11"/>
  <c r="AP23" i="11"/>
  <c r="AO23" i="11"/>
  <c r="AM23" i="11"/>
  <c r="AL23" i="11"/>
  <c r="AJ23" i="11"/>
  <c r="AI23" i="11"/>
  <c r="AH23" i="11"/>
  <c r="AK23" i="11"/>
  <c r="AA23" i="11"/>
  <c r="Z23" i="11"/>
  <c r="Y23" i="11"/>
  <c r="AB23" i="11"/>
  <c r="I23" i="11"/>
  <c r="H23" i="11"/>
  <c r="G23" i="11"/>
  <c r="J23" i="11"/>
  <c r="R23" i="11"/>
  <c r="Q23" i="11"/>
  <c r="P23" i="11"/>
  <c r="M23" i="11"/>
  <c r="I52" i="11"/>
  <c r="H52" i="11"/>
  <c r="G52" i="11"/>
  <c r="J52" i="11"/>
  <c r="I51" i="11"/>
  <c r="H51" i="11"/>
  <c r="G51" i="11"/>
  <c r="J51" i="11"/>
  <c r="AP52" i="11"/>
  <c r="AO52" i="11"/>
  <c r="AP51" i="11"/>
  <c r="AO51" i="11"/>
  <c r="AP50" i="11"/>
  <c r="AO50" i="11"/>
  <c r="AM52" i="11"/>
  <c r="AS52" i="11"/>
  <c r="AL52" i="11"/>
  <c r="AM51" i="11"/>
  <c r="AL51" i="11"/>
  <c r="AJ52" i="11"/>
  <c r="AI52" i="11"/>
  <c r="AJ51" i="11"/>
  <c r="AI51" i="11"/>
  <c r="AA52" i="11"/>
  <c r="Z52" i="11"/>
  <c r="AA51" i="11"/>
  <c r="Z51" i="11"/>
  <c r="R52" i="11"/>
  <c r="Q52" i="11"/>
  <c r="R51" i="11"/>
  <c r="Q51" i="11"/>
  <c r="AH52" i="11"/>
  <c r="AE52" i="11"/>
  <c r="AH51" i="11"/>
  <c r="AE51" i="11"/>
  <c r="AH50" i="11"/>
  <c r="AE50" i="11"/>
  <c r="AG49" i="11"/>
  <c r="AF49" i="11"/>
  <c r="AD49" i="11"/>
  <c r="AC49" i="11"/>
  <c r="AE49" i="11"/>
  <c r="Y52" i="11"/>
  <c r="Y51" i="11"/>
  <c r="Y50" i="11"/>
  <c r="X49" i="11"/>
  <c r="W49" i="11"/>
  <c r="V52" i="11"/>
  <c r="V51" i="11"/>
  <c r="V50" i="11"/>
  <c r="U49" i="11"/>
  <c r="T49" i="11"/>
  <c r="P52" i="11"/>
  <c r="P51" i="11"/>
  <c r="P50" i="11"/>
  <c r="O49" i="11"/>
  <c r="N49" i="11"/>
  <c r="M52" i="11"/>
  <c r="M51" i="11"/>
  <c r="L49" i="11"/>
  <c r="K49" i="11"/>
  <c r="AP121" i="11"/>
  <c r="AO121" i="11"/>
  <c r="AM121" i="11"/>
  <c r="AL121" i="11"/>
  <c r="AO37" i="11"/>
  <c r="AL37" i="11"/>
  <c r="AP21" i="11"/>
  <c r="AO21" i="11"/>
  <c r="AM21" i="11"/>
  <c r="AL21" i="11"/>
  <c r="AJ21" i="11"/>
  <c r="AI21" i="11"/>
  <c r="AH21" i="11"/>
  <c r="AK21" i="11"/>
  <c r="AG25" i="11"/>
  <c r="AF25" i="11"/>
  <c r="AH25" i="11"/>
  <c r="AD25" i="11"/>
  <c r="AC25" i="11"/>
  <c r="X25" i="11"/>
  <c r="W25" i="11"/>
  <c r="Y25" i="11"/>
  <c r="U25" i="11"/>
  <c r="T25" i="11"/>
  <c r="O25" i="11"/>
  <c r="N25" i="11"/>
  <c r="P25" i="11"/>
  <c r="L25" i="11"/>
  <c r="K25" i="11"/>
  <c r="F25" i="11"/>
  <c r="E25" i="11"/>
  <c r="G25" i="11"/>
  <c r="AE41" i="11"/>
  <c r="V41" i="11"/>
  <c r="M41" i="11"/>
  <c r="AA21" i="11"/>
  <c r="Z21" i="11"/>
  <c r="R21" i="11"/>
  <c r="Q21" i="11"/>
  <c r="I21" i="11"/>
  <c r="H21" i="11"/>
  <c r="Y21" i="11"/>
  <c r="Y20" i="11"/>
  <c r="V21" i="11"/>
  <c r="P21" i="11"/>
  <c r="M21" i="11"/>
  <c r="G21" i="11"/>
  <c r="D21" i="11"/>
  <c r="AG12" i="11"/>
  <c r="AF12" i="11"/>
  <c r="AD12" i="11"/>
  <c r="AC12" i="11"/>
  <c r="X12" i="11"/>
  <c r="W12" i="11"/>
  <c r="U12" i="11"/>
  <c r="T12" i="11"/>
  <c r="O12" i="11"/>
  <c r="N12" i="11"/>
  <c r="L12" i="11"/>
  <c r="K12" i="11"/>
  <c r="F12" i="11"/>
  <c r="E12" i="11"/>
  <c r="D33" i="18"/>
  <c r="I33" i="18"/>
  <c r="D27" i="18"/>
  <c r="I27" i="18"/>
  <c r="E86" i="17"/>
  <c r="K86" i="17"/>
  <c r="D35" i="18"/>
  <c r="I35" i="18"/>
  <c r="D31" i="18"/>
  <c r="I31" i="18"/>
  <c r="AS37" i="11"/>
  <c r="AK64" i="11"/>
  <c r="AP49" i="11"/>
  <c r="AB56" i="11"/>
  <c r="AI60" i="11"/>
  <c r="AO49" i="11"/>
  <c r="F124" i="17"/>
  <c r="L124" i="17"/>
  <c r="F118" i="17"/>
  <c r="E105" i="17"/>
  <c r="K105" i="17"/>
  <c r="F45" i="17"/>
  <c r="L45" i="17"/>
  <c r="F55" i="17"/>
  <c r="R55" i="17"/>
  <c r="B41" i="18"/>
  <c r="G41" i="18"/>
  <c r="G17" i="18"/>
  <c r="I17" i="18"/>
  <c r="B19" i="18"/>
  <c r="G16" i="18"/>
  <c r="I16" i="18"/>
  <c r="B12" i="18"/>
  <c r="AK57" i="11"/>
  <c r="D17" i="17"/>
  <c r="D31" i="17"/>
  <c r="P31" i="17"/>
  <c r="O38" i="17"/>
  <c r="E48" i="17"/>
  <c r="K48" i="17"/>
  <c r="D54" i="17"/>
  <c r="N55" i="17"/>
  <c r="D57" i="17"/>
  <c r="P111" i="17"/>
  <c r="B26" i="18"/>
  <c r="G26" i="18"/>
  <c r="AR57" i="11"/>
  <c r="F20" i="17"/>
  <c r="L20" i="17"/>
  <c r="E45" i="17"/>
  <c r="K45" i="17"/>
  <c r="F48" i="17"/>
  <c r="L48" i="17"/>
  <c r="D63" i="17"/>
  <c r="P101" i="17"/>
  <c r="P108" i="17"/>
  <c r="L118" i="17"/>
  <c r="M25" i="11"/>
  <c r="AE25" i="11"/>
  <c r="AH49" i="11"/>
  <c r="I12" i="17"/>
  <c r="B27" i="17"/>
  <c r="D27" i="17"/>
  <c r="N48" i="17"/>
  <c r="B50" i="17"/>
  <c r="O86" i="17"/>
  <c r="P104" i="17"/>
  <c r="F110" i="17"/>
  <c r="L110" i="17"/>
  <c r="P114" i="17"/>
  <c r="D120" i="17"/>
  <c r="D127" i="17"/>
  <c r="D36" i="18"/>
  <c r="I36" i="18"/>
  <c r="D28" i="18"/>
  <c r="I28" i="18"/>
  <c r="C9" i="18"/>
  <c r="H9" i="18"/>
  <c r="B13" i="17"/>
  <c r="D24" i="17"/>
  <c r="N45" i="17"/>
  <c r="C50" i="17"/>
  <c r="C47" i="17"/>
  <c r="O47" i="17"/>
  <c r="P54" i="17"/>
  <c r="P57" i="17"/>
  <c r="H63" i="17"/>
  <c r="N63" i="17"/>
  <c r="AJ60" i="11"/>
  <c r="C24" i="17"/>
  <c r="C11" i="17"/>
  <c r="F27" i="17"/>
  <c r="L27" i="17"/>
  <c r="B38" i="17"/>
  <c r="D38" i="17"/>
  <c r="D41" i="17"/>
  <c r="P41" i="17"/>
  <c r="E50" i="17"/>
  <c r="K50" i="17"/>
  <c r="N57" i="17"/>
  <c r="C59" i="17"/>
  <c r="O59" i="17"/>
  <c r="I63" i="17"/>
  <c r="O63" i="17"/>
  <c r="B109" i="17"/>
  <c r="D109" i="17"/>
  <c r="P113" i="17"/>
  <c r="F120" i="17"/>
  <c r="L120" i="17"/>
  <c r="E127" i="17"/>
  <c r="K127" i="17"/>
  <c r="B23" i="18"/>
  <c r="G23" i="18"/>
  <c r="H10" i="18"/>
  <c r="J123" i="11"/>
  <c r="AQ56" i="11"/>
  <c r="D15" i="17"/>
  <c r="E24" i="17"/>
  <c r="K24" i="17"/>
  <c r="D29" i="17"/>
  <c r="D49" i="17"/>
  <c r="D52" i="17"/>
  <c r="P52" i="17"/>
  <c r="E59" i="17"/>
  <c r="Q59" i="17"/>
  <c r="E95" i="17"/>
  <c r="K95" i="17"/>
  <c r="P106" i="17"/>
  <c r="D24" i="18"/>
  <c r="I24" i="18"/>
  <c r="G18" i="18"/>
  <c r="I18" i="18"/>
  <c r="H49" i="18"/>
  <c r="V25" i="11"/>
  <c r="V49" i="11"/>
  <c r="N24" i="17"/>
  <c r="O27" i="17"/>
  <c r="E38" i="17"/>
  <c r="K38" i="17"/>
  <c r="D48" i="17"/>
  <c r="O50" i="17"/>
  <c r="N59" i="17"/>
  <c r="P62" i="17"/>
  <c r="D86" i="17"/>
  <c r="E102" i="17"/>
  <c r="K102" i="17"/>
  <c r="H109" i="17"/>
  <c r="N109" i="17"/>
  <c r="P112" i="17"/>
  <c r="O120" i="17"/>
  <c r="O127" i="17"/>
  <c r="D41" i="18"/>
  <c r="I41" i="18"/>
  <c r="D32" i="18"/>
  <c r="I32" i="18"/>
  <c r="D22" i="18"/>
  <c r="I22" i="18"/>
  <c r="B37" i="18"/>
  <c r="G37" i="18"/>
  <c r="AB64" i="11"/>
  <c r="Z60" i="11"/>
  <c r="AN57" i="11"/>
  <c r="AB57" i="11"/>
  <c r="AS57" i="11"/>
  <c r="E42" i="17"/>
  <c r="K42" i="17"/>
  <c r="F13" i="17"/>
  <c r="E13" i="17"/>
  <c r="G13" i="17"/>
  <c r="F24" i="17"/>
  <c r="L24" i="17"/>
  <c r="F38" i="17"/>
  <c r="L38" i="17"/>
  <c r="F42" i="17"/>
  <c r="L42" i="17"/>
  <c r="F50" i="17"/>
  <c r="R50" i="17"/>
  <c r="F59" i="17"/>
  <c r="F76" i="17"/>
  <c r="L76" i="17"/>
  <c r="F86" i="17"/>
  <c r="L86" i="17"/>
  <c r="F95" i="17"/>
  <c r="L95" i="17"/>
  <c r="F102" i="17"/>
  <c r="L102" i="17"/>
  <c r="F105" i="17"/>
  <c r="L105" i="17"/>
  <c r="E110" i="17"/>
  <c r="E118" i="17"/>
  <c r="K118" i="17"/>
  <c r="E120" i="17"/>
  <c r="K120" i="17"/>
  <c r="E124" i="17"/>
  <c r="K124" i="17"/>
  <c r="F127" i="17"/>
  <c r="L127" i="17"/>
  <c r="F129" i="17"/>
  <c r="R129" i="17"/>
  <c r="G58" i="18"/>
  <c r="B46" i="18"/>
  <c r="D12" i="18"/>
  <c r="E76" i="17"/>
  <c r="K76" i="17"/>
  <c r="E55" i="17"/>
  <c r="Q55" i="17"/>
  <c r="K13" i="17"/>
  <c r="E27" i="17"/>
  <c r="K27" i="17"/>
  <c r="D19" i="18"/>
  <c r="I19" i="18"/>
  <c r="B11" i="18"/>
  <c r="G19" i="18"/>
  <c r="E64" i="17"/>
  <c r="Q64" i="17"/>
  <c r="E20" i="17"/>
  <c r="Q20" i="17"/>
  <c r="R45" i="17"/>
  <c r="Q76" i="17"/>
  <c r="Q86" i="17"/>
  <c r="Q129" i="17"/>
  <c r="R24" i="17"/>
  <c r="Q38" i="17"/>
  <c r="R48" i="17"/>
  <c r="J12" i="17"/>
  <c r="J13" i="17"/>
  <c r="N13" i="17"/>
  <c r="R13" i="17"/>
  <c r="G14" i="17"/>
  <c r="S14" i="17"/>
  <c r="K14" i="17"/>
  <c r="L15" i="17"/>
  <c r="P15" i="17"/>
  <c r="G16" i="17"/>
  <c r="S16" i="17"/>
  <c r="K16" i="17"/>
  <c r="L17" i="17"/>
  <c r="P17" i="17"/>
  <c r="G18" i="17"/>
  <c r="S18" i="17"/>
  <c r="K18" i="17"/>
  <c r="D19" i="17"/>
  <c r="P19" i="17"/>
  <c r="L19" i="17"/>
  <c r="J20" i="17"/>
  <c r="N20" i="17"/>
  <c r="G21" i="17"/>
  <c r="S21" i="17"/>
  <c r="K21" i="17"/>
  <c r="D22" i="17"/>
  <c r="L22" i="17"/>
  <c r="P22" i="17"/>
  <c r="G23" i="17"/>
  <c r="K23" i="17"/>
  <c r="S23" i="17"/>
  <c r="O24" i="17"/>
  <c r="D25" i="17"/>
  <c r="L25" i="17"/>
  <c r="P25" i="17"/>
  <c r="D26" i="17"/>
  <c r="L26" i="17"/>
  <c r="P26" i="17"/>
  <c r="J27" i="17"/>
  <c r="N27" i="17"/>
  <c r="G28" i="17"/>
  <c r="S28" i="17"/>
  <c r="K28" i="17"/>
  <c r="L29" i="17"/>
  <c r="P29" i="17"/>
  <c r="G30" i="17"/>
  <c r="S30" i="17"/>
  <c r="K30" i="17"/>
  <c r="L31" i="17"/>
  <c r="G32" i="17"/>
  <c r="S32" i="17"/>
  <c r="K32" i="17"/>
  <c r="D33" i="17"/>
  <c r="R33" i="17"/>
  <c r="L33" i="17"/>
  <c r="P33" i="17"/>
  <c r="D14" i="17"/>
  <c r="P14" i="17"/>
  <c r="L14" i="17"/>
  <c r="G15" i="17"/>
  <c r="M15" i="17"/>
  <c r="K15" i="17"/>
  <c r="D16" i="17"/>
  <c r="P16" i="17"/>
  <c r="L16" i="17"/>
  <c r="G17" i="17"/>
  <c r="M17" i="17"/>
  <c r="K17" i="17"/>
  <c r="D18" i="17"/>
  <c r="P18" i="17"/>
  <c r="L18" i="17"/>
  <c r="G19" i="17"/>
  <c r="K19" i="17"/>
  <c r="D21" i="17"/>
  <c r="P21" i="17"/>
  <c r="L21" i="17"/>
  <c r="G22" i="17"/>
  <c r="M22" i="17"/>
  <c r="K22" i="17"/>
  <c r="D23" i="17"/>
  <c r="P23" i="17"/>
  <c r="L23" i="17"/>
  <c r="J24" i="17"/>
  <c r="G25" i="17"/>
  <c r="M25" i="17"/>
  <c r="K25" i="17"/>
  <c r="G26" i="17"/>
  <c r="M26" i="17"/>
  <c r="K26" i="17"/>
  <c r="D28" i="17"/>
  <c r="P28" i="17"/>
  <c r="L28" i="17"/>
  <c r="G29" i="17"/>
  <c r="M29" i="17"/>
  <c r="K29" i="17"/>
  <c r="D30" i="17"/>
  <c r="P30" i="17"/>
  <c r="L30" i="17"/>
  <c r="G31" i="17"/>
  <c r="K31" i="17"/>
  <c r="D32" i="17"/>
  <c r="P32" i="17"/>
  <c r="L32" i="17"/>
  <c r="Q33" i="17"/>
  <c r="K33" i="17"/>
  <c r="G33" i="17"/>
  <c r="M33" i="17"/>
  <c r="G34" i="17"/>
  <c r="K34" i="17"/>
  <c r="S34" i="17"/>
  <c r="D35" i="17"/>
  <c r="L35" i="17"/>
  <c r="P35" i="17"/>
  <c r="G36" i="17"/>
  <c r="S36" i="17"/>
  <c r="K36" i="17"/>
  <c r="L37" i="17"/>
  <c r="P37" i="17"/>
  <c r="J38" i="17"/>
  <c r="N38" i="17"/>
  <c r="R38" i="17"/>
  <c r="G39" i="17"/>
  <c r="S39" i="17"/>
  <c r="K39" i="17"/>
  <c r="D40" i="17"/>
  <c r="P40" i="17"/>
  <c r="L40" i="17"/>
  <c r="G41" i="17"/>
  <c r="K41" i="17"/>
  <c r="S41" i="17"/>
  <c r="G42" i="17"/>
  <c r="M42" i="17"/>
  <c r="O42" i="17"/>
  <c r="D43" i="17"/>
  <c r="P43" i="17"/>
  <c r="L43" i="17"/>
  <c r="G44" i="17"/>
  <c r="S44" i="17"/>
  <c r="K44" i="17"/>
  <c r="G45" i="17"/>
  <c r="M45" i="17"/>
  <c r="O45" i="17"/>
  <c r="Q45" i="17"/>
  <c r="G46" i="17"/>
  <c r="K46" i="17"/>
  <c r="S46" i="17"/>
  <c r="G48" i="17"/>
  <c r="M48" i="17"/>
  <c r="O48" i="17"/>
  <c r="Q48" i="17"/>
  <c r="L49" i="17"/>
  <c r="P49" i="17"/>
  <c r="J50" i="17"/>
  <c r="N50" i="17"/>
  <c r="D51" i="17"/>
  <c r="P51" i="17"/>
  <c r="L51" i="17"/>
  <c r="G52" i="17"/>
  <c r="S52" i="17"/>
  <c r="K52" i="17"/>
  <c r="D53" i="17"/>
  <c r="L53" i="17"/>
  <c r="P53" i="17"/>
  <c r="G54" i="17"/>
  <c r="M54" i="17"/>
  <c r="K54" i="17"/>
  <c r="S54" i="17"/>
  <c r="D56" i="17"/>
  <c r="P56" i="17"/>
  <c r="L56" i="17"/>
  <c r="G57" i="17"/>
  <c r="K57" i="17"/>
  <c r="D58" i="17"/>
  <c r="P58" i="17"/>
  <c r="L58" i="17"/>
  <c r="J59" i="17"/>
  <c r="R59" i="17"/>
  <c r="D60" i="17"/>
  <c r="P60" i="17"/>
  <c r="L60" i="17"/>
  <c r="D61" i="17"/>
  <c r="P61" i="17"/>
  <c r="L61" i="17"/>
  <c r="G62" i="17"/>
  <c r="M62" i="17"/>
  <c r="K62" i="17"/>
  <c r="G65" i="17"/>
  <c r="M65" i="17"/>
  <c r="K65" i="17"/>
  <c r="D34" i="17"/>
  <c r="P34" i="17"/>
  <c r="L34" i="17"/>
  <c r="G35" i="17"/>
  <c r="M35" i="17"/>
  <c r="K35" i="17"/>
  <c r="D36" i="17"/>
  <c r="P36" i="17"/>
  <c r="L36" i="17"/>
  <c r="G37" i="17"/>
  <c r="M37" i="17"/>
  <c r="K37" i="17"/>
  <c r="D39" i="17"/>
  <c r="P39" i="17"/>
  <c r="L39" i="17"/>
  <c r="G40" i="17"/>
  <c r="K40" i="17"/>
  <c r="L41" i="17"/>
  <c r="J42" i="17"/>
  <c r="G43" i="17"/>
  <c r="M43" i="17"/>
  <c r="K43" i="17"/>
  <c r="D44" i="17"/>
  <c r="P44" i="17"/>
  <c r="L44" i="17"/>
  <c r="J45" i="17"/>
  <c r="D46" i="17"/>
  <c r="P46" i="17"/>
  <c r="L46" i="17"/>
  <c r="J47" i="17"/>
  <c r="J48" i="17"/>
  <c r="G49" i="17"/>
  <c r="M49" i="17"/>
  <c r="K49" i="17"/>
  <c r="G51" i="17"/>
  <c r="K51" i="17"/>
  <c r="L52" i="17"/>
  <c r="G53" i="17"/>
  <c r="M53" i="17"/>
  <c r="K53" i="17"/>
  <c r="L54" i="17"/>
  <c r="J55" i="17"/>
  <c r="L55" i="17"/>
  <c r="G56" i="17"/>
  <c r="K56" i="17"/>
  <c r="L57" i="17"/>
  <c r="G58" i="17"/>
  <c r="K58" i="17"/>
  <c r="G60" i="17"/>
  <c r="K60" i="17"/>
  <c r="G61" i="17"/>
  <c r="K61" i="17"/>
  <c r="L62" i="17"/>
  <c r="J64" i="17"/>
  <c r="L64" i="17"/>
  <c r="L65" i="17"/>
  <c r="P65" i="17"/>
  <c r="L66" i="17"/>
  <c r="P66" i="17"/>
  <c r="L67" i="17"/>
  <c r="P67" i="17"/>
  <c r="L68" i="17"/>
  <c r="P68" i="17"/>
  <c r="L69" i="17"/>
  <c r="P69" i="17"/>
  <c r="L70" i="17"/>
  <c r="P70" i="17"/>
  <c r="L71" i="17"/>
  <c r="P71" i="17"/>
  <c r="L72" i="17"/>
  <c r="P72" i="17"/>
  <c r="L73" i="17"/>
  <c r="P73" i="17"/>
  <c r="L74" i="17"/>
  <c r="P74" i="17"/>
  <c r="L75" i="17"/>
  <c r="P75" i="17"/>
  <c r="J76" i="17"/>
  <c r="N76" i="17"/>
  <c r="L77" i="17"/>
  <c r="P77" i="17"/>
  <c r="L78" i="17"/>
  <c r="P78" i="17"/>
  <c r="L79" i="17"/>
  <c r="P79" i="17"/>
  <c r="L80" i="17"/>
  <c r="P80" i="17"/>
  <c r="L81" i="17"/>
  <c r="P81" i="17"/>
  <c r="L82" i="17"/>
  <c r="P82" i="17"/>
  <c r="L83" i="17"/>
  <c r="P83" i="17"/>
  <c r="L84" i="17"/>
  <c r="P84" i="17"/>
  <c r="L85" i="17"/>
  <c r="P85" i="17"/>
  <c r="J86" i="17"/>
  <c r="N86" i="17"/>
  <c r="L87" i="17"/>
  <c r="P87" i="17"/>
  <c r="L88" i="17"/>
  <c r="P88" i="17"/>
  <c r="L89" i="17"/>
  <c r="P89" i="17"/>
  <c r="L90" i="17"/>
  <c r="P90" i="17"/>
  <c r="L91" i="17"/>
  <c r="P91" i="17"/>
  <c r="L92" i="17"/>
  <c r="P92" i="17"/>
  <c r="L93" i="17"/>
  <c r="P93" i="17"/>
  <c r="L94" i="17"/>
  <c r="P94" i="17"/>
  <c r="J95" i="17"/>
  <c r="N95" i="17"/>
  <c r="L96" i="17"/>
  <c r="P96" i="17"/>
  <c r="L97" i="17"/>
  <c r="P97" i="17"/>
  <c r="L98" i="17"/>
  <c r="P98" i="17"/>
  <c r="R99" i="17"/>
  <c r="L99" i="17"/>
  <c r="G66" i="17"/>
  <c r="M66" i="17"/>
  <c r="K66" i="17"/>
  <c r="G67" i="17"/>
  <c r="M67" i="17"/>
  <c r="K67" i="17"/>
  <c r="G68" i="17"/>
  <c r="M68" i="17"/>
  <c r="K68" i="17"/>
  <c r="G69" i="17"/>
  <c r="M69" i="17"/>
  <c r="K69" i="17"/>
  <c r="G70" i="17"/>
  <c r="M70" i="17"/>
  <c r="K70" i="17"/>
  <c r="G71" i="17"/>
  <c r="M71" i="17"/>
  <c r="K71" i="17"/>
  <c r="G72" i="17"/>
  <c r="M72" i="17"/>
  <c r="K72" i="17"/>
  <c r="G73" i="17"/>
  <c r="M73" i="17"/>
  <c r="K73" i="17"/>
  <c r="G74" i="17"/>
  <c r="M74" i="17"/>
  <c r="K74" i="17"/>
  <c r="G75" i="17"/>
  <c r="M75" i="17"/>
  <c r="K75" i="17"/>
  <c r="G77" i="17"/>
  <c r="M77" i="17"/>
  <c r="K77" i="17"/>
  <c r="G78" i="17"/>
  <c r="M78" i="17"/>
  <c r="K78" i="17"/>
  <c r="G79" i="17"/>
  <c r="M79" i="17"/>
  <c r="K79" i="17"/>
  <c r="G80" i="17"/>
  <c r="M80" i="17"/>
  <c r="K80" i="17"/>
  <c r="G81" i="17"/>
  <c r="M81" i="17"/>
  <c r="K81" i="17"/>
  <c r="G82" i="17"/>
  <c r="M82" i="17"/>
  <c r="K82" i="17"/>
  <c r="G83" i="17"/>
  <c r="M83" i="17"/>
  <c r="K83" i="17"/>
  <c r="G84" i="17"/>
  <c r="M84" i="17"/>
  <c r="K84" i="17"/>
  <c r="G85" i="17"/>
  <c r="M85" i="17"/>
  <c r="K85" i="17"/>
  <c r="G87" i="17"/>
  <c r="M87" i="17"/>
  <c r="K87" i="17"/>
  <c r="G88" i="17"/>
  <c r="M88" i="17"/>
  <c r="K88" i="17"/>
  <c r="G89" i="17"/>
  <c r="M89" i="17"/>
  <c r="K89" i="17"/>
  <c r="G90" i="17"/>
  <c r="M90" i="17"/>
  <c r="K90" i="17"/>
  <c r="G91" i="17"/>
  <c r="M91" i="17"/>
  <c r="K91" i="17"/>
  <c r="G92" i="17"/>
  <c r="M92" i="17"/>
  <c r="K92" i="17"/>
  <c r="G93" i="17"/>
  <c r="M93" i="17"/>
  <c r="K93" i="17"/>
  <c r="G94" i="17"/>
  <c r="M94" i="17"/>
  <c r="K94" i="17"/>
  <c r="G96" i="17"/>
  <c r="M96" i="17"/>
  <c r="K96" i="17"/>
  <c r="G97" i="17"/>
  <c r="M97" i="17"/>
  <c r="K97" i="17"/>
  <c r="G98" i="17"/>
  <c r="M98" i="17"/>
  <c r="K98" i="17"/>
  <c r="Q99" i="17"/>
  <c r="K99" i="17"/>
  <c r="G99" i="17"/>
  <c r="M99" i="17"/>
  <c r="P99" i="17"/>
  <c r="G100" i="17"/>
  <c r="M100" i="17"/>
  <c r="K100" i="17"/>
  <c r="S100" i="17"/>
  <c r="G101" i="17"/>
  <c r="M101" i="17"/>
  <c r="K101" i="17"/>
  <c r="O102" i="17"/>
  <c r="G103" i="17"/>
  <c r="M103" i="17"/>
  <c r="K103" i="17"/>
  <c r="G104" i="17"/>
  <c r="M104" i="17"/>
  <c r="K104" i="17"/>
  <c r="S104" i="17"/>
  <c r="G105" i="17"/>
  <c r="M105" i="17"/>
  <c r="O105" i="17"/>
  <c r="Q105" i="17"/>
  <c r="G106" i="17"/>
  <c r="M106" i="17"/>
  <c r="K106" i="17"/>
  <c r="G107" i="17"/>
  <c r="M107" i="17"/>
  <c r="K107" i="17"/>
  <c r="G108" i="17"/>
  <c r="M108" i="17"/>
  <c r="K108" i="17"/>
  <c r="O109" i="17"/>
  <c r="G110" i="17"/>
  <c r="M110" i="17"/>
  <c r="O110" i="17"/>
  <c r="Q110" i="17"/>
  <c r="G111" i="17"/>
  <c r="M111" i="17"/>
  <c r="K111" i="17"/>
  <c r="G112" i="17"/>
  <c r="M112" i="17"/>
  <c r="K112" i="17"/>
  <c r="G113" i="17"/>
  <c r="M113" i="17"/>
  <c r="K113" i="17"/>
  <c r="G114" i="17"/>
  <c r="M114" i="17"/>
  <c r="K114" i="17"/>
  <c r="S114" i="17"/>
  <c r="Q115" i="17"/>
  <c r="K115" i="17"/>
  <c r="G115" i="17"/>
  <c r="M115" i="17"/>
  <c r="P115" i="17"/>
  <c r="L100" i="17"/>
  <c r="L101" i="17"/>
  <c r="J102" i="17"/>
  <c r="L103" i="17"/>
  <c r="L104" i="17"/>
  <c r="J105" i="17"/>
  <c r="L106" i="17"/>
  <c r="L107" i="17"/>
  <c r="L108" i="17"/>
  <c r="J109" i="17"/>
  <c r="J110" i="17"/>
  <c r="L111" i="17"/>
  <c r="L112" i="17"/>
  <c r="L113" i="17"/>
  <c r="L114" i="17"/>
  <c r="L115" i="17"/>
  <c r="L116" i="17"/>
  <c r="P116" i="17"/>
  <c r="L117" i="17"/>
  <c r="P117" i="17"/>
  <c r="J118" i="17"/>
  <c r="N118" i="17"/>
  <c r="R118" i="17"/>
  <c r="L119" i="17"/>
  <c r="P119" i="17"/>
  <c r="J120" i="17"/>
  <c r="N120" i="17"/>
  <c r="L121" i="17"/>
  <c r="P121" i="17"/>
  <c r="L122" i="17"/>
  <c r="P122" i="17"/>
  <c r="L123" i="17"/>
  <c r="P123" i="17"/>
  <c r="J124" i="17"/>
  <c r="N124" i="17"/>
  <c r="L125" i="17"/>
  <c r="P125" i="17"/>
  <c r="L126" i="17"/>
  <c r="P126" i="17"/>
  <c r="J127" i="17"/>
  <c r="N127" i="17"/>
  <c r="L128" i="17"/>
  <c r="P128" i="17"/>
  <c r="J129" i="17"/>
  <c r="N129" i="17"/>
  <c r="L130" i="17"/>
  <c r="P130" i="17"/>
  <c r="G116" i="17"/>
  <c r="M116" i="17"/>
  <c r="K116" i="17"/>
  <c r="G117" i="17"/>
  <c r="M117" i="17"/>
  <c r="K117" i="17"/>
  <c r="G118" i="17"/>
  <c r="M118" i="17"/>
  <c r="G119" i="17"/>
  <c r="M119" i="17"/>
  <c r="K119" i="17"/>
  <c r="G121" i="17"/>
  <c r="M121" i="17"/>
  <c r="K121" i="17"/>
  <c r="G122" i="17"/>
  <c r="M122" i="17"/>
  <c r="K122" i="17"/>
  <c r="G123" i="17"/>
  <c r="M123" i="17"/>
  <c r="K123" i="17"/>
  <c r="G125" i="17"/>
  <c r="M125" i="17"/>
  <c r="K125" i="17"/>
  <c r="G126" i="17"/>
  <c r="M126" i="17"/>
  <c r="K126" i="17"/>
  <c r="G127" i="17"/>
  <c r="M127" i="17"/>
  <c r="G128" i="17"/>
  <c r="M128" i="17"/>
  <c r="K128" i="17"/>
  <c r="G130" i="17"/>
  <c r="M130" i="17"/>
  <c r="K130" i="17"/>
  <c r="M60" i="11"/>
  <c r="D60" i="11"/>
  <c r="AT56" i="11"/>
  <c r="AR56" i="11"/>
  <c r="AQ57" i="11"/>
  <c r="AT57" i="11"/>
  <c r="S64" i="11"/>
  <c r="AH60" i="11"/>
  <c r="AK60" i="11"/>
  <c r="Y60" i="11"/>
  <c r="AB60" i="11"/>
  <c r="AS64" i="11"/>
  <c r="AN64" i="11"/>
  <c r="AR64" i="11"/>
  <c r="Q60" i="11"/>
  <c r="P60" i="11"/>
  <c r="S60" i="11"/>
  <c r="AQ64" i="11"/>
  <c r="AS21" i="11"/>
  <c r="AS121" i="11"/>
  <c r="AS23" i="11"/>
  <c r="AR104" i="11"/>
  <c r="AR123" i="11"/>
  <c r="AN21" i="11"/>
  <c r="AN37" i="11"/>
  <c r="AN121" i="11"/>
  <c r="AR121" i="11"/>
  <c r="P49" i="11"/>
  <c r="Y49" i="11"/>
  <c r="AN23" i="11"/>
  <c r="AS104" i="11"/>
  <c r="AS123" i="11"/>
  <c r="AN52" i="11"/>
  <c r="AQ49" i="11"/>
  <c r="AQ50" i="11"/>
  <c r="AQ51" i="11"/>
  <c r="AQ52" i="11"/>
  <c r="AR23" i="11"/>
  <c r="AB123" i="11"/>
  <c r="AK123" i="11"/>
  <c r="AQ123" i="11"/>
  <c r="AT123" i="11"/>
  <c r="AK51" i="11"/>
  <c r="S104" i="11"/>
  <c r="AK104" i="11"/>
  <c r="AQ104" i="11"/>
  <c r="AT104" i="11"/>
  <c r="AB51" i="11"/>
  <c r="AS51" i="11"/>
  <c r="S52" i="11"/>
  <c r="AB52" i="11"/>
  <c r="AK52" i="11"/>
  <c r="S23" i="11"/>
  <c r="AR37" i="11"/>
  <c r="AQ23" i="11"/>
  <c r="AB21" i="11"/>
  <c r="S51" i="11"/>
  <c r="AR21" i="11"/>
  <c r="AR51" i="11"/>
  <c r="AR52" i="11"/>
  <c r="AN51" i="11"/>
  <c r="J21" i="11"/>
  <c r="S21" i="11"/>
  <c r="AQ121" i="11"/>
  <c r="AT121" i="11"/>
  <c r="AQ37" i="11"/>
  <c r="AQ21" i="11"/>
  <c r="AT21" i="11"/>
  <c r="M12" i="11"/>
  <c r="P12" i="11"/>
  <c r="V12" i="11"/>
  <c r="Y12" i="11"/>
  <c r="AE12" i="11"/>
  <c r="AH12" i="11"/>
  <c r="AE121" i="11"/>
  <c r="V121" i="11"/>
  <c r="M121" i="11"/>
  <c r="D121" i="11"/>
  <c r="AE37" i="11"/>
  <c r="V37" i="11"/>
  <c r="M37" i="11"/>
  <c r="D37" i="11"/>
  <c r="AS41" i="11"/>
  <c r="AR41" i="11"/>
  <c r="AQ41" i="11"/>
  <c r="AT41" i="11"/>
  <c r="AJ41" i="11"/>
  <c r="AI41" i="11"/>
  <c r="AH41" i="11"/>
  <c r="AK41" i="11"/>
  <c r="AJ37" i="11"/>
  <c r="AI37" i="11"/>
  <c r="AH37" i="11"/>
  <c r="AK37" i="11"/>
  <c r="AA41" i="11"/>
  <c r="Z41" i="11"/>
  <c r="Y41" i="11"/>
  <c r="AB41" i="11"/>
  <c r="AA37" i="11"/>
  <c r="Z37" i="11"/>
  <c r="Y37" i="11"/>
  <c r="R41" i="11"/>
  <c r="Q41" i="11"/>
  <c r="P41" i="11"/>
  <c r="S41" i="11"/>
  <c r="R37" i="11"/>
  <c r="Q37" i="11"/>
  <c r="P37" i="11"/>
  <c r="I41" i="11"/>
  <c r="H41" i="11"/>
  <c r="G41" i="11"/>
  <c r="J41" i="11"/>
  <c r="I37" i="11"/>
  <c r="H37" i="11"/>
  <c r="G37" i="11"/>
  <c r="AJ121" i="11"/>
  <c r="AI121" i="11"/>
  <c r="AH121" i="11"/>
  <c r="AA121" i="11"/>
  <c r="Z121" i="11"/>
  <c r="Y121" i="11"/>
  <c r="R121" i="11"/>
  <c r="Q121" i="11"/>
  <c r="P121" i="11"/>
  <c r="I121" i="11"/>
  <c r="H121" i="11"/>
  <c r="G121" i="11"/>
  <c r="C25" i="11"/>
  <c r="B25" i="11"/>
  <c r="B19" i="11"/>
  <c r="B12" i="11"/>
  <c r="G86" i="17"/>
  <c r="M86" i="17"/>
  <c r="R86" i="17"/>
  <c r="Q120" i="17"/>
  <c r="G120" i="17"/>
  <c r="M120" i="17"/>
  <c r="R120" i="17"/>
  <c r="R27" i="17"/>
  <c r="Q27" i="17"/>
  <c r="AK121" i="11"/>
  <c r="S121" i="11"/>
  <c r="AT52" i="11"/>
  <c r="G129" i="17"/>
  <c r="M129" i="17"/>
  <c r="R127" i="17"/>
  <c r="Q127" i="17"/>
  <c r="R124" i="17"/>
  <c r="S103" i="17"/>
  <c r="R102" i="17"/>
  <c r="S108" i="17"/>
  <c r="R95" i="17"/>
  <c r="G102" i="17"/>
  <c r="M102" i="17"/>
  <c r="K59" i="17"/>
  <c r="G38" i="17"/>
  <c r="M38" i="17"/>
  <c r="G59" i="17"/>
  <c r="M59" i="17"/>
  <c r="G12" i="18"/>
  <c r="I12" i="18"/>
  <c r="G20" i="17"/>
  <c r="M20" i="17"/>
  <c r="Q24" i="17"/>
  <c r="C10" i="17"/>
  <c r="C9" i="17"/>
  <c r="AT23" i="11"/>
  <c r="J63" i="17"/>
  <c r="M57" i="17"/>
  <c r="R110" i="17"/>
  <c r="Q95" i="17"/>
  <c r="L59" i="17"/>
  <c r="D59" i="17"/>
  <c r="D50" i="17"/>
  <c r="S111" i="17"/>
  <c r="M19" i="17"/>
  <c r="S37" i="11"/>
  <c r="Q102" i="17"/>
  <c r="G64" i="17"/>
  <c r="M64" i="17"/>
  <c r="M41" i="17"/>
  <c r="R20" i="17"/>
  <c r="G124" i="17"/>
  <c r="M124" i="17"/>
  <c r="S107" i="17"/>
  <c r="S99" i="17"/>
  <c r="S62" i="17"/>
  <c r="G55" i="17"/>
  <c r="M55" i="17"/>
  <c r="Q50" i="17"/>
  <c r="O12" i="17"/>
  <c r="I11" i="17"/>
  <c r="AT64" i="11"/>
  <c r="S113" i="17"/>
  <c r="M51" i="17"/>
  <c r="M40" i="17"/>
  <c r="M52" i="17"/>
  <c r="S101" i="17"/>
  <c r="R76" i="17"/>
  <c r="G50" i="17"/>
  <c r="M50" i="17"/>
  <c r="Q42" i="17"/>
  <c r="M31" i="17"/>
  <c r="D23" i="18"/>
  <c r="I23" i="18"/>
  <c r="H9" i="17"/>
  <c r="AT37" i="11"/>
  <c r="S112" i="17"/>
  <c r="S106" i="17"/>
  <c r="S57" i="17"/>
  <c r="D37" i="18"/>
  <c r="I37" i="18"/>
  <c r="D26" i="18"/>
  <c r="I26" i="18"/>
  <c r="D13" i="17"/>
  <c r="M13" i="17"/>
  <c r="B12" i="17"/>
  <c r="B47" i="17"/>
  <c r="G95" i="17"/>
  <c r="M95" i="17"/>
  <c r="G76" i="17"/>
  <c r="M76" i="17"/>
  <c r="S65" i="17"/>
  <c r="G27" i="17"/>
  <c r="M27" i="17"/>
  <c r="G24" i="17"/>
  <c r="M24" i="17"/>
  <c r="R105" i="17"/>
  <c r="Q124" i="17"/>
  <c r="Q118" i="17"/>
  <c r="R42" i="17"/>
  <c r="K110" i="17"/>
  <c r="E109" i="17"/>
  <c r="F63" i="17"/>
  <c r="L50" i="17"/>
  <c r="F47" i="17"/>
  <c r="L13" i="17"/>
  <c r="F12" i="17"/>
  <c r="G46" i="18"/>
  <c r="D46" i="18"/>
  <c r="I46" i="18"/>
  <c r="L129" i="17"/>
  <c r="F109" i="17"/>
  <c r="K55" i="17"/>
  <c r="E47" i="17"/>
  <c r="Q13" i="17"/>
  <c r="D11" i="18"/>
  <c r="I11" i="18"/>
  <c r="B10" i="18"/>
  <c r="G11" i="18"/>
  <c r="K64" i="17"/>
  <c r="E63" i="17"/>
  <c r="K20" i="17"/>
  <c r="E12" i="17"/>
  <c r="S127" i="17"/>
  <c r="P127" i="17"/>
  <c r="S120" i="17"/>
  <c r="P120" i="17"/>
  <c r="S130" i="17"/>
  <c r="S126" i="17"/>
  <c r="S123" i="17"/>
  <c r="S121" i="17"/>
  <c r="S117" i="17"/>
  <c r="P109" i="17"/>
  <c r="P105" i="17"/>
  <c r="S105" i="17"/>
  <c r="P95" i="17"/>
  <c r="P76" i="17"/>
  <c r="S97" i="17"/>
  <c r="S94" i="17"/>
  <c r="S92" i="17"/>
  <c r="S90" i="17"/>
  <c r="S88" i="17"/>
  <c r="S85" i="17"/>
  <c r="S83" i="17"/>
  <c r="S81" i="17"/>
  <c r="S79" i="17"/>
  <c r="S77" i="17"/>
  <c r="S74" i="17"/>
  <c r="S72" i="17"/>
  <c r="S70" i="17"/>
  <c r="S68" i="17"/>
  <c r="S66" i="17"/>
  <c r="S61" i="17"/>
  <c r="M61" i="17"/>
  <c r="S60" i="17"/>
  <c r="M60" i="17"/>
  <c r="S58" i="17"/>
  <c r="M58" i="17"/>
  <c r="P42" i="17"/>
  <c r="S42" i="17"/>
  <c r="M46" i="17"/>
  <c r="M44" i="17"/>
  <c r="S38" i="17"/>
  <c r="P38" i="17"/>
  <c r="S37" i="17"/>
  <c r="S51" i="17"/>
  <c r="S43" i="17"/>
  <c r="S35" i="17"/>
  <c r="S33" i="17"/>
  <c r="M32" i="17"/>
  <c r="M28" i="17"/>
  <c r="S20" i="17"/>
  <c r="P20" i="17"/>
  <c r="M18" i="17"/>
  <c r="M14" i="17"/>
  <c r="S25" i="17"/>
  <c r="S19" i="17"/>
  <c r="S15" i="17"/>
  <c r="S129" i="17"/>
  <c r="P129" i="17"/>
  <c r="S124" i="17"/>
  <c r="P124" i="17"/>
  <c r="S118" i="17"/>
  <c r="P118" i="17"/>
  <c r="S128" i="17"/>
  <c r="S125" i="17"/>
  <c r="S122" i="17"/>
  <c r="S119" i="17"/>
  <c r="S116" i="17"/>
  <c r="P110" i="17"/>
  <c r="S110" i="17"/>
  <c r="P102" i="17"/>
  <c r="S102" i="17"/>
  <c r="S115" i="17"/>
  <c r="P86" i="17"/>
  <c r="S98" i="17"/>
  <c r="S96" i="17"/>
  <c r="S93" i="17"/>
  <c r="S91" i="17"/>
  <c r="S89" i="17"/>
  <c r="S87" i="17"/>
  <c r="S84" i="17"/>
  <c r="S82" i="17"/>
  <c r="S80" i="17"/>
  <c r="S78" i="17"/>
  <c r="S75" i="17"/>
  <c r="S73" i="17"/>
  <c r="S71" i="17"/>
  <c r="S69" i="17"/>
  <c r="S67" i="17"/>
  <c r="P64" i="17"/>
  <c r="P63" i="17"/>
  <c r="S56" i="17"/>
  <c r="M56" i="17"/>
  <c r="P55" i="17"/>
  <c r="P48" i="17"/>
  <c r="S48" i="17"/>
  <c r="P45" i="17"/>
  <c r="S45" i="17"/>
  <c r="S59" i="17"/>
  <c r="P59" i="17"/>
  <c r="S50" i="17"/>
  <c r="P50" i="17"/>
  <c r="M39" i="17"/>
  <c r="M36" i="17"/>
  <c r="M34" i="17"/>
  <c r="S40" i="17"/>
  <c r="P24" i="17"/>
  <c r="S53" i="17"/>
  <c r="S49" i="17"/>
  <c r="M30" i="17"/>
  <c r="P27" i="17"/>
  <c r="M23" i="17"/>
  <c r="M21" i="17"/>
  <c r="M16" i="17"/>
  <c r="S13" i="17"/>
  <c r="P13" i="17"/>
  <c r="S29" i="17"/>
  <c r="S26" i="17"/>
  <c r="S22" i="17"/>
  <c r="S17" i="17"/>
  <c r="S31" i="17"/>
  <c r="AT51" i="11"/>
  <c r="J121" i="11"/>
  <c r="AB121" i="11"/>
  <c r="J37" i="11"/>
  <c r="AB37" i="11"/>
  <c r="S27" i="17"/>
  <c r="S86" i="17"/>
  <c r="S55" i="17"/>
  <c r="S24" i="17"/>
  <c r="D47" i="17"/>
  <c r="P47" i="17"/>
  <c r="N47" i="17"/>
  <c r="D12" i="17"/>
  <c r="P12" i="17"/>
  <c r="B11" i="17"/>
  <c r="N12" i="17"/>
  <c r="S64" i="17"/>
  <c r="S95" i="17"/>
  <c r="O11" i="17"/>
  <c r="I10" i="17"/>
  <c r="J11" i="17"/>
  <c r="L12" i="17"/>
  <c r="F11" i="17"/>
  <c r="R12" i="17"/>
  <c r="L47" i="17"/>
  <c r="R47" i="17"/>
  <c r="R63" i="17"/>
  <c r="L63" i="17"/>
  <c r="S76" i="17"/>
  <c r="K109" i="17"/>
  <c r="Q109" i="17"/>
  <c r="L109" i="17"/>
  <c r="R109" i="17"/>
  <c r="G109" i="17"/>
  <c r="K47" i="17"/>
  <c r="G47" i="17"/>
  <c r="Q47" i="17"/>
  <c r="D10" i="18"/>
  <c r="I10" i="18"/>
  <c r="B9" i="18"/>
  <c r="G10" i="18"/>
  <c r="K63" i="17"/>
  <c r="G63" i="17"/>
  <c r="Q63" i="17"/>
  <c r="K12" i="17"/>
  <c r="E11" i="17"/>
  <c r="Q12" i="17"/>
  <c r="G12" i="17"/>
  <c r="O10" i="17"/>
  <c r="I9" i="17"/>
  <c r="J10" i="17"/>
  <c r="D11" i="17"/>
  <c r="P11" i="17"/>
  <c r="B10" i="17"/>
  <c r="N11" i="17"/>
  <c r="L11" i="17"/>
  <c r="F10" i="17"/>
  <c r="R11" i="17"/>
  <c r="M109" i="17"/>
  <c r="S109" i="17"/>
  <c r="M47" i="17"/>
  <c r="S47" i="17"/>
  <c r="D9" i="18"/>
  <c r="I9" i="18"/>
  <c r="G9" i="18"/>
  <c r="M63" i="17"/>
  <c r="S63" i="17"/>
  <c r="K11" i="17"/>
  <c r="E10" i="17"/>
  <c r="Q11" i="17"/>
  <c r="G11" i="17"/>
  <c r="M12" i="17"/>
  <c r="S12" i="17"/>
  <c r="O9" i="17"/>
  <c r="J9" i="17"/>
  <c r="D10" i="17"/>
  <c r="B9" i="17"/>
  <c r="N10" i="17"/>
  <c r="P10" i="17"/>
  <c r="L10" i="17"/>
  <c r="R10" i="17"/>
  <c r="F9" i="17"/>
  <c r="M11" i="17"/>
  <c r="S11" i="17"/>
  <c r="K10" i="17"/>
  <c r="E9" i="17"/>
  <c r="Q10" i="17"/>
  <c r="G10" i="17"/>
  <c r="D9" i="17"/>
  <c r="N9" i="17"/>
  <c r="P9" i="17"/>
  <c r="R9" i="17"/>
  <c r="L9" i="17"/>
  <c r="M10" i="17"/>
  <c r="S10" i="17"/>
  <c r="K9" i="17"/>
  <c r="Q9" i="17"/>
  <c r="G9" i="17"/>
  <c r="M9" i="17"/>
  <c r="S9" i="17"/>
  <c r="C54" i="3"/>
  <c r="C53" i="3"/>
  <c r="C51" i="3"/>
  <c r="B40" i="3"/>
  <c r="B39" i="3"/>
  <c r="B62" i="3"/>
  <c r="C61" i="3"/>
  <c r="B61" i="3"/>
  <c r="C60" i="3"/>
  <c r="B60" i="3"/>
  <c r="C46" i="3"/>
  <c r="B46" i="3"/>
  <c r="C58" i="3"/>
  <c r="B57" i="3"/>
  <c r="C56" i="3"/>
  <c r="B43" i="3"/>
  <c r="B44" i="3"/>
  <c r="B37" i="3"/>
  <c r="B36" i="3"/>
  <c r="B35" i="3"/>
  <c r="B34" i="3"/>
  <c r="B33" i="3"/>
  <c r="B32" i="3"/>
  <c r="B31" i="3"/>
  <c r="B30" i="3"/>
  <c r="B29" i="3"/>
  <c r="B28" i="3"/>
  <c r="B23" i="3"/>
  <c r="B22" i="3"/>
  <c r="B21" i="3"/>
  <c r="B19" i="3"/>
  <c r="B18" i="3"/>
  <c r="B17" i="3"/>
  <c r="B16" i="3"/>
  <c r="B15" i="3"/>
  <c r="B14" i="3"/>
  <c r="B52" i="3"/>
  <c r="B51" i="3"/>
  <c r="B41" i="3"/>
  <c r="B49" i="3"/>
  <c r="C26" i="3"/>
  <c r="B26" i="3"/>
  <c r="B25" i="3"/>
  <c r="AP138" i="11"/>
  <c r="AO138" i="11"/>
  <c r="AM138" i="11"/>
  <c r="AL138" i="11"/>
  <c r="AP136" i="11"/>
  <c r="AO136" i="11"/>
  <c r="AM136" i="11"/>
  <c r="AL136" i="11"/>
  <c r="AP134" i="11"/>
  <c r="AO134" i="11"/>
  <c r="AM134" i="11"/>
  <c r="AL134" i="11"/>
  <c r="AP133" i="11"/>
  <c r="AO133" i="11"/>
  <c r="AM133" i="11"/>
  <c r="AL133" i="11"/>
  <c r="AP131" i="11"/>
  <c r="AM131" i="11"/>
  <c r="AP130" i="11"/>
  <c r="AM130" i="11"/>
  <c r="AP129" i="11"/>
  <c r="AM129" i="11"/>
  <c r="AP127" i="11"/>
  <c r="AO127" i="11"/>
  <c r="AQ127" i="11"/>
  <c r="AM127" i="11"/>
  <c r="AL127" i="11"/>
  <c r="AP125" i="11"/>
  <c r="AO125" i="11"/>
  <c r="AQ125" i="11"/>
  <c r="AM125" i="11"/>
  <c r="AL125" i="11"/>
  <c r="AP124" i="11"/>
  <c r="AO124" i="11"/>
  <c r="AQ124" i="11"/>
  <c r="AM124" i="11"/>
  <c r="AL124" i="11"/>
  <c r="AP122" i="11"/>
  <c r="AO122" i="11"/>
  <c r="AQ122" i="11"/>
  <c r="AM122" i="11"/>
  <c r="AL122" i="11"/>
  <c r="AN122" i="11"/>
  <c r="AP120" i="11"/>
  <c r="AO120" i="11"/>
  <c r="AQ120" i="11"/>
  <c r="AM120" i="11"/>
  <c r="AL120" i="11"/>
  <c r="AP119" i="11"/>
  <c r="AO119" i="11"/>
  <c r="AQ119" i="11"/>
  <c r="AM119" i="11"/>
  <c r="AL119" i="11"/>
  <c r="AP118" i="11"/>
  <c r="AO118" i="11"/>
  <c r="AQ118" i="11"/>
  <c r="AM118" i="11"/>
  <c r="AL118" i="11"/>
  <c r="AP115" i="11"/>
  <c r="AO115" i="11"/>
  <c r="AQ115" i="11"/>
  <c r="AM115" i="11"/>
  <c r="AL115" i="11"/>
  <c r="AN115" i="11"/>
  <c r="AP114" i="11"/>
  <c r="AO114" i="11"/>
  <c r="AQ114" i="11"/>
  <c r="AM114" i="11"/>
  <c r="AL114" i="11"/>
  <c r="AN114" i="11"/>
  <c r="AP113" i="11"/>
  <c r="AO113" i="11"/>
  <c r="AQ113" i="11"/>
  <c r="AM113" i="11"/>
  <c r="AL113" i="11"/>
  <c r="AN113" i="11"/>
  <c r="AP111" i="11"/>
  <c r="AO111" i="11"/>
  <c r="AM111" i="11"/>
  <c r="AL111" i="11"/>
  <c r="AP110" i="11"/>
  <c r="AO110" i="11"/>
  <c r="AQ110" i="11"/>
  <c r="AM110" i="11"/>
  <c r="AL110" i="11"/>
  <c r="AN110" i="11"/>
  <c r="AP108" i="11"/>
  <c r="AO108" i="11"/>
  <c r="AQ108" i="11"/>
  <c r="AM108" i="11"/>
  <c r="AL108" i="11"/>
  <c r="AN108" i="11"/>
  <c r="AP107" i="11"/>
  <c r="AO107" i="11"/>
  <c r="AM107" i="11"/>
  <c r="AL107" i="11"/>
  <c r="AP106" i="11"/>
  <c r="AO106" i="11"/>
  <c r="AQ106" i="11"/>
  <c r="AM106" i="11"/>
  <c r="AL106" i="11"/>
  <c r="AN106" i="11"/>
  <c r="AP105" i="11"/>
  <c r="AO105" i="11"/>
  <c r="AQ105" i="11"/>
  <c r="AM105" i="11"/>
  <c r="AL105" i="11"/>
  <c r="AN105" i="11"/>
  <c r="AP103" i="11"/>
  <c r="AO103" i="11"/>
  <c r="AQ103" i="11"/>
  <c r="AM103" i="11"/>
  <c r="AL103" i="11"/>
  <c r="AP102" i="11"/>
  <c r="AO102" i="11"/>
  <c r="AQ102" i="11"/>
  <c r="AM102" i="11"/>
  <c r="AL102" i="11"/>
  <c r="AO100" i="11"/>
  <c r="AL100" i="11"/>
  <c r="AO99" i="11"/>
  <c r="AL99" i="11"/>
  <c r="AO98" i="11"/>
  <c r="AL98" i="11"/>
  <c r="AO97" i="11"/>
  <c r="AL97" i="11"/>
  <c r="AO96" i="11"/>
  <c r="AL96" i="11"/>
  <c r="AO95" i="11"/>
  <c r="AL95" i="11"/>
  <c r="AO94" i="11"/>
  <c r="AL94" i="11"/>
  <c r="AO93" i="11"/>
  <c r="AL93" i="11"/>
  <c r="AN93" i="11"/>
  <c r="AP91" i="11"/>
  <c r="AO91" i="11"/>
  <c r="AQ91" i="11"/>
  <c r="AM91" i="11"/>
  <c r="AL91" i="11"/>
  <c r="AN91" i="11"/>
  <c r="AP90" i="11"/>
  <c r="AO90" i="11"/>
  <c r="AQ90" i="11"/>
  <c r="AM90" i="11"/>
  <c r="AL90" i="11"/>
  <c r="AN90" i="11"/>
  <c r="AP89" i="11"/>
  <c r="AO89" i="11"/>
  <c r="AQ89" i="11"/>
  <c r="AM89" i="11"/>
  <c r="AL89" i="11"/>
  <c r="AN89" i="11"/>
  <c r="AP88" i="11"/>
  <c r="AO88" i="11"/>
  <c r="AQ88" i="11"/>
  <c r="AM88" i="11"/>
  <c r="AL88" i="11"/>
  <c r="AN88" i="11"/>
  <c r="AP87" i="11"/>
  <c r="AO87" i="11"/>
  <c r="AQ87" i="11"/>
  <c r="AM87" i="11"/>
  <c r="AL87" i="11"/>
  <c r="AN87" i="11"/>
  <c r="AP86" i="11"/>
  <c r="AO86" i="11"/>
  <c r="AQ86" i="11"/>
  <c r="AM86" i="11"/>
  <c r="AL86" i="11"/>
  <c r="AN86" i="11"/>
  <c r="AP85" i="11"/>
  <c r="AO85" i="11"/>
  <c r="AQ85" i="11"/>
  <c r="AM85" i="11"/>
  <c r="AL85" i="11"/>
  <c r="AN85" i="11"/>
  <c r="AP84" i="11"/>
  <c r="AO84" i="11"/>
  <c r="AQ84" i="11"/>
  <c r="AM84" i="11"/>
  <c r="AL84" i="11"/>
  <c r="AN84" i="11"/>
  <c r="AP83" i="11"/>
  <c r="AO83" i="11"/>
  <c r="AQ83" i="11"/>
  <c r="AM83" i="11"/>
  <c r="AL83" i="11"/>
  <c r="AN83" i="11"/>
  <c r="AP81" i="11"/>
  <c r="AO81" i="11"/>
  <c r="AQ81" i="11"/>
  <c r="AM81" i="11"/>
  <c r="AL81" i="11"/>
  <c r="AN81" i="11"/>
  <c r="AP80" i="11"/>
  <c r="AO80" i="11"/>
  <c r="AQ80" i="11"/>
  <c r="AM80" i="11"/>
  <c r="AL80" i="11"/>
  <c r="AN80" i="11"/>
  <c r="AP79" i="11"/>
  <c r="AO79" i="11"/>
  <c r="AQ79" i="11"/>
  <c r="AM79" i="11"/>
  <c r="AL79" i="11"/>
  <c r="AN79" i="11"/>
  <c r="AP78" i="11"/>
  <c r="AO78" i="11"/>
  <c r="AQ78" i="11"/>
  <c r="AM78" i="11"/>
  <c r="AL78" i="11"/>
  <c r="AN78" i="11"/>
  <c r="AP77" i="11"/>
  <c r="AO77" i="11"/>
  <c r="AQ77" i="11"/>
  <c r="AM77" i="11"/>
  <c r="AL77" i="11"/>
  <c r="AN77" i="11"/>
  <c r="AP76" i="11"/>
  <c r="AO76" i="11"/>
  <c r="AQ76" i="11"/>
  <c r="AM76" i="11"/>
  <c r="AL76" i="11"/>
  <c r="AN76" i="11"/>
  <c r="AP75" i="11"/>
  <c r="AO75" i="11"/>
  <c r="AQ75" i="11"/>
  <c r="AM75" i="11"/>
  <c r="AL75" i="11"/>
  <c r="AN75" i="11"/>
  <c r="AP74" i="11"/>
  <c r="AO74" i="11"/>
  <c r="AQ74" i="11"/>
  <c r="AM74" i="11"/>
  <c r="AL74" i="11"/>
  <c r="AN74" i="11"/>
  <c r="AP73" i="11"/>
  <c r="AO73" i="11"/>
  <c r="AQ73" i="11"/>
  <c r="AM73" i="11"/>
  <c r="AL73" i="11"/>
  <c r="AN73" i="11"/>
  <c r="AP72" i="11"/>
  <c r="AO72" i="11"/>
  <c r="AQ72" i="11"/>
  <c r="AM72" i="11"/>
  <c r="AL72" i="11"/>
  <c r="AN72" i="11"/>
  <c r="AP68" i="11"/>
  <c r="AO68" i="11"/>
  <c r="AQ68" i="11"/>
  <c r="AM68" i="11"/>
  <c r="AL68" i="11"/>
  <c r="AN68" i="11"/>
  <c r="AP67" i="11"/>
  <c r="AO67" i="11"/>
  <c r="AM67" i="11"/>
  <c r="AL67" i="11"/>
  <c r="AP66" i="11"/>
  <c r="AO66" i="11"/>
  <c r="AM66" i="11"/>
  <c r="AL66" i="11"/>
  <c r="AP63" i="11"/>
  <c r="AO63" i="11"/>
  <c r="AM63" i="11"/>
  <c r="AL63" i="11"/>
  <c r="AP62" i="11"/>
  <c r="AM62" i="11"/>
  <c r="AL62" i="11"/>
  <c r="AP61" i="11"/>
  <c r="AP60" i="11"/>
  <c r="AO61" i="11"/>
  <c r="AO60" i="11"/>
  <c r="AM61" i="11"/>
  <c r="AL61" i="11"/>
  <c r="AM50" i="11"/>
  <c r="AM49" i="11"/>
  <c r="AL50" i="11"/>
  <c r="AP47" i="11"/>
  <c r="AO47" i="11"/>
  <c r="AQ47" i="11"/>
  <c r="AM47" i="11"/>
  <c r="AL47" i="11"/>
  <c r="AP45" i="11"/>
  <c r="AO45" i="11"/>
  <c r="AM45" i="11"/>
  <c r="AL45" i="11"/>
  <c r="AP44" i="11"/>
  <c r="AO44" i="11"/>
  <c r="AM44" i="11"/>
  <c r="AL44" i="11"/>
  <c r="AP42" i="11"/>
  <c r="AO42" i="11"/>
  <c r="AM42" i="11"/>
  <c r="AL42" i="11"/>
  <c r="AP40" i="11"/>
  <c r="AO40" i="11"/>
  <c r="AM40" i="11"/>
  <c r="AL40" i="11"/>
  <c r="AO38" i="11"/>
  <c r="AL38" i="11"/>
  <c r="AO36" i="11"/>
  <c r="AL36" i="11"/>
  <c r="AO35" i="11"/>
  <c r="AL35" i="11"/>
  <c r="AO34" i="11"/>
  <c r="AL34" i="11"/>
  <c r="AO33" i="11"/>
  <c r="AL33" i="11"/>
  <c r="AO32" i="11"/>
  <c r="AL32" i="11"/>
  <c r="AO31" i="11"/>
  <c r="AL31" i="11"/>
  <c r="AO30" i="11"/>
  <c r="AL30" i="11"/>
  <c r="AO29" i="11"/>
  <c r="AL29" i="11"/>
  <c r="AP27" i="11"/>
  <c r="AO27" i="11"/>
  <c r="AM27" i="11"/>
  <c r="AL27" i="11"/>
  <c r="AP26" i="11"/>
  <c r="AO26" i="11"/>
  <c r="AO25" i="11"/>
  <c r="AM26" i="11"/>
  <c r="AL26" i="11"/>
  <c r="AL25" i="11"/>
  <c r="AP24" i="11"/>
  <c r="AO24" i="11"/>
  <c r="AM24" i="11"/>
  <c r="AL24" i="11"/>
  <c r="AP22" i="11"/>
  <c r="AO22" i="11"/>
  <c r="AM22" i="11"/>
  <c r="AL22" i="11"/>
  <c r="AP20" i="11"/>
  <c r="AP19" i="11"/>
  <c r="AO20" i="11"/>
  <c r="AM20" i="11"/>
  <c r="AM19" i="11"/>
  <c r="AL20" i="11"/>
  <c r="AL19" i="11"/>
  <c r="AP18" i="11"/>
  <c r="AO18" i="11"/>
  <c r="AM18" i="11"/>
  <c r="AL18" i="11"/>
  <c r="AP17" i="11"/>
  <c r="AO17" i="11"/>
  <c r="AM17" i="11"/>
  <c r="AL17" i="11"/>
  <c r="AP16" i="11"/>
  <c r="AO16" i="11"/>
  <c r="AM16" i="11"/>
  <c r="AL16" i="11"/>
  <c r="AP15" i="11"/>
  <c r="AO15" i="11"/>
  <c r="AM15" i="11"/>
  <c r="AL15" i="11"/>
  <c r="AP14" i="11"/>
  <c r="AO14" i="11"/>
  <c r="AM14" i="11"/>
  <c r="AL14" i="11"/>
  <c r="AP13" i="11"/>
  <c r="AO13" i="11"/>
  <c r="AM13" i="11"/>
  <c r="AL13" i="11"/>
  <c r="AP59" i="11"/>
  <c r="AO59" i="11"/>
  <c r="AQ59" i="11"/>
  <c r="AM59" i="11"/>
  <c r="AL59" i="11"/>
  <c r="AP58" i="11"/>
  <c r="AO58" i="11"/>
  <c r="AQ58" i="11"/>
  <c r="AM58" i="11"/>
  <c r="AL58" i="11"/>
  <c r="AP55" i="11"/>
  <c r="AO55" i="11"/>
  <c r="AQ55" i="11"/>
  <c r="AM55" i="11"/>
  <c r="AL55" i="11"/>
  <c r="AN55" i="11"/>
  <c r="AN97" i="11"/>
  <c r="AQ97" i="11"/>
  <c r="AQ100" i="11"/>
  <c r="AQ93" i="11"/>
  <c r="AQ94" i="11"/>
  <c r="AQ95" i="11"/>
  <c r="AQ96" i="11"/>
  <c r="AQ98" i="11"/>
  <c r="AQ99" i="11"/>
  <c r="AQ129" i="11"/>
  <c r="AQ130" i="11"/>
  <c r="AQ131" i="11"/>
  <c r="AN100" i="11"/>
  <c r="AN99" i="11"/>
  <c r="AN98" i="11"/>
  <c r="AN96" i="11"/>
  <c r="AN95" i="11"/>
  <c r="AN94" i="11"/>
  <c r="AO19" i="11"/>
  <c r="AP25" i="11"/>
  <c r="AN124" i="11"/>
  <c r="AQ134" i="11"/>
  <c r="AQ133" i="11"/>
  <c r="AN107" i="11"/>
  <c r="AQ107" i="11"/>
  <c r="AQ111" i="11"/>
  <c r="AN111" i="11"/>
  <c r="AQ136" i="11"/>
  <c r="AM60" i="11"/>
  <c r="AN62" i="11"/>
  <c r="AL60" i="11"/>
  <c r="AN119" i="11"/>
  <c r="AN120" i="11"/>
  <c r="AN131" i="11"/>
  <c r="AN125" i="11"/>
  <c r="AN118" i="11"/>
  <c r="AN103" i="11"/>
  <c r="AN102" i="11"/>
  <c r="AN59" i="11"/>
  <c r="AN58" i="11"/>
  <c r="AN67" i="11"/>
  <c r="AN66" i="11"/>
  <c r="AN63" i="11"/>
  <c r="AN61" i="11"/>
  <c r="AN50" i="11"/>
  <c r="AL49" i="11"/>
  <c r="AQ138" i="11"/>
  <c r="AQ61" i="11"/>
  <c r="AN13" i="11"/>
  <c r="AQ13" i="11"/>
  <c r="AN14" i="11"/>
  <c r="AQ14" i="11"/>
  <c r="AN15" i="11"/>
  <c r="AQ15" i="11"/>
  <c r="AN16" i="11"/>
  <c r="AQ16" i="11"/>
  <c r="AN17" i="11"/>
  <c r="AQ17" i="11"/>
  <c r="AN18" i="11"/>
  <c r="AQ18" i="11"/>
  <c r="AN20" i="11"/>
  <c r="AQ20" i="11"/>
  <c r="AN22" i="11"/>
  <c r="AQ22" i="11"/>
  <c r="AN24" i="11"/>
  <c r="AQ24" i="11"/>
  <c r="AN26" i="11"/>
  <c r="AQ26" i="11"/>
  <c r="AN27" i="11"/>
  <c r="AQ27" i="11"/>
  <c r="AN29" i="11"/>
  <c r="AQ29" i="11"/>
  <c r="AN30" i="11"/>
  <c r="AQ30" i="11"/>
  <c r="AN31" i="11"/>
  <c r="AQ31" i="11"/>
  <c r="AN32" i="11"/>
  <c r="AQ32" i="11"/>
  <c r="AN33" i="11"/>
  <c r="AQ33" i="11"/>
  <c r="AN34" i="11"/>
  <c r="AQ34" i="11"/>
  <c r="AN35" i="11"/>
  <c r="AQ35" i="11"/>
  <c r="AN36" i="11"/>
  <c r="AQ36" i="11"/>
  <c r="AN38" i="11"/>
  <c r="AQ38" i="11"/>
  <c r="AN40" i="11"/>
  <c r="AQ40" i="11"/>
  <c r="AN42" i="11"/>
  <c r="AQ42" i="11"/>
  <c r="AN44" i="11"/>
  <c r="AQ44" i="11"/>
  <c r="AN45" i="11"/>
  <c r="AQ45" i="11"/>
  <c r="AQ67" i="11"/>
  <c r="AQ66" i="11"/>
  <c r="AQ62" i="11"/>
  <c r="AQ63" i="11"/>
  <c r="AN138" i="11"/>
  <c r="AN136" i="11"/>
  <c r="AN134" i="11"/>
  <c r="AN133" i="11"/>
  <c r="AN130" i="11"/>
  <c r="AN129" i="11"/>
  <c r="AN127" i="11"/>
  <c r="AN47" i="11"/>
  <c r="AB99" i="12"/>
  <c r="T99" i="12"/>
  <c r="AF99" i="12"/>
  <c r="AE99" i="12"/>
  <c r="X99" i="12"/>
  <c r="W99" i="12"/>
  <c r="Y99" i="12"/>
  <c r="AG99" i="12"/>
  <c r="AF111" i="12"/>
  <c r="AE111" i="12"/>
  <c r="AF110" i="12"/>
  <c r="AE110" i="12"/>
  <c r="AF109" i="12"/>
  <c r="AE109" i="12"/>
  <c r="AF106" i="12"/>
  <c r="AE106" i="12"/>
  <c r="AF105" i="12"/>
  <c r="AE105" i="12"/>
  <c r="AF102" i="12"/>
  <c r="AE102" i="12"/>
  <c r="AF101" i="12"/>
  <c r="AE101" i="12"/>
  <c r="AF100" i="12"/>
  <c r="AE100" i="12"/>
  <c r="AF98" i="12"/>
  <c r="AE98" i="12"/>
  <c r="AF97" i="12"/>
  <c r="AE97" i="12"/>
  <c r="AF86" i="12"/>
  <c r="AE86" i="12"/>
  <c r="AF85" i="12"/>
  <c r="AE85" i="12"/>
  <c r="AF83" i="12"/>
  <c r="AE83" i="12"/>
  <c r="AF82" i="12"/>
  <c r="AE82" i="12"/>
  <c r="AF81" i="12"/>
  <c r="AE81" i="12"/>
  <c r="AF79" i="12"/>
  <c r="AE79" i="12"/>
  <c r="AF78" i="12"/>
  <c r="AE78" i="12"/>
  <c r="AF77" i="12"/>
  <c r="AE77" i="12"/>
  <c r="AF76" i="12"/>
  <c r="AE76" i="12"/>
  <c r="AF75" i="12"/>
  <c r="AE75" i="12"/>
  <c r="AF74" i="12"/>
  <c r="AE74" i="12"/>
  <c r="AF73" i="12"/>
  <c r="AE73" i="12"/>
  <c r="AF72" i="12"/>
  <c r="AE72" i="12"/>
  <c r="AB111" i="12"/>
  <c r="AB110" i="12"/>
  <c r="AB109" i="12"/>
  <c r="AA108" i="12"/>
  <c r="Z108" i="12"/>
  <c r="AB106" i="12"/>
  <c r="AB105" i="12"/>
  <c r="AA104" i="12"/>
  <c r="AF104" i="12"/>
  <c r="Z104" i="12"/>
  <c r="AB102" i="12"/>
  <c r="AB101" i="12"/>
  <c r="AB100" i="12"/>
  <c r="AB98" i="12"/>
  <c r="AB97" i="12"/>
  <c r="AA87" i="12"/>
  <c r="Z87" i="12"/>
  <c r="AB86" i="12"/>
  <c r="AB85" i="12"/>
  <c r="AB83" i="12"/>
  <c r="AB82" i="12"/>
  <c r="AB81" i="12"/>
  <c r="AA80" i="12"/>
  <c r="Z80" i="12"/>
  <c r="AB79" i="12"/>
  <c r="AB78" i="12"/>
  <c r="AB77" i="12"/>
  <c r="AB76" i="12"/>
  <c r="AB75" i="12"/>
  <c r="AB74" i="12"/>
  <c r="AB73" i="12"/>
  <c r="AB72" i="12"/>
  <c r="AA71" i="12"/>
  <c r="Z71" i="12"/>
  <c r="S108" i="12"/>
  <c r="S87" i="12"/>
  <c r="S80" i="12"/>
  <c r="S71" i="12"/>
  <c r="R108" i="12"/>
  <c r="R87" i="12"/>
  <c r="AD130" i="1"/>
  <c r="AC130" i="1"/>
  <c r="AE130" i="1"/>
  <c r="AD128" i="1"/>
  <c r="AC128" i="1"/>
  <c r="AC127" i="1"/>
  <c r="AD126" i="1"/>
  <c r="AC126" i="1"/>
  <c r="AD125" i="1"/>
  <c r="AC125" i="1"/>
  <c r="AD123" i="1"/>
  <c r="AD122" i="1"/>
  <c r="AD121" i="1"/>
  <c r="AD119" i="1"/>
  <c r="AC119" i="1"/>
  <c r="AD117" i="1"/>
  <c r="AC117" i="1"/>
  <c r="AD116" i="1"/>
  <c r="AC116" i="1"/>
  <c r="AD115" i="1"/>
  <c r="AC115" i="1"/>
  <c r="AD114" i="1"/>
  <c r="AC114" i="1"/>
  <c r="AD113" i="1"/>
  <c r="AC113" i="1"/>
  <c r="AD112" i="1"/>
  <c r="AC112" i="1"/>
  <c r="AC111" i="1"/>
  <c r="AC110" i="1"/>
  <c r="AD111" i="1"/>
  <c r="AD108" i="1"/>
  <c r="AC108" i="1"/>
  <c r="AD107" i="1"/>
  <c r="AC107" i="1"/>
  <c r="AD106" i="1"/>
  <c r="AC106" i="1"/>
  <c r="AC105" i="1"/>
  <c r="AD104" i="1"/>
  <c r="AC104" i="1"/>
  <c r="AD103" i="1"/>
  <c r="AC103" i="1"/>
  <c r="AC102" i="1"/>
  <c r="AD101" i="1"/>
  <c r="AC101" i="1"/>
  <c r="AD100" i="1"/>
  <c r="AC100" i="1"/>
  <c r="AD99" i="1"/>
  <c r="AC99" i="1"/>
  <c r="AD98" i="1"/>
  <c r="AC98" i="1"/>
  <c r="AD97" i="1"/>
  <c r="AC97" i="1"/>
  <c r="AD96" i="1"/>
  <c r="AC96" i="1"/>
  <c r="AC95" i="1"/>
  <c r="AC94" i="1"/>
  <c r="AC93" i="1"/>
  <c r="AC92" i="1"/>
  <c r="AC91" i="1"/>
  <c r="AC90" i="1"/>
  <c r="AC89" i="1"/>
  <c r="AC88" i="1"/>
  <c r="AD85" i="1"/>
  <c r="AC85" i="1"/>
  <c r="AD84" i="1"/>
  <c r="AC84" i="1"/>
  <c r="AD83" i="1"/>
  <c r="AC83" i="1"/>
  <c r="AD82" i="1"/>
  <c r="AC82" i="1"/>
  <c r="AD81" i="1"/>
  <c r="AC81" i="1"/>
  <c r="AD80" i="1"/>
  <c r="AC80" i="1"/>
  <c r="AD79" i="1"/>
  <c r="AC79" i="1"/>
  <c r="AD78" i="1"/>
  <c r="AC78" i="1"/>
  <c r="AC77" i="1"/>
  <c r="AC76" i="1"/>
  <c r="AD77" i="1"/>
  <c r="AD75" i="1"/>
  <c r="AC75" i="1"/>
  <c r="AD74" i="1"/>
  <c r="AC74" i="1"/>
  <c r="AD73" i="1"/>
  <c r="AC73" i="1"/>
  <c r="AD72" i="1"/>
  <c r="AC72" i="1"/>
  <c r="AD71" i="1"/>
  <c r="AC71" i="1"/>
  <c r="AD70" i="1"/>
  <c r="AC70" i="1"/>
  <c r="AD69" i="1"/>
  <c r="AC69" i="1"/>
  <c r="AD68" i="1"/>
  <c r="AC68" i="1"/>
  <c r="AE68" i="1"/>
  <c r="AD67" i="1"/>
  <c r="AC67" i="1"/>
  <c r="AD66" i="1"/>
  <c r="AC66" i="1"/>
  <c r="AD65" i="1"/>
  <c r="AC65" i="1"/>
  <c r="AD62" i="1"/>
  <c r="AC62" i="1"/>
  <c r="AD61" i="1"/>
  <c r="AC61" i="1"/>
  <c r="AD60" i="1"/>
  <c r="AC60" i="1"/>
  <c r="AD58" i="1"/>
  <c r="AC58" i="1"/>
  <c r="AD57" i="1"/>
  <c r="AC57" i="1"/>
  <c r="AD56" i="1"/>
  <c r="AC56" i="1"/>
  <c r="AD54" i="1"/>
  <c r="AC54" i="1"/>
  <c r="AD53" i="1"/>
  <c r="AC53" i="1"/>
  <c r="AE53" i="1"/>
  <c r="AD52" i="1"/>
  <c r="AC52" i="1"/>
  <c r="AD51" i="1"/>
  <c r="AC51" i="1"/>
  <c r="AD49" i="1"/>
  <c r="AC49" i="1"/>
  <c r="AD46" i="1"/>
  <c r="AC46" i="1"/>
  <c r="AD44" i="1"/>
  <c r="AC44" i="1"/>
  <c r="AD43" i="1"/>
  <c r="AC43" i="1"/>
  <c r="AD41" i="1"/>
  <c r="AC41" i="1"/>
  <c r="AD40" i="1"/>
  <c r="AC40" i="1"/>
  <c r="AD39" i="1"/>
  <c r="AD38" i="1"/>
  <c r="AC39" i="1"/>
  <c r="AC37" i="1"/>
  <c r="AC36" i="1"/>
  <c r="AC35" i="1"/>
  <c r="AC34" i="1"/>
  <c r="AC33" i="1"/>
  <c r="AC32" i="1"/>
  <c r="AC31" i="1"/>
  <c r="AC30" i="1"/>
  <c r="AE30" i="1"/>
  <c r="AC29" i="1"/>
  <c r="AC28" i="1"/>
  <c r="AF28" i="1"/>
  <c r="AD26" i="1"/>
  <c r="AC26" i="1"/>
  <c r="AD25" i="1"/>
  <c r="AC25" i="1"/>
  <c r="AD23" i="1"/>
  <c r="AC23" i="1"/>
  <c r="AD22" i="1"/>
  <c r="AC22" i="1"/>
  <c r="AD21" i="1"/>
  <c r="AC21" i="1"/>
  <c r="AD19" i="1"/>
  <c r="AD18" i="1"/>
  <c r="AD17" i="1"/>
  <c r="AD16" i="1"/>
  <c r="AD15" i="1"/>
  <c r="AD14" i="1"/>
  <c r="AC19" i="1"/>
  <c r="AC18" i="1"/>
  <c r="AC17" i="1"/>
  <c r="AC16" i="1"/>
  <c r="AC15" i="1"/>
  <c r="AC14" i="1"/>
  <c r="AB130" i="1"/>
  <c r="Y130" i="1"/>
  <c r="V130" i="1"/>
  <c r="S130" i="1"/>
  <c r="P130" i="1"/>
  <c r="M130" i="1"/>
  <c r="J130" i="1"/>
  <c r="G130" i="1"/>
  <c r="AA129" i="1"/>
  <c r="Z129" i="1"/>
  <c r="X129" i="1"/>
  <c r="W129" i="1"/>
  <c r="U129" i="1"/>
  <c r="T129" i="1"/>
  <c r="R129" i="1"/>
  <c r="Q129" i="1"/>
  <c r="O129" i="1"/>
  <c r="N129" i="1"/>
  <c r="L129" i="1"/>
  <c r="K129" i="1"/>
  <c r="I129" i="1"/>
  <c r="H129" i="1"/>
  <c r="F129" i="1"/>
  <c r="E129" i="1"/>
  <c r="AB128" i="1"/>
  <c r="Y128" i="1"/>
  <c r="V128" i="1"/>
  <c r="S128" i="1"/>
  <c r="P128" i="1"/>
  <c r="M128" i="1"/>
  <c r="J128" i="1"/>
  <c r="G128" i="1"/>
  <c r="AA127" i="1"/>
  <c r="Z127" i="1"/>
  <c r="X127" i="1"/>
  <c r="W127" i="1"/>
  <c r="U127" i="1"/>
  <c r="T127" i="1"/>
  <c r="R127" i="1"/>
  <c r="Q127" i="1"/>
  <c r="O127" i="1"/>
  <c r="N127" i="1"/>
  <c r="P127" i="1"/>
  <c r="L127" i="1"/>
  <c r="K127" i="1"/>
  <c r="I127" i="1"/>
  <c r="H127" i="1"/>
  <c r="F127" i="1"/>
  <c r="E127" i="1"/>
  <c r="AB126" i="1"/>
  <c r="Y126" i="1"/>
  <c r="V126" i="1"/>
  <c r="S126" i="1"/>
  <c r="P126" i="1"/>
  <c r="M126" i="1"/>
  <c r="J126" i="1"/>
  <c r="G126" i="1"/>
  <c r="AB125" i="1"/>
  <c r="Y125" i="1"/>
  <c r="V125" i="1"/>
  <c r="S125" i="1"/>
  <c r="P125" i="1"/>
  <c r="M125" i="1"/>
  <c r="J125" i="1"/>
  <c r="G125" i="1"/>
  <c r="AC124" i="1"/>
  <c r="AA124" i="1"/>
  <c r="Z124" i="1"/>
  <c r="X124" i="1"/>
  <c r="W124" i="1"/>
  <c r="U124" i="1"/>
  <c r="T124" i="1"/>
  <c r="R124" i="1"/>
  <c r="Q124" i="1"/>
  <c r="O124" i="1"/>
  <c r="N124" i="1"/>
  <c r="L124" i="1"/>
  <c r="K124" i="1"/>
  <c r="I124" i="1"/>
  <c r="H124" i="1"/>
  <c r="F124" i="1"/>
  <c r="E124" i="1"/>
  <c r="AB123" i="1"/>
  <c r="Y123" i="1"/>
  <c r="V123" i="1"/>
  <c r="S123" i="1"/>
  <c r="P123" i="1"/>
  <c r="M123" i="1"/>
  <c r="J123" i="1"/>
  <c r="G123" i="1"/>
  <c r="AB122" i="1"/>
  <c r="Y122" i="1"/>
  <c r="V122" i="1"/>
  <c r="S122" i="1"/>
  <c r="P122" i="1"/>
  <c r="M122" i="1"/>
  <c r="J122" i="1"/>
  <c r="G122" i="1"/>
  <c r="AB121" i="1"/>
  <c r="Y121" i="1"/>
  <c r="V121" i="1"/>
  <c r="S121" i="1"/>
  <c r="P121" i="1"/>
  <c r="M121" i="1"/>
  <c r="J121" i="1"/>
  <c r="G121" i="1"/>
  <c r="AA120" i="1"/>
  <c r="Z120" i="1"/>
  <c r="X120" i="1"/>
  <c r="W120" i="1"/>
  <c r="U120" i="1"/>
  <c r="T120" i="1"/>
  <c r="R120" i="1"/>
  <c r="Q120" i="1"/>
  <c r="O120" i="1"/>
  <c r="N120" i="1"/>
  <c r="L120" i="1"/>
  <c r="K120" i="1"/>
  <c r="I120" i="1"/>
  <c r="H120" i="1"/>
  <c r="J120" i="1"/>
  <c r="F120" i="1"/>
  <c r="E120" i="1"/>
  <c r="AB119" i="1"/>
  <c r="Y119" i="1"/>
  <c r="V119" i="1"/>
  <c r="S119" i="1"/>
  <c r="P119" i="1"/>
  <c r="M119" i="1"/>
  <c r="J119" i="1"/>
  <c r="G119" i="1"/>
  <c r="AC118" i="1"/>
  <c r="AA118" i="1"/>
  <c r="Z118" i="1"/>
  <c r="X118" i="1"/>
  <c r="W118" i="1"/>
  <c r="U118" i="1"/>
  <c r="T118" i="1"/>
  <c r="R118" i="1"/>
  <c r="Q118" i="1"/>
  <c r="O118" i="1"/>
  <c r="N118" i="1"/>
  <c r="L118" i="1"/>
  <c r="K118" i="1"/>
  <c r="I118" i="1"/>
  <c r="H118" i="1"/>
  <c r="F118" i="1"/>
  <c r="E118" i="1"/>
  <c r="AB117" i="1"/>
  <c r="Y117" i="1"/>
  <c r="V117" i="1"/>
  <c r="S117" i="1"/>
  <c r="P117" i="1"/>
  <c r="M117" i="1"/>
  <c r="J117" i="1"/>
  <c r="G117" i="1"/>
  <c r="AB116" i="1"/>
  <c r="Y116" i="1"/>
  <c r="V116" i="1"/>
  <c r="S116" i="1"/>
  <c r="P116" i="1"/>
  <c r="M116" i="1"/>
  <c r="J116" i="1"/>
  <c r="G116" i="1"/>
  <c r="AE115" i="1"/>
  <c r="AB115" i="1"/>
  <c r="Y115" i="1"/>
  <c r="V115" i="1"/>
  <c r="S115" i="1"/>
  <c r="P115" i="1"/>
  <c r="M115" i="1"/>
  <c r="J115" i="1"/>
  <c r="G115" i="1"/>
  <c r="AB114" i="1"/>
  <c r="Y114" i="1"/>
  <c r="V114" i="1"/>
  <c r="S114" i="1"/>
  <c r="P114" i="1"/>
  <c r="M114" i="1"/>
  <c r="J114" i="1"/>
  <c r="G114" i="1"/>
  <c r="AB113" i="1"/>
  <c r="Y113" i="1"/>
  <c r="V113" i="1"/>
  <c r="S113" i="1"/>
  <c r="P113" i="1"/>
  <c r="M113" i="1"/>
  <c r="J113" i="1"/>
  <c r="G113" i="1"/>
  <c r="AB112" i="1"/>
  <c r="Y112" i="1"/>
  <c r="V112" i="1"/>
  <c r="S112" i="1"/>
  <c r="P112" i="1"/>
  <c r="M112" i="1"/>
  <c r="J112" i="1"/>
  <c r="G112" i="1"/>
  <c r="AB111" i="1"/>
  <c r="Y111" i="1"/>
  <c r="V111" i="1"/>
  <c r="S111" i="1"/>
  <c r="P111" i="1"/>
  <c r="M111" i="1"/>
  <c r="J111" i="1"/>
  <c r="G111" i="1"/>
  <c r="AA110" i="1"/>
  <c r="Z110" i="1"/>
  <c r="X110" i="1"/>
  <c r="W110" i="1"/>
  <c r="U110" i="1"/>
  <c r="T110" i="1"/>
  <c r="R110" i="1"/>
  <c r="Q110" i="1"/>
  <c r="O110" i="1"/>
  <c r="N110" i="1"/>
  <c r="L110" i="1"/>
  <c r="K110" i="1"/>
  <c r="I110" i="1"/>
  <c r="H110" i="1"/>
  <c r="F110" i="1"/>
  <c r="E110" i="1"/>
  <c r="AB108" i="1"/>
  <c r="Y108" i="1"/>
  <c r="V108" i="1"/>
  <c r="S108" i="1"/>
  <c r="P108" i="1"/>
  <c r="M108" i="1"/>
  <c r="J108" i="1"/>
  <c r="G108" i="1"/>
  <c r="AB107" i="1"/>
  <c r="Y107" i="1"/>
  <c r="V107" i="1"/>
  <c r="S107" i="1"/>
  <c r="P107" i="1"/>
  <c r="M107" i="1"/>
  <c r="J107" i="1"/>
  <c r="G107" i="1"/>
  <c r="AB106" i="1"/>
  <c r="Y106" i="1"/>
  <c r="V106" i="1"/>
  <c r="S106" i="1"/>
  <c r="P106" i="1"/>
  <c r="M106" i="1"/>
  <c r="J106" i="1"/>
  <c r="G106" i="1"/>
  <c r="AA105" i="1"/>
  <c r="Z105" i="1"/>
  <c r="X105" i="1"/>
  <c r="W105" i="1"/>
  <c r="U105" i="1"/>
  <c r="T105" i="1"/>
  <c r="R105" i="1"/>
  <c r="Q105" i="1"/>
  <c r="O105" i="1"/>
  <c r="N105" i="1"/>
  <c r="L105" i="1"/>
  <c r="K105" i="1"/>
  <c r="I105" i="1"/>
  <c r="H105" i="1"/>
  <c r="F105" i="1"/>
  <c r="E105" i="1"/>
  <c r="AB104" i="1"/>
  <c r="Y104" i="1"/>
  <c r="V104" i="1"/>
  <c r="S104" i="1"/>
  <c r="P104" i="1"/>
  <c r="M104" i="1"/>
  <c r="J104" i="1"/>
  <c r="G104" i="1"/>
  <c r="AB103" i="1"/>
  <c r="Y103" i="1"/>
  <c r="V103" i="1"/>
  <c r="S103" i="1"/>
  <c r="P103" i="1"/>
  <c r="M103" i="1"/>
  <c r="J103" i="1"/>
  <c r="G103" i="1"/>
  <c r="AA102" i="1"/>
  <c r="Z102" i="1"/>
  <c r="X102" i="1"/>
  <c r="W102" i="1"/>
  <c r="U102" i="1"/>
  <c r="T102" i="1"/>
  <c r="R102" i="1"/>
  <c r="Q102" i="1"/>
  <c r="O102" i="1"/>
  <c r="N102" i="1"/>
  <c r="L102" i="1"/>
  <c r="K102" i="1"/>
  <c r="I102" i="1"/>
  <c r="H102" i="1"/>
  <c r="F102" i="1"/>
  <c r="E102" i="1"/>
  <c r="AB101" i="1"/>
  <c r="Y101" i="1"/>
  <c r="V101" i="1"/>
  <c r="S101" i="1"/>
  <c r="P101" i="1"/>
  <c r="M101" i="1"/>
  <c r="J101" i="1"/>
  <c r="G101" i="1"/>
  <c r="AB100" i="1"/>
  <c r="Y100" i="1"/>
  <c r="V100" i="1"/>
  <c r="S100" i="1"/>
  <c r="P100" i="1"/>
  <c r="M100" i="1"/>
  <c r="J100" i="1"/>
  <c r="G100" i="1"/>
  <c r="AB99" i="1"/>
  <c r="Y99" i="1"/>
  <c r="V99" i="1"/>
  <c r="S99" i="1"/>
  <c r="P99" i="1"/>
  <c r="M99" i="1"/>
  <c r="J99" i="1"/>
  <c r="G99" i="1"/>
  <c r="AB98" i="1"/>
  <c r="Y98" i="1"/>
  <c r="V98" i="1"/>
  <c r="S98" i="1"/>
  <c r="P98" i="1"/>
  <c r="M98" i="1"/>
  <c r="J98" i="1"/>
  <c r="G98" i="1"/>
  <c r="AB97" i="1"/>
  <c r="Y97" i="1"/>
  <c r="V97" i="1"/>
  <c r="S97" i="1"/>
  <c r="P97" i="1"/>
  <c r="M97" i="1"/>
  <c r="J97" i="1"/>
  <c r="G97" i="1"/>
  <c r="AB96" i="1"/>
  <c r="Y96" i="1"/>
  <c r="V96" i="1"/>
  <c r="S96" i="1"/>
  <c r="P96" i="1"/>
  <c r="M96" i="1"/>
  <c r="J96" i="1"/>
  <c r="G96" i="1"/>
  <c r="AA95" i="1"/>
  <c r="Z95" i="1"/>
  <c r="X95" i="1"/>
  <c r="W95" i="1"/>
  <c r="U95" i="1"/>
  <c r="T95" i="1"/>
  <c r="R95" i="1"/>
  <c r="Q95" i="1"/>
  <c r="O95" i="1"/>
  <c r="N95" i="1"/>
  <c r="L95" i="1"/>
  <c r="K95" i="1"/>
  <c r="I95" i="1"/>
  <c r="H95" i="1"/>
  <c r="F95" i="1"/>
  <c r="E95" i="1"/>
  <c r="AB94" i="1"/>
  <c r="Y94" i="1"/>
  <c r="V94" i="1"/>
  <c r="S94" i="1"/>
  <c r="P94" i="1"/>
  <c r="M94" i="1"/>
  <c r="J94" i="1"/>
  <c r="G94" i="1"/>
  <c r="AB93" i="1"/>
  <c r="Y93" i="1"/>
  <c r="V93" i="1"/>
  <c r="S93" i="1"/>
  <c r="P93" i="1"/>
  <c r="M93" i="1"/>
  <c r="J93" i="1"/>
  <c r="G93" i="1"/>
  <c r="AB92" i="1"/>
  <c r="Y92" i="1"/>
  <c r="V92" i="1"/>
  <c r="S92" i="1"/>
  <c r="P92" i="1"/>
  <c r="M92" i="1"/>
  <c r="J92" i="1"/>
  <c r="G92" i="1"/>
  <c r="AB91" i="1"/>
  <c r="Y91" i="1"/>
  <c r="V91" i="1"/>
  <c r="S91" i="1"/>
  <c r="P91" i="1"/>
  <c r="M91" i="1"/>
  <c r="J91" i="1"/>
  <c r="G91" i="1"/>
  <c r="AB90" i="1"/>
  <c r="Y90" i="1"/>
  <c r="V90" i="1"/>
  <c r="S90" i="1"/>
  <c r="P90" i="1"/>
  <c r="M90" i="1"/>
  <c r="J90" i="1"/>
  <c r="G90" i="1"/>
  <c r="AB89" i="1"/>
  <c r="Y89" i="1"/>
  <c r="V89" i="1"/>
  <c r="S89" i="1"/>
  <c r="P89" i="1"/>
  <c r="M89" i="1"/>
  <c r="J89" i="1"/>
  <c r="G89" i="1"/>
  <c r="AE88" i="1"/>
  <c r="AB88" i="1"/>
  <c r="Y88" i="1"/>
  <c r="V88" i="1"/>
  <c r="S88" i="1"/>
  <c r="P88" i="1"/>
  <c r="M88" i="1"/>
  <c r="J88" i="1"/>
  <c r="G88" i="1"/>
  <c r="AB87" i="1"/>
  <c r="Y87" i="1"/>
  <c r="V87" i="1"/>
  <c r="S87" i="1"/>
  <c r="P87" i="1"/>
  <c r="M87" i="1"/>
  <c r="J87" i="1"/>
  <c r="G87" i="1"/>
  <c r="AA86" i="1"/>
  <c r="Z86" i="1"/>
  <c r="X86" i="1"/>
  <c r="W86" i="1"/>
  <c r="U86" i="1"/>
  <c r="T86" i="1"/>
  <c r="R86" i="1"/>
  <c r="Q86" i="1"/>
  <c r="N86" i="1"/>
  <c r="L86" i="1"/>
  <c r="K86" i="1"/>
  <c r="I86" i="1"/>
  <c r="H86" i="1"/>
  <c r="F86" i="1"/>
  <c r="E86" i="1"/>
  <c r="AB85" i="1"/>
  <c r="Y85" i="1"/>
  <c r="V85" i="1"/>
  <c r="S85" i="1"/>
  <c r="P85" i="1"/>
  <c r="M85" i="1"/>
  <c r="J85" i="1"/>
  <c r="G85" i="1"/>
  <c r="AB84" i="1"/>
  <c r="Y84" i="1"/>
  <c r="V84" i="1"/>
  <c r="S84" i="1"/>
  <c r="P84" i="1"/>
  <c r="M84" i="1"/>
  <c r="J84" i="1"/>
  <c r="G84" i="1"/>
  <c r="AE83" i="1"/>
  <c r="AB83" i="1"/>
  <c r="Y83" i="1"/>
  <c r="V83" i="1"/>
  <c r="S83" i="1"/>
  <c r="P83" i="1"/>
  <c r="M83" i="1"/>
  <c r="J83" i="1"/>
  <c r="G83" i="1"/>
  <c r="AB82" i="1"/>
  <c r="Y82" i="1"/>
  <c r="V82" i="1"/>
  <c r="S82" i="1"/>
  <c r="P82" i="1"/>
  <c r="M82" i="1"/>
  <c r="J82" i="1"/>
  <c r="G82" i="1"/>
  <c r="AB81" i="1"/>
  <c r="Y81" i="1"/>
  <c r="V81" i="1"/>
  <c r="S81" i="1"/>
  <c r="P81" i="1"/>
  <c r="M81" i="1"/>
  <c r="J81" i="1"/>
  <c r="G81" i="1"/>
  <c r="AB80" i="1"/>
  <c r="Y80" i="1"/>
  <c r="V80" i="1"/>
  <c r="S80" i="1"/>
  <c r="P80" i="1"/>
  <c r="M80" i="1"/>
  <c r="J80" i="1"/>
  <c r="G80" i="1"/>
  <c r="AB79" i="1"/>
  <c r="Y79" i="1"/>
  <c r="V79" i="1"/>
  <c r="S79" i="1"/>
  <c r="P79" i="1"/>
  <c r="M79" i="1"/>
  <c r="J79" i="1"/>
  <c r="G79" i="1"/>
  <c r="AB78" i="1"/>
  <c r="Y78" i="1"/>
  <c r="V78" i="1"/>
  <c r="S78" i="1"/>
  <c r="P78" i="1"/>
  <c r="M78" i="1"/>
  <c r="J78" i="1"/>
  <c r="G78" i="1"/>
  <c r="AB77" i="1"/>
  <c r="Y77" i="1"/>
  <c r="V77" i="1"/>
  <c r="S77" i="1"/>
  <c r="P77" i="1"/>
  <c r="M77" i="1"/>
  <c r="J77" i="1"/>
  <c r="G77" i="1"/>
  <c r="AA76" i="1"/>
  <c r="Z76" i="1"/>
  <c r="X76" i="1"/>
  <c r="W76" i="1"/>
  <c r="U76" i="1"/>
  <c r="T76" i="1"/>
  <c r="R76" i="1"/>
  <c r="Q76" i="1"/>
  <c r="S76" i="1"/>
  <c r="O76" i="1"/>
  <c r="N76" i="1"/>
  <c r="L76" i="1"/>
  <c r="K76" i="1"/>
  <c r="I76" i="1"/>
  <c r="H76" i="1"/>
  <c r="F76" i="1"/>
  <c r="E76" i="1"/>
  <c r="G76" i="1"/>
  <c r="AB75" i="1"/>
  <c r="Y75" i="1"/>
  <c r="V75" i="1"/>
  <c r="S75" i="1"/>
  <c r="P75" i="1"/>
  <c r="M75" i="1"/>
  <c r="J75" i="1"/>
  <c r="G75" i="1"/>
  <c r="AB74" i="1"/>
  <c r="Y74" i="1"/>
  <c r="V74" i="1"/>
  <c r="S74" i="1"/>
  <c r="P74" i="1"/>
  <c r="M74" i="1"/>
  <c r="J74" i="1"/>
  <c r="G74" i="1"/>
  <c r="AB73" i="1"/>
  <c r="Y73" i="1"/>
  <c r="V73" i="1"/>
  <c r="S73" i="1"/>
  <c r="P73" i="1"/>
  <c r="M73" i="1"/>
  <c r="J73" i="1"/>
  <c r="G73" i="1"/>
  <c r="AB72" i="1"/>
  <c r="Y72" i="1"/>
  <c r="V72" i="1"/>
  <c r="S72" i="1"/>
  <c r="P72" i="1"/>
  <c r="M72" i="1"/>
  <c r="J72" i="1"/>
  <c r="G72" i="1"/>
  <c r="AB71" i="1"/>
  <c r="Y71" i="1"/>
  <c r="V71" i="1"/>
  <c r="S71" i="1"/>
  <c r="P71" i="1"/>
  <c r="J71" i="1"/>
  <c r="G71" i="1"/>
  <c r="AB70" i="1"/>
  <c r="Y70" i="1"/>
  <c r="V70" i="1"/>
  <c r="S70" i="1"/>
  <c r="P70" i="1"/>
  <c r="M70" i="1"/>
  <c r="J70" i="1"/>
  <c r="G70" i="1"/>
  <c r="AB69" i="1"/>
  <c r="Y69" i="1"/>
  <c r="V69" i="1"/>
  <c r="S69" i="1"/>
  <c r="P69" i="1"/>
  <c r="M69" i="1"/>
  <c r="J69" i="1"/>
  <c r="G69" i="1"/>
  <c r="AB68" i="1"/>
  <c r="Y68" i="1"/>
  <c r="V68" i="1"/>
  <c r="S68" i="1"/>
  <c r="P68" i="1"/>
  <c r="J68" i="1"/>
  <c r="G68" i="1"/>
  <c r="AB67" i="1"/>
  <c r="Y67" i="1"/>
  <c r="V67" i="1"/>
  <c r="S67" i="1"/>
  <c r="P67" i="1"/>
  <c r="J67" i="1"/>
  <c r="G67" i="1"/>
  <c r="AB66" i="1"/>
  <c r="Y66" i="1"/>
  <c r="V66" i="1"/>
  <c r="S66" i="1"/>
  <c r="P66" i="1"/>
  <c r="J66" i="1"/>
  <c r="G66" i="1"/>
  <c r="AB65" i="1"/>
  <c r="Y65" i="1"/>
  <c r="V65" i="1"/>
  <c r="S65" i="1"/>
  <c r="P65" i="1"/>
  <c r="J65" i="1"/>
  <c r="G65" i="1"/>
  <c r="AC64" i="1"/>
  <c r="AA64" i="1"/>
  <c r="Z64" i="1"/>
  <c r="X64" i="1"/>
  <c r="W64" i="1"/>
  <c r="U64" i="1"/>
  <c r="T64" i="1"/>
  <c r="R64" i="1"/>
  <c r="Q64" i="1"/>
  <c r="O64" i="1"/>
  <c r="N64" i="1"/>
  <c r="L64" i="1"/>
  <c r="K64" i="1"/>
  <c r="I64" i="1"/>
  <c r="H64" i="1"/>
  <c r="F64" i="1"/>
  <c r="E64" i="1"/>
  <c r="AB62" i="1"/>
  <c r="Y62" i="1"/>
  <c r="V62" i="1"/>
  <c r="S62" i="1"/>
  <c r="P62" i="1"/>
  <c r="M62" i="1"/>
  <c r="J62" i="1"/>
  <c r="G62" i="1"/>
  <c r="AE61" i="1"/>
  <c r="AB61" i="1"/>
  <c r="Y61" i="1"/>
  <c r="V61" i="1"/>
  <c r="S61" i="1"/>
  <c r="P61" i="1"/>
  <c r="M61" i="1"/>
  <c r="J61" i="1"/>
  <c r="G61" i="1"/>
  <c r="AB60" i="1"/>
  <c r="Y60" i="1"/>
  <c r="V60" i="1"/>
  <c r="S60" i="1"/>
  <c r="P60" i="1"/>
  <c r="M60" i="1"/>
  <c r="J60" i="1"/>
  <c r="G60" i="1"/>
  <c r="AC59" i="1"/>
  <c r="AA59" i="1"/>
  <c r="Z59" i="1"/>
  <c r="X59" i="1"/>
  <c r="W59" i="1"/>
  <c r="U59" i="1"/>
  <c r="T59" i="1"/>
  <c r="R59" i="1"/>
  <c r="Q59" i="1"/>
  <c r="O59" i="1"/>
  <c r="N59" i="1"/>
  <c r="L59" i="1"/>
  <c r="K59" i="1"/>
  <c r="I59" i="1"/>
  <c r="H59" i="1"/>
  <c r="F59" i="1"/>
  <c r="E59" i="1"/>
  <c r="AB58" i="1"/>
  <c r="Y58" i="1"/>
  <c r="V58" i="1"/>
  <c r="S58" i="1"/>
  <c r="P58" i="1"/>
  <c r="M58" i="1"/>
  <c r="J58" i="1"/>
  <c r="G58" i="1"/>
  <c r="AB57" i="1"/>
  <c r="Y57" i="1"/>
  <c r="V57" i="1"/>
  <c r="S57" i="1"/>
  <c r="P57" i="1"/>
  <c r="M57" i="1"/>
  <c r="J57" i="1"/>
  <c r="G57" i="1"/>
  <c r="AE56" i="1"/>
  <c r="AB56" i="1"/>
  <c r="Y56" i="1"/>
  <c r="V56" i="1"/>
  <c r="S56" i="1"/>
  <c r="P56" i="1"/>
  <c r="M56" i="1"/>
  <c r="J56" i="1"/>
  <c r="G56" i="1"/>
  <c r="AC55" i="1"/>
  <c r="AA55" i="1"/>
  <c r="Z55" i="1"/>
  <c r="X55" i="1"/>
  <c r="W55" i="1"/>
  <c r="U55" i="1"/>
  <c r="T55" i="1"/>
  <c r="R55" i="1"/>
  <c r="Q55" i="1"/>
  <c r="O55" i="1"/>
  <c r="N55" i="1"/>
  <c r="L55" i="1"/>
  <c r="K55" i="1"/>
  <c r="I55" i="1"/>
  <c r="H55" i="1"/>
  <c r="F55" i="1"/>
  <c r="E55" i="1"/>
  <c r="AB54" i="1"/>
  <c r="Y54" i="1"/>
  <c r="V54" i="1"/>
  <c r="S54" i="1"/>
  <c r="P54" i="1"/>
  <c r="M54" i="1"/>
  <c r="J54" i="1"/>
  <c r="G54" i="1"/>
  <c r="AB53" i="1"/>
  <c r="Y53" i="1"/>
  <c r="V53" i="1"/>
  <c r="S53" i="1"/>
  <c r="P53" i="1"/>
  <c r="M53" i="1"/>
  <c r="J53" i="1"/>
  <c r="G53" i="1"/>
  <c r="AB52" i="1"/>
  <c r="Y52" i="1"/>
  <c r="V52" i="1"/>
  <c r="S52" i="1"/>
  <c r="P52" i="1"/>
  <c r="M52" i="1"/>
  <c r="J52" i="1"/>
  <c r="G52" i="1"/>
  <c r="AB51" i="1"/>
  <c r="Y51" i="1"/>
  <c r="V51" i="1"/>
  <c r="S51" i="1"/>
  <c r="P51" i="1"/>
  <c r="M51" i="1"/>
  <c r="J51" i="1"/>
  <c r="G51" i="1"/>
  <c r="AC50" i="1"/>
  <c r="AA50" i="1"/>
  <c r="Z50" i="1"/>
  <c r="X50" i="1"/>
  <c r="W50" i="1"/>
  <c r="U50" i="1"/>
  <c r="T50" i="1"/>
  <c r="R50" i="1"/>
  <c r="Q50" i="1"/>
  <c r="O50" i="1"/>
  <c r="N50" i="1"/>
  <c r="L50" i="1"/>
  <c r="K50" i="1"/>
  <c r="I50" i="1"/>
  <c r="H50" i="1"/>
  <c r="F50" i="1"/>
  <c r="E50" i="1"/>
  <c r="AB49" i="1"/>
  <c r="Y49" i="1"/>
  <c r="V49" i="1"/>
  <c r="S49" i="1"/>
  <c r="P49" i="1"/>
  <c r="M49" i="1"/>
  <c r="J49" i="1"/>
  <c r="G49" i="1"/>
  <c r="AC48" i="1"/>
  <c r="AA48" i="1"/>
  <c r="Z48" i="1"/>
  <c r="X48" i="1"/>
  <c r="W48" i="1"/>
  <c r="U48" i="1"/>
  <c r="T48" i="1"/>
  <c r="R48" i="1"/>
  <c r="Q48" i="1"/>
  <c r="O48" i="1"/>
  <c r="N48" i="1"/>
  <c r="L48" i="1"/>
  <c r="K48" i="1"/>
  <c r="I48" i="1"/>
  <c r="H48" i="1"/>
  <c r="F48" i="1"/>
  <c r="E48" i="1"/>
  <c r="AB46" i="1"/>
  <c r="Y46" i="1"/>
  <c r="V46" i="1"/>
  <c r="S46" i="1"/>
  <c r="P46" i="1"/>
  <c r="M46" i="1"/>
  <c r="J46" i="1"/>
  <c r="G46" i="1"/>
  <c r="AC45" i="1"/>
  <c r="AA45" i="1"/>
  <c r="Z45" i="1"/>
  <c r="X45" i="1"/>
  <c r="W45" i="1"/>
  <c r="U45" i="1"/>
  <c r="T45" i="1"/>
  <c r="R45" i="1"/>
  <c r="Q45" i="1"/>
  <c r="O45" i="1"/>
  <c r="N45" i="1"/>
  <c r="L45" i="1"/>
  <c r="K45" i="1"/>
  <c r="I45" i="1"/>
  <c r="H45" i="1"/>
  <c r="F45" i="1"/>
  <c r="E45" i="1"/>
  <c r="AB44" i="1"/>
  <c r="Y44" i="1"/>
  <c r="V44" i="1"/>
  <c r="S44" i="1"/>
  <c r="P44" i="1"/>
  <c r="M44" i="1"/>
  <c r="J44" i="1"/>
  <c r="G44" i="1"/>
  <c r="AB43" i="1"/>
  <c r="Y43" i="1"/>
  <c r="V43" i="1"/>
  <c r="S43" i="1"/>
  <c r="P43" i="1"/>
  <c r="M43" i="1"/>
  <c r="J43" i="1"/>
  <c r="G43" i="1"/>
  <c r="AA42" i="1"/>
  <c r="Z42" i="1"/>
  <c r="X42" i="1"/>
  <c r="W42" i="1"/>
  <c r="U42" i="1"/>
  <c r="T42" i="1"/>
  <c r="R42" i="1"/>
  <c r="Q42" i="1"/>
  <c r="O42" i="1"/>
  <c r="N42" i="1"/>
  <c r="L42" i="1"/>
  <c r="K42" i="1"/>
  <c r="I42" i="1"/>
  <c r="H42" i="1"/>
  <c r="F42" i="1"/>
  <c r="E42" i="1"/>
  <c r="AB41" i="1"/>
  <c r="Y41" i="1"/>
  <c r="V41" i="1"/>
  <c r="S41" i="1"/>
  <c r="P41" i="1"/>
  <c r="M41" i="1"/>
  <c r="J41" i="1"/>
  <c r="G41" i="1"/>
  <c r="AB40" i="1"/>
  <c r="Y40" i="1"/>
  <c r="V40" i="1"/>
  <c r="S40" i="1"/>
  <c r="P40" i="1"/>
  <c r="M40" i="1"/>
  <c r="J40" i="1"/>
  <c r="G40" i="1"/>
  <c r="AB39" i="1"/>
  <c r="Y39" i="1"/>
  <c r="V39" i="1"/>
  <c r="S39" i="1"/>
  <c r="P39" i="1"/>
  <c r="M39" i="1"/>
  <c r="J39" i="1"/>
  <c r="G39" i="1"/>
  <c r="AA38" i="1"/>
  <c r="Z38" i="1"/>
  <c r="X38" i="1"/>
  <c r="W38" i="1"/>
  <c r="U38" i="1"/>
  <c r="T38" i="1"/>
  <c r="R38" i="1"/>
  <c r="Q38" i="1"/>
  <c r="O38" i="1"/>
  <c r="N38" i="1"/>
  <c r="L38" i="1"/>
  <c r="K38" i="1"/>
  <c r="I38" i="1"/>
  <c r="H38" i="1"/>
  <c r="F38" i="1"/>
  <c r="E38" i="1"/>
  <c r="AB37" i="1"/>
  <c r="Y37" i="1"/>
  <c r="V37" i="1"/>
  <c r="S37" i="1"/>
  <c r="P37" i="1"/>
  <c r="M37" i="1"/>
  <c r="J37" i="1"/>
  <c r="G37" i="1"/>
  <c r="AB36" i="1"/>
  <c r="Y36" i="1"/>
  <c r="V36" i="1"/>
  <c r="S36" i="1"/>
  <c r="P36" i="1"/>
  <c r="M36" i="1"/>
  <c r="J36" i="1"/>
  <c r="G36" i="1"/>
  <c r="AB35" i="1"/>
  <c r="Y35" i="1"/>
  <c r="V35" i="1"/>
  <c r="S35" i="1"/>
  <c r="P35" i="1"/>
  <c r="M35" i="1"/>
  <c r="J35" i="1"/>
  <c r="G35" i="1"/>
  <c r="AB34" i="1"/>
  <c r="Y34" i="1"/>
  <c r="V34" i="1"/>
  <c r="S34" i="1"/>
  <c r="P34" i="1"/>
  <c r="M34" i="1"/>
  <c r="J34" i="1"/>
  <c r="G34" i="1"/>
  <c r="AB33" i="1"/>
  <c r="Y33" i="1"/>
  <c r="V33" i="1"/>
  <c r="S33" i="1"/>
  <c r="P33" i="1"/>
  <c r="M33" i="1"/>
  <c r="J33" i="1"/>
  <c r="G33" i="1"/>
  <c r="AB32" i="1"/>
  <c r="Y32" i="1"/>
  <c r="V32" i="1"/>
  <c r="S32" i="1"/>
  <c r="P32" i="1"/>
  <c r="AQ32" i="1"/>
  <c r="M32" i="1"/>
  <c r="J32" i="1"/>
  <c r="G32" i="1"/>
  <c r="AB31" i="1"/>
  <c r="Y31" i="1"/>
  <c r="V31" i="1"/>
  <c r="S31" i="1"/>
  <c r="P31" i="1"/>
  <c r="M31" i="1"/>
  <c r="J31" i="1"/>
  <c r="G31" i="1"/>
  <c r="AB30" i="1"/>
  <c r="Y30" i="1"/>
  <c r="V30" i="1"/>
  <c r="S30" i="1"/>
  <c r="P30" i="1"/>
  <c r="M30" i="1"/>
  <c r="J30" i="1"/>
  <c r="G30" i="1"/>
  <c r="AB29" i="1"/>
  <c r="Y29" i="1"/>
  <c r="V29" i="1"/>
  <c r="S29" i="1"/>
  <c r="P29" i="1"/>
  <c r="M29" i="1"/>
  <c r="J29" i="1"/>
  <c r="G29" i="1"/>
  <c r="AB28" i="1"/>
  <c r="Y28" i="1"/>
  <c r="V28" i="1"/>
  <c r="S28" i="1"/>
  <c r="P28" i="1"/>
  <c r="M28" i="1"/>
  <c r="J28" i="1"/>
  <c r="G28" i="1"/>
  <c r="AA27" i="1"/>
  <c r="Z27" i="1"/>
  <c r="X27" i="1"/>
  <c r="W27" i="1"/>
  <c r="U27" i="1"/>
  <c r="T27" i="1"/>
  <c r="R27" i="1"/>
  <c r="Q27" i="1"/>
  <c r="O27" i="1"/>
  <c r="N27" i="1"/>
  <c r="L27" i="1"/>
  <c r="K27" i="1"/>
  <c r="I27" i="1"/>
  <c r="H27" i="1"/>
  <c r="F27" i="1"/>
  <c r="E27" i="1"/>
  <c r="AB26" i="1"/>
  <c r="Y26" i="1"/>
  <c r="V26" i="1"/>
  <c r="S26" i="1"/>
  <c r="P26" i="1"/>
  <c r="M26" i="1"/>
  <c r="J26" i="1"/>
  <c r="G26" i="1"/>
  <c r="AB25" i="1"/>
  <c r="Y25" i="1"/>
  <c r="V25" i="1"/>
  <c r="S25" i="1"/>
  <c r="P25" i="1"/>
  <c r="M25" i="1"/>
  <c r="J25" i="1"/>
  <c r="G25" i="1"/>
  <c r="AC24" i="1"/>
  <c r="AA24" i="1"/>
  <c r="Z24" i="1"/>
  <c r="X24" i="1"/>
  <c r="W24" i="1"/>
  <c r="U24" i="1"/>
  <c r="T24" i="1"/>
  <c r="R24" i="1"/>
  <c r="Q24" i="1"/>
  <c r="O24" i="1"/>
  <c r="N24" i="1"/>
  <c r="L24" i="1"/>
  <c r="K24" i="1"/>
  <c r="I24" i="1"/>
  <c r="H24" i="1"/>
  <c r="F24" i="1"/>
  <c r="E24" i="1"/>
  <c r="AB23" i="1"/>
  <c r="Y23" i="1"/>
  <c r="V23" i="1"/>
  <c r="S23" i="1"/>
  <c r="P23" i="1"/>
  <c r="M23" i="1"/>
  <c r="J23" i="1"/>
  <c r="G23" i="1"/>
  <c r="AB22" i="1"/>
  <c r="Y22" i="1"/>
  <c r="V22" i="1"/>
  <c r="S22" i="1"/>
  <c r="P22" i="1"/>
  <c r="M22" i="1"/>
  <c r="J22" i="1"/>
  <c r="G22" i="1"/>
  <c r="AB21" i="1"/>
  <c r="Y21" i="1"/>
  <c r="V21" i="1"/>
  <c r="S21" i="1"/>
  <c r="P21" i="1"/>
  <c r="M21" i="1"/>
  <c r="J21" i="1"/>
  <c r="G21" i="1"/>
  <c r="AC20" i="1"/>
  <c r="AA20" i="1"/>
  <c r="Z20" i="1"/>
  <c r="X20" i="1"/>
  <c r="W20" i="1"/>
  <c r="U20" i="1"/>
  <c r="T20" i="1"/>
  <c r="R20" i="1"/>
  <c r="Q20" i="1"/>
  <c r="O20" i="1"/>
  <c r="N20" i="1"/>
  <c r="L20" i="1"/>
  <c r="K20" i="1"/>
  <c r="I20" i="1"/>
  <c r="H20" i="1"/>
  <c r="F20" i="1"/>
  <c r="E20" i="1"/>
  <c r="AB19" i="1"/>
  <c r="Y19" i="1"/>
  <c r="V19" i="1"/>
  <c r="S19" i="1"/>
  <c r="P19" i="1"/>
  <c r="M19" i="1"/>
  <c r="J19" i="1"/>
  <c r="G19" i="1"/>
  <c r="AE18" i="1"/>
  <c r="AB18" i="1"/>
  <c r="Y18" i="1"/>
  <c r="V18" i="1"/>
  <c r="S18" i="1"/>
  <c r="P18" i="1"/>
  <c r="M18" i="1"/>
  <c r="J18" i="1"/>
  <c r="G18" i="1"/>
  <c r="AB17" i="1"/>
  <c r="Y17" i="1"/>
  <c r="V17" i="1"/>
  <c r="S17" i="1"/>
  <c r="P17" i="1"/>
  <c r="M17" i="1"/>
  <c r="J17" i="1"/>
  <c r="G17" i="1"/>
  <c r="AE16" i="1"/>
  <c r="AB16" i="1"/>
  <c r="Y16" i="1"/>
  <c r="V16" i="1"/>
  <c r="S16" i="1"/>
  <c r="P16" i="1"/>
  <c r="M16" i="1"/>
  <c r="J16" i="1"/>
  <c r="G16" i="1"/>
  <c r="AB15" i="1"/>
  <c r="Y15" i="1"/>
  <c r="V15" i="1"/>
  <c r="S15" i="1"/>
  <c r="P15" i="1"/>
  <c r="M15" i="1"/>
  <c r="J15" i="1"/>
  <c r="G15" i="1"/>
  <c r="AE14" i="1"/>
  <c r="AB14" i="1"/>
  <c r="Y14" i="1"/>
  <c r="V14" i="1"/>
  <c r="S14" i="1"/>
  <c r="P14" i="1"/>
  <c r="M14" i="1"/>
  <c r="J14" i="1"/>
  <c r="G14" i="1"/>
  <c r="AA13" i="1"/>
  <c r="Z13" i="1"/>
  <c r="X13" i="1"/>
  <c r="W13" i="1"/>
  <c r="U13" i="1"/>
  <c r="T13" i="1"/>
  <c r="R13" i="1"/>
  <c r="Q13" i="1"/>
  <c r="O13" i="1"/>
  <c r="N13" i="1"/>
  <c r="L13" i="1"/>
  <c r="K13" i="1"/>
  <c r="I13" i="1"/>
  <c r="H13" i="1"/>
  <c r="F13" i="1"/>
  <c r="E13" i="1"/>
  <c r="P120" i="1"/>
  <c r="O109" i="1"/>
  <c r="AW121" i="1"/>
  <c r="V120" i="1"/>
  <c r="AQ29" i="1"/>
  <c r="AQ30" i="1"/>
  <c r="AQ33" i="1"/>
  <c r="AQ34" i="1"/>
  <c r="AQ35" i="1"/>
  <c r="AQ37" i="1"/>
  <c r="AB120" i="1"/>
  <c r="AC86" i="1"/>
  <c r="AC120" i="1"/>
  <c r="AC27" i="1"/>
  <c r="AA70" i="12"/>
  <c r="AF70" i="12"/>
  <c r="AE80" i="12"/>
  <c r="AC129" i="1"/>
  <c r="J76" i="1"/>
  <c r="V76" i="1"/>
  <c r="Z70" i="12"/>
  <c r="AA9" i="12"/>
  <c r="AF96" i="12"/>
  <c r="AF80" i="12"/>
  <c r="AB108" i="12"/>
  <c r="AG108" i="12"/>
  <c r="AB104" i="12"/>
  <c r="AG104" i="12"/>
  <c r="AE104" i="12"/>
  <c r="AW123" i="1"/>
  <c r="Y127" i="1"/>
  <c r="AK28" i="1"/>
  <c r="AK87" i="1"/>
  <c r="AK88" i="1"/>
  <c r="AB127" i="1"/>
  <c r="AN14" i="1"/>
  <c r="AQ14" i="1"/>
  <c r="AK15" i="1"/>
  <c r="AW15" i="1"/>
  <c r="AH16" i="1"/>
  <c r="AK16" i="1"/>
  <c r="AT16" i="1"/>
  <c r="AW16" i="1"/>
  <c r="AQ17" i="1"/>
  <c r="AN18" i="1"/>
  <c r="AQ18" i="1"/>
  <c r="AK19" i="1"/>
  <c r="AW19" i="1"/>
  <c r="AQ21" i="1"/>
  <c r="AQ22" i="1"/>
  <c r="AQ23" i="1"/>
  <c r="AK25" i="1"/>
  <c r="AW25" i="1"/>
  <c r="AK26" i="1"/>
  <c r="AW26" i="1"/>
  <c r="AQ36" i="1"/>
  <c r="AK39" i="1"/>
  <c r="AW39" i="1"/>
  <c r="AK40" i="1"/>
  <c r="AW40" i="1"/>
  <c r="AK41" i="1"/>
  <c r="AW41" i="1"/>
  <c r="AK43" i="1"/>
  <c r="AW43" i="1"/>
  <c r="AK44" i="1"/>
  <c r="AW44" i="1"/>
  <c r="AQ46" i="1"/>
  <c r="AK49" i="1"/>
  <c r="AW49" i="1"/>
  <c r="AQ51" i="1"/>
  <c r="AQ52" i="1"/>
  <c r="AQ53" i="1"/>
  <c r="AN53" i="1"/>
  <c r="AK54" i="1"/>
  <c r="AW54" i="1"/>
  <c r="AQ56" i="1"/>
  <c r="AN56" i="1"/>
  <c r="AK57" i="1"/>
  <c r="AW57" i="1"/>
  <c r="AK58" i="1"/>
  <c r="AW58" i="1"/>
  <c r="AQ60" i="1"/>
  <c r="AQ61" i="1"/>
  <c r="AN61" i="1"/>
  <c r="AK62" i="1"/>
  <c r="AW62" i="1"/>
  <c r="AW65" i="1"/>
  <c r="AK66" i="1"/>
  <c r="AQ66" i="1"/>
  <c r="AW67" i="1"/>
  <c r="AH68" i="1"/>
  <c r="AK68" i="1"/>
  <c r="AN68" i="1"/>
  <c r="AQ68" i="1"/>
  <c r="AK69" i="1"/>
  <c r="AW69" i="1"/>
  <c r="AK70" i="1"/>
  <c r="AW70" i="1"/>
  <c r="AK71" i="1"/>
  <c r="AQ71" i="1"/>
  <c r="AQ72" i="1"/>
  <c r="AQ73" i="1"/>
  <c r="AQ74" i="1"/>
  <c r="AQ75" i="1"/>
  <c r="AK77" i="1"/>
  <c r="AW77" i="1"/>
  <c r="AK78" i="1"/>
  <c r="AW78" i="1"/>
  <c r="AK79" i="1"/>
  <c r="AW79" i="1"/>
  <c r="AK80" i="1"/>
  <c r="AW80" i="1"/>
  <c r="AK81" i="1"/>
  <c r="AW81" i="1"/>
  <c r="AK82" i="1"/>
  <c r="AW82" i="1"/>
  <c r="AH83" i="1"/>
  <c r="AK83" i="1"/>
  <c r="AW83" i="1"/>
  <c r="AT83" i="1"/>
  <c r="AQ84" i="1"/>
  <c r="AQ85" i="1"/>
  <c r="AK96" i="1"/>
  <c r="AW96" i="1"/>
  <c r="AK97" i="1"/>
  <c r="AW97" i="1"/>
  <c r="AK98" i="1"/>
  <c r="AW98" i="1"/>
  <c r="AK99" i="1"/>
  <c r="AW99" i="1"/>
  <c r="AK100" i="1"/>
  <c r="AW100" i="1"/>
  <c r="AK101" i="1"/>
  <c r="AW101" i="1"/>
  <c r="AQ103" i="1"/>
  <c r="AQ104" i="1"/>
  <c r="AK106" i="1"/>
  <c r="AW106" i="1"/>
  <c r="AK107" i="1"/>
  <c r="AW107" i="1"/>
  <c r="AK108" i="1"/>
  <c r="AW108" i="1"/>
  <c r="AK111" i="1"/>
  <c r="AW111" i="1"/>
  <c r="AK112" i="1"/>
  <c r="AW112" i="1"/>
  <c r="AK113" i="1"/>
  <c r="AW113" i="1"/>
  <c r="AK114" i="1"/>
  <c r="AW114" i="1"/>
  <c r="AK115" i="1"/>
  <c r="AH115" i="1"/>
  <c r="AW115" i="1"/>
  <c r="AT115" i="1"/>
  <c r="AQ116" i="1"/>
  <c r="AQ117" i="1"/>
  <c r="AK119" i="1"/>
  <c r="AW119" i="1"/>
  <c r="AQ121" i="1"/>
  <c r="AQ123" i="1"/>
  <c r="AK125" i="1"/>
  <c r="AW125" i="1"/>
  <c r="AK126" i="1"/>
  <c r="AW126" i="1"/>
  <c r="AQ128" i="1"/>
  <c r="AH130" i="1"/>
  <c r="AK130" i="1"/>
  <c r="AT130" i="1"/>
  <c r="AW130" i="1"/>
  <c r="AR14" i="1"/>
  <c r="AL14" i="1"/>
  <c r="AF14" i="1"/>
  <c r="AR16" i="1"/>
  <c r="AL16" i="1"/>
  <c r="AF16" i="1"/>
  <c r="AR18" i="1"/>
  <c r="AL18" i="1"/>
  <c r="AF18" i="1"/>
  <c r="AS14" i="1"/>
  <c r="AM14" i="1"/>
  <c r="AG14" i="1"/>
  <c r="AS16" i="1"/>
  <c r="AM16" i="1"/>
  <c r="AG16" i="1"/>
  <c r="AS18" i="1"/>
  <c r="AM18" i="1"/>
  <c r="AG18" i="1"/>
  <c r="AR21" i="1"/>
  <c r="AL21" i="1"/>
  <c r="AF21" i="1"/>
  <c r="AR22" i="1"/>
  <c r="AL22" i="1"/>
  <c r="AF22" i="1"/>
  <c r="AR23" i="1"/>
  <c r="AL23" i="1"/>
  <c r="AF23" i="1"/>
  <c r="AR25" i="1"/>
  <c r="AL25" i="1"/>
  <c r="AF25" i="1"/>
  <c r="AR26" i="1"/>
  <c r="AL26" i="1"/>
  <c r="AF26" i="1"/>
  <c r="AR39" i="1"/>
  <c r="AL39" i="1"/>
  <c r="AF39" i="1"/>
  <c r="AR40" i="1"/>
  <c r="AL40" i="1"/>
  <c r="AF40" i="1"/>
  <c r="AR41" i="1"/>
  <c r="AL41" i="1"/>
  <c r="AF41" i="1"/>
  <c r="AR43" i="1"/>
  <c r="AL43" i="1"/>
  <c r="AF43" i="1"/>
  <c r="AR44" i="1"/>
  <c r="AL44" i="1"/>
  <c r="AF44" i="1"/>
  <c r="AR46" i="1"/>
  <c r="AL46" i="1"/>
  <c r="AF46" i="1"/>
  <c r="AR49" i="1"/>
  <c r="AL49" i="1"/>
  <c r="AF49" i="1"/>
  <c r="AR51" i="1"/>
  <c r="AL51" i="1"/>
  <c r="AF51" i="1"/>
  <c r="AR52" i="1"/>
  <c r="AL52" i="1"/>
  <c r="AF52" i="1"/>
  <c r="AR53" i="1"/>
  <c r="AL53" i="1"/>
  <c r="AF53" i="1"/>
  <c r="AR54" i="1"/>
  <c r="AL54" i="1"/>
  <c r="AF54" i="1"/>
  <c r="AR56" i="1"/>
  <c r="AL56" i="1"/>
  <c r="AF56" i="1"/>
  <c r="AR57" i="1"/>
  <c r="AL57" i="1"/>
  <c r="AF57" i="1"/>
  <c r="AR58" i="1"/>
  <c r="AL58" i="1"/>
  <c r="AF58" i="1"/>
  <c r="AR60" i="1"/>
  <c r="AL60" i="1"/>
  <c r="AF60" i="1"/>
  <c r="AR61" i="1"/>
  <c r="AL61" i="1"/>
  <c r="AF61" i="1"/>
  <c r="AR62" i="1"/>
  <c r="AL62" i="1"/>
  <c r="AF62" i="1"/>
  <c r="AR65" i="1"/>
  <c r="AL65" i="1"/>
  <c r="AF65" i="1"/>
  <c r="AR66" i="1"/>
  <c r="AL66" i="1"/>
  <c r="AF66" i="1"/>
  <c r="AR67" i="1"/>
  <c r="AL67" i="1"/>
  <c r="AF67" i="1"/>
  <c r="AR68" i="1"/>
  <c r="AL68" i="1"/>
  <c r="AF68" i="1"/>
  <c r="AR69" i="1"/>
  <c r="AL69" i="1"/>
  <c r="AF69" i="1"/>
  <c r="AR70" i="1"/>
  <c r="AL70" i="1"/>
  <c r="AF70" i="1"/>
  <c r="AR71" i="1"/>
  <c r="AL71" i="1"/>
  <c r="AF71" i="1"/>
  <c r="AR72" i="1"/>
  <c r="AL72" i="1"/>
  <c r="AF72" i="1"/>
  <c r="AR73" i="1"/>
  <c r="AL73" i="1"/>
  <c r="AF73" i="1"/>
  <c r="AR74" i="1"/>
  <c r="AL74" i="1"/>
  <c r="AF74" i="1"/>
  <c r="AR75" i="1"/>
  <c r="AL75" i="1"/>
  <c r="AF75" i="1"/>
  <c r="AR77" i="1"/>
  <c r="AL77" i="1"/>
  <c r="AF77" i="1"/>
  <c r="AR78" i="1"/>
  <c r="AL78" i="1"/>
  <c r="AF78" i="1"/>
  <c r="AR79" i="1"/>
  <c r="AL79" i="1"/>
  <c r="AF79" i="1"/>
  <c r="AR80" i="1"/>
  <c r="AL80" i="1"/>
  <c r="AF80" i="1"/>
  <c r="AR81" i="1"/>
  <c r="AL81" i="1"/>
  <c r="AF81" i="1"/>
  <c r="AR82" i="1"/>
  <c r="AL82" i="1"/>
  <c r="AF82" i="1"/>
  <c r="AR83" i="1"/>
  <c r="AL83" i="1"/>
  <c r="AF83" i="1"/>
  <c r="AR84" i="1"/>
  <c r="AL84" i="1"/>
  <c r="AF84" i="1"/>
  <c r="AR85" i="1"/>
  <c r="AL85" i="1"/>
  <c r="AF85" i="1"/>
  <c r="AM87" i="1"/>
  <c r="AS87" i="1"/>
  <c r="AG87" i="1"/>
  <c r="AS88" i="1"/>
  <c r="AG88" i="1"/>
  <c r="AM88" i="1"/>
  <c r="AM89" i="1"/>
  <c r="AS89" i="1"/>
  <c r="AG89" i="1"/>
  <c r="AS90" i="1"/>
  <c r="AG90" i="1"/>
  <c r="AM90" i="1"/>
  <c r="AM91" i="1"/>
  <c r="AS91" i="1"/>
  <c r="AG91" i="1"/>
  <c r="AS92" i="1"/>
  <c r="AG92" i="1"/>
  <c r="AM92" i="1"/>
  <c r="AM93" i="1"/>
  <c r="AS93" i="1"/>
  <c r="AG93" i="1"/>
  <c r="AS94" i="1"/>
  <c r="AG94" i="1"/>
  <c r="AM94" i="1"/>
  <c r="AS96" i="1"/>
  <c r="AM96" i="1"/>
  <c r="AG96" i="1"/>
  <c r="AS97" i="1"/>
  <c r="AM97" i="1"/>
  <c r="AG97" i="1"/>
  <c r="AS98" i="1"/>
  <c r="AM98" i="1"/>
  <c r="AG98" i="1"/>
  <c r="AS99" i="1"/>
  <c r="AM99" i="1"/>
  <c r="AG99" i="1"/>
  <c r="AS100" i="1"/>
  <c r="AM100" i="1"/>
  <c r="AG100" i="1"/>
  <c r="AS101" i="1"/>
  <c r="AM101" i="1"/>
  <c r="AG101" i="1"/>
  <c r="AD102" i="1"/>
  <c r="AE102" i="1"/>
  <c r="AS103" i="1"/>
  <c r="AM103" i="1"/>
  <c r="AG103" i="1"/>
  <c r="AE104" i="1"/>
  <c r="AN104" i="1"/>
  <c r="AS104" i="1"/>
  <c r="AM104" i="1"/>
  <c r="AG104" i="1"/>
  <c r="AD105" i="1"/>
  <c r="AS106" i="1"/>
  <c r="AM106" i="1"/>
  <c r="AG106" i="1"/>
  <c r="AE107" i="1"/>
  <c r="AH107" i="1"/>
  <c r="AS107" i="1"/>
  <c r="AM107" i="1"/>
  <c r="AG107" i="1"/>
  <c r="AE108" i="1"/>
  <c r="AH108" i="1"/>
  <c r="AS108" i="1"/>
  <c r="AM108" i="1"/>
  <c r="AG108" i="1"/>
  <c r="AD110" i="1"/>
  <c r="AE110" i="1"/>
  <c r="AS111" i="1"/>
  <c r="AM111" i="1"/>
  <c r="AG111" i="1"/>
  <c r="AS112" i="1"/>
  <c r="AM112" i="1"/>
  <c r="AG112" i="1"/>
  <c r="AE113" i="1"/>
  <c r="AH113" i="1"/>
  <c r="AS113" i="1"/>
  <c r="AM113" i="1"/>
  <c r="AG113" i="1"/>
  <c r="AS114" i="1"/>
  <c r="AM114" i="1"/>
  <c r="AG114" i="1"/>
  <c r="AS115" i="1"/>
  <c r="AM115" i="1"/>
  <c r="AG115" i="1"/>
  <c r="AS116" i="1"/>
  <c r="AM116" i="1"/>
  <c r="AG116" i="1"/>
  <c r="AE117" i="1"/>
  <c r="AN117" i="1"/>
  <c r="AS117" i="1"/>
  <c r="AM117" i="1"/>
  <c r="AG117" i="1"/>
  <c r="AD118" i="1"/>
  <c r="AS119" i="1"/>
  <c r="AM119" i="1"/>
  <c r="AG119" i="1"/>
  <c r="AD124" i="1"/>
  <c r="AE124" i="1"/>
  <c r="AS125" i="1"/>
  <c r="AM125" i="1"/>
  <c r="AG125" i="1"/>
  <c r="AE126" i="1"/>
  <c r="AH126" i="1"/>
  <c r="AS126" i="1"/>
  <c r="AM126" i="1"/>
  <c r="AG126" i="1"/>
  <c r="AD127" i="1"/>
  <c r="AS128" i="1"/>
  <c r="AM128" i="1"/>
  <c r="AG128" i="1"/>
  <c r="AD129" i="1"/>
  <c r="AS130" i="1"/>
  <c r="AM130" i="1"/>
  <c r="AG130" i="1"/>
  <c r="AH14" i="1"/>
  <c r="AK14" i="1"/>
  <c r="AT14" i="1"/>
  <c r="AW14" i="1"/>
  <c r="AQ15" i="1"/>
  <c r="AN16" i="1"/>
  <c r="AQ16" i="1"/>
  <c r="AK17" i="1"/>
  <c r="AW17" i="1"/>
  <c r="AH18" i="1"/>
  <c r="AK18" i="1"/>
  <c r="AT18" i="1"/>
  <c r="AW18" i="1"/>
  <c r="AQ19" i="1"/>
  <c r="AK21" i="1"/>
  <c r="AW21" i="1"/>
  <c r="AK22" i="1"/>
  <c r="AW22" i="1"/>
  <c r="AK23" i="1"/>
  <c r="AW23" i="1"/>
  <c r="AQ25" i="1"/>
  <c r="AQ26" i="1"/>
  <c r="AK29" i="1"/>
  <c r="AK30" i="1"/>
  <c r="AK31" i="1"/>
  <c r="AW31" i="1"/>
  <c r="AK32" i="1"/>
  <c r="AK33" i="1"/>
  <c r="AK34" i="1"/>
  <c r="AK35" i="1"/>
  <c r="AK36" i="1"/>
  <c r="AK37" i="1"/>
  <c r="AQ39" i="1"/>
  <c r="AQ40" i="1"/>
  <c r="AQ41" i="1"/>
  <c r="AQ43" i="1"/>
  <c r="AQ44" i="1"/>
  <c r="AK46" i="1"/>
  <c r="AW46" i="1"/>
  <c r="AQ49" i="1"/>
  <c r="AK51" i="1"/>
  <c r="AW51" i="1"/>
  <c r="AK52" i="1"/>
  <c r="AW52" i="1"/>
  <c r="AK53" i="1"/>
  <c r="AH53" i="1"/>
  <c r="AW53" i="1"/>
  <c r="AT53" i="1"/>
  <c r="AQ54" i="1"/>
  <c r="AK56" i="1"/>
  <c r="AH56" i="1"/>
  <c r="AW56" i="1"/>
  <c r="AT56" i="1"/>
  <c r="AQ57" i="1"/>
  <c r="AQ58" i="1"/>
  <c r="AK60" i="1"/>
  <c r="AW60" i="1"/>
  <c r="AK61" i="1"/>
  <c r="AH61" i="1"/>
  <c r="AW61" i="1"/>
  <c r="AT61" i="1"/>
  <c r="AQ62" i="1"/>
  <c r="AK65" i="1"/>
  <c r="AQ65" i="1"/>
  <c r="AW66" i="1"/>
  <c r="AK67" i="1"/>
  <c r="AQ67" i="1"/>
  <c r="AT68" i="1"/>
  <c r="AW68" i="1"/>
  <c r="AQ69" i="1"/>
  <c r="AQ70" i="1"/>
  <c r="AW71" i="1"/>
  <c r="AK72" i="1"/>
  <c r="AW72" i="1"/>
  <c r="AK73" i="1"/>
  <c r="AW73" i="1"/>
  <c r="AK74" i="1"/>
  <c r="AW74" i="1"/>
  <c r="AK75" i="1"/>
  <c r="AW75" i="1"/>
  <c r="AQ77" i="1"/>
  <c r="AQ78" i="1"/>
  <c r="AQ79" i="1"/>
  <c r="AQ80" i="1"/>
  <c r="AQ81" i="1"/>
  <c r="AQ82" i="1"/>
  <c r="AN83" i="1"/>
  <c r="AQ83" i="1"/>
  <c r="AK84" i="1"/>
  <c r="AW84" i="1"/>
  <c r="AK85" i="1"/>
  <c r="AW85" i="1"/>
  <c r="R63" i="1"/>
  <c r="AW88" i="1"/>
  <c r="AQ96" i="1"/>
  <c r="AQ97" i="1"/>
  <c r="AQ98" i="1"/>
  <c r="AQ99" i="1"/>
  <c r="AQ100" i="1"/>
  <c r="AQ101" i="1"/>
  <c r="AK103" i="1"/>
  <c r="AW103" i="1"/>
  <c r="AK104" i="1"/>
  <c r="AW104" i="1"/>
  <c r="AQ106" i="1"/>
  <c r="AQ107" i="1"/>
  <c r="AN107" i="1"/>
  <c r="AQ108" i="1"/>
  <c r="AQ111" i="1"/>
  <c r="AQ112" i="1"/>
  <c r="AQ113" i="1"/>
  <c r="AQ114" i="1"/>
  <c r="AQ115" i="1"/>
  <c r="AN115" i="1"/>
  <c r="AK116" i="1"/>
  <c r="AW116" i="1"/>
  <c r="AK117" i="1"/>
  <c r="AH117" i="1"/>
  <c r="AW117" i="1"/>
  <c r="AT117" i="1"/>
  <c r="AQ119" i="1"/>
  <c r="AQ125" i="1"/>
  <c r="AN126" i="1"/>
  <c r="AQ126" i="1"/>
  <c r="AK128" i="1"/>
  <c r="AW128" i="1"/>
  <c r="AN130" i="1"/>
  <c r="AQ130" i="1"/>
  <c r="AC13" i="1"/>
  <c r="AR15" i="1"/>
  <c r="AL15" i="1"/>
  <c r="AF15" i="1"/>
  <c r="AE17" i="1"/>
  <c r="AN17" i="1"/>
  <c r="AR17" i="1"/>
  <c r="AL17" i="1"/>
  <c r="AF17" i="1"/>
  <c r="AE19" i="1"/>
  <c r="AH19" i="1"/>
  <c r="AR19" i="1"/>
  <c r="AL19" i="1"/>
  <c r="AF19" i="1"/>
  <c r="AD13" i="1"/>
  <c r="AS15" i="1"/>
  <c r="AM15" i="1"/>
  <c r="AG15" i="1"/>
  <c r="AS17" i="1"/>
  <c r="AM17" i="1"/>
  <c r="AG17" i="1"/>
  <c r="AS19" i="1"/>
  <c r="AM19" i="1"/>
  <c r="AG19" i="1"/>
  <c r="AE21" i="1"/>
  <c r="AN21" i="1"/>
  <c r="AS21" i="1"/>
  <c r="AM21" i="1"/>
  <c r="AG21" i="1"/>
  <c r="AE22" i="1"/>
  <c r="AN22" i="1"/>
  <c r="AS22" i="1"/>
  <c r="AM22" i="1"/>
  <c r="AG22" i="1"/>
  <c r="AE23" i="1"/>
  <c r="AN23" i="1"/>
  <c r="AS23" i="1"/>
  <c r="AM23" i="1"/>
  <c r="AG23" i="1"/>
  <c r="AD24" i="1"/>
  <c r="AS25" i="1"/>
  <c r="AM25" i="1"/>
  <c r="AG25" i="1"/>
  <c r="AE26" i="1"/>
  <c r="AN26" i="1"/>
  <c r="AS26" i="1"/>
  <c r="AM26" i="1"/>
  <c r="AG26" i="1"/>
  <c r="AD27" i="1"/>
  <c r="AE27" i="1"/>
  <c r="AG28" i="1"/>
  <c r="AS29" i="1"/>
  <c r="AM29" i="1"/>
  <c r="AG29" i="1"/>
  <c r="AS30" i="1"/>
  <c r="AM30" i="1"/>
  <c r="AG30" i="1"/>
  <c r="AS31" i="1"/>
  <c r="AM31" i="1"/>
  <c r="AG31" i="1"/>
  <c r="AS32" i="1"/>
  <c r="AM32" i="1"/>
  <c r="AG32" i="1"/>
  <c r="AS33" i="1"/>
  <c r="AM33" i="1"/>
  <c r="AG33" i="1"/>
  <c r="AS34" i="1"/>
  <c r="AM34" i="1"/>
  <c r="AG34" i="1"/>
  <c r="AS35" i="1"/>
  <c r="AM35" i="1"/>
  <c r="AG35" i="1"/>
  <c r="AS36" i="1"/>
  <c r="AM36" i="1"/>
  <c r="AG36" i="1"/>
  <c r="AS37" i="1"/>
  <c r="AM37" i="1"/>
  <c r="AG37" i="1"/>
  <c r="AS39" i="1"/>
  <c r="AM39" i="1"/>
  <c r="AG39" i="1"/>
  <c r="AS40" i="1"/>
  <c r="AM40" i="1"/>
  <c r="AG40" i="1"/>
  <c r="AE41" i="1"/>
  <c r="AH41" i="1"/>
  <c r="AS41" i="1"/>
  <c r="AM41" i="1"/>
  <c r="AG41" i="1"/>
  <c r="AD42" i="1"/>
  <c r="AS43" i="1"/>
  <c r="AM43" i="1"/>
  <c r="AG43" i="1"/>
  <c r="AE44" i="1"/>
  <c r="AH44" i="1"/>
  <c r="AS44" i="1"/>
  <c r="AM44" i="1"/>
  <c r="AG44" i="1"/>
  <c r="AD45" i="1"/>
  <c r="AS46" i="1"/>
  <c r="AM46" i="1"/>
  <c r="AG46" i="1"/>
  <c r="AE49" i="1"/>
  <c r="AH49" i="1"/>
  <c r="AS49" i="1"/>
  <c r="AM49" i="1"/>
  <c r="AG49" i="1"/>
  <c r="AD50" i="1"/>
  <c r="AS51" i="1"/>
  <c r="AM51" i="1"/>
  <c r="AG51" i="1"/>
  <c r="AE52" i="1"/>
  <c r="AN52" i="1"/>
  <c r="AS52" i="1"/>
  <c r="AM52" i="1"/>
  <c r="AG52" i="1"/>
  <c r="AS53" i="1"/>
  <c r="AM53" i="1"/>
  <c r="AG53" i="1"/>
  <c r="AE54" i="1"/>
  <c r="AH54" i="1"/>
  <c r="AS54" i="1"/>
  <c r="AM54" i="1"/>
  <c r="AG54" i="1"/>
  <c r="AD55" i="1"/>
  <c r="AE55" i="1"/>
  <c r="AS56" i="1"/>
  <c r="AM56" i="1"/>
  <c r="AG56" i="1"/>
  <c r="AE57" i="1"/>
  <c r="AH57" i="1"/>
  <c r="AS57" i="1"/>
  <c r="AM57" i="1"/>
  <c r="AG57" i="1"/>
  <c r="AE58" i="1"/>
  <c r="AH58" i="1"/>
  <c r="AS58" i="1"/>
  <c r="AM58" i="1"/>
  <c r="AG58" i="1"/>
  <c r="AE60" i="1"/>
  <c r="AN60" i="1"/>
  <c r="AS60" i="1"/>
  <c r="AM60" i="1"/>
  <c r="AG60" i="1"/>
  <c r="AS61" i="1"/>
  <c r="AM61" i="1"/>
  <c r="AG61" i="1"/>
  <c r="AE62" i="1"/>
  <c r="AH62" i="1"/>
  <c r="AS62" i="1"/>
  <c r="AM62" i="1"/>
  <c r="AG62" i="1"/>
  <c r="AE65" i="1"/>
  <c r="AT65" i="1"/>
  <c r="AS65" i="1"/>
  <c r="AM65" i="1"/>
  <c r="AG65" i="1"/>
  <c r="AE66" i="1"/>
  <c r="AH66" i="1"/>
  <c r="AS66" i="1"/>
  <c r="AM66" i="1"/>
  <c r="AG66" i="1"/>
  <c r="AE67" i="1"/>
  <c r="AT67" i="1"/>
  <c r="AS67" i="1"/>
  <c r="AM67" i="1"/>
  <c r="AG67" i="1"/>
  <c r="AS68" i="1"/>
  <c r="AM68" i="1"/>
  <c r="AG68" i="1"/>
  <c r="AE69" i="1"/>
  <c r="AH69" i="1"/>
  <c r="AS69" i="1"/>
  <c r="AM69" i="1"/>
  <c r="AG69" i="1"/>
  <c r="AE70" i="1"/>
  <c r="AH70" i="1"/>
  <c r="AS70" i="1"/>
  <c r="AM70" i="1"/>
  <c r="AG70" i="1"/>
  <c r="AE71" i="1"/>
  <c r="AH71" i="1"/>
  <c r="AS71" i="1"/>
  <c r="AM71" i="1"/>
  <c r="AG71" i="1"/>
  <c r="AE72" i="1"/>
  <c r="AN72" i="1"/>
  <c r="AS72" i="1"/>
  <c r="AM72" i="1"/>
  <c r="AG72" i="1"/>
  <c r="AE73" i="1"/>
  <c r="AN73" i="1"/>
  <c r="AS73" i="1"/>
  <c r="AM73" i="1"/>
  <c r="AG73" i="1"/>
  <c r="AE74" i="1"/>
  <c r="AN74" i="1"/>
  <c r="AS74" i="1"/>
  <c r="AM74" i="1"/>
  <c r="AG74" i="1"/>
  <c r="AE75" i="1"/>
  <c r="AN75" i="1"/>
  <c r="AS75" i="1"/>
  <c r="AM75" i="1"/>
  <c r="AG75" i="1"/>
  <c r="AD76" i="1"/>
  <c r="AS77" i="1"/>
  <c r="AM77" i="1"/>
  <c r="AG77" i="1"/>
  <c r="AE78" i="1"/>
  <c r="AH78" i="1"/>
  <c r="AS78" i="1"/>
  <c r="AM78" i="1"/>
  <c r="AG78" i="1"/>
  <c r="AE79" i="1"/>
  <c r="AH79" i="1"/>
  <c r="AS79" i="1"/>
  <c r="AM79" i="1"/>
  <c r="AG79" i="1"/>
  <c r="AE80" i="1"/>
  <c r="AH80" i="1"/>
  <c r="AS80" i="1"/>
  <c r="AM80" i="1"/>
  <c r="AG80" i="1"/>
  <c r="AE81" i="1"/>
  <c r="AH81" i="1"/>
  <c r="AS81" i="1"/>
  <c r="AM81" i="1"/>
  <c r="AG81" i="1"/>
  <c r="AE82" i="1"/>
  <c r="AH82" i="1"/>
  <c r="AS82" i="1"/>
  <c r="AM82" i="1"/>
  <c r="AG82" i="1"/>
  <c r="AS83" i="1"/>
  <c r="AM83" i="1"/>
  <c r="AG83" i="1"/>
  <c r="AE84" i="1"/>
  <c r="AN84" i="1"/>
  <c r="AS84" i="1"/>
  <c r="AM84" i="1"/>
  <c r="AG84" i="1"/>
  <c r="AE85" i="1"/>
  <c r="AN85" i="1"/>
  <c r="AS85" i="1"/>
  <c r="AM85" i="1"/>
  <c r="AG85" i="1"/>
  <c r="AR96" i="1"/>
  <c r="AL96" i="1"/>
  <c r="AF96" i="1"/>
  <c r="AR97" i="1"/>
  <c r="AL97" i="1"/>
  <c r="AF97" i="1"/>
  <c r="AR98" i="1"/>
  <c r="AL98" i="1"/>
  <c r="AF98" i="1"/>
  <c r="AR99" i="1"/>
  <c r="AL99" i="1"/>
  <c r="AF99" i="1"/>
  <c r="AR100" i="1"/>
  <c r="AL100" i="1"/>
  <c r="AF100" i="1"/>
  <c r="AR101" i="1"/>
  <c r="AL101" i="1"/>
  <c r="AF101" i="1"/>
  <c r="AR103" i="1"/>
  <c r="AL103" i="1"/>
  <c r="AF103" i="1"/>
  <c r="AR104" i="1"/>
  <c r="AL104" i="1"/>
  <c r="AF104" i="1"/>
  <c r="AR106" i="1"/>
  <c r="AL106" i="1"/>
  <c r="AF106" i="1"/>
  <c r="AR107" i="1"/>
  <c r="AL107" i="1"/>
  <c r="AF107" i="1"/>
  <c r="AR108" i="1"/>
  <c r="AL108" i="1"/>
  <c r="AF108" i="1"/>
  <c r="AR111" i="1"/>
  <c r="AL111" i="1"/>
  <c r="AF111" i="1"/>
  <c r="AR112" i="1"/>
  <c r="AL112" i="1"/>
  <c r="AF112" i="1"/>
  <c r="AR113" i="1"/>
  <c r="AL113" i="1"/>
  <c r="AF113" i="1"/>
  <c r="AR114" i="1"/>
  <c r="AL114" i="1"/>
  <c r="AF114" i="1"/>
  <c r="AR115" i="1"/>
  <c r="AL115" i="1"/>
  <c r="AF115" i="1"/>
  <c r="AR116" i="1"/>
  <c r="AL116" i="1"/>
  <c r="AF116" i="1"/>
  <c r="AR117" i="1"/>
  <c r="AL117" i="1"/>
  <c r="AF117" i="1"/>
  <c r="AR119" i="1"/>
  <c r="AL119" i="1"/>
  <c r="AF119" i="1"/>
  <c r="AR121" i="1"/>
  <c r="AL121" i="1"/>
  <c r="AF121" i="1"/>
  <c r="AR122" i="1"/>
  <c r="AF122" i="1"/>
  <c r="AL122" i="1"/>
  <c r="AR123" i="1"/>
  <c r="AL123" i="1"/>
  <c r="AF123" i="1"/>
  <c r="AR125" i="1"/>
  <c r="AL125" i="1"/>
  <c r="AF125" i="1"/>
  <c r="AR126" i="1"/>
  <c r="AL126" i="1"/>
  <c r="AF126" i="1"/>
  <c r="AR128" i="1"/>
  <c r="AL128" i="1"/>
  <c r="AF128" i="1"/>
  <c r="AR130" i="1"/>
  <c r="AL130" i="1"/>
  <c r="AF130" i="1"/>
  <c r="AW122" i="1"/>
  <c r="Y120" i="1"/>
  <c r="AQ122" i="1"/>
  <c r="AK121" i="1"/>
  <c r="AK122" i="1"/>
  <c r="AK123" i="1"/>
  <c r="AD120" i="1"/>
  <c r="AG121" i="1"/>
  <c r="AS121" i="1"/>
  <c r="AM121" i="1"/>
  <c r="AS122" i="1"/>
  <c r="AM122" i="1"/>
  <c r="AG122" i="1"/>
  <c r="AE123" i="1"/>
  <c r="AH123" i="1"/>
  <c r="AG123" i="1"/>
  <c r="AS123" i="1"/>
  <c r="AM123" i="1"/>
  <c r="AW87" i="1"/>
  <c r="AW89" i="1"/>
  <c r="AW90" i="1"/>
  <c r="AW91" i="1"/>
  <c r="AW92" i="1"/>
  <c r="AW93" i="1"/>
  <c r="AW94" i="1"/>
  <c r="AQ89" i="1"/>
  <c r="AQ90" i="1"/>
  <c r="AQ91" i="1"/>
  <c r="AQ92" i="1"/>
  <c r="AQ93" i="1"/>
  <c r="AQ94" i="1"/>
  <c r="AQ87" i="1"/>
  <c r="AQ88" i="1"/>
  <c r="AT88" i="1"/>
  <c r="AN88" i="1"/>
  <c r="AE87" i="1"/>
  <c r="AH87" i="1"/>
  <c r="AE89" i="1"/>
  <c r="AE90" i="1"/>
  <c r="AH90" i="1"/>
  <c r="AE91" i="1"/>
  <c r="AE92" i="1"/>
  <c r="AH92" i="1"/>
  <c r="AE93" i="1"/>
  <c r="AE94" i="1"/>
  <c r="AH94" i="1"/>
  <c r="AH88" i="1"/>
  <c r="AK89" i="1"/>
  <c r="AK90" i="1"/>
  <c r="AK91" i="1"/>
  <c r="AK92" i="1"/>
  <c r="AK93" i="1"/>
  <c r="AK94" i="1"/>
  <c r="AR87" i="1"/>
  <c r="AL87" i="1"/>
  <c r="AF87" i="1"/>
  <c r="AF88" i="1"/>
  <c r="AR88" i="1"/>
  <c r="AL88" i="1"/>
  <c r="AR89" i="1"/>
  <c r="AL89" i="1"/>
  <c r="AF89" i="1"/>
  <c r="AF90" i="1"/>
  <c r="AR90" i="1"/>
  <c r="AL90" i="1"/>
  <c r="AR91" i="1"/>
  <c r="AL91" i="1"/>
  <c r="AF91" i="1"/>
  <c r="AF92" i="1"/>
  <c r="AR92" i="1"/>
  <c r="AL92" i="1"/>
  <c r="AR93" i="1"/>
  <c r="AL93" i="1"/>
  <c r="AF93" i="1"/>
  <c r="AF94" i="1"/>
  <c r="AR94" i="1"/>
  <c r="AL94" i="1"/>
  <c r="AN30" i="1"/>
  <c r="AH30" i="1"/>
  <c r="AW32" i="1"/>
  <c r="AW33" i="1"/>
  <c r="AW34" i="1"/>
  <c r="AW35" i="1"/>
  <c r="AW36" i="1"/>
  <c r="AW37" i="1"/>
  <c r="AW29" i="1"/>
  <c r="AT30" i="1"/>
  <c r="AW30" i="1"/>
  <c r="AR29" i="1"/>
  <c r="AL29" i="1"/>
  <c r="AF29" i="1"/>
  <c r="AR30" i="1"/>
  <c r="AL30" i="1"/>
  <c r="AF30" i="1"/>
  <c r="AR32" i="1"/>
  <c r="AL32" i="1"/>
  <c r="AF32" i="1"/>
  <c r="AR33" i="1"/>
  <c r="AL33" i="1"/>
  <c r="AF33" i="1"/>
  <c r="AR34" i="1"/>
  <c r="AL34" i="1"/>
  <c r="AF34" i="1"/>
  <c r="AR35" i="1"/>
  <c r="AL35" i="1"/>
  <c r="AF35" i="1"/>
  <c r="AR36" i="1"/>
  <c r="AL36" i="1"/>
  <c r="AF36" i="1"/>
  <c r="AR37" i="1"/>
  <c r="AL37" i="1"/>
  <c r="AF37" i="1"/>
  <c r="AQ31" i="1"/>
  <c r="AR31" i="1"/>
  <c r="AL31" i="1"/>
  <c r="AF31" i="1"/>
  <c r="AE29" i="1"/>
  <c r="AE31" i="1"/>
  <c r="AN31" i="1"/>
  <c r="AE32" i="1"/>
  <c r="AT32" i="1"/>
  <c r="AE33" i="1"/>
  <c r="AE34" i="1"/>
  <c r="AT34" i="1"/>
  <c r="AE35" i="1"/>
  <c r="AE37" i="1"/>
  <c r="AT37" i="1"/>
  <c r="AE36" i="1"/>
  <c r="AG96" i="12"/>
  <c r="AE96" i="12"/>
  <c r="S70" i="12"/>
  <c r="S9" i="12"/>
  <c r="AB70" i="12"/>
  <c r="N12" i="1"/>
  <c r="M127" i="1"/>
  <c r="M120" i="1"/>
  <c r="AE97" i="1"/>
  <c r="AH97" i="1"/>
  <c r="AE99" i="1"/>
  <c r="AH99" i="1"/>
  <c r="AE101" i="1"/>
  <c r="AH101" i="1"/>
  <c r="AE100" i="1"/>
  <c r="AH100" i="1"/>
  <c r="AE98" i="1"/>
  <c r="AH98" i="1"/>
  <c r="AE96" i="1"/>
  <c r="AH96" i="1"/>
  <c r="M76" i="1"/>
  <c r="N63" i="1"/>
  <c r="Z63" i="1"/>
  <c r="AA109" i="1"/>
  <c r="AC12" i="1"/>
  <c r="E12" i="1"/>
  <c r="H12" i="1"/>
  <c r="K12" i="1"/>
  <c r="K11" i="1"/>
  <c r="Q12" i="1"/>
  <c r="Q11" i="1"/>
  <c r="T12" i="1"/>
  <c r="T11" i="1"/>
  <c r="W12" i="1"/>
  <c r="W11" i="1"/>
  <c r="AE15" i="1"/>
  <c r="AH15" i="1"/>
  <c r="AD20" i="1"/>
  <c r="AD12" i="1"/>
  <c r="G45" i="1"/>
  <c r="F63" i="1"/>
  <c r="I63" i="1"/>
  <c r="O63" i="1"/>
  <c r="U63" i="1"/>
  <c r="AD64" i="1"/>
  <c r="AE103" i="1"/>
  <c r="AN103" i="1"/>
  <c r="AE106" i="1"/>
  <c r="AH106" i="1"/>
  <c r="F12" i="1"/>
  <c r="I12" i="1"/>
  <c r="I11" i="1"/>
  <c r="L12" i="1"/>
  <c r="O12" i="1"/>
  <c r="P12" i="1"/>
  <c r="R12" i="1"/>
  <c r="R11" i="1"/>
  <c r="U12" i="1"/>
  <c r="U11" i="1"/>
  <c r="X12" i="1"/>
  <c r="X11" i="1"/>
  <c r="AA12" i="1"/>
  <c r="AA11" i="1"/>
  <c r="AE25" i="1"/>
  <c r="AN25" i="1"/>
  <c r="AE28" i="1"/>
  <c r="AH28" i="1"/>
  <c r="G42" i="1"/>
  <c r="J42" i="1"/>
  <c r="M42" i="1"/>
  <c r="S42" i="1"/>
  <c r="V42" i="1"/>
  <c r="Y42" i="1"/>
  <c r="AE46" i="1"/>
  <c r="AN46" i="1"/>
  <c r="AD48" i="1"/>
  <c r="AE51" i="1"/>
  <c r="AN51" i="1"/>
  <c r="AD59" i="1"/>
  <c r="AE59" i="1"/>
  <c r="AE77" i="1"/>
  <c r="AH77" i="1"/>
  <c r="AD86" i="1"/>
  <c r="AE86" i="1"/>
  <c r="AD95" i="1"/>
  <c r="J102" i="1"/>
  <c r="M102" i="1"/>
  <c r="P102" i="1"/>
  <c r="V102" i="1"/>
  <c r="Y102" i="1"/>
  <c r="AB102" i="1"/>
  <c r="G105" i="1"/>
  <c r="J105" i="1"/>
  <c r="M105" i="1"/>
  <c r="S105" i="1"/>
  <c r="V105" i="1"/>
  <c r="Y105" i="1"/>
  <c r="F109" i="1"/>
  <c r="R109" i="1"/>
  <c r="AE111" i="1"/>
  <c r="AH111" i="1"/>
  <c r="G118" i="1"/>
  <c r="J118" i="1"/>
  <c r="K109" i="1"/>
  <c r="P118" i="1"/>
  <c r="S118" i="1"/>
  <c r="V118" i="1"/>
  <c r="W109" i="1"/>
  <c r="AB118" i="1"/>
  <c r="G129" i="1"/>
  <c r="M129" i="1"/>
  <c r="P129" i="1"/>
  <c r="S129" i="1"/>
  <c r="Y129" i="1"/>
  <c r="AB129" i="1"/>
  <c r="AE105" i="1"/>
  <c r="AE129" i="1"/>
  <c r="E63" i="1"/>
  <c r="J64" i="1"/>
  <c r="K63" i="1"/>
  <c r="Q63" i="1"/>
  <c r="AC63" i="1"/>
  <c r="N109" i="1"/>
  <c r="P109" i="1"/>
  <c r="Z109" i="1"/>
  <c r="AE121" i="1"/>
  <c r="AE39" i="1"/>
  <c r="AH39" i="1"/>
  <c r="AE40" i="1"/>
  <c r="AH40" i="1"/>
  <c r="AE43" i="1"/>
  <c r="AH43" i="1"/>
  <c r="H11" i="1"/>
  <c r="P13" i="1"/>
  <c r="J20" i="1"/>
  <c r="M20" i="1"/>
  <c r="P20" i="1"/>
  <c r="V20" i="1"/>
  <c r="Y20" i="1"/>
  <c r="AB20" i="1"/>
  <c r="F47" i="1"/>
  <c r="I47" i="1"/>
  <c r="L47" i="1"/>
  <c r="O47" i="1"/>
  <c r="R47" i="1"/>
  <c r="U47" i="1"/>
  <c r="U10" i="1"/>
  <c r="X47" i="1"/>
  <c r="AA47" i="1"/>
  <c r="G50" i="1"/>
  <c r="H47" i="1"/>
  <c r="J47" i="1"/>
  <c r="M50" i="1"/>
  <c r="S50" i="1"/>
  <c r="Y50" i="1"/>
  <c r="AE50" i="1"/>
  <c r="G59" i="1"/>
  <c r="J59" i="1"/>
  <c r="M59" i="1"/>
  <c r="P59" i="1"/>
  <c r="V59" i="1"/>
  <c r="Y59" i="1"/>
  <c r="AB59" i="1"/>
  <c r="V64" i="1"/>
  <c r="AF71" i="12"/>
  <c r="AB80" i="12"/>
  <c r="AG80" i="12"/>
  <c r="AF87" i="12"/>
  <c r="AF108" i="12"/>
  <c r="AG106" i="12"/>
  <c r="AG74" i="12"/>
  <c r="AG76" i="12"/>
  <c r="AG78" i="12"/>
  <c r="T47" i="1"/>
  <c r="G86" i="1"/>
  <c r="J86" i="1"/>
  <c r="M86" i="1"/>
  <c r="S86" i="1"/>
  <c r="V86" i="1"/>
  <c r="Y86" i="1"/>
  <c r="G124" i="1"/>
  <c r="N11" i="1"/>
  <c r="P50" i="1"/>
  <c r="N47" i="1"/>
  <c r="AB50" i="1"/>
  <c r="Z47" i="1"/>
  <c r="E11" i="1"/>
  <c r="S12" i="1"/>
  <c r="AB13" i="1"/>
  <c r="Z12" i="1"/>
  <c r="F11" i="1"/>
  <c r="L11" i="1"/>
  <c r="L10" i="1"/>
  <c r="G24" i="1"/>
  <c r="J24" i="1"/>
  <c r="P24" i="1"/>
  <c r="S24" i="1"/>
  <c r="V24" i="1"/>
  <c r="AB24" i="1"/>
  <c r="AE24" i="1"/>
  <c r="G27" i="1"/>
  <c r="M27" i="1"/>
  <c r="P27" i="1"/>
  <c r="S27" i="1"/>
  <c r="Y27" i="1"/>
  <c r="AB27" i="1"/>
  <c r="G38" i="1"/>
  <c r="J38" i="1"/>
  <c r="P38" i="1"/>
  <c r="S38" i="1"/>
  <c r="V38" i="1"/>
  <c r="AB38" i="1"/>
  <c r="G95" i="1"/>
  <c r="H63" i="1"/>
  <c r="P95" i="1"/>
  <c r="S95" i="1"/>
  <c r="T63" i="1"/>
  <c r="AB95" i="1"/>
  <c r="M110" i="1"/>
  <c r="Y110" i="1"/>
  <c r="J124" i="1"/>
  <c r="P124" i="1"/>
  <c r="S124" i="1"/>
  <c r="V124" i="1"/>
  <c r="AB124" i="1"/>
  <c r="I109" i="1"/>
  <c r="U109" i="1"/>
  <c r="AG72" i="12"/>
  <c r="AG73" i="12"/>
  <c r="AG75" i="12"/>
  <c r="AG77" i="12"/>
  <c r="AG79" i="12"/>
  <c r="AG105" i="12"/>
  <c r="AE108" i="12"/>
  <c r="J45" i="1"/>
  <c r="P45" i="1"/>
  <c r="S45" i="1"/>
  <c r="V45" i="1"/>
  <c r="AB45" i="1"/>
  <c r="AE45" i="1"/>
  <c r="E47" i="1"/>
  <c r="G47" i="1"/>
  <c r="K47" i="1"/>
  <c r="P48" i="1"/>
  <c r="Q47" i="1"/>
  <c r="W47" i="1"/>
  <c r="Y47" i="1"/>
  <c r="AB48" i="1"/>
  <c r="AC47" i="1"/>
  <c r="G55" i="1"/>
  <c r="J55" i="1"/>
  <c r="M55" i="1"/>
  <c r="S55" i="1"/>
  <c r="V55" i="1"/>
  <c r="Y55" i="1"/>
  <c r="Y76" i="1"/>
  <c r="AE76" i="1"/>
  <c r="L63" i="1"/>
  <c r="X63" i="1"/>
  <c r="E109" i="1"/>
  <c r="Q109" i="1"/>
  <c r="AE112" i="1"/>
  <c r="AH112" i="1"/>
  <c r="AE114" i="1"/>
  <c r="AH114" i="1"/>
  <c r="AE116" i="1"/>
  <c r="AN116" i="1"/>
  <c r="AE119" i="1"/>
  <c r="AH119" i="1"/>
  <c r="AE122" i="1"/>
  <c r="AH122" i="1"/>
  <c r="AE125" i="1"/>
  <c r="AH125" i="1"/>
  <c r="AE128" i="1"/>
  <c r="AN128" i="1"/>
  <c r="AB71" i="12"/>
  <c r="AG71" i="12"/>
  <c r="AB87" i="12"/>
  <c r="AG87" i="12"/>
  <c r="AE71" i="12"/>
  <c r="AG81" i="12"/>
  <c r="AG82" i="12"/>
  <c r="AG83" i="12"/>
  <c r="AG85" i="12"/>
  <c r="AG86" i="12"/>
  <c r="AE87" i="12"/>
  <c r="AG97" i="12"/>
  <c r="AG98" i="12"/>
  <c r="AG100" i="12"/>
  <c r="AG101" i="12"/>
  <c r="AG102" i="12"/>
  <c r="AG109" i="12"/>
  <c r="AG110" i="12"/>
  <c r="AG111" i="12"/>
  <c r="AE118" i="1"/>
  <c r="AC109" i="1"/>
  <c r="AE95" i="1"/>
  <c r="AC38" i="1"/>
  <c r="AC42" i="1"/>
  <c r="AE42" i="1"/>
  <c r="J13" i="1"/>
  <c r="M12" i="1"/>
  <c r="M13" i="1"/>
  <c r="V13" i="1"/>
  <c r="Y13" i="1"/>
  <c r="G20" i="1"/>
  <c r="S20" i="1"/>
  <c r="AE20" i="1"/>
  <c r="M24" i="1"/>
  <c r="Y24" i="1"/>
  <c r="J27" i="1"/>
  <c r="V27" i="1"/>
  <c r="P42" i="1"/>
  <c r="AB42" i="1"/>
  <c r="M45" i="1"/>
  <c r="Y45" i="1"/>
  <c r="J48" i="1"/>
  <c r="M48" i="1"/>
  <c r="V48" i="1"/>
  <c r="Y48" i="1"/>
  <c r="J50" i="1"/>
  <c r="V50" i="1"/>
  <c r="M64" i="1"/>
  <c r="J95" i="1"/>
  <c r="AB110" i="1"/>
  <c r="G127" i="1"/>
  <c r="AE127" i="1"/>
  <c r="G13" i="1"/>
  <c r="S13" i="1"/>
  <c r="AE13" i="1"/>
  <c r="M38" i="1"/>
  <c r="Y38" i="1"/>
  <c r="G48" i="1"/>
  <c r="S48" i="1"/>
  <c r="P55" i="1"/>
  <c r="AB55" i="1"/>
  <c r="W63" i="1"/>
  <c r="Y64" i="1"/>
  <c r="AA63" i="1"/>
  <c r="V95" i="1"/>
  <c r="P110" i="1"/>
  <c r="S127" i="1"/>
  <c r="S59" i="1"/>
  <c r="G64" i="1"/>
  <c r="P64" i="1"/>
  <c r="S64" i="1"/>
  <c r="AB64" i="1"/>
  <c r="AE64" i="1"/>
  <c r="P76" i="1"/>
  <c r="AB76" i="1"/>
  <c r="P86" i="1"/>
  <c r="AB86" i="1"/>
  <c r="M95" i="1"/>
  <c r="Y95" i="1"/>
  <c r="G102" i="1"/>
  <c r="S102" i="1"/>
  <c r="P105" i="1"/>
  <c r="AB105" i="1"/>
  <c r="G110" i="1"/>
  <c r="H109" i="1"/>
  <c r="J110" i="1"/>
  <c r="L109" i="1"/>
  <c r="S110" i="1"/>
  <c r="T109" i="1"/>
  <c r="V110" i="1"/>
  <c r="X109" i="1"/>
  <c r="M118" i="1"/>
  <c r="Y118" i="1"/>
  <c r="G120" i="1"/>
  <c r="S120" i="1"/>
  <c r="AE120" i="1"/>
  <c r="M124" i="1"/>
  <c r="Y124" i="1"/>
  <c r="J127" i="1"/>
  <c r="V127" i="1"/>
  <c r="J129" i="1"/>
  <c r="V129" i="1"/>
  <c r="AS138" i="11"/>
  <c r="AP137" i="11"/>
  <c r="AO137" i="11"/>
  <c r="AP135" i="11"/>
  <c r="AO135" i="11"/>
  <c r="AP132" i="11"/>
  <c r="AO132" i="11"/>
  <c r="AS131" i="11"/>
  <c r="AP128" i="11"/>
  <c r="AP117" i="11"/>
  <c r="AP126" i="11"/>
  <c r="AP116" i="11"/>
  <c r="AO128" i="11"/>
  <c r="AO126" i="11"/>
  <c r="AO117" i="11"/>
  <c r="AP112" i="11"/>
  <c r="AO112" i="11"/>
  <c r="AP109" i="11"/>
  <c r="AO109" i="11"/>
  <c r="AP101" i="11"/>
  <c r="AO101" i="11"/>
  <c r="AP92" i="11"/>
  <c r="AO92" i="11"/>
  <c r="AP82" i="11"/>
  <c r="AO82" i="11"/>
  <c r="AP71" i="11"/>
  <c r="AP70" i="11"/>
  <c r="AO71" i="11"/>
  <c r="AO70" i="11"/>
  <c r="AP65" i="11"/>
  <c r="AO65" i="11"/>
  <c r="AP54" i="11"/>
  <c r="AP53" i="11"/>
  <c r="AP48" i="11"/>
  <c r="AO54" i="11"/>
  <c r="AO53" i="11"/>
  <c r="AO48" i="11"/>
  <c r="AP46" i="11"/>
  <c r="AO46" i="11"/>
  <c r="AP43" i="11"/>
  <c r="AO43" i="11"/>
  <c r="AP39" i="11"/>
  <c r="AO39" i="11"/>
  <c r="AP28" i="11"/>
  <c r="AO28" i="11"/>
  <c r="AP12" i="11"/>
  <c r="AP11" i="11"/>
  <c r="AO12" i="11"/>
  <c r="AO11" i="11"/>
  <c r="AM137" i="11"/>
  <c r="AS130" i="11"/>
  <c r="AM126" i="11"/>
  <c r="AM71" i="11"/>
  <c r="AM54" i="11"/>
  <c r="AM46" i="11"/>
  <c r="AM25" i="11"/>
  <c r="AS134" i="11"/>
  <c r="AS129" i="11"/>
  <c r="AJ138" i="11"/>
  <c r="AI138" i="11"/>
  <c r="AH138" i="11"/>
  <c r="AE138" i="11"/>
  <c r="AA138" i="11"/>
  <c r="Z138" i="11"/>
  <c r="Y138" i="11"/>
  <c r="V138" i="11"/>
  <c r="R138" i="11"/>
  <c r="Q138" i="11"/>
  <c r="P138" i="11"/>
  <c r="M138" i="11"/>
  <c r="AG137" i="11"/>
  <c r="AF137" i="11"/>
  <c r="AD137" i="11"/>
  <c r="AC137" i="11"/>
  <c r="X137" i="11"/>
  <c r="W137" i="11"/>
  <c r="U137" i="11"/>
  <c r="T137" i="11"/>
  <c r="O137" i="11"/>
  <c r="N137" i="11"/>
  <c r="L137" i="11"/>
  <c r="K137" i="11"/>
  <c r="AJ136" i="11"/>
  <c r="AI136" i="11"/>
  <c r="AH136" i="11"/>
  <c r="AE136" i="11"/>
  <c r="AA136" i="11"/>
  <c r="Z136" i="11"/>
  <c r="Y136" i="11"/>
  <c r="V136" i="11"/>
  <c r="R136" i="11"/>
  <c r="Q136" i="11"/>
  <c r="P136" i="11"/>
  <c r="M136" i="11"/>
  <c r="AG135" i="11"/>
  <c r="AG117" i="11"/>
  <c r="AG126" i="11"/>
  <c r="AG128" i="11"/>
  <c r="AG132" i="11"/>
  <c r="AG116" i="11"/>
  <c r="AF135" i="11"/>
  <c r="AD135" i="11"/>
  <c r="AC135" i="11"/>
  <c r="X135" i="11"/>
  <c r="W135" i="11"/>
  <c r="U135" i="11"/>
  <c r="T135" i="11"/>
  <c r="O135" i="11"/>
  <c r="N135" i="11"/>
  <c r="L135" i="11"/>
  <c r="K135" i="11"/>
  <c r="AJ134" i="11"/>
  <c r="AI134" i="11"/>
  <c r="AH134" i="11"/>
  <c r="AE134" i="11"/>
  <c r="AA134" i="11"/>
  <c r="Z134" i="11"/>
  <c r="Y134" i="11"/>
  <c r="V134" i="11"/>
  <c r="R134" i="11"/>
  <c r="Q134" i="11"/>
  <c r="P134" i="11"/>
  <c r="M134" i="11"/>
  <c r="AJ133" i="11"/>
  <c r="AI133" i="11"/>
  <c r="AH133" i="11"/>
  <c r="AE133" i="11"/>
  <c r="AA133" i="11"/>
  <c r="Z133" i="11"/>
  <c r="Y133" i="11"/>
  <c r="V133" i="11"/>
  <c r="R133" i="11"/>
  <c r="Q133" i="11"/>
  <c r="P133" i="11"/>
  <c r="M133" i="11"/>
  <c r="AF132" i="11"/>
  <c r="AD132" i="11"/>
  <c r="AC132" i="11"/>
  <c r="X132" i="11"/>
  <c r="W132" i="11"/>
  <c r="U132" i="11"/>
  <c r="T132" i="11"/>
  <c r="O132" i="11"/>
  <c r="N132" i="11"/>
  <c r="L132" i="11"/>
  <c r="K132" i="11"/>
  <c r="AJ131" i="11"/>
  <c r="AI131" i="11"/>
  <c r="AH131" i="11"/>
  <c r="AE131" i="11"/>
  <c r="AA131" i="11"/>
  <c r="Z131" i="11"/>
  <c r="Y131" i="11"/>
  <c r="V131" i="11"/>
  <c r="R131" i="11"/>
  <c r="Q131" i="11"/>
  <c r="P131" i="11"/>
  <c r="M131" i="11"/>
  <c r="AJ130" i="11"/>
  <c r="AI130" i="11"/>
  <c r="AH130" i="11"/>
  <c r="AE130" i="11"/>
  <c r="AA130" i="11"/>
  <c r="Z130" i="11"/>
  <c r="Y130" i="11"/>
  <c r="V130" i="11"/>
  <c r="R130" i="11"/>
  <c r="Q130" i="11"/>
  <c r="P130" i="11"/>
  <c r="M130" i="11"/>
  <c r="AJ129" i="11"/>
  <c r="AI129" i="11"/>
  <c r="AH129" i="11"/>
  <c r="AE129" i="11"/>
  <c r="AA129" i="11"/>
  <c r="Z129" i="11"/>
  <c r="Y129" i="11"/>
  <c r="V129" i="11"/>
  <c r="R129" i="11"/>
  <c r="Q129" i="11"/>
  <c r="P129" i="11"/>
  <c r="M129" i="11"/>
  <c r="AF128" i="11"/>
  <c r="AD128" i="11"/>
  <c r="AC128" i="11"/>
  <c r="X128" i="11"/>
  <c r="W128" i="11"/>
  <c r="U128" i="11"/>
  <c r="T128" i="11"/>
  <c r="O128" i="11"/>
  <c r="N128" i="11"/>
  <c r="L128" i="11"/>
  <c r="K128" i="11"/>
  <c r="AJ127" i="11"/>
  <c r="AI127" i="11"/>
  <c r="AH127" i="11"/>
  <c r="AE127" i="11"/>
  <c r="AA127" i="11"/>
  <c r="Z127" i="11"/>
  <c r="Y127" i="11"/>
  <c r="V127" i="11"/>
  <c r="R127" i="11"/>
  <c r="Q127" i="11"/>
  <c r="P127" i="11"/>
  <c r="M127" i="11"/>
  <c r="AF126" i="11"/>
  <c r="AD126" i="11"/>
  <c r="AC126" i="11"/>
  <c r="X126" i="11"/>
  <c r="W126" i="11"/>
  <c r="U126" i="11"/>
  <c r="T126" i="11"/>
  <c r="O126" i="11"/>
  <c r="N126" i="11"/>
  <c r="L126" i="11"/>
  <c r="K126" i="11"/>
  <c r="K117" i="11"/>
  <c r="K116" i="11"/>
  <c r="AJ125" i="11"/>
  <c r="AI125" i="11"/>
  <c r="AH125" i="11"/>
  <c r="AE125" i="11"/>
  <c r="AA125" i="11"/>
  <c r="Z125" i="11"/>
  <c r="Y125" i="11"/>
  <c r="V125" i="11"/>
  <c r="R125" i="11"/>
  <c r="Q125" i="11"/>
  <c r="P125" i="11"/>
  <c r="M125" i="11"/>
  <c r="AJ124" i="11"/>
  <c r="AI124" i="11"/>
  <c r="AH124" i="11"/>
  <c r="AE124" i="11"/>
  <c r="AA124" i="11"/>
  <c r="Z124" i="11"/>
  <c r="Y124" i="11"/>
  <c r="V124" i="11"/>
  <c r="R124" i="11"/>
  <c r="Q124" i="11"/>
  <c r="P124" i="11"/>
  <c r="M124" i="11"/>
  <c r="AJ122" i="11"/>
  <c r="AI122" i="11"/>
  <c r="AH122" i="11"/>
  <c r="AE122" i="11"/>
  <c r="AA122" i="11"/>
  <c r="Z122" i="11"/>
  <c r="Y122" i="11"/>
  <c r="V122" i="11"/>
  <c r="R122" i="11"/>
  <c r="Q122" i="11"/>
  <c r="P122" i="11"/>
  <c r="M122" i="11"/>
  <c r="AJ120" i="11"/>
  <c r="AI120" i="11"/>
  <c r="AH120" i="11"/>
  <c r="AE120" i="11"/>
  <c r="AA120" i="11"/>
  <c r="Z120" i="11"/>
  <c r="Y120" i="11"/>
  <c r="V120" i="11"/>
  <c r="R120" i="11"/>
  <c r="Q120" i="11"/>
  <c r="P120" i="11"/>
  <c r="M120" i="11"/>
  <c r="AJ119" i="11"/>
  <c r="AI119" i="11"/>
  <c r="AH119" i="11"/>
  <c r="AE119" i="11"/>
  <c r="AA119" i="11"/>
  <c r="Z119" i="11"/>
  <c r="Y119" i="11"/>
  <c r="V119" i="11"/>
  <c r="R119" i="11"/>
  <c r="Q119" i="11"/>
  <c r="P119" i="11"/>
  <c r="M119" i="11"/>
  <c r="AJ118" i="11"/>
  <c r="AI118" i="11"/>
  <c r="AH118" i="11"/>
  <c r="AE118" i="11"/>
  <c r="AA118" i="11"/>
  <c r="Z118" i="11"/>
  <c r="Y118" i="11"/>
  <c r="V118" i="11"/>
  <c r="R118" i="11"/>
  <c r="Q118" i="11"/>
  <c r="P118" i="11"/>
  <c r="M118" i="11"/>
  <c r="AF117" i="11"/>
  <c r="AF116" i="11"/>
  <c r="AD117" i="11"/>
  <c r="AC117" i="11"/>
  <c r="X117" i="11"/>
  <c r="W117" i="11"/>
  <c r="U117" i="11"/>
  <c r="T117" i="11"/>
  <c r="T116" i="11"/>
  <c r="O117" i="11"/>
  <c r="N117" i="11"/>
  <c r="N116" i="11"/>
  <c r="L117" i="11"/>
  <c r="AD116" i="11"/>
  <c r="AC116" i="11"/>
  <c r="U116" i="11"/>
  <c r="O116" i="11"/>
  <c r="L116" i="11"/>
  <c r="AJ115" i="11"/>
  <c r="AI115" i="11"/>
  <c r="AH115" i="11"/>
  <c r="AE115" i="11"/>
  <c r="AA115" i="11"/>
  <c r="Z115" i="11"/>
  <c r="Y115" i="11"/>
  <c r="V115" i="11"/>
  <c r="R115" i="11"/>
  <c r="Q115" i="11"/>
  <c r="P115" i="11"/>
  <c r="M115" i="11"/>
  <c r="AJ114" i="11"/>
  <c r="AI114" i="11"/>
  <c r="AH114" i="11"/>
  <c r="AE114" i="11"/>
  <c r="AA114" i="11"/>
  <c r="Z114" i="11"/>
  <c r="Y114" i="11"/>
  <c r="V114" i="11"/>
  <c r="R114" i="11"/>
  <c r="Q114" i="11"/>
  <c r="P114" i="11"/>
  <c r="M114" i="11"/>
  <c r="AJ113" i="11"/>
  <c r="AI113" i="11"/>
  <c r="AH113" i="11"/>
  <c r="AE113" i="11"/>
  <c r="AA113" i="11"/>
  <c r="Z113" i="11"/>
  <c r="Y113" i="11"/>
  <c r="V113" i="11"/>
  <c r="R113" i="11"/>
  <c r="Q113" i="11"/>
  <c r="P113" i="11"/>
  <c r="M113" i="11"/>
  <c r="AG112" i="11"/>
  <c r="AF112" i="11"/>
  <c r="AD112" i="11"/>
  <c r="AC112" i="11"/>
  <c r="X112" i="11"/>
  <c r="W112" i="11"/>
  <c r="U112" i="11"/>
  <c r="T112" i="11"/>
  <c r="O112" i="11"/>
  <c r="N112" i="11"/>
  <c r="L112" i="11"/>
  <c r="K112" i="11"/>
  <c r="AJ111" i="11"/>
  <c r="AI111" i="11"/>
  <c r="AH111" i="11"/>
  <c r="AE111" i="11"/>
  <c r="AA111" i="11"/>
  <c r="Z111" i="11"/>
  <c r="Y111" i="11"/>
  <c r="V111" i="11"/>
  <c r="R111" i="11"/>
  <c r="Q111" i="11"/>
  <c r="P111" i="11"/>
  <c r="M111" i="11"/>
  <c r="AJ110" i="11"/>
  <c r="AI110" i="11"/>
  <c r="AH110" i="11"/>
  <c r="AE110" i="11"/>
  <c r="AA110" i="11"/>
  <c r="Z110" i="11"/>
  <c r="Y110" i="11"/>
  <c r="V110" i="11"/>
  <c r="R110" i="11"/>
  <c r="Q110" i="11"/>
  <c r="P110" i="11"/>
  <c r="M110" i="11"/>
  <c r="AG109" i="11"/>
  <c r="AF109" i="11"/>
  <c r="AD109" i="11"/>
  <c r="AJ109" i="11"/>
  <c r="AC109" i="11"/>
  <c r="X109" i="11"/>
  <c r="W109" i="11"/>
  <c r="U109" i="11"/>
  <c r="T109" i="11"/>
  <c r="O109" i="11"/>
  <c r="N109" i="11"/>
  <c r="L109" i="11"/>
  <c r="R109" i="11"/>
  <c r="K109" i="11"/>
  <c r="AJ108" i="11"/>
  <c r="AI108" i="11"/>
  <c r="AH108" i="11"/>
  <c r="AE108" i="11"/>
  <c r="AA108" i="11"/>
  <c r="Z108" i="11"/>
  <c r="Y108" i="11"/>
  <c r="V108" i="11"/>
  <c r="R108" i="11"/>
  <c r="Q108" i="11"/>
  <c r="P108" i="11"/>
  <c r="M108" i="11"/>
  <c r="AJ107" i="11"/>
  <c r="AI107" i="11"/>
  <c r="AH107" i="11"/>
  <c r="AE107" i="11"/>
  <c r="AA107" i="11"/>
  <c r="Z107" i="11"/>
  <c r="Y107" i="11"/>
  <c r="V107" i="11"/>
  <c r="R107" i="11"/>
  <c r="Q107" i="11"/>
  <c r="P107" i="11"/>
  <c r="M107" i="11"/>
  <c r="AJ106" i="11"/>
  <c r="AI106" i="11"/>
  <c r="AH106" i="11"/>
  <c r="AE106" i="11"/>
  <c r="AA106" i="11"/>
  <c r="Z106" i="11"/>
  <c r="Y106" i="11"/>
  <c r="V106" i="11"/>
  <c r="R106" i="11"/>
  <c r="Q106" i="11"/>
  <c r="P106" i="11"/>
  <c r="M106" i="11"/>
  <c r="AJ105" i="11"/>
  <c r="AI105" i="11"/>
  <c r="AH105" i="11"/>
  <c r="AE105" i="11"/>
  <c r="AA105" i="11"/>
  <c r="Z105" i="11"/>
  <c r="Y105" i="11"/>
  <c r="V105" i="11"/>
  <c r="R105" i="11"/>
  <c r="Q105" i="11"/>
  <c r="P105" i="11"/>
  <c r="M105" i="11"/>
  <c r="AJ103" i="11"/>
  <c r="AI103" i="11"/>
  <c r="AH103" i="11"/>
  <c r="AE103" i="11"/>
  <c r="AA103" i="11"/>
  <c r="Z103" i="11"/>
  <c r="Y103" i="11"/>
  <c r="V103" i="11"/>
  <c r="R103" i="11"/>
  <c r="Q103" i="11"/>
  <c r="P103" i="11"/>
  <c r="M103" i="11"/>
  <c r="AJ102" i="11"/>
  <c r="AI102" i="11"/>
  <c r="AH102" i="11"/>
  <c r="AE102" i="11"/>
  <c r="AA102" i="11"/>
  <c r="Z102" i="11"/>
  <c r="Y102" i="11"/>
  <c r="V102" i="11"/>
  <c r="R102" i="11"/>
  <c r="Q102" i="11"/>
  <c r="P102" i="11"/>
  <c r="M102" i="11"/>
  <c r="AG101" i="11"/>
  <c r="AF101" i="11"/>
  <c r="AD101" i="11"/>
  <c r="AJ101" i="11"/>
  <c r="AC101" i="11"/>
  <c r="X101" i="11"/>
  <c r="W101" i="11"/>
  <c r="U101" i="11"/>
  <c r="T101" i="11"/>
  <c r="O101" i="11"/>
  <c r="N101" i="11"/>
  <c r="L101" i="11"/>
  <c r="R101" i="11"/>
  <c r="K101" i="11"/>
  <c r="AJ100" i="11"/>
  <c r="AI100" i="11"/>
  <c r="AH100" i="11"/>
  <c r="AE100" i="11"/>
  <c r="AA100" i="11"/>
  <c r="Z100" i="11"/>
  <c r="Y100" i="11"/>
  <c r="V100" i="11"/>
  <c r="R100" i="11"/>
  <c r="Q100" i="11"/>
  <c r="P100" i="11"/>
  <c r="M100" i="11"/>
  <c r="AJ99" i="11"/>
  <c r="AI99" i="11"/>
  <c r="AH99" i="11"/>
  <c r="AE99" i="11"/>
  <c r="AA99" i="11"/>
  <c r="Z99" i="11"/>
  <c r="Y99" i="11"/>
  <c r="V99" i="11"/>
  <c r="R99" i="11"/>
  <c r="Q99" i="11"/>
  <c r="P99" i="11"/>
  <c r="M99" i="11"/>
  <c r="AJ98" i="11"/>
  <c r="AI98" i="11"/>
  <c r="AH98" i="11"/>
  <c r="AE98" i="11"/>
  <c r="AA98" i="11"/>
  <c r="Z98" i="11"/>
  <c r="Y98" i="11"/>
  <c r="V98" i="11"/>
  <c r="R98" i="11"/>
  <c r="Q98" i="11"/>
  <c r="P98" i="11"/>
  <c r="M98" i="11"/>
  <c r="AJ97" i="11"/>
  <c r="AI97" i="11"/>
  <c r="AH97" i="11"/>
  <c r="AE97" i="11"/>
  <c r="AA97" i="11"/>
  <c r="Z97" i="11"/>
  <c r="Y97" i="11"/>
  <c r="V97" i="11"/>
  <c r="R97" i="11"/>
  <c r="Q97" i="11"/>
  <c r="P97" i="11"/>
  <c r="M97" i="11"/>
  <c r="AJ96" i="11"/>
  <c r="AI96" i="11"/>
  <c r="AH96" i="11"/>
  <c r="AE96" i="11"/>
  <c r="AA96" i="11"/>
  <c r="Z96" i="11"/>
  <c r="Y96" i="11"/>
  <c r="V96" i="11"/>
  <c r="R96" i="11"/>
  <c r="Q96" i="11"/>
  <c r="P96" i="11"/>
  <c r="M96" i="11"/>
  <c r="AJ95" i="11"/>
  <c r="AI95" i="11"/>
  <c r="AH95" i="11"/>
  <c r="AE95" i="11"/>
  <c r="AA95" i="11"/>
  <c r="Z95" i="11"/>
  <c r="Y95" i="11"/>
  <c r="V95" i="11"/>
  <c r="R95" i="11"/>
  <c r="Q95" i="11"/>
  <c r="P95" i="11"/>
  <c r="M95" i="11"/>
  <c r="AJ94" i="11"/>
  <c r="AI94" i="11"/>
  <c r="AH94" i="11"/>
  <c r="AE94" i="11"/>
  <c r="AA94" i="11"/>
  <c r="Z94" i="11"/>
  <c r="Y94" i="11"/>
  <c r="V94" i="11"/>
  <c r="R94" i="11"/>
  <c r="Q94" i="11"/>
  <c r="P94" i="11"/>
  <c r="M94" i="11"/>
  <c r="AJ93" i="11"/>
  <c r="AI93" i="11"/>
  <c r="AH93" i="11"/>
  <c r="AE93" i="11"/>
  <c r="AA93" i="11"/>
  <c r="Z93" i="11"/>
  <c r="Y93" i="11"/>
  <c r="V93" i="11"/>
  <c r="R93" i="11"/>
  <c r="Q93" i="11"/>
  <c r="P93" i="11"/>
  <c r="M93" i="11"/>
  <c r="AG92" i="11"/>
  <c r="AF92" i="11"/>
  <c r="AD92" i="11"/>
  <c r="AC92" i="11"/>
  <c r="X92" i="11"/>
  <c r="W92" i="11"/>
  <c r="U92" i="11"/>
  <c r="T92" i="11"/>
  <c r="O92" i="11"/>
  <c r="N92" i="11"/>
  <c r="L92" i="11"/>
  <c r="K92" i="11"/>
  <c r="AJ91" i="11"/>
  <c r="AI91" i="11"/>
  <c r="AH91" i="11"/>
  <c r="AE91" i="11"/>
  <c r="AA91" i="11"/>
  <c r="Z91" i="11"/>
  <c r="Y91" i="11"/>
  <c r="V91" i="11"/>
  <c r="R91" i="11"/>
  <c r="Q91" i="11"/>
  <c r="P91" i="11"/>
  <c r="M91" i="11"/>
  <c r="AJ90" i="11"/>
  <c r="AI90" i="11"/>
  <c r="AH90" i="11"/>
  <c r="AE90" i="11"/>
  <c r="AA90" i="11"/>
  <c r="Z90" i="11"/>
  <c r="Y90" i="11"/>
  <c r="V90" i="11"/>
  <c r="R90" i="11"/>
  <c r="Q90" i="11"/>
  <c r="P90" i="11"/>
  <c r="M90" i="11"/>
  <c r="AJ89" i="11"/>
  <c r="AI89" i="11"/>
  <c r="AH89" i="11"/>
  <c r="AE89" i="11"/>
  <c r="AA89" i="11"/>
  <c r="Z89" i="11"/>
  <c r="Y89" i="11"/>
  <c r="V89" i="11"/>
  <c r="R89" i="11"/>
  <c r="Q89" i="11"/>
  <c r="P89" i="11"/>
  <c r="M89" i="11"/>
  <c r="AJ88" i="11"/>
  <c r="AI88" i="11"/>
  <c r="AH88" i="11"/>
  <c r="AE88" i="11"/>
  <c r="AA88" i="11"/>
  <c r="Z88" i="11"/>
  <c r="Y88" i="11"/>
  <c r="V88" i="11"/>
  <c r="R88" i="11"/>
  <c r="Q88" i="11"/>
  <c r="P88" i="11"/>
  <c r="M88" i="11"/>
  <c r="AJ87" i="11"/>
  <c r="AI87" i="11"/>
  <c r="AH87" i="11"/>
  <c r="AE87" i="11"/>
  <c r="AA87" i="11"/>
  <c r="Z87" i="11"/>
  <c r="Y87" i="11"/>
  <c r="V87" i="11"/>
  <c r="R87" i="11"/>
  <c r="Q87" i="11"/>
  <c r="P87" i="11"/>
  <c r="M87" i="11"/>
  <c r="AJ86" i="11"/>
  <c r="AI86" i="11"/>
  <c r="AH86" i="11"/>
  <c r="AE86" i="11"/>
  <c r="AA86" i="11"/>
  <c r="Z86" i="11"/>
  <c r="Y86" i="11"/>
  <c r="V86" i="11"/>
  <c r="R86" i="11"/>
  <c r="Q86" i="11"/>
  <c r="P86" i="11"/>
  <c r="M86" i="11"/>
  <c r="AJ85" i="11"/>
  <c r="AI85" i="11"/>
  <c r="AH85" i="11"/>
  <c r="AE85" i="11"/>
  <c r="AA85" i="11"/>
  <c r="Z85" i="11"/>
  <c r="Y85" i="11"/>
  <c r="V85" i="11"/>
  <c r="R85" i="11"/>
  <c r="Q85" i="11"/>
  <c r="P85" i="11"/>
  <c r="M85" i="11"/>
  <c r="AJ84" i="11"/>
  <c r="AI84" i="11"/>
  <c r="AH84" i="11"/>
  <c r="AE84" i="11"/>
  <c r="AA84" i="11"/>
  <c r="Z84" i="11"/>
  <c r="Y84" i="11"/>
  <c r="V84" i="11"/>
  <c r="R84" i="11"/>
  <c r="Q84" i="11"/>
  <c r="P84" i="11"/>
  <c r="M84" i="11"/>
  <c r="AJ83" i="11"/>
  <c r="AI83" i="11"/>
  <c r="AH83" i="11"/>
  <c r="AE83" i="11"/>
  <c r="AA83" i="11"/>
  <c r="Z83" i="11"/>
  <c r="Y83" i="11"/>
  <c r="V83" i="11"/>
  <c r="R83" i="11"/>
  <c r="Q83" i="11"/>
  <c r="P83" i="11"/>
  <c r="M83" i="11"/>
  <c r="AG82" i="11"/>
  <c r="AF82" i="11"/>
  <c r="AD82" i="11"/>
  <c r="AC82" i="11"/>
  <c r="X82" i="11"/>
  <c r="W82" i="11"/>
  <c r="U82" i="11"/>
  <c r="T82" i="11"/>
  <c r="O82" i="11"/>
  <c r="N82" i="11"/>
  <c r="L82" i="11"/>
  <c r="K82" i="11"/>
  <c r="AJ81" i="11"/>
  <c r="AI81" i="11"/>
  <c r="AH81" i="11"/>
  <c r="AE81" i="11"/>
  <c r="AA81" i="11"/>
  <c r="Z81" i="11"/>
  <c r="Y81" i="11"/>
  <c r="V81" i="11"/>
  <c r="R81" i="11"/>
  <c r="Q81" i="11"/>
  <c r="P81" i="11"/>
  <c r="M81" i="11"/>
  <c r="AJ80" i="11"/>
  <c r="AI80" i="11"/>
  <c r="AH80" i="11"/>
  <c r="AE80" i="11"/>
  <c r="AA80" i="11"/>
  <c r="Z80" i="11"/>
  <c r="Y80" i="11"/>
  <c r="V80" i="11"/>
  <c r="R80" i="11"/>
  <c r="Q80" i="11"/>
  <c r="P80" i="11"/>
  <c r="M80" i="11"/>
  <c r="AJ79" i="11"/>
  <c r="AI79" i="11"/>
  <c r="AH79" i="11"/>
  <c r="AE79" i="11"/>
  <c r="AA79" i="11"/>
  <c r="Z79" i="11"/>
  <c r="Y79" i="11"/>
  <c r="V79" i="11"/>
  <c r="R79" i="11"/>
  <c r="Q79" i="11"/>
  <c r="P79" i="11"/>
  <c r="M79" i="11"/>
  <c r="AJ78" i="11"/>
  <c r="AI78" i="11"/>
  <c r="AH78" i="11"/>
  <c r="AE78" i="11"/>
  <c r="AA78" i="11"/>
  <c r="Z78" i="11"/>
  <c r="Y78" i="11"/>
  <c r="V78" i="11"/>
  <c r="R78" i="11"/>
  <c r="Q78" i="11"/>
  <c r="P78" i="11"/>
  <c r="M78" i="11"/>
  <c r="AJ77" i="11"/>
  <c r="AI77" i="11"/>
  <c r="AH77" i="11"/>
  <c r="AE77" i="11"/>
  <c r="AA77" i="11"/>
  <c r="Z77" i="11"/>
  <c r="Y77" i="11"/>
  <c r="V77" i="11"/>
  <c r="R77" i="11"/>
  <c r="Q77" i="11"/>
  <c r="P77" i="11"/>
  <c r="M77" i="11"/>
  <c r="AJ76" i="11"/>
  <c r="AI76" i="11"/>
  <c r="AH76" i="11"/>
  <c r="AE76" i="11"/>
  <c r="AA76" i="11"/>
  <c r="Z76" i="11"/>
  <c r="Y76" i="11"/>
  <c r="V76" i="11"/>
  <c r="R76" i="11"/>
  <c r="Q76" i="11"/>
  <c r="P76" i="11"/>
  <c r="M76" i="11"/>
  <c r="AJ75" i="11"/>
  <c r="AI75" i="11"/>
  <c r="AH75" i="11"/>
  <c r="AE75" i="11"/>
  <c r="AA75" i="11"/>
  <c r="Z75" i="11"/>
  <c r="Y75" i="11"/>
  <c r="V75" i="11"/>
  <c r="R75" i="11"/>
  <c r="Q75" i="11"/>
  <c r="P75" i="11"/>
  <c r="M75" i="11"/>
  <c r="AJ74" i="11"/>
  <c r="AI74" i="11"/>
  <c r="AH74" i="11"/>
  <c r="AE74" i="11"/>
  <c r="AA74" i="11"/>
  <c r="Z74" i="11"/>
  <c r="Y74" i="11"/>
  <c r="V74" i="11"/>
  <c r="R74" i="11"/>
  <c r="Q74" i="11"/>
  <c r="P74" i="11"/>
  <c r="M74" i="11"/>
  <c r="AJ73" i="11"/>
  <c r="AI73" i="11"/>
  <c r="AH73" i="11"/>
  <c r="AE73" i="11"/>
  <c r="AA73" i="11"/>
  <c r="Z73" i="11"/>
  <c r="Y73" i="11"/>
  <c r="V73" i="11"/>
  <c r="R73" i="11"/>
  <c r="Q73" i="11"/>
  <c r="P73" i="11"/>
  <c r="M73" i="11"/>
  <c r="AJ72" i="11"/>
  <c r="AI72" i="11"/>
  <c r="AH72" i="11"/>
  <c r="AE72" i="11"/>
  <c r="AA72" i="11"/>
  <c r="Z72" i="11"/>
  <c r="Y72" i="11"/>
  <c r="V72" i="11"/>
  <c r="R72" i="11"/>
  <c r="Q72" i="11"/>
  <c r="P72" i="11"/>
  <c r="M72" i="11"/>
  <c r="AJ71" i="11"/>
  <c r="AI71" i="11"/>
  <c r="AH71" i="11"/>
  <c r="AE71" i="11"/>
  <c r="AA71" i="11"/>
  <c r="Z71" i="11"/>
  <c r="Y71" i="11"/>
  <c r="V71" i="11"/>
  <c r="R71" i="11"/>
  <c r="Q71" i="11"/>
  <c r="P71" i="11"/>
  <c r="M71" i="11"/>
  <c r="AG70" i="11"/>
  <c r="AF70" i="11"/>
  <c r="AF69" i="11"/>
  <c r="AD70" i="11"/>
  <c r="AD69" i="11"/>
  <c r="AC70" i="11"/>
  <c r="X70" i="11"/>
  <c r="W70" i="11"/>
  <c r="U70" i="11"/>
  <c r="T70" i="11"/>
  <c r="O70" i="11"/>
  <c r="N70" i="11"/>
  <c r="N69" i="11"/>
  <c r="L70" i="11"/>
  <c r="L69" i="11"/>
  <c r="K70" i="11"/>
  <c r="AG69" i="11"/>
  <c r="AC69" i="11"/>
  <c r="X69" i="11"/>
  <c r="T69" i="11"/>
  <c r="O69" i="11"/>
  <c r="K69" i="11"/>
  <c r="AJ68" i="11"/>
  <c r="AI68" i="11"/>
  <c r="AH68" i="11"/>
  <c r="AE68" i="11"/>
  <c r="AA68" i="11"/>
  <c r="Z68" i="11"/>
  <c r="Y68" i="11"/>
  <c r="V68" i="11"/>
  <c r="R68" i="11"/>
  <c r="Q68" i="11"/>
  <c r="P68" i="11"/>
  <c r="M68" i="11"/>
  <c r="AJ67" i="11"/>
  <c r="AI67" i="11"/>
  <c r="AH67" i="11"/>
  <c r="AE67" i="11"/>
  <c r="AA67" i="11"/>
  <c r="Z67" i="11"/>
  <c r="Y67" i="11"/>
  <c r="V67" i="11"/>
  <c r="R67" i="11"/>
  <c r="Q67" i="11"/>
  <c r="P67" i="11"/>
  <c r="M67" i="11"/>
  <c r="AJ66" i="11"/>
  <c r="AI66" i="11"/>
  <c r="AH66" i="11"/>
  <c r="AE66" i="11"/>
  <c r="AA66" i="11"/>
  <c r="Z66" i="11"/>
  <c r="Y66" i="11"/>
  <c r="V66" i="11"/>
  <c r="R66" i="11"/>
  <c r="Q66" i="11"/>
  <c r="P66" i="11"/>
  <c r="M66" i="11"/>
  <c r="AG65" i="11"/>
  <c r="AF65" i="11"/>
  <c r="AD65" i="11"/>
  <c r="AC65" i="11"/>
  <c r="X65" i="11"/>
  <c r="W65" i="11"/>
  <c r="U65" i="11"/>
  <c r="T65" i="11"/>
  <c r="T53" i="11"/>
  <c r="T48" i="11"/>
  <c r="W53" i="11"/>
  <c r="W48" i="11"/>
  <c r="Z48" i="11"/>
  <c r="O65" i="11"/>
  <c r="N65" i="11"/>
  <c r="L65" i="11"/>
  <c r="K65" i="11"/>
  <c r="AJ63" i="11"/>
  <c r="AI63" i="11"/>
  <c r="AH63" i="11"/>
  <c r="AE63" i="11"/>
  <c r="AA63" i="11"/>
  <c r="Z63" i="11"/>
  <c r="Y63" i="11"/>
  <c r="V63" i="11"/>
  <c r="R63" i="11"/>
  <c r="Q63" i="11"/>
  <c r="P63" i="11"/>
  <c r="M63" i="11"/>
  <c r="AJ62" i="11"/>
  <c r="AI62" i="11"/>
  <c r="AH62" i="11"/>
  <c r="AE62" i="11"/>
  <c r="AA62" i="11"/>
  <c r="Z62" i="11"/>
  <c r="Y62" i="11"/>
  <c r="V62" i="11"/>
  <c r="R62" i="11"/>
  <c r="Q62" i="11"/>
  <c r="P62" i="11"/>
  <c r="M62" i="11"/>
  <c r="AJ61" i="11"/>
  <c r="AI61" i="11"/>
  <c r="AH61" i="11"/>
  <c r="AE61" i="11"/>
  <c r="AA61" i="11"/>
  <c r="Z61" i="11"/>
  <c r="Y61" i="11"/>
  <c r="V61" i="11"/>
  <c r="R61" i="11"/>
  <c r="Q61" i="11"/>
  <c r="P61" i="11"/>
  <c r="M61" i="11"/>
  <c r="AJ59" i="11"/>
  <c r="AI59" i="11"/>
  <c r="AH59" i="11"/>
  <c r="AE59" i="11"/>
  <c r="AA59" i="11"/>
  <c r="Z59" i="11"/>
  <c r="Y59" i="11"/>
  <c r="V59" i="11"/>
  <c r="R59" i="11"/>
  <c r="Q59" i="11"/>
  <c r="P59" i="11"/>
  <c r="M59" i="11"/>
  <c r="AJ58" i="11"/>
  <c r="AI58" i="11"/>
  <c r="AH58" i="11"/>
  <c r="AA58" i="11"/>
  <c r="Z58" i="11"/>
  <c r="Y58" i="11"/>
  <c r="V58" i="11"/>
  <c r="R58" i="11"/>
  <c r="Q58" i="11"/>
  <c r="P58" i="11"/>
  <c r="M58" i="11"/>
  <c r="AJ55" i="11"/>
  <c r="AI55" i="11"/>
  <c r="AH55" i="11"/>
  <c r="AE55" i="11"/>
  <c r="AA55" i="11"/>
  <c r="Z55" i="11"/>
  <c r="Y55" i="11"/>
  <c r="V55" i="11"/>
  <c r="R55" i="11"/>
  <c r="Q55" i="11"/>
  <c r="P55" i="11"/>
  <c r="M55" i="11"/>
  <c r="AJ54" i="11"/>
  <c r="AI54" i="11"/>
  <c r="AH54" i="11"/>
  <c r="AE54" i="11"/>
  <c r="AA54" i="11"/>
  <c r="Z54" i="11"/>
  <c r="Y54" i="11"/>
  <c r="V54" i="11"/>
  <c r="R54" i="11"/>
  <c r="Q54" i="11"/>
  <c r="P54" i="11"/>
  <c r="M54" i="11"/>
  <c r="AG53" i="11"/>
  <c r="AF53" i="11"/>
  <c r="AF48" i="11"/>
  <c r="AD53" i="11"/>
  <c r="AD48" i="11"/>
  <c r="AC53" i="11"/>
  <c r="X53" i="11"/>
  <c r="X48" i="11"/>
  <c r="U53" i="11"/>
  <c r="O53" i="11"/>
  <c r="N53" i="11"/>
  <c r="N48" i="11"/>
  <c r="L53" i="11"/>
  <c r="L48" i="11"/>
  <c r="K53" i="11"/>
  <c r="AJ50" i="11"/>
  <c r="AI50" i="11"/>
  <c r="AA50" i="11"/>
  <c r="Z50" i="11"/>
  <c r="R50" i="11"/>
  <c r="Q50" i="11"/>
  <c r="M50" i="11"/>
  <c r="AJ49" i="11"/>
  <c r="AC48" i="11"/>
  <c r="U48" i="11"/>
  <c r="AJ47" i="11"/>
  <c r="AI47" i="11"/>
  <c r="AH47" i="11"/>
  <c r="AE47" i="11"/>
  <c r="AA47" i="11"/>
  <c r="Z47" i="11"/>
  <c r="Y47" i="11"/>
  <c r="V47" i="11"/>
  <c r="R47" i="11"/>
  <c r="Q47" i="11"/>
  <c r="P47" i="11"/>
  <c r="M47" i="11"/>
  <c r="AG46" i="11"/>
  <c r="AF46" i="11"/>
  <c r="AD46" i="11"/>
  <c r="AC46" i="11"/>
  <c r="X46" i="11"/>
  <c r="W46" i="11"/>
  <c r="U46" i="11"/>
  <c r="T46" i="11"/>
  <c r="O46" i="11"/>
  <c r="N46" i="11"/>
  <c r="L46" i="11"/>
  <c r="K46" i="11"/>
  <c r="AJ45" i="11"/>
  <c r="AI45" i="11"/>
  <c r="AH45" i="11"/>
  <c r="AE45" i="11"/>
  <c r="AA45" i="11"/>
  <c r="Z45" i="11"/>
  <c r="Y45" i="11"/>
  <c r="V45" i="11"/>
  <c r="R45" i="11"/>
  <c r="Q45" i="11"/>
  <c r="P45" i="11"/>
  <c r="M45" i="11"/>
  <c r="AJ44" i="11"/>
  <c r="AI44" i="11"/>
  <c r="AH44" i="11"/>
  <c r="AE44" i="11"/>
  <c r="AA44" i="11"/>
  <c r="Z44" i="11"/>
  <c r="Y44" i="11"/>
  <c r="V44" i="11"/>
  <c r="R44" i="11"/>
  <c r="Q44" i="11"/>
  <c r="P44" i="11"/>
  <c r="M44" i="11"/>
  <c r="AG43" i="11"/>
  <c r="AF43" i="11"/>
  <c r="AD43" i="11"/>
  <c r="AC43" i="11"/>
  <c r="X43" i="11"/>
  <c r="W43" i="11"/>
  <c r="U43" i="11"/>
  <c r="T43" i="11"/>
  <c r="O43" i="11"/>
  <c r="N43" i="11"/>
  <c r="L43" i="11"/>
  <c r="K43" i="11"/>
  <c r="AJ42" i="11"/>
  <c r="AI42" i="11"/>
  <c r="AH42" i="11"/>
  <c r="AE42" i="11"/>
  <c r="AA42" i="11"/>
  <c r="Z42" i="11"/>
  <c r="Y42" i="11"/>
  <c r="V42" i="11"/>
  <c r="R42" i="11"/>
  <c r="Q42" i="11"/>
  <c r="P42" i="11"/>
  <c r="M42" i="11"/>
  <c r="AJ40" i="11"/>
  <c r="AI40" i="11"/>
  <c r="AH40" i="11"/>
  <c r="AE40" i="11"/>
  <c r="AA40" i="11"/>
  <c r="Z40" i="11"/>
  <c r="Y40" i="11"/>
  <c r="V40" i="11"/>
  <c r="R40" i="11"/>
  <c r="Q40" i="11"/>
  <c r="P40" i="11"/>
  <c r="M40" i="11"/>
  <c r="AG39" i="11"/>
  <c r="AF39" i="11"/>
  <c r="AD39" i="11"/>
  <c r="AC39" i="11"/>
  <c r="X39" i="11"/>
  <c r="W39" i="11"/>
  <c r="U39" i="11"/>
  <c r="T39" i="11"/>
  <c r="O39" i="11"/>
  <c r="N39" i="11"/>
  <c r="L39" i="11"/>
  <c r="K39" i="11"/>
  <c r="AJ38" i="11"/>
  <c r="AI38" i="11"/>
  <c r="AH38" i="11"/>
  <c r="AE38" i="11"/>
  <c r="AA38" i="11"/>
  <c r="Z38" i="11"/>
  <c r="Y38" i="11"/>
  <c r="V38" i="11"/>
  <c r="R38" i="11"/>
  <c r="Q38" i="11"/>
  <c r="P38" i="11"/>
  <c r="M38" i="11"/>
  <c r="AJ36" i="11"/>
  <c r="AI36" i="11"/>
  <c r="AH36" i="11"/>
  <c r="AE36" i="11"/>
  <c r="AA36" i="11"/>
  <c r="Z36" i="11"/>
  <c r="Y36" i="11"/>
  <c r="V36" i="11"/>
  <c r="R36" i="11"/>
  <c r="Q36" i="11"/>
  <c r="P36" i="11"/>
  <c r="M36" i="11"/>
  <c r="AJ35" i="11"/>
  <c r="AI35" i="11"/>
  <c r="AH35" i="11"/>
  <c r="AE35" i="11"/>
  <c r="AA35" i="11"/>
  <c r="Z35" i="11"/>
  <c r="Y35" i="11"/>
  <c r="V35" i="11"/>
  <c r="R35" i="11"/>
  <c r="Q35" i="11"/>
  <c r="P35" i="11"/>
  <c r="M35" i="11"/>
  <c r="AJ34" i="11"/>
  <c r="AI34" i="11"/>
  <c r="AH34" i="11"/>
  <c r="AE34" i="11"/>
  <c r="AA34" i="11"/>
  <c r="Z34" i="11"/>
  <c r="Y34" i="11"/>
  <c r="V34" i="11"/>
  <c r="R34" i="11"/>
  <c r="Q34" i="11"/>
  <c r="P34" i="11"/>
  <c r="M34" i="11"/>
  <c r="AJ33" i="11"/>
  <c r="AI33" i="11"/>
  <c r="AH33" i="11"/>
  <c r="AE33" i="11"/>
  <c r="AA33" i="11"/>
  <c r="Z33" i="11"/>
  <c r="Y33" i="11"/>
  <c r="V33" i="11"/>
  <c r="R33" i="11"/>
  <c r="Q33" i="11"/>
  <c r="P33" i="11"/>
  <c r="M33" i="11"/>
  <c r="AJ32" i="11"/>
  <c r="AI32" i="11"/>
  <c r="AH32" i="11"/>
  <c r="AE32" i="11"/>
  <c r="AA32" i="11"/>
  <c r="Z32" i="11"/>
  <c r="Y32" i="11"/>
  <c r="V32" i="11"/>
  <c r="R32" i="11"/>
  <c r="Q32" i="11"/>
  <c r="P32" i="11"/>
  <c r="M32" i="11"/>
  <c r="AJ31" i="11"/>
  <c r="AI31" i="11"/>
  <c r="AH31" i="11"/>
  <c r="AE31" i="11"/>
  <c r="AA31" i="11"/>
  <c r="Z31" i="11"/>
  <c r="Y31" i="11"/>
  <c r="V31" i="11"/>
  <c r="R31" i="11"/>
  <c r="Q31" i="11"/>
  <c r="P31" i="11"/>
  <c r="M31" i="11"/>
  <c r="AJ30" i="11"/>
  <c r="AI30" i="11"/>
  <c r="AH30" i="11"/>
  <c r="AE30" i="11"/>
  <c r="AA30" i="11"/>
  <c r="Z30" i="11"/>
  <c r="Y30" i="11"/>
  <c r="V30" i="11"/>
  <c r="R30" i="11"/>
  <c r="Q30" i="11"/>
  <c r="P30" i="11"/>
  <c r="M30" i="11"/>
  <c r="AJ29" i="11"/>
  <c r="AI29" i="11"/>
  <c r="AH29" i="11"/>
  <c r="AE29" i="11"/>
  <c r="AA29" i="11"/>
  <c r="Z29" i="11"/>
  <c r="Y29" i="11"/>
  <c r="V29" i="11"/>
  <c r="R29" i="11"/>
  <c r="Q29" i="11"/>
  <c r="P29" i="11"/>
  <c r="M29" i="11"/>
  <c r="AG28" i="11"/>
  <c r="AF28" i="11"/>
  <c r="AD28" i="11"/>
  <c r="AC28" i="11"/>
  <c r="X28" i="11"/>
  <c r="W28" i="11"/>
  <c r="U28" i="11"/>
  <c r="T28" i="11"/>
  <c r="O28" i="11"/>
  <c r="N28" i="11"/>
  <c r="L28" i="11"/>
  <c r="K28" i="11"/>
  <c r="AJ27" i="11"/>
  <c r="AI27" i="11"/>
  <c r="AH27" i="11"/>
  <c r="AE27" i="11"/>
  <c r="AA27" i="11"/>
  <c r="Z27" i="11"/>
  <c r="Y27" i="11"/>
  <c r="V27" i="11"/>
  <c r="R27" i="11"/>
  <c r="Q27" i="11"/>
  <c r="P27" i="11"/>
  <c r="M27" i="11"/>
  <c r="AJ26" i="11"/>
  <c r="AI26" i="11"/>
  <c r="AH26" i="11"/>
  <c r="AE26" i="11"/>
  <c r="AA26" i="11"/>
  <c r="Z26" i="11"/>
  <c r="Y26" i="11"/>
  <c r="V26" i="11"/>
  <c r="R26" i="11"/>
  <c r="Q26" i="11"/>
  <c r="P26" i="11"/>
  <c r="M26" i="11"/>
  <c r="Q25" i="11"/>
  <c r="AJ24" i="11"/>
  <c r="AI24" i="11"/>
  <c r="AH24" i="11"/>
  <c r="AE24" i="11"/>
  <c r="AA24" i="11"/>
  <c r="Z24" i="11"/>
  <c r="Y24" i="11"/>
  <c r="V24" i="11"/>
  <c r="R24" i="11"/>
  <c r="Q24" i="11"/>
  <c r="P24" i="11"/>
  <c r="M24" i="11"/>
  <c r="AJ22" i="11"/>
  <c r="AI22" i="11"/>
  <c r="AH22" i="11"/>
  <c r="AE22" i="11"/>
  <c r="AA22" i="11"/>
  <c r="Z22" i="11"/>
  <c r="Y22" i="11"/>
  <c r="V22" i="11"/>
  <c r="R22" i="11"/>
  <c r="Q22" i="11"/>
  <c r="P22" i="11"/>
  <c r="M22" i="11"/>
  <c r="AJ20" i="11"/>
  <c r="AI20" i="11"/>
  <c r="AH20" i="11"/>
  <c r="AE20" i="11"/>
  <c r="AA20" i="11"/>
  <c r="Z20" i="11"/>
  <c r="V20" i="11"/>
  <c r="R20" i="11"/>
  <c r="Q20" i="11"/>
  <c r="P20" i="11"/>
  <c r="M20" i="11"/>
  <c r="AG19" i="11"/>
  <c r="AF19" i="11"/>
  <c r="AD19" i="11"/>
  <c r="AC19" i="11"/>
  <c r="AI19" i="11"/>
  <c r="X19" i="11"/>
  <c r="W19" i="11"/>
  <c r="U19" i="11"/>
  <c r="T19" i="11"/>
  <c r="O19" i="11"/>
  <c r="N19" i="11"/>
  <c r="L19" i="11"/>
  <c r="K19" i="11"/>
  <c r="Q19" i="11"/>
  <c r="AJ18" i="11"/>
  <c r="AI18" i="11"/>
  <c r="AH18" i="11"/>
  <c r="AE18" i="11"/>
  <c r="AA18" i="11"/>
  <c r="Z18" i="11"/>
  <c r="Y18" i="11"/>
  <c r="V18" i="11"/>
  <c r="R18" i="11"/>
  <c r="Q18" i="11"/>
  <c r="P18" i="11"/>
  <c r="M18" i="11"/>
  <c r="AJ17" i="11"/>
  <c r="AI17" i="11"/>
  <c r="AH17" i="11"/>
  <c r="AE17" i="11"/>
  <c r="AA17" i="11"/>
  <c r="Z17" i="11"/>
  <c r="Y17" i="11"/>
  <c r="V17" i="11"/>
  <c r="R17" i="11"/>
  <c r="Q17" i="11"/>
  <c r="P17" i="11"/>
  <c r="M17" i="11"/>
  <c r="AJ16" i="11"/>
  <c r="AI16" i="11"/>
  <c r="AH16" i="11"/>
  <c r="AE16" i="11"/>
  <c r="AA16" i="11"/>
  <c r="Z16" i="11"/>
  <c r="Y16" i="11"/>
  <c r="V16" i="11"/>
  <c r="R16" i="11"/>
  <c r="Q16" i="11"/>
  <c r="P16" i="11"/>
  <c r="M16" i="11"/>
  <c r="AJ15" i="11"/>
  <c r="AI15" i="11"/>
  <c r="AH15" i="11"/>
  <c r="AE15" i="11"/>
  <c r="AA15" i="11"/>
  <c r="Z15" i="11"/>
  <c r="Y15" i="11"/>
  <c r="V15" i="11"/>
  <c r="R15" i="11"/>
  <c r="Q15" i="11"/>
  <c r="P15" i="11"/>
  <c r="M15" i="11"/>
  <c r="AJ14" i="11"/>
  <c r="AI14" i="11"/>
  <c r="AH14" i="11"/>
  <c r="AE14" i="11"/>
  <c r="AA14" i="11"/>
  <c r="Z14" i="11"/>
  <c r="Y14" i="11"/>
  <c r="V14" i="11"/>
  <c r="R14" i="11"/>
  <c r="Q14" i="11"/>
  <c r="P14" i="11"/>
  <c r="M14" i="11"/>
  <c r="AJ13" i="11"/>
  <c r="AI13" i="11"/>
  <c r="AH13" i="11"/>
  <c r="AE13" i="11"/>
  <c r="AA13" i="11"/>
  <c r="Z13" i="11"/>
  <c r="Y13" i="11"/>
  <c r="V13" i="11"/>
  <c r="R13" i="11"/>
  <c r="Q13" i="11"/>
  <c r="P13" i="11"/>
  <c r="M13" i="11"/>
  <c r="AJ12" i="11"/>
  <c r="W11" i="11"/>
  <c r="W10" i="11"/>
  <c r="U11" i="11"/>
  <c r="U10" i="11"/>
  <c r="Z12" i="11"/>
  <c r="O11" i="11"/>
  <c r="R12" i="11"/>
  <c r="AG11" i="11"/>
  <c r="AC11" i="11"/>
  <c r="K11" i="11"/>
  <c r="G138" i="11"/>
  <c r="F137" i="11"/>
  <c r="E137" i="11"/>
  <c r="B137" i="11"/>
  <c r="H137" i="11"/>
  <c r="G136" i="11"/>
  <c r="F135" i="11"/>
  <c r="E135" i="11"/>
  <c r="G134" i="11"/>
  <c r="G133" i="11"/>
  <c r="F132" i="11"/>
  <c r="E132" i="11"/>
  <c r="G131" i="11"/>
  <c r="G130" i="11"/>
  <c r="G129" i="11"/>
  <c r="F128" i="11"/>
  <c r="E128" i="11"/>
  <c r="G127" i="11"/>
  <c r="F126" i="11"/>
  <c r="E126" i="11"/>
  <c r="G125" i="11"/>
  <c r="G124" i="11"/>
  <c r="G122" i="11"/>
  <c r="G120" i="11"/>
  <c r="G119" i="11"/>
  <c r="G118" i="11"/>
  <c r="F117" i="11"/>
  <c r="E117" i="11"/>
  <c r="G115" i="11"/>
  <c r="G114" i="11"/>
  <c r="G113" i="11"/>
  <c r="F112" i="11"/>
  <c r="E112" i="11"/>
  <c r="G111" i="11"/>
  <c r="G110" i="11"/>
  <c r="F109" i="11"/>
  <c r="E109" i="11"/>
  <c r="G108" i="11"/>
  <c r="G107" i="11"/>
  <c r="G106" i="11"/>
  <c r="G105" i="11"/>
  <c r="G103" i="11"/>
  <c r="G102" i="11"/>
  <c r="F101" i="11"/>
  <c r="E101" i="11"/>
  <c r="G100" i="11"/>
  <c r="G99" i="11"/>
  <c r="G98" i="11"/>
  <c r="G97" i="11"/>
  <c r="G96" i="11"/>
  <c r="G95" i="11"/>
  <c r="G94" i="11"/>
  <c r="G93" i="11"/>
  <c r="F92" i="11"/>
  <c r="E92" i="11"/>
  <c r="G91" i="11"/>
  <c r="G90" i="11"/>
  <c r="G89" i="11"/>
  <c r="G88" i="11"/>
  <c r="G87" i="11"/>
  <c r="G86" i="11"/>
  <c r="G85" i="11"/>
  <c r="G84" i="11"/>
  <c r="G83" i="11"/>
  <c r="F82" i="11"/>
  <c r="E82" i="11"/>
  <c r="G81" i="11"/>
  <c r="G80" i="11"/>
  <c r="G79" i="11"/>
  <c r="G78" i="11"/>
  <c r="G77" i="11"/>
  <c r="G76" i="11"/>
  <c r="G75" i="11"/>
  <c r="G74" i="11"/>
  <c r="G73" i="11"/>
  <c r="G72" i="11"/>
  <c r="G71" i="11"/>
  <c r="F70" i="11"/>
  <c r="E70" i="11"/>
  <c r="G68" i="11"/>
  <c r="G67" i="11"/>
  <c r="G66" i="11"/>
  <c r="F65" i="11"/>
  <c r="E65" i="11"/>
  <c r="G63" i="11"/>
  <c r="G62" i="11"/>
  <c r="G61" i="11"/>
  <c r="G59" i="11"/>
  <c r="G58" i="11"/>
  <c r="G55" i="11"/>
  <c r="G54" i="11"/>
  <c r="F53" i="11"/>
  <c r="E53" i="11"/>
  <c r="G50" i="11"/>
  <c r="F49" i="11"/>
  <c r="E49" i="11"/>
  <c r="G47" i="11"/>
  <c r="F46" i="11"/>
  <c r="E46" i="11"/>
  <c r="G45" i="11"/>
  <c r="G44" i="11"/>
  <c r="F43" i="11"/>
  <c r="E43" i="11"/>
  <c r="G42" i="11"/>
  <c r="G40" i="11"/>
  <c r="F39" i="11"/>
  <c r="E39" i="11"/>
  <c r="G38" i="11"/>
  <c r="G36" i="11"/>
  <c r="G35" i="11"/>
  <c r="G34" i="11"/>
  <c r="G33" i="11"/>
  <c r="G32" i="11"/>
  <c r="G31" i="11"/>
  <c r="G30" i="11"/>
  <c r="G29" i="11"/>
  <c r="E28" i="11"/>
  <c r="G27" i="11"/>
  <c r="G26" i="11"/>
  <c r="G24" i="11"/>
  <c r="G22" i="11"/>
  <c r="G20" i="11"/>
  <c r="F19" i="11"/>
  <c r="E19" i="11"/>
  <c r="G18" i="11"/>
  <c r="G17" i="11"/>
  <c r="G16" i="11"/>
  <c r="G15" i="11"/>
  <c r="G14" i="11"/>
  <c r="G13" i="11"/>
  <c r="F11" i="11"/>
  <c r="E11" i="11"/>
  <c r="C137" i="11"/>
  <c r="C135" i="11"/>
  <c r="C132" i="11"/>
  <c r="C128" i="11"/>
  <c r="C126" i="11"/>
  <c r="C117" i="11"/>
  <c r="C112" i="11"/>
  <c r="C109" i="11"/>
  <c r="C101" i="11"/>
  <c r="C92" i="11"/>
  <c r="C82" i="11"/>
  <c r="C70" i="11"/>
  <c r="C65" i="11"/>
  <c r="C53" i="11"/>
  <c r="C49" i="11"/>
  <c r="C46" i="11"/>
  <c r="C43" i="11"/>
  <c r="C39" i="11"/>
  <c r="C28" i="11"/>
  <c r="C19" i="11"/>
  <c r="D19" i="11"/>
  <c r="C12" i="11"/>
  <c r="B135" i="11"/>
  <c r="H135" i="11"/>
  <c r="B132" i="11"/>
  <c r="B128" i="11"/>
  <c r="B126" i="11"/>
  <c r="B117" i="11"/>
  <c r="B112" i="11"/>
  <c r="B109" i="11"/>
  <c r="B101" i="11"/>
  <c r="B92" i="11"/>
  <c r="B82" i="11"/>
  <c r="B70" i="11"/>
  <c r="B65" i="11"/>
  <c r="B53" i="11"/>
  <c r="B49" i="11"/>
  <c r="B46" i="11"/>
  <c r="B43" i="11"/>
  <c r="B39" i="11"/>
  <c r="B28" i="11"/>
  <c r="D138" i="11"/>
  <c r="D136" i="11"/>
  <c r="D134" i="11"/>
  <c r="D133" i="11"/>
  <c r="D131" i="11"/>
  <c r="D130" i="11"/>
  <c r="D129" i="11"/>
  <c r="D127" i="11"/>
  <c r="D125" i="11"/>
  <c r="D124" i="11"/>
  <c r="D122" i="11"/>
  <c r="D120" i="11"/>
  <c r="D119" i="11"/>
  <c r="D118" i="11"/>
  <c r="D115" i="11"/>
  <c r="D114" i="11"/>
  <c r="D113" i="11"/>
  <c r="D111" i="11"/>
  <c r="D110" i="11"/>
  <c r="D108" i="11"/>
  <c r="D107" i="11"/>
  <c r="D106" i="11"/>
  <c r="D105" i="11"/>
  <c r="D103" i="11"/>
  <c r="D102" i="11"/>
  <c r="D100" i="11"/>
  <c r="D99" i="11"/>
  <c r="D98" i="11"/>
  <c r="D97" i="11"/>
  <c r="D96" i="11"/>
  <c r="D95" i="11"/>
  <c r="D94" i="11"/>
  <c r="D93" i="11"/>
  <c r="D91" i="11"/>
  <c r="D90" i="11"/>
  <c r="D89" i="11"/>
  <c r="D88" i="11"/>
  <c r="D87" i="11"/>
  <c r="D86" i="11"/>
  <c r="D85" i="11"/>
  <c r="D84" i="11"/>
  <c r="D83" i="11"/>
  <c r="D81" i="11"/>
  <c r="D80" i="11"/>
  <c r="D79" i="11"/>
  <c r="D78" i="11"/>
  <c r="D77" i="11"/>
  <c r="D76" i="11"/>
  <c r="D75" i="11"/>
  <c r="D74" i="11"/>
  <c r="D73" i="11"/>
  <c r="D72" i="11"/>
  <c r="D71" i="11"/>
  <c r="D68" i="11"/>
  <c r="D67" i="11"/>
  <c r="D66" i="11"/>
  <c r="D63" i="11"/>
  <c r="D62" i="11"/>
  <c r="D61" i="11"/>
  <c r="D59" i="11"/>
  <c r="D58" i="11"/>
  <c r="D55" i="11"/>
  <c r="D54" i="11"/>
  <c r="D50" i="11"/>
  <c r="D47" i="11"/>
  <c r="D45" i="11"/>
  <c r="D44" i="11"/>
  <c r="D42" i="11"/>
  <c r="D40" i="11"/>
  <c r="D38" i="11"/>
  <c r="D36" i="11"/>
  <c r="D35" i="11"/>
  <c r="D34" i="11"/>
  <c r="D33" i="11"/>
  <c r="D32" i="11"/>
  <c r="D31" i="11"/>
  <c r="D29" i="11"/>
  <c r="D27" i="11"/>
  <c r="D26" i="11"/>
  <c r="D24" i="11"/>
  <c r="D22" i="11"/>
  <c r="D20" i="11"/>
  <c r="D18" i="11"/>
  <c r="D17" i="11"/>
  <c r="D16" i="11"/>
  <c r="D15" i="11"/>
  <c r="D14" i="11"/>
  <c r="I138" i="11"/>
  <c r="H138" i="11"/>
  <c r="I136" i="11"/>
  <c r="H136" i="11"/>
  <c r="I134" i="11"/>
  <c r="H134" i="11"/>
  <c r="J133" i="11"/>
  <c r="I133" i="11"/>
  <c r="H133" i="11"/>
  <c r="I131" i="11"/>
  <c r="H131" i="11"/>
  <c r="I130" i="11"/>
  <c r="H130" i="11"/>
  <c r="I129" i="11"/>
  <c r="H129" i="11"/>
  <c r="AL71" i="11"/>
  <c r="AL54" i="11"/>
  <c r="AL46" i="11"/>
  <c r="J130" i="3"/>
  <c r="G130" i="3"/>
  <c r="I129" i="3"/>
  <c r="H129" i="3"/>
  <c r="J128" i="3"/>
  <c r="G128" i="3"/>
  <c r="I127" i="3"/>
  <c r="H127" i="3"/>
  <c r="F127" i="3"/>
  <c r="E127" i="3"/>
  <c r="J126" i="3"/>
  <c r="G126" i="3"/>
  <c r="J125" i="3"/>
  <c r="G125" i="3"/>
  <c r="I124" i="3"/>
  <c r="H124" i="3"/>
  <c r="F124" i="3"/>
  <c r="E124" i="3"/>
  <c r="J123" i="3"/>
  <c r="G123" i="3"/>
  <c r="J122" i="3"/>
  <c r="G122" i="3"/>
  <c r="J121" i="3"/>
  <c r="G121" i="3"/>
  <c r="I120" i="3"/>
  <c r="H120" i="3"/>
  <c r="F120" i="3"/>
  <c r="E120" i="3"/>
  <c r="J119" i="3"/>
  <c r="G119" i="3"/>
  <c r="I118" i="3"/>
  <c r="I110" i="3"/>
  <c r="I109" i="3"/>
  <c r="H118" i="3"/>
  <c r="H110" i="3"/>
  <c r="H109" i="3"/>
  <c r="F118" i="3"/>
  <c r="E118" i="3"/>
  <c r="J117" i="3"/>
  <c r="G117" i="3"/>
  <c r="J116" i="3"/>
  <c r="G116" i="3"/>
  <c r="J115" i="3"/>
  <c r="G115" i="3"/>
  <c r="J114" i="3"/>
  <c r="G114" i="3"/>
  <c r="J113" i="3"/>
  <c r="G113" i="3"/>
  <c r="J112" i="3"/>
  <c r="G112" i="3"/>
  <c r="J111" i="3"/>
  <c r="G111" i="3"/>
  <c r="F110" i="3"/>
  <c r="E110" i="3"/>
  <c r="F109" i="3"/>
  <c r="E109" i="3"/>
  <c r="C129" i="3"/>
  <c r="B129" i="3"/>
  <c r="C127" i="3"/>
  <c r="B127" i="3"/>
  <c r="C124" i="3"/>
  <c r="B124" i="3"/>
  <c r="C120" i="3"/>
  <c r="B120" i="3"/>
  <c r="C118" i="3"/>
  <c r="B118" i="3"/>
  <c r="C110" i="3"/>
  <c r="B110" i="3"/>
  <c r="J108" i="3"/>
  <c r="G108" i="3"/>
  <c r="J107" i="3"/>
  <c r="G107" i="3"/>
  <c r="J106" i="3"/>
  <c r="G106" i="3"/>
  <c r="I105" i="3"/>
  <c r="H105" i="3"/>
  <c r="F105" i="3"/>
  <c r="E105" i="3"/>
  <c r="J104" i="3"/>
  <c r="G104" i="3"/>
  <c r="J103" i="3"/>
  <c r="G103" i="3"/>
  <c r="I102" i="3"/>
  <c r="H102" i="3"/>
  <c r="F102" i="3"/>
  <c r="E102" i="3"/>
  <c r="J101" i="3"/>
  <c r="G101" i="3"/>
  <c r="J100" i="3"/>
  <c r="G100" i="3"/>
  <c r="J99" i="3"/>
  <c r="G99" i="3"/>
  <c r="J98" i="3"/>
  <c r="G98" i="3"/>
  <c r="J97" i="3"/>
  <c r="G97" i="3"/>
  <c r="J96" i="3"/>
  <c r="G96" i="3"/>
  <c r="I95" i="3"/>
  <c r="H95" i="3"/>
  <c r="F95" i="3"/>
  <c r="F64" i="3"/>
  <c r="F76" i="3"/>
  <c r="F86" i="3"/>
  <c r="F63" i="3"/>
  <c r="E95" i="3"/>
  <c r="J94" i="3"/>
  <c r="G94" i="3"/>
  <c r="J93" i="3"/>
  <c r="G93" i="3"/>
  <c r="J92" i="3"/>
  <c r="G92" i="3"/>
  <c r="J91" i="3"/>
  <c r="G91" i="3"/>
  <c r="J90" i="3"/>
  <c r="G90" i="3"/>
  <c r="J89" i="3"/>
  <c r="G89" i="3"/>
  <c r="J88" i="3"/>
  <c r="G88" i="3"/>
  <c r="J87" i="3"/>
  <c r="G87" i="3"/>
  <c r="I86" i="3"/>
  <c r="H86" i="3"/>
  <c r="E86" i="3"/>
  <c r="J85" i="3"/>
  <c r="G85" i="3"/>
  <c r="J84" i="3"/>
  <c r="G84" i="3"/>
  <c r="J83" i="3"/>
  <c r="G83" i="3"/>
  <c r="J82" i="3"/>
  <c r="G82" i="3"/>
  <c r="J81" i="3"/>
  <c r="G81" i="3"/>
  <c r="J80" i="3"/>
  <c r="G80" i="3"/>
  <c r="J79" i="3"/>
  <c r="G79" i="3"/>
  <c r="J78" i="3"/>
  <c r="G78" i="3"/>
  <c r="J77" i="3"/>
  <c r="G77" i="3"/>
  <c r="I76" i="3"/>
  <c r="H76" i="3"/>
  <c r="E76" i="3"/>
  <c r="J75" i="3"/>
  <c r="G75" i="3"/>
  <c r="J74" i="3"/>
  <c r="G74" i="3"/>
  <c r="J73" i="3"/>
  <c r="G73" i="3"/>
  <c r="J72" i="3"/>
  <c r="G72" i="3"/>
  <c r="J71" i="3"/>
  <c r="G71" i="3"/>
  <c r="J70" i="3"/>
  <c r="G70" i="3"/>
  <c r="J69" i="3"/>
  <c r="G69" i="3"/>
  <c r="J68" i="3"/>
  <c r="G68" i="3"/>
  <c r="J67" i="3"/>
  <c r="G67" i="3"/>
  <c r="J66" i="3"/>
  <c r="G66" i="3"/>
  <c r="J65" i="3"/>
  <c r="G65" i="3"/>
  <c r="I64" i="3"/>
  <c r="H64" i="3"/>
  <c r="J64" i="3"/>
  <c r="E64" i="3"/>
  <c r="G64" i="3"/>
  <c r="I63" i="3"/>
  <c r="C105" i="3"/>
  <c r="B105" i="3"/>
  <c r="C102" i="3"/>
  <c r="B102" i="3"/>
  <c r="C95" i="3"/>
  <c r="B95" i="3"/>
  <c r="C86" i="3"/>
  <c r="B86" i="3"/>
  <c r="C76" i="3"/>
  <c r="B76" i="3"/>
  <c r="C64" i="3"/>
  <c r="B64" i="3"/>
  <c r="AF9" i="12"/>
  <c r="E63" i="3"/>
  <c r="G63" i="1"/>
  <c r="P63" i="1"/>
  <c r="AA10" i="1"/>
  <c r="AA9" i="1"/>
  <c r="AB109" i="1"/>
  <c r="AP10" i="11"/>
  <c r="AP9" i="11"/>
  <c r="H128" i="11"/>
  <c r="L9" i="1"/>
  <c r="AA137" i="11"/>
  <c r="X116" i="11"/>
  <c r="AA116" i="11"/>
  <c r="I137" i="11"/>
  <c r="W116" i="11"/>
  <c r="U69" i="11"/>
  <c r="AA69" i="11"/>
  <c r="W69" i="11"/>
  <c r="Z101" i="11"/>
  <c r="AO69" i="11"/>
  <c r="AP69" i="11"/>
  <c r="O48" i="11"/>
  <c r="AG48" i="11"/>
  <c r="AJ48" i="11"/>
  <c r="U9" i="11"/>
  <c r="W9" i="11"/>
  <c r="K10" i="11"/>
  <c r="O10" i="11"/>
  <c r="O9" i="11"/>
  <c r="AA48" i="11"/>
  <c r="B109" i="3"/>
  <c r="C63" i="3"/>
  <c r="H63" i="3"/>
  <c r="AD109" i="1"/>
  <c r="AE109" i="1"/>
  <c r="AN113" i="1"/>
  <c r="AT104" i="1"/>
  <c r="AH104" i="1"/>
  <c r="AN108" i="1"/>
  <c r="M63" i="1"/>
  <c r="S63" i="1"/>
  <c r="F10" i="1"/>
  <c r="F9" i="1"/>
  <c r="R10" i="1"/>
  <c r="R9" i="1"/>
  <c r="S11" i="1"/>
  <c r="Y12" i="1"/>
  <c r="O11" i="1"/>
  <c r="O10" i="1"/>
  <c r="O9" i="1"/>
  <c r="V12" i="1"/>
  <c r="X10" i="1"/>
  <c r="C109" i="3"/>
  <c r="L109" i="3"/>
  <c r="R70" i="11"/>
  <c r="AJ70" i="11"/>
  <c r="B63" i="3"/>
  <c r="D64" i="3"/>
  <c r="AD63" i="1"/>
  <c r="AE63" i="1"/>
  <c r="AG70" i="12"/>
  <c r="AG9" i="12"/>
  <c r="K48" i="11"/>
  <c r="K9" i="11"/>
  <c r="Z70" i="11"/>
  <c r="Z109" i="11"/>
  <c r="Q112" i="11"/>
  <c r="AA19" i="11"/>
  <c r="Q10" i="1"/>
  <c r="Z9" i="12"/>
  <c r="AB9" i="12"/>
  <c r="AE70" i="12"/>
  <c r="AE9" i="12"/>
  <c r="Q137" i="11"/>
  <c r="Y11" i="1"/>
  <c r="AT128" i="1"/>
  <c r="AH128" i="1"/>
  <c r="AN125" i="1"/>
  <c r="AN82" i="1"/>
  <c r="AN81" i="1"/>
  <c r="AN80" i="1"/>
  <c r="AN79" i="1"/>
  <c r="AN78" i="1"/>
  <c r="AN77" i="1"/>
  <c r="AT75" i="1"/>
  <c r="AH75" i="1"/>
  <c r="AT74" i="1"/>
  <c r="AH74" i="1"/>
  <c r="AT73" i="1"/>
  <c r="AH73" i="1"/>
  <c r="AT72" i="1"/>
  <c r="AH72" i="1"/>
  <c r="AT71" i="1"/>
  <c r="AN70" i="1"/>
  <c r="AN69" i="1"/>
  <c r="AN67" i="1"/>
  <c r="AH67" i="1"/>
  <c r="AT66" i="1"/>
  <c r="AN65" i="1"/>
  <c r="AH65" i="1"/>
  <c r="AT23" i="1"/>
  <c r="AH23" i="1"/>
  <c r="AT22" i="1"/>
  <c r="AH22" i="1"/>
  <c r="AT21" i="1"/>
  <c r="AN19" i="1"/>
  <c r="AT17" i="1"/>
  <c r="AH17" i="1"/>
  <c r="AN15" i="1"/>
  <c r="AT126" i="1"/>
  <c r="AT125" i="1"/>
  <c r="AT82" i="1"/>
  <c r="AT81" i="1"/>
  <c r="AT80" i="1"/>
  <c r="AT79" i="1"/>
  <c r="AT78" i="1"/>
  <c r="AT77" i="1"/>
  <c r="AN71" i="1"/>
  <c r="AT70" i="1"/>
  <c r="AT69" i="1"/>
  <c r="AN66" i="1"/>
  <c r="AT26" i="1"/>
  <c r="AH26" i="1"/>
  <c r="AT25" i="1"/>
  <c r="AH25" i="1"/>
  <c r="H10" i="1"/>
  <c r="H9" i="1"/>
  <c r="AN119" i="1"/>
  <c r="AT116" i="1"/>
  <c r="AH116" i="1"/>
  <c r="AN114" i="1"/>
  <c r="AN112" i="1"/>
  <c r="AN111" i="1"/>
  <c r="AN106" i="1"/>
  <c r="AT103" i="1"/>
  <c r="AH103" i="1"/>
  <c r="AN101" i="1"/>
  <c r="AN100" i="1"/>
  <c r="AN99" i="1"/>
  <c r="AN98" i="1"/>
  <c r="AN97" i="1"/>
  <c r="AN96" i="1"/>
  <c r="AT85" i="1"/>
  <c r="AH85" i="1"/>
  <c r="AT84" i="1"/>
  <c r="AH84" i="1"/>
  <c r="AN62" i="1"/>
  <c r="AT60" i="1"/>
  <c r="AH60" i="1"/>
  <c r="AN58" i="1"/>
  <c r="AN57" i="1"/>
  <c r="AN54" i="1"/>
  <c r="AT52" i="1"/>
  <c r="AH52" i="1"/>
  <c r="AT51" i="1"/>
  <c r="AH51" i="1"/>
  <c r="AN49" i="1"/>
  <c r="AT46" i="1"/>
  <c r="AH46" i="1"/>
  <c r="AN44" i="1"/>
  <c r="AN43" i="1"/>
  <c r="AN41" i="1"/>
  <c r="AN40" i="1"/>
  <c r="AN39" i="1"/>
  <c r="AH21" i="1"/>
  <c r="AT119" i="1"/>
  <c r="AT114" i="1"/>
  <c r="AT113" i="1"/>
  <c r="AT112" i="1"/>
  <c r="AT111" i="1"/>
  <c r="AT108" i="1"/>
  <c r="AT107" i="1"/>
  <c r="AT106" i="1"/>
  <c r="AT101" i="1"/>
  <c r="AT100" i="1"/>
  <c r="AT99" i="1"/>
  <c r="AT98" i="1"/>
  <c r="AT97" i="1"/>
  <c r="AT96" i="1"/>
  <c r="AT62" i="1"/>
  <c r="AT58" i="1"/>
  <c r="AT57" i="1"/>
  <c r="AT54" i="1"/>
  <c r="AT49" i="1"/>
  <c r="AT44" i="1"/>
  <c r="AT43" i="1"/>
  <c r="AT41" i="1"/>
  <c r="AT40" i="1"/>
  <c r="AT39" i="1"/>
  <c r="AT19" i="1"/>
  <c r="AT15" i="1"/>
  <c r="S109" i="1"/>
  <c r="AT121" i="1"/>
  <c r="AN121" i="1"/>
  <c r="AT122" i="1"/>
  <c r="AN122" i="1"/>
  <c r="AH121" i="1"/>
  <c r="AT123" i="1"/>
  <c r="AN123" i="1"/>
  <c r="AT93" i="1"/>
  <c r="AN93" i="1"/>
  <c r="AT91" i="1"/>
  <c r="AN91" i="1"/>
  <c r="AT89" i="1"/>
  <c r="AN89" i="1"/>
  <c r="AT94" i="1"/>
  <c r="AN94" i="1"/>
  <c r="AT92" i="1"/>
  <c r="AN92" i="1"/>
  <c r="AT90" i="1"/>
  <c r="AN90" i="1"/>
  <c r="AT87" i="1"/>
  <c r="AN87" i="1"/>
  <c r="AH93" i="1"/>
  <c r="AH91" i="1"/>
  <c r="AH89" i="1"/>
  <c r="AN36" i="1"/>
  <c r="AH36" i="1"/>
  <c r="AN35" i="1"/>
  <c r="AH35" i="1"/>
  <c r="AN33" i="1"/>
  <c r="AH33" i="1"/>
  <c r="AT36" i="1"/>
  <c r="AT35" i="1"/>
  <c r="AT33" i="1"/>
  <c r="AN37" i="1"/>
  <c r="AH37" i="1"/>
  <c r="AN34" i="1"/>
  <c r="AH34" i="1"/>
  <c r="AN32" i="1"/>
  <c r="AH32" i="1"/>
  <c r="AN29" i="1"/>
  <c r="AH29" i="1"/>
  <c r="AT29" i="1"/>
  <c r="AT31" i="1"/>
  <c r="AH31" i="1"/>
  <c r="G12" i="1"/>
  <c r="V63" i="1"/>
  <c r="R48" i="11"/>
  <c r="AI48" i="11"/>
  <c r="AO10" i="11"/>
  <c r="AO9" i="11"/>
  <c r="J130" i="11"/>
  <c r="J136" i="11"/>
  <c r="AO116" i="11"/>
  <c r="H132" i="11"/>
  <c r="I128" i="11"/>
  <c r="G128" i="11"/>
  <c r="G137" i="11"/>
  <c r="AB13" i="11"/>
  <c r="S14" i="11"/>
  <c r="AK14" i="11"/>
  <c r="AB15" i="11"/>
  <c r="S16" i="11"/>
  <c r="AK16" i="11"/>
  <c r="AB17" i="11"/>
  <c r="S18" i="11"/>
  <c r="AB20" i="11"/>
  <c r="S24" i="11"/>
  <c r="AK24" i="11"/>
  <c r="S26" i="11"/>
  <c r="AB26" i="11"/>
  <c r="AK26" i="11"/>
  <c r="S27" i="11"/>
  <c r="AB27" i="11"/>
  <c r="AK27" i="11"/>
  <c r="S29" i="11"/>
  <c r="AB29" i="11"/>
  <c r="AK29" i="11"/>
  <c r="S30" i="11"/>
  <c r="AB30" i="11"/>
  <c r="AK30" i="11"/>
  <c r="AB31" i="11"/>
  <c r="AK31" i="11"/>
  <c r="S32" i="11"/>
  <c r="AB32" i="11"/>
  <c r="AK32" i="11"/>
  <c r="S33" i="11"/>
  <c r="AB33" i="11"/>
  <c r="AK33" i="11"/>
  <c r="S34" i="11"/>
  <c r="AB34" i="11"/>
  <c r="AK34" i="11"/>
  <c r="S35" i="11"/>
  <c r="AB35" i="11"/>
  <c r="AK35" i="11"/>
  <c r="S36" i="11"/>
  <c r="AB36" i="11"/>
  <c r="AK36" i="11"/>
  <c r="S38" i="11"/>
  <c r="AB38" i="11"/>
  <c r="S40" i="11"/>
  <c r="AB40" i="11"/>
  <c r="AK40" i="11"/>
  <c r="S42" i="11"/>
  <c r="AB42" i="11"/>
  <c r="AK42" i="11"/>
  <c r="S44" i="11"/>
  <c r="AB44" i="11"/>
  <c r="AK44" i="11"/>
  <c r="S45" i="11"/>
  <c r="AB45" i="11"/>
  <c r="AK45" i="11"/>
  <c r="S47" i="11"/>
  <c r="AB47" i="11"/>
  <c r="AK47" i="11"/>
  <c r="S50" i="11"/>
  <c r="AB50" i="11"/>
  <c r="AK50" i="11"/>
  <c r="S54" i="11"/>
  <c r="AB54" i="11"/>
  <c r="AK54" i="11"/>
  <c r="S55" i="11"/>
  <c r="AB55" i="11"/>
  <c r="AK55" i="11"/>
  <c r="S58" i="11"/>
  <c r="AB58" i="11"/>
  <c r="AK58" i="11"/>
  <c r="S59" i="11"/>
  <c r="AB59" i="11"/>
  <c r="AK59" i="11"/>
  <c r="S61" i="11"/>
  <c r="AB61" i="11"/>
  <c r="AK61" i="11"/>
  <c r="S62" i="11"/>
  <c r="AB62" i="11"/>
  <c r="AK62" i="11"/>
  <c r="S63" i="11"/>
  <c r="AB63" i="11"/>
  <c r="AK63" i="11"/>
  <c r="S66" i="11"/>
  <c r="AB66" i="11"/>
  <c r="AK66" i="11"/>
  <c r="S67" i="11"/>
  <c r="AB67" i="11"/>
  <c r="AK67" i="11"/>
  <c r="S68" i="11"/>
  <c r="AB68" i="11"/>
  <c r="AK68" i="11"/>
  <c r="AB71" i="11"/>
  <c r="S72" i="11"/>
  <c r="AK72" i="11"/>
  <c r="AB73" i="11"/>
  <c r="S74" i="11"/>
  <c r="AK74" i="11"/>
  <c r="AB75" i="11"/>
  <c r="S76" i="11"/>
  <c r="AK76" i="11"/>
  <c r="AB77" i="11"/>
  <c r="S78" i="11"/>
  <c r="AK78" i="11"/>
  <c r="AB79" i="11"/>
  <c r="S80" i="11"/>
  <c r="AK80" i="11"/>
  <c r="AB81" i="11"/>
  <c r="S83" i="11"/>
  <c r="AB83" i="11"/>
  <c r="AK83" i="11"/>
  <c r="S84" i="11"/>
  <c r="AB84" i="11"/>
  <c r="AK84" i="11"/>
  <c r="S85" i="11"/>
  <c r="AB85" i="11"/>
  <c r="AK85" i="11"/>
  <c r="S86" i="11"/>
  <c r="AB86" i="11"/>
  <c r="AK86" i="11"/>
  <c r="S87" i="11"/>
  <c r="AQ11" i="11"/>
  <c r="AQ12" i="11"/>
  <c r="AQ19" i="11"/>
  <c r="AQ25" i="11"/>
  <c r="AQ28" i="11"/>
  <c r="AB87" i="11"/>
  <c r="D112" i="11"/>
  <c r="D43" i="11"/>
  <c r="D25" i="11"/>
  <c r="D101" i="11"/>
  <c r="J131" i="11"/>
  <c r="J138" i="11"/>
  <c r="AK87" i="11"/>
  <c r="AQ39" i="11"/>
  <c r="AD11" i="1"/>
  <c r="AE12" i="1"/>
  <c r="T10" i="1"/>
  <c r="T9" i="1"/>
  <c r="V11" i="1"/>
  <c r="K10" i="1"/>
  <c r="M10" i="1"/>
  <c r="AD47" i="1"/>
  <c r="AE47" i="1"/>
  <c r="AE48" i="1"/>
  <c r="S47" i="1"/>
  <c r="J12" i="1"/>
  <c r="G109" i="1"/>
  <c r="J63" i="1"/>
  <c r="J11" i="1"/>
  <c r="X9" i="1"/>
  <c r="M47" i="1"/>
  <c r="W10" i="1"/>
  <c r="U9" i="1"/>
  <c r="AB47" i="1"/>
  <c r="P47" i="1"/>
  <c r="V47" i="1"/>
  <c r="I10" i="1"/>
  <c r="G117" i="11"/>
  <c r="D132" i="11"/>
  <c r="F48" i="11"/>
  <c r="F69" i="11"/>
  <c r="J129" i="11"/>
  <c r="I132" i="11"/>
  <c r="J134" i="11"/>
  <c r="I135" i="11"/>
  <c r="S22" i="11"/>
  <c r="AK22" i="11"/>
  <c r="AK38" i="11"/>
  <c r="B11" i="11"/>
  <c r="F10" i="11"/>
  <c r="AM132" i="11"/>
  <c r="AS132" i="11"/>
  <c r="AS133" i="11"/>
  <c r="AM135" i="11"/>
  <c r="AS136" i="11"/>
  <c r="D39" i="11"/>
  <c r="D46" i="11"/>
  <c r="D53" i="11"/>
  <c r="D65" i="11"/>
  <c r="D82" i="11"/>
  <c r="D126" i="11"/>
  <c r="D137" i="11"/>
  <c r="D28" i="11"/>
  <c r="C48" i="11"/>
  <c r="D70" i="11"/>
  <c r="D92" i="11"/>
  <c r="C116" i="11"/>
  <c r="D135" i="11"/>
  <c r="G28" i="11"/>
  <c r="G53" i="11"/>
  <c r="S88" i="11"/>
  <c r="AB88" i="11"/>
  <c r="AK88" i="11"/>
  <c r="S89" i="11"/>
  <c r="AB89" i="11"/>
  <c r="AK89" i="11"/>
  <c r="S90" i="11"/>
  <c r="AB90" i="11"/>
  <c r="AK90" i="11"/>
  <c r="S91" i="11"/>
  <c r="AB91" i="11"/>
  <c r="AK91" i="11"/>
  <c r="S93" i="11"/>
  <c r="AB93" i="11"/>
  <c r="AK93" i="11"/>
  <c r="S94" i="11"/>
  <c r="AB94" i="11"/>
  <c r="AK94" i="11"/>
  <c r="S95" i="11"/>
  <c r="AK95" i="11"/>
  <c r="AB96" i="11"/>
  <c r="AK96" i="11"/>
  <c r="S97" i="11"/>
  <c r="AB97" i="11"/>
  <c r="AK97" i="11"/>
  <c r="AB98" i="11"/>
  <c r="S99" i="11"/>
  <c r="AK99" i="11"/>
  <c r="AB100" i="11"/>
  <c r="AB102" i="11"/>
  <c r="S103" i="11"/>
  <c r="AK103" i="11"/>
  <c r="S106" i="11"/>
  <c r="AK106" i="11"/>
  <c r="AB107" i="11"/>
  <c r="S108" i="11"/>
  <c r="AK108" i="11"/>
  <c r="AB110" i="11"/>
  <c r="S111" i="11"/>
  <c r="AK111" i="11"/>
  <c r="S113" i="11"/>
  <c r="AB113" i="11"/>
  <c r="AK113" i="11"/>
  <c r="S114" i="11"/>
  <c r="AB114" i="11"/>
  <c r="AK114" i="11"/>
  <c r="S115" i="11"/>
  <c r="AB115" i="11"/>
  <c r="AK115" i="11"/>
  <c r="S118" i="11"/>
  <c r="AB118" i="11"/>
  <c r="AK118" i="11"/>
  <c r="S119" i="11"/>
  <c r="AB119" i="11"/>
  <c r="AK119" i="11"/>
  <c r="S120" i="11"/>
  <c r="AB120" i="11"/>
  <c r="AK120" i="11"/>
  <c r="S122" i="11"/>
  <c r="AB122" i="11"/>
  <c r="AK122" i="11"/>
  <c r="S124" i="11"/>
  <c r="AB124" i="11"/>
  <c r="AK124" i="11"/>
  <c r="S125" i="11"/>
  <c r="AB125" i="11"/>
  <c r="AK125" i="11"/>
  <c r="S127" i="11"/>
  <c r="AB127" i="11"/>
  <c r="AK127" i="11"/>
  <c r="S129" i="11"/>
  <c r="AB129" i="11"/>
  <c r="D49" i="11"/>
  <c r="D109" i="11"/>
  <c r="D128" i="11"/>
  <c r="M135" i="11"/>
  <c r="AQ43" i="11"/>
  <c r="AQ46" i="11"/>
  <c r="AQ48" i="11"/>
  <c r="AQ53" i="11"/>
  <c r="AQ54" i="11"/>
  <c r="AQ60" i="11"/>
  <c r="AQ65" i="11"/>
  <c r="AQ70" i="11"/>
  <c r="AQ71" i="11"/>
  <c r="AQ82" i="11"/>
  <c r="AQ92" i="11"/>
  <c r="AQ101" i="11"/>
  <c r="AQ109" i="11"/>
  <c r="AQ112" i="11"/>
  <c r="AQ117" i="11"/>
  <c r="AQ126" i="11"/>
  <c r="AQ128" i="11"/>
  <c r="AT131" i="11"/>
  <c r="AQ132" i="11"/>
  <c r="AQ135" i="11"/>
  <c r="B48" i="11"/>
  <c r="D48" i="11"/>
  <c r="G82" i="11"/>
  <c r="G109" i="11"/>
  <c r="AK129" i="11"/>
  <c r="G39" i="11"/>
  <c r="G112" i="11"/>
  <c r="AM128" i="11"/>
  <c r="AS128" i="11"/>
  <c r="B69" i="11"/>
  <c r="B116" i="11"/>
  <c r="C11" i="11"/>
  <c r="C10" i="11"/>
  <c r="AB105" i="11"/>
  <c r="S130" i="11"/>
  <c r="AB130" i="11"/>
  <c r="AK130" i="11"/>
  <c r="S131" i="11"/>
  <c r="AB131" i="11"/>
  <c r="AK131" i="11"/>
  <c r="S133" i="11"/>
  <c r="AB133" i="11"/>
  <c r="AK133" i="11"/>
  <c r="S134" i="11"/>
  <c r="S136" i="11"/>
  <c r="AB136" i="11"/>
  <c r="AK136" i="11"/>
  <c r="S138" i="11"/>
  <c r="AB138" i="11"/>
  <c r="AK138" i="11"/>
  <c r="AN46" i="11"/>
  <c r="AM65" i="11"/>
  <c r="G43" i="11"/>
  <c r="G46" i="11"/>
  <c r="P135" i="11"/>
  <c r="AR136" i="11"/>
  <c r="AM12" i="11"/>
  <c r="AM109" i="11"/>
  <c r="AM112" i="11"/>
  <c r="G65" i="11"/>
  <c r="AK18" i="11"/>
  <c r="AB134" i="11"/>
  <c r="AL65" i="11"/>
  <c r="B10" i="11"/>
  <c r="J137" i="11"/>
  <c r="AA12" i="11"/>
  <c r="R19" i="11"/>
  <c r="AJ19" i="11"/>
  <c r="R25" i="11"/>
  <c r="AJ25" i="11"/>
  <c r="AL109" i="11"/>
  <c r="AL112" i="11"/>
  <c r="AL117" i="11"/>
  <c r="D12" i="11"/>
  <c r="D117" i="11"/>
  <c r="C69" i="11"/>
  <c r="E10" i="11"/>
  <c r="G11" i="11"/>
  <c r="G12" i="11"/>
  <c r="G19" i="11"/>
  <c r="E48" i="11"/>
  <c r="G49" i="11"/>
  <c r="E69" i="11"/>
  <c r="G70" i="11"/>
  <c r="G92" i="11"/>
  <c r="G101" i="11"/>
  <c r="E116" i="11"/>
  <c r="F116" i="11"/>
  <c r="G126" i="11"/>
  <c r="G132" i="11"/>
  <c r="J132" i="11"/>
  <c r="G135" i="11"/>
  <c r="J135" i="11"/>
  <c r="S13" i="11"/>
  <c r="AK13" i="11"/>
  <c r="AB14" i="11"/>
  <c r="S15" i="11"/>
  <c r="AK15" i="11"/>
  <c r="AB16" i="11"/>
  <c r="S17" i="11"/>
  <c r="AK17" i="11"/>
  <c r="AB18" i="11"/>
  <c r="P19" i="11"/>
  <c r="V19" i="11"/>
  <c r="Y19" i="11"/>
  <c r="AH19" i="11"/>
  <c r="S20" i="11"/>
  <c r="AK20" i="11"/>
  <c r="AM39" i="11"/>
  <c r="R28" i="11"/>
  <c r="AA28" i="11"/>
  <c r="AJ28" i="11"/>
  <c r="R39" i="11"/>
  <c r="AA39" i="11"/>
  <c r="AJ39" i="11"/>
  <c r="R43" i="11"/>
  <c r="AA43" i="11"/>
  <c r="AJ43" i="11"/>
  <c r="R46" i="11"/>
  <c r="AA46" i="11"/>
  <c r="AJ46" i="11"/>
  <c r="R49" i="11"/>
  <c r="AA49" i="11"/>
  <c r="R53" i="11"/>
  <c r="AA53" i="11"/>
  <c r="AJ53" i="11"/>
  <c r="R65" i="11"/>
  <c r="AA65" i="11"/>
  <c r="AJ65" i="11"/>
  <c r="R69" i="11"/>
  <c r="AJ69" i="11"/>
  <c r="AA70" i="11"/>
  <c r="AA82" i="11"/>
  <c r="AJ82" i="11"/>
  <c r="R92" i="11"/>
  <c r="AA92" i="11"/>
  <c r="AJ92" i="11"/>
  <c r="AA101" i="11"/>
  <c r="AA109" i="11"/>
  <c r="R112" i="11"/>
  <c r="AA112" i="11"/>
  <c r="AJ112" i="11"/>
  <c r="R116" i="11"/>
  <c r="AJ116" i="11"/>
  <c r="R117" i="11"/>
  <c r="AA117" i="11"/>
  <c r="AJ117" i="11"/>
  <c r="R126" i="11"/>
  <c r="AA126" i="11"/>
  <c r="AJ126" i="11"/>
  <c r="R128" i="11"/>
  <c r="AA128" i="11"/>
  <c r="AJ128" i="11"/>
  <c r="R132" i="11"/>
  <c r="AA132" i="11"/>
  <c r="AJ132" i="11"/>
  <c r="AK134" i="11"/>
  <c r="R135" i="11"/>
  <c r="AA135" i="11"/>
  <c r="AJ135" i="11"/>
  <c r="R137" i="11"/>
  <c r="AJ137" i="11"/>
  <c r="AL132" i="11"/>
  <c r="AL137" i="11"/>
  <c r="AN137" i="11"/>
  <c r="AM117" i="11"/>
  <c r="AM116" i="11"/>
  <c r="Z11" i="1"/>
  <c r="AB12" i="1"/>
  <c r="E10" i="1"/>
  <c r="G11" i="1"/>
  <c r="M11" i="1"/>
  <c r="N10" i="1"/>
  <c r="AB22" i="11"/>
  <c r="AB24" i="11"/>
  <c r="M28" i="11"/>
  <c r="Q28" i="11"/>
  <c r="V28" i="11"/>
  <c r="Y28" i="11"/>
  <c r="AE28" i="11"/>
  <c r="AI28" i="11"/>
  <c r="S31" i="11"/>
  <c r="M39" i="11"/>
  <c r="P39" i="11"/>
  <c r="V39" i="11"/>
  <c r="Z39" i="11"/>
  <c r="AE39" i="11"/>
  <c r="AH39" i="11"/>
  <c r="M43" i="11"/>
  <c r="Q43" i="11"/>
  <c r="V43" i="11"/>
  <c r="Y43" i="11"/>
  <c r="AE43" i="11"/>
  <c r="AI43" i="11"/>
  <c r="M46" i="11"/>
  <c r="P46" i="11"/>
  <c r="V46" i="11"/>
  <c r="Z46" i="11"/>
  <c r="AE46" i="11"/>
  <c r="AH46" i="11"/>
  <c r="P48" i="11"/>
  <c r="V48" i="11"/>
  <c r="AE48" i="11"/>
  <c r="AH48" i="11"/>
  <c r="M49" i="11"/>
  <c r="Q49" i="11"/>
  <c r="AI49" i="11"/>
  <c r="M53" i="11"/>
  <c r="Q53" i="11"/>
  <c r="V53" i="11"/>
  <c r="Y53" i="11"/>
  <c r="AE53" i="11"/>
  <c r="AI53" i="11"/>
  <c r="M65" i="11"/>
  <c r="Q65" i="11"/>
  <c r="V65" i="11"/>
  <c r="Y65" i="11"/>
  <c r="AE65" i="11"/>
  <c r="AI65" i="11"/>
  <c r="M69" i="11"/>
  <c r="Q69" i="11"/>
  <c r="V69" i="11"/>
  <c r="Y69" i="11"/>
  <c r="AE69" i="11"/>
  <c r="AI69" i="11"/>
  <c r="M70" i="11"/>
  <c r="P70" i="11"/>
  <c r="Y70" i="11"/>
  <c r="AE70" i="11"/>
  <c r="AH70" i="11"/>
  <c r="S71" i="11"/>
  <c r="AK71" i="11"/>
  <c r="AB72" i="11"/>
  <c r="S73" i="11"/>
  <c r="AK73" i="11"/>
  <c r="AB74" i="11"/>
  <c r="S75" i="11"/>
  <c r="AK75" i="11"/>
  <c r="AB76" i="11"/>
  <c r="S77" i="11"/>
  <c r="AK77" i="11"/>
  <c r="AB78" i="11"/>
  <c r="S79" i="11"/>
  <c r="AK79" i="11"/>
  <c r="AB80" i="11"/>
  <c r="S81" i="11"/>
  <c r="AK81" i="11"/>
  <c r="M82" i="11"/>
  <c r="Q82" i="11"/>
  <c r="V82" i="11"/>
  <c r="Y82" i="11"/>
  <c r="AE82" i="11"/>
  <c r="AI82" i="11"/>
  <c r="M92" i="11"/>
  <c r="Q92" i="11"/>
  <c r="V92" i="11"/>
  <c r="Y92" i="11"/>
  <c r="AE92" i="11"/>
  <c r="AI92" i="11"/>
  <c r="AB95" i="11"/>
  <c r="S96" i="11"/>
  <c r="S98" i="11"/>
  <c r="AK98" i="11"/>
  <c r="AB99" i="11"/>
  <c r="S100" i="11"/>
  <c r="AK100" i="11"/>
  <c r="M101" i="11"/>
  <c r="P101" i="11"/>
  <c r="Y101" i="11"/>
  <c r="AE101" i="11"/>
  <c r="AH101" i="11"/>
  <c r="S102" i="11"/>
  <c r="AK102" i="11"/>
  <c r="AB103" i="11"/>
  <c r="S105" i="11"/>
  <c r="AK105" i="11"/>
  <c r="AB106" i="11"/>
  <c r="S107" i="11"/>
  <c r="AK107" i="11"/>
  <c r="AB108" i="11"/>
  <c r="M109" i="11"/>
  <c r="P109" i="11"/>
  <c r="Y109" i="11"/>
  <c r="AE109" i="11"/>
  <c r="AH109" i="11"/>
  <c r="S110" i="11"/>
  <c r="AK110" i="11"/>
  <c r="AB111" i="11"/>
  <c r="P112" i="11"/>
  <c r="V112" i="11"/>
  <c r="AE112" i="11"/>
  <c r="AH112" i="11"/>
  <c r="M116" i="11"/>
  <c r="P116" i="11"/>
  <c r="V116" i="11"/>
  <c r="Z116" i="11"/>
  <c r="AE116" i="11"/>
  <c r="AH116" i="11"/>
  <c r="M117" i="11"/>
  <c r="Q117" i="11"/>
  <c r="V117" i="11"/>
  <c r="Y117" i="11"/>
  <c r="AE117" i="11"/>
  <c r="AI117" i="11"/>
  <c r="M126" i="11"/>
  <c r="Q126" i="11"/>
  <c r="V126" i="11"/>
  <c r="Y126" i="11"/>
  <c r="AE126" i="11"/>
  <c r="AI126" i="11"/>
  <c r="M128" i="11"/>
  <c r="Q128" i="11"/>
  <c r="V128" i="11"/>
  <c r="Y128" i="11"/>
  <c r="AE128" i="11"/>
  <c r="AI128" i="11"/>
  <c r="M132" i="11"/>
  <c r="Q132" i="11"/>
  <c r="V132" i="11"/>
  <c r="Y132" i="11"/>
  <c r="AE132" i="11"/>
  <c r="AI132" i="11"/>
  <c r="V135" i="11"/>
  <c r="Z135" i="11"/>
  <c r="AE135" i="11"/>
  <c r="AH135" i="11"/>
  <c r="P137" i="11"/>
  <c r="V137" i="11"/>
  <c r="Z137" i="11"/>
  <c r="AE137" i="11"/>
  <c r="AH137" i="11"/>
  <c r="AR130" i="11"/>
  <c r="AR134" i="11"/>
  <c r="AR138" i="11"/>
  <c r="AL128" i="11"/>
  <c r="AL135" i="11"/>
  <c r="AM28" i="11"/>
  <c r="AQ137" i="11"/>
  <c r="AE38" i="1"/>
  <c r="AC11" i="1"/>
  <c r="AB63" i="1"/>
  <c r="V109" i="1"/>
  <c r="J109" i="1"/>
  <c r="M109" i="1"/>
  <c r="Y63" i="1"/>
  <c r="Y109" i="1"/>
  <c r="D86" i="3"/>
  <c r="D95" i="3"/>
  <c r="G63" i="3"/>
  <c r="J63" i="3"/>
  <c r="G76" i="3"/>
  <c r="J76" i="3"/>
  <c r="G86" i="3"/>
  <c r="M86" i="3"/>
  <c r="J86" i="3"/>
  <c r="G95" i="3"/>
  <c r="J95" i="3"/>
  <c r="G102" i="3"/>
  <c r="J102" i="3"/>
  <c r="G105" i="3"/>
  <c r="J105" i="3"/>
  <c r="D118" i="3"/>
  <c r="D127" i="3"/>
  <c r="D129" i="3"/>
  <c r="G109" i="3"/>
  <c r="J109" i="3"/>
  <c r="G110" i="3"/>
  <c r="J110" i="3"/>
  <c r="G118" i="3"/>
  <c r="M118" i="3"/>
  <c r="J118" i="3"/>
  <c r="P118" i="3"/>
  <c r="G120" i="3"/>
  <c r="J120" i="3"/>
  <c r="G124" i="3"/>
  <c r="J124" i="3"/>
  <c r="G127" i="3"/>
  <c r="J127" i="3"/>
  <c r="G129" i="3"/>
  <c r="J129" i="3"/>
  <c r="S129" i="3"/>
  <c r="P129" i="3"/>
  <c r="S64" i="3"/>
  <c r="AS135" i="11"/>
  <c r="AS137" i="11"/>
  <c r="AT129" i="11"/>
  <c r="AT133" i="11"/>
  <c r="AR129" i="11"/>
  <c r="AT130" i="11"/>
  <c r="AR131" i="11"/>
  <c r="AR133" i="11"/>
  <c r="AT134" i="11"/>
  <c r="AT136" i="11"/>
  <c r="AT138" i="11"/>
  <c r="AC10" i="11"/>
  <c r="AG10" i="11"/>
  <c r="L11" i="11"/>
  <c r="L10" i="11"/>
  <c r="N11" i="11"/>
  <c r="T11" i="11"/>
  <c r="X11" i="11"/>
  <c r="Z11" i="11"/>
  <c r="AD11" i="11"/>
  <c r="AD10" i="11"/>
  <c r="AD9" i="11"/>
  <c r="AF11" i="11"/>
  <c r="Q12" i="11"/>
  <c r="AI12" i="11"/>
  <c r="Z19" i="11"/>
  <c r="Z25" i="11"/>
  <c r="AB25" i="11"/>
  <c r="M19" i="11"/>
  <c r="S19" i="11"/>
  <c r="AE19" i="11"/>
  <c r="S25" i="11"/>
  <c r="AA25" i="11"/>
  <c r="AI25" i="11"/>
  <c r="P28" i="11"/>
  <c r="Z28" i="11"/>
  <c r="AH28" i="11"/>
  <c r="Q39" i="11"/>
  <c r="Y39" i="11"/>
  <c r="AI39" i="11"/>
  <c r="P43" i="11"/>
  <c r="Z43" i="11"/>
  <c r="AH43" i="11"/>
  <c r="Q46" i="11"/>
  <c r="Y46" i="11"/>
  <c r="AI46" i="11"/>
  <c r="Y48" i="11"/>
  <c r="S49" i="11"/>
  <c r="Z49" i="11"/>
  <c r="AK49" i="11"/>
  <c r="P53" i="11"/>
  <c r="Z53" i="11"/>
  <c r="AH53" i="11"/>
  <c r="P65" i="11"/>
  <c r="Z65" i="11"/>
  <c r="AH65" i="11"/>
  <c r="P69" i="11"/>
  <c r="Z69" i="11"/>
  <c r="AH69" i="11"/>
  <c r="Q70" i="11"/>
  <c r="AI70" i="11"/>
  <c r="R82" i="11"/>
  <c r="AB82" i="11"/>
  <c r="V70" i="11"/>
  <c r="P82" i="11"/>
  <c r="Z82" i="11"/>
  <c r="AH82" i="11"/>
  <c r="AK82" i="11"/>
  <c r="P92" i="11"/>
  <c r="Z92" i="11"/>
  <c r="AH92" i="11"/>
  <c r="Q101" i="11"/>
  <c r="AI101" i="11"/>
  <c r="Q109" i="11"/>
  <c r="AI109" i="11"/>
  <c r="Z112" i="11"/>
  <c r="V101" i="11"/>
  <c r="V109" i="11"/>
  <c r="M112" i="11"/>
  <c r="S112" i="11"/>
  <c r="Y112" i="11"/>
  <c r="AI112" i="11"/>
  <c r="Q116" i="11"/>
  <c r="AI116" i="11"/>
  <c r="P117" i="11"/>
  <c r="Z117" i="11"/>
  <c r="AH117" i="11"/>
  <c r="AK117" i="11"/>
  <c r="P126" i="11"/>
  <c r="Z126" i="11"/>
  <c r="AH126" i="11"/>
  <c r="P128" i="11"/>
  <c r="Z128" i="11"/>
  <c r="AH128" i="11"/>
  <c r="AK128" i="11"/>
  <c r="P132" i="11"/>
  <c r="Z132" i="11"/>
  <c r="AH132" i="11"/>
  <c r="Q135" i="11"/>
  <c r="Y135" i="11"/>
  <c r="AI135" i="11"/>
  <c r="M137" i="11"/>
  <c r="Y137" i="11"/>
  <c r="AB137" i="11"/>
  <c r="AI137" i="11"/>
  <c r="AN54" i="11"/>
  <c r="AN25" i="11"/>
  <c r="AL39" i="11"/>
  <c r="AL126" i="11"/>
  <c r="AN126" i="11"/>
  <c r="AN71" i="11"/>
  <c r="R109" i="3"/>
  <c r="Q109" i="3"/>
  <c r="O109" i="3"/>
  <c r="N109" i="3"/>
  <c r="K109" i="3"/>
  <c r="R63" i="3"/>
  <c r="Q63" i="3"/>
  <c r="O63" i="3"/>
  <c r="L63" i="3"/>
  <c r="R129" i="3"/>
  <c r="Q129" i="3"/>
  <c r="O129" i="3"/>
  <c r="N129" i="3"/>
  <c r="L129" i="3"/>
  <c r="K129" i="3"/>
  <c r="R127" i="3"/>
  <c r="Q127" i="3"/>
  <c r="O127" i="3"/>
  <c r="N127" i="3"/>
  <c r="L127" i="3"/>
  <c r="K127" i="3"/>
  <c r="R124" i="3"/>
  <c r="Q124" i="3"/>
  <c r="O124" i="3"/>
  <c r="N124" i="3"/>
  <c r="L124" i="3"/>
  <c r="K124" i="3"/>
  <c r="R120" i="3"/>
  <c r="Q120" i="3"/>
  <c r="O120" i="3"/>
  <c r="N120" i="3"/>
  <c r="L120" i="3"/>
  <c r="K120" i="3"/>
  <c r="S118" i="3"/>
  <c r="R118" i="3"/>
  <c r="Q118" i="3"/>
  <c r="O118" i="3"/>
  <c r="N118" i="3"/>
  <c r="L118" i="3"/>
  <c r="K118" i="3"/>
  <c r="R110" i="3"/>
  <c r="Q110" i="3"/>
  <c r="O110" i="3"/>
  <c r="N110" i="3"/>
  <c r="L110" i="3"/>
  <c r="K110" i="3"/>
  <c r="R105" i="3"/>
  <c r="Q105" i="3"/>
  <c r="O105" i="3"/>
  <c r="N105" i="3"/>
  <c r="L105" i="3"/>
  <c r="K105" i="3"/>
  <c r="R102" i="3"/>
  <c r="Q102" i="3"/>
  <c r="O102" i="3"/>
  <c r="N102" i="3"/>
  <c r="L102" i="3"/>
  <c r="K102" i="3"/>
  <c r="R95" i="3"/>
  <c r="Q95" i="3"/>
  <c r="O95" i="3"/>
  <c r="N95" i="3"/>
  <c r="L95" i="3"/>
  <c r="K95" i="3"/>
  <c r="R86" i="3"/>
  <c r="Q86" i="3"/>
  <c r="O86" i="3"/>
  <c r="N86" i="3"/>
  <c r="L86" i="3"/>
  <c r="K86" i="3"/>
  <c r="R76" i="3"/>
  <c r="Q76" i="3"/>
  <c r="O76" i="3"/>
  <c r="N76" i="3"/>
  <c r="L76" i="3"/>
  <c r="K76" i="3"/>
  <c r="R64" i="3"/>
  <c r="Q64" i="3"/>
  <c r="O64" i="3"/>
  <c r="N64" i="3"/>
  <c r="L64" i="3"/>
  <c r="K64" i="3"/>
  <c r="S130" i="3"/>
  <c r="R130" i="3"/>
  <c r="Q130" i="3"/>
  <c r="O130" i="3"/>
  <c r="N130" i="3"/>
  <c r="L130" i="3"/>
  <c r="K130" i="3"/>
  <c r="S128" i="3"/>
  <c r="R128" i="3"/>
  <c r="Q128" i="3"/>
  <c r="O128" i="3"/>
  <c r="N128" i="3"/>
  <c r="L128" i="3"/>
  <c r="K128" i="3"/>
  <c r="S126" i="3"/>
  <c r="R126" i="3"/>
  <c r="Q126" i="3"/>
  <c r="O126" i="3"/>
  <c r="N126" i="3"/>
  <c r="L126" i="3"/>
  <c r="K126" i="3"/>
  <c r="S125" i="3"/>
  <c r="R125" i="3"/>
  <c r="Q125" i="3"/>
  <c r="O125" i="3"/>
  <c r="N125" i="3"/>
  <c r="L125" i="3"/>
  <c r="K125" i="3"/>
  <c r="S123" i="3"/>
  <c r="R123" i="3"/>
  <c r="Q123" i="3"/>
  <c r="O123" i="3"/>
  <c r="N123" i="3"/>
  <c r="L123" i="3"/>
  <c r="K123" i="3"/>
  <c r="S122" i="3"/>
  <c r="R122" i="3"/>
  <c r="Q122" i="3"/>
  <c r="O122" i="3"/>
  <c r="N122" i="3"/>
  <c r="L122" i="3"/>
  <c r="K122" i="3"/>
  <c r="S121" i="3"/>
  <c r="R121" i="3"/>
  <c r="Q121" i="3"/>
  <c r="O121" i="3"/>
  <c r="N121" i="3"/>
  <c r="L121" i="3"/>
  <c r="K121" i="3"/>
  <c r="S119" i="3"/>
  <c r="R119" i="3"/>
  <c r="Q119" i="3"/>
  <c r="O119" i="3"/>
  <c r="N119" i="3"/>
  <c r="L119" i="3"/>
  <c r="K119" i="3"/>
  <c r="S117" i="3"/>
  <c r="R117" i="3"/>
  <c r="Q117" i="3"/>
  <c r="O117" i="3"/>
  <c r="N117" i="3"/>
  <c r="L117" i="3"/>
  <c r="K117" i="3"/>
  <c r="S116" i="3"/>
  <c r="R116" i="3"/>
  <c r="Q116" i="3"/>
  <c r="O116" i="3"/>
  <c r="N116" i="3"/>
  <c r="L116" i="3"/>
  <c r="K116" i="3"/>
  <c r="S115" i="3"/>
  <c r="R115" i="3"/>
  <c r="Q115" i="3"/>
  <c r="O115" i="3"/>
  <c r="N115" i="3"/>
  <c r="L115" i="3"/>
  <c r="K115" i="3"/>
  <c r="S114" i="3"/>
  <c r="R114" i="3"/>
  <c r="Q114" i="3"/>
  <c r="O114" i="3"/>
  <c r="N114" i="3"/>
  <c r="L114" i="3"/>
  <c r="K114" i="3"/>
  <c r="S113" i="3"/>
  <c r="R113" i="3"/>
  <c r="Q113" i="3"/>
  <c r="O113" i="3"/>
  <c r="N113" i="3"/>
  <c r="L113" i="3"/>
  <c r="K113" i="3"/>
  <c r="S112" i="3"/>
  <c r="R112" i="3"/>
  <c r="Q112" i="3"/>
  <c r="O112" i="3"/>
  <c r="N112" i="3"/>
  <c r="L112" i="3"/>
  <c r="K112" i="3"/>
  <c r="S111" i="3"/>
  <c r="R111" i="3"/>
  <c r="Q111" i="3"/>
  <c r="O111" i="3"/>
  <c r="N111" i="3"/>
  <c r="L111" i="3"/>
  <c r="K111" i="3"/>
  <c r="S108" i="3"/>
  <c r="R108" i="3"/>
  <c r="Q108" i="3"/>
  <c r="O108" i="3"/>
  <c r="N108" i="3"/>
  <c r="L108" i="3"/>
  <c r="K108" i="3"/>
  <c r="S107" i="3"/>
  <c r="R107" i="3"/>
  <c r="Q107" i="3"/>
  <c r="O107" i="3"/>
  <c r="N107" i="3"/>
  <c r="L107" i="3"/>
  <c r="K107" i="3"/>
  <c r="S106" i="3"/>
  <c r="R106" i="3"/>
  <c r="Q106" i="3"/>
  <c r="O106" i="3"/>
  <c r="N106" i="3"/>
  <c r="L106" i="3"/>
  <c r="K106" i="3"/>
  <c r="S104" i="3"/>
  <c r="R104" i="3"/>
  <c r="Q104" i="3"/>
  <c r="O104" i="3"/>
  <c r="N104" i="3"/>
  <c r="L104" i="3"/>
  <c r="K104" i="3"/>
  <c r="S103" i="3"/>
  <c r="R103" i="3"/>
  <c r="Q103" i="3"/>
  <c r="O103" i="3"/>
  <c r="N103" i="3"/>
  <c r="L103" i="3"/>
  <c r="K103" i="3"/>
  <c r="S101" i="3"/>
  <c r="R101" i="3"/>
  <c r="Q101" i="3"/>
  <c r="O101" i="3"/>
  <c r="N101" i="3"/>
  <c r="L101" i="3"/>
  <c r="K101" i="3"/>
  <c r="S100" i="3"/>
  <c r="R100" i="3"/>
  <c r="Q100" i="3"/>
  <c r="O100" i="3"/>
  <c r="N100" i="3"/>
  <c r="L100" i="3"/>
  <c r="K100" i="3"/>
  <c r="S99" i="3"/>
  <c r="R99" i="3"/>
  <c r="Q99" i="3"/>
  <c r="O99" i="3"/>
  <c r="N99" i="3"/>
  <c r="L99" i="3"/>
  <c r="K99" i="3"/>
  <c r="S98" i="3"/>
  <c r="R98" i="3"/>
  <c r="Q98" i="3"/>
  <c r="O98" i="3"/>
  <c r="N98" i="3"/>
  <c r="L98" i="3"/>
  <c r="K98" i="3"/>
  <c r="S97" i="3"/>
  <c r="R97" i="3"/>
  <c r="Q97" i="3"/>
  <c r="O97" i="3"/>
  <c r="N97" i="3"/>
  <c r="L97" i="3"/>
  <c r="K97" i="3"/>
  <c r="S96" i="3"/>
  <c r="R96" i="3"/>
  <c r="Q96" i="3"/>
  <c r="O96" i="3"/>
  <c r="N96" i="3"/>
  <c r="L96" i="3"/>
  <c r="K96" i="3"/>
  <c r="S94" i="3"/>
  <c r="R94" i="3"/>
  <c r="Q94" i="3"/>
  <c r="O94" i="3"/>
  <c r="N94" i="3"/>
  <c r="L94" i="3"/>
  <c r="K94" i="3"/>
  <c r="S93" i="3"/>
  <c r="R93" i="3"/>
  <c r="Q93" i="3"/>
  <c r="O93" i="3"/>
  <c r="N93" i="3"/>
  <c r="L93" i="3"/>
  <c r="K93" i="3"/>
  <c r="S92" i="3"/>
  <c r="R92" i="3"/>
  <c r="Q92" i="3"/>
  <c r="O92" i="3"/>
  <c r="N92" i="3"/>
  <c r="L92" i="3"/>
  <c r="K92" i="3"/>
  <c r="S91" i="3"/>
  <c r="R91" i="3"/>
  <c r="Q91" i="3"/>
  <c r="O91" i="3"/>
  <c r="N91" i="3"/>
  <c r="L91" i="3"/>
  <c r="K91" i="3"/>
  <c r="S90" i="3"/>
  <c r="R90" i="3"/>
  <c r="Q90" i="3"/>
  <c r="O90" i="3"/>
  <c r="N90" i="3"/>
  <c r="L90" i="3"/>
  <c r="K90" i="3"/>
  <c r="S89" i="3"/>
  <c r="R89" i="3"/>
  <c r="Q89" i="3"/>
  <c r="O89" i="3"/>
  <c r="N89" i="3"/>
  <c r="L89" i="3"/>
  <c r="K89" i="3"/>
  <c r="S88" i="3"/>
  <c r="R88" i="3"/>
  <c r="Q88" i="3"/>
  <c r="O88" i="3"/>
  <c r="N88" i="3"/>
  <c r="L88" i="3"/>
  <c r="K88" i="3"/>
  <c r="S87" i="3"/>
  <c r="R87" i="3"/>
  <c r="Q87" i="3"/>
  <c r="O87" i="3"/>
  <c r="N87" i="3"/>
  <c r="L87" i="3"/>
  <c r="K87" i="3"/>
  <c r="S85" i="3"/>
  <c r="R85" i="3"/>
  <c r="Q85" i="3"/>
  <c r="O85" i="3"/>
  <c r="N85" i="3"/>
  <c r="L85" i="3"/>
  <c r="K85" i="3"/>
  <c r="S84" i="3"/>
  <c r="R84" i="3"/>
  <c r="Q84" i="3"/>
  <c r="O84" i="3"/>
  <c r="N84" i="3"/>
  <c r="L84" i="3"/>
  <c r="K84" i="3"/>
  <c r="S83" i="3"/>
  <c r="R83" i="3"/>
  <c r="Q83" i="3"/>
  <c r="O83" i="3"/>
  <c r="N83" i="3"/>
  <c r="L83" i="3"/>
  <c r="K83" i="3"/>
  <c r="S82" i="3"/>
  <c r="R82" i="3"/>
  <c r="Q82" i="3"/>
  <c r="O82" i="3"/>
  <c r="N82" i="3"/>
  <c r="L82" i="3"/>
  <c r="K82" i="3"/>
  <c r="S81" i="3"/>
  <c r="R81" i="3"/>
  <c r="Q81" i="3"/>
  <c r="O81" i="3"/>
  <c r="N81" i="3"/>
  <c r="L81" i="3"/>
  <c r="K81" i="3"/>
  <c r="S80" i="3"/>
  <c r="R80" i="3"/>
  <c r="Q80" i="3"/>
  <c r="O80" i="3"/>
  <c r="N80" i="3"/>
  <c r="L80" i="3"/>
  <c r="K80" i="3"/>
  <c r="S79" i="3"/>
  <c r="R79" i="3"/>
  <c r="Q79" i="3"/>
  <c r="O79" i="3"/>
  <c r="N79" i="3"/>
  <c r="L79" i="3"/>
  <c r="K79" i="3"/>
  <c r="S78" i="3"/>
  <c r="R78" i="3"/>
  <c r="Q78" i="3"/>
  <c r="O78" i="3"/>
  <c r="N78" i="3"/>
  <c r="L78" i="3"/>
  <c r="K78" i="3"/>
  <c r="S77" i="3"/>
  <c r="R77" i="3"/>
  <c r="Q77" i="3"/>
  <c r="O77" i="3"/>
  <c r="N77" i="3"/>
  <c r="L77" i="3"/>
  <c r="K77" i="3"/>
  <c r="S75" i="3"/>
  <c r="R75" i="3"/>
  <c r="Q75" i="3"/>
  <c r="O75" i="3"/>
  <c r="N75" i="3"/>
  <c r="L75" i="3"/>
  <c r="K75" i="3"/>
  <c r="S74" i="3"/>
  <c r="R74" i="3"/>
  <c r="Q74" i="3"/>
  <c r="O74" i="3"/>
  <c r="N74" i="3"/>
  <c r="L74" i="3"/>
  <c r="K74" i="3"/>
  <c r="S73" i="3"/>
  <c r="R73" i="3"/>
  <c r="Q73" i="3"/>
  <c r="O73" i="3"/>
  <c r="N73" i="3"/>
  <c r="L73" i="3"/>
  <c r="K73" i="3"/>
  <c r="S72" i="3"/>
  <c r="R72" i="3"/>
  <c r="Q72" i="3"/>
  <c r="O72" i="3"/>
  <c r="N72" i="3"/>
  <c r="L72" i="3"/>
  <c r="K72" i="3"/>
  <c r="S71" i="3"/>
  <c r="R71" i="3"/>
  <c r="Q71" i="3"/>
  <c r="O71" i="3"/>
  <c r="N71" i="3"/>
  <c r="L71" i="3"/>
  <c r="K71" i="3"/>
  <c r="S70" i="3"/>
  <c r="R70" i="3"/>
  <c r="Q70" i="3"/>
  <c r="O70" i="3"/>
  <c r="N70" i="3"/>
  <c r="L70" i="3"/>
  <c r="K70" i="3"/>
  <c r="S69" i="3"/>
  <c r="R69" i="3"/>
  <c r="Q69" i="3"/>
  <c r="O69" i="3"/>
  <c r="N69" i="3"/>
  <c r="L69" i="3"/>
  <c r="K69" i="3"/>
  <c r="S68" i="3"/>
  <c r="R68" i="3"/>
  <c r="Q68" i="3"/>
  <c r="O68" i="3"/>
  <c r="N68" i="3"/>
  <c r="L68" i="3"/>
  <c r="K68" i="3"/>
  <c r="S67" i="3"/>
  <c r="R67" i="3"/>
  <c r="Q67" i="3"/>
  <c r="O67" i="3"/>
  <c r="N67" i="3"/>
  <c r="L67" i="3"/>
  <c r="K67" i="3"/>
  <c r="S66" i="3"/>
  <c r="R66" i="3"/>
  <c r="Q66" i="3"/>
  <c r="O66" i="3"/>
  <c r="N66" i="3"/>
  <c r="L66" i="3"/>
  <c r="K66" i="3"/>
  <c r="S65" i="3"/>
  <c r="R65" i="3"/>
  <c r="Q65" i="3"/>
  <c r="O65" i="3"/>
  <c r="N65" i="3"/>
  <c r="L65" i="3"/>
  <c r="K65" i="3"/>
  <c r="R62" i="3"/>
  <c r="Q62" i="3"/>
  <c r="O62" i="3"/>
  <c r="N62" i="3"/>
  <c r="L62" i="3"/>
  <c r="K62" i="3"/>
  <c r="R61" i="3"/>
  <c r="Q61" i="3"/>
  <c r="O61" i="3"/>
  <c r="N61" i="3"/>
  <c r="L61" i="3"/>
  <c r="K61" i="3"/>
  <c r="R60" i="3"/>
  <c r="Q60" i="3"/>
  <c r="O60" i="3"/>
  <c r="N60" i="3"/>
  <c r="L60" i="3"/>
  <c r="K60" i="3"/>
  <c r="R58" i="3"/>
  <c r="Q58" i="3"/>
  <c r="O58" i="3"/>
  <c r="N58" i="3"/>
  <c r="L58" i="3"/>
  <c r="K58" i="3"/>
  <c r="R57" i="3"/>
  <c r="Q57" i="3"/>
  <c r="O57" i="3"/>
  <c r="N57" i="3"/>
  <c r="L57" i="3"/>
  <c r="K57" i="3"/>
  <c r="R56" i="3"/>
  <c r="Q56" i="3"/>
  <c r="O56" i="3"/>
  <c r="N56" i="3"/>
  <c r="L56" i="3"/>
  <c r="K56" i="3"/>
  <c r="R54" i="3"/>
  <c r="Q54" i="3"/>
  <c r="O54" i="3"/>
  <c r="N54" i="3"/>
  <c r="L54" i="3"/>
  <c r="K54" i="3"/>
  <c r="R53" i="3"/>
  <c r="Q53" i="3"/>
  <c r="O53" i="3"/>
  <c r="N53" i="3"/>
  <c r="L53" i="3"/>
  <c r="K53" i="3"/>
  <c r="R52" i="3"/>
  <c r="Q52" i="3"/>
  <c r="O52" i="3"/>
  <c r="N52" i="3"/>
  <c r="L52" i="3"/>
  <c r="K52" i="3"/>
  <c r="R51" i="3"/>
  <c r="Q51" i="3"/>
  <c r="O51" i="3"/>
  <c r="N51" i="3"/>
  <c r="L51" i="3"/>
  <c r="K51" i="3"/>
  <c r="R49" i="3"/>
  <c r="Q49" i="3"/>
  <c r="O49" i="3"/>
  <c r="N49" i="3"/>
  <c r="L49" i="3"/>
  <c r="K49" i="3"/>
  <c r="R46" i="3"/>
  <c r="Q46" i="3"/>
  <c r="O46" i="3"/>
  <c r="N46" i="3"/>
  <c r="L46" i="3"/>
  <c r="K46" i="3"/>
  <c r="R44" i="3"/>
  <c r="Q44" i="3"/>
  <c r="O44" i="3"/>
  <c r="N44" i="3"/>
  <c r="L44" i="3"/>
  <c r="K44" i="3"/>
  <c r="R43" i="3"/>
  <c r="Q43" i="3"/>
  <c r="O43" i="3"/>
  <c r="N43" i="3"/>
  <c r="L43" i="3"/>
  <c r="K43" i="3"/>
  <c r="R41" i="3"/>
  <c r="Q41" i="3"/>
  <c r="O41" i="3"/>
  <c r="N41" i="3"/>
  <c r="L41" i="3"/>
  <c r="K41" i="3"/>
  <c r="R40" i="3"/>
  <c r="Q40" i="3"/>
  <c r="O40" i="3"/>
  <c r="N40" i="3"/>
  <c r="L40" i="3"/>
  <c r="K40" i="3"/>
  <c r="R39" i="3"/>
  <c r="Q39" i="3"/>
  <c r="O39" i="3"/>
  <c r="N39" i="3"/>
  <c r="L39" i="3"/>
  <c r="K39" i="3"/>
  <c r="R37" i="3"/>
  <c r="Q37" i="3"/>
  <c r="O37" i="3"/>
  <c r="N37" i="3"/>
  <c r="L37" i="3"/>
  <c r="K37" i="3"/>
  <c r="R36" i="3"/>
  <c r="Q36" i="3"/>
  <c r="O36" i="3"/>
  <c r="N36" i="3"/>
  <c r="L36" i="3"/>
  <c r="K36" i="3"/>
  <c r="R35" i="3"/>
  <c r="Q35" i="3"/>
  <c r="O35" i="3"/>
  <c r="N35" i="3"/>
  <c r="L35" i="3"/>
  <c r="K35" i="3"/>
  <c r="R34" i="3"/>
  <c r="Q34" i="3"/>
  <c r="O34" i="3"/>
  <c r="N34" i="3"/>
  <c r="L34" i="3"/>
  <c r="K34" i="3"/>
  <c r="R33" i="3"/>
  <c r="Q33" i="3"/>
  <c r="O33" i="3"/>
  <c r="N33" i="3"/>
  <c r="L33" i="3"/>
  <c r="K33" i="3"/>
  <c r="R32" i="3"/>
  <c r="Q32" i="3"/>
  <c r="O32" i="3"/>
  <c r="N32" i="3"/>
  <c r="L32" i="3"/>
  <c r="K32" i="3"/>
  <c r="R31" i="3"/>
  <c r="Q31" i="3"/>
  <c r="O31" i="3"/>
  <c r="N31" i="3"/>
  <c r="L31" i="3"/>
  <c r="K31" i="3"/>
  <c r="R30" i="3"/>
  <c r="Q30" i="3"/>
  <c r="O30" i="3"/>
  <c r="N30" i="3"/>
  <c r="L30" i="3"/>
  <c r="K30" i="3"/>
  <c r="R29" i="3"/>
  <c r="Q29" i="3"/>
  <c r="O29" i="3"/>
  <c r="N29" i="3"/>
  <c r="L29" i="3"/>
  <c r="K29" i="3"/>
  <c r="R28" i="3"/>
  <c r="Q28" i="3"/>
  <c r="O28" i="3"/>
  <c r="N28" i="3"/>
  <c r="L28" i="3"/>
  <c r="K28" i="3"/>
  <c r="R26" i="3"/>
  <c r="Q26" i="3"/>
  <c r="O26" i="3"/>
  <c r="N26" i="3"/>
  <c r="L26" i="3"/>
  <c r="K26" i="3"/>
  <c r="R25" i="3"/>
  <c r="Q25" i="3"/>
  <c r="O25" i="3"/>
  <c r="N25" i="3"/>
  <c r="L25" i="3"/>
  <c r="K25" i="3"/>
  <c r="R23" i="3"/>
  <c r="Q23" i="3"/>
  <c r="O23" i="3"/>
  <c r="N23" i="3"/>
  <c r="L23" i="3"/>
  <c r="K23" i="3"/>
  <c r="R22" i="3"/>
  <c r="Q22" i="3"/>
  <c r="O22" i="3"/>
  <c r="N22" i="3"/>
  <c r="L22" i="3"/>
  <c r="K22" i="3"/>
  <c r="R21" i="3"/>
  <c r="Q21" i="3"/>
  <c r="O21" i="3"/>
  <c r="N21" i="3"/>
  <c r="L21" i="3"/>
  <c r="K21" i="3"/>
  <c r="R19" i="3"/>
  <c r="Q19" i="3"/>
  <c r="O19" i="3"/>
  <c r="N19" i="3"/>
  <c r="L19" i="3"/>
  <c r="K19" i="3"/>
  <c r="R18" i="3"/>
  <c r="Q18" i="3"/>
  <c r="O18" i="3"/>
  <c r="N18" i="3"/>
  <c r="L18" i="3"/>
  <c r="K18" i="3"/>
  <c r="R17" i="3"/>
  <c r="Q17" i="3"/>
  <c r="O17" i="3"/>
  <c r="N17" i="3"/>
  <c r="L17" i="3"/>
  <c r="K17" i="3"/>
  <c r="R16" i="3"/>
  <c r="Q16" i="3"/>
  <c r="O16" i="3"/>
  <c r="N16" i="3"/>
  <c r="L16" i="3"/>
  <c r="K16" i="3"/>
  <c r="R15" i="3"/>
  <c r="Q15" i="3"/>
  <c r="O15" i="3"/>
  <c r="N15" i="3"/>
  <c r="L15" i="3"/>
  <c r="K15" i="3"/>
  <c r="R14" i="3"/>
  <c r="Q14" i="3"/>
  <c r="O14" i="3"/>
  <c r="N14" i="3"/>
  <c r="L14" i="3"/>
  <c r="K14" i="3"/>
  <c r="J62" i="3"/>
  <c r="G62" i="3"/>
  <c r="J61" i="3"/>
  <c r="G61" i="3"/>
  <c r="J60" i="3"/>
  <c r="G60" i="3"/>
  <c r="I59" i="3"/>
  <c r="H59" i="3"/>
  <c r="F59" i="3"/>
  <c r="E59" i="3"/>
  <c r="J58" i="3"/>
  <c r="G58" i="3"/>
  <c r="J57" i="3"/>
  <c r="G57" i="3"/>
  <c r="J56" i="3"/>
  <c r="G56" i="3"/>
  <c r="I55" i="3"/>
  <c r="H55" i="3"/>
  <c r="F55" i="3"/>
  <c r="E55" i="3"/>
  <c r="J54" i="3"/>
  <c r="G54" i="3"/>
  <c r="J53" i="3"/>
  <c r="G53" i="3"/>
  <c r="J52" i="3"/>
  <c r="G52" i="3"/>
  <c r="J51" i="3"/>
  <c r="G51" i="3"/>
  <c r="I50" i="3"/>
  <c r="I48" i="3"/>
  <c r="I47" i="3"/>
  <c r="H50" i="3"/>
  <c r="H48" i="3"/>
  <c r="H47" i="3"/>
  <c r="F50" i="3"/>
  <c r="E50" i="3"/>
  <c r="J49" i="3"/>
  <c r="G49" i="3"/>
  <c r="F48" i="3"/>
  <c r="E48" i="3"/>
  <c r="E47" i="3"/>
  <c r="J46" i="3"/>
  <c r="G46" i="3"/>
  <c r="I45" i="3"/>
  <c r="H45" i="3"/>
  <c r="F45" i="3"/>
  <c r="E45" i="3"/>
  <c r="J44" i="3"/>
  <c r="G44" i="3"/>
  <c r="J43" i="3"/>
  <c r="G43" i="3"/>
  <c r="I42" i="3"/>
  <c r="H42" i="3"/>
  <c r="F42" i="3"/>
  <c r="E42" i="3"/>
  <c r="J41" i="3"/>
  <c r="G41" i="3"/>
  <c r="J40" i="3"/>
  <c r="G40" i="3"/>
  <c r="J39" i="3"/>
  <c r="G39" i="3"/>
  <c r="I38" i="3"/>
  <c r="H38" i="3"/>
  <c r="F38" i="3"/>
  <c r="E38" i="3"/>
  <c r="J37" i="3"/>
  <c r="G37" i="3"/>
  <c r="J36" i="3"/>
  <c r="G36" i="3"/>
  <c r="J35" i="3"/>
  <c r="G35" i="3"/>
  <c r="J34" i="3"/>
  <c r="G34" i="3"/>
  <c r="J33" i="3"/>
  <c r="G33" i="3"/>
  <c r="J32" i="3"/>
  <c r="G32" i="3"/>
  <c r="J31" i="3"/>
  <c r="G31" i="3"/>
  <c r="J30" i="3"/>
  <c r="G30" i="3"/>
  <c r="J29" i="3"/>
  <c r="G29" i="3"/>
  <c r="J28" i="3"/>
  <c r="G28" i="3"/>
  <c r="I27" i="3"/>
  <c r="H27" i="3"/>
  <c r="F27" i="3"/>
  <c r="E27" i="3"/>
  <c r="J26" i="3"/>
  <c r="G26" i="3"/>
  <c r="J25" i="3"/>
  <c r="G25" i="3"/>
  <c r="I24" i="3"/>
  <c r="H24" i="3"/>
  <c r="F24" i="3"/>
  <c r="E24" i="3"/>
  <c r="J23" i="3"/>
  <c r="G23" i="3"/>
  <c r="J22" i="3"/>
  <c r="G22" i="3"/>
  <c r="J21" i="3"/>
  <c r="G21" i="3"/>
  <c r="I20" i="3"/>
  <c r="H20" i="3"/>
  <c r="F20" i="3"/>
  <c r="E20" i="3"/>
  <c r="J19" i="3"/>
  <c r="G19" i="3"/>
  <c r="J18" i="3"/>
  <c r="G18" i="3"/>
  <c r="J17" i="3"/>
  <c r="G17" i="3"/>
  <c r="J16" i="3"/>
  <c r="G16" i="3"/>
  <c r="J15" i="3"/>
  <c r="G15" i="3"/>
  <c r="J14" i="3"/>
  <c r="G14" i="3"/>
  <c r="I13" i="3"/>
  <c r="I12" i="3"/>
  <c r="I11" i="3"/>
  <c r="I10" i="3"/>
  <c r="I9" i="3"/>
  <c r="H13" i="3"/>
  <c r="H12" i="3"/>
  <c r="F13" i="3"/>
  <c r="F12" i="3"/>
  <c r="E13" i="3"/>
  <c r="E12" i="3"/>
  <c r="C59" i="3"/>
  <c r="C55" i="3"/>
  <c r="C50" i="3"/>
  <c r="C48" i="3"/>
  <c r="B59" i="3"/>
  <c r="D59" i="3"/>
  <c r="B50" i="3"/>
  <c r="B48" i="3"/>
  <c r="C45" i="3"/>
  <c r="C42" i="3"/>
  <c r="C38" i="3"/>
  <c r="C27" i="3"/>
  <c r="C24" i="3"/>
  <c r="C20" i="3"/>
  <c r="C13" i="3"/>
  <c r="B45" i="3"/>
  <c r="B42" i="3"/>
  <c r="B38" i="3"/>
  <c r="B27" i="3"/>
  <c r="B24" i="3"/>
  <c r="B20" i="3"/>
  <c r="D130" i="3"/>
  <c r="D128" i="3"/>
  <c r="D126" i="3"/>
  <c r="D125" i="3"/>
  <c r="D123" i="3"/>
  <c r="D122" i="3"/>
  <c r="D121" i="3"/>
  <c r="D119" i="3"/>
  <c r="D117" i="3"/>
  <c r="D116" i="3"/>
  <c r="D115" i="3"/>
  <c r="D114" i="3"/>
  <c r="D113" i="3"/>
  <c r="D112" i="3"/>
  <c r="D111" i="3"/>
  <c r="D108" i="3"/>
  <c r="D107" i="3"/>
  <c r="P107" i="3"/>
  <c r="D106" i="3"/>
  <c r="D104" i="3"/>
  <c r="M104" i="3"/>
  <c r="D103" i="3"/>
  <c r="D101" i="3"/>
  <c r="M101" i="3"/>
  <c r="D100" i="3"/>
  <c r="D99" i="3"/>
  <c r="M99" i="3"/>
  <c r="D98" i="3"/>
  <c r="D97" i="3"/>
  <c r="M97" i="3"/>
  <c r="D96" i="3"/>
  <c r="M96" i="3"/>
  <c r="D94" i="3"/>
  <c r="D93" i="3"/>
  <c r="M93" i="3"/>
  <c r="D92" i="3"/>
  <c r="D91" i="3"/>
  <c r="M91" i="3"/>
  <c r="D90" i="3"/>
  <c r="D89" i="3"/>
  <c r="M89" i="3"/>
  <c r="D88" i="3"/>
  <c r="D87" i="3"/>
  <c r="M87" i="3"/>
  <c r="D85" i="3"/>
  <c r="D84" i="3"/>
  <c r="M84" i="3"/>
  <c r="D83" i="3"/>
  <c r="D82" i="3"/>
  <c r="M82" i="3"/>
  <c r="D81" i="3"/>
  <c r="D80" i="3"/>
  <c r="M80" i="3"/>
  <c r="D79" i="3"/>
  <c r="D78" i="3"/>
  <c r="M78" i="3"/>
  <c r="D77" i="3"/>
  <c r="D75" i="3"/>
  <c r="M75" i="3"/>
  <c r="D74" i="3"/>
  <c r="D73" i="3"/>
  <c r="M73" i="3"/>
  <c r="D72" i="3"/>
  <c r="D71" i="3"/>
  <c r="M71" i="3"/>
  <c r="D70" i="3"/>
  <c r="D69" i="3"/>
  <c r="M69" i="3"/>
  <c r="D68" i="3"/>
  <c r="D67" i="3"/>
  <c r="M67" i="3"/>
  <c r="D66" i="3"/>
  <c r="D65" i="3"/>
  <c r="M65" i="3"/>
  <c r="D62" i="3"/>
  <c r="D61" i="3"/>
  <c r="D60" i="3"/>
  <c r="D58" i="3"/>
  <c r="D57" i="3"/>
  <c r="D56" i="3"/>
  <c r="D54" i="3"/>
  <c r="D53" i="3"/>
  <c r="D52" i="3"/>
  <c r="D51" i="3"/>
  <c r="D49" i="3"/>
  <c r="D46" i="3"/>
  <c r="D44" i="3"/>
  <c r="D43" i="3"/>
  <c r="D41" i="3"/>
  <c r="D40" i="3"/>
  <c r="D39" i="3"/>
  <c r="D37" i="3"/>
  <c r="D36" i="3"/>
  <c r="D35" i="3"/>
  <c r="D34" i="3"/>
  <c r="D33" i="3"/>
  <c r="D32" i="3"/>
  <c r="D31" i="3"/>
  <c r="D30" i="3"/>
  <c r="D29" i="3"/>
  <c r="D28" i="3"/>
  <c r="D26" i="3"/>
  <c r="D25" i="3"/>
  <c r="D23" i="3"/>
  <c r="D22" i="3"/>
  <c r="D21" i="3"/>
  <c r="D15" i="3"/>
  <c r="D16" i="3"/>
  <c r="D17" i="3"/>
  <c r="D18" i="3"/>
  <c r="D19" i="3"/>
  <c r="B13" i="3"/>
  <c r="Y10" i="1"/>
  <c r="P11" i="1"/>
  <c r="S10" i="1"/>
  <c r="Y116" i="11"/>
  <c r="AB116" i="11"/>
  <c r="AQ10" i="11"/>
  <c r="S128" i="11"/>
  <c r="AQ9" i="11"/>
  <c r="AQ69" i="11"/>
  <c r="J128" i="11"/>
  <c r="D69" i="11"/>
  <c r="V10" i="1"/>
  <c r="Q9" i="1"/>
  <c r="S9" i="1"/>
  <c r="H11" i="3"/>
  <c r="H10" i="3"/>
  <c r="H9" i="3"/>
  <c r="J9" i="3"/>
  <c r="AK116" i="11"/>
  <c r="D116" i="11"/>
  <c r="S117" i="11"/>
  <c r="AB101" i="11"/>
  <c r="AK69" i="11"/>
  <c r="S82" i="11"/>
  <c r="Q48" i="11"/>
  <c r="M48" i="11"/>
  <c r="S48" i="11"/>
  <c r="D10" i="11"/>
  <c r="F9" i="11"/>
  <c r="D109" i="3"/>
  <c r="N63" i="3"/>
  <c r="K63" i="3"/>
  <c r="F47" i="3"/>
  <c r="F11" i="3"/>
  <c r="F10" i="3"/>
  <c r="F9" i="3"/>
  <c r="E11" i="3"/>
  <c r="E10" i="3"/>
  <c r="E9" i="3"/>
  <c r="K9" i="1"/>
  <c r="M9" i="1"/>
  <c r="J10" i="1"/>
  <c r="S127" i="3"/>
  <c r="AB132" i="11"/>
  <c r="AD10" i="1"/>
  <c r="AD9" i="1"/>
  <c r="S95" i="3"/>
  <c r="S76" i="3"/>
  <c r="AK39" i="11"/>
  <c r="AB48" i="11"/>
  <c r="S109" i="11"/>
  <c r="G48" i="11"/>
  <c r="J48" i="11"/>
  <c r="H48" i="11"/>
  <c r="I48" i="11"/>
  <c r="AK48" i="11"/>
  <c r="AK70" i="11"/>
  <c r="S69" i="11"/>
  <c r="AN135" i="11"/>
  <c r="AT135" i="11"/>
  <c r="G69" i="11"/>
  <c r="C9" i="11"/>
  <c r="AQ116" i="11"/>
  <c r="S124" i="3"/>
  <c r="P127" i="3"/>
  <c r="S109" i="3"/>
  <c r="P86" i="3"/>
  <c r="AN112" i="11"/>
  <c r="V9" i="1"/>
  <c r="I9" i="1"/>
  <c r="J9" i="1"/>
  <c r="W9" i="1"/>
  <c r="Y9" i="1"/>
  <c r="AK135" i="11"/>
  <c r="AB126" i="11"/>
  <c r="AK112" i="11"/>
  <c r="S101" i="11"/>
  <c r="AB69" i="11"/>
  <c r="AB49" i="11"/>
  <c r="S46" i="11"/>
  <c r="AB28" i="11"/>
  <c r="AK12" i="11"/>
  <c r="AB112" i="11"/>
  <c r="AK92" i="11"/>
  <c r="S92" i="11"/>
  <c r="AB70" i="11"/>
  <c r="AK65" i="11"/>
  <c r="S65" i="11"/>
  <c r="AK53" i="11"/>
  <c r="S53" i="11"/>
  <c r="AB46" i="11"/>
  <c r="AK43" i="11"/>
  <c r="S43" i="11"/>
  <c r="AB39" i="11"/>
  <c r="AK19" i="11"/>
  <c r="AR137" i="11"/>
  <c r="AR135" i="11"/>
  <c r="AK137" i="11"/>
  <c r="AB128" i="11"/>
  <c r="AB117" i="11"/>
  <c r="S116" i="11"/>
  <c r="AK101" i="11"/>
  <c r="AB92" i="11"/>
  <c r="S70" i="11"/>
  <c r="AB65" i="11"/>
  <c r="AB53" i="11"/>
  <c r="AK46" i="11"/>
  <c r="AB43" i="11"/>
  <c r="S39" i="11"/>
  <c r="AK25" i="11"/>
  <c r="AB19" i="11"/>
  <c r="S12" i="11"/>
  <c r="AN109" i="11"/>
  <c r="B9" i="11"/>
  <c r="AM11" i="11"/>
  <c r="S135" i="11"/>
  <c r="AK109" i="11"/>
  <c r="AT137" i="11"/>
  <c r="AN19" i="11"/>
  <c r="S137" i="11"/>
  <c r="AB135" i="11"/>
  <c r="AK132" i="11"/>
  <c r="S132" i="11"/>
  <c r="AK126" i="11"/>
  <c r="S126" i="11"/>
  <c r="AB109" i="11"/>
  <c r="AK28" i="11"/>
  <c r="S28" i="11"/>
  <c r="AB12" i="11"/>
  <c r="D11" i="11"/>
  <c r="AM101" i="11"/>
  <c r="AM92" i="11"/>
  <c r="AM82" i="11"/>
  <c r="AN39" i="11"/>
  <c r="AL116" i="11"/>
  <c r="AN116" i="11"/>
  <c r="AN117" i="11"/>
  <c r="G10" i="1"/>
  <c r="E9" i="1"/>
  <c r="G9" i="1"/>
  <c r="Z10" i="1"/>
  <c r="AB11" i="1"/>
  <c r="G116" i="11"/>
  <c r="S120" i="3"/>
  <c r="S110" i="3"/>
  <c r="S105" i="3"/>
  <c r="S102" i="3"/>
  <c r="S86" i="3"/>
  <c r="S63" i="3"/>
  <c r="M95" i="3"/>
  <c r="AN128" i="11"/>
  <c r="AT128" i="11"/>
  <c r="AR128" i="11"/>
  <c r="P10" i="1"/>
  <c r="N9" i="1"/>
  <c r="P9" i="1"/>
  <c r="AN132" i="11"/>
  <c r="AT132" i="11"/>
  <c r="AR132" i="11"/>
  <c r="G10" i="11"/>
  <c r="E9" i="11"/>
  <c r="AC10" i="1"/>
  <c r="AE11" i="1"/>
  <c r="P95" i="3"/>
  <c r="M129" i="3"/>
  <c r="P15" i="3"/>
  <c r="P17" i="3"/>
  <c r="P19" i="3"/>
  <c r="P22" i="3"/>
  <c r="P23" i="3"/>
  <c r="P26" i="3"/>
  <c r="P29" i="3"/>
  <c r="P31" i="3"/>
  <c r="P33" i="3"/>
  <c r="P35" i="3"/>
  <c r="P37" i="3"/>
  <c r="P41" i="3"/>
  <c r="P44" i="3"/>
  <c r="P49" i="3"/>
  <c r="P51" i="3"/>
  <c r="P53" i="3"/>
  <c r="P56" i="3"/>
  <c r="P58" i="3"/>
  <c r="P61" i="3"/>
  <c r="P65" i="3"/>
  <c r="P89" i="3"/>
  <c r="P101" i="3"/>
  <c r="P69" i="3"/>
  <c r="P73" i="3"/>
  <c r="P78" i="3"/>
  <c r="P84" i="3"/>
  <c r="P93" i="3"/>
  <c r="P97" i="3"/>
  <c r="C12" i="3"/>
  <c r="C11" i="3"/>
  <c r="L11" i="3"/>
  <c r="S14" i="3"/>
  <c r="M15" i="3"/>
  <c r="M16" i="3"/>
  <c r="M17" i="3"/>
  <c r="S18" i="3"/>
  <c r="M19" i="3"/>
  <c r="M21" i="3"/>
  <c r="M22" i="3"/>
  <c r="M23" i="3"/>
  <c r="M25" i="3"/>
  <c r="M26" i="3"/>
  <c r="S28" i="3"/>
  <c r="M29" i="3"/>
  <c r="M30" i="3"/>
  <c r="M31" i="3"/>
  <c r="S32" i="3"/>
  <c r="M33" i="3"/>
  <c r="M35" i="3"/>
  <c r="M37" i="3"/>
  <c r="M41" i="3"/>
  <c r="M44" i="3"/>
  <c r="M49" i="3"/>
  <c r="M51" i="3"/>
  <c r="M53" i="3"/>
  <c r="M56" i="3"/>
  <c r="M58" i="3"/>
  <c r="M61" i="3"/>
  <c r="P67" i="3"/>
  <c r="P71" i="3"/>
  <c r="P75" i="3"/>
  <c r="P80" i="3"/>
  <c r="P82" i="3"/>
  <c r="P87" i="3"/>
  <c r="P91" i="3"/>
  <c r="P96" i="3"/>
  <c r="P99" i="3"/>
  <c r="P104" i="3"/>
  <c r="M127" i="3"/>
  <c r="D13" i="3"/>
  <c r="B12" i="3"/>
  <c r="K12" i="3"/>
  <c r="P66" i="3"/>
  <c r="M66" i="3"/>
  <c r="P70" i="3"/>
  <c r="M70" i="3"/>
  <c r="P74" i="3"/>
  <c r="M74" i="3"/>
  <c r="P79" i="3"/>
  <c r="M79" i="3"/>
  <c r="P85" i="3"/>
  <c r="M85" i="3"/>
  <c r="P90" i="3"/>
  <c r="M90" i="3"/>
  <c r="P92" i="3"/>
  <c r="M92" i="3"/>
  <c r="P100" i="3"/>
  <c r="M100" i="3"/>
  <c r="P106" i="3"/>
  <c r="M106" i="3"/>
  <c r="M112" i="3"/>
  <c r="P112" i="3"/>
  <c r="M116" i="3"/>
  <c r="P116" i="3"/>
  <c r="M122" i="3"/>
  <c r="P122" i="3"/>
  <c r="M125" i="3"/>
  <c r="P125" i="3"/>
  <c r="J12" i="3"/>
  <c r="Q12" i="3"/>
  <c r="J13" i="3"/>
  <c r="N13" i="3"/>
  <c r="Q13" i="3"/>
  <c r="G20" i="3"/>
  <c r="K20" i="3"/>
  <c r="J20" i="3"/>
  <c r="Q20" i="3"/>
  <c r="N20" i="3"/>
  <c r="G24" i="3"/>
  <c r="K24" i="3"/>
  <c r="J24" i="3"/>
  <c r="Q24" i="3"/>
  <c r="N24" i="3"/>
  <c r="G27" i="3"/>
  <c r="K27" i="3"/>
  <c r="J27" i="3"/>
  <c r="N27" i="3"/>
  <c r="Q27" i="3"/>
  <c r="M34" i="3"/>
  <c r="S34" i="3"/>
  <c r="S36" i="3"/>
  <c r="M36" i="3"/>
  <c r="G38" i="3"/>
  <c r="K38" i="3"/>
  <c r="J38" i="3"/>
  <c r="Q38" i="3"/>
  <c r="N38" i="3"/>
  <c r="S39" i="3"/>
  <c r="M39" i="3"/>
  <c r="S40" i="3"/>
  <c r="M40" i="3"/>
  <c r="G42" i="3"/>
  <c r="K42" i="3"/>
  <c r="J42" i="3"/>
  <c r="N42" i="3"/>
  <c r="Q42" i="3"/>
  <c r="S43" i="3"/>
  <c r="M43" i="3"/>
  <c r="G45" i="3"/>
  <c r="K45" i="3"/>
  <c r="J45" i="3"/>
  <c r="Q45" i="3"/>
  <c r="N45" i="3"/>
  <c r="S46" i="3"/>
  <c r="M46" i="3"/>
  <c r="G47" i="3"/>
  <c r="J47" i="3"/>
  <c r="Q47" i="3"/>
  <c r="G48" i="3"/>
  <c r="K48" i="3"/>
  <c r="J48" i="3"/>
  <c r="N48" i="3"/>
  <c r="Q48" i="3"/>
  <c r="G50" i="3"/>
  <c r="K50" i="3"/>
  <c r="J50" i="3"/>
  <c r="Q50" i="3"/>
  <c r="N50" i="3"/>
  <c r="S52" i="3"/>
  <c r="M52" i="3"/>
  <c r="S54" i="3"/>
  <c r="M54" i="3"/>
  <c r="G55" i="3"/>
  <c r="J55" i="3"/>
  <c r="Q55" i="3"/>
  <c r="S57" i="3"/>
  <c r="M57" i="3"/>
  <c r="G59" i="3"/>
  <c r="M59" i="3"/>
  <c r="K59" i="3"/>
  <c r="J59" i="3"/>
  <c r="Q59" i="3"/>
  <c r="N59" i="3"/>
  <c r="S60" i="3"/>
  <c r="M60" i="3"/>
  <c r="S62" i="3"/>
  <c r="M62" i="3"/>
  <c r="S16" i="3"/>
  <c r="M18" i="3"/>
  <c r="S21" i="3"/>
  <c r="S25" i="3"/>
  <c r="M28" i="3"/>
  <c r="S30" i="3"/>
  <c r="M32" i="3"/>
  <c r="P68" i="3"/>
  <c r="M68" i="3"/>
  <c r="P72" i="3"/>
  <c r="M72" i="3"/>
  <c r="P77" i="3"/>
  <c r="M77" i="3"/>
  <c r="P81" i="3"/>
  <c r="M81" i="3"/>
  <c r="P83" i="3"/>
  <c r="M83" i="3"/>
  <c r="P88" i="3"/>
  <c r="M88" i="3"/>
  <c r="P94" i="3"/>
  <c r="M94" i="3"/>
  <c r="P98" i="3"/>
  <c r="M98" i="3"/>
  <c r="P103" i="3"/>
  <c r="M103" i="3"/>
  <c r="M108" i="3"/>
  <c r="P108" i="3"/>
  <c r="M114" i="3"/>
  <c r="P114" i="3"/>
  <c r="M119" i="3"/>
  <c r="P119" i="3"/>
  <c r="M128" i="3"/>
  <c r="P128" i="3"/>
  <c r="G11" i="3"/>
  <c r="G12" i="3"/>
  <c r="G13" i="3"/>
  <c r="K13" i="3"/>
  <c r="C47" i="3"/>
  <c r="S15" i="3"/>
  <c r="P16" i="3"/>
  <c r="S17" i="3"/>
  <c r="P18" i="3"/>
  <c r="S19" i="3"/>
  <c r="P21" i="3"/>
  <c r="S22" i="3"/>
  <c r="S23" i="3"/>
  <c r="P25" i="3"/>
  <c r="S26" i="3"/>
  <c r="P28" i="3"/>
  <c r="S29" i="3"/>
  <c r="P30" i="3"/>
  <c r="S31" i="3"/>
  <c r="P32" i="3"/>
  <c r="S33" i="3"/>
  <c r="P34" i="3"/>
  <c r="S35" i="3"/>
  <c r="P36" i="3"/>
  <c r="S37" i="3"/>
  <c r="P39" i="3"/>
  <c r="P40" i="3"/>
  <c r="S41" i="3"/>
  <c r="P43" i="3"/>
  <c r="S44" i="3"/>
  <c r="P46" i="3"/>
  <c r="S49" i="3"/>
  <c r="S51" i="3"/>
  <c r="P52" i="3"/>
  <c r="S53" i="3"/>
  <c r="P54" i="3"/>
  <c r="S56" i="3"/>
  <c r="P57" i="3"/>
  <c r="S58" i="3"/>
  <c r="P60" i="3"/>
  <c r="S61" i="3"/>
  <c r="P62" i="3"/>
  <c r="P111" i="3"/>
  <c r="M111" i="3"/>
  <c r="P113" i="3"/>
  <c r="M113" i="3"/>
  <c r="P115" i="3"/>
  <c r="M115" i="3"/>
  <c r="P117" i="3"/>
  <c r="M117" i="3"/>
  <c r="P121" i="3"/>
  <c r="M121" i="3"/>
  <c r="P123" i="3"/>
  <c r="M123" i="3"/>
  <c r="P126" i="3"/>
  <c r="M126" i="3"/>
  <c r="P130" i="3"/>
  <c r="M130" i="3"/>
  <c r="R11" i="3"/>
  <c r="R12" i="3"/>
  <c r="L13" i="3"/>
  <c r="R13" i="3"/>
  <c r="O13" i="3"/>
  <c r="L20" i="3"/>
  <c r="O20" i="3"/>
  <c r="R20" i="3"/>
  <c r="L24" i="3"/>
  <c r="O24" i="3"/>
  <c r="R24" i="3"/>
  <c r="L27" i="3"/>
  <c r="R27" i="3"/>
  <c r="O27" i="3"/>
  <c r="L38" i="3"/>
  <c r="O38" i="3"/>
  <c r="R38" i="3"/>
  <c r="L42" i="3"/>
  <c r="R42" i="3"/>
  <c r="O42" i="3"/>
  <c r="L45" i="3"/>
  <c r="O45" i="3"/>
  <c r="R45" i="3"/>
  <c r="L47" i="3"/>
  <c r="R47" i="3"/>
  <c r="O47" i="3"/>
  <c r="L48" i="3"/>
  <c r="R48" i="3"/>
  <c r="O48" i="3"/>
  <c r="L50" i="3"/>
  <c r="O50" i="3"/>
  <c r="R50" i="3"/>
  <c r="L55" i="3"/>
  <c r="R55" i="3"/>
  <c r="O55" i="3"/>
  <c r="L59" i="3"/>
  <c r="O59" i="3"/>
  <c r="R59" i="3"/>
  <c r="M107" i="3"/>
  <c r="AM70" i="11"/>
  <c r="AM53" i="11"/>
  <c r="AL28" i="11"/>
  <c r="AN28" i="11"/>
  <c r="AA11" i="11"/>
  <c r="X10" i="11"/>
  <c r="Q11" i="11"/>
  <c r="N10" i="11"/>
  <c r="P11" i="11"/>
  <c r="AJ10" i="11"/>
  <c r="AG9" i="11"/>
  <c r="AJ11" i="11"/>
  <c r="R11" i="11"/>
  <c r="M11" i="11"/>
  <c r="AI11" i="11"/>
  <c r="AF10" i="11"/>
  <c r="AH11" i="11"/>
  <c r="T10" i="11"/>
  <c r="V11" i="11"/>
  <c r="R10" i="11"/>
  <c r="L9" i="11"/>
  <c r="AC9" i="11"/>
  <c r="AE10" i="11"/>
  <c r="Y11" i="11"/>
  <c r="AE11" i="11"/>
  <c r="M10" i="11"/>
  <c r="AN65" i="11"/>
  <c r="C49" i="2"/>
  <c r="B49" i="2"/>
  <c r="C26" i="2"/>
  <c r="B37" i="2"/>
  <c r="C37" i="2"/>
  <c r="D40" i="2"/>
  <c r="D39" i="2"/>
  <c r="H40" i="2"/>
  <c r="G40" i="2"/>
  <c r="H39" i="2"/>
  <c r="G39" i="2"/>
  <c r="D36" i="2"/>
  <c r="G36" i="2"/>
  <c r="AV28" i="1"/>
  <c r="AU28" i="1"/>
  <c r="AS28" i="1"/>
  <c r="AR28" i="1"/>
  <c r="AP28" i="1"/>
  <c r="AO28" i="1"/>
  <c r="AM28" i="1"/>
  <c r="AL28" i="1"/>
  <c r="C129" i="1"/>
  <c r="B129" i="1"/>
  <c r="C95" i="1"/>
  <c r="B95" i="1"/>
  <c r="C76" i="1"/>
  <c r="B76" i="1"/>
  <c r="C59" i="1"/>
  <c r="B59" i="1"/>
  <c r="C50" i="1"/>
  <c r="B50" i="1"/>
  <c r="C48" i="1"/>
  <c r="B48" i="1"/>
  <c r="C45" i="1"/>
  <c r="B45" i="1"/>
  <c r="C38" i="1"/>
  <c r="B38" i="1"/>
  <c r="C27" i="1"/>
  <c r="B27" i="1"/>
  <c r="D130" i="1"/>
  <c r="D128" i="1"/>
  <c r="D126" i="1"/>
  <c r="D125" i="1"/>
  <c r="D123" i="1"/>
  <c r="D122" i="1"/>
  <c r="D121" i="1"/>
  <c r="D119" i="1"/>
  <c r="D117" i="1"/>
  <c r="D116" i="1"/>
  <c r="D115" i="1"/>
  <c r="D114" i="1"/>
  <c r="D113" i="1"/>
  <c r="D112" i="1"/>
  <c r="D111" i="1"/>
  <c r="D108" i="1"/>
  <c r="D107" i="1"/>
  <c r="D106" i="1"/>
  <c r="D104" i="1"/>
  <c r="D103" i="1"/>
  <c r="D101" i="1"/>
  <c r="D100" i="1"/>
  <c r="D99" i="1"/>
  <c r="D98" i="1"/>
  <c r="D97" i="1"/>
  <c r="D96" i="1"/>
  <c r="D94" i="1"/>
  <c r="D93" i="1"/>
  <c r="D92" i="1"/>
  <c r="D91" i="1"/>
  <c r="D90" i="1"/>
  <c r="D89" i="1"/>
  <c r="D88" i="1"/>
  <c r="D87" i="1"/>
  <c r="D85" i="1"/>
  <c r="D84" i="1"/>
  <c r="D83" i="1"/>
  <c r="D82" i="1"/>
  <c r="D81" i="1"/>
  <c r="D80" i="1"/>
  <c r="D79" i="1"/>
  <c r="D78" i="1"/>
  <c r="D77" i="1"/>
  <c r="D75" i="1"/>
  <c r="D74" i="1"/>
  <c r="D73" i="1"/>
  <c r="D72" i="1"/>
  <c r="D71" i="1"/>
  <c r="D70" i="1"/>
  <c r="D69" i="1"/>
  <c r="D68" i="1"/>
  <c r="D67" i="1"/>
  <c r="D66" i="1"/>
  <c r="D65" i="1"/>
  <c r="D62" i="1"/>
  <c r="D61" i="1"/>
  <c r="D60" i="1"/>
  <c r="D58" i="1"/>
  <c r="D57" i="1"/>
  <c r="D56" i="1"/>
  <c r="D54" i="1"/>
  <c r="D53" i="1"/>
  <c r="D52" i="1"/>
  <c r="D51" i="1"/>
  <c r="D49" i="1"/>
  <c r="D46" i="1"/>
  <c r="D44" i="1"/>
  <c r="D43" i="1"/>
  <c r="D41" i="1"/>
  <c r="D40" i="1"/>
  <c r="D39" i="1"/>
  <c r="D37" i="1"/>
  <c r="D35" i="1"/>
  <c r="D34" i="1"/>
  <c r="D33" i="1"/>
  <c r="D32" i="1"/>
  <c r="D31" i="1"/>
  <c r="D30" i="1"/>
  <c r="D29" i="1"/>
  <c r="D28" i="1"/>
  <c r="D26" i="1"/>
  <c r="D25" i="1"/>
  <c r="D23" i="1"/>
  <c r="D22" i="1"/>
  <c r="D21" i="1"/>
  <c r="D19" i="1"/>
  <c r="D18" i="1"/>
  <c r="D17" i="1"/>
  <c r="D16" i="1"/>
  <c r="D15" i="1"/>
  <c r="D14" i="1"/>
  <c r="J11" i="3"/>
  <c r="S11" i="3"/>
  <c r="Q11" i="3"/>
  <c r="G10" i="3"/>
  <c r="R10" i="3"/>
  <c r="D9" i="11"/>
  <c r="G9" i="3"/>
  <c r="J10" i="3"/>
  <c r="S10" i="3"/>
  <c r="O12" i="3"/>
  <c r="Q10" i="3"/>
  <c r="L12" i="3"/>
  <c r="AB11" i="11"/>
  <c r="AM69" i="11"/>
  <c r="C10" i="3"/>
  <c r="C9" i="3"/>
  <c r="O11" i="3"/>
  <c r="M13" i="3"/>
  <c r="I39" i="2"/>
  <c r="I40" i="2"/>
  <c r="D26" i="2"/>
  <c r="D49" i="2"/>
  <c r="D27" i="1"/>
  <c r="D38" i="1"/>
  <c r="D45" i="1"/>
  <c r="D48" i="1"/>
  <c r="D50" i="1"/>
  <c r="D59" i="1"/>
  <c r="D76" i="1"/>
  <c r="D95" i="1"/>
  <c r="D129" i="1"/>
  <c r="G9" i="11"/>
  <c r="D37" i="2"/>
  <c r="AB10" i="1"/>
  <c r="Z9" i="1"/>
  <c r="AB9" i="1"/>
  <c r="AC9" i="1"/>
  <c r="AE9" i="1"/>
  <c r="AE10" i="1"/>
  <c r="S55" i="3"/>
  <c r="S48" i="3"/>
  <c r="S45" i="3"/>
  <c r="S38" i="3"/>
  <c r="S24" i="3"/>
  <c r="P13" i="3"/>
  <c r="S13" i="3"/>
  <c r="D12" i="3"/>
  <c r="P12" i="3"/>
  <c r="B11" i="3"/>
  <c r="S59" i="3"/>
  <c r="P59" i="3"/>
  <c r="S50" i="3"/>
  <c r="S47" i="3"/>
  <c r="S42" i="3"/>
  <c r="S27" i="3"/>
  <c r="S20" i="3"/>
  <c r="N12" i="3"/>
  <c r="S12" i="3"/>
  <c r="I36" i="2"/>
  <c r="AN28" i="1"/>
  <c r="AQ28" i="1"/>
  <c r="AG45" i="1"/>
  <c r="AJ45" i="1"/>
  <c r="AO45" i="1"/>
  <c r="AL45" i="1"/>
  <c r="AQ45" i="1"/>
  <c r="AN45" i="1"/>
  <c r="AS45" i="1"/>
  <c r="AV45" i="1"/>
  <c r="AI63" i="1"/>
  <c r="AF63" i="1"/>
  <c r="AK63" i="1"/>
  <c r="AM63" i="1"/>
  <c r="AP63" i="1"/>
  <c r="AU63" i="1"/>
  <c r="AR63" i="1"/>
  <c r="AW63" i="1"/>
  <c r="AI64" i="1"/>
  <c r="AF64" i="1"/>
  <c r="AK64" i="1"/>
  <c r="AH64" i="1"/>
  <c r="AM64" i="1"/>
  <c r="AP64" i="1"/>
  <c r="AU64" i="1"/>
  <c r="AR64" i="1"/>
  <c r="AW64" i="1"/>
  <c r="AT64" i="1"/>
  <c r="AI76" i="1"/>
  <c r="AF76" i="1"/>
  <c r="AK76" i="1"/>
  <c r="AH76" i="1"/>
  <c r="AM76" i="1"/>
  <c r="AP76" i="1"/>
  <c r="AU76" i="1"/>
  <c r="AR76" i="1"/>
  <c r="AW76" i="1"/>
  <c r="AT76" i="1"/>
  <c r="AI86" i="1"/>
  <c r="AF86" i="1"/>
  <c r="AK86" i="1"/>
  <c r="AH86" i="1"/>
  <c r="AM86" i="1"/>
  <c r="AP86" i="1"/>
  <c r="AU86" i="1"/>
  <c r="AR86" i="1"/>
  <c r="AW86" i="1"/>
  <c r="AT86" i="1"/>
  <c r="AT28" i="1"/>
  <c r="AW28" i="1"/>
  <c r="AI45" i="1"/>
  <c r="AF45" i="1"/>
  <c r="AK45" i="1"/>
  <c r="AH45" i="1"/>
  <c r="AM45" i="1"/>
  <c r="AP45" i="1"/>
  <c r="AU45" i="1"/>
  <c r="AR45" i="1"/>
  <c r="AW45" i="1"/>
  <c r="AT45" i="1"/>
  <c r="AG63" i="1"/>
  <c r="AJ63" i="1"/>
  <c r="AO63" i="1"/>
  <c r="AL63" i="1"/>
  <c r="AQ63" i="1"/>
  <c r="AS63" i="1"/>
  <c r="AV63" i="1"/>
  <c r="AG64" i="1"/>
  <c r="AJ64" i="1"/>
  <c r="AO64" i="1"/>
  <c r="AL64" i="1"/>
  <c r="AQ64" i="1"/>
  <c r="AN64" i="1"/>
  <c r="AS64" i="1"/>
  <c r="AV64" i="1"/>
  <c r="AG76" i="1"/>
  <c r="AJ76" i="1"/>
  <c r="AO76" i="1"/>
  <c r="AL76" i="1"/>
  <c r="AQ76" i="1"/>
  <c r="AN76" i="1"/>
  <c r="AS76" i="1"/>
  <c r="AV76" i="1"/>
  <c r="AG86" i="1"/>
  <c r="AJ86" i="1"/>
  <c r="AO86" i="1"/>
  <c r="AL86" i="1"/>
  <c r="AQ86" i="1"/>
  <c r="AN86" i="1"/>
  <c r="AS86" i="1"/>
  <c r="AV86" i="1"/>
  <c r="AI95" i="1"/>
  <c r="AF95" i="1"/>
  <c r="AK95" i="1"/>
  <c r="AH95" i="1"/>
  <c r="AM95" i="1"/>
  <c r="AP95" i="1"/>
  <c r="AU95" i="1"/>
  <c r="AR95" i="1"/>
  <c r="AW95" i="1"/>
  <c r="AT95" i="1"/>
  <c r="AI102" i="1"/>
  <c r="AF102" i="1"/>
  <c r="AK102" i="1"/>
  <c r="AH102" i="1"/>
  <c r="AM102" i="1"/>
  <c r="AP102" i="1"/>
  <c r="AU102" i="1"/>
  <c r="AR102" i="1"/>
  <c r="AW102" i="1"/>
  <c r="AT102" i="1"/>
  <c r="AI105" i="1"/>
  <c r="AF105" i="1"/>
  <c r="AK105" i="1"/>
  <c r="AH105" i="1"/>
  <c r="AM105" i="1"/>
  <c r="AP105" i="1"/>
  <c r="AU105" i="1"/>
  <c r="AR105" i="1"/>
  <c r="AW105" i="1"/>
  <c r="AT105" i="1"/>
  <c r="AI110" i="1"/>
  <c r="AF110" i="1"/>
  <c r="AK110" i="1"/>
  <c r="AH110" i="1"/>
  <c r="AM110" i="1"/>
  <c r="AP110" i="1"/>
  <c r="AU110" i="1"/>
  <c r="AR110" i="1"/>
  <c r="AW110" i="1"/>
  <c r="AT110" i="1"/>
  <c r="AI118" i="1"/>
  <c r="AF118" i="1"/>
  <c r="AK118" i="1"/>
  <c r="AH118" i="1"/>
  <c r="AM118" i="1"/>
  <c r="AP118" i="1"/>
  <c r="AU118" i="1"/>
  <c r="AR118" i="1"/>
  <c r="AW118" i="1"/>
  <c r="AT118" i="1"/>
  <c r="AI120" i="1"/>
  <c r="AF120" i="1"/>
  <c r="AK120" i="1"/>
  <c r="AH120" i="1"/>
  <c r="AM120" i="1"/>
  <c r="AP120" i="1"/>
  <c r="AU120" i="1"/>
  <c r="AR120" i="1"/>
  <c r="AW120" i="1"/>
  <c r="AT120" i="1"/>
  <c r="AI124" i="1"/>
  <c r="AF124" i="1"/>
  <c r="AK124" i="1"/>
  <c r="AH124" i="1"/>
  <c r="AM124" i="1"/>
  <c r="AP124" i="1"/>
  <c r="AU124" i="1"/>
  <c r="AR124" i="1"/>
  <c r="AW124" i="1"/>
  <c r="AT124" i="1"/>
  <c r="AI127" i="1"/>
  <c r="AF127" i="1"/>
  <c r="AK127" i="1"/>
  <c r="AH127" i="1"/>
  <c r="AM127" i="1"/>
  <c r="AP127" i="1"/>
  <c r="AU127" i="1"/>
  <c r="AR127" i="1"/>
  <c r="AW127" i="1"/>
  <c r="AT127" i="1"/>
  <c r="AI129" i="1"/>
  <c r="AF129" i="1"/>
  <c r="AK129" i="1"/>
  <c r="AH129" i="1"/>
  <c r="AM129" i="1"/>
  <c r="AP129" i="1"/>
  <c r="AU129" i="1"/>
  <c r="AR129" i="1"/>
  <c r="AW129" i="1"/>
  <c r="AT129" i="1"/>
  <c r="AG95" i="1"/>
  <c r="AJ95" i="1"/>
  <c r="AO95" i="1"/>
  <c r="AL95" i="1"/>
  <c r="AQ95" i="1"/>
  <c r="AN95" i="1"/>
  <c r="AS95" i="1"/>
  <c r="AV95" i="1"/>
  <c r="AG102" i="1"/>
  <c r="AJ102" i="1"/>
  <c r="AO102" i="1"/>
  <c r="AL102" i="1"/>
  <c r="AQ102" i="1"/>
  <c r="AN102" i="1"/>
  <c r="AS102" i="1"/>
  <c r="AV102" i="1"/>
  <c r="AG105" i="1"/>
  <c r="AJ105" i="1"/>
  <c r="AO105" i="1"/>
  <c r="AL105" i="1"/>
  <c r="AQ105" i="1"/>
  <c r="AN105" i="1"/>
  <c r="AS105" i="1"/>
  <c r="AV105" i="1"/>
  <c r="AG110" i="1"/>
  <c r="AJ110" i="1"/>
  <c r="AO110" i="1"/>
  <c r="AL110" i="1"/>
  <c r="AQ110" i="1"/>
  <c r="AN110" i="1"/>
  <c r="AS110" i="1"/>
  <c r="AV110" i="1"/>
  <c r="AG118" i="1"/>
  <c r="AJ118" i="1"/>
  <c r="AO118" i="1"/>
  <c r="AL118" i="1"/>
  <c r="AQ118" i="1"/>
  <c r="AN118" i="1"/>
  <c r="AV118" i="1"/>
  <c r="AS118" i="1"/>
  <c r="AG120" i="1"/>
  <c r="AJ120" i="1"/>
  <c r="AO120" i="1"/>
  <c r="AL120" i="1"/>
  <c r="AQ120" i="1"/>
  <c r="AN120" i="1"/>
  <c r="AS120" i="1"/>
  <c r="AV120" i="1"/>
  <c r="AG124" i="1"/>
  <c r="AJ124" i="1"/>
  <c r="AO124" i="1"/>
  <c r="AL124" i="1"/>
  <c r="AQ124" i="1"/>
  <c r="AN124" i="1"/>
  <c r="AS124" i="1"/>
  <c r="AV124" i="1"/>
  <c r="AG127" i="1"/>
  <c r="AJ127" i="1"/>
  <c r="AO127" i="1"/>
  <c r="AL127" i="1"/>
  <c r="AQ127" i="1"/>
  <c r="AN127" i="1"/>
  <c r="AS127" i="1"/>
  <c r="AV127" i="1"/>
  <c r="AG129" i="1"/>
  <c r="AJ129" i="1"/>
  <c r="AO129" i="1"/>
  <c r="AL129" i="1"/>
  <c r="AQ129" i="1"/>
  <c r="AN129" i="1"/>
  <c r="AS129" i="1"/>
  <c r="AV129" i="1"/>
  <c r="AM48" i="11"/>
  <c r="AM43" i="11"/>
  <c r="AM10" i="11"/>
  <c r="AL101" i="11"/>
  <c r="R9" i="11"/>
  <c r="M9" i="11"/>
  <c r="AK11" i="11"/>
  <c r="AJ9" i="11"/>
  <c r="S11" i="11"/>
  <c r="AE9" i="11"/>
  <c r="Z10" i="11"/>
  <c r="V10" i="11"/>
  <c r="T9" i="11"/>
  <c r="AH10" i="11"/>
  <c r="AK10" i="11"/>
  <c r="AI10" i="11"/>
  <c r="AF9" i="11"/>
  <c r="P10" i="11"/>
  <c r="S10" i="11"/>
  <c r="Q10" i="11"/>
  <c r="N9" i="11"/>
  <c r="AA10" i="11"/>
  <c r="X9" i="11"/>
  <c r="Y10" i="11"/>
  <c r="AH63" i="1"/>
  <c r="AB10" i="11"/>
  <c r="M12" i="3"/>
  <c r="O10" i="3"/>
  <c r="L10" i="3"/>
  <c r="AM9" i="11"/>
  <c r="N11" i="3"/>
  <c r="K11" i="3"/>
  <c r="AS109" i="1"/>
  <c r="AV109" i="1"/>
  <c r="AO109" i="1"/>
  <c r="AL109" i="1"/>
  <c r="AU109" i="1"/>
  <c r="AR109" i="1"/>
  <c r="AK109" i="1"/>
  <c r="AH109" i="1"/>
  <c r="AN63" i="1"/>
  <c r="AQ109" i="1"/>
  <c r="AN109" i="1"/>
  <c r="AG109" i="1"/>
  <c r="AJ109" i="1"/>
  <c r="AW109" i="1"/>
  <c r="AT109" i="1"/>
  <c r="AM109" i="1"/>
  <c r="AP109" i="1"/>
  <c r="AI109" i="1"/>
  <c r="AF109" i="1"/>
  <c r="AT63" i="1"/>
  <c r="AN101" i="11"/>
  <c r="AA9" i="11"/>
  <c r="Y9" i="11"/>
  <c r="Q9" i="11"/>
  <c r="P9" i="11"/>
  <c r="S9" i="11"/>
  <c r="V9" i="11"/>
  <c r="Z9" i="11"/>
  <c r="AI9" i="11"/>
  <c r="AH9" i="11"/>
  <c r="AK9" i="11"/>
  <c r="X111" i="12"/>
  <c r="W111" i="12"/>
  <c r="X110" i="12"/>
  <c r="W110" i="12"/>
  <c r="W109" i="12"/>
  <c r="W108" i="12"/>
  <c r="X109" i="12"/>
  <c r="X106" i="12"/>
  <c r="W106" i="12"/>
  <c r="X105" i="12"/>
  <c r="X104" i="12"/>
  <c r="W105" i="12"/>
  <c r="X102" i="12"/>
  <c r="W102" i="12"/>
  <c r="X101" i="12"/>
  <c r="W101" i="12"/>
  <c r="X100" i="12"/>
  <c r="W100" i="12"/>
  <c r="X98" i="12"/>
  <c r="W98" i="12"/>
  <c r="X97" i="12"/>
  <c r="W97" i="12"/>
  <c r="X86" i="12"/>
  <c r="W86" i="12"/>
  <c r="X85" i="12"/>
  <c r="W85" i="12"/>
  <c r="X83" i="12"/>
  <c r="W83" i="12"/>
  <c r="X82" i="12"/>
  <c r="W82" i="12"/>
  <c r="X81" i="12"/>
  <c r="W81" i="12"/>
  <c r="X79" i="12"/>
  <c r="W79" i="12"/>
  <c r="X78" i="12"/>
  <c r="W78" i="12"/>
  <c r="X77" i="12"/>
  <c r="W77" i="12"/>
  <c r="X76" i="12"/>
  <c r="W76" i="12"/>
  <c r="X75" i="12"/>
  <c r="W75" i="12"/>
  <c r="X74" i="12"/>
  <c r="W74" i="12"/>
  <c r="X73" i="12"/>
  <c r="W73" i="12"/>
  <c r="X72" i="12"/>
  <c r="W72" i="12"/>
  <c r="T111" i="12"/>
  <c r="T110" i="12"/>
  <c r="T109" i="12"/>
  <c r="T106" i="12"/>
  <c r="T105" i="12"/>
  <c r="T102" i="12"/>
  <c r="T101" i="12"/>
  <c r="T100" i="12"/>
  <c r="T98" i="12"/>
  <c r="T97" i="12"/>
  <c r="T86" i="12"/>
  <c r="T85" i="12"/>
  <c r="T83" i="12"/>
  <c r="T82" i="12"/>
  <c r="T81" i="12"/>
  <c r="R80" i="12"/>
  <c r="P131" i="12"/>
  <c r="O131" i="12"/>
  <c r="P114" i="12"/>
  <c r="O114" i="12"/>
  <c r="L114" i="12"/>
  <c r="K130" i="12"/>
  <c r="J130" i="12"/>
  <c r="L131" i="12"/>
  <c r="X108" i="12"/>
  <c r="W80" i="12"/>
  <c r="X80" i="12"/>
  <c r="X96" i="12"/>
  <c r="W87" i="12"/>
  <c r="X9" i="12"/>
  <c r="X70" i="12"/>
  <c r="Q131" i="12"/>
  <c r="P130" i="12"/>
  <c r="O130" i="12"/>
  <c r="W96" i="12"/>
  <c r="Q114" i="12"/>
  <c r="L130" i="12"/>
  <c r="Q130" i="12"/>
  <c r="Y81" i="12"/>
  <c r="Y82" i="12"/>
  <c r="Y83" i="12"/>
  <c r="Y85" i="12"/>
  <c r="Y86" i="12"/>
  <c r="Y97" i="12"/>
  <c r="Y98" i="12"/>
  <c r="Y100" i="12"/>
  <c r="Y101" i="12"/>
  <c r="Y102" i="12"/>
  <c r="Y105" i="12"/>
  <c r="Y106" i="12"/>
  <c r="Y109" i="12"/>
  <c r="Y110" i="12"/>
  <c r="Y111" i="12"/>
  <c r="AL92" i="11"/>
  <c r="AB9" i="11"/>
  <c r="AN92" i="11"/>
  <c r="AL82" i="11"/>
  <c r="AN82" i="11"/>
  <c r="AL70" i="11"/>
  <c r="J51" i="12"/>
  <c r="K51" i="12"/>
  <c r="P52" i="12"/>
  <c r="O52" i="12"/>
  <c r="P56" i="12"/>
  <c r="O56" i="12"/>
  <c r="K66" i="12"/>
  <c r="J66" i="12"/>
  <c r="P69" i="12"/>
  <c r="O69" i="12"/>
  <c r="L69" i="12"/>
  <c r="P49" i="12"/>
  <c r="O49" i="12"/>
  <c r="L49" i="12"/>
  <c r="K48" i="12"/>
  <c r="P48" i="12"/>
  <c r="J48" i="12"/>
  <c r="C48" i="12"/>
  <c r="B48" i="12"/>
  <c r="P47" i="12"/>
  <c r="O47" i="12"/>
  <c r="L47" i="12"/>
  <c r="P46" i="12"/>
  <c r="O46" i="12"/>
  <c r="L46" i="12"/>
  <c r="K45" i="12"/>
  <c r="J45" i="12"/>
  <c r="P44" i="12"/>
  <c r="O44" i="12"/>
  <c r="L44" i="12"/>
  <c r="P43" i="12"/>
  <c r="O43" i="12"/>
  <c r="L43" i="12"/>
  <c r="K42" i="12"/>
  <c r="J42" i="12"/>
  <c r="K33" i="12"/>
  <c r="J33" i="12"/>
  <c r="P31" i="12"/>
  <c r="O31" i="12"/>
  <c r="L31" i="12"/>
  <c r="P30" i="12"/>
  <c r="O30" i="12"/>
  <c r="L30" i="12"/>
  <c r="P28" i="12"/>
  <c r="O28" i="12"/>
  <c r="L28" i="12"/>
  <c r="P27" i="12"/>
  <c r="O27" i="12"/>
  <c r="L27" i="12"/>
  <c r="P26" i="12"/>
  <c r="O26" i="12"/>
  <c r="L26" i="12"/>
  <c r="P25" i="12"/>
  <c r="O25" i="12"/>
  <c r="L25" i="12"/>
  <c r="K24" i="12"/>
  <c r="J24" i="12"/>
  <c r="J12" i="12"/>
  <c r="P23" i="12"/>
  <c r="O23" i="12"/>
  <c r="L23" i="12"/>
  <c r="P21" i="12"/>
  <c r="O21" i="12"/>
  <c r="L21" i="12"/>
  <c r="P20" i="12"/>
  <c r="O20" i="12"/>
  <c r="L20" i="12"/>
  <c r="P19" i="12"/>
  <c r="O19" i="12"/>
  <c r="L19" i="12"/>
  <c r="P17" i="12"/>
  <c r="O17" i="12"/>
  <c r="L17" i="12"/>
  <c r="P16" i="12"/>
  <c r="O16" i="12"/>
  <c r="L16" i="12"/>
  <c r="H49" i="12"/>
  <c r="H48" i="12"/>
  <c r="G49" i="12"/>
  <c r="D49" i="12"/>
  <c r="H16" i="12"/>
  <c r="G16" i="12"/>
  <c r="D16" i="12"/>
  <c r="D26" i="12"/>
  <c r="H26" i="12"/>
  <c r="G26" i="12"/>
  <c r="P24" i="12"/>
  <c r="K12" i="12"/>
  <c r="P45" i="12"/>
  <c r="Q69" i="12"/>
  <c r="P29" i="12"/>
  <c r="O29" i="12"/>
  <c r="O45" i="12"/>
  <c r="D48" i="12"/>
  <c r="I48" i="12"/>
  <c r="O48" i="12"/>
  <c r="O42" i="12"/>
  <c r="P13" i="12"/>
  <c r="P12" i="12"/>
  <c r="O12" i="12"/>
  <c r="O13" i="12"/>
  <c r="Q23" i="12"/>
  <c r="Q17" i="12"/>
  <c r="O33" i="12"/>
  <c r="I16" i="12"/>
  <c r="Q20" i="12"/>
  <c r="Q49" i="12"/>
  <c r="P42" i="12"/>
  <c r="Q44" i="12"/>
  <c r="Q47" i="12"/>
  <c r="I49" i="12"/>
  <c r="O24" i="12"/>
  <c r="Q25" i="12"/>
  <c r="Q27" i="12"/>
  <c r="Q28" i="12"/>
  <c r="Q31" i="12"/>
  <c r="Q26" i="12"/>
  <c r="Q30" i="12"/>
  <c r="G48" i="12"/>
  <c r="K11" i="12"/>
  <c r="P11" i="12"/>
  <c r="Q43" i="12"/>
  <c r="J11" i="12"/>
  <c r="O11" i="12"/>
  <c r="Q16" i="12"/>
  <c r="Q19" i="12"/>
  <c r="Q21" i="12"/>
  <c r="Q46" i="12"/>
  <c r="AN70" i="11"/>
  <c r="AL69" i="11"/>
  <c r="AN69" i="11"/>
  <c r="L48" i="12"/>
  <c r="Q48" i="12"/>
  <c r="L12" i="12"/>
  <c r="Q12" i="12"/>
  <c r="L13" i="12"/>
  <c r="Q13" i="12"/>
  <c r="L24" i="12"/>
  <c r="Q24" i="12"/>
  <c r="L29" i="12"/>
  <c r="Q29" i="12"/>
  <c r="L33" i="12"/>
  <c r="Q33" i="12"/>
  <c r="L42" i="12"/>
  <c r="Q42" i="12"/>
  <c r="L45" i="12"/>
  <c r="Q45" i="12"/>
  <c r="I26" i="12"/>
  <c r="H45" i="2"/>
  <c r="G45" i="2"/>
  <c r="C44" i="2"/>
  <c r="B44" i="2"/>
  <c r="D45" i="2"/>
  <c r="C58" i="2"/>
  <c r="B58" i="2"/>
  <c r="D58" i="2"/>
  <c r="C47" i="2"/>
  <c r="B47" i="2"/>
  <c r="D47" i="2"/>
  <c r="L11" i="12"/>
  <c r="Q11" i="12"/>
  <c r="H44" i="2"/>
  <c r="G44" i="2"/>
  <c r="D44" i="2"/>
  <c r="I44" i="2"/>
  <c r="AL53" i="11"/>
  <c r="AN60" i="11"/>
  <c r="I45" i="2"/>
  <c r="AN53" i="11"/>
  <c r="AL43" i="11"/>
  <c r="AN43" i="11"/>
  <c r="AL48" i="11"/>
  <c r="AN48" i="11"/>
  <c r="AN49" i="11"/>
  <c r="J77" i="7"/>
  <c r="I77" i="7"/>
  <c r="H77" i="7"/>
  <c r="G77" i="7"/>
  <c r="J66" i="7"/>
  <c r="I66" i="7"/>
  <c r="H66" i="7"/>
  <c r="G66" i="7"/>
  <c r="J55" i="7"/>
  <c r="I55" i="7"/>
  <c r="H55" i="7"/>
  <c r="G55" i="7"/>
  <c r="J44" i="7"/>
  <c r="I44" i="7"/>
  <c r="H44" i="7"/>
  <c r="G44" i="7"/>
  <c r="B24" i="12"/>
  <c r="C24" i="12"/>
  <c r="AH71" i="12"/>
  <c r="AH96" i="12"/>
  <c r="AH104" i="12"/>
  <c r="AH108" i="12"/>
  <c r="T77" i="12"/>
  <c r="Y77" i="12"/>
  <c r="T79" i="12"/>
  <c r="Y79" i="12"/>
  <c r="T78" i="12"/>
  <c r="Y78" i="12"/>
  <c r="T76" i="12"/>
  <c r="Y76" i="12"/>
  <c r="T75" i="12"/>
  <c r="Y75" i="12"/>
  <c r="T74" i="12"/>
  <c r="Y74" i="12"/>
  <c r="T73" i="12"/>
  <c r="Y73" i="12"/>
  <c r="T72" i="12"/>
  <c r="Y72" i="12"/>
  <c r="B23" i="2"/>
  <c r="C23" i="2"/>
  <c r="D23" i="2"/>
  <c r="L129" i="12"/>
  <c r="L127" i="12"/>
  <c r="L126" i="12"/>
  <c r="L120" i="12"/>
  <c r="L117" i="12"/>
  <c r="L115" i="12"/>
  <c r="L68" i="12"/>
  <c r="L67" i="12"/>
  <c r="L63" i="12"/>
  <c r="L61" i="12"/>
  <c r="L59" i="12"/>
  <c r="L58" i="12"/>
  <c r="L57" i="12"/>
  <c r="L54" i="12"/>
  <c r="L53" i="12"/>
  <c r="D28" i="12"/>
  <c r="D27" i="12"/>
  <c r="D25" i="12"/>
  <c r="D47" i="12"/>
  <c r="D46" i="12"/>
  <c r="D44" i="12"/>
  <c r="D43" i="12"/>
  <c r="D31" i="12"/>
  <c r="D30" i="12"/>
  <c r="D23" i="12"/>
  <c r="D21" i="12"/>
  <c r="D20" i="12"/>
  <c r="D19" i="12"/>
  <c r="D17" i="12"/>
  <c r="AH70" i="12"/>
  <c r="C20" i="1"/>
  <c r="B20" i="1"/>
  <c r="C19" i="2"/>
  <c r="B19" i="2"/>
  <c r="D19" i="2"/>
  <c r="D20" i="1"/>
  <c r="AV20" i="1"/>
  <c r="AU20" i="1"/>
  <c r="AS20" i="1"/>
  <c r="AR20" i="1"/>
  <c r="AP20" i="1"/>
  <c r="AO20" i="1"/>
  <c r="AL20" i="1"/>
  <c r="C127" i="1"/>
  <c r="B127" i="1"/>
  <c r="C124" i="1"/>
  <c r="B124" i="1"/>
  <c r="C120" i="1"/>
  <c r="B120" i="1"/>
  <c r="C118" i="1"/>
  <c r="B118" i="1"/>
  <c r="C110" i="1"/>
  <c r="B110" i="1"/>
  <c r="C105" i="1"/>
  <c r="B105" i="1"/>
  <c r="C102" i="1"/>
  <c r="B102" i="1"/>
  <c r="C86" i="1"/>
  <c r="B86" i="1"/>
  <c r="C64" i="1"/>
  <c r="B64" i="1"/>
  <c r="D124" i="3"/>
  <c r="D120" i="3"/>
  <c r="D110" i="3"/>
  <c r="D105" i="3"/>
  <c r="D102" i="3"/>
  <c r="D76" i="3"/>
  <c r="AS83" i="11"/>
  <c r="I127" i="11"/>
  <c r="I126" i="11"/>
  <c r="I125" i="11"/>
  <c r="I120" i="11"/>
  <c r="I119" i="11"/>
  <c r="I118" i="11"/>
  <c r="I116" i="11"/>
  <c r="I115" i="11"/>
  <c r="I113" i="11"/>
  <c r="I112" i="11"/>
  <c r="I111" i="11"/>
  <c r="I110" i="11"/>
  <c r="I109" i="11"/>
  <c r="I106" i="11"/>
  <c r="I105" i="11"/>
  <c r="I103" i="11"/>
  <c r="I102" i="11"/>
  <c r="I101" i="11"/>
  <c r="I100" i="11"/>
  <c r="I99" i="11"/>
  <c r="I98" i="11"/>
  <c r="I97" i="11"/>
  <c r="I95" i="11"/>
  <c r="I94" i="11"/>
  <c r="I93" i="11"/>
  <c r="I92" i="11"/>
  <c r="I91" i="11"/>
  <c r="I90" i="11"/>
  <c r="I89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0" i="11"/>
  <c r="I69" i="11"/>
  <c r="I68" i="11"/>
  <c r="I66" i="11"/>
  <c r="I63" i="11"/>
  <c r="I62" i="11"/>
  <c r="I61" i="11"/>
  <c r="I58" i="11"/>
  <c r="I55" i="11"/>
  <c r="I54" i="11"/>
  <c r="I50" i="11"/>
  <c r="I49" i="11"/>
  <c r="I47" i="11"/>
  <c r="I46" i="11"/>
  <c r="I44" i="11"/>
  <c r="I43" i="11"/>
  <c r="I42" i="11"/>
  <c r="I40" i="11"/>
  <c r="I39" i="11"/>
  <c r="I38" i="11"/>
  <c r="I35" i="11"/>
  <c r="I34" i="11"/>
  <c r="I32" i="11"/>
  <c r="I31" i="11"/>
  <c r="I30" i="11"/>
  <c r="I29" i="11"/>
  <c r="I28" i="11"/>
  <c r="I27" i="11"/>
  <c r="I26" i="11"/>
  <c r="I25" i="11"/>
  <c r="I24" i="11"/>
  <c r="I20" i="11"/>
  <c r="I19" i="11"/>
  <c r="I18" i="11"/>
  <c r="I17" i="11"/>
  <c r="I16" i="11"/>
  <c r="I15" i="11"/>
  <c r="I14" i="11"/>
  <c r="I13" i="11"/>
  <c r="D13" i="11"/>
  <c r="C63" i="1"/>
  <c r="D86" i="1"/>
  <c r="D102" i="1"/>
  <c r="D105" i="1"/>
  <c r="D118" i="1"/>
  <c r="D120" i="1"/>
  <c r="D124" i="1"/>
  <c r="D127" i="1"/>
  <c r="B63" i="1"/>
  <c r="D64" i="1"/>
  <c r="B109" i="1"/>
  <c r="D110" i="1"/>
  <c r="C109" i="1"/>
  <c r="AS114" i="11"/>
  <c r="P109" i="3"/>
  <c r="M109" i="3"/>
  <c r="M124" i="3"/>
  <c r="P124" i="3"/>
  <c r="P120" i="3"/>
  <c r="M120" i="3"/>
  <c r="P110" i="3"/>
  <c r="M110" i="3"/>
  <c r="M105" i="3"/>
  <c r="P105" i="3"/>
  <c r="P102" i="3"/>
  <c r="M102" i="3"/>
  <c r="M76" i="3"/>
  <c r="P76" i="3"/>
  <c r="AW38" i="1"/>
  <c r="J14" i="11"/>
  <c r="J18" i="11"/>
  <c r="J40" i="11"/>
  <c r="J43" i="11"/>
  <c r="J47" i="11"/>
  <c r="J50" i="11"/>
  <c r="I53" i="11"/>
  <c r="J55" i="11"/>
  <c r="J62" i="11"/>
  <c r="J66" i="11"/>
  <c r="I67" i="11"/>
  <c r="J69" i="11"/>
  <c r="J75" i="11"/>
  <c r="J77" i="11"/>
  <c r="J81" i="11"/>
  <c r="J85" i="11"/>
  <c r="J89" i="11"/>
  <c r="J91" i="11"/>
  <c r="J93" i="11"/>
  <c r="J95" i="11"/>
  <c r="J98" i="11"/>
  <c r="J100" i="11"/>
  <c r="J102" i="11"/>
  <c r="J105" i="11"/>
  <c r="J110" i="11"/>
  <c r="J112" i="11"/>
  <c r="J116" i="11"/>
  <c r="J119" i="11"/>
  <c r="J127" i="11"/>
  <c r="J15" i="11"/>
  <c r="J17" i="11"/>
  <c r="J19" i="11"/>
  <c r="J20" i="11"/>
  <c r="J35" i="11"/>
  <c r="J38" i="11"/>
  <c r="J39" i="11"/>
  <c r="J42" i="11"/>
  <c r="J44" i="11"/>
  <c r="J46" i="11"/>
  <c r="J49" i="11"/>
  <c r="J54" i="11"/>
  <c r="J58" i="11"/>
  <c r="J61" i="11"/>
  <c r="J63" i="11"/>
  <c r="J68" i="11"/>
  <c r="J70" i="11"/>
  <c r="J76" i="11"/>
  <c r="J78" i="11"/>
  <c r="J80" i="11"/>
  <c r="J84" i="11"/>
  <c r="J86" i="11"/>
  <c r="I88" i="11"/>
  <c r="J90" i="11"/>
  <c r="J92" i="11"/>
  <c r="J94" i="11"/>
  <c r="J99" i="11"/>
  <c r="J101" i="11"/>
  <c r="J103" i="11"/>
  <c r="J106" i="11"/>
  <c r="J109" i="11"/>
  <c r="J111" i="11"/>
  <c r="J113" i="11"/>
  <c r="J115" i="11"/>
  <c r="J120" i="11"/>
  <c r="J126" i="11"/>
  <c r="AS13" i="11"/>
  <c r="AS15" i="11"/>
  <c r="AS17" i="11"/>
  <c r="AS19" i="11"/>
  <c r="AS20" i="11"/>
  <c r="AS35" i="11"/>
  <c r="AS40" i="11"/>
  <c r="AS43" i="11"/>
  <c r="AS45" i="11"/>
  <c r="AS47" i="11"/>
  <c r="AS50" i="11"/>
  <c r="AS55" i="11"/>
  <c r="AS60" i="11"/>
  <c r="AS62" i="11"/>
  <c r="AS66" i="11"/>
  <c r="AS69" i="11"/>
  <c r="AS73" i="11"/>
  <c r="AS75" i="11"/>
  <c r="AS77" i="11"/>
  <c r="AS79" i="11"/>
  <c r="AS81" i="11"/>
  <c r="AS85" i="11"/>
  <c r="AS91" i="11"/>
  <c r="AS93" i="11"/>
  <c r="AS95" i="11"/>
  <c r="AS98" i="11"/>
  <c r="AS100" i="11"/>
  <c r="AS102" i="11"/>
  <c r="AS105" i="11"/>
  <c r="AS110" i="11"/>
  <c r="AS112" i="11"/>
  <c r="AS120" i="11"/>
  <c r="AS127" i="11"/>
  <c r="AS117" i="11"/>
  <c r="AS14" i="11"/>
  <c r="AS18" i="11"/>
  <c r="AS34" i="11"/>
  <c r="AS38" i="11"/>
  <c r="AS39" i="11"/>
  <c r="AS42" i="11"/>
  <c r="AS44" i="11"/>
  <c r="AS46" i="11"/>
  <c r="AS49" i="11"/>
  <c r="AS54" i="11"/>
  <c r="AS58" i="11"/>
  <c r="AS61" i="11"/>
  <c r="AS63" i="11"/>
  <c r="AS68" i="11"/>
  <c r="AS70" i="11"/>
  <c r="AS74" i="11"/>
  <c r="AS76" i="11"/>
  <c r="AS78" i="11"/>
  <c r="AS80" i="11"/>
  <c r="AS82" i="11"/>
  <c r="AS84" i="11"/>
  <c r="AS86" i="11"/>
  <c r="AS90" i="11"/>
  <c r="AS92" i="11"/>
  <c r="AS94" i="11"/>
  <c r="AS97" i="11"/>
  <c r="AS99" i="11"/>
  <c r="AS101" i="11"/>
  <c r="AS103" i="11"/>
  <c r="AS106" i="11"/>
  <c r="AS109" i="11"/>
  <c r="AS111" i="11"/>
  <c r="AS113" i="11"/>
  <c r="AS116" i="11"/>
  <c r="AS119" i="11"/>
  <c r="AS125" i="11"/>
  <c r="AS126" i="11"/>
  <c r="I33" i="11"/>
  <c r="I36" i="11"/>
  <c r="I45" i="11"/>
  <c r="I60" i="11"/>
  <c r="I65" i="11"/>
  <c r="I87" i="11"/>
  <c r="I114" i="11"/>
  <c r="I96" i="11"/>
  <c r="I117" i="11"/>
  <c r="AS107" i="11"/>
  <c r="AS89" i="11"/>
  <c r="AS115" i="11"/>
  <c r="AS118" i="11"/>
  <c r="AO24" i="1"/>
  <c r="AU13" i="1"/>
  <c r="AP13" i="1"/>
  <c r="AP24" i="1"/>
  <c r="AP27" i="1"/>
  <c r="AO38" i="1"/>
  <c r="AO48" i="1"/>
  <c r="AO50" i="1"/>
  <c r="AO55" i="1"/>
  <c r="AP59" i="1"/>
  <c r="AW13" i="1"/>
  <c r="AU24" i="1"/>
  <c r="AW24" i="1"/>
  <c r="AV27" i="1"/>
  <c r="AQ24" i="1"/>
  <c r="AO27" i="1"/>
  <c r="AP38" i="1"/>
  <c r="AP48" i="1"/>
  <c r="AP50" i="1"/>
  <c r="AP55" i="1"/>
  <c r="AV24" i="1"/>
  <c r="AU27" i="1"/>
  <c r="AW27" i="1"/>
  <c r="AW42" i="1"/>
  <c r="AV38" i="1"/>
  <c r="AU42" i="1"/>
  <c r="AV47" i="1"/>
  <c r="AV48" i="1"/>
  <c r="AV50" i="1"/>
  <c r="AV55" i="1"/>
  <c r="AV59" i="1"/>
  <c r="AU38" i="1"/>
  <c r="AV42" i="1"/>
  <c r="AU47" i="1"/>
  <c r="AU48" i="1"/>
  <c r="AU50" i="1"/>
  <c r="AU55" i="1"/>
  <c r="AU59" i="1"/>
  <c r="J83" i="11"/>
  <c r="I124" i="11"/>
  <c r="J82" i="11"/>
  <c r="J79" i="11"/>
  <c r="I72" i="11"/>
  <c r="J74" i="11"/>
  <c r="AO12" i="1"/>
  <c r="AU12" i="1"/>
  <c r="AS32" i="11"/>
  <c r="AS25" i="11"/>
  <c r="AS27" i="11"/>
  <c r="AS29" i="11"/>
  <c r="J32" i="11"/>
  <c r="AS24" i="11"/>
  <c r="AS26" i="11"/>
  <c r="AS28" i="11"/>
  <c r="AS30" i="11"/>
  <c r="J25" i="11"/>
  <c r="J27" i="11"/>
  <c r="J29" i="11"/>
  <c r="AS31" i="11"/>
  <c r="J31" i="11"/>
  <c r="AS22" i="11"/>
  <c r="J30" i="11"/>
  <c r="J28" i="11"/>
  <c r="J26" i="11"/>
  <c r="J24" i="11"/>
  <c r="I22" i="11"/>
  <c r="J16" i="11"/>
  <c r="AS16" i="11"/>
  <c r="I10" i="11"/>
  <c r="I12" i="11"/>
  <c r="J13" i="11"/>
  <c r="AP12" i="1"/>
  <c r="AO13" i="1"/>
  <c r="AV13" i="1"/>
  <c r="AO42" i="1"/>
  <c r="AP42" i="1"/>
  <c r="AS33" i="11"/>
  <c r="AS36" i="11"/>
  <c r="AS48" i="11"/>
  <c r="AS96" i="11"/>
  <c r="AS124" i="11"/>
  <c r="J36" i="11"/>
  <c r="J45" i="11"/>
  <c r="J60" i="11"/>
  <c r="J72" i="11"/>
  <c r="J114" i="11"/>
  <c r="I59" i="11"/>
  <c r="J22" i="11"/>
  <c r="J96" i="11"/>
  <c r="I107" i="11"/>
  <c r="I108" i="11"/>
  <c r="J117" i="11"/>
  <c r="J33" i="11"/>
  <c r="J34" i="11"/>
  <c r="J73" i="11"/>
  <c r="J97" i="11"/>
  <c r="J118" i="11"/>
  <c r="J124" i="11"/>
  <c r="J125" i="11"/>
  <c r="AS87" i="11"/>
  <c r="AS108" i="11"/>
  <c r="I71" i="11"/>
  <c r="C29" i="12"/>
  <c r="B29" i="12"/>
  <c r="H31" i="12"/>
  <c r="G31" i="12"/>
  <c r="H30" i="12"/>
  <c r="H29" i="12"/>
  <c r="G30" i="12"/>
  <c r="D63" i="1"/>
  <c r="D29" i="12"/>
  <c r="I29" i="12"/>
  <c r="D109" i="1"/>
  <c r="AS59" i="11"/>
  <c r="I11" i="11"/>
  <c r="AS122" i="11"/>
  <c r="I122" i="11"/>
  <c r="AP47" i="1"/>
  <c r="AP11" i="1"/>
  <c r="AQ42" i="1"/>
  <c r="I31" i="12"/>
  <c r="AS88" i="11"/>
  <c r="AW20" i="1"/>
  <c r="AW11" i="1"/>
  <c r="AS65" i="11"/>
  <c r="AS67" i="11"/>
  <c r="AS53" i="11"/>
  <c r="G29" i="12"/>
  <c r="I30" i="12"/>
  <c r="AO11" i="1"/>
  <c r="AO59" i="1"/>
  <c r="AW55" i="1"/>
  <c r="AQ27" i="1"/>
  <c r="AQ55" i="1"/>
  <c r="AQ38" i="1"/>
  <c r="AS72" i="11"/>
  <c r="AS71" i="11"/>
  <c r="AQ20" i="1"/>
  <c r="AS12" i="11"/>
  <c r="AV12" i="1"/>
  <c r="AQ12" i="1"/>
  <c r="AQ13" i="1"/>
  <c r="AU11" i="1"/>
  <c r="AO10" i="1"/>
  <c r="AP10" i="1"/>
  <c r="AO47" i="1"/>
  <c r="I9" i="11"/>
  <c r="J122" i="11"/>
  <c r="J12" i="11"/>
  <c r="AQ59" i="1"/>
  <c r="H48" i="2"/>
  <c r="H47" i="2"/>
  <c r="G48" i="2"/>
  <c r="D48" i="2"/>
  <c r="H25" i="2"/>
  <c r="G25" i="2"/>
  <c r="D25" i="2"/>
  <c r="C54" i="2"/>
  <c r="C41" i="2"/>
  <c r="C12" i="2"/>
  <c r="H61" i="2"/>
  <c r="G61" i="2"/>
  <c r="H60" i="2"/>
  <c r="G60" i="2"/>
  <c r="H59" i="2"/>
  <c r="G59" i="2"/>
  <c r="H57" i="2"/>
  <c r="G57" i="2"/>
  <c r="H56" i="2"/>
  <c r="G56" i="2"/>
  <c r="H55" i="2"/>
  <c r="G55" i="2"/>
  <c r="H53" i="2"/>
  <c r="G53" i="2"/>
  <c r="H52" i="2"/>
  <c r="G52" i="2"/>
  <c r="H51" i="2"/>
  <c r="G51" i="2"/>
  <c r="H50" i="2"/>
  <c r="G50" i="2"/>
  <c r="H43" i="2"/>
  <c r="G43" i="2"/>
  <c r="H42" i="2"/>
  <c r="H41" i="2"/>
  <c r="G42" i="2"/>
  <c r="H38" i="2"/>
  <c r="H37" i="2"/>
  <c r="G38" i="2"/>
  <c r="G37" i="2"/>
  <c r="G34" i="2"/>
  <c r="G33" i="2"/>
  <c r="G32" i="2"/>
  <c r="G31" i="2"/>
  <c r="G30" i="2"/>
  <c r="G29" i="2"/>
  <c r="G28" i="2"/>
  <c r="G27" i="2"/>
  <c r="H24" i="2"/>
  <c r="G24" i="2"/>
  <c r="G23" i="2"/>
  <c r="B54" i="2"/>
  <c r="B41" i="2"/>
  <c r="D61" i="2"/>
  <c r="D60" i="2"/>
  <c r="D59" i="2"/>
  <c r="D57" i="2"/>
  <c r="D56" i="2"/>
  <c r="D55" i="2"/>
  <c r="D53" i="2"/>
  <c r="D52" i="2"/>
  <c r="D51" i="2"/>
  <c r="D50" i="2"/>
  <c r="D43" i="2"/>
  <c r="D42" i="2"/>
  <c r="D38" i="2"/>
  <c r="D35" i="2"/>
  <c r="D34" i="2"/>
  <c r="D33" i="2"/>
  <c r="D32" i="2"/>
  <c r="D31" i="2"/>
  <c r="D30" i="2"/>
  <c r="D29" i="2"/>
  <c r="D28" i="2"/>
  <c r="D27" i="2"/>
  <c r="D24" i="2"/>
  <c r="H49" i="2"/>
  <c r="H23" i="2"/>
  <c r="H58" i="2"/>
  <c r="I60" i="2"/>
  <c r="G58" i="2"/>
  <c r="I57" i="2"/>
  <c r="G49" i="2"/>
  <c r="I52" i="2"/>
  <c r="I49" i="2"/>
  <c r="G26" i="2"/>
  <c r="I37" i="2"/>
  <c r="D54" i="2"/>
  <c r="G41" i="2"/>
  <c r="D41" i="2"/>
  <c r="I41" i="2"/>
  <c r="I26" i="2"/>
  <c r="I29" i="2"/>
  <c r="I31" i="2"/>
  <c r="I33" i="2"/>
  <c r="I43" i="2"/>
  <c r="I51" i="2"/>
  <c r="I53" i="2"/>
  <c r="I56" i="2"/>
  <c r="I61" i="2"/>
  <c r="G54" i="2"/>
  <c r="H54" i="2"/>
  <c r="P64" i="3"/>
  <c r="M64" i="3"/>
  <c r="AW12" i="1"/>
  <c r="I58" i="2"/>
  <c r="I47" i="2"/>
  <c r="G47" i="2"/>
  <c r="I50" i="2"/>
  <c r="I25" i="2"/>
  <c r="I59" i="2"/>
  <c r="I23" i="2"/>
  <c r="I48" i="2"/>
  <c r="AQ48" i="1"/>
  <c r="AQ50" i="1"/>
  <c r="AW59" i="1"/>
  <c r="AW50" i="1"/>
  <c r="AW48" i="1"/>
  <c r="AS11" i="11"/>
  <c r="AU10" i="1"/>
  <c r="AV11" i="1"/>
  <c r="AP9" i="1"/>
  <c r="AO9" i="1"/>
  <c r="AQ11" i="1"/>
  <c r="J59" i="11"/>
  <c r="J11" i="11"/>
  <c r="AQ47" i="1"/>
  <c r="I54" i="2"/>
  <c r="I55" i="2"/>
  <c r="C46" i="2"/>
  <c r="H46" i="2"/>
  <c r="I30" i="2"/>
  <c r="I32" i="2"/>
  <c r="I34" i="2"/>
  <c r="I24" i="2"/>
  <c r="I38" i="2"/>
  <c r="I42" i="2"/>
  <c r="I28" i="2"/>
  <c r="I27" i="2"/>
  <c r="C11" i="2"/>
  <c r="C10" i="2"/>
  <c r="B46" i="2"/>
  <c r="G46" i="2"/>
  <c r="D22" i="2"/>
  <c r="D21" i="2"/>
  <c r="D20" i="2"/>
  <c r="D13" i="2"/>
  <c r="D14" i="2"/>
  <c r="D15" i="2"/>
  <c r="D16" i="2"/>
  <c r="D17" i="2"/>
  <c r="D18" i="2"/>
  <c r="H22" i="2"/>
  <c r="G22" i="2"/>
  <c r="H21" i="2"/>
  <c r="G21" i="2"/>
  <c r="H20" i="2"/>
  <c r="H19" i="2"/>
  <c r="G20" i="2"/>
  <c r="G19" i="2"/>
  <c r="G18" i="2"/>
  <c r="G17" i="2"/>
  <c r="G16" i="2"/>
  <c r="G15" i="2"/>
  <c r="G14" i="2"/>
  <c r="G13" i="2"/>
  <c r="H18" i="2"/>
  <c r="H17" i="2"/>
  <c r="H16" i="2"/>
  <c r="H15" i="2"/>
  <c r="H14" i="2"/>
  <c r="H13" i="2"/>
  <c r="B12" i="2"/>
  <c r="D12" i="2"/>
  <c r="P59" i="12"/>
  <c r="O59" i="12"/>
  <c r="P58" i="12"/>
  <c r="O58" i="12"/>
  <c r="P57" i="12"/>
  <c r="O57" i="12"/>
  <c r="P54" i="12"/>
  <c r="O54" i="12"/>
  <c r="P53" i="12"/>
  <c r="O53" i="12"/>
  <c r="P129" i="12"/>
  <c r="P127" i="12"/>
  <c r="P126" i="12"/>
  <c r="P120" i="12"/>
  <c r="P117" i="12"/>
  <c r="P115" i="12"/>
  <c r="K128" i="12"/>
  <c r="K125" i="12"/>
  <c r="K121" i="12"/>
  <c r="K119" i="12"/>
  <c r="P68" i="12"/>
  <c r="P67" i="12"/>
  <c r="P63" i="12"/>
  <c r="P61" i="12"/>
  <c r="H47" i="12"/>
  <c r="H46" i="12"/>
  <c r="H44" i="12"/>
  <c r="H43" i="12"/>
  <c r="H28" i="12"/>
  <c r="H27" i="12"/>
  <c r="H25" i="12"/>
  <c r="H23" i="12"/>
  <c r="H21" i="12"/>
  <c r="H20" i="12"/>
  <c r="H19" i="12"/>
  <c r="H17" i="12"/>
  <c r="C45" i="12"/>
  <c r="C42" i="12"/>
  <c r="C33" i="12"/>
  <c r="B33" i="12"/>
  <c r="R71" i="12"/>
  <c r="R70" i="12"/>
  <c r="H120" i="11"/>
  <c r="H109" i="11"/>
  <c r="H106" i="11"/>
  <c r="H96" i="11"/>
  <c r="H99" i="11"/>
  <c r="H95" i="11"/>
  <c r="AT91" i="11"/>
  <c r="AT90" i="11"/>
  <c r="H91" i="11"/>
  <c r="H90" i="11"/>
  <c r="H89" i="11"/>
  <c r="H70" i="11"/>
  <c r="H69" i="11"/>
  <c r="H68" i="11"/>
  <c r="H58" i="11"/>
  <c r="H55" i="11"/>
  <c r="H54" i="11"/>
  <c r="H35" i="11"/>
  <c r="R9" i="12"/>
  <c r="T9" i="12"/>
  <c r="W70" i="12"/>
  <c r="W9" i="12"/>
  <c r="P113" i="12"/>
  <c r="P60" i="12"/>
  <c r="P66" i="12"/>
  <c r="H13" i="12"/>
  <c r="P51" i="12"/>
  <c r="T71" i="12"/>
  <c r="K112" i="12"/>
  <c r="P112" i="12"/>
  <c r="O55" i="12"/>
  <c r="Q53" i="12"/>
  <c r="O51" i="12"/>
  <c r="Q54" i="12"/>
  <c r="P55" i="12"/>
  <c r="K50" i="12"/>
  <c r="P50" i="12"/>
  <c r="I19" i="2"/>
  <c r="AT58" i="11"/>
  <c r="AT55" i="11"/>
  <c r="AT35" i="11"/>
  <c r="H10" i="2"/>
  <c r="H33" i="12"/>
  <c r="H45" i="12"/>
  <c r="I20" i="2"/>
  <c r="I21" i="2"/>
  <c r="I22" i="2"/>
  <c r="AT95" i="11"/>
  <c r="AT109" i="11"/>
  <c r="AT70" i="11"/>
  <c r="AT99" i="11"/>
  <c r="AT106" i="11"/>
  <c r="AT69" i="11"/>
  <c r="H24" i="12"/>
  <c r="D24" i="12"/>
  <c r="D33" i="12"/>
  <c r="H42" i="12"/>
  <c r="L51" i="12"/>
  <c r="Q51" i="12"/>
  <c r="L52" i="12"/>
  <c r="Q52" i="12"/>
  <c r="D46" i="2"/>
  <c r="I46" i="2"/>
  <c r="Q59" i="12"/>
  <c r="Q58" i="12"/>
  <c r="L56" i="12"/>
  <c r="Q57" i="12"/>
  <c r="Q56" i="12"/>
  <c r="I13" i="2"/>
  <c r="AW47" i="1"/>
  <c r="AS10" i="11"/>
  <c r="AV10" i="1"/>
  <c r="AU9" i="1"/>
  <c r="H87" i="11"/>
  <c r="AR120" i="11"/>
  <c r="AT120" i="11"/>
  <c r="J53" i="11"/>
  <c r="J65" i="11"/>
  <c r="J67" i="11"/>
  <c r="J10" i="11"/>
  <c r="AR99" i="11"/>
  <c r="H65" i="11"/>
  <c r="AR106" i="11"/>
  <c r="H107" i="11"/>
  <c r="AR90" i="11"/>
  <c r="AR109" i="11"/>
  <c r="AR89" i="11"/>
  <c r="AR91" i="11"/>
  <c r="AR95" i="11"/>
  <c r="C9" i="2"/>
  <c r="H9" i="2"/>
  <c r="I16" i="2"/>
  <c r="I18" i="2"/>
  <c r="I15" i="2"/>
  <c r="I17" i="2"/>
  <c r="H11" i="2"/>
  <c r="I14" i="2"/>
  <c r="I12" i="2"/>
  <c r="B11" i="2"/>
  <c r="H12" i="2"/>
  <c r="G12" i="2"/>
  <c r="X71" i="12"/>
  <c r="P128" i="12"/>
  <c r="C12" i="12"/>
  <c r="H12" i="12"/>
  <c r="P125" i="12"/>
  <c r="P119" i="12"/>
  <c r="P121" i="12"/>
  <c r="B12" i="12"/>
  <c r="AR70" i="11"/>
  <c r="AR69" i="11"/>
  <c r="AR68" i="11"/>
  <c r="AR54" i="11"/>
  <c r="AR58" i="11"/>
  <c r="AR55" i="11"/>
  <c r="AR35" i="11"/>
  <c r="C11" i="12"/>
  <c r="G11" i="2"/>
  <c r="B10" i="2"/>
  <c r="AT88" i="11"/>
  <c r="AT89" i="11"/>
  <c r="AT67" i="11"/>
  <c r="AT68" i="11"/>
  <c r="AT108" i="11"/>
  <c r="AT54" i="11"/>
  <c r="D12" i="12"/>
  <c r="AW9" i="1"/>
  <c r="AW10" i="1"/>
  <c r="AS9" i="11"/>
  <c r="AV9" i="1"/>
  <c r="AQ9" i="1"/>
  <c r="AQ10" i="1"/>
  <c r="J87" i="11"/>
  <c r="J88" i="11"/>
  <c r="J108" i="11"/>
  <c r="D11" i="2"/>
  <c r="D63" i="3"/>
  <c r="H11" i="12"/>
  <c r="C9" i="12"/>
  <c r="H9" i="12"/>
  <c r="G10" i="2"/>
  <c r="D10" i="2"/>
  <c r="I10" i="2"/>
  <c r="M63" i="3"/>
  <c r="P63" i="3"/>
  <c r="I11" i="2"/>
  <c r="AT53" i="11"/>
  <c r="AT59" i="11"/>
  <c r="D50" i="3"/>
  <c r="J9" i="11"/>
  <c r="J107" i="11"/>
  <c r="B9" i="2"/>
  <c r="G9" i="2"/>
  <c r="M50" i="3"/>
  <c r="P50" i="3"/>
  <c r="J71" i="11"/>
  <c r="D9" i="2"/>
  <c r="I9" i="2"/>
  <c r="AF27" i="1"/>
  <c r="AI27" i="1"/>
  <c r="B24" i="1"/>
  <c r="C24" i="1"/>
  <c r="D24" i="1"/>
  <c r="AM24" i="1"/>
  <c r="AS24" i="1"/>
  <c r="AL27" i="1"/>
  <c r="AR27" i="1"/>
  <c r="AM50" i="1"/>
  <c r="AS50" i="1"/>
  <c r="AJ48" i="1"/>
  <c r="AL48" i="1"/>
  <c r="AR48" i="1"/>
  <c r="AN48" i="1"/>
  <c r="AT48" i="1"/>
  <c r="AL24" i="1"/>
  <c r="AR24" i="1"/>
  <c r="AM27" i="1"/>
  <c r="AS27" i="1"/>
  <c r="AL50" i="1"/>
  <c r="AR50" i="1"/>
  <c r="AM48" i="1"/>
  <c r="AS48" i="1"/>
  <c r="AG27" i="1"/>
  <c r="AJ27" i="1"/>
  <c r="AJ24" i="1"/>
  <c r="AJ50" i="1"/>
  <c r="AK48" i="1"/>
  <c r="AG50" i="1"/>
  <c r="AG48" i="1"/>
  <c r="AJ59" i="1"/>
  <c r="AI24" i="1"/>
  <c r="AI50" i="1"/>
  <c r="AF50" i="1"/>
  <c r="AI48" i="1"/>
  <c r="AF48" i="1"/>
  <c r="AH48" i="1"/>
  <c r="AG24" i="1"/>
  <c r="AF24" i="1"/>
  <c r="AK50" i="1"/>
  <c r="AN50" i="1"/>
  <c r="AL59" i="1"/>
  <c r="AR59" i="1"/>
  <c r="AM59" i="1"/>
  <c r="AS59" i="1"/>
  <c r="AI59" i="1"/>
  <c r="AF59" i="1"/>
  <c r="AG59" i="1"/>
  <c r="O129" i="12"/>
  <c r="J128" i="12"/>
  <c r="L128" i="12"/>
  <c r="O127" i="12"/>
  <c r="Q127" i="12"/>
  <c r="O126" i="12"/>
  <c r="AM125" i="12"/>
  <c r="AJ125" i="12"/>
  <c r="AH125" i="12"/>
  <c r="J125" i="12"/>
  <c r="AK121" i="12"/>
  <c r="AJ121" i="12"/>
  <c r="AI121" i="12"/>
  <c r="J121" i="12"/>
  <c r="O120" i="12"/>
  <c r="J119" i="12"/>
  <c r="AM113" i="12"/>
  <c r="AM112" i="12"/>
  <c r="AK113" i="12"/>
  <c r="AK112" i="12"/>
  <c r="AJ113" i="12"/>
  <c r="O117" i="12"/>
  <c r="Q117" i="12"/>
  <c r="O115" i="12"/>
  <c r="AN113" i="12"/>
  <c r="AN112" i="12"/>
  <c r="AL113" i="12"/>
  <c r="AL112" i="12"/>
  <c r="AH113" i="12"/>
  <c r="AH112" i="12"/>
  <c r="L113" i="12"/>
  <c r="AL108" i="12"/>
  <c r="AK108" i="12"/>
  <c r="AJ108" i="12"/>
  <c r="AI108" i="12"/>
  <c r="T108" i="12"/>
  <c r="Y108" i="12"/>
  <c r="AK105" i="12"/>
  <c r="AK104" i="12"/>
  <c r="AN104" i="12"/>
  <c r="AN70" i="12"/>
  <c r="AM104" i="12"/>
  <c r="AL104" i="12"/>
  <c r="AJ104" i="12"/>
  <c r="AI104" i="12"/>
  <c r="AK97" i="12"/>
  <c r="AK96" i="12"/>
  <c r="AM96" i="12"/>
  <c r="AL96" i="12"/>
  <c r="AJ96" i="12"/>
  <c r="AI96" i="12"/>
  <c r="AK87" i="12"/>
  <c r="AJ87" i="12"/>
  <c r="AI87" i="12"/>
  <c r="T87" i="12"/>
  <c r="Y87" i="12"/>
  <c r="AL81" i="12"/>
  <c r="AL80" i="12"/>
  <c r="AK80" i="12"/>
  <c r="AJ80" i="12"/>
  <c r="AI80" i="12"/>
  <c r="AK71" i="12"/>
  <c r="AJ71" i="12"/>
  <c r="AI71" i="12"/>
  <c r="O68" i="12"/>
  <c r="Q68" i="12"/>
  <c r="O67" i="12"/>
  <c r="AN66" i="12"/>
  <c r="AM66" i="12"/>
  <c r="AL66" i="12"/>
  <c r="AK66" i="12"/>
  <c r="AJ66" i="12"/>
  <c r="AI66" i="12"/>
  <c r="AH66" i="12"/>
  <c r="L66" i="12"/>
  <c r="AK63" i="12"/>
  <c r="O63" i="12"/>
  <c r="Q63" i="12"/>
  <c r="AK61" i="12"/>
  <c r="AK60" i="12"/>
  <c r="O61" i="12"/>
  <c r="AN60" i="12"/>
  <c r="AM60" i="12"/>
  <c r="AL60" i="12"/>
  <c r="AJ60" i="12"/>
  <c r="AI60" i="12"/>
  <c r="AH60" i="12"/>
  <c r="AK55" i="12"/>
  <c r="AI55" i="12"/>
  <c r="AH55" i="12"/>
  <c r="AN51" i="12"/>
  <c r="AM51" i="12"/>
  <c r="AL51" i="12"/>
  <c r="AK51" i="12"/>
  <c r="AI51" i="12"/>
  <c r="G47" i="12"/>
  <c r="I47" i="12"/>
  <c r="G46" i="12"/>
  <c r="AL45" i="12"/>
  <c r="AK45" i="12"/>
  <c r="AJ45" i="12"/>
  <c r="AI45" i="12"/>
  <c r="AH45" i="12"/>
  <c r="B45" i="12"/>
  <c r="G44" i="12"/>
  <c r="I44" i="12"/>
  <c r="G43" i="12"/>
  <c r="AL42" i="12"/>
  <c r="AK42" i="12"/>
  <c r="AJ42" i="12"/>
  <c r="AI42" i="12"/>
  <c r="AH42" i="12"/>
  <c r="B42" i="12"/>
  <c r="AN33" i="12"/>
  <c r="AM33" i="12"/>
  <c r="AL33" i="12"/>
  <c r="AK33" i="12"/>
  <c r="AJ33" i="12"/>
  <c r="AI33" i="12"/>
  <c r="AK30" i="12"/>
  <c r="AN29" i="12"/>
  <c r="AM29" i="12"/>
  <c r="AL29" i="12"/>
  <c r="AK29" i="12"/>
  <c r="AJ29" i="12"/>
  <c r="AI29" i="12"/>
  <c r="AH29" i="12"/>
  <c r="G28" i="12"/>
  <c r="I28" i="12"/>
  <c r="G27" i="12"/>
  <c r="I27" i="12"/>
  <c r="G25" i="12"/>
  <c r="G23" i="12"/>
  <c r="I23" i="12"/>
  <c r="G21" i="12"/>
  <c r="I21" i="12"/>
  <c r="G20" i="12"/>
  <c r="I20" i="12"/>
  <c r="G19" i="12"/>
  <c r="I19" i="12"/>
  <c r="G17" i="12"/>
  <c r="AN12" i="12"/>
  <c r="AM12" i="12"/>
  <c r="AL12" i="12"/>
  <c r="AK12" i="12"/>
  <c r="AJ12" i="12"/>
  <c r="AI12" i="12"/>
  <c r="AH12" i="12"/>
  <c r="AM70" i="12"/>
  <c r="T104" i="12"/>
  <c r="Y104" i="12"/>
  <c r="W104" i="12"/>
  <c r="AK11" i="12"/>
  <c r="AH50" i="12"/>
  <c r="J112" i="12"/>
  <c r="O112" i="12"/>
  <c r="O60" i="12"/>
  <c r="Q113" i="12"/>
  <c r="O113" i="12"/>
  <c r="G13" i="12"/>
  <c r="G12" i="12"/>
  <c r="I13" i="12"/>
  <c r="I12" i="12"/>
  <c r="AI11" i="12"/>
  <c r="AM11" i="12"/>
  <c r="Q66" i="12"/>
  <c r="O66" i="12"/>
  <c r="AI70" i="12"/>
  <c r="D42" i="12"/>
  <c r="B11" i="12"/>
  <c r="L60" i="12"/>
  <c r="Q60" i="12"/>
  <c r="J50" i="12"/>
  <c r="O50" i="12"/>
  <c r="T96" i="12"/>
  <c r="Y96" i="12"/>
  <c r="AT50" i="1"/>
  <c r="AH50" i="1"/>
  <c r="AI113" i="12"/>
  <c r="AI112" i="12"/>
  <c r="AI130" i="12"/>
  <c r="G24" i="12"/>
  <c r="AM50" i="12"/>
  <c r="G33" i="12"/>
  <c r="AH11" i="12"/>
  <c r="AH10" i="12"/>
  <c r="AJ11" i="12"/>
  <c r="AJ50" i="12"/>
  <c r="AJ10" i="12"/>
  <c r="AL11" i="12"/>
  <c r="AL50" i="12"/>
  <c r="AL10" i="12"/>
  <c r="AN11" i="12"/>
  <c r="AJ70" i="12"/>
  <c r="AL70" i="12"/>
  <c r="AJ112" i="12"/>
  <c r="AN50" i="12"/>
  <c r="W71" i="12"/>
  <c r="Y71" i="12"/>
  <c r="T80" i="12"/>
  <c r="Y80" i="12"/>
  <c r="Q115" i="12"/>
  <c r="AI50" i="12"/>
  <c r="I17" i="12"/>
  <c r="I25" i="12"/>
  <c r="I24" i="12"/>
  <c r="I33" i="12"/>
  <c r="I46" i="12"/>
  <c r="Q120" i="12"/>
  <c r="Q129" i="12"/>
  <c r="Q128" i="12"/>
  <c r="I43" i="12"/>
  <c r="I42" i="12"/>
  <c r="G45" i="12"/>
  <c r="D45" i="12"/>
  <c r="I45" i="12"/>
  <c r="Q61" i="12"/>
  <c r="Q67" i="12"/>
  <c r="O119" i="12"/>
  <c r="L119" i="12"/>
  <c r="Q119" i="12"/>
  <c r="L121" i="12"/>
  <c r="Q121" i="12"/>
  <c r="O125" i="12"/>
  <c r="L125" i="12"/>
  <c r="Q126" i="12"/>
  <c r="Q125" i="12"/>
  <c r="L55" i="12"/>
  <c r="Q55" i="12"/>
  <c r="AK50" i="12"/>
  <c r="AK10" i="12"/>
  <c r="O128" i="12"/>
  <c r="AK70" i="12"/>
  <c r="AK130" i="12"/>
  <c r="AH130" i="12"/>
  <c r="AL130" i="12"/>
  <c r="AM130" i="12"/>
  <c r="G42" i="12"/>
  <c r="G11" i="12"/>
  <c r="B9" i="12"/>
  <c r="AM10" i="12"/>
  <c r="AI10" i="12"/>
  <c r="AN10" i="12"/>
  <c r="AN130" i="12"/>
  <c r="AJ130" i="12"/>
  <c r="D11" i="12"/>
  <c r="I11" i="12"/>
  <c r="T70" i="12"/>
  <c r="L112" i="12"/>
  <c r="Q112" i="12"/>
  <c r="L50" i="12"/>
  <c r="Q50" i="12"/>
  <c r="J10" i="12"/>
  <c r="J78" i="7"/>
  <c r="I78" i="7"/>
  <c r="H78" i="7"/>
  <c r="G78" i="7"/>
  <c r="J67" i="7"/>
  <c r="I67" i="7"/>
  <c r="H67" i="7"/>
  <c r="G67" i="7"/>
  <c r="J56" i="7"/>
  <c r="I56" i="7"/>
  <c r="H56" i="7"/>
  <c r="G56" i="7"/>
  <c r="J45" i="7"/>
  <c r="I45" i="7"/>
  <c r="H45" i="7"/>
  <c r="G45" i="7"/>
  <c r="J85" i="7"/>
  <c r="J84" i="7"/>
  <c r="J83" i="7"/>
  <c r="J82" i="7"/>
  <c r="J81" i="7"/>
  <c r="J80" i="7"/>
  <c r="J79" i="7"/>
  <c r="J74" i="7"/>
  <c r="J73" i="7"/>
  <c r="J72" i="7"/>
  <c r="J71" i="7"/>
  <c r="J70" i="7"/>
  <c r="J69" i="7"/>
  <c r="J68" i="7"/>
  <c r="J60" i="7"/>
  <c r="J59" i="7"/>
  <c r="J57" i="7"/>
  <c r="J52" i="7"/>
  <c r="J51" i="7"/>
  <c r="J50" i="7"/>
  <c r="J49" i="7"/>
  <c r="J48" i="7"/>
  <c r="J46" i="7"/>
  <c r="I85" i="7"/>
  <c r="I84" i="7"/>
  <c r="I83" i="7"/>
  <c r="I82" i="7"/>
  <c r="I81" i="7"/>
  <c r="I80" i="7"/>
  <c r="I79" i="7"/>
  <c r="I74" i="7"/>
  <c r="I73" i="7"/>
  <c r="I72" i="7"/>
  <c r="I71" i="7"/>
  <c r="I70" i="7"/>
  <c r="I69" i="7"/>
  <c r="I68" i="7"/>
  <c r="I63" i="7"/>
  <c r="I62" i="7"/>
  <c r="I61" i="7"/>
  <c r="I60" i="7"/>
  <c r="I59" i="7"/>
  <c r="I58" i="7"/>
  <c r="I57" i="7"/>
  <c r="I52" i="7"/>
  <c r="I51" i="7"/>
  <c r="I50" i="7"/>
  <c r="I49" i="7"/>
  <c r="I48" i="7"/>
  <c r="I47" i="7"/>
  <c r="I46" i="7"/>
  <c r="H85" i="7"/>
  <c r="H84" i="7"/>
  <c r="H83" i="7"/>
  <c r="H82" i="7"/>
  <c r="H81" i="7"/>
  <c r="H80" i="7"/>
  <c r="H79" i="7"/>
  <c r="H74" i="7"/>
  <c r="H73" i="7"/>
  <c r="H72" i="7"/>
  <c r="H71" i="7"/>
  <c r="H70" i="7"/>
  <c r="H69" i="7"/>
  <c r="H68" i="7"/>
  <c r="H60" i="7"/>
  <c r="H59" i="7"/>
  <c r="H57" i="7"/>
  <c r="H52" i="7"/>
  <c r="H51" i="7"/>
  <c r="H50" i="7"/>
  <c r="H49" i="7"/>
  <c r="H48" i="7"/>
  <c r="H46" i="7"/>
  <c r="G85" i="7"/>
  <c r="G84" i="7"/>
  <c r="G83" i="7"/>
  <c r="G82" i="7"/>
  <c r="G81" i="7"/>
  <c r="G80" i="7"/>
  <c r="G79" i="7"/>
  <c r="G74" i="7"/>
  <c r="G73" i="7"/>
  <c r="G72" i="7"/>
  <c r="G71" i="7"/>
  <c r="G70" i="7"/>
  <c r="G69" i="7"/>
  <c r="G68" i="7"/>
  <c r="G63" i="7"/>
  <c r="G62" i="7"/>
  <c r="G61" i="7"/>
  <c r="G60" i="7"/>
  <c r="G59" i="7"/>
  <c r="G58" i="7"/>
  <c r="G57" i="7"/>
  <c r="G52" i="7"/>
  <c r="G51" i="7"/>
  <c r="G50" i="7"/>
  <c r="G49" i="7"/>
  <c r="G48" i="7"/>
  <c r="G47" i="7"/>
  <c r="G46" i="7"/>
  <c r="J76" i="7"/>
  <c r="I76" i="7"/>
  <c r="H76" i="7"/>
  <c r="G76" i="7"/>
  <c r="J65" i="7"/>
  <c r="I65" i="7"/>
  <c r="H65" i="7"/>
  <c r="G65" i="7"/>
  <c r="J54" i="7"/>
  <c r="I54" i="7"/>
  <c r="H54" i="7"/>
  <c r="G54" i="7"/>
  <c r="J43" i="7"/>
  <c r="I43" i="7"/>
  <c r="H43" i="7"/>
  <c r="G43" i="7"/>
  <c r="J9" i="12"/>
  <c r="O10" i="12"/>
  <c r="D9" i="12"/>
  <c r="I9" i="12"/>
  <c r="G9" i="12"/>
  <c r="Y70" i="12"/>
  <c r="Y9" i="12"/>
  <c r="H114" i="11"/>
  <c r="AR59" i="11"/>
  <c r="H127" i="11"/>
  <c r="H126" i="11"/>
  <c r="H125" i="11"/>
  <c r="H119" i="11"/>
  <c r="H118" i="11"/>
  <c r="H116" i="11"/>
  <c r="H115" i="11"/>
  <c r="H113" i="11"/>
  <c r="H112" i="11"/>
  <c r="H111" i="11"/>
  <c r="H110" i="11"/>
  <c r="H108" i="11"/>
  <c r="H105" i="11"/>
  <c r="H103" i="11"/>
  <c r="H102" i="11"/>
  <c r="H101" i="11"/>
  <c r="H100" i="11"/>
  <c r="H98" i="11"/>
  <c r="H97" i="11"/>
  <c r="H94" i="11"/>
  <c r="H93" i="11"/>
  <c r="H92" i="11"/>
  <c r="H88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67" i="11"/>
  <c r="H66" i="11"/>
  <c r="H63" i="11"/>
  <c r="H62" i="11"/>
  <c r="H61" i="11"/>
  <c r="H53" i="11"/>
  <c r="H50" i="11"/>
  <c r="H49" i="11"/>
  <c r="H47" i="11"/>
  <c r="H46" i="11"/>
  <c r="H44" i="11"/>
  <c r="H43" i="11"/>
  <c r="H42" i="11"/>
  <c r="H40" i="11"/>
  <c r="H39" i="11"/>
  <c r="H38" i="11"/>
  <c r="H34" i="11"/>
  <c r="H32" i="11"/>
  <c r="H31" i="11"/>
  <c r="H30" i="11"/>
  <c r="H29" i="11"/>
  <c r="H28" i="11"/>
  <c r="H27" i="11"/>
  <c r="H26" i="11"/>
  <c r="H25" i="11"/>
  <c r="H24" i="11"/>
  <c r="H20" i="11"/>
  <c r="H19" i="11"/>
  <c r="H18" i="11"/>
  <c r="H17" i="11"/>
  <c r="H16" i="11"/>
  <c r="H15" i="11"/>
  <c r="H14" i="11"/>
  <c r="H13" i="11"/>
  <c r="H117" i="11"/>
  <c r="H60" i="11"/>
  <c r="H59" i="11"/>
  <c r="H45" i="11"/>
  <c r="H36" i="11"/>
  <c r="H33" i="11"/>
  <c r="O9" i="12"/>
  <c r="AT13" i="11"/>
  <c r="AL12" i="11"/>
  <c r="AR39" i="11"/>
  <c r="AT39" i="11"/>
  <c r="AT42" i="11"/>
  <c r="AT47" i="11"/>
  <c r="AT50" i="11"/>
  <c r="AT44" i="11"/>
  <c r="AT62" i="11"/>
  <c r="AT63" i="11"/>
  <c r="AT86" i="11"/>
  <c r="AT85" i="11"/>
  <c r="AT24" i="11"/>
  <c r="AT25" i="11"/>
  <c r="AT26" i="11"/>
  <c r="AT27" i="11"/>
  <c r="AT28" i="11"/>
  <c r="AT29" i="11"/>
  <c r="AT30" i="11"/>
  <c r="AT32" i="11"/>
  <c r="AT20" i="11"/>
  <c r="AT19" i="11"/>
  <c r="AT17" i="11"/>
  <c r="AT15" i="11"/>
  <c r="AT92" i="11"/>
  <c r="AT93" i="11"/>
  <c r="AT94" i="11"/>
  <c r="AT125" i="11"/>
  <c r="AT18" i="11"/>
  <c r="AT14" i="11"/>
  <c r="AT87" i="11"/>
  <c r="AT60" i="11"/>
  <c r="AT61" i="11"/>
  <c r="AT31" i="11"/>
  <c r="AR38" i="11"/>
  <c r="AR42" i="11"/>
  <c r="AR44" i="11"/>
  <c r="AR50" i="11"/>
  <c r="AR60" i="11"/>
  <c r="AR114" i="11"/>
  <c r="AR117" i="11"/>
  <c r="AR13" i="11"/>
  <c r="AT16" i="11"/>
  <c r="AR40" i="11"/>
  <c r="AT40" i="11"/>
  <c r="AR43" i="11"/>
  <c r="AT43" i="11"/>
  <c r="AR49" i="11"/>
  <c r="AT73" i="11"/>
  <c r="AR74" i="11"/>
  <c r="AT74" i="11"/>
  <c r="AR75" i="11"/>
  <c r="AT75" i="11"/>
  <c r="AR76" i="11"/>
  <c r="AT76" i="11"/>
  <c r="AR77" i="11"/>
  <c r="AT77" i="11"/>
  <c r="AR78" i="11"/>
  <c r="AT78" i="11"/>
  <c r="AR79" i="11"/>
  <c r="AT79" i="11"/>
  <c r="AR80" i="11"/>
  <c r="AT80" i="11"/>
  <c r="AR81" i="11"/>
  <c r="AT81" i="11"/>
  <c r="AR82" i="11"/>
  <c r="AT82" i="11"/>
  <c r="AR83" i="11"/>
  <c r="AT83" i="11"/>
  <c r="AR84" i="11"/>
  <c r="AT84" i="11"/>
  <c r="AR22" i="11"/>
  <c r="AR48" i="11"/>
  <c r="AR98" i="11"/>
  <c r="AT98" i="11"/>
  <c r="AR100" i="11"/>
  <c r="AT100" i="11"/>
  <c r="AR101" i="11"/>
  <c r="AT101" i="11"/>
  <c r="AR102" i="11"/>
  <c r="AT102" i="11"/>
  <c r="AR103" i="11"/>
  <c r="AT103" i="11"/>
  <c r="AR105" i="11"/>
  <c r="AT105" i="11"/>
  <c r="AR110" i="11"/>
  <c r="AT110" i="11"/>
  <c r="AR111" i="11"/>
  <c r="AT111" i="11"/>
  <c r="AR112" i="11"/>
  <c r="AT112" i="11"/>
  <c r="AR113" i="11"/>
  <c r="AT113" i="11"/>
  <c r="AR115" i="11"/>
  <c r="AT115" i="11"/>
  <c r="AR116" i="11"/>
  <c r="AT116" i="11"/>
  <c r="AR118" i="11"/>
  <c r="AT118" i="11"/>
  <c r="AR119" i="11"/>
  <c r="AT119" i="11"/>
  <c r="AR126" i="11"/>
  <c r="AT126" i="11"/>
  <c r="AR127" i="11"/>
  <c r="AT127" i="11"/>
  <c r="AR67" i="11"/>
  <c r="AR65" i="11"/>
  <c r="AR53" i="11"/>
  <c r="AR108" i="11"/>
  <c r="AR66" i="11"/>
  <c r="AR18" i="11"/>
  <c r="AR14" i="11"/>
  <c r="AR24" i="11"/>
  <c r="AR25" i="11"/>
  <c r="AR26" i="11"/>
  <c r="AR27" i="11"/>
  <c r="AR28" i="11"/>
  <c r="AR29" i="11"/>
  <c r="AR30" i="11"/>
  <c r="AR31" i="11"/>
  <c r="AR32" i="11"/>
  <c r="AR47" i="11"/>
  <c r="AR92" i="11"/>
  <c r="H22" i="11"/>
  <c r="AR85" i="11"/>
  <c r="AR93" i="11"/>
  <c r="AR34" i="11"/>
  <c r="AR94" i="11"/>
  <c r="AR86" i="11"/>
  <c r="AR87" i="11"/>
  <c r="AR88" i="11"/>
  <c r="AR96" i="11"/>
  <c r="AR97" i="11"/>
  <c r="AR61" i="11"/>
  <c r="AR62" i="11"/>
  <c r="AR63" i="11"/>
  <c r="H124" i="11"/>
  <c r="AR122" i="11"/>
  <c r="AR124" i="11"/>
  <c r="AR125" i="11"/>
  <c r="H122" i="11"/>
  <c r="H71" i="11"/>
  <c r="H72" i="11"/>
  <c r="AR72" i="11"/>
  <c r="AR73" i="11"/>
  <c r="AR16" i="11"/>
  <c r="AR107" i="11"/>
  <c r="AR20" i="11"/>
  <c r="AR19" i="11"/>
  <c r="AR17" i="11"/>
  <c r="AR15" i="11"/>
  <c r="AR33" i="11"/>
  <c r="AR46" i="11"/>
  <c r="H12" i="11"/>
  <c r="AL11" i="11"/>
  <c r="AN12" i="11"/>
  <c r="AT38" i="11"/>
  <c r="AT97" i="11"/>
  <c r="AT66" i="11"/>
  <c r="AT48" i="11"/>
  <c r="AT49" i="11"/>
  <c r="AT45" i="11"/>
  <c r="AT46" i="11"/>
  <c r="AT33" i="11"/>
  <c r="AT34" i="11"/>
  <c r="AT22" i="11"/>
  <c r="AT124" i="11"/>
  <c r="AT96" i="11"/>
  <c r="AT117" i="11"/>
  <c r="AT114" i="11"/>
  <c r="AT72" i="11"/>
  <c r="AR45" i="11"/>
  <c r="AR36" i="11"/>
  <c r="AT36" i="11"/>
  <c r="AT107" i="11"/>
  <c r="H11" i="11"/>
  <c r="AR12" i="11"/>
  <c r="H10" i="11"/>
  <c r="AN11" i="11"/>
  <c r="AL10" i="11"/>
  <c r="AL9" i="11"/>
  <c r="AR11" i="11"/>
  <c r="AT65" i="11"/>
  <c r="AT12" i="11"/>
  <c r="AT122" i="11"/>
  <c r="AT71" i="11"/>
  <c r="AR71" i="11"/>
  <c r="H9" i="11"/>
  <c r="AR10" i="11"/>
  <c r="AN10" i="11"/>
  <c r="AN9" i="11"/>
  <c r="AR9" i="11"/>
  <c r="AT11" i="11"/>
  <c r="AT10" i="11"/>
  <c r="AT9" i="11"/>
  <c r="D48" i="3"/>
  <c r="D45" i="3"/>
  <c r="D42" i="3"/>
  <c r="D38" i="3"/>
  <c r="D27" i="3"/>
  <c r="D24" i="3"/>
  <c r="D20" i="3"/>
  <c r="D14" i="3"/>
  <c r="B55" i="3"/>
  <c r="B13" i="1"/>
  <c r="C55" i="1"/>
  <c r="C42" i="1"/>
  <c r="B42" i="1"/>
  <c r="D36" i="1"/>
  <c r="B55" i="1"/>
  <c r="D55" i="1"/>
  <c r="AM20" i="1"/>
  <c r="AF20" i="1"/>
  <c r="AI20" i="1"/>
  <c r="C13" i="1"/>
  <c r="B12" i="1"/>
  <c r="D13" i="1"/>
  <c r="D42" i="1"/>
  <c r="D55" i="3"/>
  <c r="K55" i="3"/>
  <c r="N55" i="3"/>
  <c r="B47" i="3"/>
  <c r="M20" i="3"/>
  <c r="P20" i="3"/>
  <c r="P27" i="3"/>
  <c r="M27" i="3"/>
  <c r="P42" i="3"/>
  <c r="M42" i="3"/>
  <c r="P48" i="3"/>
  <c r="M48" i="3"/>
  <c r="M14" i="3"/>
  <c r="P14" i="3"/>
  <c r="M24" i="3"/>
  <c r="P24" i="3"/>
  <c r="P38" i="3"/>
  <c r="M38" i="3"/>
  <c r="M45" i="3"/>
  <c r="P45" i="3"/>
  <c r="AL42" i="1"/>
  <c r="AR42" i="1"/>
  <c r="AL38" i="1"/>
  <c r="AR38" i="1"/>
  <c r="AM55" i="1"/>
  <c r="AS55" i="1"/>
  <c r="AJ13" i="1"/>
  <c r="AM42" i="1"/>
  <c r="AS42" i="1"/>
  <c r="AS38" i="1"/>
  <c r="AM38" i="1"/>
  <c r="AL55" i="1"/>
  <c r="AR55" i="1"/>
  <c r="AL13" i="1"/>
  <c r="AR13" i="1"/>
  <c r="AM13" i="1"/>
  <c r="AS13" i="1"/>
  <c r="AJ42" i="1"/>
  <c r="AJ38" i="1"/>
  <c r="AS11" i="1"/>
  <c r="AG20" i="1"/>
  <c r="AJ20" i="1"/>
  <c r="AJ55" i="1"/>
  <c r="AG38" i="1"/>
  <c r="AF38" i="1"/>
  <c r="AI38" i="1"/>
  <c r="AG42" i="1"/>
  <c r="AI55" i="1"/>
  <c r="AF55" i="1"/>
  <c r="AF42" i="1"/>
  <c r="AI42" i="1"/>
  <c r="AG55" i="1"/>
  <c r="AG13" i="1"/>
  <c r="AI13" i="1"/>
  <c r="AF13" i="1"/>
  <c r="AK24" i="1"/>
  <c r="C12" i="1"/>
  <c r="C11" i="1"/>
  <c r="AK13" i="1"/>
  <c r="B11" i="1"/>
  <c r="D11" i="1"/>
  <c r="D12" i="1"/>
  <c r="D47" i="3"/>
  <c r="K47" i="3"/>
  <c r="N47" i="3"/>
  <c r="B10" i="3"/>
  <c r="B9" i="3"/>
  <c r="D9" i="3"/>
  <c r="P55" i="3"/>
  <c r="M55" i="3"/>
  <c r="AK59" i="1"/>
  <c r="AK55" i="1"/>
  <c r="AT38" i="1"/>
  <c r="AN38" i="1"/>
  <c r="AK42" i="1"/>
  <c r="AN24" i="1"/>
  <c r="AT24" i="1"/>
  <c r="AN59" i="1"/>
  <c r="AT59" i="1"/>
  <c r="AN42" i="1"/>
  <c r="AT42" i="1"/>
  <c r="AN55" i="1"/>
  <c r="AT55" i="1"/>
  <c r="AN27" i="1"/>
  <c r="AT27" i="1"/>
  <c r="AN20" i="1"/>
  <c r="AT20" i="1"/>
  <c r="AN13" i="1"/>
  <c r="AT13" i="1"/>
  <c r="AL12" i="1"/>
  <c r="AR12" i="1"/>
  <c r="AM12" i="1"/>
  <c r="AS12" i="1"/>
  <c r="AM11" i="1"/>
  <c r="AH24" i="1"/>
  <c r="AG12" i="1"/>
  <c r="AJ12" i="1"/>
  <c r="AG11" i="1"/>
  <c r="AR11" i="1"/>
  <c r="AK38" i="1"/>
  <c r="AH27" i="1"/>
  <c r="AK27" i="1"/>
  <c r="AK20" i="1"/>
  <c r="AH38" i="1"/>
  <c r="AH55" i="1"/>
  <c r="AH42" i="1"/>
  <c r="AH59" i="1"/>
  <c r="AH13" i="1"/>
  <c r="AI12" i="1"/>
  <c r="AI11" i="1"/>
  <c r="AH20" i="1"/>
  <c r="AF12" i="1"/>
  <c r="D10" i="3"/>
  <c r="N10" i="3"/>
  <c r="K10" i="3"/>
  <c r="P47" i="3"/>
  <c r="M47" i="3"/>
  <c r="R9" i="3"/>
  <c r="AN12" i="1"/>
  <c r="AT12" i="1"/>
  <c r="AL11" i="1"/>
  <c r="AJ11" i="1"/>
  <c r="AF11" i="1"/>
  <c r="AK12" i="1"/>
  <c r="AT11" i="1"/>
  <c r="AH12" i="1"/>
  <c r="M10" i="3"/>
  <c r="P10" i="3"/>
  <c r="Q9" i="3"/>
  <c r="S9" i="3"/>
  <c r="AN11" i="1"/>
  <c r="AH11" i="1"/>
  <c r="AK11" i="1"/>
  <c r="O9" i="3"/>
  <c r="L9" i="3"/>
  <c r="G27" i="9"/>
  <c r="G38" i="9"/>
  <c r="V8" i="9"/>
  <c r="V7" i="9"/>
  <c r="V4" i="9"/>
  <c r="V3" i="9"/>
  <c r="P4" i="9"/>
  <c r="P8" i="9"/>
  <c r="P11" i="9"/>
  <c r="O5" i="9"/>
  <c r="V5" i="9"/>
  <c r="O9" i="9"/>
  <c r="V9" i="9"/>
  <c r="O13" i="9"/>
  <c r="O15" i="9"/>
  <c r="V15" i="9"/>
  <c r="O16" i="9"/>
  <c r="V16" i="9"/>
  <c r="I11" i="9"/>
  <c r="I8" i="9"/>
  <c r="I4" i="9"/>
  <c r="W4" i="9"/>
  <c r="C21" i="9"/>
  <c r="L12" i="9"/>
  <c r="P12" i="9"/>
  <c r="E12" i="9"/>
  <c r="L7" i="9"/>
  <c r="P7" i="9"/>
  <c r="E7" i="9"/>
  <c r="I7" i="9"/>
  <c r="L3" i="9"/>
  <c r="P3" i="9"/>
  <c r="E3" i="9"/>
  <c r="E15" i="9"/>
  <c r="T12" i="9"/>
  <c r="N16" i="9"/>
  <c r="M16" i="9"/>
  <c r="K16" i="9"/>
  <c r="J16" i="9"/>
  <c r="N15" i="9"/>
  <c r="M15" i="9"/>
  <c r="K15" i="9"/>
  <c r="J15" i="9"/>
  <c r="D15" i="9"/>
  <c r="R15" i="9"/>
  <c r="F15" i="9"/>
  <c r="G15" i="9"/>
  <c r="D16" i="9"/>
  <c r="E16" i="9"/>
  <c r="F16" i="9"/>
  <c r="G16" i="9"/>
  <c r="C16" i="9"/>
  <c r="C15" i="9"/>
  <c r="G13" i="9"/>
  <c r="F13" i="9"/>
  <c r="E13" i="9"/>
  <c r="D13" i="9"/>
  <c r="C13" i="9"/>
  <c r="N13" i="9"/>
  <c r="M13" i="9"/>
  <c r="K13" i="9"/>
  <c r="J13" i="9"/>
  <c r="U12" i="9"/>
  <c r="R12" i="9"/>
  <c r="Q12" i="9"/>
  <c r="U8" i="9"/>
  <c r="T8" i="9"/>
  <c r="S8" i="9"/>
  <c r="R8" i="9"/>
  <c r="Q8" i="9"/>
  <c r="U7" i="9"/>
  <c r="T7" i="9"/>
  <c r="R7" i="9"/>
  <c r="Q7" i="9"/>
  <c r="N9" i="9"/>
  <c r="M9" i="9"/>
  <c r="K9" i="9"/>
  <c r="J9" i="9"/>
  <c r="G9" i="9"/>
  <c r="F9" i="9"/>
  <c r="E9" i="9"/>
  <c r="D9" i="9"/>
  <c r="C9" i="9"/>
  <c r="U4" i="9"/>
  <c r="S4" i="9"/>
  <c r="R4" i="9"/>
  <c r="Q4" i="9"/>
  <c r="T4" i="9"/>
  <c r="U3" i="9"/>
  <c r="R3" i="9"/>
  <c r="Q3" i="9"/>
  <c r="T3" i="9"/>
  <c r="N5" i="9"/>
  <c r="M5" i="9"/>
  <c r="K5" i="9"/>
  <c r="J5" i="9"/>
  <c r="D5" i="9"/>
  <c r="C5" i="9"/>
  <c r="G5" i="9"/>
  <c r="G17" i="9"/>
  <c r="F5" i="9"/>
  <c r="U16" i="9"/>
  <c r="S7" i="9"/>
  <c r="L15" i="9"/>
  <c r="P15" i="9"/>
  <c r="J17" i="9"/>
  <c r="Q5" i="9"/>
  <c r="L5" i="9"/>
  <c r="P5" i="9"/>
  <c r="S3" i="9"/>
  <c r="L9" i="9"/>
  <c r="P9" i="9"/>
  <c r="L13" i="9"/>
  <c r="S13" i="9"/>
  <c r="T13" i="9"/>
  <c r="I15" i="9"/>
  <c r="T15" i="9"/>
  <c r="L16" i="9"/>
  <c r="P16" i="9"/>
  <c r="W8" i="9"/>
  <c r="O17" i="9"/>
  <c r="V17" i="9"/>
  <c r="P13" i="9"/>
  <c r="W7" i="9"/>
  <c r="N17" i="9"/>
  <c r="P21" i="9"/>
  <c r="P20" i="9"/>
  <c r="U15" i="9"/>
  <c r="S12" i="9"/>
  <c r="I9" i="9"/>
  <c r="S9" i="9"/>
  <c r="I13" i="9"/>
  <c r="U13" i="9"/>
  <c r="Q16" i="9"/>
  <c r="I12" i="9"/>
  <c r="E5" i="9"/>
  <c r="I5" i="9"/>
  <c r="I16" i="9"/>
  <c r="I3" i="9"/>
  <c r="R16" i="9"/>
  <c r="R13" i="9"/>
  <c r="D17" i="9"/>
  <c r="R5" i="9"/>
  <c r="T5" i="9"/>
  <c r="R9" i="9"/>
  <c r="U9" i="9"/>
  <c r="Q13" i="9"/>
  <c r="Q15" i="9"/>
  <c r="Q9" i="9"/>
  <c r="C17" i="9"/>
  <c r="S16" i="9"/>
  <c r="U17" i="9"/>
  <c r="U5" i="9"/>
  <c r="F17" i="9"/>
  <c r="T16" i="9"/>
  <c r="K17" i="9"/>
  <c r="R17" i="9"/>
  <c r="T9" i="9"/>
  <c r="E17" i="9"/>
  <c r="M17" i="9"/>
  <c r="W5" i="9"/>
  <c r="W15" i="9"/>
  <c r="S5" i="9"/>
  <c r="S15" i="9"/>
  <c r="W16" i="9"/>
  <c r="L17" i="9"/>
  <c r="S17" i="9"/>
  <c r="W9" i="9"/>
  <c r="P22" i="9"/>
  <c r="T17" i="9"/>
  <c r="V12" i="9"/>
  <c r="W12" i="9"/>
  <c r="V13" i="9"/>
  <c r="W13" i="9"/>
  <c r="I20" i="9"/>
  <c r="W3" i="9"/>
  <c r="P17" i="9"/>
  <c r="I21" i="9"/>
  <c r="I22" i="9"/>
  <c r="Q17" i="9"/>
  <c r="I17" i="9"/>
  <c r="W17" i="9"/>
  <c r="J58" i="7"/>
  <c r="H58" i="7"/>
  <c r="H47" i="7"/>
  <c r="J47" i="7"/>
  <c r="J104" i="7"/>
  <c r="J103" i="7"/>
  <c r="J96" i="7"/>
  <c r="J97" i="7"/>
  <c r="J98" i="7"/>
  <c r="J95" i="7"/>
  <c r="I103" i="7"/>
  <c r="H103" i="7"/>
  <c r="I104" i="7"/>
  <c r="H104" i="7"/>
  <c r="I96" i="7"/>
  <c r="I97" i="7"/>
  <c r="I98" i="7"/>
  <c r="I95" i="7"/>
  <c r="H96" i="7"/>
  <c r="H97" i="7"/>
  <c r="H98" i="7"/>
  <c r="H95" i="7"/>
  <c r="G96" i="7"/>
  <c r="G97" i="7"/>
  <c r="G98" i="7"/>
  <c r="G95" i="7"/>
  <c r="J88" i="7"/>
  <c r="J87" i="7"/>
  <c r="I88" i="7"/>
  <c r="I87" i="7"/>
  <c r="H88" i="7"/>
  <c r="H87" i="7"/>
  <c r="G88" i="7"/>
  <c r="G87" i="7"/>
  <c r="H62" i="7"/>
  <c r="J61" i="7"/>
  <c r="J63" i="7"/>
  <c r="H61" i="7"/>
  <c r="H63" i="7"/>
  <c r="J62" i="7"/>
  <c r="B47" i="1"/>
  <c r="C47" i="1"/>
  <c r="C10" i="1"/>
  <c r="C9" i="1"/>
  <c r="AS47" i="1"/>
  <c r="AT47" i="1"/>
  <c r="AR47" i="1"/>
  <c r="B10" i="1"/>
  <c r="D47" i="1"/>
  <c r="AL47" i="1"/>
  <c r="AR10" i="1"/>
  <c r="AM47" i="1"/>
  <c r="AS10" i="1"/>
  <c r="AN47" i="1"/>
  <c r="AT10" i="1"/>
  <c r="AJ47" i="1"/>
  <c r="AG47" i="1"/>
  <c r="B9" i="1"/>
  <c r="D9" i="1"/>
  <c r="D10" i="1"/>
  <c r="AI10" i="1"/>
  <c r="AF10" i="1"/>
  <c r="AN10" i="1"/>
  <c r="AM10" i="1"/>
  <c r="AL10" i="1"/>
  <c r="AJ10" i="1"/>
  <c r="AG10" i="1"/>
  <c r="AI47" i="1"/>
  <c r="AF47" i="1"/>
  <c r="AL9" i="1"/>
  <c r="AR9" i="1"/>
  <c r="AM9" i="1"/>
  <c r="AS9" i="1"/>
  <c r="AN9" i="1"/>
  <c r="AT9" i="1"/>
  <c r="AF9" i="1"/>
  <c r="AJ9" i="1"/>
  <c r="AG9" i="1"/>
  <c r="AK47" i="1"/>
  <c r="AI9" i="1"/>
  <c r="AH47" i="1"/>
  <c r="AK10" i="1"/>
  <c r="AH10" i="1"/>
  <c r="AK9" i="1"/>
  <c r="AH9" i="1"/>
  <c r="K10" i="12"/>
  <c r="D11" i="3"/>
  <c r="K9" i="12"/>
  <c r="P10" i="12"/>
  <c r="L10" i="12"/>
  <c r="Q10" i="12"/>
  <c r="M11" i="3"/>
  <c r="P11" i="3"/>
  <c r="P9" i="12"/>
  <c r="L9" i="12"/>
  <c r="Q9" i="12"/>
  <c r="P9" i="3"/>
  <c r="M9" i="3"/>
  <c r="N9" i="3"/>
  <c r="K9" i="3"/>
</calcChain>
</file>

<file path=xl/comments1.xml><?xml version="1.0" encoding="utf-8"?>
<comments xmlns="http://schemas.openxmlformats.org/spreadsheetml/2006/main">
  <authors>
    <author>frenk.mavric</author>
  </authors>
  <commentList>
    <comment ref="T6" authorId="0" shapeId="0">
      <text>
        <r>
          <rPr>
            <b/>
            <sz val="8"/>
            <color indexed="81"/>
            <rFont val="Tahoma"/>
            <family val="2"/>
            <charset val="238"/>
          </rPr>
          <t>frenk.mavric:</t>
        </r>
        <r>
          <rPr>
            <sz val="8"/>
            <color indexed="81"/>
            <rFont val="Tahoma"/>
            <family val="2"/>
            <charset val="238"/>
          </rPr>
          <t xml:space="preserve">
šteti 3. prijavni rok + 3. prijavi rok za tujce + 4. prijavni rok za tujce</t>
        </r>
      </text>
    </comment>
    <comment ref="T77" authorId="0" shapeId="0">
      <text>
        <r>
          <rPr>
            <b/>
            <sz val="8"/>
            <color indexed="81"/>
            <rFont val="Tahoma"/>
            <family val="2"/>
            <charset val="238"/>
          </rPr>
          <t>frenk.mavric:</t>
        </r>
        <r>
          <rPr>
            <sz val="8"/>
            <color indexed="81"/>
            <rFont val="Tahoma"/>
            <family val="2"/>
            <charset val="238"/>
          </rPr>
          <t xml:space="preserve">
3 prijavni rok + 4 prijavni rok (2+1)</t>
        </r>
      </text>
    </comment>
    <comment ref="U122" authorId="0" shapeId="0">
      <text>
        <r>
          <rPr>
            <b/>
            <sz val="8"/>
            <color indexed="81"/>
            <rFont val="Tahoma"/>
            <family val="2"/>
            <charset val="238"/>
          </rPr>
          <t>frenk.mavric:</t>
        </r>
        <r>
          <rPr>
            <sz val="8"/>
            <color indexed="81"/>
            <rFont val="Tahoma"/>
            <family val="2"/>
            <charset val="238"/>
          </rPr>
          <t xml:space="preserve">
Četrti prijavni rok: 1</t>
        </r>
      </text>
    </comment>
  </commentList>
</comments>
</file>

<file path=xl/comments2.xml><?xml version="1.0" encoding="utf-8"?>
<comments xmlns="http://schemas.openxmlformats.org/spreadsheetml/2006/main">
  <authors>
    <author>bojana.berginc</author>
  </authors>
  <commentList>
    <comment ref="AM43" authorId="0" shapeId="0">
      <text>
        <r>
          <rPr>
            <b/>
            <sz val="9"/>
            <color indexed="81"/>
            <rFont val="Tahoma"/>
            <family val="2"/>
            <charset val="238"/>
          </rPr>
          <t>bojana.berginc:</t>
        </r>
        <r>
          <rPr>
            <sz val="9"/>
            <color indexed="81"/>
            <rFont val="Tahoma"/>
            <family val="2"/>
            <charset val="238"/>
          </rPr>
          <t xml:space="preserve">
še nismo imeli diplomantov</t>
        </r>
      </text>
    </comment>
  </commentList>
</comments>
</file>

<file path=xl/sharedStrings.xml><?xml version="1.0" encoding="utf-8"?>
<sst xmlns="http://schemas.openxmlformats.org/spreadsheetml/2006/main" count="1479" uniqueCount="343">
  <si>
    <t>Redni</t>
  </si>
  <si>
    <t>Izredni</t>
  </si>
  <si>
    <t>skupaj</t>
  </si>
  <si>
    <t>Šifra kazalnika: KUP_02</t>
  </si>
  <si>
    <t>Skupaj</t>
  </si>
  <si>
    <t>Omejitev</t>
  </si>
  <si>
    <t>Ime kazalnika: Številčno razmerje med razpisanimi mesti, prijavljenimi in vpisanimi študenti v 1. letnik (brez ponavljavcev)</t>
  </si>
  <si>
    <t>Šifra kazalnika: KUP_03</t>
  </si>
  <si>
    <t xml:space="preserve"> Ime kazalnika: Prehodnost v višji letnik</t>
  </si>
  <si>
    <t>študijsko leto 2011/12</t>
  </si>
  <si>
    <t>iz 1. v 2. letnik</t>
  </si>
  <si>
    <t>iz 2. v 3. letnik</t>
  </si>
  <si>
    <t>iz 3. v 4. letnik</t>
  </si>
  <si>
    <t xml:space="preserve"> Ime kazalnika: Odstotek ponavljavcev v študijskih programih (ločeno za vsak program posebej) </t>
  </si>
  <si>
    <t>1. letnik</t>
  </si>
  <si>
    <t>3. letnik</t>
  </si>
  <si>
    <t>4. letnik</t>
  </si>
  <si>
    <t>študijsko leto 2010/11</t>
  </si>
  <si>
    <t>študijsko leto 2009/10</t>
  </si>
  <si>
    <t xml:space="preserve"> Ime kazalnika: Povprečno število let trajanja študija na študenta v študijskih programih </t>
  </si>
  <si>
    <t>1. stopnja</t>
  </si>
  <si>
    <t>Število zaposlenih učiteljev in sodelavcev (skladno s POZ) (2)</t>
  </si>
  <si>
    <t>Vsi študenti (1., 2. in 3. stopnja)</t>
  </si>
  <si>
    <t>Št.</t>
  </si>
  <si>
    <t>v FTE</t>
  </si>
  <si>
    <t xml:space="preserve">Število študentov (1) </t>
  </si>
  <si>
    <t>2011/12</t>
  </si>
  <si>
    <t>2010/11</t>
  </si>
  <si>
    <t>2009/10</t>
  </si>
  <si>
    <t>Število študentov na učitelja (1/2 št)</t>
  </si>
  <si>
    <t xml:space="preserve">Število študentov na vse izvajalce (1/3 - št) </t>
  </si>
  <si>
    <t>Študijsko leto</t>
  </si>
  <si>
    <t>Število študentov na učitelja v FTE (1/2-FTE)</t>
  </si>
  <si>
    <t xml:space="preserve">Število vseh izvajalcev (učiteljev in sodelavcev skladno s POZ + AP + PP) (3) </t>
  </si>
  <si>
    <t>SKUPAJ</t>
  </si>
  <si>
    <t>UP FHŠ</t>
  </si>
  <si>
    <t>UP FM</t>
  </si>
  <si>
    <t>UP FAMNIT</t>
  </si>
  <si>
    <t>UP PEF</t>
  </si>
  <si>
    <t>UP FTŠ TURISTICA</t>
  </si>
  <si>
    <t>UP FVZ</t>
  </si>
  <si>
    <t>redni</t>
  </si>
  <si>
    <t>izredni</t>
  </si>
  <si>
    <t>UP FTŠ Turistica</t>
  </si>
  <si>
    <t>/</t>
  </si>
  <si>
    <t>np</t>
  </si>
  <si>
    <t xml:space="preserve">UP FAMNIT </t>
  </si>
  <si>
    <t xml:space="preserve">Število študentov na vse izvajalce v FTE (1/3 - FTE) </t>
  </si>
  <si>
    <t>Šifra kazalnika: KUP_01</t>
  </si>
  <si>
    <t>Italijanistika</t>
  </si>
  <si>
    <t xml:space="preserve">Geografija </t>
  </si>
  <si>
    <t xml:space="preserve">Kulturni študiji in antropologija </t>
  </si>
  <si>
    <t xml:space="preserve">Medijski študiji </t>
  </si>
  <si>
    <t xml:space="preserve">Medkulturno jezikovno posredovanje </t>
  </si>
  <si>
    <t>Slovenistika</t>
  </si>
  <si>
    <t>Zgodovina</t>
  </si>
  <si>
    <t xml:space="preserve">Dvopredmetni Geografija </t>
  </si>
  <si>
    <t>Dvopredmetni Zgodovina</t>
  </si>
  <si>
    <t>Dvopredmetni</t>
  </si>
  <si>
    <t xml:space="preserve">Aplikativna kineziologija </t>
  </si>
  <si>
    <t xml:space="preserve">Biodiverziteta </t>
  </si>
  <si>
    <t xml:space="preserve">Biopsihologija </t>
  </si>
  <si>
    <t>Računalništvo in informatika</t>
  </si>
  <si>
    <t xml:space="preserve">Turizem </t>
  </si>
  <si>
    <t xml:space="preserve">Razredni pouk </t>
  </si>
  <si>
    <t xml:space="preserve">Italijanistika </t>
  </si>
  <si>
    <t xml:space="preserve">Zgodovina </t>
  </si>
  <si>
    <t>študijsko leto 2012/13</t>
  </si>
  <si>
    <t xml:space="preserve">Slovenistika </t>
  </si>
  <si>
    <t xml:space="preserve">Edukacijske vede </t>
  </si>
  <si>
    <t>Management</t>
  </si>
  <si>
    <t>Matematika v ekonomiji in financah</t>
  </si>
  <si>
    <t>Turizem</t>
  </si>
  <si>
    <t xml:space="preserve">Arheološka dediščina Sredozemlja </t>
  </si>
  <si>
    <t>Geografija</t>
  </si>
  <si>
    <t>Pravo za management</t>
  </si>
  <si>
    <t>Varstvo narave</t>
  </si>
  <si>
    <t>Matematika s finančnim inženiringom</t>
  </si>
  <si>
    <t xml:space="preserve">Izobraževanje odraslih in razvoj kariere </t>
  </si>
  <si>
    <t xml:space="preserve">Zgodnje učenje </t>
  </si>
  <si>
    <t xml:space="preserve">Dietetika </t>
  </si>
  <si>
    <t>Zgodovina Evrope in Sredozemlja</t>
  </si>
  <si>
    <t xml:space="preserve">Antropologija </t>
  </si>
  <si>
    <t xml:space="preserve">Arheologija </t>
  </si>
  <si>
    <t>Inovativni turizem</t>
  </si>
  <si>
    <t>Razredni pouk</t>
  </si>
  <si>
    <t>Zdravstvena nega</t>
  </si>
  <si>
    <t>2012/13</t>
  </si>
  <si>
    <t xml:space="preserve"> Šifra kazalnika: KUP_04</t>
  </si>
  <si>
    <t xml:space="preserve"> Šifra kazalnika: KUP_06</t>
  </si>
  <si>
    <t xml:space="preserve">Opomba: podatki ločeno za UP FAMNIT IN UP FENIKS </t>
  </si>
  <si>
    <t xml:space="preserve">UP FENIKS </t>
  </si>
  <si>
    <t>študijsko leto 2013/14</t>
  </si>
  <si>
    <t xml:space="preserve">UP SKUPAJ </t>
  </si>
  <si>
    <t xml:space="preserve">Dvopredmetni Antropologija </t>
  </si>
  <si>
    <t>2013/14</t>
  </si>
  <si>
    <t>FAMNIT</t>
  </si>
  <si>
    <t>AK</t>
  </si>
  <si>
    <t xml:space="preserve">2012/13 </t>
  </si>
  <si>
    <t xml:space="preserve">2011/12 </t>
  </si>
  <si>
    <t xml:space="preserve">2010/11 </t>
  </si>
  <si>
    <t xml:space="preserve">Dvopredmetni Arheologija </t>
  </si>
  <si>
    <t>Kulturni turizem</t>
  </si>
  <si>
    <t>študijsko leto 2014/15</t>
  </si>
  <si>
    <t>Jezikovno posredovanje in prevajanje</t>
  </si>
  <si>
    <t>Geografija  - dvopredmetni pedagoški študij (skupaj z UP PEF)</t>
  </si>
  <si>
    <t>Socialna pedagogika</t>
  </si>
  <si>
    <t>Dediščinski turizem  (skupaj z UP FHŠ)</t>
  </si>
  <si>
    <t>Upravljanje kulturnih virov in arhivov</t>
  </si>
  <si>
    <t>2. letnik</t>
  </si>
  <si>
    <t>2014/15</t>
  </si>
  <si>
    <t>Enopredmetni</t>
  </si>
  <si>
    <t>Matematika - izvedba v slovenskem jeziku</t>
  </si>
  <si>
    <t>IME ŠTUDIJSKEGA PROGRAMA</t>
  </si>
  <si>
    <t>Management  trajnostnega razvoja (UP FM, UP FHŠ, UP FVZ, UP FTŠ) (prej: Upravljanje trajnostnega razvoja)</t>
  </si>
  <si>
    <t>Politologija (skupaj z UP FHŠ)</t>
  </si>
  <si>
    <t>Matematične znanosti - izvedba v slovenskem jeziku</t>
  </si>
  <si>
    <t>1 STOPNJA</t>
  </si>
  <si>
    <t>REDNI</t>
  </si>
  <si>
    <t>IZREDNI</t>
  </si>
  <si>
    <t>ŠTEVILO ŠTUDENTOV</t>
  </si>
  <si>
    <t>UP FAMNTI</t>
  </si>
  <si>
    <t>UP FTŠ</t>
  </si>
  <si>
    <t>ŠTEVILO ODDANIH ANKET</t>
  </si>
  <si>
    <t>2 STOPNJA</t>
  </si>
  <si>
    <t>3 STOPNJA</t>
  </si>
  <si>
    <t>DELEŽ</t>
  </si>
  <si>
    <t>PREVERI FHŠ 3 STOPNJA</t>
  </si>
  <si>
    <t>Stopnja študija</t>
  </si>
  <si>
    <t>Način študija</t>
  </si>
  <si>
    <t>Št. anketirancev</t>
  </si>
  <si>
    <t>Prejeti (izpolnjeni) anketni vprašalniki</t>
  </si>
  <si>
    <t>Število</t>
  </si>
  <si>
    <t>Odstotek*</t>
  </si>
  <si>
    <t xml:space="preserve">Redni študij </t>
  </si>
  <si>
    <t>Izredni študij</t>
  </si>
  <si>
    <t>2. stopnja</t>
  </si>
  <si>
    <t>3. stopnja</t>
  </si>
  <si>
    <t>študijsko leto 2015/16</t>
  </si>
  <si>
    <t>2015/16</t>
  </si>
  <si>
    <t>študijsko leto 2017/18</t>
  </si>
  <si>
    <t xml:space="preserve">Zgodovina - dvopredmetni pedagoški študij (skupaj z UP PEF) </t>
  </si>
  <si>
    <t>Matematične znanosti - izvedba v angleškem jeziku</t>
  </si>
  <si>
    <r>
      <t> </t>
    </r>
    <r>
      <rPr>
        <sz val="8"/>
        <rFont val="Arial"/>
        <family val="2"/>
        <charset val="238"/>
      </rPr>
      <t>10,99</t>
    </r>
  </si>
  <si>
    <r>
      <t> </t>
    </r>
    <r>
      <rPr>
        <sz val="8"/>
        <rFont val="Arial"/>
        <family val="2"/>
        <charset val="238"/>
      </rPr>
      <t>73</t>
    </r>
  </si>
  <si>
    <t>2016/17</t>
  </si>
  <si>
    <t>a</t>
  </si>
  <si>
    <t>b</t>
  </si>
  <si>
    <t>c</t>
  </si>
  <si>
    <t>d</t>
  </si>
  <si>
    <t>e</t>
  </si>
  <si>
    <t>f=a/b</t>
  </si>
  <si>
    <t>g=a/d</t>
  </si>
  <si>
    <t>h=a/c</t>
  </si>
  <si>
    <t>i=a/e</t>
  </si>
  <si>
    <t>Število študentov na vse izvajalce</t>
  </si>
  <si>
    <t>Število študentov na učitelja v FTE</t>
  </si>
  <si>
    <t>Število študentov na vse izvajalce v FTE</t>
  </si>
  <si>
    <t>Število študentov na učitelja</t>
  </si>
  <si>
    <t>UN</t>
  </si>
  <si>
    <t>VS</t>
  </si>
  <si>
    <t>2017/18</t>
  </si>
  <si>
    <t>4-letni</t>
  </si>
  <si>
    <t>3-letni</t>
  </si>
  <si>
    <t>2-letni</t>
  </si>
  <si>
    <t>1-letni</t>
  </si>
  <si>
    <t>Št. diplomantov</t>
  </si>
  <si>
    <t>Biopsihologija</t>
  </si>
  <si>
    <t>Matematika - izvedba v angleškem jeziku</t>
  </si>
  <si>
    <t>Management - Koper</t>
  </si>
  <si>
    <t>Management - Celje</t>
  </si>
  <si>
    <t>Management - Škofja Loka</t>
  </si>
  <si>
    <t>Predšolska vzgoja - Koper</t>
  </si>
  <si>
    <t>Predšolska vzgoja - Ptuj</t>
  </si>
  <si>
    <t>Predšolska vzgoja - Slovenske Konjice</t>
  </si>
  <si>
    <t>Zdravstvena nega - Izola</t>
  </si>
  <si>
    <t>Zdravstvena nega - Nova Gorica</t>
  </si>
  <si>
    <t>Management - izvedba v slovenskem jeziku</t>
  </si>
  <si>
    <t>Management - izvedba v angleškem jeziku</t>
  </si>
  <si>
    <t>Inoviranje in podjetništvo</t>
  </si>
  <si>
    <t>Uporabna psihologija</t>
  </si>
  <si>
    <t>Inkluzivna pedagogika - Koper</t>
  </si>
  <si>
    <t>Inkluzivna pedagogika - Škofja Loka</t>
  </si>
  <si>
    <t>Sredozemsko kmetijstvo</t>
  </si>
  <si>
    <t>Povpr. št. let trajanja študija na študijski program</t>
  </si>
  <si>
    <t>Povprečje za fakulteto / stopnjo študija</t>
  </si>
  <si>
    <t>Število sprejetih kandidatov</t>
  </si>
  <si>
    <t>Povprečno število točk na maturi na študijski program</t>
  </si>
  <si>
    <t xml:space="preserve">Delež prehodnosti </t>
  </si>
  <si>
    <t>Število vseh izvajalcev (učiteljev in sodelavcev skladno s POZ + AP + PP)</t>
  </si>
  <si>
    <t xml:space="preserve">Delež vpisanih glede na prijave </t>
  </si>
  <si>
    <t xml:space="preserve">Delež vpisanih glede na razpisna mesta </t>
  </si>
  <si>
    <t>f</t>
  </si>
  <si>
    <t>g</t>
  </si>
  <si>
    <t>h</t>
  </si>
  <si>
    <t>i</t>
  </si>
  <si>
    <t>j=d/a</t>
  </si>
  <si>
    <t>k=e/b</t>
  </si>
  <si>
    <t>l=f/c</t>
  </si>
  <si>
    <t>n=h/b</t>
  </si>
  <si>
    <t>o=i/c</t>
  </si>
  <si>
    <t>p=g/d</t>
  </si>
  <si>
    <t>r=h/e</t>
  </si>
  <si>
    <t>s=i/f</t>
  </si>
  <si>
    <t>m=g/a</t>
  </si>
  <si>
    <t xml:space="preserve">Delež vseh prvič vpisanih v 1. prijavnem roku </t>
  </si>
  <si>
    <t xml:space="preserve">Delež vseh prvič vpisanih v 2. prijavnem roku </t>
  </si>
  <si>
    <t>1. prijavni rok</t>
  </si>
  <si>
    <t>2. prijavni rok</t>
  </si>
  <si>
    <t xml:space="preserve">Število prijav </t>
  </si>
  <si>
    <t>Razpis</t>
  </si>
  <si>
    <t>Prijave</t>
  </si>
  <si>
    <t>Vpis</t>
  </si>
  <si>
    <t>Delež ponavljavcev</t>
  </si>
  <si>
    <t>Število ponavljavcev</t>
  </si>
  <si>
    <t xml:space="preserve">SKUPAJ UP </t>
  </si>
  <si>
    <t>Število študentov (brez absolventov)</t>
  </si>
  <si>
    <t>Aplikativna kineziologija</t>
  </si>
  <si>
    <t>Trajnostno grajeno okolje</t>
  </si>
  <si>
    <t>Komuniciranje in mediji</t>
  </si>
  <si>
    <t>Kulturni študij in antropologija</t>
  </si>
  <si>
    <t xml:space="preserve">Slovenistika - pedagoški študij (skupaj z UP PEF) </t>
  </si>
  <si>
    <t xml:space="preserve">Italijanistika - pedagoški študij (skupaj z UP PEF) </t>
  </si>
  <si>
    <t>SKUPAJ UP</t>
  </si>
  <si>
    <t>3. prijavni rok</t>
  </si>
  <si>
    <t>Drelež vseh prvič vpisanih v 1. prijavnem roku glede na število sprejetih v 1. prijavnem roku</t>
  </si>
  <si>
    <t>Drelež vseh prvič vpisanih v 2. prijavnem roku glede na število sprejetih v 2. prijavnem roku</t>
  </si>
  <si>
    <t xml:space="preserve">Delež vseh prvič vpisanih v 3. prijavnem roku </t>
  </si>
  <si>
    <t>Drelež vseh prvič vpisanih v 3. prijavnem roku glede na število sprejetih v 3. prijavnem roku</t>
  </si>
  <si>
    <t>Povprečje za fakulteto / stopnjo študija / študijski program</t>
  </si>
  <si>
    <t>Delež prijav glede na razpisna mesta</t>
  </si>
  <si>
    <t>študijsko leto 2018/2019</t>
  </si>
  <si>
    <t>2018/19</t>
  </si>
  <si>
    <t>Študijsko leto 2018/19</t>
  </si>
  <si>
    <t>Št. leto 2018/19</t>
  </si>
  <si>
    <t>študijsko leto 2018/19</t>
  </si>
  <si>
    <t>Dvopredmetni Geografija</t>
  </si>
  <si>
    <t>Dvopredmetni Kulturna dediščina</t>
  </si>
  <si>
    <t>Bioinformatika</t>
  </si>
  <si>
    <t>Predšolska vzgoja - Novo mesto</t>
  </si>
  <si>
    <t>Predšolska vzgoja - Škofja Loka</t>
  </si>
  <si>
    <t>Prehransko svetovanje - dietetika</t>
  </si>
  <si>
    <t>Management turističnih destinacij - Ljubljana</t>
  </si>
  <si>
    <t>Računalništvo in informatika - izvedba v slovenskem jeziku</t>
  </si>
  <si>
    <t>Računalništvo in informatika - izvedba v angleškem jeziku</t>
  </si>
  <si>
    <t>Management turističnih podjetij - izvedba v slovenskem jeziku</t>
  </si>
  <si>
    <t>Management turističnih podjetij - izvedba v angleškem jeziku</t>
  </si>
  <si>
    <t>Ekonomija in finance - izvedba v slovenskem jeziku</t>
  </si>
  <si>
    <t>Inoviraje in podjetništvo</t>
  </si>
  <si>
    <t>Management trajnostnega razvoja</t>
  </si>
  <si>
    <t>Št. prvič vpisanih študentov v 2. l. v 18/19 (odšteti št. študentov vpisanih po merilih za prehode v 2. l.)</t>
  </si>
  <si>
    <t>Št. prvič vpisanih študentov v 3. l. v 18/19 (odšteti št. študentov vpisanih po merilih za prehode v 3. l.)</t>
  </si>
  <si>
    <t>Št. prvič vpisanih študentov v 4. l. v 18/19 (odšteti št. študentov vpisanih po merilih za prehode v 4. l.)</t>
  </si>
  <si>
    <t>Arheološka dediščina Sredozemlja</t>
  </si>
  <si>
    <t xml:space="preserve">Komuniciranje in mediji </t>
  </si>
  <si>
    <t>Ekonomija in finance - izvedba v angleškem jeziku</t>
  </si>
  <si>
    <t>Politologija (skupaj z UP FHŠ) - smer Politologija - izvedba v slovenskem jeziku</t>
  </si>
  <si>
    <t>Politologija (skupaj z UP FHŠ) - smer Mednarodni odnosi - izvedba v angleškem jeziku</t>
  </si>
  <si>
    <t xml:space="preserve">pedagoški študijski program Italijanistika (sodel. z UP PEF) </t>
  </si>
  <si>
    <t xml:space="preserve">pedagoški študijski program: Slovenistika (sodel. z UP PEF) </t>
  </si>
  <si>
    <t>dvopredmetni pedagoški študijski program Zgodovina (sodel. z UP PEF)</t>
  </si>
  <si>
    <t>Inkluzivna pedagogika - Ptuj</t>
  </si>
  <si>
    <t>Dietetika</t>
  </si>
  <si>
    <t>Antropologija</t>
  </si>
  <si>
    <t>Arheologija</t>
  </si>
  <si>
    <t>Jezik in medkulturnost</t>
  </si>
  <si>
    <t>Zgodnje učenje in poučevanje</t>
  </si>
  <si>
    <t xml:space="preserve">Dvopredmetni Zgodovina </t>
  </si>
  <si>
    <t xml:space="preserve">Kulturni turizem </t>
  </si>
  <si>
    <t xml:space="preserve">Pedagogika </t>
  </si>
  <si>
    <t>Bioinformatika - izvedba v slovenskem jeziku</t>
  </si>
  <si>
    <t>Bioinformatika - izvedba v angleškem jeziku</t>
  </si>
  <si>
    <t xml:space="preserve">dvopredmetni pedagoški študijski program Geografija (sodel. z UP PEF) </t>
  </si>
  <si>
    <t>Razredni pouk - smer Razredni pouk</t>
  </si>
  <si>
    <t>Razredni pouk - smer Razredni pouk za zavode z italijanskim učnim jezikom</t>
  </si>
  <si>
    <t>Predšolska vzgoja - smer Predšolska vzgoja za zavode z italijanskim učnim jezikom</t>
  </si>
  <si>
    <t>Varstvena biologija</t>
  </si>
  <si>
    <t>Management  - izvedba v slovenskem jeziku</t>
  </si>
  <si>
    <r>
      <t>Management -</t>
    </r>
    <r>
      <rPr>
        <sz val="8"/>
        <rFont val="Arial"/>
        <family val="2"/>
        <charset val="238"/>
      </rPr>
      <t xml:space="preserve"> izvedba v slovenskem jeziku</t>
    </r>
  </si>
  <si>
    <r>
      <t>Management -</t>
    </r>
    <r>
      <rPr>
        <sz val="8"/>
        <rFont val="Arial"/>
        <family val="2"/>
        <charset val="238"/>
      </rPr>
      <t xml:space="preserve"> izvedba v angleškem jeziku</t>
    </r>
  </si>
  <si>
    <t>Predšolska vzgoja - smer Predšolska vzgoja - Koper</t>
  </si>
  <si>
    <t>Predšolska vzgoja - smer Predšolska vzgoja - Novo mesto</t>
  </si>
  <si>
    <t>Predšolska vzgoja - smer Predšolska vzgoja - Škofja Loka</t>
  </si>
  <si>
    <t>Pedagogika</t>
  </si>
  <si>
    <t>Management turističnih podjetij</t>
  </si>
  <si>
    <t>Število zaposlenih učiteljev in sodelavcev (skladno s POZ)</t>
  </si>
  <si>
    <t>Upravljanje različnosti</t>
  </si>
  <si>
    <t>Mediacija v turizmu</t>
  </si>
  <si>
    <t>Filozofija in teorija vizualne kulture</t>
  </si>
  <si>
    <t>Število študentov (prvič vpisani in ponavljalci)</t>
  </si>
  <si>
    <t>Število vseh študentov vpisanih v 1. letnik v št. letu 17/18 (prvič vpisani in ponavljalci)</t>
  </si>
  <si>
    <t>Število vseh študentov, vpisanih v 2. letnik v št. letu 17/18 (prvič vpisani in ponavljalci)</t>
  </si>
  <si>
    <t>Število vseh študentov vpisanih v 3. letnik v št. letu 17/18 (prvič vpisani in ponavljalci)</t>
  </si>
  <si>
    <t>Ime kazalnika: Povprečno število točk sprejetih kandidatov (Slovenci in EU državljani)</t>
  </si>
  <si>
    <t>Management - Škofjka Loka</t>
  </si>
  <si>
    <t>Dvopredmetni Antropologija</t>
  </si>
  <si>
    <t>Predšolska vzgoja - smer Predšolska vzgoja - Slovenske Konjice</t>
  </si>
  <si>
    <t>Predšolska vzgoja - smer Predšolska vzgoja - Ptuj</t>
  </si>
  <si>
    <t>NAVODILO: Članica lahko pregleda izpolnjene podatke, morebitna odstopnja ustrezno označi z barvo in sporoči Rektoratu.</t>
  </si>
  <si>
    <t>Sodobna kritična teorija in filozofija</t>
  </si>
  <si>
    <t>Kulturni študiji in antropologija</t>
  </si>
  <si>
    <t>Filozofija</t>
  </si>
  <si>
    <t>Dediščina Evrope in Sredozemlja</t>
  </si>
  <si>
    <t>Zgodnje učejne</t>
  </si>
  <si>
    <t>Poslovni sistemi v turizmu</t>
  </si>
  <si>
    <t xml:space="preserve">Dvopredmetni Arheologija - Antropologija </t>
  </si>
  <si>
    <t xml:space="preserve">Dvopredmetni Arheologija - Geografija </t>
  </si>
  <si>
    <t>Dvopredmetni Arheologija - Zgodovina</t>
  </si>
  <si>
    <t>Dvopredmetni Geografija - Zgodovina</t>
  </si>
  <si>
    <t>Ekonomija in finance - Koper</t>
  </si>
  <si>
    <t>Ekonomija in finance - Škofja Loka</t>
  </si>
  <si>
    <t>Predšolska vzgoja - Ljutomer</t>
  </si>
  <si>
    <t>Inkluzivna pedagogika - Ljutomer</t>
  </si>
  <si>
    <t>Management turističnih destinacij - Portorož</t>
  </si>
  <si>
    <t>Turizem - Portorož</t>
  </si>
  <si>
    <t>Turizem - Ptuj</t>
  </si>
  <si>
    <t>UP SKUPAJ</t>
  </si>
  <si>
    <t>Opombe UP FAMNIT</t>
  </si>
  <si>
    <t xml:space="preserve">Število sprejetih 
</t>
  </si>
  <si>
    <t xml:space="preserve">Število vpisanih
</t>
  </si>
  <si>
    <t xml:space="preserve">Število vseh vpisanih v 1. letnik brez ponavljavcev 
</t>
  </si>
  <si>
    <r>
      <t>Računalništvo in informatika - izvedba v slovenskem jeziku</t>
    </r>
    <r>
      <rPr>
        <vertAlign val="superscript"/>
        <sz val="8"/>
        <rFont val="Arial"/>
        <family val="2"/>
        <charset val="238"/>
      </rPr>
      <t>1</t>
    </r>
  </si>
  <si>
    <r>
      <t>Računalništvo in informatika - izvedba v angleškem jeziku</t>
    </r>
    <r>
      <rPr>
        <vertAlign val="superscript"/>
        <sz val="8"/>
        <rFont val="Arial"/>
        <family val="2"/>
        <charset val="238"/>
      </rPr>
      <t>1</t>
    </r>
  </si>
  <si>
    <r>
      <t>Varstvena biologija</t>
    </r>
    <r>
      <rPr>
        <vertAlign val="superscript"/>
        <sz val="8"/>
        <rFont val="Arial"/>
        <family val="2"/>
        <charset val="238"/>
      </rPr>
      <t>2</t>
    </r>
  </si>
  <si>
    <t>4) Študent štud. programa 3. st. Matematične znanosti je skladno s pogoji za hitrejše napredovanje, ob vpisu napredoval v 2. letnik. V tabeli je upoštevana prijava in vpis v 1. letnik.</t>
  </si>
  <si>
    <r>
      <t>Matematične znanosti - izvedba v slovenskem jeziku</t>
    </r>
    <r>
      <rPr>
        <vertAlign val="superscript"/>
        <sz val="8"/>
        <rFont val="Arial"/>
        <family val="2"/>
        <charset val="238"/>
      </rPr>
      <t>4</t>
    </r>
  </si>
  <si>
    <t>1) V študijski program so se vpisali kandidati iz držav nečlanic EU.</t>
  </si>
  <si>
    <t>2) Povprečno število točk je za oba roka skupaj.</t>
  </si>
  <si>
    <t xml:space="preserve">2) Pri vseh študijskih programih so upoštevani tudi študenti s podaljšanim statusom študenta. </t>
  </si>
  <si>
    <t xml:space="preserve">3) Pri številu študentov v 1. letniku imamo zabeleženo število 0, saj se je vpisal doktorski študent v 1. letnik in je takoj po vpisu hitreje napredoval v 2. letnik. </t>
  </si>
  <si>
    <r>
      <t>Matematične znanosti - izvedba v slovenskem jeziku</t>
    </r>
    <r>
      <rPr>
        <vertAlign val="superscript"/>
        <sz val="8"/>
        <rFont val="Arial"/>
        <family val="2"/>
        <charset val="238"/>
      </rPr>
      <t>3</t>
    </r>
  </si>
  <si>
    <r>
      <t>Bioinformatika - izvedba v angleškem jeziku</t>
    </r>
    <r>
      <rPr>
        <vertAlign val="superscript"/>
        <sz val="8"/>
        <rFont val="Arial"/>
        <family val="2"/>
        <charset val="238"/>
      </rPr>
      <t>1</t>
    </r>
  </si>
  <si>
    <r>
      <t>UP FAMNIT</t>
    </r>
    <r>
      <rPr>
        <b/>
        <vertAlign val="superscript"/>
        <sz val="8"/>
        <rFont val="Arial"/>
        <family val="2"/>
        <charset val="238"/>
      </rPr>
      <t>2</t>
    </r>
  </si>
  <si>
    <t>Biodiverziteta</t>
  </si>
  <si>
    <r>
      <t xml:space="preserve">1) Študijski program 1. stopnje </t>
    </r>
    <r>
      <rPr>
        <i/>
        <sz val="8"/>
        <rFont val="Arial"/>
        <family val="2"/>
        <charset val="238"/>
      </rPr>
      <t xml:space="preserve">Računalništvo in informatika - v angleškem jeziku </t>
    </r>
    <r>
      <rPr>
        <sz val="8"/>
        <rFont val="Arial"/>
        <family val="2"/>
        <charset val="238"/>
      </rPr>
      <t>se je pričel prvič izvajati v študijskem letu 2017/18 (prvič vpisani v 1.letnik), zato program ni vključen v preglednico Prehodnost iz 2. v 3. letnik.</t>
    </r>
  </si>
  <si>
    <r>
      <t xml:space="preserve">1) Študijski program 1. stopnje </t>
    </r>
    <r>
      <rPr>
        <i/>
        <sz val="8"/>
        <rFont val="Arial"/>
        <family val="2"/>
        <charset val="238"/>
      </rPr>
      <t>Bioinformatika - v angleškem jeziku</t>
    </r>
    <r>
      <rPr>
        <sz val="8"/>
        <rFont val="Arial"/>
        <family val="2"/>
        <charset val="238"/>
      </rPr>
      <t xml:space="preserve"> se prvič izvaja v študijskem letu 2018/19 (prvič vpisani v 1.letnik), zato program ni vključen v preglednico Delež ponavljalcev.</t>
    </r>
  </si>
  <si>
    <t>Ime kazalnika: Število študentov (brez absolventov) na zaposlenega visokošolskega učitelja in sodelavca ter izvajalce študijskih programov v FTE</t>
  </si>
  <si>
    <t>Šifra kazalnika: KUP_07</t>
  </si>
  <si>
    <t>Šifra kazalnika: KUP_05</t>
  </si>
  <si>
    <t>3) V 3. prijavnem roku so upoštevani tudi kandidati / študenti, ki so se prijavili v 4. prijavnem toku (rok za Slovence brez slovenskega državljanstva in tujce izven EU).</t>
  </si>
  <si>
    <t>Ime kazalnika: Delež prvič vpisanih študentov v prvi letnik v prvem prijavnem roku (brez ponavljalcev) - niso vpoštevane prijave in sprejeti ter vpisani za mesta za vzporedni študij in diplomante</t>
  </si>
  <si>
    <t>1) Število prijav RIN SLO (1. stopnja) in RIN EN (1. stopnja) se ne ujema s KUP 3 (prijave).</t>
  </si>
  <si>
    <t>2) Število prijav VB (1. stopnja) se ne ujema s KUP 3 (prijave).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</si>
</sst>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7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Franklin Gothic Medium"/>
      <family val="2"/>
      <charset val="238"/>
    </font>
    <font>
      <sz val="10"/>
      <color rgb="FF000000"/>
      <name val="Franklin Gothic Medium"/>
      <family val="2"/>
      <charset val="238"/>
    </font>
    <font>
      <b/>
      <sz val="10"/>
      <color rgb="FFFF0000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trike/>
      <sz val="8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vertAlign val="superscript"/>
      <sz val="8"/>
      <name val="Arial"/>
      <family val="2"/>
      <charset val="238"/>
    </font>
    <font>
      <b/>
      <i/>
      <sz val="9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/>
    </fill>
    <fill>
      <patternFill patternType="lightGray">
        <bgColor theme="0"/>
      </patternFill>
    </fill>
    <fill>
      <patternFill patternType="lightGray">
        <bgColor theme="9" tint="0.59999389629810485"/>
      </patternFill>
    </fill>
    <fill>
      <patternFill patternType="lightGray">
        <bgColor theme="9" tint="0.79998168889431442"/>
      </patternFill>
    </fill>
    <fill>
      <patternFill patternType="lightGray">
        <bgColor theme="9" tint="-0.249977111117893"/>
      </patternFill>
    </fill>
    <fill>
      <patternFill patternType="solid">
        <fgColor indexed="65"/>
        <bgColor indexed="64"/>
      </patternFill>
    </fill>
    <fill>
      <patternFill patternType="solid">
        <fgColor theme="9" tint="0.59999389629810485"/>
        <bgColor indexed="27"/>
      </patternFill>
    </fill>
    <fill>
      <patternFill patternType="lightGray">
        <bgColor theme="9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86">
    <xf numFmtId="0" fontId="0" fillId="0" borderId="0" xfId="0"/>
    <xf numFmtId="0" fontId="5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6" xfId="0" applyBorder="1"/>
    <xf numFmtId="0" fontId="0" fillId="0" borderId="1" xfId="0" applyBorder="1"/>
    <xf numFmtId="0" fontId="5" fillId="0" borderId="0" xfId="0" applyFont="1" applyAlignment="1">
      <alignment horizontal="right" vertical="center" wrapText="1"/>
    </xf>
    <xf numFmtId="2" fontId="2" fillId="0" borderId="0" xfId="0" applyNumberFormat="1" applyFont="1" applyAlignment="1">
      <alignment horizontal="right"/>
    </xf>
    <xf numFmtId="0" fontId="2" fillId="0" borderId="0" xfId="0" applyFont="1"/>
    <xf numFmtId="2" fontId="1" fillId="0" borderId="0" xfId="0" applyNumberFormat="1" applyFont="1" applyAlignment="1">
      <alignment horizontal="left"/>
    </xf>
    <xf numFmtId="2" fontId="2" fillId="0" borderId="0" xfId="0" applyNumberFormat="1" applyFont="1" applyFill="1" applyBorder="1" applyAlignment="1">
      <alignment horizontal="right" vertical="top" wrapText="1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Fill="1" applyAlignment="1">
      <alignment horizontal="right"/>
    </xf>
    <xf numFmtId="0" fontId="1" fillId="0" borderId="0" xfId="0" applyFont="1" applyAlignment="1"/>
    <xf numFmtId="0" fontId="2" fillId="0" borderId="0" xfId="0" applyFont="1" applyFill="1"/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Alignment="1"/>
    <xf numFmtId="0" fontId="4" fillId="10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0" fillId="0" borderId="8" xfId="0" applyBorder="1"/>
    <xf numFmtId="2" fontId="0" fillId="0" borderId="1" xfId="0" applyNumberFormat="1" applyBorder="1"/>
    <xf numFmtId="2" fontId="0" fillId="0" borderId="0" xfId="0" applyNumberFormat="1"/>
    <xf numFmtId="0" fontId="0" fillId="9" borderId="1" xfId="0" applyFill="1" applyBorder="1"/>
    <xf numFmtId="0" fontId="0" fillId="9" borderId="0" xfId="0" applyFill="1"/>
    <xf numFmtId="2" fontId="0" fillId="9" borderId="1" xfId="0" applyNumberFormat="1" applyFill="1" applyBorder="1"/>
    <xf numFmtId="2" fontId="0" fillId="0" borderId="46" xfId="0" applyNumberFormat="1" applyBorder="1"/>
    <xf numFmtId="0" fontId="0" fillId="9" borderId="6" xfId="0" applyFill="1" applyBorder="1"/>
    <xf numFmtId="0" fontId="8" fillId="0" borderId="50" xfId="0" applyFont="1" applyBorder="1"/>
    <xf numFmtId="2" fontId="8" fillId="0" borderId="50" xfId="0" applyNumberFormat="1" applyFont="1" applyBorder="1"/>
    <xf numFmtId="0" fontId="9" fillId="14" borderId="53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justify" vertical="center" wrapText="1"/>
    </xf>
    <xf numFmtId="0" fontId="10" fillId="0" borderId="54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0" fontId="10" fillId="0" borderId="54" xfId="0" applyNumberFormat="1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10" fillId="0" borderId="53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10" fontId="10" fillId="0" borderId="53" xfId="0" applyNumberFormat="1" applyFont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0" xfId="0" applyFont="1" applyAlignment="1"/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Alignment="1">
      <alignment horizontal="left"/>
    </xf>
    <xf numFmtId="0" fontId="13" fillId="0" borderId="0" xfId="0" applyFont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left"/>
      <protection hidden="1"/>
    </xf>
    <xf numFmtId="1" fontId="1" fillId="0" borderId="0" xfId="0" applyNumberFormat="1" applyFont="1" applyAlignment="1" applyProtection="1">
      <alignment horizontal="left"/>
      <protection hidden="1"/>
    </xf>
    <xf numFmtId="2" fontId="1" fillId="0" borderId="0" xfId="0" applyNumberFormat="1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1" fontId="2" fillId="0" borderId="0" xfId="0" applyNumberFormat="1" applyFont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2" fontId="14" fillId="4" borderId="1" xfId="0" applyNumberFormat="1" applyFont="1" applyFill="1" applyBorder="1" applyAlignment="1">
      <alignment horizontal="right" vertical="top" wrapText="1"/>
    </xf>
    <xf numFmtId="2" fontId="14" fillId="15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/>
    </xf>
    <xf numFmtId="2" fontId="16" fillId="0" borderId="1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justify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16" fillId="0" borderId="1" xfId="0" applyNumberFormat="1" applyFont="1" applyFill="1" applyBorder="1" applyAlignment="1">
      <alignment horizontal="left" vertical="center" wrapText="1"/>
    </xf>
    <xf numFmtId="0" fontId="14" fillId="15" borderId="1" xfId="0" applyFont="1" applyFill="1" applyBorder="1" applyAlignment="1" applyProtection="1">
      <alignment horizontal="left" vertical="top" wrapText="1"/>
      <protection hidden="1"/>
    </xf>
    <xf numFmtId="0" fontId="16" fillId="0" borderId="1" xfId="0" applyFont="1" applyFill="1" applyBorder="1" applyAlignment="1" applyProtection="1">
      <alignment horizontal="left" vertical="center" wrapText="1"/>
      <protection hidden="1"/>
    </xf>
    <xf numFmtId="1" fontId="16" fillId="0" borderId="1" xfId="0" applyNumberFormat="1" applyFont="1" applyFill="1" applyBorder="1" applyAlignment="1">
      <alignment horizontal="right" vertical="center" wrapText="1"/>
    </xf>
    <xf numFmtId="2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0" fontId="14" fillId="10" borderId="1" xfId="0" applyFont="1" applyFill="1" applyBorder="1" applyAlignment="1">
      <alignment horizontal="left" vertical="center" wrapText="1"/>
    </xf>
    <xf numFmtId="2" fontId="14" fillId="10" borderId="1" xfId="0" applyNumberFormat="1" applyFont="1" applyFill="1" applyBorder="1" applyAlignment="1">
      <alignment horizontal="right" vertical="center" wrapText="1"/>
    </xf>
    <xf numFmtId="0" fontId="14" fillId="6" borderId="1" xfId="0" applyFont="1" applyFill="1" applyBorder="1" applyAlignment="1">
      <alignment vertical="top" wrapText="1"/>
    </xf>
    <xf numFmtId="2" fontId="16" fillId="6" borderId="1" xfId="0" applyNumberFormat="1" applyFont="1" applyFill="1" applyBorder="1" applyAlignment="1">
      <alignment wrapText="1"/>
    </xf>
    <xf numFmtId="2" fontId="16" fillId="6" borderId="1" xfId="0" applyNumberFormat="1" applyFont="1" applyFill="1" applyBorder="1" applyAlignment="1">
      <alignment horizontal="right" wrapText="1"/>
    </xf>
    <xf numFmtId="0" fontId="14" fillId="4" borderId="1" xfId="0" applyFont="1" applyFill="1" applyBorder="1" applyAlignment="1">
      <alignment vertical="top" wrapText="1"/>
    </xf>
    <xf numFmtId="0" fontId="14" fillId="15" borderId="1" xfId="0" applyFont="1" applyFill="1" applyBorder="1" applyAlignment="1">
      <alignment vertical="top" wrapText="1"/>
    </xf>
    <xf numFmtId="2" fontId="16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/>
    <xf numFmtId="0" fontId="16" fillId="15" borderId="1" xfId="0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right" vertical="top" wrapText="1"/>
    </xf>
    <xf numFmtId="0" fontId="17" fillId="0" borderId="1" xfId="0" applyFont="1" applyFill="1" applyBorder="1" applyAlignment="1">
      <alignment horizontal="justify" vertical="top" wrapText="1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4" fillId="10" borderId="1" xfId="0" applyFont="1" applyFill="1" applyBorder="1" applyAlignment="1">
      <alignment horizontal="center" vertical="center" wrapText="1"/>
    </xf>
    <xf numFmtId="10" fontId="14" fillId="6" borderId="1" xfId="0" applyNumberFormat="1" applyFont="1" applyFill="1" applyBorder="1" applyAlignment="1">
      <alignment horizontal="right" vertical="center"/>
    </xf>
    <xf numFmtId="10" fontId="14" fillId="7" borderId="1" xfId="0" applyNumberFormat="1" applyFont="1" applyFill="1" applyBorder="1" applyAlignment="1">
      <alignment horizontal="right" vertical="center"/>
    </xf>
    <xf numFmtId="2" fontId="14" fillId="15" borderId="1" xfId="0" applyNumberFormat="1" applyFont="1" applyFill="1" applyBorder="1" applyAlignment="1">
      <alignment horizontal="right" vertical="center" wrapText="1"/>
    </xf>
    <xf numFmtId="10" fontId="14" fillId="15" borderId="1" xfId="0" applyNumberFormat="1" applyFont="1" applyFill="1" applyBorder="1" applyAlignment="1">
      <alignment horizontal="right" vertical="center" wrapText="1"/>
    </xf>
    <xf numFmtId="10" fontId="16" fillId="0" borderId="1" xfId="0" applyNumberFormat="1" applyFont="1" applyFill="1" applyBorder="1" applyAlignment="1">
      <alignment horizontal="right" vertical="center" wrapText="1"/>
    </xf>
    <xf numFmtId="2" fontId="16" fillId="0" borderId="1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14" fillId="6" borderId="1" xfId="0" applyFont="1" applyFill="1" applyBorder="1" applyAlignment="1">
      <alignment horizontal="left" vertical="center"/>
    </xf>
    <xf numFmtId="0" fontId="14" fillId="7" borderId="1" xfId="0" applyFont="1" applyFill="1" applyBorder="1" applyAlignment="1">
      <alignment horizontal="left" vertical="center"/>
    </xf>
    <xf numFmtId="0" fontId="14" fillId="15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right" vertical="center"/>
    </xf>
    <xf numFmtId="0" fontId="16" fillId="0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6" fillId="0" borderId="1" xfId="0" applyFont="1" applyFill="1" applyBorder="1" applyAlignment="1">
      <alignment horizontal="justify" vertical="center" wrapText="1"/>
    </xf>
    <xf numFmtId="0" fontId="13" fillId="0" borderId="0" xfId="0" applyFont="1" applyFill="1" applyAlignment="1" applyProtection="1">
      <alignment horizontal="right" vertical="center"/>
      <protection locked="0"/>
    </xf>
    <xf numFmtId="0" fontId="1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2" fontId="12" fillId="0" borderId="0" xfId="0" applyNumberFormat="1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2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2" fontId="1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2" fontId="13" fillId="0" borderId="0" xfId="0" applyNumberFormat="1" applyFont="1" applyAlignment="1" applyProtection="1">
      <alignment horizontal="left" vertical="center"/>
      <protection locked="0"/>
    </xf>
    <xf numFmtId="2" fontId="15" fillId="0" borderId="1" xfId="0" applyNumberFormat="1" applyFont="1" applyFill="1" applyBorder="1" applyAlignment="1">
      <alignment horizontal="right" vertical="center" wrapText="1"/>
    </xf>
    <xf numFmtId="2" fontId="15" fillId="11" borderId="1" xfId="0" applyNumberFormat="1" applyFont="1" applyFill="1" applyBorder="1" applyAlignment="1">
      <alignment horizontal="right" vertical="center" wrapText="1"/>
    </xf>
    <xf numFmtId="0" fontId="14" fillId="10" borderId="1" xfId="0" applyFont="1" applyFill="1" applyBorder="1" applyAlignment="1" applyProtection="1">
      <alignment horizontal="center" vertical="top" wrapText="1"/>
      <protection hidden="1"/>
    </xf>
    <xf numFmtId="1" fontId="14" fillId="10" borderId="1" xfId="0" applyNumberFormat="1" applyFont="1" applyFill="1" applyBorder="1" applyAlignment="1" applyProtection="1">
      <alignment horizontal="center" vertical="top" wrapText="1"/>
      <protection hidden="1"/>
    </xf>
    <xf numFmtId="2" fontId="14" fillId="10" borderId="1" xfId="0" applyNumberFormat="1" applyFont="1" applyFill="1" applyBorder="1" applyAlignment="1" applyProtection="1">
      <alignment horizontal="center" vertical="top" wrapText="1"/>
      <protection hidden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/>
    <xf numFmtId="0" fontId="15" fillId="0" borderId="1" xfId="0" applyFont="1" applyBorder="1" applyAlignment="1">
      <alignment horizontal="justify" vertical="top" wrapText="1"/>
    </xf>
    <xf numFmtId="0" fontId="16" fillId="0" borderId="1" xfId="0" applyFont="1" applyFill="1" applyBorder="1" applyAlignment="1">
      <alignment vertical="center"/>
    </xf>
    <xf numFmtId="2" fontId="15" fillId="0" borderId="1" xfId="0" applyNumberFormat="1" applyFont="1" applyFill="1" applyBorder="1" applyAlignment="1">
      <alignment horizontal="right" vertical="top" wrapText="1"/>
    </xf>
    <xf numFmtId="2" fontId="15" fillId="0" borderId="1" xfId="0" applyNumberFormat="1" applyFont="1" applyFill="1" applyBorder="1"/>
    <xf numFmtId="1" fontId="16" fillId="0" borderId="1" xfId="0" applyNumberFormat="1" applyFont="1" applyFill="1" applyBorder="1"/>
    <xf numFmtId="0" fontId="15" fillId="0" borderId="2" xfId="0" applyFont="1" applyBorder="1" applyAlignment="1">
      <alignment horizontal="justify" vertical="top" wrapText="1"/>
    </xf>
    <xf numFmtId="0" fontId="24" fillId="0" borderId="38" xfId="0" applyFont="1" applyBorder="1"/>
    <xf numFmtId="0" fontId="25" fillId="0" borderId="35" xfId="0" applyFont="1" applyBorder="1" applyAlignment="1">
      <alignment horizontal="right"/>
    </xf>
    <xf numFmtId="2" fontId="15" fillId="0" borderId="35" xfId="0" applyNumberFormat="1" applyFont="1" applyBorder="1" applyAlignment="1">
      <alignment horizontal="right" vertical="top" wrapText="1"/>
    </xf>
    <xf numFmtId="2" fontId="24" fillId="0" borderId="35" xfId="0" applyNumberFormat="1" applyFont="1" applyBorder="1"/>
    <xf numFmtId="2" fontId="15" fillId="0" borderId="36" xfId="0" applyNumberFormat="1" applyFont="1" applyBorder="1" applyAlignment="1">
      <alignment horizontal="right" vertical="top" wrapText="1"/>
    </xf>
    <xf numFmtId="0" fontId="24" fillId="0" borderId="0" xfId="0" applyFont="1"/>
    <xf numFmtId="2" fontId="24" fillId="0" borderId="0" xfId="0" applyNumberFormat="1" applyFont="1"/>
    <xf numFmtId="0" fontId="18" fillId="2" borderId="17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2" fontId="18" fillId="2" borderId="30" xfId="0" applyNumberFormat="1" applyFont="1" applyFill="1" applyBorder="1" applyAlignment="1">
      <alignment horizontal="center" vertical="center" wrapText="1"/>
    </xf>
    <xf numFmtId="0" fontId="24" fillId="0" borderId="2" xfId="0" applyFont="1" applyBorder="1"/>
    <xf numFmtId="0" fontId="24" fillId="0" borderId="37" xfId="0" applyFont="1" applyBorder="1"/>
    <xf numFmtId="0" fontId="23" fillId="0" borderId="42" xfId="0" applyFont="1" applyBorder="1" applyAlignment="1">
      <alignment horizontal="right" vertical="top" wrapText="1"/>
    </xf>
    <xf numFmtId="0" fontId="23" fillId="0" borderId="43" xfId="0" applyFont="1" applyBorder="1" applyAlignment="1">
      <alignment horizontal="right" vertical="top" wrapText="1"/>
    </xf>
    <xf numFmtId="0" fontId="23" fillId="0" borderId="38" xfId="0" applyFont="1" applyBorder="1" applyAlignment="1">
      <alignment horizontal="right" vertical="top" wrapText="1"/>
    </xf>
    <xf numFmtId="0" fontId="23" fillId="0" borderId="44" xfId="0" applyFont="1" applyBorder="1" applyAlignment="1">
      <alignment horizontal="right" vertical="top" wrapText="1"/>
    </xf>
    <xf numFmtId="2" fontId="24" fillId="0" borderId="40" xfId="0" applyNumberFormat="1" applyFont="1" applyBorder="1" applyAlignment="1">
      <alignment horizontal="right" vertical="top" wrapText="1"/>
    </xf>
    <xf numFmtId="164" fontId="24" fillId="0" borderId="40" xfId="0" applyNumberFormat="1" applyFont="1" applyBorder="1" applyAlignment="1">
      <alignment horizontal="right" vertical="top" wrapText="1"/>
    </xf>
    <xf numFmtId="2" fontId="24" fillId="0" borderId="33" xfId="0" applyNumberFormat="1" applyFont="1" applyBorder="1"/>
    <xf numFmtId="0" fontId="24" fillId="0" borderId="6" xfId="0" applyFont="1" applyBorder="1"/>
    <xf numFmtId="0" fontId="24" fillId="11" borderId="39" xfId="0" applyFont="1" applyFill="1" applyBorder="1"/>
    <xf numFmtId="0" fontId="25" fillId="0" borderId="33" xfId="0" applyFont="1" applyBorder="1" applyAlignment="1">
      <alignment horizontal="right"/>
    </xf>
    <xf numFmtId="0" fontId="25" fillId="0" borderId="2" xfId="0" applyFont="1" applyBorder="1" applyAlignment="1">
      <alignment horizontal="right"/>
    </xf>
    <xf numFmtId="0" fontId="25" fillId="0" borderId="34" xfId="0" applyFont="1" applyBorder="1" applyAlignment="1">
      <alignment horizontal="right"/>
    </xf>
    <xf numFmtId="0" fontId="25" fillId="0" borderId="41" xfId="0" applyFont="1" applyBorder="1" applyAlignment="1">
      <alignment horizontal="right"/>
    </xf>
    <xf numFmtId="0" fontId="24" fillId="0" borderId="2" xfId="0" applyFont="1" applyBorder="1" applyAlignment="1">
      <alignment horizontal="justify" vertical="top" wrapText="1"/>
    </xf>
    <xf numFmtId="0" fontId="25" fillId="0" borderId="5" xfId="0" applyFont="1" applyBorder="1" applyAlignment="1">
      <alignment horizontal="right"/>
    </xf>
    <xf numFmtId="0" fontId="25" fillId="0" borderId="6" xfId="0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0" fontId="24" fillId="0" borderId="1" xfId="0" applyFont="1" applyBorder="1"/>
    <xf numFmtId="1" fontId="24" fillId="0" borderId="18" xfId="0" applyNumberFormat="1" applyFont="1" applyBorder="1"/>
    <xf numFmtId="1" fontId="25" fillId="0" borderId="35" xfId="0" applyNumberFormat="1" applyFont="1" applyBorder="1" applyAlignment="1">
      <alignment horizontal="right"/>
    </xf>
    <xf numFmtId="2" fontId="25" fillId="0" borderId="35" xfId="0" applyNumberFormat="1" applyFont="1" applyBorder="1" applyAlignment="1">
      <alignment horizontal="right"/>
    </xf>
    <xf numFmtId="1" fontId="24" fillId="0" borderId="38" xfId="0" applyNumberFormat="1" applyFont="1" applyBorder="1"/>
    <xf numFmtId="0" fontId="18" fillId="10" borderId="1" xfId="0" applyFont="1" applyFill="1" applyBorder="1" applyAlignment="1">
      <alignment horizontal="center" vertical="center" wrapText="1"/>
    </xf>
    <xf numFmtId="2" fontId="15" fillId="10" borderId="1" xfId="0" applyNumberFormat="1" applyFont="1" applyFill="1" applyBorder="1" applyAlignment="1">
      <alignment horizontal="center" vertical="center" wrapText="1"/>
    </xf>
    <xf numFmtId="2" fontId="14" fillId="13" borderId="1" xfId="0" applyNumberFormat="1" applyFont="1" applyFill="1" applyBorder="1" applyAlignment="1">
      <alignment horizontal="right" vertical="center" wrapText="1"/>
    </xf>
    <xf numFmtId="2" fontId="14" fillId="13" borderId="1" xfId="0" applyNumberFormat="1" applyFont="1" applyFill="1" applyBorder="1" applyAlignment="1">
      <alignment horizontal="right"/>
    </xf>
    <xf numFmtId="2" fontId="14" fillId="13" borderId="1" xfId="0" applyNumberFormat="1" applyFont="1" applyFill="1" applyBorder="1" applyAlignment="1">
      <alignment horizontal="right" vertical="top" wrapText="1"/>
    </xf>
    <xf numFmtId="2" fontId="20" fillId="13" borderId="1" xfId="0" applyNumberFormat="1" applyFont="1" applyFill="1" applyBorder="1" applyAlignment="1">
      <alignment horizontal="right" vertical="center" wrapText="1"/>
    </xf>
    <xf numFmtId="2" fontId="20" fillId="13" borderId="1" xfId="0" applyNumberFormat="1" applyFont="1" applyFill="1" applyBorder="1" applyAlignment="1">
      <alignment horizontal="right"/>
    </xf>
    <xf numFmtId="2" fontId="20" fillId="13" borderId="1" xfId="0" applyNumberFormat="1" applyFont="1" applyFill="1" applyBorder="1" applyAlignment="1">
      <alignment horizontal="right" vertical="top" wrapText="1"/>
    </xf>
    <xf numFmtId="2" fontId="20" fillId="0" borderId="1" xfId="0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right"/>
    </xf>
    <xf numFmtId="2" fontId="20" fillId="0" borderId="1" xfId="0" applyNumberFormat="1" applyFont="1" applyFill="1" applyBorder="1" applyAlignment="1">
      <alignment horizontal="right" vertical="top" wrapText="1"/>
    </xf>
    <xf numFmtId="1" fontId="17" fillId="0" borderId="1" xfId="0" applyNumberFormat="1" applyFont="1" applyBorder="1"/>
    <xf numFmtId="1" fontId="15" fillId="0" borderId="1" xfId="0" applyNumberFormat="1" applyFont="1" applyFill="1" applyBorder="1" applyAlignment="1">
      <alignment horizontal="right" vertical="center" wrapText="1"/>
    </xf>
    <xf numFmtId="1" fontId="20" fillId="0" borderId="1" xfId="0" applyNumberFormat="1" applyFont="1" applyFill="1" applyBorder="1" applyAlignment="1">
      <alignment horizontal="left" vertical="center" wrapText="1"/>
    </xf>
    <xf numFmtId="1" fontId="16" fillId="11" borderId="1" xfId="0" applyNumberFormat="1" applyFont="1" applyFill="1" applyBorder="1" applyAlignment="1">
      <alignment horizontal="right" vertical="center" wrapText="1"/>
    </xf>
    <xf numFmtId="1" fontId="16" fillId="0" borderId="1" xfId="0" applyNumberFormat="1" applyFont="1" applyFill="1" applyBorder="1" applyAlignment="1">
      <alignment vertical="center"/>
    </xf>
    <xf numFmtId="1" fontId="15" fillId="0" borderId="1" xfId="0" applyNumberFormat="1" applyFont="1" applyFill="1" applyBorder="1"/>
    <xf numFmtId="1" fontId="22" fillId="0" borderId="1" xfId="0" applyNumberFormat="1" applyFont="1" applyFill="1" applyBorder="1" applyAlignment="1">
      <alignment horizontal="right"/>
    </xf>
    <xf numFmtId="1" fontId="15" fillId="0" borderId="1" xfId="0" applyNumberFormat="1" applyFont="1" applyFill="1" applyBorder="1" applyAlignment="1">
      <alignment horizontal="right" vertical="top" wrapText="1"/>
    </xf>
    <xf numFmtId="2" fontId="17" fillId="0" borderId="1" xfId="0" applyNumberFormat="1" applyFont="1" applyBorder="1"/>
    <xf numFmtId="2" fontId="20" fillId="0" borderId="1" xfId="0" applyNumberFormat="1" applyFont="1" applyFill="1" applyBorder="1" applyAlignment="1">
      <alignment horizontal="left" vertical="center" wrapText="1"/>
    </xf>
    <xf numFmtId="2" fontId="22" fillId="0" borderId="1" xfId="0" applyNumberFormat="1" applyFont="1" applyFill="1" applyBorder="1" applyAlignment="1">
      <alignment horizontal="right"/>
    </xf>
    <xf numFmtId="0" fontId="5" fillId="0" borderId="0" xfId="0" applyFont="1" applyAlignment="1">
      <alignment vertical="center"/>
    </xf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4" fillId="10" borderId="1" xfId="0" applyNumberFormat="1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vertical="center"/>
    </xf>
    <xf numFmtId="2" fontId="18" fillId="16" borderId="1" xfId="0" applyNumberFormat="1" applyFont="1" applyFill="1" applyBorder="1" applyAlignment="1">
      <alignment horizontal="right" vertical="center"/>
    </xf>
    <xf numFmtId="2" fontId="4" fillId="16" borderId="1" xfId="0" applyNumberFormat="1" applyFont="1" applyFill="1" applyBorder="1" applyAlignment="1">
      <alignment horizontal="center" vertical="center"/>
    </xf>
    <xf numFmtId="2" fontId="4" fillId="12" borderId="1" xfId="0" applyNumberFormat="1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vertical="center" wrapText="1"/>
    </xf>
    <xf numFmtId="2" fontId="18" fillId="15" borderId="1" xfId="0" applyNumberFormat="1" applyFont="1" applyFill="1" applyBorder="1" applyAlignment="1">
      <alignment horizontal="right" vertical="center" wrapText="1"/>
    </xf>
    <xf numFmtId="2" fontId="4" fillId="15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2" fontId="5" fillId="0" borderId="1" xfId="0" applyNumberFormat="1" applyFont="1" applyBorder="1" applyAlignment="1">
      <alignment horizontal="center" vertical="center"/>
    </xf>
    <xf numFmtId="2" fontId="2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10" borderId="1" xfId="0" applyFont="1" applyFill="1" applyBorder="1" applyAlignment="1" applyProtection="1">
      <alignment horizontal="center" vertical="center" wrapText="1"/>
      <protection locked="0"/>
    </xf>
    <xf numFmtId="0" fontId="2" fillId="10" borderId="1" xfId="0" applyFont="1" applyFill="1" applyBorder="1" applyAlignment="1" applyProtection="1">
      <alignment horizontal="center" vertical="center" wrapText="1"/>
      <protection hidden="1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1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17" borderId="1" xfId="0" applyFont="1" applyFill="1" applyBorder="1" applyAlignment="1">
      <alignment horizontal="center" vertical="center" wrapText="1"/>
    </xf>
    <xf numFmtId="2" fontId="1" fillId="17" borderId="1" xfId="0" applyNumberFormat="1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Alignment="1" applyProtection="1">
      <alignment horizontal="right" vertical="center"/>
      <protection locked="0"/>
    </xf>
    <xf numFmtId="0" fontId="14" fillId="15" borderId="1" xfId="0" applyFont="1" applyFill="1" applyBorder="1" applyAlignment="1">
      <alignment vertical="center" wrapText="1"/>
    </xf>
    <xf numFmtId="0" fontId="4" fillId="1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2" fontId="5" fillId="1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10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5" fillId="11" borderId="1" xfId="0" applyFont="1" applyFill="1" applyBorder="1" applyAlignment="1">
      <alignment horizontal="center" vertical="center" wrapText="1"/>
    </xf>
    <xf numFmtId="2" fontId="4" fillId="8" borderId="1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 applyProtection="1">
      <alignment horizontal="left" vertical="center" wrapText="1"/>
      <protection locked="0"/>
    </xf>
    <xf numFmtId="0" fontId="1" fillId="15" borderId="1" xfId="0" applyFont="1" applyFill="1" applyBorder="1" applyAlignment="1">
      <alignment horizontal="center" vertical="center" wrapText="1"/>
    </xf>
    <xf numFmtId="2" fontId="1" fillId="15" borderId="1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2" fontId="4" fillId="5" borderId="8" xfId="0" applyNumberFormat="1" applyFont="1" applyFill="1" applyBorder="1" applyAlignment="1">
      <alignment horizontal="center" vertical="center"/>
    </xf>
    <xf numFmtId="0" fontId="16" fillId="0" borderId="57" xfId="0" applyFont="1" applyFill="1" applyBorder="1"/>
    <xf numFmtId="10" fontId="16" fillId="0" borderId="1" xfId="0" applyNumberFormat="1" applyFont="1" applyFill="1" applyBorder="1" applyAlignment="1" applyProtection="1">
      <alignment horizontal="right" vertical="center" wrapText="1"/>
      <protection hidden="1"/>
    </xf>
    <xf numFmtId="2" fontId="16" fillId="18" borderId="1" xfId="0" applyNumberFormat="1" applyFont="1" applyFill="1" applyBorder="1" applyAlignment="1">
      <alignment horizontal="right" vertical="center" wrapText="1"/>
    </xf>
    <xf numFmtId="10" fontId="14" fillId="16" borderId="1" xfId="0" applyNumberFormat="1" applyFont="1" applyFill="1" applyBorder="1" applyAlignment="1" applyProtection="1">
      <alignment horizontal="right" vertical="top" wrapText="1"/>
      <protection hidden="1"/>
    </xf>
    <xf numFmtId="10" fontId="14" fillId="15" borderId="1" xfId="0" applyNumberFormat="1" applyFont="1" applyFill="1" applyBorder="1" applyAlignment="1" applyProtection="1">
      <alignment horizontal="right" vertical="top" wrapText="1"/>
      <protection hidden="1"/>
    </xf>
    <xf numFmtId="10" fontId="16" fillId="0" borderId="1" xfId="0" applyNumberFormat="1" applyFont="1" applyFill="1" applyBorder="1" applyAlignment="1" applyProtection="1">
      <alignment horizontal="right" vertical="top" wrapText="1"/>
      <protection hidden="1"/>
    </xf>
    <xf numFmtId="10" fontId="14" fillId="10" borderId="1" xfId="0" applyNumberFormat="1" applyFont="1" applyFill="1" applyBorder="1" applyAlignment="1" applyProtection="1">
      <alignment horizontal="right" vertical="top" wrapText="1"/>
      <protection hidden="1"/>
    </xf>
    <xf numFmtId="10" fontId="14" fillId="16" borderId="1" xfId="0" applyNumberFormat="1" applyFont="1" applyFill="1" applyBorder="1" applyAlignment="1">
      <alignment horizontal="right" vertical="top" wrapText="1"/>
    </xf>
    <xf numFmtId="10" fontId="14" fillId="15" borderId="1" xfId="0" applyNumberFormat="1" applyFont="1" applyFill="1" applyBorder="1" applyAlignment="1">
      <alignment horizontal="right" vertical="top" wrapText="1"/>
    </xf>
    <xf numFmtId="10" fontId="16" fillId="0" borderId="1" xfId="0" applyNumberFormat="1" applyFont="1" applyFill="1" applyBorder="1" applyAlignment="1">
      <alignment horizontal="right"/>
    </xf>
    <xf numFmtId="10" fontId="14" fillId="12" borderId="1" xfId="0" applyNumberFormat="1" applyFont="1" applyFill="1" applyBorder="1" applyAlignment="1">
      <alignment horizontal="right" vertical="top" wrapText="1"/>
    </xf>
    <xf numFmtId="10" fontId="14" fillId="10" borderId="1" xfId="0" applyNumberFormat="1" applyFont="1" applyFill="1" applyBorder="1" applyAlignment="1">
      <alignment horizontal="right" vertical="top" wrapText="1"/>
    </xf>
    <xf numFmtId="10" fontId="14" fillId="16" borderId="1" xfId="0" applyNumberFormat="1" applyFont="1" applyFill="1" applyBorder="1" applyAlignment="1" applyProtection="1">
      <alignment horizontal="right" vertical="center"/>
      <protection hidden="1"/>
    </xf>
    <xf numFmtId="10" fontId="14" fillId="15" borderId="1" xfId="0" applyNumberFormat="1" applyFont="1" applyFill="1" applyBorder="1" applyAlignment="1" applyProtection="1">
      <alignment horizontal="right" vertical="center" wrapText="1"/>
      <protection hidden="1"/>
    </xf>
    <xf numFmtId="10" fontId="14" fillId="17" borderId="1" xfId="0" applyNumberFormat="1" applyFont="1" applyFill="1" applyBorder="1" applyAlignment="1" applyProtection="1">
      <alignment horizontal="right" vertical="center" wrapText="1"/>
      <protection hidden="1"/>
    </xf>
    <xf numFmtId="2" fontId="16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15" fillId="18" borderId="1" xfId="0" applyNumberFormat="1" applyFont="1" applyFill="1" applyBorder="1" applyAlignment="1">
      <alignment horizontal="right" vertical="center" wrapText="1"/>
    </xf>
    <xf numFmtId="2" fontId="16" fillId="18" borderId="1" xfId="0" applyNumberFormat="1" applyFont="1" applyFill="1" applyBorder="1" applyAlignment="1" applyProtection="1">
      <alignment horizontal="right" vertical="center" wrapText="1"/>
      <protection locked="0"/>
    </xf>
    <xf numFmtId="2" fontId="15" fillId="19" borderId="1" xfId="0" applyNumberFormat="1" applyFont="1" applyFill="1" applyBorder="1" applyAlignment="1">
      <alignment horizontal="right" vertical="center" wrapText="1"/>
    </xf>
    <xf numFmtId="2" fontId="16" fillId="18" borderId="1" xfId="0" applyNumberFormat="1" applyFont="1" applyFill="1" applyBorder="1" applyAlignment="1">
      <alignment horizontal="right" vertical="center"/>
    </xf>
    <xf numFmtId="2" fontId="18" fillId="20" borderId="1" xfId="0" applyNumberFormat="1" applyFont="1" applyFill="1" applyBorder="1" applyAlignment="1">
      <alignment horizontal="right" vertical="center" wrapText="1"/>
    </xf>
    <xf numFmtId="2" fontId="14" fillId="20" borderId="1" xfId="0" applyNumberFormat="1" applyFont="1" applyFill="1" applyBorder="1" applyAlignment="1">
      <alignment horizontal="right" vertical="center" wrapText="1"/>
    </xf>
    <xf numFmtId="2" fontId="18" fillId="22" borderId="1" xfId="0" applyNumberFormat="1" applyFont="1" applyFill="1" applyBorder="1" applyAlignment="1">
      <alignment horizontal="right" vertical="center"/>
    </xf>
    <xf numFmtId="2" fontId="14" fillId="21" borderId="1" xfId="0" applyNumberFormat="1" applyFont="1" applyFill="1" applyBorder="1" applyAlignment="1">
      <alignment horizontal="right" vertical="center" wrapText="1"/>
    </xf>
    <xf numFmtId="0" fontId="14" fillId="15" borderId="1" xfId="0" applyFont="1" applyFill="1" applyBorder="1" applyAlignment="1">
      <alignment horizontal="justify" vertical="top" wrapText="1"/>
    </xf>
    <xf numFmtId="2" fontId="14" fillId="6" borderId="1" xfId="0" applyNumberFormat="1" applyFont="1" applyFill="1" applyBorder="1" applyAlignment="1">
      <alignment horizontal="right" wrapText="1"/>
    </xf>
    <xf numFmtId="0" fontId="14" fillId="10" borderId="1" xfId="0" applyFont="1" applyFill="1" applyBorder="1" applyAlignment="1" applyProtection="1">
      <alignment horizontal="left" vertical="center" wrapText="1"/>
      <protection hidden="1"/>
    </xf>
    <xf numFmtId="1" fontId="14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 applyProtection="1">
      <alignment horizontal="center" vertical="center" wrapText="1"/>
      <protection locked="0"/>
    </xf>
    <xf numFmtId="0" fontId="18" fillId="15" borderId="6" xfId="0" applyFont="1" applyFill="1" applyBorder="1" applyAlignment="1">
      <alignment vertical="center" wrapText="1"/>
    </xf>
    <xf numFmtId="0" fontId="18" fillId="15" borderId="7" xfId="0" applyFont="1" applyFill="1" applyBorder="1" applyAlignment="1">
      <alignment vertical="center" wrapText="1"/>
    </xf>
    <xf numFmtId="0" fontId="18" fillId="15" borderId="8" xfId="0" applyFont="1" applyFill="1" applyBorder="1" applyAlignment="1">
      <alignment vertical="center" wrapText="1"/>
    </xf>
    <xf numFmtId="10" fontId="14" fillId="0" borderId="1" xfId="0" applyNumberFormat="1" applyFont="1" applyFill="1" applyBorder="1" applyAlignment="1">
      <alignment horizontal="right" vertical="center" wrapText="1"/>
    </xf>
    <xf numFmtId="2" fontId="14" fillId="10" borderId="5" xfId="0" applyNumberFormat="1" applyFont="1" applyFill="1" applyBorder="1" applyAlignment="1">
      <alignment horizontal="left" vertical="center" wrapText="1"/>
    </xf>
    <xf numFmtId="10" fontId="14" fillId="17" borderId="1" xfId="0" applyNumberFormat="1" applyFont="1" applyFill="1" applyBorder="1" applyAlignment="1">
      <alignment horizontal="right" vertical="top" wrapText="1"/>
    </xf>
    <xf numFmtId="0" fontId="14" fillId="16" borderId="1" xfId="0" applyFont="1" applyFill="1" applyBorder="1" applyAlignment="1">
      <alignment horizontal="left" vertical="center"/>
    </xf>
    <xf numFmtId="0" fontId="14" fillId="12" borderId="1" xfId="0" applyFont="1" applyFill="1" applyBorder="1" applyAlignment="1" applyProtection="1">
      <alignment horizontal="left" vertical="top" wrapText="1"/>
      <protection hidden="1"/>
    </xf>
    <xf numFmtId="0" fontId="14" fillId="17" borderId="1" xfId="0" applyFont="1" applyFill="1" applyBorder="1" applyAlignment="1" applyProtection="1">
      <alignment horizontal="left" vertical="top" wrapText="1"/>
      <protection hidden="1"/>
    </xf>
    <xf numFmtId="10" fontId="14" fillId="12" borderId="1" xfId="0" applyNumberFormat="1" applyFont="1" applyFill="1" applyBorder="1" applyAlignment="1" applyProtection="1">
      <alignment horizontal="right" vertical="top" wrapText="1"/>
      <protection hidden="1"/>
    </xf>
    <xf numFmtId="10" fontId="14" fillId="17" borderId="1" xfId="0" applyNumberFormat="1" applyFont="1" applyFill="1" applyBorder="1" applyAlignment="1" applyProtection="1">
      <alignment horizontal="right" vertical="top" wrapText="1"/>
      <protection hidden="1"/>
    </xf>
    <xf numFmtId="1" fontId="14" fillId="12" borderId="1" xfId="0" applyNumberFormat="1" applyFont="1" applyFill="1" applyBorder="1" applyAlignment="1" applyProtection="1">
      <alignment horizontal="left" vertical="top" wrapText="1"/>
      <protection hidden="1"/>
    </xf>
    <xf numFmtId="10" fontId="16" fillId="17" borderId="1" xfId="0" applyNumberFormat="1" applyFont="1" applyFill="1" applyBorder="1" applyAlignment="1" applyProtection="1">
      <alignment horizontal="right" vertical="top" wrapText="1"/>
      <protection hidden="1"/>
    </xf>
    <xf numFmtId="1" fontId="17" fillId="0" borderId="1" xfId="0" applyNumberFormat="1" applyFont="1" applyFill="1" applyBorder="1" applyAlignment="1">
      <alignment horizontal="right" vertical="center" wrapText="1"/>
    </xf>
    <xf numFmtId="11" fontId="14" fillId="1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4" fillId="15" borderId="1" xfId="0" applyFont="1" applyFill="1" applyBorder="1" applyAlignment="1" applyProtection="1">
      <alignment horizontal="left" vertical="center" wrapText="1"/>
      <protection hidden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horizontal="right" vertical="center" wrapText="1"/>
    </xf>
    <xf numFmtId="0" fontId="16" fillId="23" borderId="1" xfId="0" applyFont="1" applyFill="1" applyBorder="1" applyAlignment="1" applyProtection="1">
      <alignment horizontal="left" vertical="center" wrapText="1"/>
      <protection hidden="1"/>
    </xf>
    <xf numFmtId="0" fontId="16" fillId="23" borderId="1" xfId="0" applyFont="1" applyFill="1" applyBorder="1" applyAlignment="1">
      <alignment vertical="center"/>
    </xf>
    <xf numFmtId="0" fontId="16" fillId="23" borderId="1" xfId="0" applyFont="1" applyFill="1" applyBorder="1" applyAlignment="1">
      <alignment horizontal="left" vertical="center" wrapText="1"/>
    </xf>
    <xf numFmtId="0" fontId="16" fillId="23" borderId="1" xfId="0" applyFont="1" applyFill="1" applyBorder="1" applyAlignment="1">
      <alignment horizontal="left" vertical="center"/>
    </xf>
    <xf numFmtId="1" fontId="14" fillId="10" borderId="1" xfId="0" applyNumberFormat="1" applyFont="1" applyFill="1" applyBorder="1" applyAlignment="1">
      <alignment horizontal="right" vertical="center" wrapText="1"/>
    </xf>
    <xf numFmtId="1" fontId="14" fillId="6" borderId="1" xfId="0" applyNumberFormat="1" applyFont="1" applyFill="1" applyBorder="1" applyAlignment="1">
      <alignment wrapText="1"/>
    </xf>
    <xf numFmtId="1" fontId="14" fillId="4" borderId="1" xfId="0" applyNumberFormat="1" applyFont="1" applyFill="1" applyBorder="1" applyAlignment="1">
      <alignment horizontal="right" vertical="top" wrapText="1"/>
    </xf>
    <xf numFmtId="1" fontId="14" fillId="15" borderId="1" xfId="0" applyNumberFormat="1" applyFont="1" applyFill="1" applyBorder="1" applyAlignment="1">
      <alignment horizontal="right" vertical="top" wrapText="1"/>
    </xf>
    <xf numFmtId="1" fontId="14" fillId="6" borderId="1" xfId="0" applyNumberFormat="1" applyFont="1" applyFill="1" applyBorder="1" applyAlignment="1">
      <alignment horizontal="right" wrapText="1"/>
    </xf>
    <xf numFmtId="1" fontId="16" fillId="0" borderId="1" xfId="0" applyNumberFormat="1" applyFont="1" applyFill="1" applyBorder="1" applyAlignment="1" applyProtection="1">
      <alignment horizontal="right" vertical="top" wrapText="1"/>
      <protection hidden="1"/>
    </xf>
    <xf numFmtId="2" fontId="16" fillId="12" borderId="1" xfId="0" applyNumberFormat="1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left" vertical="top" wrapText="1"/>
    </xf>
    <xf numFmtId="1" fontId="14" fillId="16" borderId="1" xfId="0" applyNumberFormat="1" applyFont="1" applyFill="1" applyBorder="1" applyAlignment="1">
      <alignment horizontal="right" vertical="center" wrapText="1"/>
    </xf>
    <xf numFmtId="1" fontId="14" fillId="12" borderId="1" xfId="0" applyNumberFormat="1" applyFont="1" applyFill="1" applyBorder="1" applyAlignment="1">
      <alignment horizontal="right" vertical="top" wrapText="1"/>
    </xf>
    <xf numFmtId="1" fontId="14" fillId="17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4" fillId="0" borderId="1" xfId="0" applyNumberFormat="1" applyFont="1" applyFill="1" applyBorder="1" applyAlignment="1" applyProtection="1">
      <alignment horizontal="right" vertical="top" wrapText="1"/>
      <protection hidden="1"/>
    </xf>
    <xf numFmtId="1" fontId="14" fillId="16" borderId="1" xfId="0" applyNumberFormat="1" applyFont="1" applyFill="1" applyBorder="1" applyAlignment="1">
      <alignment horizontal="right" vertical="center"/>
    </xf>
    <xf numFmtId="1" fontId="14" fillId="15" borderId="1" xfId="0" applyNumberFormat="1" applyFont="1" applyFill="1" applyBorder="1" applyAlignment="1">
      <alignment horizontal="right" vertical="center" wrapText="1"/>
    </xf>
    <xf numFmtId="1" fontId="14" fillId="0" borderId="1" xfId="0" applyNumberFormat="1" applyFont="1" applyFill="1" applyBorder="1" applyAlignment="1">
      <alignment horizontal="right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4" fillId="6" borderId="1" xfId="0" applyNumberFormat="1" applyFont="1" applyFill="1" applyBorder="1" applyAlignment="1">
      <alignment horizontal="right" vertical="center"/>
    </xf>
    <xf numFmtId="1" fontId="16" fillId="0" borderId="4" xfId="0" applyNumberFormat="1" applyFont="1" applyFill="1" applyBorder="1" applyAlignment="1">
      <alignment horizontal="right" vertical="center"/>
    </xf>
    <xf numFmtId="1" fontId="14" fillId="12" borderId="1" xfId="0" applyNumberFormat="1" applyFont="1" applyFill="1" applyBorder="1" applyAlignment="1" applyProtection="1">
      <alignment horizontal="right" vertical="top" wrapText="1"/>
      <protection hidden="1"/>
    </xf>
    <xf numFmtId="1" fontId="14" fillId="15" borderId="1" xfId="0" applyNumberFormat="1" applyFont="1" applyFill="1" applyBorder="1" applyAlignment="1" applyProtection="1">
      <alignment horizontal="right" vertical="top" wrapText="1"/>
      <protection hidden="1"/>
    </xf>
    <xf numFmtId="1" fontId="14" fillId="17" borderId="1" xfId="0" applyNumberFormat="1" applyFont="1" applyFill="1" applyBorder="1" applyAlignment="1" applyProtection="1">
      <alignment horizontal="right" vertical="top" wrapText="1"/>
      <protection hidden="1"/>
    </xf>
    <xf numFmtId="1" fontId="16" fillId="23" borderId="1" xfId="0" applyNumberFormat="1" applyFont="1" applyFill="1" applyBorder="1" applyAlignment="1" applyProtection="1">
      <alignment horizontal="right" vertical="top" wrapText="1"/>
      <protection hidden="1"/>
    </xf>
    <xf numFmtId="1" fontId="16" fillId="23" borderId="1" xfId="0" applyNumberFormat="1" applyFont="1" applyFill="1" applyBorder="1" applyAlignment="1" applyProtection="1">
      <alignment horizontal="right" vertical="center" wrapText="1"/>
      <protection hidden="1"/>
    </xf>
    <xf numFmtId="0" fontId="14" fillId="17" borderId="1" xfId="0" applyFont="1" applyFill="1" applyBorder="1" applyAlignment="1">
      <alignment horizontal="left" vertical="center" wrapText="1"/>
    </xf>
    <xf numFmtId="10" fontId="16" fillId="17" borderId="1" xfId="0" applyNumberFormat="1" applyFont="1" applyFill="1" applyBorder="1" applyAlignment="1">
      <alignment horizontal="right" vertical="center" wrapText="1"/>
    </xf>
    <xf numFmtId="10" fontId="14" fillId="17" borderId="1" xfId="0" applyNumberFormat="1" applyFont="1" applyFill="1" applyBorder="1" applyAlignment="1">
      <alignment horizontal="right" vertical="center" wrapText="1"/>
    </xf>
    <xf numFmtId="10" fontId="14" fillId="24" borderId="6" xfId="0" applyNumberFormat="1" applyFont="1" applyFill="1" applyBorder="1" applyAlignment="1">
      <alignment horizontal="right" vertical="center" wrapText="1"/>
    </xf>
    <xf numFmtId="1" fontId="14" fillId="7" borderId="1" xfId="0" applyNumberFormat="1" applyFont="1" applyFill="1" applyBorder="1" applyAlignment="1">
      <alignment horizontal="right" vertical="center"/>
    </xf>
    <xf numFmtId="1" fontId="14" fillId="17" borderId="1" xfId="0" applyNumberFormat="1" applyFont="1" applyFill="1" applyBorder="1" applyAlignment="1">
      <alignment horizontal="right" vertical="center" wrapText="1"/>
    </xf>
    <xf numFmtId="1" fontId="16" fillId="0" borderId="1" xfId="0" applyNumberFormat="1" applyFont="1" applyFill="1" applyBorder="1" applyAlignment="1">
      <alignment horizontal="right" vertical="center"/>
    </xf>
    <xf numFmtId="2" fontId="16" fillId="20" borderId="1" xfId="0" applyNumberFormat="1" applyFont="1" applyFill="1" applyBorder="1" applyAlignment="1">
      <alignment horizontal="right" vertical="center" wrapText="1"/>
    </xf>
    <xf numFmtId="1" fontId="14" fillId="17" borderId="1" xfId="0" applyNumberFormat="1" applyFont="1" applyFill="1" applyBorder="1" applyAlignment="1">
      <alignment horizontal="right"/>
    </xf>
    <xf numFmtId="2" fontId="18" fillId="18" borderId="1" xfId="0" applyNumberFormat="1" applyFont="1" applyFill="1" applyBorder="1" applyAlignment="1">
      <alignment horizontal="right" vertical="center" wrapText="1"/>
    </xf>
    <xf numFmtId="1" fontId="14" fillId="16" borderId="1" xfId="0" applyNumberFormat="1" applyFont="1" applyFill="1" applyBorder="1" applyAlignment="1" applyProtection="1">
      <alignment horizontal="right" vertical="center"/>
      <protection locked="0"/>
    </xf>
    <xf numFmtId="1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1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0" borderId="1" xfId="0" applyNumberFormat="1" applyFont="1" applyFill="1" applyBorder="1" applyAlignment="1" applyProtection="1">
      <alignment horizontal="right" vertical="center" wrapText="1"/>
      <protection locked="0"/>
    </xf>
    <xf numFmtId="1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1" fontId="18" fillId="15" borderId="1" xfId="0" applyNumberFormat="1" applyFont="1" applyFill="1" applyBorder="1" applyAlignment="1">
      <alignment horizontal="right" vertical="center" wrapText="1"/>
    </xf>
    <xf numFmtId="1" fontId="18" fillId="16" borderId="1" xfId="0" applyNumberFormat="1" applyFont="1" applyFill="1" applyBorder="1" applyAlignment="1">
      <alignment horizontal="right" vertical="center"/>
    </xf>
    <xf numFmtId="1" fontId="15" fillId="11" borderId="1" xfId="0" applyNumberFormat="1" applyFont="1" applyFill="1" applyBorder="1" applyAlignment="1">
      <alignment horizontal="right" vertical="center" wrapText="1"/>
    </xf>
    <xf numFmtId="1" fontId="27" fillId="0" borderId="1" xfId="0" applyNumberFormat="1" applyFont="1" applyFill="1" applyBorder="1" applyAlignment="1">
      <alignment horizontal="right" vertical="center" wrapText="1"/>
    </xf>
    <xf numFmtId="0" fontId="14" fillId="16" borderId="1" xfId="0" applyFont="1" applyFill="1" applyBorder="1" applyAlignment="1">
      <alignment vertical="center"/>
    </xf>
    <xf numFmtId="0" fontId="16" fillId="0" borderId="64" xfId="0" applyFont="1" applyFill="1" applyBorder="1"/>
    <xf numFmtId="0" fontId="16" fillId="0" borderId="62" xfId="0" applyFont="1" applyFill="1" applyBorder="1"/>
    <xf numFmtId="0" fontId="16" fillId="0" borderId="60" xfId="0" applyFont="1" applyFill="1" applyBorder="1"/>
    <xf numFmtId="0" fontId="16" fillId="0" borderId="61" xfId="0" applyFont="1" applyFill="1" applyBorder="1"/>
    <xf numFmtId="0" fontId="16" fillId="0" borderId="15" xfId="0" applyFont="1" applyFill="1" applyBorder="1"/>
    <xf numFmtId="0" fontId="16" fillId="0" borderId="63" xfId="0" applyFont="1" applyFill="1" applyBorder="1"/>
    <xf numFmtId="0" fontId="16" fillId="0" borderId="65" xfId="0" applyFont="1" applyFill="1" applyBorder="1"/>
    <xf numFmtId="0" fontId="16" fillId="0" borderId="61" xfId="0" applyFont="1" applyFill="1" applyBorder="1" applyAlignment="1">
      <alignment horizontal="left"/>
    </xf>
    <xf numFmtId="0" fontId="16" fillId="16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justify" vertical="center"/>
    </xf>
    <xf numFmtId="0" fontId="16" fillId="0" borderId="62" xfId="0" applyFont="1" applyFill="1" applyBorder="1" applyAlignment="1">
      <alignment wrapText="1"/>
    </xf>
    <xf numFmtId="0" fontId="14" fillId="6" borderId="5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justify" vertical="center"/>
    </xf>
    <xf numFmtId="1" fontId="16" fillId="0" borderId="1" xfId="0" applyNumberFormat="1" applyFont="1" applyFill="1" applyBorder="1" applyAlignment="1" applyProtection="1">
      <alignment horizontal="right" vertical="center" wrapText="1"/>
      <protection hidden="1"/>
    </xf>
    <xf numFmtId="1" fontId="16" fillId="0" borderId="8" xfId="0" applyNumberFormat="1" applyFont="1" applyFill="1" applyBorder="1" applyAlignment="1">
      <alignment horizontal="right" vertical="center" wrapText="1"/>
    </xf>
    <xf numFmtId="1" fontId="19" fillId="0" borderId="8" xfId="0" applyNumberFormat="1" applyFont="1" applyFill="1" applyBorder="1" applyAlignment="1">
      <alignment horizontal="right" vertical="center" wrapText="1"/>
    </xf>
    <xf numFmtId="1" fontId="19" fillId="0" borderId="8" xfId="0" applyNumberFormat="1" applyFont="1" applyBorder="1" applyAlignment="1">
      <alignment horizontal="right" vertical="center" wrapText="1"/>
    </xf>
    <xf numFmtId="1" fontId="19" fillId="0" borderId="1" xfId="0" applyNumberFormat="1" applyFont="1" applyBorder="1" applyAlignment="1">
      <alignment horizontal="right" vertical="center" wrapText="1"/>
    </xf>
    <xf numFmtId="1" fontId="14" fillId="15" borderId="8" xfId="0" applyNumberFormat="1" applyFont="1" applyFill="1" applyBorder="1" applyAlignment="1">
      <alignment horizontal="right" vertical="center" wrapText="1"/>
    </xf>
    <xf numFmtId="1" fontId="16" fillId="0" borderId="45" xfId="0" applyNumberFormat="1" applyFont="1" applyFill="1" applyBorder="1" applyAlignment="1">
      <alignment horizontal="right" vertical="center"/>
    </xf>
    <xf numFmtId="0" fontId="16" fillId="0" borderId="60" xfId="0" applyFont="1" applyFill="1" applyBorder="1" applyAlignment="1">
      <alignment wrapText="1"/>
    </xf>
    <xf numFmtId="1" fontId="2" fillId="0" borderId="1" xfId="0" applyNumberFormat="1" applyFont="1" applyBorder="1" applyAlignment="1">
      <alignment horizontal="right"/>
    </xf>
    <xf numFmtId="1" fontId="14" fillId="0" borderId="1" xfId="0" applyNumberFormat="1" applyFont="1" applyFill="1" applyBorder="1" applyAlignment="1">
      <alignment horizontal="right" vertical="top" wrapText="1"/>
    </xf>
    <xf numFmtId="1" fontId="14" fillId="15" borderId="1" xfId="0" applyNumberFormat="1" applyFont="1" applyFill="1" applyBorder="1" applyAlignment="1">
      <alignment horizontal="right" vertical="center"/>
    </xf>
    <xf numFmtId="1" fontId="14" fillId="0" borderId="1" xfId="0" applyNumberFormat="1" applyFont="1" applyFill="1" applyBorder="1" applyAlignment="1">
      <alignment horizontal="right" vertical="center"/>
    </xf>
    <xf numFmtId="1" fontId="14" fillId="15" borderId="1" xfId="0" applyNumberFormat="1" applyFont="1" applyFill="1" applyBorder="1" applyAlignment="1">
      <alignment horizontal="right"/>
    </xf>
    <xf numFmtId="1" fontId="14" fillId="15" borderId="1" xfId="0" applyNumberFormat="1" applyFont="1" applyFill="1" applyBorder="1" applyAlignment="1"/>
    <xf numFmtId="1" fontId="14" fillId="16" borderId="1" xfId="0" applyNumberFormat="1" applyFont="1" applyFill="1" applyBorder="1" applyAlignment="1" applyProtection="1">
      <alignment horizontal="right" vertical="top" wrapText="1"/>
      <protection hidden="1"/>
    </xf>
    <xf numFmtId="1" fontId="14" fillId="16" borderId="1" xfId="0" applyNumberFormat="1" applyFont="1" applyFill="1" applyBorder="1" applyAlignment="1">
      <alignment horizontal="right"/>
    </xf>
    <xf numFmtId="10" fontId="14" fillId="7" borderId="1" xfId="0" applyNumberFormat="1" applyFont="1" applyFill="1" applyBorder="1" applyAlignment="1" applyProtection="1">
      <alignment horizontal="right" vertical="center" wrapText="1"/>
      <protection hidden="1"/>
    </xf>
    <xf numFmtId="10" fontId="14" fillId="16" borderId="1" xfId="0" applyNumberFormat="1" applyFont="1" applyFill="1" applyBorder="1" applyAlignment="1" applyProtection="1">
      <alignment horizontal="right" vertical="center" wrapText="1"/>
      <protection hidden="1"/>
    </xf>
    <xf numFmtId="10" fontId="16" fillId="0" borderId="1" xfId="0" applyNumberFormat="1" applyFont="1" applyFill="1" applyBorder="1" applyAlignment="1" applyProtection="1">
      <alignment horizontal="right" vertical="center"/>
      <protection hidden="1"/>
    </xf>
    <xf numFmtId="1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17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15" borderId="1" xfId="0" applyNumberFormat="1" applyFont="1" applyFill="1" applyBorder="1" applyAlignment="1" applyProtection="1">
      <alignment horizontal="right" vertical="center" wrapText="1"/>
      <protection locked="0"/>
    </xf>
    <xf numFmtId="1" fontId="14" fillId="0" borderId="1" xfId="0" applyNumberFormat="1" applyFont="1" applyFill="1" applyBorder="1" applyAlignment="1" applyProtection="1">
      <alignment horizontal="right" vertical="center"/>
      <protection locked="0"/>
    </xf>
    <xf numFmtId="1" fontId="27" fillId="0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16" borderId="1" xfId="0" applyNumberFormat="1" applyFont="1" applyFill="1" applyBorder="1" applyAlignment="1" applyProtection="1">
      <alignment horizontal="right" vertical="center" wrapText="1"/>
      <protection locked="0"/>
    </xf>
    <xf numFmtId="1" fontId="14" fillId="16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7" borderId="1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6" xfId="0" applyFont="1" applyFill="1" applyBorder="1" applyAlignment="1" applyProtection="1">
      <alignment horizontal="left" vertical="top" wrapText="1"/>
      <protection hidden="1"/>
    </xf>
    <xf numFmtId="0" fontId="14" fillId="16" borderId="6" xfId="0" applyFont="1" applyFill="1" applyBorder="1" applyAlignment="1">
      <alignment horizontal="left" vertical="center"/>
    </xf>
    <xf numFmtId="0" fontId="14" fillId="15" borderId="6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justify" vertical="center"/>
    </xf>
    <xf numFmtId="0" fontId="16" fillId="0" borderId="6" xfId="0" applyFont="1" applyBorder="1" applyAlignment="1">
      <alignment horizontal="justify" vertical="center"/>
    </xf>
    <xf numFmtId="0" fontId="14" fillId="6" borderId="41" xfId="0" applyFont="1" applyFill="1" applyBorder="1" applyAlignment="1">
      <alignment horizontal="left" vertical="center"/>
    </xf>
    <xf numFmtId="0" fontId="14" fillId="7" borderId="1" xfId="0" applyFont="1" applyFill="1" applyBorder="1" applyAlignment="1" applyProtection="1">
      <alignment horizontal="left" vertical="top" wrapText="1"/>
      <protection hidden="1"/>
    </xf>
    <xf numFmtId="1" fontId="16" fillId="10" borderId="1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right" vertical="center" wrapText="1"/>
      <protection locked="0"/>
    </xf>
    <xf numFmtId="0" fontId="13" fillId="0" borderId="1" xfId="0" applyFont="1" applyFill="1" applyBorder="1" applyAlignment="1" applyProtection="1">
      <alignment horizontal="right" vertical="center"/>
      <protection locked="0"/>
    </xf>
    <xf numFmtId="0" fontId="13" fillId="0" borderId="1" xfId="0" applyFont="1" applyFill="1" applyBorder="1" applyAlignment="1" applyProtection="1">
      <alignment horizontal="right" vertical="center" wrapText="1"/>
      <protection locked="0"/>
    </xf>
    <xf numFmtId="1" fontId="14" fillId="7" borderId="6" xfId="0" applyNumberFormat="1" applyFont="1" applyFill="1" applyBorder="1" applyAlignment="1" applyProtection="1">
      <alignment horizontal="left" vertical="top" wrapText="1"/>
      <protection hidden="1"/>
    </xf>
    <xf numFmtId="0" fontId="12" fillId="15" borderId="1" xfId="0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/>
    </xf>
    <xf numFmtId="0" fontId="16" fillId="0" borderId="66" xfId="0" applyFont="1" applyFill="1" applyBorder="1" applyAlignment="1">
      <alignment wrapText="1"/>
    </xf>
    <xf numFmtId="0" fontId="16" fillId="0" borderId="58" xfId="0" applyFont="1" applyFill="1" applyBorder="1" applyAlignment="1">
      <alignment horizontal="left"/>
    </xf>
    <xf numFmtId="2" fontId="18" fillId="25" borderId="1" xfId="0" applyNumberFormat="1" applyFont="1" applyFill="1" applyBorder="1" applyAlignment="1">
      <alignment horizontal="right" vertical="center"/>
    </xf>
    <xf numFmtId="1" fontId="18" fillId="7" borderId="1" xfId="0" applyNumberFormat="1" applyFont="1" applyFill="1" applyBorder="1" applyAlignment="1">
      <alignment horizontal="right" vertical="center"/>
    </xf>
    <xf numFmtId="2" fontId="18" fillId="7" borderId="1" xfId="0" applyNumberFormat="1" applyFont="1" applyFill="1" applyBorder="1" applyAlignment="1">
      <alignment horizontal="right" vertical="center"/>
    </xf>
    <xf numFmtId="0" fontId="17" fillId="23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23" borderId="1" xfId="0" applyFont="1" applyFill="1" applyBorder="1" applyAlignment="1">
      <alignment horizontal="left" vertical="center" wrapText="1"/>
    </xf>
    <xf numFmtId="1" fontId="16" fillId="0" borderId="1" xfId="0" applyNumberFormat="1" applyFont="1" applyBorder="1" applyAlignment="1">
      <alignment horizontal="right"/>
    </xf>
    <xf numFmtId="0" fontId="16" fillId="0" borderId="0" xfId="0" applyFont="1" applyFill="1" applyAlignment="1" applyProtection="1">
      <alignment horizontal="left" vertical="top" wrapText="1"/>
      <protection hidden="1"/>
    </xf>
    <xf numFmtId="0" fontId="16" fillId="0" borderId="33" xfId="0" applyFont="1" applyFill="1" applyBorder="1"/>
    <xf numFmtId="0" fontId="11" fillId="0" borderId="0" xfId="0" applyFont="1" applyAlignment="1"/>
    <xf numFmtId="2" fontId="16" fillId="0" borderId="1" xfId="0" applyNumberFormat="1" applyFont="1" applyFill="1" applyBorder="1" applyAlignment="1">
      <alignment horizontal="justify" vertical="top" wrapText="1"/>
    </xf>
    <xf numFmtId="1" fontId="19" fillId="0" borderId="1" xfId="0" applyNumberFormat="1" applyFont="1" applyFill="1" applyBorder="1" applyAlignment="1">
      <alignment horizontal="right" vertical="center"/>
    </xf>
    <xf numFmtId="1" fontId="14" fillId="10" borderId="1" xfId="0" applyNumberFormat="1" applyFont="1" applyFill="1" applyBorder="1" applyAlignment="1" applyProtection="1">
      <alignment horizontal="right" vertical="center" wrapText="1"/>
      <protection locked="0"/>
    </xf>
    <xf numFmtId="0" fontId="14" fillId="10" borderId="1" xfId="0" applyFont="1" applyFill="1" applyBorder="1" applyAlignment="1">
      <alignment horizontal="left" vertical="center" wrapText="1"/>
    </xf>
    <xf numFmtId="11" fontId="14" fillId="10" borderId="1" xfId="0" applyNumberFormat="1" applyFont="1" applyFill="1" applyBorder="1" applyAlignment="1">
      <alignment horizontal="center" vertical="center" wrapText="1"/>
    </xf>
    <xf numFmtId="2" fontId="14" fillId="10" borderId="5" xfId="0" applyNumberFormat="1" applyFont="1" applyFill="1" applyBorder="1" applyAlignment="1">
      <alignment horizontal="left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5" fillId="0" borderId="0" xfId="0" applyFont="1" applyAlignment="1">
      <alignment vertical="center"/>
    </xf>
    <xf numFmtId="1" fontId="14" fillId="9" borderId="1" xfId="0" applyNumberFormat="1" applyFont="1" applyFill="1" applyBorder="1" applyAlignment="1">
      <alignment horizontal="right" vertical="center" wrapText="1"/>
    </xf>
    <xf numFmtId="0" fontId="16" fillId="23" borderId="6" xfId="0" applyFont="1" applyFill="1" applyBorder="1" applyAlignment="1">
      <alignment vertical="center"/>
    </xf>
    <xf numFmtId="1" fontId="16" fillId="0" borderId="8" xfId="0" applyNumberFormat="1" applyFont="1" applyBorder="1" applyAlignment="1">
      <alignment horizontal="right" vertical="center" wrapText="1"/>
    </xf>
    <xf numFmtId="1" fontId="16" fillId="0" borderId="1" xfId="0" applyNumberFormat="1" applyFont="1" applyBorder="1" applyAlignment="1">
      <alignment horizontal="right" vertical="center" wrapText="1"/>
    </xf>
    <xf numFmtId="0" fontId="15" fillId="0" borderId="1" xfId="0" applyFont="1" applyFill="1" applyBorder="1" applyAlignment="1">
      <alignment horizontal="justify" vertical="top" wrapText="1"/>
    </xf>
    <xf numFmtId="2" fontId="16" fillId="0" borderId="1" xfId="0" applyNumberFormat="1" applyFont="1" applyFill="1" applyBorder="1"/>
    <xf numFmtId="0" fontId="11" fillId="0" borderId="0" xfId="0" applyFont="1" applyAlignment="1">
      <alignment horizontal="left" vertical="center"/>
    </xf>
    <xf numFmtId="1" fontId="14" fillId="9" borderId="1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18" fillId="10" borderId="5" xfId="0" applyFont="1" applyFill="1" applyBorder="1" applyAlignment="1">
      <alignment horizontal="left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2" fontId="14" fillId="0" borderId="1" xfId="0" applyNumberFormat="1" applyFont="1" applyFill="1" applyBorder="1" applyAlignment="1">
      <alignment horizontal="right" vertical="center" wrapText="1"/>
    </xf>
    <xf numFmtId="0" fontId="14" fillId="10" borderId="1" xfId="0" applyFont="1" applyFill="1" applyBorder="1" applyAlignment="1">
      <alignment horizontal="right" vertical="center" wrapText="1"/>
    </xf>
    <xf numFmtId="2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2" fontId="18" fillId="20" borderId="1" xfId="0" applyNumberFormat="1" applyFont="1" applyFill="1" applyBorder="1" applyAlignment="1">
      <alignment horizontal="right" vertical="center"/>
    </xf>
    <xf numFmtId="2" fontId="18" fillId="15" borderId="1" xfId="0" applyNumberFormat="1" applyFont="1" applyFill="1" applyBorder="1" applyAlignment="1">
      <alignment horizontal="right" vertical="center"/>
    </xf>
    <xf numFmtId="0" fontId="15" fillId="18" borderId="1" xfId="0" applyFont="1" applyFill="1" applyBorder="1" applyAlignment="1">
      <alignment horizontal="right" vertical="center"/>
    </xf>
    <xf numFmtId="2" fontId="18" fillId="10" borderId="1" xfId="0" applyNumberFormat="1" applyFont="1" applyFill="1" applyBorder="1" applyAlignment="1">
      <alignment horizontal="right" vertical="center"/>
    </xf>
    <xf numFmtId="2" fontId="14" fillId="10" borderId="1" xfId="0" applyNumberFormat="1" applyFont="1" applyFill="1" applyBorder="1" applyAlignment="1">
      <alignment horizontal="right" vertical="center"/>
    </xf>
    <xf numFmtId="2" fontId="14" fillId="16" borderId="1" xfId="0" applyNumberFormat="1" applyFont="1" applyFill="1" applyBorder="1" applyAlignment="1">
      <alignment horizontal="right" vertical="center" wrapText="1"/>
    </xf>
    <xf numFmtId="2" fontId="14" fillId="7" borderId="1" xfId="0" applyNumberFormat="1" applyFont="1" applyFill="1" applyBorder="1" applyAlignment="1">
      <alignment horizontal="right" vertical="center"/>
    </xf>
    <xf numFmtId="1" fontId="18" fillId="15" borderId="1" xfId="0" applyNumberFormat="1" applyFont="1" applyFill="1" applyBorder="1" applyAlignment="1">
      <alignment horizontal="right" vertical="center"/>
    </xf>
    <xf numFmtId="2" fontId="14" fillId="15" borderId="1" xfId="0" applyNumberFormat="1" applyFont="1" applyFill="1" applyBorder="1" applyAlignment="1">
      <alignment horizontal="right" vertical="center"/>
    </xf>
    <xf numFmtId="1" fontId="14" fillId="17" borderId="1" xfId="0" applyNumberFormat="1" applyFont="1" applyFill="1" applyBorder="1" applyAlignment="1" applyProtection="1">
      <alignment horizontal="right" vertical="center"/>
      <protection locked="0"/>
    </xf>
    <xf numFmtId="2" fontId="14" fillId="17" borderId="1" xfId="0" applyNumberFormat="1" applyFont="1" applyFill="1" applyBorder="1" applyAlignment="1" applyProtection="1">
      <alignment horizontal="right" vertical="center"/>
      <protection locked="0"/>
    </xf>
    <xf numFmtId="2" fontId="14" fillId="17" borderId="1" xfId="0" applyNumberFormat="1" applyFont="1" applyFill="1" applyBorder="1" applyAlignment="1">
      <alignment horizontal="right" vertical="center"/>
    </xf>
    <xf numFmtId="1" fontId="16" fillId="0" borderId="1" xfId="0" applyNumberFormat="1" applyFont="1" applyFill="1" applyBorder="1" applyAlignment="1" applyProtection="1">
      <alignment horizontal="right" vertical="center"/>
      <protection locked="0"/>
    </xf>
    <xf numFmtId="2" fontId="14" fillId="0" borderId="1" xfId="0" applyNumberFormat="1" applyFont="1" applyFill="1" applyBorder="1" applyAlignment="1" applyProtection="1">
      <alignment horizontal="right" vertical="center"/>
      <protection locked="0"/>
    </xf>
    <xf numFmtId="2" fontId="15" fillId="0" borderId="1" xfId="0" applyNumberFormat="1" applyFont="1" applyBorder="1" applyAlignment="1">
      <alignment horizontal="right" vertical="center"/>
    </xf>
    <xf numFmtId="2" fontId="14" fillId="0" borderId="1" xfId="0" applyNumberFormat="1" applyFont="1" applyFill="1" applyBorder="1" applyAlignment="1">
      <alignment horizontal="right" vertical="center"/>
    </xf>
    <xf numFmtId="2" fontId="16" fillId="0" borderId="1" xfId="0" applyNumberFormat="1" applyFont="1" applyFill="1" applyBorder="1" applyAlignment="1" applyProtection="1">
      <alignment horizontal="right" vertical="center"/>
      <protection locked="0"/>
    </xf>
    <xf numFmtId="1" fontId="14" fillId="17" borderId="1" xfId="0" applyNumberFormat="1" applyFont="1" applyFill="1" applyBorder="1" applyAlignment="1">
      <alignment horizontal="right" vertical="center"/>
    </xf>
    <xf numFmtId="2" fontId="15" fillId="0" borderId="1" xfId="0" applyNumberFormat="1" applyFont="1" applyFill="1" applyBorder="1" applyAlignment="1">
      <alignment horizontal="right" vertical="center"/>
    </xf>
    <xf numFmtId="1" fontId="27" fillId="0" borderId="1" xfId="0" applyNumberFormat="1" applyFont="1" applyFill="1" applyBorder="1" applyAlignment="1">
      <alignment horizontal="right" vertical="center"/>
    </xf>
    <xf numFmtId="2" fontId="27" fillId="0" borderId="1" xfId="0" applyNumberFormat="1" applyFont="1" applyFill="1" applyBorder="1" applyAlignment="1">
      <alignment horizontal="right" vertical="center"/>
    </xf>
    <xf numFmtId="2" fontId="16" fillId="15" borderId="1" xfId="0" applyNumberFormat="1" applyFont="1" applyFill="1" applyBorder="1" applyAlignment="1">
      <alignment horizontal="right" vertical="center"/>
    </xf>
    <xf numFmtId="2" fontId="14" fillId="7" borderId="1" xfId="0" applyNumberFormat="1" applyFont="1" applyFill="1" applyBorder="1" applyAlignment="1">
      <alignment horizontal="right" vertical="center" wrapText="1"/>
    </xf>
    <xf numFmtId="2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1" fontId="16" fillId="26" borderId="1" xfId="0" applyNumberFormat="1" applyFont="1" applyFill="1" applyBorder="1" applyAlignment="1">
      <alignment horizontal="right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1" fontId="16" fillId="26" borderId="1" xfId="0" applyNumberFormat="1" applyFont="1" applyFill="1" applyBorder="1" applyAlignment="1">
      <alignment horizontal="right"/>
    </xf>
    <xf numFmtId="1" fontId="16" fillId="26" borderId="1" xfId="0" applyNumberFormat="1" applyFont="1" applyFill="1" applyBorder="1" applyAlignment="1">
      <alignment horizontal="right" vertical="top" wrapText="1"/>
    </xf>
    <xf numFmtId="1" fontId="16" fillId="26" borderId="1" xfId="0" applyNumberFormat="1" applyFont="1" applyFill="1" applyBorder="1" applyAlignment="1" applyProtection="1">
      <alignment horizontal="right" vertical="center" wrapText="1"/>
      <protection locked="0"/>
    </xf>
    <xf numFmtId="0" fontId="13" fillId="26" borderId="1" xfId="0" applyFont="1" applyFill="1" applyBorder="1" applyAlignment="1" applyProtection="1">
      <alignment horizontal="right" vertical="center"/>
      <protection locked="0"/>
    </xf>
    <xf numFmtId="1" fontId="16" fillId="26" borderId="1" xfId="0" applyNumberFormat="1" applyFont="1" applyFill="1" applyBorder="1" applyAlignment="1" applyProtection="1">
      <alignment horizontal="right" vertical="top" wrapText="1"/>
      <protection hidden="1"/>
    </xf>
    <xf numFmtId="1" fontId="16" fillId="26" borderId="1" xfId="0" applyNumberFormat="1" applyFont="1" applyFill="1" applyBorder="1" applyAlignment="1" applyProtection="1">
      <alignment horizontal="right" vertical="center"/>
      <protection locked="0"/>
    </xf>
    <xf numFmtId="1" fontId="14" fillId="26" borderId="1" xfId="0" applyNumberFormat="1" applyFont="1" applyFill="1" applyBorder="1" applyAlignment="1" applyProtection="1">
      <alignment horizontal="right" vertical="center" wrapText="1"/>
      <protection locked="0"/>
    </xf>
    <xf numFmtId="1" fontId="14" fillId="26" borderId="1" xfId="0" applyNumberFormat="1" applyFont="1" applyFill="1" applyBorder="1" applyAlignment="1">
      <alignment horizontal="right" vertical="center" wrapText="1"/>
    </xf>
    <xf numFmtId="1" fontId="14" fillId="26" borderId="1" xfId="0" applyNumberFormat="1" applyFont="1" applyFill="1" applyBorder="1" applyAlignment="1" applyProtection="1">
      <alignment horizontal="right" vertical="center"/>
      <protection locked="0"/>
    </xf>
    <xf numFmtId="1" fontId="16" fillId="10" borderId="1" xfId="0" applyNumberFormat="1" applyFont="1" applyFill="1" applyBorder="1" applyAlignment="1">
      <alignment horizontal="right" vertical="center" wrapText="1"/>
    </xf>
    <xf numFmtId="0" fontId="13" fillId="10" borderId="1" xfId="0" applyFont="1" applyFill="1" applyBorder="1" applyAlignment="1" applyProtection="1">
      <alignment horizontal="right" vertical="center"/>
      <protection locked="0"/>
    </xf>
    <xf numFmtId="0" fontId="13" fillId="10" borderId="1" xfId="0" applyFont="1" applyFill="1" applyBorder="1" applyAlignment="1" applyProtection="1">
      <alignment horizontal="right" vertical="center" wrapText="1"/>
      <protection locked="0"/>
    </xf>
    <xf numFmtId="10" fontId="16" fillId="10" borderId="1" xfId="0" applyNumberFormat="1" applyFont="1" applyFill="1" applyBorder="1" applyAlignment="1" applyProtection="1">
      <alignment horizontal="right" vertical="center" wrapText="1"/>
      <protection hidden="1"/>
    </xf>
    <xf numFmtId="10" fontId="16" fillId="10" borderId="1" xfId="0" applyNumberFormat="1" applyFont="1" applyFill="1" applyBorder="1" applyAlignment="1">
      <alignment horizontal="right" vertical="center" wrapText="1"/>
    </xf>
    <xf numFmtId="0" fontId="16" fillId="0" borderId="33" xfId="0" applyFont="1" applyFill="1" applyBorder="1" applyAlignment="1">
      <alignment wrapText="1"/>
    </xf>
    <xf numFmtId="0" fontId="15" fillId="1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31" fillId="0" borderId="0" xfId="0" applyFont="1"/>
    <xf numFmtId="2" fontId="31" fillId="0" borderId="0" xfId="0" applyNumberFormat="1" applyFont="1" applyFill="1" applyBorder="1" applyAlignment="1">
      <alignment horizontal="left" vertical="top" wrapText="1"/>
    </xf>
    <xf numFmtId="1" fontId="13" fillId="0" borderId="0" xfId="0" applyNumberFormat="1" applyFont="1" applyAlignment="1">
      <alignment horizontal="right"/>
    </xf>
    <xf numFmtId="2" fontId="13" fillId="0" borderId="0" xfId="0" applyNumberFormat="1" applyFont="1" applyAlignment="1">
      <alignment horizontal="right"/>
    </xf>
    <xf numFmtId="0" fontId="13" fillId="0" borderId="0" xfId="0" applyFont="1" applyAlignment="1" applyProtection="1">
      <alignment horizontal="left" vertical="center"/>
      <protection hidden="1"/>
    </xf>
    <xf numFmtId="1" fontId="13" fillId="0" borderId="0" xfId="0" applyNumberFormat="1" applyFont="1" applyAlignment="1">
      <alignment horizontal="right" vertical="center"/>
    </xf>
    <xf numFmtId="2" fontId="13" fillId="0" borderId="0" xfId="0" applyNumberFormat="1" applyFont="1" applyAlignment="1">
      <alignment horizontal="right" vertical="center"/>
    </xf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Alignment="1">
      <alignment horizontal="left" vertical="center"/>
    </xf>
    <xf numFmtId="0" fontId="33" fillId="0" borderId="0" xfId="0" applyFont="1" applyAlignment="1">
      <alignment vertical="center"/>
    </xf>
    <xf numFmtId="0" fontId="32" fillId="0" borderId="0" xfId="0" applyFont="1" applyFill="1" applyAlignment="1"/>
    <xf numFmtId="0" fontId="13" fillId="11" borderId="0" xfId="0" applyFont="1" applyFill="1"/>
    <xf numFmtId="0" fontId="31" fillId="0" borderId="0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10" borderId="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 wrapText="1"/>
    </xf>
    <xf numFmtId="0" fontId="15" fillId="11" borderId="6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horizontal="center" vertical="center" wrapText="1"/>
    </xf>
    <xf numFmtId="2" fontId="15" fillId="10" borderId="1" xfId="0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2" fontId="15" fillId="11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2" fontId="14" fillId="13" borderId="1" xfId="0" applyNumberFormat="1" applyFont="1" applyFill="1" applyBorder="1" applyAlignment="1">
      <alignment horizontal="right" vertical="center"/>
    </xf>
    <xf numFmtId="1" fontId="16" fillId="11" borderId="1" xfId="0" applyNumberFormat="1" applyFont="1" applyFill="1" applyBorder="1" applyAlignment="1">
      <alignment horizontal="right" vertical="top" wrapText="1"/>
    </xf>
    <xf numFmtId="1" fontId="16" fillId="11" borderId="1" xfId="0" applyNumberFormat="1" applyFont="1" applyFill="1" applyBorder="1" applyAlignment="1">
      <alignment horizontal="right"/>
    </xf>
    <xf numFmtId="1" fontId="16" fillId="11" borderId="0" xfId="0" applyNumberFormat="1" applyFont="1" applyFill="1" applyAlignment="1">
      <alignment horizontal="right"/>
    </xf>
    <xf numFmtId="1" fontId="16" fillId="11" borderId="1" xfId="0" applyNumberFormat="1" applyFont="1" applyFill="1" applyBorder="1" applyAlignment="1" applyProtection="1">
      <alignment horizontal="right" vertical="center" wrapText="1"/>
      <protection locked="0"/>
    </xf>
    <xf numFmtId="2" fontId="16" fillId="11" borderId="1" xfId="0" applyNumberFormat="1" applyFont="1" applyFill="1" applyBorder="1" applyAlignment="1">
      <alignment horizontal="right" vertical="center" wrapText="1"/>
    </xf>
    <xf numFmtId="1" fontId="16" fillId="11" borderId="1" xfId="0" applyNumberFormat="1" applyFont="1" applyFill="1" applyBorder="1" applyAlignment="1">
      <alignment vertical="center"/>
    </xf>
    <xf numFmtId="2" fontId="16" fillId="11" borderId="1" xfId="0" applyNumberFormat="1" applyFont="1" applyFill="1" applyBorder="1" applyAlignment="1">
      <alignment vertical="center"/>
    </xf>
    <xf numFmtId="1" fontId="15" fillId="11" borderId="1" xfId="0" applyNumberFormat="1" applyFont="1" applyFill="1" applyBorder="1" applyAlignment="1">
      <alignment vertical="center"/>
    </xf>
    <xf numFmtId="1" fontId="16" fillId="11" borderId="1" xfId="0" applyNumberFormat="1" applyFont="1" applyFill="1" applyBorder="1" applyAlignment="1">
      <alignment horizontal="right" vertical="center"/>
    </xf>
    <xf numFmtId="2" fontId="16" fillId="11" borderId="1" xfId="0" applyNumberFormat="1" applyFont="1" applyFill="1" applyBorder="1" applyAlignment="1">
      <alignment horizontal="right" vertical="center"/>
    </xf>
    <xf numFmtId="1" fontId="22" fillId="11" borderId="1" xfId="0" applyNumberFormat="1" applyFont="1" applyFill="1" applyBorder="1" applyAlignment="1">
      <alignment horizontal="right" vertical="center"/>
    </xf>
    <xf numFmtId="2" fontId="22" fillId="11" borderId="1" xfId="0" applyNumberFormat="1" applyFont="1" applyFill="1" applyBorder="1" applyAlignment="1">
      <alignment horizontal="right" vertical="center"/>
    </xf>
    <xf numFmtId="0" fontId="16" fillId="0" borderId="0" xfId="0" applyFont="1" applyAlignment="1" applyProtection="1">
      <alignment horizontal="left"/>
      <protection hidden="1"/>
    </xf>
    <xf numFmtId="1" fontId="16" fillId="0" borderId="0" xfId="0" applyNumberFormat="1" applyFont="1" applyAlignment="1" applyProtection="1">
      <alignment horizontal="left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6" fillId="0" borderId="0" xfId="0" applyFont="1" applyProtection="1">
      <protection hidden="1"/>
    </xf>
    <xf numFmtId="0" fontId="15" fillId="0" borderId="0" xfId="0" applyFont="1" applyAlignment="1"/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31" fillId="0" borderId="0" xfId="0" applyFont="1" applyFill="1" applyAlignment="1" applyProtection="1">
      <alignment horizontal="left" vertical="top" wrapText="1"/>
      <protection hidden="1"/>
    </xf>
    <xf numFmtId="0" fontId="34" fillId="0" borderId="0" xfId="0" applyFont="1" applyAlignment="1" applyProtection="1">
      <alignment horizontal="left"/>
      <protection hidden="1"/>
    </xf>
    <xf numFmtId="2" fontId="34" fillId="0" borderId="0" xfId="0" applyNumberFormat="1" applyFont="1" applyAlignment="1">
      <alignment horizontal="left"/>
    </xf>
    <xf numFmtId="0" fontId="34" fillId="0" borderId="0" xfId="0" applyFont="1" applyAlignment="1"/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justify" vertical="center"/>
    </xf>
    <xf numFmtId="0" fontId="34" fillId="0" borderId="0" xfId="0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/>
    <xf numFmtId="0" fontId="14" fillId="10" borderId="1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justify" vertical="center"/>
    </xf>
    <xf numFmtId="1" fontId="16" fillId="0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Fill="1" applyBorder="1" applyAlignment="1" applyProtection="1">
      <alignment horizontal="right" vertical="top" wrapText="1"/>
      <protection hidden="1"/>
    </xf>
    <xf numFmtId="10" fontId="16" fillId="0" borderId="0" xfId="0" applyNumberFormat="1" applyFont="1" applyFill="1" applyBorder="1" applyAlignment="1" applyProtection="1">
      <alignment horizontal="right" vertical="top" wrapText="1"/>
      <protection hidden="1"/>
    </xf>
    <xf numFmtId="0" fontId="16" fillId="0" borderId="0" xfId="0" applyFont="1" applyFill="1" applyBorder="1"/>
    <xf numFmtId="1" fontId="16" fillId="0" borderId="0" xfId="0" applyNumberFormat="1" applyFont="1" applyFill="1" applyBorder="1" applyAlignment="1">
      <alignment horizontal="right" vertical="top" wrapText="1"/>
    </xf>
    <xf numFmtId="2" fontId="16" fillId="0" borderId="0" xfId="0" applyNumberFormat="1" applyFont="1" applyFill="1" applyBorder="1" applyAlignment="1">
      <alignment horizontal="justify" vertical="top" wrapText="1"/>
    </xf>
    <xf numFmtId="2" fontId="16" fillId="0" borderId="0" xfId="0" applyNumberFormat="1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horizontal="justify" vertical="top" wrapText="1"/>
    </xf>
    <xf numFmtId="0" fontId="34" fillId="0" borderId="0" xfId="0" applyFont="1" applyAlignment="1" applyProtection="1">
      <alignment horizontal="left" vertical="center"/>
      <protection locked="0"/>
    </xf>
    <xf numFmtId="2" fontId="34" fillId="0" borderId="0" xfId="0" applyNumberFormat="1" applyFont="1" applyAlignment="1" applyProtection="1">
      <alignment horizontal="left" vertical="center"/>
      <protection locked="0"/>
    </xf>
    <xf numFmtId="1" fontId="16" fillId="10" borderId="1" xfId="0" applyNumberFormat="1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/>
    </xf>
    <xf numFmtId="1" fontId="14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2" fontId="16" fillId="10" borderId="1" xfId="0" applyNumberFormat="1" applyFont="1" applyFill="1" applyBorder="1" applyAlignment="1">
      <alignment horizontal="right" vertical="top" wrapText="1"/>
    </xf>
    <xf numFmtId="2" fontId="14" fillId="10" borderId="48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56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45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41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59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47" xfId="0" applyNumberFormat="1" applyFont="1" applyFill="1" applyBorder="1" applyAlignment="1" applyProtection="1">
      <alignment horizontal="center" vertical="center" wrapText="1"/>
      <protection hidden="1"/>
    </xf>
    <xf numFmtId="1" fontId="14" fillId="10" borderId="48" xfId="0" applyNumberFormat="1" applyFont="1" applyFill="1" applyBorder="1" applyAlignment="1" applyProtection="1">
      <alignment horizontal="left" vertical="center" wrapText="1"/>
      <protection hidden="1"/>
    </xf>
    <xf numFmtId="1" fontId="14" fillId="10" borderId="56" xfId="0" applyNumberFormat="1" applyFont="1" applyFill="1" applyBorder="1" applyAlignment="1" applyProtection="1">
      <alignment horizontal="left" vertical="center" wrapText="1"/>
      <protection hidden="1"/>
    </xf>
    <xf numFmtId="1" fontId="14" fillId="10" borderId="45" xfId="0" applyNumberFormat="1" applyFont="1" applyFill="1" applyBorder="1" applyAlignment="1" applyProtection="1">
      <alignment horizontal="left" vertical="center" wrapText="1"/>
      <protection hidden="1"/>
    </xf>
    <xf numFmtId="1" fontId="14" fillId="10" borderId="41" xfId="0" applyNumberFormat="1" applyFont="1" applyFill="1" applyBorder="1" applyAlignment="1" applyProtection="1">
      <alignment horizontal="left" vertical="center" wrapText="1"/>
      <protection hidden="1"/>
    </xf>
    <xf numFmtId="1" fontId="14" fillId="10" borderId="59" xfId="0" applyNumberFormat="1" applyFont="1" applyFill="1" applyBorder="1" applyAlignment="1" applyProtection="1">
      <alignment horizontal="left" vertical="center" wrapText="1"/>
      <protection hidden="1"/>
    </xf>
    <xf numFmtId="1" fontId="14" fillId="10" borderId="4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0" xfId="0" applyFont="1" applyFill="1" applyBorder="1" applyAlignment="1" applyProtection="1">
      <alignment horizontal="justify" vertical="top" wrapText="1"/>
      <protection hidden="1"/>
    </xf>
    <xf numFmtId="0" fontId="14" fillId="10" borderId="1" xfId="0" applyFont="1" applyFill="1" applyBorder="1" applyAlignment="1" applyProtection="1">
      <alignment horizontal="left" vertical="center" wrapText="1"/>
      <protection hidden="1"/>
    </xf>
    <xf numFmtId="0" fontId="14" fillId="10" borderId="6" xfId="0" applyFont="1" applyFill="1" applyBorder="1" applyAlignment="1" applyProtection="1">
      <alignment horizontal="center" vertical="center" wrapText="1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0" fontId="14" fillId="10" borderId="8" xfId="0" applyFont="1" applyFill="1" applyBorder="1" applyAlignment="1" applyProtection="1">
      <alignment horizontal="center" vertical="center" wrapText="1"/>
      <protection hidden="1"/>
    </xf>
    <xf numFmtId="0" fontId="14" fillId="10" borderId="1" xfId="0" applyFont="1" applyFill="1" applyBorder="1" applyAlignment="1" applyProtection="1">
      <alignment horizontal="center" vertical="center" wrapText="1"/>
      <protection hidden="1"/>
    </xf>
    <xf numFmtId="0" fontId="14" fillId="10" borderId="1" xfId="0" applyFont="1" applyFill="1" applyBorder="1" applyAlignment="1">
      <alignment horizontal="left" vertical="center" wrapText="1"/>
    </xf>
    <xf numFmtId="11" fontId="14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2" fontId="14" fillId="10" borderId="4" xfId="0" applyNumberFormat="1" applyFont="1" applyFill="1" applyBorder="1" applyAlignment="1">
      <alignment horizontal="left" vertical="center" wrapText="1"/>
    </xf>
    <xf numFmtId="2" fontId="14" fillId="10" borderId="42" xfId="0" applyNumberFormat="1" applyFont="1" applyFill="1" applyBorder="1" applyAlignment="1">
      <alignment horizontal="left" vertical="center" wrapText="1"/>
    </xf>
    <xf numFmtId="2" fontId="14" fillId="10" borderId="5" xfId="0" applyNumberFormat="1" applyFont="1" applyFill="1" applyBorder="1" applyAlignment="1">
      <alignment horizontal="left" vertical="center" wrapText="1"/>
    </xf>
    <xf numFmtId="2" fontId="14" fillId="10" borderId="1" xfId="0" applyNumberFormat="1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1" fontId="14" fillId="10" borderId="1" xfId="0" applyNumberFormat="1" applyFont="1" applyFill="1" applyBorder="1" applyAlignment="1">
      <alignment horizontal="center" vertical="center" wrapText="1"/>
    </xf>
    <xf numFmtId="1" fontId="15" fillId="10" borderId="1" xfId="0" applyNumberFormat="1" applyFont="1" applyFill="1" applyBorder="1" applyAlignment="1">
      <alignment horizontal="center" vertical="center" wrapText="1"/>
    </xf>
    <xf numFmtId="1" fontId="16" fillId="10" borderId="1" xfId="0" applyNumberFormat="1" applyFont="1" applyFill="1" applyBorder="1" applyAlignment="1">
      <alignment horizontal="center" vertical="center" wrapText="1"/>
    </xf>
    <xf numFmtId="1" fontId="18" fillId="10" borderId="6" xfId="0" applyNumberFormat="1" applyFont="1" applyFill="1" applyBorder="1" applyAlignment="1">
      <alignment horizontal="center" vertical="center" wrapText="1"/>
    </xf>
    <xf numFmtId="1" fontId="18" fillId="10" borderId="7" xfId="0" applyNumberFormat="1" applyFont="1" applyFill="1" applyBorder="1" applyAlignment="1">
      <alignment horizontal="center" vertical="center" wrapText="1"/>
    </xf>
    <xf numFmtId="1" fontId="18" fillId="10" borderId="8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left" vertical="center"/>
    </xf>
    <xf numFmtId="0" fontId="14" fillId="10" borderId="42" xfId="0" applyFont="1" applyFill="1" applyBorder="1" applyAlignment="1">
      <alignment horizontal="left" vertical="center"/>
    </xf>
    <xf numFmtId="0" fontId="14" fillId="10" borderId="5" xfId="0" applyFont="1" applyFill="1" applyBorder="1" applyAlignment="1">
      <alignment horizontal="left" vertical="center"/>
    </xf>
    <xf numFmtId="0" fontId="14" fillId="10" borderId="6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/>
    </xf>
    <xf numFmtId="0" fontId="14" fillId="10" borderId="8" xfId="0" applyFont="1" applyFill="1" applyBorder="1" applyAlignment="1">
      <alignment horizontal="center" vertical="center"/>
    </xf>
    <xf numFmtId="2" fontId="14" fillId="10" borderId="6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7" xfId="0" applyNumberFormat="1" applyFont="1" applyFill="1" applyBorder="1" applyAlignment="1" applyProtection="1">
      <alignment horizontal="center" vertical="center" wrapText="1"/>
      <protection hidden="1"/>
    </xf>
    <xf numFmtId="2" fontId="14" fillId="10" borderId="8" xfId="0" applyNumberFormat="1" applyFont="1" applyFill="1" applyBorder="1" applyAlignment="1" applyProtection="1">
      <alignment horizontal="center" vertical="center" wrapText="1"/>
      <protection hidden="1"/>
    </xf>
    <xf numFmtId="0" fontId="14" fillId="10" borderId="6" xfId="0" applyFont="1" applyFill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8" xfId="0" applyFont="1" applyFill="1" applyBorder="1" applyAlignment="1" applyProtection="1">
      <alignment horizontal="center" vertical="center"/>
      <protection locked="0"/>
    </xf>
    <xf numFmtId="0" fontId="14" fillId="10" borderId="6" xfId="0" applyFont="1" applyFill="1" applyBorder="1" applyAlignment="1" applyProtection="1">
      <alignment horizontal="center" vertical="center" wrapText="1"/>
      <protection locked="0"/>
    </xf>
    <xf numFmtId="0" fontId="14" fillId="10" borderId="7" xfId="0" applyFont="1" applyFill="1" applyBorder="1" applyAlignment="1" applyProtection="1">
      <alignment horizontal="center" vertical="center" wrapText="1"/>
      <protection locked="0"/>
    </xf>
    <xf numFmtId="0" fontId="14" fillId="10" borderId="8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left" vertical="center"/>
      <protection locked="0"/>
    </xf>
    <xf numFmtId="0" fontId="14" fillId="10" borderId="4" xfId="0" applyFont="1" applyFill="1" applyBorder="1" applyAlignment="1" applyProtection="1">
      <alignment horizontal="center" vertical="center"/>
      <protection locked="0"/>
    </xf>
    <xf numFmtId="0" fontId="14" fillId="10" borderId="42" xfId="0" applyFont="1" applyFill="1" applyBorder="1" applyAlignment="1" applyProtection="1">
      <alignment horizontal="center" vertical="center"/>
      <protection locked="0"/>
    </xf>
    <xf numFmtId="0" fontId="14" fillId="10" borderId="5" xfId="0" applyFont="1" applyFill="1" applyBorder="1" applyAlignment="1" applyProtection="1">
      <alignment horizontal="center" vertical="center"/>
      <protection locked="0"/>
    </xf>
    <xf numFmtId="0" fontId="14" fillId="10" borderId="6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2" fontId="34" fillId="0" borderId="0" xfId="0" applyNumberFormat="1" applyFont="1" applyAlignment="1">
      <alignment horizontal="justify" vertical="center"/>
    </xf>
    <xf numFmtId="0" fontId="35" fillId="0" borderId="0" xfId="0" applyFont="1" applyAlignment="1">
      <alignment vertical="center"/>
    </xf>
    <xf numFmtId="0" fontId="18" fillId="10" borderId="4" xfId="0" applyFont="1" applyFill="1" applyBorder="1" applyAlignment="1">
      <alignment horizontal="left" vertical="center"/>
    </xf>
    <xf numFmtId="0" fontId="18" fillId="10" borderId="42" xfId="0" applyFont="1" applyFill="1" applyBorder="1" applyAlignment="1">
      <alignment horizontal="left" vertical="center"/>
    </xf>
    <xf numFmtId="0" fontId="18" fillId="10" borderId="5" xfId="0" applyFont="1" applyFill="1" applyBorder="1" applyAlignment="1">
      <alignment horizontal="left" vertical="center"/>
    </xf>
    <xf numFmtId="11" fontId="18" fillId="10" borderId="6" xfId="0" applyNumberFormat="1" applyFont="1" applyFill="1" applyBorder="1" applyAlignment="1">
      <alignment horizontal="center" vertical="center"/>
    </xf>
    <xf numFmtId="11" fontId="18" fillId="10" borderId="7" xfId="0" applyNumberFormat="1" applyFont="1" applyFill="1" applyBorder="1" applyAlignment="1">
      <alignment horizontal="center" vertical="center"/>
    </xf>
    <xf numFmtId="11" fontId="18" fillId="10" borderId="8" xfId="0" applyNumberFormat="1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2" fontId="18" fillId="2" borderId="22" xfId="0" applyNumberFormat="1" applyFont="1" applyFill="1" applyBorder="1" applyAlignment="1">
      <alignment horizontal="center" vertical="center" wrapText="1"/>
    </xf>
    <xf numFmtId="2" fontId="26" fillId="0" borderId="27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justify"/>
    </xf>
    <xf numFmtId="0" fontId="36" fillId="0" borderId="0" xfId="0" applyFont="1" applyAlignment="1"/>
    <xf numFmtId="0" fontId="18" fillId="2" borderId="38" xfId="0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justify" vertical="top" wrapText="1"/>
    </xf>
    <xf numFmtId="0" fontId="24" fillId="0" borderId="0" xfId="0" applyFont="1" applyAlignment="1"/>
    <xf numFmtId="0" fontId="18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8" fillId="15" borderId="1" xfId="0" applyFont="1" applyFill="1" applyBorder="1" applyAlignment="1">
      <alignment horizontal="left" vertical="center" wrapText="1"/>
    </xf>
    <xf numFmtId="2" fontId="18" fillId="2" borderId="4" xfId="0" applyNumberFormat="1" applyFont="1" applyFill="1" applyBorder="1" applyAlignment="1">
      <alignment horizontal="center" vertical="center" wrapText="1"/>
    </xf>
    <xf numFmtId="2" fontId="18" fillId="2" borderId="42" xfId="0" applyNumberFormat="1" applyFont="1" applyFill="1" applyBorder="1" applyAlignment="1">
      <alignment horizontal="center" vertical="center" wrapText="1"/>
    </xf>
    <xf numFmtId="2" fontId="18" fillId="2" borderId="5" xfId="0" applyNumberFormat="1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1" xfId="0" applyBorder="1" applyAlignment="1">
      <alignment horizontal="center"/>
    </xf>
    <xf numFmtId="0" fontId="9" fillId="14" borderId="12" xfId="0" applyFont="1" applyFill="1" applyBorder="1" applyAlignment="1">
      <alignment horizontal="center" vertical="center" wrapText="1"/>
    </xf>
    <xf numFmtId="0" fontId="9" fillId="14" borderId="9" xfId="0" applyFont="1" applyFill="1" applyBorder="1" applyAlignment="1">
      <alignment horizontal="center" vertical="center" wrapText="1"/>
    </xf>
    <xf numFmtId="0" fontId="9" fillId="14" borderId="55" xfId="0" applyFont="1" applyFill="1" applyBorder="1" applyAlignment="1">
      <alignment horizontal="center" vertical="center" wrapText="1"/>
    </xf>
    <xf numFmtId="0" fontId="9" fillId="14" borderId="52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0" fontId="9" fillId="0" borderId="14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3" fillId="0" borderId="6" xfId="0" applyFont="1" applyBorder="1" applyAlignment="1">
      <alignment horizontal="center"/>
    </xf>
    <xf numFmtId="1" fontId="16" fillId="10" borderId="1" xfId="0" applyNumberFormat="1" applyFont="1" applyFill="1" applyBorder="1" applyAlignment="1" applyProtection="1">
      <alignment horizontal="right" vertical="top" wrapText="1"/>
      <protection hidden="1"/>
    </xf>
    <xf numFmtId="1" fontId="16" fillId="10" borderId="1" xfId="0" applyNumberFormat="1" applyFont="1" applyFill="1" applyBorder="1" applyAlignment="1" applyProtection="1">
      <alignment horizontal="right" vertical="center" wrapText="1"/>
      <protection hidden="1"/>
    </xf>
    <xf numFmtId="1" fontId="16" fillId="10" borderId="8" xfId="0" applyNumberFormat="1" applyFont="1" applyFill="1" applyBorder="1" applyAlignment="1">
      <alignment horizontal="right" vertical="center" wrapText="1"/>
    </xf>
    <xf numFmtId="1" fontId="16" fillId="10" borderId="1" xfId="0" applyNumberFormat="1" applyFont="1" applyFill="1" applyBorder="1" applyAlignment="1">
      <alignment horizontal="right" vertical="center"/>
    </xf>
    <xf numFmtId="2" fontId="16" fillId="27" borderId="1" xfId="0" applyNumberFormat="1" applyFont="1" applyFill="1" applyBorder="1" applyAlignment="1">
      <alignment horizontal="right" vertical="center" wrapText="1"/>
    </xf>
    <xf numFmtId="2" fontId="15" fillId="27" borderId="1" xfId="0" applyNumberFormat="1" applyFont="1" applyFill="1" applyBorder="1" applyAlignment="1">
      <alignment horizontal="right" vertical="center" wrapText="1"/>
    </xf>
    <xf numFmtId="2" fontId="16" fillId="10" borderId="1" xfId="0" applyNumberFormat="1" applyFont="1" applyFill="1" applyBorder="1" applyAlignment="1">
      <alignment horizontal="right" vertical="center" wrapText="1"/>
    </xf>
    <xf numFmtId="2" fontId="15" fillId="10" borderId="1" xfId="0" applyNumberFormat="1" applyFont="1" applyFill="1" applyBorder="1" applyAlignment="1">
      <alignment horizontal="right" vertical="center"/>
    </xf>
    <xf numFmtId="1" fontId="15" fillId="10" borderId="1" xfId="0" applyNumberFormat="1" applyFont="1" applyFill="1" applyBorder="1" applyAlignment="1">
      <alignment horizontal="right" vertical="center" wrapText="1"/>
    </xf>
  </cellXfs>
  <cellStyles count="2">
    <cellStyle name="Navadno" xfId="0" builtinId="0"/>
    <cellStyle name="Navadno 2" xfId="1"/>
  </cellStyles>
  <dxfs count="0"/>
  <tableStyles count="0" defaultTableStyle="TableStyleMedium9" defaultPivotStyle="PivotStyleLight16"/>
  <colors>
    <mruColors>
      <color rgb="FFFF9933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/Famnit-SEP_2017-18/Priloga03_SEP_Kazalniki-17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P 1_18-19"/>
      <sheetName val="KUP 1_17-18 "/>
      <sheetName val="KUP 2_1819"/>
      <sheetName val="KUP 2-Povp. št. točk 18-for-sp "/>
      <sheetName val="KUP 2_1718"/>
      <sheetName val="KUP 3_1819"/>
      <sheetName val="KUP 3 - RPV 18-19-prijave form"/>
      <sheetName val="KUP 3_1718"/>
      <sheetName val="KUP 4_18-19"/>
      <sheetName val="KUP 5_18-19"/>
      <sheetName val="KUP 5_17-18"/>
      <sheetName val="KUP 6_17-18 "/>
      <sheetName val="KUP 7"/>
      <sheetName val="ANKETIRANJE ŠTUDEN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4">
          <cell r="B14">
            <v>5</v>
          </cell>
          <cell r="K14">
            <v>4</v>
          </cell>
          <cell r="T14">
            <v>8</v>
          </cell>
        </row>
        <row r="15">
          <cell r="B15">
            <v>6</v>
          </cell>
          <cell r="K15">
            <v>5</v>
          </cell>
          <cell r="T15">
            <v>7</v>
          </cell>
        </row>
        <row r="16">
          <cell r="B16">
            <v>10</v>
          </cell>
          <cell r="K16">
            <v>13</v>
          </cell>
          <cell r="T16">
            <v>9</v>
          </cell>
        </row>
        <row r="17">
          <cell r="B17">
            <v>19</v>
          </cell>
          <cell r="K17">
            <v>16</v>
          </cell>
          <cell r="T17">
            <v>15</v>
          </cell>
        </row>
        <row r="18">
          <cell r="B18">
            <v>2</v>
          </cell>
          <cell r="K18">
            <v>2</v>
          </cell>
          <cell r="T18">
            <v>5</v>
          </cell>
        </row>
        <row r="19">
          <cell r="B19">
            <v>7</v>
          </cell>
          <cell r="K19">
            <v>6</v>
          </cell>
        </row>
        <row r="21">
          <cell r="B21">
            <v>3</v>
          </cell>
          <cell r="K21">
            <v>3.5</v>
          </cell>
          <cell r="T21">
            <v>2</v>
          </cell>
        </row>
        <row r="22">
          <cell r="B22">
            <v>3.5</v>
          </cell>
          <cell r="K22">
            <v>1.5</v>
          </cell>
          <cell r="T22">
            <v>1</v>
          </cell>
        </row>
        <row r="23">
          <cell r="B23">
            <v>2.5</v>
          </cell>
          <cell r="K23">
            <v>1</v>
          </cell>
          <cell r="T23">
            <v>2.5</v>
          </cell>
        </row>
        <row r="24">
          <cell r="B24">
            <v>1</v>
          </cell>
          <cell r="K24">
            <v>1</v>
          </cell>
        </row>
        <row r="25">
          <cell r="B25">
            <v>5</v>
          </cell>
          <cell r="K25">
            <v>4</v>
          </cell>
          <cell r="T25">
            <v>4.5</v>
          </cell>
        </row>
        <row r="27">
          <cell r="B27">
            <v>45</v>
          </cell>
          <cell r="K27">
            <v>19</v>
          </cell>
          <cell r="T27">
            <v>1</v>
          </cell>
        </row>
        <row r="28">
          <cell r="B28">
            <v>12</v>
          </cell>
          <cell r="K28">
            <v>7</v>
          </cell>
          <cell r="T28">
            <v>21</v>
          </cell>
        </row>
        <row r="30">
          <cell r="B30">
            <v>18</v>
          </cell>
          <cell r="K30">
            <v>19</v>
          </cell>
        </row>
        <row r="31">
          <cell r="B31">
            <v>4</v>
          </cell>
          <cell r="K31">
            <v>4</v>
          </cell>
        </row>
        <row r="32">
          <cell r="B32">
            <v>35</v>
          </cell>
          <cell r="K32">
            <v>31</v>
          </cell>
        </row>
        <row r="33">
          <cell r="K33">
            <v>1</v>
          </cell>
        </row>
        <row r="34">
          <cell r="B34">
            <v>6</v>
          </cell>
          <cell r="K34">
            <v>8</v>
          </cell>
        </row>
        <row r="35">
          <cell r="B35">
            <v>6</v>
          </cell>
          <cell r="K35">
            <v>4</v>
          </cell>
        </row>
        <row r="36">
          <cell r="B36">
            <v>44</v>
          </cell>
          <cell r="K36">
            <v>28</v>
          </cell>
        </row>
        <row r="37">
          <cell r="B37">
            <v>25</v>
          </cell>
        </row>
        <row r="38">
          <cell r="B38">
            <v>2</v>
          </cell>
          <cell r="K38">
            <v>1</v>
          </cell>
        </row>
        <row r="40">
          <cell r="B40">
            <v>45</v>
          </cell>
          <cell r="K40">
            <v>41</v>
          </cell>
          <cell r="T40">
            <v>35</v>
          </cell>
        </row>
        <row r="41">
          <cell r="B41">
            <v>64</v>
          </cell>
          <cell r="K41">
            <v>49</v>
          </cell>
          <cell r="T41">
            <v>43</v>
          </cell>
        </row>
        <row r="43">
          <cell r="B43">
            <v>54</v>
          </cell>
          <cell r="K43">
            <v>37</v>
          </cell>
          <cell r="T43">
            <v>44</v>
          </cell>
        </row>
        <row r="44">
          <cell r="B44">
            <v>12</v>
          </cell>
          <cell r="K44">
            <v>18</v>
          </cell>
          <cell r="T44">
            <v>12</v>
          </cell>
        </row>
        <row r="46">
          <cell r="B46">
            <v>48</v>
          </cell>
          <cell r="K46">
            <v>44</v>
          </cell>
        </row>
        <row r="49">
          <cell r="B49">
            <v>98</v>
          </cell>
          <cell r="K49">
            <v>41</v>
          </cell>
          <cell r="T49">
            <v>36</v>
          </cell>
        </row>
        <row r="50">
          <cell r="B50">
            <v>42</v>
          </cell>
          <cell r="K50">
            <v>24</v>
          </cell>
          <cell r="T50">
            <v>27</v>
          </cell>
        </row>
        <row r="51">
          <cell r="B51">
            <v>55</v>
          </cell>
          <cell r="K51">
            <v>35</v>
          </cell>
          <cell r="T51">
            <v>26</v>
          </cell>
        </row>
        <row r="53">
          <cell r="B53">
            <v>65</v>
          </cell>
          <cell r="C53">
            <v>61</v>
          </cell>
          <cell r="K53">
            <v>68</v>
          </cell>
          <cell r="L53">
            <v>60</v>
          </cell>
          <cell r="T53">
            <v>56</v>
          </cell>
          <cell r="U53">
            <v>63</v>
          </cell>
        </row>
        <row r="54">
          <cell r="C54">
            <v>59</v>
          </cell>
        </row>
        <row r="55">
          <cell r="C55">
            <v>62</v>
          </cell>
        </row>
        <row r="56">
          <cell r="C56">
            <v>1</v>
          </cell>
          <cell r="L56">
            <v>44</v>
          </cell>
          <cell r="U56">
            <v>47</v>
          </cell>
        </row>
        <row r="57">
          <cell r="U57">
            <v>4</v>
          </cell>
        </row>
        <row r="58">
          <cell r="L58">
            <v>57</v>
          </cell>
          <cell r="U58">
            <v>59</v>
          </cell>
        </row>
        <row r="60">
          <cell r="C60">
            <v>12</v>
          </cell>
          <cell r="L60">
            <v>17</v>
          </cell>
          <cell r="U60">
            <v>16</v>
          </cell>
        </row>
        <row r="61">
          <cell r="T61">
            <v>2</v>
          </cell>
        </row>
        <row r="62">
          <cell r="T62">
            <v>13</v>
          </cell>
        </row>
        <row r="63">
          <cell r="B63">
            <v>91</v>
          </cell>
          <cell r="C63">
            <v>6</v>
          </cell>
          <cell r="K63">
            <v>38</v>
          </cell>
          <cell r="T63">
            <v>54</v>
          </cell>
        </row>
        <row r="66">
          <cell r="B66">
            <v>43</v>
          </cell>
          <cell r="C66">
            <v>35</v>
          </cell>
          <cell r="K66">
            <v>34</v>
          </cell>
          <cell r="L66">
            <v>22</v>
          </cell>
          <cell r="T66">
            <v>39</v>
          </cell>
          <cell r="U66">
            <v>20</v>
          </cell>
        </row>
        <row r="67">
          <cell r="B67">
            <v>76</v>
          </cell>
          <cell r="C67">
            <v>38</v>
          </cell>
          <cell r="K67">
            <v>54</v>
          </cell>
          <cell r="L67">
            <v>18</v>
          </cell>
          <cell r="T67">
            <v>40</v>
          </cell>
          <cell r="U67">
            <v>17</v>
          </cell>
        </row>
        <row r="68">
          <cell r="B68">
            <v>57</v>
          </cell>
          <cell r="K68">
            <v>26</v>
          </cell>
          <cell r="T68">
            <v>30</v>
          </cell>
        </row>
        <row r="71">
          <cell r="B71">
            <v>8</v>
          </cell>
          <cell r="K71">
            <v>5</v>
          </cell>
        </row>
        <row r="72">
          <cell r="B72">
            <v>1</v>
          </cell>
          <cell r="K72">
            <v>3</v>
          </cell>
        </row>
        <row r="73">
          <cell r="B73">
            <v>0.5</v>
          </cell>
          <cell r="K73">
            <v>2</v>
          </cell>
        </row>
        <row r="74">
          <cell r="B74">
            <v>1</v>
          </cell>
        </row>
        <row r="75">
          <cell r="B75">
            <v>7</v>
          </cell>
        </row>
        <row r="76">
          <cell r="B76">
            <v>7</v>
          </cell>
          <cell r="K76">
            <v>11</v>
          </cell>
        </row>
        <row r="77">
          <cell r="B77">
            <v>11</v>
          </cell>
          <cell r="K77">
            <v>4</v>
          </cell>
        </row>
        <row r="78">
          <cell r="K78">
            <v>1</v>
          </cell>
        </row>
        <row r="79">
          <cell r="B79">
            <v>2</v>
          </cell>
          <cell r="K79">
            <v>5</v>
          </cell>
        </row>
        <row r="80">
          <cell r="B80">
            <v>9</v>
          </cell>
          <cell r="K80">
            <v>1</v>
          </cell>
        </row>
        <row r="81">
          <cell r="B81">
            <v>0.5</v>
          </cell>
          <cell r="K81">
            <v>2</v>
          </cell>
        </row>
        <row r="83">
          <cell r="B83">
            <v>4</v>
          </cell>
          <cell r="K83">
            <v>9</v>
          </cell>
          <cell r="L83">
            <v>1</v>
          </cell>
        </row>
        <row r="85">
          <cell r="K85">
            <v>6</v>
          </cell>
        </row>
        <row r="86">
          <cell r="B86">
            <v>19</v>
          </cell>
          <cell r="K86">
            <v>9</v>
          </cell>
        </row>
        <row r="87">
          <cell r="K87">
            <v>17</v>
          </cell>
        </row>
        <row r="88">
          <cell r="B88">
            <v>20</v>
          </cell>
          <cell r="K88">
            <v>18</v>
          </cell>
        </row>
        <row r="89">
          <cell r="B89">
            <v>8</v>
          </cell>
          <cell r="K89">
            <v>5</v>
          </cell>
        </row>
        <row r="90">
          <cell r="B90">
            <v>13</v>
          </cell>
          <cell r="K90">
            <v>13</v>
          </cell>
        </row>
        <row r="91">
          <cell r="K91">
            <v>6</v>
          </cell>
        </row>
        <row r="93">
          <cell r="B93">
            <v>7</v>
          </cell>
        </row>
        <row r="94">
          <cell r="B94">
            <v>11</v>
          </cell>
        </row>
        <row r="96">
          <cell r="B96">
            <v>2</v>
          </cell>
        </row>
        <row r="97">
          <cell r="B97">
            <v>12</v>
          </cell>
        </row>
        <row r="98">
          <cell r="B98">
            <v>2</v>
          </cell>
        </row>
        <row r="99">
          <cell r="B99">
            <v>12</v>
          </cell>
        </row>
        <row r="100">
          <cell r="B100">
            <v>18</v>
          </cell>
        </row>
        <row r="102">
          <cell r="B102">
            <v>35</v>
          </cell>
          <cell r="C102">
            <v>19</v>
          </cell>
          <cell r="K102">
            <v>31</v>
          </cell>
          <cell r="L102">
            <v>10</v>
          </cell>
        </row>
        <row r="103">
          <cell r="L103">
            <v>23</v>
          </cell>
        </row>
        <row r="104">
          <cell r="C104">
            <v>16</v>
          </cell>
          <cell r="L104">
            <v>23</v>
          </cell>
        </row>
        <row r="105">
          <cell r="B105">
            <v>18</v>
          </cell>
          <cell r="K105">
            <v>15</v>
          </cell>
        </row>
        <row r="106">
          <cell r="B106">
            <v>2</v>
          </cell>
          <cell r="K106">
            <v>10</v>
          </cell>
        </row>
        <row r="107">
          <cell r="B107">
            <v>60</v>
          </cell>
        </row>
        <row r="108">
          <cell r="B108">
            <v>14</v>
          </cell>
          <cell r="L108">
            <v>8</v>
          </cell>
        </row>
        <row r="110">
          <cell r="B110">
            <v>18</v>
          </cell>
          <cell r="K110">
            <v>14</v>
          </cell>
        </row>
        <row r="111">
          <cell r="B111">
            <v>21</v>
          </cell>
          <cell r="C111">
            <v>2</v>
          </cell>
          <cell r="K111">
            <v>21</v>
          </cell>
        </row>
        <row r="113">
          <cell r="B113">
            <v>22</v>
          </cell>
          <cell r="K113">
            <v>10</v>
          </cell>
        </row>
        <row r="114">
          <cell r="B114">
            <v>36</v>
          </cell>
          <cell r="K114">
            <v>25</v>
          </cell>
        </row>
        <row r="115">
          <cell r="B115">
            <v>25</v>
          </cell>
          <cell r="K115">
            <v>26</v>
          </cell>
        </row>
        <row r="119">
          <cell r="C119">
            <v>5</v>
          </cell>
          <cell r="L119">
            <v>2</v>
          </cell>
          <cell r="U119">
            <v>1</v>
          </cell>
        </row>
        <row r="120">
          <cell r="L120">
            <v>1</v>
          </cell>
          <cell r="U120">
            <v>2</v>
          </cell>
        </row>
        <row r="123">
          <cell r="C123">
            <v>4</v>
          </cell>
          <cell r="L123">
            <v>2</v>
          </cell>
          <cell r="U123">
            <v>1</v>
          </cell>
        </row>
        <row r="124">
          <cell r="L124">
            <v>1</v>
          </cell>
        </row>
        <row r="125">
          <cell r="U125">
            <v>1</v>
          </cell>
        </row>
        <row r="127">
          <cell r="C127">
            <v>10</v>
          </cell>
          <cell r="L127">
            <v>14</v>
          </cell>
          <cell r="U127">
            <v>2</v>
          </cell>
        </row>
        <row r="130">
          <cell r="C130">
            <v>2</v>
          </cell>
          <cell r="L130">
            <v>1</v>
          </cell>
        </row>
        <row r="131">
          <cell r="C131">
            <v>2</v>
          </cell>
        </row>
        <row r="133">
          <cell r="C133">
            <v>8</v>
          </cell>
          <cell r="L133">
            <v>9</v>
          </cell>
          <cell r="U133">
            <v>3</v>
          </cell>
        </row>
        <row r="134">
          <cell r="C134">
            <v>2</v>
          </cell>
        </row>
        <row r="136">
          <cell r="C136">
            <v>4</v>
          </cell>
          <cell r="L136">
            <v>3</v>
          </cell>
          <cell r="U136">
            <v>3</v>
          </cell>
        </row>
        <row r="138">
          <cell r="C138">
            <v>1</v>
          </cell>
          <cell r="L138">
            <v>2</v>
          </cell>
          <cell r="U138">
            <v>2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A1:AW137"/>
  <sheetViews>
    <sheetView zoomScale="110" zoomScaleNormal="110" workbookViewId="0">
      <pane xSplit="1" topLeftCell="B1" activePane="topRight" state="frozen"/>
      <selection pane="topRight" activeCell="A35" sqref="A35"/>
    </sheetView>
  </sheetViews>
  <sheetFormatPr defaultColWidth="9.140625" defaultRowHeight="12.75" x14ac:dyDescent="0.2"/>
  <cols>
    <col min="1" max="1" width="43.5703125" style="62" customWidth="1"/>
    <col min="2" max="4" width="6.28515625" style="62" customWidth="1"/>
    <col min="5" max="5" width="6.28515625" style="63" customWidth="1"/>
    <col min="6" max="13" width="6.28515625" style="62" customWidth="1"/>
    <col min="14" max="14" width="6.28515625" style="63" customWidth="1"/>
    <col min="15" max="22" width="6.28515625" style="62" customWidth="1"/>
    <col min="23" max="23" width="6.28515625" style="63" customWidth="1"/>
    <col min="24" max="28" width="6.28515625" style="62" customWidth="1"/>
    <col min="29" max="31" width="6.28515625" style="63" customWidth="1"/>
    <col min="32" max="34" width="7.7109375" style="64" customWidth="1"/>
    <col min="35" max="37" width="7.7109375" style="62" customWidth="1"/>
    <col min="38" max="40" width="7.7109375" style="64" customWidth="1"/>
    <col min="41" max="43" width="7.7109375" style="62" customWidth="1"/>
    <col min="44" max="46" width="7.7109375" style="64" customWidth="1"/>
    <col min="47" max="49" width="7.7109375" style="62" customWidth="1"/>
    <col min="50" max="50" width="9.140625" style="54" customWidth="1"/>
    <col min="51" max="16384" width="9.140625" style="54"/>
  </cols>
  <sheetData>
    <row r="1" spans="1:49" s="61" customFormat="1" x14ac:dyDescent="0.2">
      <c r="A1" s="542" t="s">
        <v>340</v>
      </c>
      <c r="B1" s="51"/>
      <c r="C1" s="51"/>
      <c r="D1" s="51"/>
      <c r="E1" s="52"/>
      <c r="F1" s="51"/>
      <c r="G1" s="51"/>
      <c r="H1" s="51"/>
      <c r="I1" s="51"/>
      <c r="J1" s="51"/>
      <c r="K1" s="51"/>
      <c r="L1" s="51"/>
      <c r="M1" s="51"/>
      <c r="N1" s="52"/>
      <c r="O1" s="51"/>
      <c r="P1" s="51"/>
      <c r="Q1" s="51"/>
      <c r="R1" s="51"/>
      <c r="S1" s="51"/>
      <c r="T1" s="51"/>
      <c r="U1" s="51"/>
      <c r="V1" s="51"/>
      <c r="W1" s="52"/>
      <c r="X1" s="51"/>
      <c r="Y1" s="51"/>
      <c r="Z1" s="51"/>
      <c r="AA1" s="51"/>
      <c r="AB1" s="51"/>
      <c r="AC1" s="52"/>
      <c r="AD1" s="52"/>
      <c r="AE1" s="52"/>
      <c r="AF1" s="53"/>
      <c r="AG1" s="53"/>
      <c r="AH1" s="53"/>
      <c r="AI1" s="51"/>
      <c r="AJ1" s="51"/>
      <c r="AK1" s="51"/>
      <c r="AL1" s="53"/>
      <c r="AM1" s="53"/>
      <c r="AN1" s="53"/>
      <c r="AO1" s="51"/>
      <c r="AP1" s="51"/>
      <c r="AQ1" s="51"/>
      <c r="AR1" s="53"/>
      <c r="AS1" s="53"/>
      <c r="AT1" s="53"/>
      <c r="AU1" s="51"/>
      <c r="AV1" s="51"/>
      <c r="AW1" s="51"/>
    </row>
    <row r="2" spans="1:49" ht="14.25" customHeight="1" x14ac:dyDescent="0.2">
      <c r="A2" s="542" t="s">
        <v>48</v>
      </c>
      <c r="B2" s="51"/>
      <c r="C2" s="51"/>
      <c r="D2" s="51"/>
      <c r="E2" s="52"/>
      <c r="F2" s="51"/>
      <c r="G2" s="51"/>
      <c r="H2" s="51"/>
      <c r="I2" s="51"/>
      <c r="J2" s="51"/>
      <c r="K2" s="51"/>
      <c r="L2" s="51"/>
      <c r="M2" s="51"/>
      <c r="N2" s="52"/>
      <c r="O2" s="51"/>
      <c r="P2" s="51"/>
      <c r="Q2" s="51"/>
      <c r="R2" s="51"/>
      <c r="S2" s="51"/>
      <c r="T2" s="51"/>
      <c r="U2" s="51"/>
      <c r="V2" s="51"/>
      <c r="W2" s="52"/>
      <c r="X2" s="51"/>
      <c r="Y2" s="51"/>
      <c r="Z2" s="51"/>
      <c r="AA2" s="51"/>
      <c r="AB2" s="51"/>
      <c r="AC2" s="52"/>
      <c r="AD2" s="52"/>
      <c r="AE2" s="52"/>
      <c r="AF2" s="53"/>
      <c r="AG2" s="53"/>
      <c r="AH2" s="53"/>
      <c r="AI2" s="51"/>
      <c r="AJ2" s="51"/>
      <c r="AK2" s="51"/>
      <c r="AL2" s="53"/>
      <c r="AM2" s="53"/>
      <c r="AN2" s="53"/>
      <c r="AO2" s="51"/>
      <c r="AP2" s="51"/>
      <c r="AQ2" s="51"/>
      <c r="AR2" s="53"/>
      <c r="AS2" s="53"/>
      <c r="AT2" s="53"/>
      <c r="AU2" s="51"/>
      <c r="AV2" s="51"/>
      <c r="AW2" s="51"/>
    </row>
    <row r="3" spans="1:49" ht="14.25" customHeight="1" x14ac:dyDescent="0.2">
      <c r="A3" s="542"/>
      <c r="B3" s="51"/>
      <c r="C3" s="51"/>
      <c r="D3" s="51"/>
      <c r="E3" s="52"/>
      <c r="F3" s="51"/>
      <c r="G3" s="51"/>
      <c r="H3" s="51"/>
      <c r="I3" s="51"/>
      <c r="J3" s="51"/>
      <c r="K3" s="51"/>
      <c r="L3" s="51"/>
      <c r="M3" s="51"/>
      <c r="N3" s="52"/>
      <c r="O3" s="51"/>
      <c r="P3" s="51"/>
      <c r="Q3" s="51"/>
      <c r="R3" s="51"/>
      <c r="S3" s="51"/>
      <c r="T3" s="51"/>
      <c r="U3" s="51"/>
      <c r="V3" s="51"/>
      <c r="W3" s="52"/>
      <c r="X3" s="51"/>
      <c r="Y3" s="51"/>
      <c r="Z3" s="51"/>
      <c r="AA3" s="51"/>
      <c r="AB3" s="51"/>
      <c r="AC3" s="52"/>
      <c r="AD3" s="52"/>
      <c r="AE3" s="52"/>
      <c r="AF3" s="53"/>
      <c r="AG3" s="53"/>
      <c r="AH3" s="53"/>
      <c r="AI3" s="51"/>
      <c r="AJ3" s="51"/>
      <c r="AK3" s="51"/>
      <c r="AL3" s="53"/>
      <c r="AM3" s="53"/>
      <c r="AN3" s="53"/>
      <c r="AO3" s="51"/>
      <c r="AP3" s="51"/>
      <c r="AQ3" s="51"/>
      <c r="AR3" s="53"/>
      <c r="AS3" s="53"/>
      <c r="AT3" s="53"/>
      <c r="AU3" s="51"/>
      <c r="AV3" s="51"/>
      <c r="AW3" s="51"/>
    </row>
    <row r="4" spans="1:49" x14ac:dyDescent="0.2">
      <c r="A4" s="51"/>
      <c r="B4" s="51"/>
      <c r="C4" s="51"/>
      <c r="D4" s="51"/>
      <c r="E4" s="52"/>
      <c r="F4" s="51"/>
      <c r="G4" s="51"/>
      <c r="H4" s="51"/>
      <c r="I4" s="51"/>
      <c r="J4" s="51"/>
      <c r="K4" s="51"/>
      <c r="L4" s="51"/>
      <c r="M4" s="51"/>
      <c r="N4" s="52"/>
      <c r="O4" s="51"/>
      <c r="P4" s="51"/>
      <c r="Q4" s="51"/>
      <c r="R4" s="51"/>
      <c r="S4" s="51"/>
      <c r="T4" s="51"/>
      <c r="U4" s="51"/>
      <c r="V4" s="51"/>
      <c r="W4" s="52"/>
      <c r="X4" s="51"/>
      <c r="Y4" s="51"/>
      <c r="Z4" s="51"/>
      <c r="AA4" s="51"/>
      <c r="AB4" s="51"/>
      <c r="AC4" s="52"/>
      <c r="AD4" s="52"/>
      <c r="AE4" s="52"/>
      <c r="AF4" s="53"/>
      <c r="AG4" s="53"/>
      <c r="AH4" s="53"/>
      <c r="AI4" s="51"/>
      <c r="AJ4" s="51"/>
      <c r="AK4" s="51"/>
      <c r="AL4" s="53"/>
      <c r="AM4" s="53"/>
      <c r="AN4" s="53"/>
      <c r="AO4" s="51"/>
      <c r="AP4" s="51"/>
      <c r="AQ4" s="51"/>
      <c r="AR4" s="53"/>
      <c r="AS4" s="53"/>
      <c r="AT4" s="53"/>
      <c r="AU4" s="51"/>
      <c r="AV4" s="51"/>
      <c r="AW4" s="51"/>
    </row>
    <row r="5" spans="1:49" s="55" customFormat="1" ht="9.9499999999999993" customHeight="1" x14ac:dyDescent="0.25">
      <c r="A5" s="581" t="s">
        <v>113</v>
      </c>
      <c r="B5" s="582" t="s">
        <v>231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4"/>
    </row>
    <row r="6" spans="1:49" s="55" customFormat="1" ht="9.9499999999999993" customHeight="1" x14ac:dyDescent="0.25">
      <c r="A6" s="581"/>
      <c r="B6" s="582" t="s">
        <v>207</v>
      </c>
      <c r="C6" s="583"/>
      <c r="D6" s="583"/>
      <c r="E6" s="583"/>
      <c r="F6" s="583"/>
      <c r="G6" s="583"/>
      <c r="H6" s="583"/>
      <c r="I6" s="583"/>
      <c r="J6" s="584"/>
      <c r="K6" s="582" t="s">
        <v>208</v>
      </c>
      <c r="L6" s="583"/>
      <c r="M6" s="583"/>
      <c r="N6" s="583"/>
      <c r="O6" s="583"/>
      <c r="P6" s="583"/>
      <c r="Q6" s="583"/>
      <c r="R6" s="583"/>
      <c r="S6" s="584"/>
      <c r="T6" s="582" t="s">
        <v>224</v>
      </c>
      <c r="U6" s="583"/>
      <c r="V6" s="583"/>
      <c r="W6" s="583"/>
      <c r="X6" s="583"/>
      <c r="Y6" s="583"/>
      <c r="Z6" s="583"/>
      <c r="AA6" s="583"/>
      <c r="AB6" s="584"/>
      <c r="AC6" s="574" t="s">
        <v>320</v>
      </c>
      <c r="AD6" s="575"/>
      <c r="AE6" s="576"/>
      <c r="AF6" s="568" t="s">
        <v>205</v>
      </c>
      <c r="AG6" s="569"/>
      <c r="AH6" s="570"/>
      <c r="AI6" s="568" t="s">
        <v>225</v>
      </c>
      <c r="AJ6" s="569"/>
      <c r="AK6" s="570"/>
      <c r="AL6" s="568" t="s">
        <v>206</v>
      </c>
      <c r="AM6" s="569"/>
      <c r="AN6" s="570"/>
      <c r="AO6" s="568" t="s">
        <v>226</v>
      </c>
      <c r="AP6" s="569"/>
      <c r="AQ6" s="570"/>
      <c r="AR6" s="568" t="s">
        <v>227</v>
      </c>
      <c r="AS6" s="569"/>
      <c r="AT6" s="570"/>
      <c r="AU6" s="568" t="s">
        <v>228</v>
      </c>
      <c r="AV6" s="569"/>
      <c r="AW6" s="570"/>
    </row>
    <row r="7" spans="1:49" s="55" customFormat="1" ht="92.25" customHeight="1" x14ac:dyDescent="0.25">
      <c r="A7" s="581"/>
      <c r="B7" s="585" t="s">
        <v>209</v>
      </c>
      <c r="C7" s="585"/>
      <c r="D7" s="585"/>
      <c r="E7" s="585" t="s">
        <v>318</v>
      </c>
      <c r="F7" s="585"/>
      <c r="G7" s="585"/>
      <c r="H7" s="585" t="s">
        <v>319</v>
      </c>
      <c r="I7" s="585"/>
      <c r="J7" s="585"/>
      <c r="K7" s="585" t="s">
        <v>209</v>
      </c>
      <c r="L7" s="585"/>
      <c r="M7" s="585"/>
      <c r="N7" s="585" t="s">
        <v>318</v>
      </c>
      <c r="O7" s="585"/>
      <c r="P7" s="585"/>
      <c r="Q7" s="585" t="s">
        <v>319</v>
      </c>
      <c r="R7" s="585"/>
      <c r="S7" s="585"/>
      <c r="T7" s="585" t="s">
        <v>209</v>
      </c>
      <c r="U7" s="585"/>
      <c r="V7" s="585"/>
      <c r="W7" s="585" t="s">
        <v>318</v>
      </c>
      <c r="X7" s="585"/>
      <c r="Y7" s="585"/>
      <c r="Z7" s="585" t="s">
        <v>319</v>
      </c>
      <c r="AA7" s="585"/>
      <c r="AB7" s="585"/>
      <c r="AC7" s="577"/>
      <c r="AD7" s="578"/>
      <c r="AE7" s="579"/>
      <c r="AF7" s="571"/>
      <c r="AG7" s="572"/>
      <c r="AH7" s="573"/>
      <c r="AI7" s="571"/>
      <c r="AJ7" s="572"/>
      <c r="AK7" s="573"/>
      <c r="AL7" s="571"/>
      <c r="AM7" s="572"/>
      <c r="AN7" s="573"/>
      <c r="AO7" s="571"/>
      <c r="AP7" s="572"/>
      <c r="AQ7" s="573"/>
      <c r="AR7" s="571"/>
      <c r="AS7" s="572"/>
      <c r="AT7" s="573"/>
      <c r="AU7" s="571"/>
      <c r="AV7" s="572"/>
      <c r="AW7" s="573"/>
    </row>
    <row r="8" spans="1:49" ht="11.25" customHeight="1" x14ac:dyDescent="0.2">
      <c r="A8" s="581"/>
      <c r="B8" s="127" t="s">
        <v>0</v>
      </c>
      <c r="C8" s="127" t="s">
        <v>1</v>
      </c>
      <c r="D8" s="127" t="s">
        <v>2</v>
      </c>
      <c r="E8" s="128" t="s">
        <v>0</v>
      </c>
      <c r="F8" s="127" t="s">
        <v>1</v>
      </c>
      <c r="G8" s="127" t="s">
        <v>2</v>
      </c>
      <c r="H8" s="127" t="s">
        <v>0</v>
      </c>
      <c r="I8" s="127" t="s">
        <v>1</v>
      </c>
      <c r="J8" s="127" t="s">
        <v>2</v>
      </c>
      <c r="K8" s="127" t="s">
        <v>0</v>
      </c>
      <c r="L8" s="127" t="s">
        <v>1</v>
      </c>
      <c r="M8" s="127" t="s">
        <v>2</v>
      </c>
      <c r="N8" s="128" t="s">
        <v>0</v>
      </c>
      <c r="O8" s="127" t="s">
        <v>1</v>
      </c>
      <c r="P8" s="127" t="s">
        <v>2</v>
      </c>
      <c r="Q8" s="127" t="s">
        <v>0</v>
      </c>
      <c r="R8" s="127" t="s">
        <v>1</v>
      </c>
      <c r="S8" s="127" t="s">
        <v>2</v>
      </c>
      <c r="T8" s="127" t="s">
        <v>0</v>
      </c>
      <c r="U8" s="127" t="s">
        <v>1</v>
      </c>
      <c r="V8" s="127" t="s">
        <v>2</v>
      </c>
      <c r="W8" s="128" t="s">
        <v>0</v>
      </c>
      <c r="X8" s="127" t="s">
        <v>1</v>
      </c>
      <c r="Y8" s="127" t="s">
        <v>2</v>
      </c>
      <c r="Z8" s="127" t="s">
        <v>0</v>
      </c>
      <c r="AA8" s="127" t="s">
        <v>1</v>
      </c>
      <c r="AB8" s="127" t="s">
        <v>2</v>
      </c>
      <c r="AC8" s="128" t="s">
        <v>0</v>
      </c>
      <c r="AD8" s="128" t="s">
        <v>1</v>
      </c>
      <c r="AE8" s="128" t="s">
        <v>2</v>
      </c>
      <c r="AF8" s="129" t="s">
        <v>0</v>
      </c>
      <c r="AG8" s="129" t="s">
        <v>1</v>
      </c>
      <c r="AH8" s="129" t="s">
        <v>2</v>
      </c>
      <c r="AI8" s="127" t="s">
        <v>0</v>
      </c>
      <c r="AJ8" s="127" t="s">
        <v>1</v>
      </c>
      <c r="AK8" s="127" t="s">
        <v>2</v>
      </c>
      <c r="AL8" s="129" t="s">
        <v>0</v>
      </c>
      <c r="AM8" s="129" t="s">
        <v>1</v>
      </c>
      <c r="AN8" s="129" t="s">
        <v>2</v>
      </c>
      <c r="AO8" s="127" t="s">
        <v>0</v>
      </c>
      <c r="AP8" s="127" t="s">
        <v>1</v>
      </c>
      <c r="AQ8" s="127" t="s">
        <v>2</v>
      </c>
      <c r="AR8" s="127" t="s">
        <v>0</v>
      </c>
      <c r="AS8" s="127" t="s">
        <v>1</v>
      </c>
      <c r="AT8" s="127" t="s">
        <v>2</v>
      </c>
      <c r="AU8" s="127" t="s">
        <v>0</v>
      </c>
      <c r="AV8" s="127" t="s">
        <v>1</v>
      </c>
      <c r="AW8" s="127" t="s">
        <v>2</v>
      </c>
    </row>
    <row r="9" spans="1:49" ht="9.9499999999999993" hidden="1" customHeight="1" x14ac:dyDescent="0.2">
      <c r="A9" s="276" t="s">
        <v>223</v>
      </c>
      <c r="B9" s="302">
        <f>SUM(B10,B63,B109)</f>
        <v>1449</v>
      </c>
      <c r="C9" s="302">
        <f>SUM(C10,C63,C109)</f>
        <v>426</v>
      </c>
      <c r="D9" s="302">
        <f>SUM(B9:C9)</f>
        <v>1875</v>
      </c>
      <c r="E9" s="302">
        <f>SUM(E10,E63,E109)</f>
        <v>874</v>
      </c>
      <c r="F9" s="302">
        <f>SUM(F10,F63,F109)</f>
        <v>272</v>
      </c>
      <c r="G9" s="302">
        <f t="shared" ref="G9:G20" si="0">SUM(E9:F9)</f>
        <v>1146</v>
      </c>
      <c r="H9" s="302">
        <f>SUM(H10,H63,H109)</f>
        <v>140</v>
      </c>
      <c r="I9" s="302">
        <f>SUM(I10,I63,I109)</f>
        <v>7</v>
      </c>
      <c r="J9" s="302">
        <f t="shared" ref="J9:J20" si="1">SUM(H9:I9)</f>
        <v>147</v>
      </c>
      <c r="K9" s="302">
        <f>SUM(K10,K63,K109)</f>
        <v>462</v>
      </c>
      <c r="L9" s="302">
        <f>SUM(L10,L63,L109)</f>
        <v>119</v>
      </c>
      <c r="M9" s="302">
        <f t="shared" ref="M9:M20" si="2">SUM(K9:L9)</f>
        <v>581</v>
      </c>
      <c r="N9" s="302">
        <f>SUM(N10,N63,N109)</f>
        <v>243</v>
      </c>
      <c r="O9" s="302">
        <f>SUM(O10,O63,O109)</f>
        <v>62</v>
      </c>
      <c r="P9" s="302">
        <f t="shared" ref="P9:P20" si="3">SUM(N9:O9)</f>
        <v>305</v>
      </c>
      <c r="Q9" s="302">
        <f>SUM(Q10,Q63,Q109)</f>
        <v>48</v>
      </c>
      <c r="R9" s="302">
        <f>SUM(R10,R63,R109)</f>
        <v>1</v>
      </c>
      <c r="S9" s="302">
        <f t="shared" ref="S9:S20" si="4">SUM(Q9:R9)</f>
        <v>49</v>
      </c>
      <c r="T9" s="302">
        <f>SUM(T10,T63,T109)</f>
        <v>205</v>
      </c>
      <c r="U9" s="302">
        <f>SUM(U10,U63,U109)</f>
        <v>32</v>
      </c>
      <c r="V9" s="302">
        <f t="shared" ref="V9:V20" si="5">SUM(T9:U9)</f>
        <v>237</v>
      </c>
      <c r="W9" s="302">
        <f>SUM(W10,W63,W109)</f>
        <v>88</v>
      </c>
      <c r="X9" s="302">
        <f>SUM(X10,X63,X109)</f>
        <v>9</v>
      </c>
      <c r="Y9" s="302">
        <f t="shared" ref="Y9:Y20" si="6">SUM(W9:X9)</f>
        <v>97</v>
      </c>
      <c r="Z9" s="302">
        <f>SUM(Z10,Z63,Z109)</f>
        <v>25</v>
      </c>
      <c r="AA9" s="302">
        <f>SUM(AA10,AA63,AA109)</f>
        <v>1</v>
      </c>
      <c r="AB9" s="302">
        <f t="shared" ref="AB9:AB20" si="7">SUM(Z9:AA9)</f>
        <v>26</v>
      </c>
      <c r="AC9" s="302">
        <f>SUM(AC10,AC63,AC109)</f>
        <v>213</v>
      </c>
      <c r="AD9" s="302">
        <f>SUM(AD10,AD63,AD109)</f>
        <v>9</v>
      </c>
      <c r="AE9" s="302">
        <f t="shared" ref="AE9:AE20" si="8">SUM(AC9:AD9)</f>
        <v>222</v>
      </c>
      <c r="AF9" s="256">
        <f t="shared" ref="AF9:AF40" si="9">H9/AC9</f>
        <v>0.65727699530516437</v>
      </c>
      <c r="AG9" s="256">
        <f t="shared" ref="AG9:AG40" si="10">I9/AD9</f>
        <v>0.77777777777777779</v>
      </c>
      <c r="AH9" s="256">
        <f t="shared" ref="AH9:AH40" si="11">J9/AE9</f>
        <v>0.66216216216216217</v>
      </c>
      <c r="AI9" s="256">
        <f t="shared" ref="AI9:AI40" si="12">H9/E9</f>
        <v>0.16018306636155608</v>
      </c>
      <c r="AJ9" s="256">
        <f t="shared" ref="AJ9:AJ40" si="13">I9/F9</f>
        <v>2.5735294117647058E-2</v>
      </c>
      <c r="AK9" s="256">
        <f t="shared" ref="AK9:AK40" si="14">J9/G9</f>
        <v>0.12827225130890052</v>
      </c>
      <c r="AL9" s="256">
        <f t="shared" ref="AL9:AL40" si="15">Q9/AC9</f>
        <v>0.22535211267605634</v>
      </c>
      <c r="AM9" s="256">
        <f t="shared" ref="AM9:AM40" si="16">R9/AD9</f>
        <v>0.1111111111111111</v>
      </c>
      <c r="AN9" s="256">
        <f t="shared" ref="AN9:AN40" si="17">S9/AE9</f>
        <v>0.22072072072072071</v>
      </c>
      <c r="AO9" s="256">
        <f t="shared" ref="AO9:AO40" si="18">Q9/N9</f>
        <v>0.19753086419753085</v>
      </c>
      <c r="AP9" s="256">
        <f t="shared" ref="AP9:AP40" si="19">R9/O9</f>
        <v>1.6129032258064516E-2</v>
      </c>
      <c r="AQ9" s="256">
        <f t="shared" ref="AQ9:AQ40" si="20">S9/P9</f>
        <v>0.16065573770491803</v>
      </c>
      <c r="AR9" s="256">
        <f t="shared" ref="AR9:AR40" si="21">Z9/AC9</f>
        <v>0.11737089201877934</v>
      </c>
      <c r="AS9" s="256">
        <f t="shared" ref="AS9:AS40" si="22">AA9/AD9</f>
        <v>0.1111111111111111</v>
      </c>
      <c r="AT9" s="256">
        <f t="shared" ref="AT9:AT40" si="23">AB9/AE9</f>
        <v>0.11711711711711711</v>
      </c>
      <c r="AU9" s="256">
        <f t="shared" ref="AU9:AU40" si="24">Z9/W9</f>
        <v>0.28409090909090912</v>
      </c>
      <c r="AV9" s="256">
        <f t="shared" ref="AV9:AV40" si="25">AA9/X9</f>
        <v>0.1111111111111111</v>
      </c>
      <c r="AW9" s="256">
        <f t="shared" ref="AW9:AW40" si="26">AB9/Y9</f>
        <v>0.26804123711340205</v>
      </c>
    </row>
    <row r="10" spans="1:49" ht="9.9499999999999993" hidden="1" customHeight="1" x14ac:dyDescent="0.2">
      <c r="A10" s="354" t="s">
        <v>20</v>
      </c>
      <c r="B10" s="310">
        <f>SUM(B11,B47)</f>
        <v>1091</v>
      </c>
      <c r="C10" s="310">
        <f>SUM(C11,C47)</f>
        <v>281</v>
      </c>
      <c r="D10" s="319">
        <f>SUM(B10:C10)</f>
        <v>1372</v>
      </c>
      <c r="E10" s="310">
        <f>SUM(E11,E47)</f>
        <v>817</v>
      </c>
      <c r="F10" s="310">
        <f>SUM(F11,F47)</f>
        <v>264</v>
      </c>
      <c r="G10" s="319">
        <f t="shared" si="0"/>
        <v>1081</v>
      </c>
      <c r="H10" s="422">
        <f>SUM(H11,H47)</f>
        <v>93</v>
      </c>
      <c r="I10" s="422">
        <f>SUM(I11,I47)</f>
        <v>0</v>
      </c>
      <c r="J10" s="429">
        <f t="shared" si="1"/>
        <v>93</v>
      </c>
      <c r="K10" s="310">
        <f>SUM(K11,K47)</f>
        <v>319</v>
      </c>
      <c r="L10" s="310">
        <f>SUM(L11,L47)</f>
        <v>101</v>
      </c>
      <c r="M10" s="319">
        <f t="shared" si="2"/>
        <v>420</v>
      </c>
      <c r="N10" s="310">
        <f>SUM(N11,N47)</f>
        <v>226</v>
      </c>
      <c r="O10" s="310">
        <f>SUM(O11,O47)</f>
        <v>60</v>
      </c>
      <c r="P10" s="319">
        <f t="shared" si="3"/>
        <v>286</v>
      </c>
      <c r="Q10" s="422">
        <f>SUM(Q11,Q47)</f>
        <v>33</v>
      </c>
      <c r="R10" s="422">
        <f>SUM(R11,R47)</f>
        <v>0</v>
      </c>
      <c r="S10" s="429">
        <f t="shared" si="4"/>
        <v>33</v>
      </c>
      <c r="T10" s="310">
        <f>SUM(T11,T47)</f>
        <v>149</v>
      </c>
      <c r="U10" s="310">
        <f>SUM(U11,U47)</f>
        <v>24</v>
      </c>
      <c r="V10" s="319">
        <f t="shared" si="5"/>
        <v>173</v>
      </c>
      <c r="W10" s="310">
        <f>SUM(W11,W47)</f>
        <v>84</v>
      </c>
      <c r="X10" s="310">
        <f>SUM(X11,X47)</f>
        <v>8</v>
      </c>
      <c r="Y10" s="319">
        <f t="shared" si="6"/>
        <v>92</v>
      </c>
      <c r="Z10" s="422">
        <f>SUM(Z11,Z47)</f>
        <v>22</v>
      </c>
      <c r="AA10" s="422">
        <f>SUM(AA11,AA47)</f>
        <v>0</v>
      </c>
      <c r="AB10" s="429">
        <f t="shared" si="7"/>
        <v>22</v>
      </c>
      <c r="AC10" s="310">
        <f>SUM(AC11,AC47)</f>
        <v>148</v>
      </c>
      <c r="AD10" s="310">
        <f>SUM(AD11,AD47)</f>
        <v>0</v>
      </c>
      <c r="AE10" s="319">
        <f t="shared" si="8"/>
        <v>148</v>
      </c>
      <c r="AF10" s="253">
        <f t="shared" si="9"/>
        <v>0.6283783783783784</v>
      </c>
      <c r="AG10" s="253" t="e">
        <f t="shared" si="10"/>
        <v>#DIV/0!</v>
      </c>
      <c r="AH10" s="253">
        <f t="shared" si="11"/>
        <v>0.6283783783783784</v>
      </c>
      <c r="AI10" s="253">
        <f t="shared" si="12"/>
        <v>0.11383108935128519</v>
      </c>
      <c r="AJ10" s="253">
        <f t="shared" si="13"/>
        <v>0</v>
      </c>
      <c r="AK10" s="253">
        <f t="shared" si="14"/>
        <v>8.6031452358926924E-2</v>
      </c>
      <c r="AL10" s="253">
        <f t="shared" si="15"/>
        <v>0.22297297297297297</v>
      </c>
      <c r="AM10" s="253" t="e">
        <f t="shared" si="16"/>
        <v>#DIV/0!</v>
      </c>
      <c r="AN10" s="253">
        <f t="shared" si="17"/>
        <v>0.22297297297297297</v>
      </c>
      <c r="AO10" s="253">
        <f t="shared" si="18"/>
        <v>0.14601769911504425</v>
      </c>
      <c r="AP10" s="253">
        <f t="shared" si="19"/>
        <v>0</v>
      </c>
      <c r="AQ10" s="253">
        <f t="shared" si="20"/>
        <v>0.11538461538461539</v>
      </c>
      <c r="AR10" s="253">
        <f t="shared" si="21"/>
        <v>0.14864864864864866</v>
      </c>
      <c r="AS10" s="253" t="e">
        <f t="shared" si="22"/>
        <v>#DIV/0!</v>
      </c>
      <c r="AT10" s="253">
        <f t="shared" si="23"/>
        <v>0.14864864864864866</v>
      </c>
      <c r="AU10" s="253">
        <f t="shared" si="24"/>
        <v>0.26190476190476192</v>
      </c>
      <c r="AV10" s="253">
        <f t="shared" si="25"/>
        <v>0</v>
      </c>
      <c r="AW10" s="253">
        <f t="shared" si="26"/>
        <v>0.2391304347826087</v>
      </c>
    </row>
    <row r="11" spans="1:49" ht="9.9499999999999993" hidden="1" customHeight="1" x14ac:dyDescent="0.2">
      <c r="A11" s="286" t="s">
        <v>159</v>
      </c>
      <c r="B11" s="321">
        <f>SUM(B12,B24,B27,B38,B42,B45)</f>
        <v>565</v>
      </c>
      <c r="C11" s="321">
        <f>SUM(C12,C24,C27,C38,C42,C45)</f>
        <v>4</v>
      </c>
      <c r="D11" s="321">
        <f>SUM(B11:C11)</f>
        <v>569</v>
      </c>
      <c r="E11" s="321">
        <f>SUM(E12,E24,E27,E38,E42,E45)</f>
        <v>415</v>
      </c>
      <c r="F11" s="321">
        <f>SUM(F12,F24,F27,F38,F42,F45)</f>
        <v>10</v>
      </c>
      <c r="G11" s="321">
        <f t="shared" si="0"/>
        <v>425</v>
      </c>
      <c r="H11" s="321">
        <f>SUM(H12,H24,H27,H38,H42,H45)</f>
        <v>93</v>
      </c>
      <c r="I11" s="321">
        <f>SUM(I12,I24,I27,I38,I42,I45)</f>
        <v>0</v>
      </c>
      <c r="J11" s="321">
        <f t="shared" si="1"/>
        <v>93</v>
      </c>
      <c r="K11" s="321">
        <f>SUM(K12,K24,K27,K38,K42,K45)</f>
        <v>203</v>
      </c>
      <c r="L11" s="321">
        <f>SUM(L12,L24,L27,L38,L42,L45)</f>
        <v>10</v>
      </c>
      <c r="M11" s="321">
        <f t="shared" si="2"/>
        <v>213</v>
      </c>
      <c r="N11" s="321">
        <f>SUM(N12,N24,N27,N38,N42,N45)</f>
        <v>136</v>
      </c>
      <c r="O11" s="321">
        <f>SUM(O12,O24,O27,O38,O42,O45)</f>
        <v>13</v>
      </c>
      <c r="P11" s="321">
        <f t="shared" si="3"/>
        <v>149</v>
      </c>
      <c r="Q11" s="321">
        <f>SUM(Q12,Q24,Q27,Q38,Q42,Q45)</f>
        <v>33</v>
      </c>
      <c r="R11" s="321">
        <f>SUM(R12,R24,R27,R38,R42,R45)</f>
        <v>0</v>
      </c>
      <c r="S11" s="321">
        <f t="shared" si="4"/>
        <v>33</v>
      </c>
      <c r="T11" s="321">
        <f>SUM(T12,T24,T27,T38,T42,T45)</f>
        <v>122</v>
      </c>
      <c r="U11" s="321">
        <f>SUM(U12,U24,U27,U38,U42,U45)</f>
        <v>0</v>
      </c>
      <c r="V11" s="321">
        <f t="shared" si="5"/>
        <v>122</v>
      </c>
      <c r="W11" s="321">
        <f>SUM(W12,W24,W27,W38,W42,W45)</f>
        <v>66</v>
      </c>
      <c r="X11" s="321">
        <f>SUM(X12,X24,X27,X38,X42,X45)</f>
        <v>0</v>
      </c>
      <c r="Y11" s="321">
        <f t="shared" si="6"/>
        <v>66</v>
      </c>
      <c r="Z11" s="321">
        <f>SUM(Z12,Z24,Z27,Z38,Z42,Z45)</f>
        <v>22</v>
      </c>
      <c r="AA11" s="321">
        <f>SUM(AA12,AA24,AA27,AA38,AA42,AA45)</f>
        <v>0</v>
      </c>
      <c r="AB11" s="321">
        <f t="shared" si="7"/>
        <v>22</v>
      </c>
      <c r="AC11" s="321">
        <f>SUM(AC12,AC24,AC27,AC38,AC42,AC45)</f>
        <v>148</v>
      </c>
      <c r="AD11" s="321">
        <f>SUM(AD12,AD24,AD27,AD38,AD42,AD45)</f>
        <v>0</v>
      </c>
      <c r="AE11" s="321">
        <f t="shared" si="8"/>
        <v>148</v>
      </c>
      <c r="AF11" s="288">
        <f t="shared" si="9"/>
        <v>0.6283783783783784</v>
      </c>
      <c r="AG11" s="288" t="e">
        <f t="shared" si="10"/>
        <v>#DIV/0!</v>
      </c>
      <c r="AH11" s="288">
        <f t="shared" si="11"/>
        <v>0.6283783783783784</v>
      </c>
      <c r="AI11" s="288">
        <f t="shared" si="12"/>
        <v>0.22409638554216868</v>
      </c>
      <c r="AJ11" s="288">
        <f t="shared" si="13"/>
        <v>0</v>
      </c>
      <c r="AK11" s="288">
        <f t="shared" si="14"/>
        <v>0.21882352941176469</v>
      </c>
      <c r="AL11" s="288">
        <f t="shared" si="15"/>
        <v>0.22297297297297297</v>
      </c>
      <c r="AM11" s="288" t="e">
        <f t="shared" si="16"/>
        <v>#DIV/0!</v>
      </c>
      <c r="AN11" s="288">
        <f t="shared" si="17"/>
        <v>0.22297297297297297</v>
      </c>
      <c r="AO11" s="288">
        <f t="shared" si="18"/>
        <v>0.24264705882352941</v>
      </c>
      <c r="AP11" s="288">
        <f t="shared" si="19"/>
        <v>0</v>
      </c>
      <c r="AQ11" s="288">
        <f t="shared" si="20"/>
        <v>0.22147651006711411</v>
      </c>
      <c r="AR11" s="288">
        <f t="shared" si="21"/>
        <v>0.14864864864864866</v>
      </c>
      <c r="AS11" s="288" t="e">
        <f t="shared" si="22"/>
        <v>#DIV/0!</v>
      </c>
      <c r="AT11" s="288">
        <f t="shared" si="23"/>
        <v>0.14864864864864866</v>
      </c>
      <c r="AU11" s="288">
        <f t="shared" si="24"/>
        <v>0.33333333333333331</v>
      </c>
      <c r="AV11" s="288" t="e">
        <f t="shared" si="25"/>
        <v>#DIV/0!</v>
      </c>
      <c r="AW11" s="288">
        <f t="shared" si="26"/>
        <v>0.33333333333333331</v>
      </c>
    </row>
    <row r="12" spans="1:49" ht="9.9499999999999993" hidden="1" customHeight="1" x14ac:dyDescent="0.2">
      <c r="A12" s="73" t="s">
        <v>35</v>
      </c>
      <c r="B12" s="322">
        <f>SUM(B13,B20)</f>
        <v>71</v>
      </c>
      <c r="C12" s="322">
        <f>SUM(C13,C20)</f>
        <v>0</v>
      </c>
      <c r="D12" s="322">
        <f>SUM(B12:C12)</f>
        <v>71</v>
      </c>
      <c r="E12" s="322">
        <f t="shared" ref="E12:F12" si="27">SUM(E13,E20)</f>
        <v>54</v>
      </c>
      <c r="F12" s="322">
        <f t="shared" si="27"/>
        <v>0</v>
      </c>
      <c r="G12" s="322">
        <f t="shared" si="0"/>
        <v>54</v>
      </c>
      <c r="H12" s="322">
        <f t="shared" ref="H12:I12" si="28">SUM(H13,H20)</f>
        <v>0</v>
      </c>
      <c r="I12" s="322">
        <f t="shared" si="28"/>
        <v>0</v>
      </c>
      <c r="J12" s="322">
        <f t="shared" si="1"/>
        <v>0</v>
      </c>
      <c r="K12" s="322">
        <f t="shared" ref="K12:L12" si="29">SUM(K13,K20)</f>
        <v>35</v>
      </c>
      <c r="L12" s="322">
        <f t="shared" si="29"/>
        <v>0</v>
      </c>
      <c r="M12" s="322">
        <f t="shared" si="2"/>
        <v>35</v>
      </c>
      <c r="N12" s="322">
        <f t="shared" ref="N12:O12" si="30">SUM(N13,N20)</f>
        <v>29</v>
      </c>
      <c r="O12" s="322">
        <f t="shared" si="30"/>
        <v>0</v>
      </c>
      <c r="P12" s="322">
        <f t="shared" si="3"/>
        <v>29</v>
      </c>
      <c r="Q12" s="322">
        <f t="shared" ref="Q12:R12" si="31">SUM(Q13,Q20)</f>
        <v>0</v>
      </c>
      <c r="R12" s="322">
        <f t="shared" si="31"/>
        <v>0</v>
      </c>
      <c r="S12" s="322">
        <f t="shared" si="4"/>
        <v>0</v>
      </c>
      <c r="T12" s="322">
        <f t="shared" ref="T12:U12" si="32">SUM(T13,T20)</f>
        <v>44</v>
      </c>
      <c r="U12" s="322">
        <f t="shared" si="32"/>
        <v>0</v>
      </c>
      <c r="V12" s="322">
        <f t="shared" si="5"/>
        <v>44</v>
      </c>
      <c r="W12" s="322">
        <f t="shared" ref="W12:X12" si="33">SUM(W13,W20)</f>
        <v>18</v>
      </c>
      <c r="X12" s="322">
        <f t="shared" si="33"/>
        <v>0</v>
      </c>
      <c r="Y12" s="322">
        <f t="shared" si="6"/>
        <v>18</v>
      </c>
      <c r="Z12" s="322">
        <f t="shared" ref="Z12:AA12" si="34">SUM(Z13,Z20)</f>
        <v>0</v>
      </c>
      <c r="AA12" s="322">
        <f t="shared" si="34"/>
        <v>0</v>
      </c>
      <c r="AB12" s="322">
        <f t="shared" si="7"/>
        <v>0</v>
      </c>
      <c r="AC12" s="322">
        <f t="shared" ref="AC12:AD12" si="35">SUM(AC13,AC20)</f>
        <v>0</v>
      </c>
      <c r="AD12" s="322">
        <f t="shared" si="35"/>
        <v>0</v>
      </c>
      <c r="AE12" s="322">
        <f t="shared" si="8"/>
        <v>0</v>
      </c>
      <c r="AF12" s="254" t="e">
        <f t="shared" si="9"/>
        <v>#DIV/0!</v>
      </c>
      <c r="AG12" s="254" t="e">
        <f t="shared" si="10"/>
        <v>#DIV/0!</v>
      </c>
      <c r="AH12" s="254" t="e">
        <f t="shared" si="11"/>
        <v>#DIV/0!</v>
      </c>
      <c r="AI12" s="254">
        <f t="shared" si="12"/>
        <v>0</v>
      </c>
      <c r="AJ12" s="254" t="e">
        <f t="shared" si="13"/>
        <v>#DIV/0!</v>
      </c>
      <c r="AK12" s="254">
        <f t="shared" si="14"/>
        <v>0</v>
      </c>
      <c r="AL12" s="254" t="e">
        <f t="shared" si="15"/>
        <v>#DIV/0!</v>
      </c>
      <c r="AM12" s="254" t="e">
        <f t="shared" si="16"/>
        <v>#DIV/0!</v>
      </c>
      <c r="AN12" s="254" t="e">
        <f t="shared" si="17"/>
        <v>#DIV/0!</v>
      </c>
      <c r="AO12" s="254">
        <f t="shared" si="18"/>
        <v>0</v>
      </c>
      <c r="AP12" s="254" t="e">
        <f t="shared" si="19"/>
        <v>#DIV/0!</v>
      </c>
      <c r="AQ12" s="254">
        <f t="shared" si="20"/>
        <v>0</v>
      </c>
      <c r="AR12" s="254" t="e">
        <f t="shared" si="21"/>
        <v>#DIV/0!</v>
      </c>
      <c r="AS12" s="254" t="e">
        <f t="shared" si="22"/>
        <v>#DIV/0!</v>
      </c>
      <c r="AT12" s="254" t="e">
        <f t="shared" si="23"/>
        <v>#DIV/0!</v>
      </c>
      <c r="AU12" s="254">
        <f t="shared" si="24"/>
        <v>0</v>
      </c>
      <c r="AV12" s="254" t="e">
        <f t="shared" si="25"/>
        <v>#DIV/0!</v>
      </c>
      <c r="AW12" s="254">
        <f t="shared" si="26"/>
        <v>0</v>
      </c>
    </row>
    <row r="13" spans="1:49" ht="9.9499999999999993" hidden="1" customHeight="1" x14ac:dyDescent="0.2">
      <c r="A13" s="287" t="s">
        <v>111</v>
      </c>
      <c r="B13" s="323">
        <f>SUM(B14:B19)</f>
        <v>58</v>
      </c>
      <c r="C13" s="323">
        <f>SUM(C14:C19)</f>
        <v>0</v>
      </c>
      <c r="D13" s="323">
        <f>SUM(B13:C13)</f>
        <v>58</v>
      </c>
      <c r="E13" s="323">
        <f t="shared" ref="E13:F13" si="36">SUM(E14:E19)</f>
        <v>41</v>
      </c>
      <c r="F13" s="323">
        <f t="shared" si="36"/>
        <v>0</v>
      </c>
      <c r="G13" s="323">
        <f t="shared" si="0"/>
        <v>41</v>
      </c>
      <c r="H13" s="323">
        <f t="shared" ref="H13:I13" si="37">SUM(H14:H19)</f>
        <v>0</v>
      </c>
      <c r="I13" s="323">
        <f t="shared" si="37"/>
        <v>0</v>
      </c>
      <c r="J13" s="323">
        <f t="shared" si="1"/>
        <v>0</v>
      </c>
      <c r="K13" s="323">
        <f t="shared" ref="K13:L13" si="38">SUM(K14:K19)</f>
        <v>31</v>
      </c>
      <c r="L13" s="323">
        <f t="shared" si="38"/>
        <v>0</v>
      </c>
      <c r="M13" s="323">
        <f t="shared" si="2"/>
        <v>31</v>
      </c>
      <c r="N13" s="323">
        <f t="shared" ref="N13:O13" si="39">SUM(N14:N19)</f>
        <v>25</v>
      </c>
      <c r="O13" s="323">
        <f t="shared" si="39"/>
        <v>0</v>
      </c>
      <c r="P13" s="323">
        <f t="shared" si="3"/>
        <v>25</v>
      </c>
      <c r="Q13" s="323">
        <f t="shared" ref="Q13:R13" si="40">SUM(Q14:Q19)</f>
        <v>0</v>
      </c>
      <c r="R13" s="323">
        <f t="shared" si="40"/>
        <v>0</v>
      </c>
      <c r="S13" s="323">
        <f t="shared" si="4"/>
        <v>0</v>
      </c>
      <c r="T13" s="323">
        <f t="shared" ref="T13:U13" si="41">SUM(T14:T19)</f>
        <v>35</v>
      </c>
      <c r="U13" s="323">
        <f t="shared" si="41"/>
        <v>0</v>
      </c>
      <c r="V13" s="323">
        <f t="shared" si="5"/>
        <v>35</v>
      </c>
      <c r="W13" s="323">
        <f t="shared" ref="W13:X13" si="42">SUM(W14:W19)</f>
        <v>13</v>
      </c>
      <c r="X13" s="323">
        <f t="shared" si="42"/>
        <v>0</v>
      </c>
      <c r="Y13" s="323">
        <f t="shared" si="6"/>
        <v>13</v>
      </c>
      <c r="Z13" s="323">
        <f t="shared" ref="Z13:AA13" si="43">SUM(Z14:Z19)</f>
        <v>0</v>
      </c>
      <c r="AA13" s="323">
        <f t="shared" si="43"/>
        <v>0</v>
      </c>
      <c r="AB13" s="323">
        <f t="shared" si="7"/>
        <v>0</v>
      </c>
      <c r="AC13" s="323">
        <f t="shared" ref="AC13:AD13" si="44">SUM(AC14:AC19)</f>
        <v>0</v>
      </c>
      <c r="AD13" s="323">
        <f t="shared" si="44"/>
        <v>0</v>
      </c>
      <c r="AE13" s="323">
        <f t="shared" si="8"/>
        <v>0</v>
      </c>
      <c r="AF13" s="289" t="e">
        <f t="shared" si="9"/>
        <v>#DIV/0!</v>
      </c>
      <c r="AG13" s="289" t="e">
        <f t="shared" si="10"/>
        <v>#DIV/0!</v>
      </c>
      <c r="AH13" s="289" t="e">
        <f t="shared" si="11"/>
        <v>#DIV/0!</v>
      </c>
      <c r="AI13" s="289">
        <f t="shared" si="12"/>
        <v>0</v>
      </c>
      <c r="AJ13" s="289" t="e">
        <f t="shared" si="13"/>
        <v>#DIV/0!</v>
      </c>
      <c r="AK13" s="289">
        <f t="shared" si="14"/>
        <v>0</v>
      </c>
      <c r="AL13" s="289" t="e">
        <f t="shared" si="15"/>
        <v>#DIV/0!</v>
      </c>
      <c r="AM13" s="289" t="e">
        <f t="shared" si="16"/>
        <v>#DIV/0!</v>
      </c>
      <c r="AN13" s="289" t="e">
        <f t="shared" si="17"/>
        <v>#DIV/0!</v>
      </c>
      <c r="AO13" s="291">
        <f t="shared" si="18"/>
        <v>0</v>
      </c>
      <c r="AP13" s="291" t="e">
        <f t="shared" si="19"/>
        <v>#DIV/0!</v>
      </c>
      <c r="AQ13" s="291">
        <f t="shared" si="20"/>
        <v>0</v>
      </c>
      <c r="AR13" s="291" t="e">
        <f t="shared" si="21"/>
        <v>#DIV/0!</v>
      </c>
      <c r="AS13" s="291" t="e">
        <f t="shared" si="22"/>
        <v>#DIV/0!</v>
      </c>
      <c r="AT13" s="291" t="e">
        <f t="shared" si="23"/>
        <v>#DIV/0!</v>
      </c>
      <c r="AU13" s="289">
        <f t="shared" si="24"/>
        <v>0</v>
      </c>
      <c r="AV13" s="289" t="e">
        <f t="shared" si="25"/>
        <v>#DIV/0!</v>
      </c>
      <c r="AW13" s="289">
        <f t="shared" si="26"/>
        <v>0</v>
      </c>
    </row>
    <row r="14" spans="1:49" s="56" customFormat="1" ht="9.9499999999999993" hidden="1" customHeight="1" x14ac:dyDescent="0.2">
      <c r="A14" s="346" t="s">
        <v>74</v>
      </c>
      <c r="B14" s="324">
        <v>3</v>
      </c>
      <c r="C14" s="307"/>
      <c r="D14" s="307">
        <f t="shared" ref="D14:D19" si="45">SUM(B14:C14)</f>
        <v>3</v>
      </c>
      <c r="E14" s="307">
        <f>1+1</f>
        <v>2</v>
      </c>
      <c r="F14" s="307"/>
      <c r="G14" s="307">
        <f t="shared" si="0"/>
        <v>2</v>
      </c>
      <c r="H14" s="307"/>
      <c r="I14" s="307"/>
      <c r="J14" s="307">
        <f t="shared" si="1"/>
        <v>0</v>
      </c>
      <c r="K14" s="324"/>
      <c r="L14" s="307"/>
      <c r="M14" s="307">
        <f t="shared" si="2"/>
        <v>0</v>
      </c>
      <c r="N14" s="307">
        <f>1+1</f>
        <v>2</v>
      </c>
      <c r="O14" s="307"/>
      <c r="P14" s="307">
        <f t="shared" si="3"/>
        <v>2</v>
      </c>
      <c r="Q14" s="307"/>
      <c r="R14" s="307"/>
      <c r="S14" s="307">
        <f t="shared" si="4"/>
        <v>0</v>
      </c>
      <c r="T14" s="324">
        <v>10</v>
      </c>
      <c r="U14" s="307"/>
      <c r="V14" s="307">
        <f t="shared" si="5"/>
        <v>10</v>
      </c>
      <c r="W14" s="307">
        <v>7</v>
      </c>
      <c r="X14" s="307"/>
      <c r="Y14" s="307">
        <f t="shared" si="6"/>
        <v>7</v>
      </c>
      <c r="Z14" s="307"/>
      <c r="AA14" s="307"/>
      <c r="AB14" s="307">
        <f t="shared" si="7"/>
        <v>0</v>
      </c>
      <c r="AC14" s="307">
        <f t="shared" ref="AC14:AD19" si="46">SUM(H14,Q14,Z14)</f>
        <v>0</v>
      </c>
      <c r="AD14" s="307">
        <f t="shared" si="46"/>
        <v>0</v>
      </c>
      <c r="AE14" s="307">
        <f t="shared" si="8"/>
        <v>0</v>
      </c>
      <c r="AF14" s="255" t="e">
        <f t="shared" si="9"/>
        <v>#DIV/0!</v>
      </c>
      <c r="AG14" s="255" t="e">
        <f t="shared" si="10"/>
        <v>#DIV/0!</v>
      </c>
      <c r="AH14" s="255" t="e">
        <f t="shared" si="11"/>
        <v>#DIV/0!</v>
      </c>
      <c r="AI14" s="255">
        <f t="shared" si="12"/>
        <v>0</v>
      </c>
      <c r="AJ14" s="255" t="e">
        <f t="shared" si="13"/>
        <v>#DIV/0!</v>
      </c>
      <c r="AK14" s="255">
        <f t="shared" si="14"/>
        <v>0</v>
      </c>
      <c r="AL14" s="255" t="e">
        <f t="shared" si="15"/>
        <v>#DIV/0!</v>
      </c>
      <c r="AM14" s="255" t="e">
        <f t="shared" si="16"/>
        <v>#DIV/0!</v>
      </c>
      <c r="AN14" s="255" t="e">
        <f t="shared" si="17"/>
        <v>#DIV/0!</v>
      </c>
      <c r="AO14" s="255">
        <f t="shared" si="18"/>
        <v>0</v>
      </c>
      <c r="AP14" s="255" t="e">
        <f t="shared" si="19"/>
        <v>#DIV/0!</v>
      </c>
      <c r="AQ14" s="255">
        <f t="shared" si="20"/>
        <v>0</v>
      </c>
      <c r="AR14" s="255" t="e">
        <f t="shared" si="21"/>
        <v>#DIV/0!</v>
      </c>
      <c r="AS14" s="255" t="e">
        <f t="shared" si="22"/>
        <v>#DIV/0!</v>
      </c>
      <c r="AT14" s="255" t="e">
        <f t="shared" si="23"/>
        <v>#DIV/0!</v>
      </c>
      <c r="AU14" s="255">
        <f t="shared" si="24"/>
        <v>0</v>
      </c>
      <c r="AV14" s="255" t="e">
        <f t="shared" si="25"/>
        <v>#DIV/0!</v>
      </c>
      <c r="AW14" s="255">
        <f t="shared" si="26"/>
        <v>0</v>
      </c>
    </row>
    <row r="15" spans="1:49" s="56" customFormat="1" ht="9.9499999999999993" hidden="1" customHeight="1" x14ac:dyDescent="0.2">
      <c r="A15" s="347" t="s">
        <v>65</v>
      </c>
      <c r="B15" s="324">
        <v>6</v>
      </c>
      <c r="C15" s="307"/>
      <c r="D15" s="307">
        <f t="shared" si="45"/>
        <v>6</v>
      </c>
      <c r="E15" s="307">
        <v>7</v>
      </c>
      <c r="F15" s="307"/>
      <c r="G15" s="307">
        <f t="shared" si="0"/>
        <v>7</v>
      </c>
      <c r="H15" s="307"/>
      <c r="I15" s="307"/>
      <c r="J15" s="307">
        <f t="shared" si="1"/>
        <v>0</v>
      </c>
      <c r="K15" s="324">
        <v>3</v>
      </c>
      <c r="L15" s="307"/>
      <c r="M15" s="307">
        <f t="shared" si="2"/>
        <v>3</v>
      </c>
      <c r="N15" s="307">
        <v>3</v>
      </c>
      <c r="O15" s="307"/>
      <c r="P15" s="307">
        <f t="shared" si="3"/>
        <v>3</v>
      </c>
      <c r="Q15" s="307"/>
      <c r="R15" s="307"/>
      <c r="S15" s="307">
        <f t="shared" si="4"/>
        <v>0</v>
      </c>
      <c r="T15" s="324">
        <v>4</v>
      </c>
      <c r="U15" s="307"/>
      <c r="V15" s="307">
        <f t="shared" si="5"/>
        <v>4</v>
      </c>
      <c r="W15" s="307">
        <v>1</v>
      </c>
      <c r="X15" s="307"/>
      <c r="Y15" s="307">
        <f t="shared" si="6"/>
        <v>1</v>
      </c>
      <c r="Z15" s="307"/>
      <c r="AA15" s="307"/>
      <c r="AB15" s="307">
        <f t="shared" si="7"/>
        <v>0</v>
      </c>
      <c r="AC15" s="307">
        <f t="shared" si="46"/>
        <v>0</v>
      </c>
      <c r="AD15" s="307">
        <f t="shared" si="46"/>
        <v>0</v>
      </c>
      <c r="AE15" s="307">
        <f t="shared" si="8"/>
        <v>0</v>
      </c>
      <c r="AF15" s="255" t="e">
        <f t="shared" si="9"/>
        <v>#DIV/0!</v>
      </c>
      <c r="AG15" s="255" t="e">
        <f t="shared" si="10"/>
        <v>#DIV/0!</v>
      </c>
      <c r="AH15" s="255" t="e">
        <f t="shared" si="11"/>
        <v>#DIV/0!</v>
      </c>
      <c r="AI15" s="255">
        <f t="shared" si="12"/>
        <v>0</v>
      </c>
      <c r="AJ15" s="255" t="e">
        <f t="shared" si="13"/>
        <v>#DIV/0!</v>
      </c>
      <c r="AK15" s="255">
        <f t="shared" si="14"/>
        <v>0</v>
      </c>
      <c r="AL15" s="255" t="e">
        <f t="shared" si="15"/>
        <v>#DIV/0!</v>
      </c>
      <c r="AM15" s="255" t="e">
        <f t="shared" si="16"/>
        <v>#DIV/0!</v>
      </c>
      <c r="AN15" s="255" t="e">
        <f t="shared" si="17"/>
        <v>#DIV/0!</v>
      </c>
      <c r="AO15" s="255">
        <f t="shared" si="18"/>
        <v>0</v>
      </c>
      <c r="AP15" s="255" t="e">
        <f t="shared" si="19"/>
        <v>#DIV/0!</v>
      </c>
      <c r="AQ15" s="255">
        <f t="shared" si="20"/>
        <v>0</v>
      </c>
      <c r="AR15" s="255" t="e">
        <f t="shared" si="21"/>
        <v>#DIV/0!</v>
      </c>
      <c r="AS15" s="255" t="e">
        <f t="shared" si="22"/>
        <v>#DIV/0!</v>
      </c>
      <c r="AT15" s="255" t="e">
        <f t="shared" si="23"/>
        <v>#DIV/0!</v>
      </c>
      <c r="AU15" s="255">
        <f t="shared" si="24"/>
        <v>0</v>
      </c>
      <c r="AV15" s="255" t="e">
        <f t="shared" si="25"/>
        <v>#DIV/0!</v>
      </c>
      <c r="AW15" s="255">
        <f t="shared" si="26"/>
        <v>0</v>
      </c>
    </row>
    <row r="16" spans="1:49" s="56" customFormat="1" ht="9.9499999999999993" hidden="1" customHeight="1" x14ac:dyDescent="0.2">
      <c r="A16" s="347" t="s">
        <v>52</v>
      </c>
      <c r="B16" s="324">
        <v>11</v>
      </c>
      <c r="C16" s="307"/>
      <c r="D16" s="307">
        <f t="shared" si="45"/>
        <v>11</v>
      </c>
      <c r="E16" s="307">
        <f>4+5</f>
        <v>9</v>
      </c>
      <c r="F16" s="307"/>
      <c r="G16" s="307">
        <f t="shared" si="0"/>
        <v>9</v>
      </c>
      <c r="H16" s="307"/>
      <c r="I16" s="307"/>
      <c r="J16" s="307">
        <f t="shared" si="1"/>
        <v>0</v>
      </c>
      <c r="K16" s="324">
        <v>7</v>
      </c>
      <c r="L16" s="307"/>
      <c r="M16" s="307">
        <f t="shared" si="2"/>
        <v>7</v>
      </c>
      <c r="N16" s="307">
        <v>3</v>
      </c>
      <c r="O16" s="307"/>
      <c r="P16" s="307">
        <f t="shared" si="3"/>
        <v>3</v>
      </c>
      <c r="Q16" s="307"/>
      <c r="R16" s="307"/>
      <c r="S16" s="307">
        <f t="shared" si="4"/>
        <v>0</v>
      </c>
      <c r="T16" s="324">
        <v>9</v>
      </c>
      <c r="U16" s="307"/>
      <c r="V16" s="307">
        <f t="shared" si="5"/>
        <v>9</v>
      </c>
      <c r="W16" s="307">
        <v>3</v>
      </c>
      <c r="X16" s="307"/>
      <c r="Y16" s="307">
        <f t="shared" si="6"/>
        <v>3</v>
      </c>
      <c r="Z16" s="307"/>
      <c r="AA16" s="307"/>
      <c r="AB16" s="307">
        <f t="shared" si="7"/>
        <v>0</v>
      </c>
      <c r="AC16" s="307">
        <f t="shared" si="46"/>
        <v>0</v>
      </c>
      <c r="AD16" s="307">
        <f t="shared" si="46"/>
        <v>0</v>
      </c>
      <c r="AE16" s="307">
        <f t="shared" si="8"/>
        <v>0</v>
      </c>
      <c r="AF16" s="255" t="e">
        <f t="shared" si="9"/>
        <v>#DIV/0!</v>
      </c>
      <c r="AG16" s="255" t="e">
        <f t="shared" si="10"/>
        <v>#DIV/0!</v>
      </c>
      <c r="AH16" s="255" t="e">
        <f t="shared" si="11"/>
        <v>#DIV/0!</v>
      </c>
      <c r="AI16" s="255">
        <f t="shared" si="12"/>
        <v>0</v>
      </c>
      <c r="AJ16" s="255" t="e">
        <f t="shared" si="13"/>
        <v>#DIV/0!</v>
      </c>
      <c r="AK16" s="255">
        <f t="shared" si="14"/>
        <v>0</v>
      </c>
      <c r="AL16" s="255" t="e">
        <f t="shared" si="15"/>
        <v>#DIV/0!</v>
      </c>
      <c r="AM16" s="255" t="e">
        <f t="shared" si="16"/>
        <v>#DIV/0!</v>
      </c>
      <c r="AN16" s="255" t="e">
        <f t="shared" si="17"/>
        <v>#DIV/0!</v>
      </c>
      <c r="AO16" s="255">
        <f t="shared" si="18"/>
        <v>0</v>
      </c>
      <c r="AP16" s="255" t="e">
        <f t="shared" si="19"/>
        <v>#DIV/0!</v>
      </c>
      <c r="AQ16" s="255">
        <f t="shared" si="20"/>
        <v>0</v>
      </c>
      <c r="AR16" s="255" t="e">
        <f t="shared" si="21"/>
        <v>#DIV/0!</v>
      </c>
      <c r="AS16" s="255" t="e">
        <f t="shared" si="22"/>
        <v>#DIV/0!</v>
      </c>
      <c r="AT16" s="255" t="e">
        <f t="shared" si="23"/>
        <v>#DIV/0!</v>
      </c>
      <c r="AU16" s="255">
        <f t="shared" si="24"/>
        <v>0</v>
      </c>
      <c r="AV16" s="255" t="e">
        <f t="shared" si="25"/>
        <v>#DIV/0!</v>
      </c>
      <c r="AW16" s="255">
        <f t="shared" si="26"/>
        <v>0</v>
      </c>
    </row>
    <row r="17" spans="1:49" s="56" customFormat="1" ht="9.9499999999999993" hidden="1" customHeight="1" x14ac:dyDescent="0.2">
      <c r="A17" s="347" t="s">
        <v>53</v>
      </c>
      <c r="B17" s="324">
        <v>25</v>
      </c>
      <c r="C17" s="307"/>
      <c r="D17" s="307">
        <f t="shared" si="45"/>
        <v>25</v>
      </c>
      <c r="E17" s="307">
        <f>13+2</f>
        <v>15</v>
      </c>
      <c r="F17" s="307"/>
      <c r="G17" s="307">
        <f t="shared" si="0"/>
        <v>15</v>
      </c>
      <c r="H17" s="307"/>
      <c r="I17" s="307"/>
      <c r="J17" s="307">
        <f t="shared" si="1"/>
        <v>0</v>
      </c>
      <c r="K17" s="324">
        <v>13</v>
      </c>
      <c r="L17" s="307"/>
      <c r="M17" s="307">
        <f t="shared" si="2"/>
        <v>13</v>
      </c>
      <c r="N17" s="307">
        <f>9+1</f>
        <v>10</v>
      </c>
      <c r="O17" s="307"/>
      <c r="P17" s="307">
        <f t="shared" si="3"/>
        <v>10</v>
      </c>
      <c r="Q17" s="307"/>
      <c r="R17" s="307"/>
      <c r="S17" s="307">
        <f t="shared" si="4"/>
        <v>0</v>
      </c>
      <c r="T17" s="324">
        <v>8</v>
      </c>
      <c r="U17" s="307"/>
      <c r="V17" s="307">
        <f t="shared" si="5"/>
        <v>8</v>
      </c>
      <c r="W17" s="307">
        <v>2</v>
      </c>
      <c r="X17" s="307"/>
      <c r="Y17" s="307">
        <f t="shared" si="6"/>
        <v>2</v>
      </c>
      <c r="Z17" s="307"/>
      <c r="AA17" s="307"/>
      <c r="AB17" s="307">
        <f t="shared" si="7"/>
        <v>0</v>
      </c>
      <c r="AC17" s="307">
        <f t="shared" si="46"/>
        <v>0</v>
      </c>
      <c r="AD17" s="307">
        <f t="shared" si="46"/>
        <v>0</v>
      </c>
      <c r="AE17" s="307">
        <f t="shared" si="8"/>
        <v>0</v>
      </c>
      <c r="AF17" s="255" t="e">
        <f t="shared" si="9"/>
        <v>#DIV/0!</v>
      </c>
      <c r="AG17" s="255" t="e">
        <f t="shared" si="10"/>
        <v>#DIV/0!</v>
      </c>
      <c r="AH17" s="255" t="e">
        <f t="shared" si="11"/>
        <v>#DIV/0!</v>
      </c>
      <c r="AI17" s="255">
        <f t="shared" si="12"/>
        <v>0</v>
      </c>
      <c r="AJ17" s="255" t="e">
        <f t="shared" si="13"/>
        <v>#DIV/0!</v>
      </c>
      <c r="AK17" s="255">
        <f t="shared" si="14"/>
        <v>0</v>
      </c>
      <c r="AL17" s="255" t="e">
        <f t="shared" si="15"/>
        <v>#DIV/0!</v>
      </c>
      <c r="AM17" s="255" t="e">
        <f t="shared" si="16"/>
        <v>#DIV/0!</v>
      </c>
      <c r="AN17" s="255" t="e">
        <f t="shared" si="17"/>
        <v>#DIV/0!</v>
      </c>
      <c r="AO17" s="255">
        <f t="shared" si="18"/>
        <v>0</v>
      </c>
      <c r="AP17" s="255" t="e">
        <f t="shared" si="19"/>
        <v>#DIV/0!</v>
      </c>
      <c r="AQ17" s="255">
        <f t="shared" si="20"/>
        <v>0</v>
      </c>
      <c r="AR17" s="255" t="e">
        <f t="shared" si="21"/>
        <v>#DIV/0!</v>
      </c>
      <c r="AS17" s="255" t="e">
        <f t="shared" si="22"/>
        <v>#DIV/0!</v>
      </c>
      <c r="AT17" s="255" t="e">
        <f t="shared" si="23"/>
        <v>#DIV/0!</v>
      </c>
      <c r="AU17" s="255">
        <f t="shared" si="24"/>
        <v>0</v>
      </c>
      <c r="AV17" s="255" t="e">
        <f t="shared" si="25"/>
        <v>#DIV/0!</v>
      </c>
      <c r="AW17" s="255">
        <f t="shared" si="26"/>
        <v>0</v>
      </c>
    </row>
    <row r="18" spans="1:49" s="56" customFormat="1" ht="9.9499999999999993" hidden="1" customHeight="1" x14ac:dyDescent="0.2">
      <c r="A18" s="347" t="s">
        <v>68</v>
      </c>
      <c r="B18" s="324">
        <v>8</v>
      </c>
      <c r="C18" s="307"/>
      <c r="D18" s="307">
        <f t="shared" si="45"/>
        <v>8</v>
      </c>
      <c r="E18" s="307">
        <f>4+0</f>
        <v>4</v>
      </c>
      <c r="F18" s="307"/>
      <c r="G18" s="307">
        <f t="shared" si="0"/>
        <v>4</v>
      </c>
      <c r="H18" s="307"/>
      <c r="I18" s="307"/>
      <c r="J18" s="307">
        <f t="shared" si="1"/>
        <v>0</v>
      </c>
      <c r="K18" s="324">
        <v>3</v>
      </c>
      <c r="L18" s="307"/>
      <c r="M18" s="307">
        <f t="shared" si="2"/>
        <v>3</v>
      </c>
      <c r="N18" s="307">
        <v>1</v>
      </c>
      <c r="O18" s="307"/>
      <c r="P18" s="307">
        <f t="shared" si="3"/>
        <v>1</v>
      </c>
      <c r="Q18" s="307"/>
      <c r="R18" s="307"/>
      <c r="S18" s="307">
        <f t="shared" si="4"/>
        <v>0</v>
      </c>
      <c r="T18" s="324"/>
      <c r="U18" s="307"/>
      <c r="V18" s="307">
        <f t="shared" si="5"/>
        <v>0</v>
      </c>
      <c r="W18" s="307"/>
      <c r="X18" s="307"/>
      <c r="Y18" s="307">
        <f t="shared" si="6"/>
        <v>0</v>
      </c>
      <c r="Z18" s="307"/>
      <c r="AA18" s="307"/>
      <c r="AB18" s="307">
        <f t="shared" si="7"/>
        <v>0</v>
      </c>
      <c r="AC18" s="307">
        <f t="shared" si="46"/>
        <v>0</v>
      </c>
      <c r="AD18" s="307">
        <f t="shared" si="46"/>
        <v>0</v>
      </c>
      <c r="AE18" s="307">
        <f t="shared" si="8"/>
        <v>0</v>
      </c>
      <c r="AF18" s="255" t="e">
        <f t="shared" si="9"/>
        <v>#DIV/0!</v>
      </c>
      <c r="AG18" s="255" t="e">
        <f t="shared" si="10"/>
        <v>#DIV/0!</v>
      </c>
      <c r="AH18" s="255" t="e">
        <f t="shared" si="11"/>
        <v>#DIV/0!</v>
      </c>
      <c r="AI18" s="255">
        <f t="shared" si="12"/>
        <v>0</v>
      </c>
      <c r="AJ18" s="255" t="e">
        <f t="shared" si="13"/>
        <v>#DIV/0!</v>
      </c>
      <c r="AK18" s="255">
        <f t="shared" si="14"/>
        <v>0</v>
      </c>
      <c r="AL18" s="255" t="e">
        <f t="shared" si="15"/>
        <v>#DIV/0!</v>
      </c>
      <c r="AM18" s="255" t="e">
        <f t="shared" si="16"/>
        <v>#DIV/0!</v>
      </c>
      <c r="AN18" s="255" t="e">
        <f t="shared" si="17"/>
        <v>#DIV/0!</v>
      </c>
      <c r="AO18" s="255">
        <f t="shared" si="18"/>
        <v>0</v>
      </c>
      <c r="AP18" s="255" t="e">
        <f t="shared" si="19"/>
        <v>#DIV/0!</v>
      </c>
      <c r="AQ18" s="255">
        <f t="shared" si="20"/>
        <v>0</v>
      </c>
      <c r="AR18" s="255" t="e">
        <f t="shared" si="21"/>
        <v>#DIV/0!</v>
      </c>
      <c r="AS18" s="255" t="e">
        <f t="shared" si="22"/>
        <v>#DIV/0!</v>
      </c>
      <c r="AT18" s="255" t="e">
        <f t="shared" si="23"/>
        <v>#DIV/0!</v>
      </c>
      <c r="AU18" s="255" t="e">
        <f t="shared" si="24"/>
        <v>#DIV/0!</v>
      </c>
      <c r="AV18" s="255" t="e">
        <f t="shared" si="25"/>
        <v>#DIV/0!</v>
      </c>
      <c r="AW18" s="255" t="e">
        <f t="shared" si="26"/>
        <v>#DIV/0!</v>
      </c>
    </row>
    <row r="19" spans="1:49" s="56" customFormat="1" ht="9.9499999999999993" hidden="1" customHeight="1" x14ac:dyDescent="0.2">
      <c r="A19" s="348" t="s">
        <v>66</v>
      </c>
      <c r="B19" s="324">
        <v>5</v>
      </c>
      <c r="C19" s="307"/>
      <c r="D19" s="307">
        <f t="shared" si="45"/>
        <v>5</v>
      </c>
      <c r="E19" s="307">
        <f>4+0</f>
        <v>4</v>
      </c>
      <c r="F19" s="307"/>
      <c r="G19" s="307">
        <f t="shared" si="0"/>
        <v>4</v>
      </c>
      <c r="H19" s="307"/>
      <c r="I19" s="307"/>
      <c r="J19" s="307">
        <f t="shared" si="1"/>
        <v>0</v>
      </c>
      <c r="K19" s="324">
        <v>5</v>
      </c>
      <c r="L19" s="307"/>
      <c r="M19" s="307">
        <f t="shared" si="2"/>
        <v>5</v>
      </c>
      <c r="N19" s="307">
        <f>3+3</f>
        <v>6</v>
      </c>
      <c r="O19" s="307"/>
      <c r="P19" s="307">
        <f t="shared" si="3"/>
        <v>6</v>
      </c>
      <c r="Q19" s="307"/>
      <c r="R19" s="307"/>
      <c r="S19" s="307">
        <f t="shared" si="4"/>
        <v>0</v>
      </c>
      <c r="T19" s="324">
        <v>4</v>
      </c>
      <c r="U19" s="307"/>
      <c r="V19" s="307">
        <f t="shared" si="5"/>
        <v>4</v>
      </c>
      <c r="W19" s="307"/>
      <c r="X19" s="307"/>
      <c r="Y19" s="307">
        <f t="shared" si="6"/>
        <v>0</v>
      </c>
      <c r="Z19" s="307"/>
      <c r="AA19" s="307"/>
      <c r="AB19" s="307">
        <f t="shared" si="7"/>
        <v>0</v>
      </c>
      <c r="AC19" s="307">
        <f t="shared" si="46"/>
        <v>0</v>
      </c>
      <c r="AD19" s="307">
        <f t="shared" si="46"/>
        <v>0</v>
      </c>
      <c r="AE19" s="307">
        <f t="shared" si="8"/>
        <v>0</v>
      </c>
      <c r="AF19" s="255" t="e">
        <f t="shared" si="9"/>
        <v>#DIV/0!</v>
      </c>
      <c r="AG19" s="255" t="e">
        <f t="shared" si="10"/>
        <v>#DIV/0!</v>
      </c>
      <c r="AH19" s="255" t="e">
        <f t="shared" si="11"/>
        <v>#DIV/0!</v>
      </c>
      <c r="AI19" s="255">
        <f t="shared" si="12"/>
        <v>0</v>
      </c>
      <c r="AJ19" s="255" t="e">
        <f t="shared" si="13"/>
        <v>#DIV/0!</v>
      </c>
      <c r="AK19" s="255">
        <f t="shared" si="14"/>
        <v>0</v>
      </c>
      <c r="AL19" s="255" t="e">
        <f t="shared" si="15"/>
        <v>#DIV/0!</v>
      </c>
      <c r="AM19" s="255" t="e">
        <f t="shared" si="16"/>
        <v>#DIV/0!</v>
      </c>
      <c r="AN19" s="255" t="e">
        <f t="shared" si="17"/>
        <v>#DIV/0!</v>
      </c>
      <c r="AO19" s="255">
        <f t="shared" si="18"/>
        <v>0</v>
      </c>
      <c r="AP19" s="255" t="e">
        <f t="shared" si="19"/>
        <v>#DIV/0!</v>
      </c>
      <c r="AQ19" s="255">
        <f t="shared" si="20"/>
        <v>0</v>
      </c>
      <c r="AR19" s="255" t="e">
        <f t="shared" si="21"/>
        <v>#DIV/0!</v>
      </c>
      <c r="AS19" s="255" t="e">
        <f t="shared" si="22"/>
        <v>#DIV/0!</v>
      </c>
      <c r="AT19" s="255" t="e">
        <f t="shared" si="23"/>
        <v>#DIV/0!</v>
      </c>
      <c r="AU19" s="255" t="e">
        <f t="shared" si="24"/>
        <v>#DIV/0!</v>
      </c>
      <c r="AV19" s="255" t="e">
        <f t="shared" si="25"/>
        <v>#DIV/0!</v>
      </c>
      <c r="AW19" s="255" t="e">
        <f t="shared" si="26"/>
        <v>#DIV/0!</v>
      </c>
    </row>
    <row r="20" spans="1:49" ht="9.9499999999999993" hidden="1" customHeight="1" x14ac:dyDescent="0.2">
      <c r="A20" s="287" t="s">
        <v>58</v>
      </c>
      <c r="B20" s="323">
        <f>SUM(B21:B23)</f>
        <v>13</v>
      </c>
      <c r="C20" s="323">
        <f>SUM(C21:C23)</f>
        <v>0</v>
      </c>
      <c r="D20" s="323">
        <f>SUM(B20:C20)</f>
        <v>13</v>
      </c>
      <c r="E20" s="323">
        <f t="shared" ref="E20:F20" si="47">SUM(E21:E23)</f>
        <v>13</v>
      </c>
      <c r="F20" s="323">
        <f t="shared" si="47"/>
        <v>0</v>
      </c>
      <c r="G20" s="323">
        <f t="shared" si="0"/>
        <v>13</v>
      </c>
      <c r="H20" s="323">
        <f t="shared" ref="H20:I20" si="48">SUM(H21:H23)</f>
        <v>0</v>
      </c>
      <c r="I20" s="323">
        <f t="shared" si="48"/>
        <v>0</v>
      </c>
      <c r="J20" s="323">
        <f t="shared" si="1"/>
        <v>0</v>
      </c>
      <c r="K20" s="323">
        <f t="shared" ref="K20:L20" si="49">SUM(K21:K23)</f>
        <v>4</v>
      </c>
      <c r="L20" s="323">
        <f t="shared" si="49"/>
        <v>0</v>
      </c>
      <c r="M20" s="323">
        <f t="shared" si="2"/>
        <v>4</v>
      </c>
      <c r="N20" s="323">
        <f t="shared" ref="N20:O20" si="50">SUM(N21:N23)</f>
        <v>4</v>
      </c>
      <c r="O20" s="323">
        <f t="shared" si="50"/>
        <v>0</v>
      </c>
      <c r="P20" s="323">
        <f t="shared" si="3"/>
        <v>4</v>
      </c>
      <c r="Q20" s="323">
        <f t="shared" ref="Q20:R20" si="51">SUM(Q21:Q23)</f>
        <v>0</v>
      </c>
      <c r="R20" s="323">
        <f t="shared" si="51"/>
        <v>0</v>
      </c>
      <c r="S20" s="323">
        <f t="shared" si="4"/>
        <v>0</v>
      </c>
      <c r="T20" s="323">
        <f t="shared" ref="T20:U20" si="52">SUM(T21:T23)</f>
        <v>9</v>
      </c>
      <c r="U20" s="323">
        <f t="shared" si="52"/>
        <v>0</v>
      </c>
      <c r="V20" s="323">
        <f t="shared" si="5"/>
        <v>9</v>
      </c>
      <c r="W20" s="323">
        <f t="shared" ref="W20:X20" si="53">SUM(W21:W23)</f>
        <v>5</v>
      </c>
      <c r="X20" s="323">
        <f t="shared" si="53"/>
        <v>0</v>
      </c>
      <c r="Y20" s="323">
        <f t="shared" si="6"/>
        <v>5</v>
      </c>
      <c r="Z20" s="323">
        <f t="shared" ref="Z20:AA20" si="54">SUM(Z21:Z23)</f>
        <v>0</v>
      </c>
      <c r="AA20" s="323">
        <f t="shared" si="54"/>
        <v>0</v>
      </c>
      <c r="AB20" s="323">
        <f t="shared" si="7"/>
        <v>0</v>
      </c>
      <c r="AC20" s="323">
        <f t="shared" ref="AC20:AD20" si="55">SUM(AC21:AC23)</f>
        <v>0</v>
      </c>
      <c r="AD20" s="323">
        <f t="shared" si="55"/>
        <v>0</v>
      </c>
      <c r="AE20" s="323">
        <f t="shared" si="8"/>
        <v>0</v>
      </c>
      <c r="AF20" s="289" t="e">
        <f t="shared" si="9"/>
        <v>#DIV/0!</v>
      </c>
      <c r="AG20" s="289" t="e">
        <f t="shared" si="10"/>
        <v>#DIV/0!</v>
      </c>
      <c r="AH20" s="289" t="e">
        <f t="shared" si="11"/>
        <v>#DIV/0!</v>
      </c>
      <c r="AI20" s="289">
        <f t="shared" si="12"/>
        <v>0</v>
      </c>
      <c r="AJ20" s="289" t="e">
        <f t="shared" si="13"/>
        <v>#DIV/0!</v>
      </c>
      <c r="AK20" s="289">
        <f t="shared" si="14"/>
        <v>0</v>
      </c>
      <c r="AL20" s="289" t="e">
        <f t="shared" si="15"/>
        <v>#DIV/0!</v>
      </c>
      <c r="AM20" s="289" t="e">
        <f t="shared" si="16"/>
        <v>#DIV/0!</v>
      </c>
      <c r="AN20" s="289" t="e">
        <f t="shared" si="17"/>
        <v>#DIV/0!</v>
      </c>
      <c r="AO20" s="289">
        <f t="shared" si="18"/>
        <v>0</v>
      </c>
      <c r="AP20" s="289" t="e">
        <f t="shared" si="19"/>
        <v>#DIV/0!</v>
      </c>
      <c r="AQ20" s="289">
        <f t="shared" si="20"/>
        <v>0</v>
      </c>
      <c r="AR20" s="289" t="e">
        <f t="shared" si="21"/>
        <v>#DIV/0!</v>
      </c>
      <c r="AS20" s="289" t="e">
        <f t="shared" si="22"/>
        <v>#DIV/0!</v>
      </c>
      <c r="AT20" s="289" t="e">
        <f t="shared" si="23"/>
        <v>#DIV/0!</v>
      </c>
      <c r="AU20" s="289">
        <f t="shared" si="24"/>
        <v>0</v>
      </c>
      <c r="AV20" s="289" t="e">
        <f t="shared" si="25"/>
        <v>#DIV/0!</v>
      </c>
      <c r="AW20" s="289">
        <f t="shared" si="26"/>
        <v>0</v>
      </c>
    </row>
    <row r="21" spans="1:49" s="57" customFormat="1" ht="9.9499999999999993" hidden="1" customHeight="1" x14ac:dyDescent="0.2">
      <c r="A21" s="350" t="s">
        <v>101</v>
      </c>
      <c r="B21" s="75">
        <f>10/2</f>
        <v>5</v>
      </c>
      <c r="C21" s="75"/>
      <c r="D21" s="307">
        <f t="shared" ref="D21:D23" si="56">SUM(B21:C21)</f>
        <v>5</v>
      </c>
      <c r="E21" s="75">
        <f>(8+2)/2</f>
        <v>5</v>
      </c>
      <c r="F21" s="75"/>
      <c r="G21" s="307">
        <f t="shared" ref="G21:G24" si="57">SUM(E21:F21)</f>
        <v>5</v>
      </c>
      <c r="H21" s="75"/>
      <c r="I21" s="75"/>
      <c r="J21" s="307">
        <f t="shared" ref="J21:J24" si="58">SUM(H21:I21)</f>
        <v>0</v>
      </c>
      <c r="K21" s="75">
        <f>3/2</f>
        <v>1.5</v>
      </c>
      <c r="L21" s="75"/>
      <c r="M21" s="307">
        <f t="shared" ref="M21:M24" si="59">SUM(K21:L21)</f>
        <v>1.5</v>
      </c>
      <c r="N21" s="75">
        <f>(1+2)/2</f>
        <v>1.5</v>
      </c>
      <c r="O21" s="75"/>
      <c r="P21" s="307">
        <f t="shared" ref="P21:P24" si="60">SUM(N21:O21)</f>
        <v>1.5</v>
      </c>
      <c r="Q21" s="75"/>
      <c r="R21" s="75"/>
      <c r="S21" s="307">
        <f t="shared" ref="S21:S24" si="61">SUM(Q21:R21)</f>
        <v>0</v>
      </c>
      <c r="T21" s="75">
        <f>2/2</f>
        <v>1</v>
      </c>
      <c r="U21" s="75"/>
      <c r="V21" s="307">
        <f t="shared" ref="V21:V24" si="62">SUM(T21:U21)</f>
        <v>1</v>
      </c>
      <c r="W21" s="75"/>
      <c r="X21" s="75"/>
      <c r="Y21" s="307">
        <f t="shared" ref="Y21:Y24" si="63">SUM(W21:X21)</f>
        <v>0</v>
      </c>
      <c r="Z21" s="75"/>
      <c r="AA21" s="75"/>
      <c r="AB21" s="307">
        <f t="shared" ref="AB21:AB24" si="64">SUM(Z21:AA21)</f>
        <v>0</v>
      </c>
      <c r="AC21" s="307">
        <f t="shared" ref="AC21:AD23" si="65">SUM(H21,Q21,Z21)</f>
        <v>0</v>
      </c>
      <c r="AD21" s="307">
        <f t="shared" si="65"/>
        <v>0</v>
      </c>
      <c r="AE21" s="307">
        <f t="shared" ref="AE21:AE24" si="66">SUM(AC21:AD21)</f>
        <v>0</v>
      </c>
      <c r="AF21" s="255" t="e">
        <f t="shared" si="9"/>
        <v>#DIV/0!</v>
      </c>
      <c r="AG21" s="255" t="e">
        <f t="shared" si="10"/>
        <v>#DIV/0!</v>
      </c>
      <c r="AH21" s="255" t="e">
        <f t="shared" si="11"/>
        <v>#DIV/0!</v>
      </c>
      <c r="AI21" s="255">
        <f t="shared" si="12"/>
        <v>0</v>
      </c>
      <c r="AJ21" s="255" t="e">
        <f t="shared" si="13"/>
        <v>#DIV/0!</v>
      </c>
      <c r="AK21" s="255">
        <f t="shared" si="14"/>
        <v>0</v>
      </c>
      <c r="AL21" s="255" t="e">
        <f t="shared" si="15"/>
        <v>#DIV/0!</v>
      </c>
      <c r="AM21" s="255" t="e">
        <f t="shared" si="16"/>
        <v>#DIV/0!</v>
      </c>
      <c r="AN21" s="255" t="e">
        <f t="shared" si="17"/>
        <v>#DIV/0!</v>
      </c>
      <c r="AO21" s="255">
        <f t="shared" si="18"/>
        <v>0</v>
      </c>
      <c r="AP21" s="255" t="e">
        <f t="shared" si="19"/>
        <v>#DIV/0!</v>
      </c>
      <c r="AQ21" s="255">
        <f t="shared" si="20"/>
        <v>0</v>
      </c>
      <c r="AR21" s="255" t="e">
        <f t="shared" si="21"/>
        <v>#DIV/0!</v>
      </c>
      <c r="AS21" s="255" t="e">
        <f t="shared" si="22"/>
        <v>#DIV/0!</v>
      </c>
      <c r="AT21" s="255" t="e">
        <f t="shared" si="23"/>
        <v>#DIV/0!</v>
      </c>
      <c r="AU21" s="255" t="e">
        <f t="shared" si="24"/>
        <v>#DIV/0!</v>
      </c>
      <c r="AV21" s="255" t="e">
        <f t="shared" si="25"/>
        <v>#DIV/0!</v>
      </c>
      <c r="AW21" s="255" t="e">
        <f t="shared" si="26"/>
        <v>#DIV/0!</v>
      </c>
    </row>
    <row r="22" spans="1:49" s="57" customFormat="1" ht="9.9499999999999993" hidden="1" customHeight="1" x14ac:dyDescent="0.2">
      <c r="A22" s="349" t="s">
        <v>56</v>
      </c>
      <c r="B22" s="75">
        <f>4/2</f>
        <v>2</v>
      </c>
      <c r="C22" s="75"/>
      <c r="D22" s="307">
        <f t="shared" si="56"/>
        <v>2</v>
      </c>
      <c r="E22" s="75">
        <f>(4+0)/2</f>
        <v>2</v>
      </c>
      <c r="F22" s="75"/>
      <c r="G22" s="307">
        <f t="shared" si="57"/>
        <v>2</v>
      </c>
      <c r="H22" s="75"/>
      <c r="I22" s="75"/>
      <c r="J22" s="307">
        <f t="shared" si="58"/>
        <v>0</v>
      </c>
      <c r="K22" s="75">
        <f>2/2</f>
        <v>1</v>
      </c>
      <c r="L22" s="75"/>
      <c r="M22" s="307">
        <f t="shared" si="59"/>
        <v>1</v>
      </c>
      <c r="N22" s="75">
        <f>(1+1)/2</f>
        <v>1</v>
      </c>
      <c r="O22" s="75"/>
      <c r="P22" s="307">
        <f t="shared" si="60"/>
        <v>1</v>
      </c>
      <c r="Q22" s="75"/>
      <c r="R22" s="75"/>
      <c r="S22" s="307">
        <f t="shared" si="61"/>
        <v>0</v>
      </c>
      <c r="T22" s="75">
        <f>9/2</f>
        <v>4.5</v>
      </c>
      <c r="U22" s="75"/>
      <c r="V22" s="307">
        <f t="shared" si="62"/>
        <v>4.5</v>
      </c>
      <c r="W22" s="75">
        <f>5/2</f>
        <v>2.5</v>
      </c>
      <c r="X22" s="75"/>
      <c r="Y22" s="307">
        <f t="shared" si="63"/>
        <v>2.5</v>
      </c>
      <c r="Z22" s="75"/>
      <c r="AA22" s="75"/>
      <c r="AB22" s="307">
        <f t="shared" si="64"/>
        <v>0</v>
      </c>
      <c r="AC22" s="307">
        <f t="shared" si="65"/>
        <v>0</v>
      </c>
      <c r="AD22" s="307">
        <f t="shared" si="65"/>
        <v>0</v>
      </c>
      <c r="AE22" s="307">
        <f t="shared" si="66"/>
        <v>0</v>
      </c>
      <c r="AF22" s="255" t="e">
        <f t="shared" si="9"/>
        <v>#DIV/0!</v>
      </c>
      <c r="AG22" s="255" t="e">
        <f t="shared" si="10"/>
        <v>#DIV/0!</v>
      </c>
      <c r="AH22" s="255" t="e">
        <f t="shared" si="11"/>
        <v>#DIV/0!</v>
      </c>
      <c r="AI22" s="255">
        <f t="shared" si="12"/>
        <v>0</v>
      </c>
      <c r="AJ22" s="255" t="e">
        <f t="shared" si="13"/>
        <v>#DIV/0!</v>
      </c>
      <c r="AK22" s="255">
        <f t="shared" si="14"/>
        <v>0</v>
      </c>
      <c r="AL22" s="255" t="e">
        <f t="shared" si="15"/>
        <v>#DIV/0!</v>
      </c>
      <c r="AM22" s="255" t="e">
        <f t="shared" si="16"/>
        <v>#DIV/0!</v>
      </c>
      <c r="AN22" s="255" t="e">
        <f t="shared" si="17"/>
        <v>#DIV/0!</v>
      </c>
      <c r="AO22" s="255">
        <f t="shared" si="18"/>
        <v>0</v>
      </c>
      <c r="AP22" s="255" t="e">
        <f t="shared" si="19"/>
        <v>#DIV/0!</v>
      </c>
      <c r="AQ22" s="255">
        <f t="shared" si="20"/>
        <v>0</v>
      </c>
      <c r="AR22" s="255" t="e">
        <f t="shared" si="21"/>
        <v>#DIV/0!</v>
      </c>
      <c r="AS22" s="255" t="e">
        <f t="shared" si="22"/>
        <v>#DIV/0!</v>
      </c>
      <c r="AT22" s="255" t="e">
        <f t="shared" si="23"/>
        <v>#DIV/0!</v>
      </c>
      <c r="AU22" s="255">
        <f t="shared" si="24"/>
        <v>0</v>
      </c>
      <c r="AV22" s="255" t="e">
        <f t="shared" si="25"/>
        <v>#DIV/0!</v>
      </c>
      <c r="AW22" s="255">
        <f t="shared" si="26"/>
        <v>0</v>
      </c>
    </row>
    <row r="23" spans="1:49" s="57" customFormat="1" ht="9.9499999999999993" hidden="1" customHeight="1" x14ac:dyDescent="0.2">
      <c r="A23" s="351" t="s">
        <v>267</v>
      </c>
      <c r="B23" s="75">
        <f>12/2</f>
        <v>6</v>
      </c>
      <c r="C23" s="75"/>
      <c r="D23" s="307">
        <f t="shared" si="56"/>
        <v>6</v>
      </c>
      <c r="E23" s="75">
        <f>(10+2)/2</f>
        <v>6</v>
      </c>
      <c r="F23" s="75"/>
      <c r="G23" s="307">
        <f t="shared" si="57"/>
        <v>6</v>
      </c>
      <c r="H23" s="75"/>
      <c r="I23" s="75"/>
      <c r="J23" s="307">
        <f t="shared" si="58"/>
        <v>0</v>
      </c>
      <c r="K23" s="75">
        <f>3/2</f>
        <v>1.5</v>
      </c>
      <c r="L23" s="75"/>
      <c r="M23" s="307">
        <f t="shared" si="59"/>
        <v>1.5</v>
      </c>
      <c r="N23" s="75">
        <f>(2+1)/2</f>
        <v>1.5</v>
      </c>
      <c r="O23" s="75"/>
      <c r="P23" s="307">
        <f t="shared" si="60"/>
        <v>1.5</v>
      </c>
      <c r="Q23" s="75"/>
      <c r="R23" s="75"/>
      <c r="S23" s="307">
        <f t="shared" si="61"/>
        <v>0</v>
      </c>
      <c r="T23" s="75">
        <f>7/2</f>
        <v>3.5</v>
      </c>
      <c r="U23" s="75"/>
      <c r="V23" s="307">
        <f t="shared" si="62"/>
        <v>3.5</v>
      </c>
      <c r="W23" s="75">
        <f>5/2</f>
        <v>2.5</v>
      </c>
      <c r="X23" s="75"/>
      <c r="Y23" s="307">
        <f t="shared" si="63"/>
        <v>2.5</v>
      </c>
      <c r="Z23" s="75"/>
      <c r="AA23" s="75"/>
      <c r="AB23" s="307">
        <f t="shared" si="64"/>
        <v>0</v>
      </c>
      <c r="AC23" s="307">
        <f t="shared" si="65"/>
        <v>0</v>
      </c>
      <c r="AD23" s="307">
        <f t="shared" si="65"/>
        <v>0</v>
      </c>
      <c r="AE23" s="307">
        <f t="shared" si="66"/>
        <v>0</v>
      </c>
      <c r="AF23" s="255" t="e">
        <f t="shared" si="9"/>
        <v>#DIV/0!</v>
      </c>
      <c r="AG23" s="255" t="e">
        <f t="shared" si="10"/>
        <v>#DIV/0!</v>
      </c>
      <c r="AH23" s="255" t="e">
        <f t="shared" si="11"/>
        <v>#DIV/0!</v>
      </c>
      <c r="AI23" s="255">
        <f t="shared" si="12"/>
        <v>0</v>
      </c>
      <c r="AJ23" s="255" t="e">
        <f t="shared" si="13"/>
        <v>#DIV/0!</v>
      </c>
      <c r="AK23" s="255">
        <f t="shared" si="14"/>
        <v>0</v>
      </c>
      <c r="AL23" s="255" t="e">
        <f t="shared" si="15"/>
        <v>#DIV/0!</v>
      </c>
      <c r="AM23" s="255" t="e">
        <f t="shared" si="16"/>
        <v>#DIV/0!</v>
      </c>
      <c r="AN23" s="255" t="e">
        <f t="shared" si="17"/>
        <v>#DIV/0!</v>
      </c>
      <c r="AO23" s="255">
        <f t="shared" si="18"/>
        <v>0</v>
      </c>
      <c r="AP23" s="255" t="e">
        <f t="shared" si="19"/>
        <v>#DIV/0!</v>
      </c>
      <c r="AQ23" s="255">
        <f t="shared" si="20"/>
        <v>0</v>
      </c>
      <c r="AR23" s="255" t="e">
        <f t="shared" si="21"/>
        <v>#DIV/0!</v>
      </c>
      <c r="AS23" s="255" t="e">
        <f t="shared" si="22"/>
        <v>#DIV/0!</v>
      </c>
      <c r="AT23" s="255" t="e">
        <f t="shared" si="23"/>
        <v>#DIV/0!</v>
      </c>
      <c r="AU23" s="255">
        <f t="shared" si="24"/>
        <v>0</v>
      </c>
      <c r="AV23" s="255" t="e">
        <f t="shared" si="25"/>
        <v>#DIV/0!</v>
      </c>
      <c r="AW23" s="255">
        <f t="shared" si="26"/>
        <v>0</v>
      </c>
    </row>
    <row r="24" spans="1:49" s="59" customFormat="1" ht="9.9499999999999993" hidden="1" customHeight="1" x14ac:dyDescent="0.2">
      <c r="A24" s="73" t="s">
        <v>36</v>
      </c>
      <c r="B24" s="322">
        <f t="shared" ref="B24" si="67">SUM(B25:B26)</f>
        <v>56</v>
      </c>
      <c r="C24" s="322">
        <f>SUM(C25:C26)</f>
        <v>0</v>
      </c>
      <c r="D24" s="322">
        <f>SUM(B24:C24)</f>
        <v>56</v>
      </c>
      <c r="E24" s="322">
        <f t="shared" ref="E24:AD24" si="68">SUM(E25:E26)</f>
        <v>34</v>
      </c>
      <c r="F24" s="322">
        <f t="shared" si="68"/>
        <v>0</v>
      </c>
      <c r="G24" s="322">
        <f t="shared" si="57"/>
        <v>34</v>
      </c>
      <c r="H24" s="322">
        <f t="shared" si="68"/>
        <v>0</v>
      </c>
      <c r="I24" s="322">
        <f t="shared" si="68"/>
        <v>0</v>
      </c>
      <c r="J24" s="322">
        <f t="shared" si="58"/>
        <v>0</v>
      </c>
      <c r="K24" s="322">
        <f t="shared" si="68"/>
        <v>33</v>
      </c>
      <c r="L24" s="322">
        <f t="shared" si="68"/>
        <v>0</v>
      </c>
      <c r="M24" s="322">
        <f t="shared" si="59"/>
        <v>33</v>
      </c>
      <c r="N24" s="322">
        <f t="shared" si="68"/>
        <v>18</v>
      </c>
      <c r="O24" s="322">
        <f t="shared" si="68"/>
        <v>0</v>
      </c>
      <c r="P24" s="322">
        <f t="shared" si="60"/>
        <v>18</v>
      </c>
      <c r="Q24" s="322">
        <f t="shared" si="68"/>
        <v>0</v>
      </c>
      <c r="R24" s="322">
        <f t="shared" si="68"/>
        <v>0</v>
      </c>
      <c r="S24" s="322">
        <f t="shared" si="61"/>
        <v>0</v>
      </c>
      <c r="T24" s="322">
        <f t="shared" si="68"/>
        <v>36</v>
      </c>
      <c r="U24" s="322">
        <f t="shared" si="68"/>
        <v>0</v>
      </c>
      <c r="V24" s="322">
        <f t="shared" si="62"/>
        <v>36</v>
      </c>
      <c r="W24" s="322">
        <f t="shared" si="68"/>
        <v>17</v>
      </c>
      <c r="X24" s="322">
        <f t="shared" si="68"/>
        <v>0</v>
      </c>
      <c r="Y24" s="322">
        <f t="shared" si="63"/>
        <v>17</v>
      </c>
      <c r="Z24" s="322">
        <f t="shared" si="68"/>
        <v>0</v>
      </c>
      <c r="AA24" s="322">
        <f t="shared" si="68"/>
        <v>0</v>
      </c>
      <c r="AB24" s="322">
        <f t="shared" si="64"/>
        <v>0</v>
      </c>
      <c r="AC24" s="322">
        <f t="shared" si="68"/>
        <v>0</v>
      </c>
      <c r="AD24" s="322">
        <f t="shared" si="68"/>
        <v>0</v>
      </c>
      <c r="AE24" s="322">
        <f t="shared" si="66"/>
        <v>0</v>
      </c>
      <c r="AF24" s="254" t="e">
        <f t="shared" si="9"/>
        <v>#DIV/0!</v>
      </c>
      <c r="AG24" s="254" t="e">
        <f t="shared" si="10"/>
        <v>#DIV/0!</v>
      </c>
      <c r="AH24" s="254" t="e">
        <f t="shared" si="11"/>
        <v>#DIV/0!</v>
      </c>
      <c r="AI24" s="254">
        <f t="shared" si="12"/>
        <v>0</v>
      </c>
      <c r="AJ24" s="254" t="e">
        <f t="shared" si="13"/>
        <v>#DIV/0!</v>
      </c>
      <c r="AK24" s="254">
        <f t="shared" si="14"/>
        <v>0</v>
      </c>
      <c r="AL24" s="254" t="e">
        <f t="shared" si="15"/>
        <v>#DIV/0!</v>
      </c>
      <c r="AM24" s="254" t="e">
        <f t="shared" si="16"/>
        <v>#DIV/0!</v>
      </c>
      <c r="AN24" s="254" t="e">
        <f t="shared" si="17"/>
        <v>#DIV/0!</v>
      </c>
      <c r="AO24" s="254">
        <f t="shared" si="18"/>
        <v>0</v>
      </c>
      <c r="AP24" s="254" t="e">
        <f t="shared" si="19"/>
        <v>#DIV/0!</v>
      </c>
      <c r="AQ24" s="254">
        <f t="shared" si="20"/>
        <v>0</v>
      </c>
      <c r="AR24" s="254" t="e">
        <f t="shared" si="21"/>
        <v>#DIV/0!</v>
      </c>
      <c r="AS24" s="254" t="e">
        <f t="shared" si="22"/>
        <v>#DIV/0!</v>
      </c>
      <c r="AT24" s="254" t="e">
        <f t="shared" si="23"/>
        <v>#DIV/0!</v>
      </c>
      <c r="AU24" s="254">
        <f t="shared" si="24"/>
        <v>0</v>
      </c>
      <c r="AV24" s="254" t="e">
        <f t="shared" si="25"/>
        <v>#DIV/0!</v>
      </c>
      <c r="AW24" s="254">
        <f t="shared" si="26"/>
        <v>0</v>
      </c>
    </row>
    <row r="25" spans="1:49" s="57" customFormat="1" ht="9.9499999999999993" hidden="1" customHeight="1" x14ac:dyDescent="0.2">
      <c r="A25" s="250" t="s">
        <v>277</v>
      </c>
      <c r="B25" s="307">
        <v>31</v>
      </c>
      <c r="C25" s="307"/>
      <c r="D25" s="307">
        <f t="shared" ref="D25:D26" si="69">SUM(B25:C25)</f>
        <v>31</v>
      </c>
      <c r="E25" s="307">
        <f>15+8</f>
        <v>23</v>
      </c>
      <c r="F25" s="307"/>
      <c r="G25" s="307">
        <f t="shared" ref="G25:G82" si="70">SUM(E25:F25)</f>
        <v>23</v>
      </c>
      <c r="H25" s="307"/>
      <c r="I25" s="307"/>
      <c r="J25" s="307">
        <f t="shared" ref="J25:J82" si="71">SUM(H25:I25)</f>
        <v>0</v>
      </c>
      <c r="K25" s="307">
        <v>22</v>
      </c>
      <c r="L25" s="307"/>
      <c r="M25" s="307">
        <f t="shared" ref="M25:M82" si="72">SUM(K25:L25)</f>
        <v>22</v>
      </c>
      <c r="N25" s="307">
        <f>13+2</f>
        <v>15</v>
      </c>
      <c r="O25" s="307"/>
      <c r="P25" s="307">
        <f t="shared" ref="P25:P82" si="73">SUM(N25:O25)</f>
        <v>15</v>
      </c>
      <c r="Q25" s="307"/>
      <c r="R25" s="307"/>
      <c r="S25" s="307">
        <f t="shared" ref="S25:S82" si="74">SUM(Q25:R25)</f>
        <v>0</v>
      </c>
      <c r="T25" s="307">
        <v>9</v>
      </c>
      <c r="U25" s="307"/>
      <c r="V25" s="307">
        <f t="shared" ref="V25:V82" si="75">SUM(T25:U25)</f>
        <v>9</v>
      </c>
      <c r="W25" s="307"/>
      <c r="X25" s="307"/>
      <c r="Y25" s="307">
        <f t="shared" ref="Y25:Y82" si="76">SUM(W25:X25)</f>
        <v>0</v>
      </c>
      <c r="Z25" s="307"/>
      <c r="AA25" s="307"/>
      <c r="AB25" s="307">
        <f t="shared" ref="AB25:AB82" si="77">SUM(Z25:AA25)</f>
        <v>0</v>
      </c>
      <c r="AC25" s="307">
        <f>SUM(H25,Q25,Z25)</f>
        <v>0</v>
      </c>
      <c r="AD25" s="307">
        <f>SUM(I25,R25,AA25)</f>
        <v>0</v>
      </c>
      <c r="AE25" s="307">
        <f t="shared" ref="AE25:AE82" si="78">SUM(AC25:AD25)</f>
        <v>0</v>
      </c>
      <c r="AF25" s="255" t="e">
        <f t="shared" si="9"/>
        <v>#DIV/0!</v>
      </c>
      <c r="AG25" s="255" t="e">
        <f t="shared" si="10"/>
        <v>#DIV/0!</v>
      </c>
      <c r="AH25" s="255" t="e">
        <f t="shared" si="11"/>
        <v>#DIV/0!</v>
      </c>
      <c r="AI25" s="255">
        <f t="shared" si="12"/>
        <v>0</v>
      </c>
      <c r="AJ25" s="255" t="e">
        <f t="shared" si="13"/>
        <v>#DIV/0!</v>
      </c>
      <c r="AK25" s="255">
        <f t="shared" si="14"/>
        <v>0</v>
      </c>
      <c r="AL25" s="255" t="e">
        <f t="shared" si="15"/>
        <v>#DIV/0!</v>
      </c>
      <c r="AM25" s="255" t="e">
        <f t="shared" si="16"/>
        <v>#DIV/0!</v>
      </c>
      <c r="AN25" s="255" t="e">
        <f t="shared" si="17"/>
        <v>#DIV/0!</v>
      </c>
      <c r="AO25" s="255">
        <f t="shared" si="18"/>
        <v>0</v>
      </c>
      <c r="AP25" s="255" t="e">
        <f t="shared" si="19"/>
        <v>#DIV/0!</v>
      </c>
      <c r="AQ25" s="255">
        <f t="shared" si="20"/>
        <v>0</v>
      </c>
      <c r="AR25" s="255" t="e">
        <f t="shared" si="21"/>
        <v>#DIV/0!</v>
      </c>
      <c r="AS25" s="255" t="e">
        <f t="shared" si="22"/>
        <v>#DIV/0!</v>
      </c>
      <c r="AT25" s="255" t="e">
        <f t="shared" si="23"/>
        <v>#DIV/0!</v>
      </c>
      <c r="AU25" s="255" t="e">
        <f t="shared" si="24"/>
        <v>#DIV/0!</v>
      </c>
      <c r="AV25" s="255" t="e">
        <f t="shared" si="25"/>
        <v>#DIV/0!</v>
      </c>
      <c r="AW25" s="255" t="e">
        <f t="shared" si="26"/>
        <v>#DIV/0!</v>
      </c>
    </row>
    <row r="26" spans="1:49" s="57" customFormat="1" ht="9.9499999999999993" hidden="1" customHeight="1" x14ac:dyDescent="0.2">
      <c r="A26" s="250" t="s">
        <v>178</v>
      </c>
      <c r="B26" s="307">
        <v>25</v>
      </c>
      <c r="C26" s="307"/>
      <c r="D26" s="307">
        <f t="shared" si="69"/>
        <v>25</v>
      </c>
      <c r="E26" s="307">
        <f>4+7</f>
        <v>11</v>
      </c>
      <c r="F26" s="307"/>
      <c r="G26" s="307">
        <f t="shared" si="70"/>
        <v>11</v>
      </c>
      <c r="H26" s="307"/>
      <c r="I26" s="307"/>
      <c r="J26" s="307">
        <f t="shared" si="71"/>
        <v>0</v>
      </c>
      <c r="K26" s="307">
        <v>11</v>
      </c>
      <c r="L26" s="307"/>
      <c r="M26" s="307">
        <f t="shared" si="72"/>
        <v>11</v>
      </c>
      <c r="N26" s="307">
        <f>2+1</f>
        <v>3</v>
      </c>
      <c r="O26" s="307"/>
      <c r="P26" s="307">
        <f t="shared" si="73"/>
        <v>3</v>
      </c>
      <c r="Q26" s="307"/>
      <c r="R26" s="307"/>
      <c r="S26" s="307">
        <f t="shared" si="74"/>
        <v>0</v>
      </c>
      <c r="T26" s="307">
        <v>27</v>
      </c>
      <c r="U26" s="307"/>
      <c r="V26" s="307">
        <f t="shared" si="75"/>
        <v>27</v>
      </c>
      <c r="W26" s="307">
        <v>17</v>
      </c>
      <c r="X26" s="307"/>
      <c r="Y26" s="307">
        <f t="shared" si="76"/>
        <v>17</v>
      </c>
      <c r="Z26" s="307"/>
      <c r="AA26" s="307"/>
      <c r="AB26" s="307">
        <f t="shared" si="77"/>
        <v>0</v>
      </c>
      <c r="AC26" s="307">
        <f>SUM(H26,Q26,Z26)</f>
        <v>0</v>
      </c>
      <c r="AD26" s="307">
        <f>SUM(I26,R26,AA26)</f>
        <v>0</v>
      </c>
      <c r="AE26" s="307">
        <f t="shared" si="78"/>
        <v>0</v>
      </c>
      <c r="AF26" s="255" t="e">
        <f t="shared" si="9"/>
        <v>#DIV/0!</v>
      </c>
      <c r="AG26" s="255" t="e">
        <f t="shared" si="10"/>
        <v>#DIV/0!</v>
      </c>
      <c r="AH26" s="255" t="e">
        <f t="shared" si="11"/>
        <v>#DIV/0!</v>
      </c>
      <c r="AI26" s="255">
        <f t="shared" si="12"/>
        <v>0</v>
      </c>
      <c r="AJ26" s="255" t="e">
        <f t="shared" si="13"/>
        <v>#DIV/0!</v>
      </c>
      <c r="AK26" s="255">
        <f t="shared" si="14"/>
        <v>0</v>
      </c>
      <c r="AL26" s="255" t="e">
        <f t="shared" si="15"/>
        <v>#DIV/0!</v>
      </c>
      <c r="AM26" s="255" t="e">
        <f t="shared" si="16"/>
        <v>#DIV/0!</v>
      </c>
      <c r="AN26" s="255" t="e">
        <f t="shared" si="17"/>
        <v>#DIV/0!</v>
      </c>
      <c r="AO26" s="255">
        <f t="shared" si="18"/>
        <v>0</v>
      </c>
      <c r="AP26" s="255" t="e">
        <f t="shared" si="19"/>
        <v>#DIV/0!</v>
      </c>
      <c r="AQ26" s="255">
        <f t="shared" si="20"/>
        <v>0</v>
      </c>
      <c r="AR26" s="255" t="e">
        <f t="shared" si="21"/>
        <v>#DIV/0!</v>
      </c>
      <c r="AS26" s="255" t="e">
        <f t="shared" si="22"/>
        <v>#DIV/0!</v>
      </c>
      <c r="AT26" s="255" t="e">
        <f t="shared" si="23"/>
        <v>#DIV/0!</v>
      </c>
      <c r="AU26" s="255">
        <f t="shared" si="24"/>
        <v>0</v>
      </c>
      <c r="AV26" s="255" t="e">
        <f t="shared" si="25"/>
        <v>#DIV/0!</v>
      </c>
      <c r="AW26" s="255">
        <f t="shared" si="26"/>
        <v>0</v>
      </c>
    </row>
    <row r="27" spans="1:49" s="59" customFormat="1" ht="9.9499999999999993" customHeight="1" x14ac:dyDescent="0.2">
      <c r="A27" s="73" t="s">
        <v>37</v>
      </c>
      <c r="B27" s="322">
        <f>SUM(B28:B37)</f>
        <v>159</v>
      </c>
      <c r="C27" s="322">
        <f t="shared" ref="C27" si="79">SUM(C28:C37)</f>
        <v>0</v>
      </c>
      <c r="D27" s="322">
        <f>SUM(B27:C27)</f>
        <v>159</v>
      </c>
      <c r="E27" s="322">
        <f t="shared" ref="E27" si="80">SUM(E28:E37)</f>
        <v>115</v>
      </c>
      <c r="F27" s="322">
        <f t="shared" ref="F27" si="81">SUM(F28:F37)</f>
        <v>0</v>
      </c>
      <c r="G27" s="322">
        <f t="shared" si="70"/>
        <v>115</v>
      </c>
      <c r="H27" s="322">
        <f t="shared" ref="H27" si="82">SUM(H28:H37)</f>
        <v>93</v>
      </c>
      <c r="I27" s="322">
        <f t="shared" ref="I27" si="83">SUM(I28:I37)</f>
        <v>0</v>
      </c>
      <c r="J27" s="322">
        <f t="shared" si="71"/>
        <v>93</v>
      </c>
      <c r="K27" s="322">
        <f t="shared" ref="K27" si="84">SUM(K28:K37)</f>
        <v>52</v>
      </c>
      <c r="L27" s="322">
        <f t="shared" ref="L27" si="85">SUM(L28:L37)</f>
        <v>0</v>
      </c>
      <c r="M27" s="322">
        <f t="shared" si="72"/>
        <v>52</v>
      </c>
      <c r="N27" s="322">
        <f t="shared" ref="N27" si="86">SUM(N28:N37)</f>
        <v>38</v>
      </c>
      <c r="O27" s="322">
        <f t="shared" ref="O27" si="87">SUM(O28:O37)</f>
        <v>0</v>
      </c>
      <c r="P27" s="322">
        <f t="shared" si="73"/>
        <v>38</v>
      </c>
      <c r="Q27" s="322">
        <f t="shared" ref="Q27" si="88">SUM(Q28:Q37)</f>
        <v>33</v>
      </c>
      <c r="R27" s="322">
        <f t="shared" ref="R27" si="89">SUM(R28:R37)</f>
        <v>0</v>
      </c>
      <c r="S27" s="322">
        <f t="shared" si="74"/>
        <v>33</v>
      </c>
      <c r="T27" s="322">
        <f t="shared" ref="T27" si="90">SUM(T28:T37)</f>
        <v>28</v>
      </c>
      <c r="U27" s="322">
        <f t="shared" ref="U27" si="91">SUM(U28:U37)</f>
        <v>0</v>
      </c>
      <c r="V27" s="322">
        <f t="shared" si="75"/>
        <v>28</v>
      </c>
      <c r="W27" s="322">
        <f t="shared" ref="W27" si="92">SUM(W28:W37)</f>
        <v>26</v>
      </c>
      <c r="X27" s="322">
        <f t="shared" ref="X27" si="93">SUM(X28:X37)</f>
        <v>0</v>
      </c>
      <c r="Y27" s="322">
        <f t="shared" si="76"/>
        <v>26</v>
      </c>
      <c r="Z27" s="322">
        <f t="shared" ref="Z27" si="94">SUM(Z28:Z37)</f>
        <v>22</v>
      </c>
      <c r="AA27" s="322">
        <f t="shared" ref="AA27" si="95">SUM(AA28:AA37)</f>
        <v>0</v>
      </c>
      <c r="AB27" s="322">
        <f t="shared" si="77"/>
        <v>22</v>
      </c>
      <c r="AC27" s="322">
        <f t="shared" ref="AC27" si="96">SUM(AC28:AC37)</f>
        <v>148</v>
      </c>
      <c r="AD27" s="322">
        <f t="shared" ref="AD27" si="97">SUM(AD28:AD37)</f>
        <v>0</v>
      </c>
      <c r="AE27" s="322">
        <f t="shared" si="78"/>
        <v>148</v>
      </c>
      <c r="AF27" s="254">
        <f t="shared" si="9"/>
        <v>0.6283783783783784</v>
      </c>
      <c r="AG27" s="254" t="e">
        <f t="shared" si="10"/>
        <v>#DIV/0!</v>
      </c>
      <c r="AH27" s="254">
        <f t="shared" si="11"/>
        <v>0.6283783783783784</v>
      </c>
      <c r="AI27" s="254">
        <f t="shared" si="12"/>
        <v>0.80869565217391304</v>
      </c>
      <c r="AJ27" s="254" t="e">
        <f t="shared" si="13"/>
        <v>#DIV/0!</v>
      </c>
      <c r="AK27" s="254">
        <f t="shared" si="14"/>
        <v>0.80869565217391304</v>
      </c>
      <c r="AL27" s="254">
        <f t="shared" si="15"/>
        <v>0.22297297297297297</v>
      </c>
      <c r="AM27" s="254" t="e">
        <f t="shared" si="16"/>
        <v>#DIV/0!</v>
      </c>
      <c r="AN27" s="254">
        <f t="shared" si="17"/>
        <v>0.22297297297297297</v>
      </c>
      <c r="AO27" s="254">
        <f t="shared" si="18"/>
        <v>0.86842105263157898</v>
      </c>
      <c r="AP27" s="254" t="e">
        <f t="shared" si="19"/>
        <v>#DIV/0!</v>
      </c>
      <c r="AQ27" s="254">
        <f t="shared" si="20"/>
        <v>0.86842105263157898</v>
      </c>
      <c r="AR27" s="254">
        <f t="shared" si="21"/>
        <v>0.14864864864864866</v>
      </c>
      <c r="AS27" s="254" t="e">
        <f t="shared" si="22"/>
        <v>#DIV/0!</v>
      </c>
      <c r="AT27" s="254">
        <f t="shared" si="23"/>
        <v>0.14864864864864866</v>
      </c>
      <c r="AU27" s="254">
        <f t="shared" si="24"/>
        <v>0.84615384615384615</v>
      </c>
      <c r="AV27" s="254" t="e">
        <f t="shared" si="25"/>
        <v>#DIV/0!</v>
      </c>
      <c r="AW27" s="254">
        <f t="shared" si="26"/>
        <v>0.84615384615384615</v>
      </c>
    </row>
    <row r="28" spans="1:49" s="57" customFormat="1" ht="9.9499999999999993" customHeight="1" x14ac:dyDescent="0.2">
      <c r="A28" s="347" t="s">
        <v>270</v>
      </c>
      <c r="B28" s="325">
        <v>9</v>
      </c>
      <c r="C28" s="677"/>
      <c r="D28" s="307">
        <f t="shared" ref="D28:D46" si="98">SUM(B28:C28)</f>
        <v>9</v>
      </c>
      <c r="E28" s="307">
        <v>5</v>
      </c>
      <c r="F28" s="677"/>
      <c r="G28" s="307">
        <f t="shared" si="70"/>
        <v>5</v>
      </c>
      <c r="H28" s="307">
        <v>5</v>
      </c>
      <c r="I28" s="677"/>
      <c r="J28" s="307">
        <f t="shared" si="71"/>
        <v>5</v>
      </c>
      <c r="K28" s="307">
        <v>4</v>
      </c>
      <c r="L28" s="677"/>
      <c r="M28" s="307">
        <f t="shared" si="72"/>
        <v>4</v>
      </c>
      <c r="N28" s="307">
        <v>3</v>
      </c>
      <c r="O28" s="677"/>
      <c r="P28" s="307">
        <f t="shared" si="73"/>
        <v>3</v>
      </c>
      <c r="Q28" s="307">
        <v>3</v>
      </c>
      <c r="R28" s="307">
        <v>0</v>
      </c>
      <c r="S28" s="307">
        <f t="shared" si="74"/>
        <v>3</v>
      </c>
      <c r="T28" s="359">
        <v>2</v>
      </c>
      <c r="U28" s="677"/>
      <c r="V28" s="307">
        <f t="shared" si="75"/>
        <v>2</v>
      </c>
      <c r="W28" s="307">
        <v>2</v>
      </c>
      <c r="X28" s="307">
        <v>0</v>
      </c>
      <c r="Y28" s="307">
        <f t="shared" si="76"/>
        <v>2</v>
      </c>
      <c r="Z28" s="307">
        <v>2</v>
      </c>
      <c r="AA28" s="677"/>
      <c r="AB28" s="307">
        <f t="shared" si="77"/>
        <v>2</v>
      </c>
      <c r="AC28" s="307">
        <f t="shared" ref="AC28:AC37" si="99">SUM(H28,Q28,Z28)</f>
        <v>10</v>
      </c>
      <c r="AD28" s="677"/>
      <c r="AE28" s="307">
        <f t="shared" si="78"/>
        <v>10</v>
      </c>
      <c r="AF28" s="255">
        <f t="shared" si="9"/>
        <v>0.5</v>
      </c>
      <c r="AG28" s="255" t="e">
        <f t="shared" si="10"/>
        <v>#DIV/0!</v>
      </c>
      <c r="AH28" s="255">
        <f t="shared" si="11"/>
        <v>0.5</v>
      </c>
      <c r="AI28" s="255">
        <f t="shared" si="12"/>
        <v>1</v>
      </c>
      <c r="AJ28" s="255" t="e">
        <f t="shared" si="13"/>
        <v>#DIV/0!</v>
      </c>
      <c r="AK28" s="255">
        <f t="shared" si="14"/>
        <v>1</v>
      </c>
      <c r="AL28" s="255">
        <f t="shared" si="15"/>
        <v>0.3</v>
      </c>
      <c r="AM28" s="255" t="e">
        <f t="shared" si="16"/>
        <v>#DIV/0!</v>
      </c>
      <c r="AN28" s="255">
        <f t="shared" si="17"/>
        <v>0.3</v>
      </c>
      <c r="AO28" s="255">
        <f t="shared" si="18"/>
        <v>1</v>
      </c>
      <c r="AP28" s="255" t="e">
        <f t="shared" si="19"/>
        <v>#DIV/0!</v>
      </c>
      <c r="AQ28" s="255">
        <f t="shared" si="20"/>
        <v>1</v>
      </c>
      <c r="AR28" s="255">
        <f t="shared" si="21"/>
        <v>0.2</v>
      </c>
      <c r="AS28" s="255" t="e">
        <f t="shared" si="22"/>
        <v>#DIV/0!</v>
      </c>
      <c r="AT28" s="255">
        <f t="shared" si="23"/>
        <v>0.2</v>
      </c>
      <c r="AU28" s="255">
        <f t="shared" si="24"/>
        <v>1</v>
      </c>
      <c r="AV28" s="255" t="e">
        <f t="shared" si="25"/>
        <v>#DIV/0!</v>
      </c>
      <c r="AW28" s="255">
        <f t="shared" si="26"/>
        <v>1</v>
      </c>
    </row>
    <row r="29" spans="1:49" s="58" customFormat="1" ht="9.9499999999999993" customHeight="1" x14ac:dyDescent="0.2">
      <c r="A29" s="347" t="s">
        <v>271</v>
      </c>
      <c r="B29" s="325">
        <v>7</v>
      </c>
      <c r="C29" s="678"/>
      <c r="D29" s="307">
        <f t="shared" si="98"/>
        <v>7</v>
      </c>
      <c r="E29" s="359">
        <v>5</v>
      </c>
      <c r="F29" s="678"/>
      <c r="G29" s="307">
        <f t="shared" si="70"/>
        <v>5</v>
      </c>
      <c r="H29" s="359">
        <v>4</v>
      </c>
      <c r="I29" s="678"/>
      <c r="J29" s="307">
        <f t="shared" si="71"/>
        <v>4</v>
      </c>
      <c r="K29" s="359">
        <v>6</v>
      </c>
      <c r="L29" s="678"/>
      <c r="M29" s="307">
        <f t="shared" si="72"/>
        <v>6</v>
      </c>
      <c r="N29" s="359">
        <f>1+3</f>
        <v>4</v>
      </c>
      <c r="O29" s="678"/>
      <c r="P29" s="307">
        <f t="shared" si="73"/>
        <v>4</v>
      </c>
      <c r="Q29" s="359">
        <v>4</v>
      </c>
      <c r="R29" s="359">
        <v>0</v>
      </c>
      <c r="S29" s="307">
        <f t="shared" si="74"/>
        <v>4</v>
      </c>
      <c r="T29" s="359">
        <v>5</v>
      </c>
      <c r="U29" s="678"/>
      <c r="V29" s="307">
        <f t="shared" si="75"/>
        <v>5</v>
      </c>
      <c r="W29" s="359">
        <v>5</v>
      </c>
      <c r="X29" s="359">
        <v>0</v>
      </c>
      <c r="Y29" s="307">
        <f t="shared" si="76"/>
        <v>5</v>
      </c>
      <c r="Z29" s="359">
        <v>5</v>
      </c>
      <c r="AA29" s="678"/>
      <c r="AB29" s="307">
        <f t="shared" si="77"/>
        <v>5</v>
      </c>
      <c r="AC29" s="307">
        <f t="shared" si="99"/>
        <v>13</v>
      </c>
      <c r="AD29" s="677"/>
      <c r="AE29" s="307">
        <f t="shared" si="78"/>
        <v>13</v>
      </c>
      <c r="AF29" s="255">
        <f t="shared" si="9"/>
        <v>0.30769230769230771</v>
      </c>
      <c r="AG29" s="255" t="e">
        <f t="shared" si="10"/>
        <v>#DIV/0!</v>
      </c>
      <c r="AH29" s="255">
        <f t="shared" si="11"/>
        <v>0.30769230769230771</v>
      </c>
      <c r="AI29" s="255">
        <f t="shared" si="12"/>
        <v>0.8</v>
      </c>
      <c r="AJ29" s="255" t="e">
        <f t="shared" si="13"/>
        <v>#DIV/0!</v>
      </c>
      <c r="AK29" s="255">
        <f t="shared" si="14"/>
        <v>0.8</v>
      </c>
      <c r="AL29" s="255">
        <f t="shared" si="15"/>
        <v>0.30769230769230771</v>
      </c>
      <c r="AM29" s="255" t="e">
        <f t="shared" si="16"/>
        <v>#DIV/0!</v>
      </c>
      <c r="AN29" s="255">
        <f t="shared" si="17"/>
        <v>0.30769230769230771</v>
      </c>
      <c r="AO29" s="255">
        <f t="shared" si="18"/>
        <v>1</v>
      </c>
      <c r="AP29" s="255" t="e">
        <f t="shared" si="19"/>
        <v>#DIV/0!</v>
      </c>
      <c r="AQ29" s="255">
        <f t="shared" si="20"/>
        <v>1</v>
      </c>
      <c r="AR29" s="255">
        <f t="shared" si="21"/>
        <v>0.38461538461538464</v>
      </c>
      <c r="AS29" s="255" t="e">
        <f t="shared" si="22"/>
        <v>#DIV/0!</v>
      </c>
      <c r="AT29" s="255">
        <f t="shared" si="23"/>
        <v>0.38461538461538464</v>
      </c>
      <c r="AU29" s="255">
        <f t="shared" si="24"/>
        <v>1</v>
      </c>
      <c r="AV29" s="255" t="e">
        <f t="shared" si="25"/>
        <v>#DIV/0!</v>
      </c>
      <c r="AW29" s="255">
        <f t="shared" si="26"/>
        <v>1</v>
      </c>
    </row>
    <row r="30" spans="1:49" s="58" customFormat="1" ht="9.9499999999999993" customHeight="1" x14ac:dyDescent="0.2">
      <c r="A30" s="347" t="s">
        <v>167</v>
      </c>
      <c r="B30" s="325">
        <v>36</v>
      </c>
      <c r="C30" s="678"/>
      <c r="D30" s="307">
        <f t="shared" si="98"/>
        <v>36</v>
      </c>
      <c r="E30" s="359">
        <f>33+3</f>
        <v>36</v>
      </c>
      <c r="F30" s="678"/>
      <c r="G30" s="307">
        <f t="shared" si="70"/>
        <v>36</v>
      </c>
      <c r="H30" s="359">
        <v>27</v>
      </c>
      <c r="I30" s="678"/>
      <c r="J30" s="307">
        <f t="shared" si="71"/>
        <v>27</v>
      </c>
      <c r="K30" s="359">
        <v>13</v>
      </c>
      <c r="L30" s="678"/>
      <c r="M30" s="307">
        <f t="shared" si="72"/>
        <v>13</v>
      </c>
      <c r="N30" s="359">
        <v>10</v>
      </c>
      <c r="O30" s="678"/>
      <c r="P30" s="307">
        <f t="shared" si="73"/>
        <v>10</v>
      </c>
      <c r="Q30" s="359">
        <v>7</v>
      </c>
      <c r="R30" s="359">
        <v>0</v>
      </c>
      <c r="S30" s="307">
        <f t="shared" si="74"/>
        <v>7</v>
      </c>
      <c r="T30" s="359">
        <v>0</v>
      </c>
      <c r="U30" s="678"/>
      <c r="V30" s="307">
        <f t="shared" si="75"/>
        <v>0</v>
      </c>
      <c r="W30" s="359">
        <v>0</v>
      </c>
      <c r="X30" s="359">
        <v>0</v>
      </c>
      <c r="Y30" s="307">
        <f t="shared" si="76"/>
        <v>0</v>
      </c>
      <c r="Z30" s="359">
        <v>0</v>
      </c>
      <c r="AA30" s="678"/>
      <c r="AB30" s="307">
        <f t="shared" si="77"/>
        <v>0</v>
      </c>
      <c r="AC30" s="307">
        <f t="shared" si="99"/>
        <v>34</v>
      </c>
      <c r="AD30" s="677"/>
      <c r="AE30" s="307">
        <f t="shared" si="78"/>
        <v>34</v>
      </c>
      <c r="AF30" s="255">
        <f t="shared" si="9"/>
        <v>0.79411764705882348</v>
      </c>
      <c r="AG30" s="255" t="e">
        <f t="shared" si="10"/>
        <v>#DIV/0!</v>
      </c>
      <c r="AH30" s="255">
        <f t="shared" si="11"/>
        <v>0.79411764705882348</v>
      </c>
      <c r="AI30" s="255">
        <f t="shared" si="12"/>
        <v>0.75</v>
      </c>
      <c r="AJ30" s="255" t="e">
        <f t="shared" si="13"/>
        <v>#DIV/0!</v>
      </c>
      <c r="AK30" s="255">
        <f t="shared" si="14"/>
        <v>0.75</v>
      </c>
      <c r="AL30" s="255">
        <f t="shared" si="15"/>
        <v>0.20588235294117646</v>
      </c>
      <c r="AM30" s="255" t="e">
        <f t="shared" si="16"/>
        <v>#DIV/0!</v>
      </c>
      <c r="AN30" s="255">
        <f t="shared" si="17"/>
        <v>0.20588235294117646</v>
      </c>
      <c r="AO30" s="255">
        <f t="shared" si="18"/>
        <v>0.7</v>
      </c>
      <c r="AP30" s="255" t="e">
        <f t="shared" si="19"/>
        <v>#DIV/0!</v>
      </c>
      <c r="AQ30" s="255">
        <f t="shared" si="20"/>
        <v>0.7</v>
      </c>
      <c r="AR30" s="255">
        <f t="shared" si="21"/>
        <v>0</v>
      </c>
      <c r="AS30" s="255" t="e">
        <f t="shared" si="22"/>
        <v>#DIV/0!</v>
      </c>
      <c r="AT30" s="255">
        <f t="shared" si="23"/>
        <v>0</v>
      </c>
      <c r="AU30" s="255" t="e">
        <f t="shared" si="24"/>
        <v>#DIV/0!</v>
      </c>
      <c r="AV30" s="255" t="e">
        <f t="shared" si="25"/>
        <v>#DIV/0!</v>
      </c>
      <c r="AW30" s="255" t="e">
        <f t="shared" si="26"/>
        <v>#DIV/0!</v>
      </c>
    </row>
    <row r="31" spans="1:49" s="58" customFormat="1" ht="9.9499999999999993" customHeight="1" x14ac:dyDescent="0.2">
      <c r="A31" s="347" t="s">
        <v>112</v>
      </c>
      <c r="B31" s="325">
        <v>5</v>
      </c>
      <c r="C31" s="678"/>
      <c r="D31" s="307">
        <f t="shared" si="98"/>
        <v>5</v>
      </c>
      <c r="E31" s="359">
        <v>7</v>
      </c>
      <c r="F31" s="678"/>
      <c r="G31" s="307">
        <f t="shared" si="70"/>
        <v>7</v>
      </c>
      <c r="H31" s="359">
        <v>5</v>
      </c>
      <c r="I31" s="678"/>
      <c r="J31" s="307">
        <f t="shared" si="71"/>
        <v>5</v>
      </c>
      <c r="K31" s="359">
        <v>0</v>
      </c>
      <c r="L31" s="678"/>
      <c r="M31" s="307">
        <f t="shared" si="72"/>
        <v>0</v>
      </c>
      <c r="N31" s="359">
        <v>0</v>
      </c>
      <c r="O31" s="678"/>
      <c r="P31" s="307">
        <f t="shared" si="73"/>
        <v>0</v>
      </c>
      <c r="Q31" s="359">
        <v>0</v>
      </c>
      <c r="R31" s="359">
        <v>0</v>
      </c>
      <c r="S31" s="307">
        <f t="shared" si="74"/>
        <v>0</v>
      </c>
      <c r="T31" s="359">
        <v>3</v>
      </c>
      <c r="U31" s="678"/>
      <c r="V31" s="307">
        <f t="shared" si="75"/>
        <v>3</v>
      </c>
      <c r="W31" s="359">
        <v>3</v>
      </c>
      <c r="X31" s="359">
        <v>0</v>
      </c>
      <c r="Y31" s="307">
        <f t="shared" si="76"/>
        <v>3</v>
      </c>
      <c r="Z31" s="359">
        <v>3</v>
      </c>
      <c r="AA31" s="678"/>
      <c r="AB31" s="307">
        <f t="shared" si="77"/>
        <v>3</v>
      </c>
      <c r="AC31" s="307">
        <f t="shared" si="99"/>
        <v>8</v>
      </c>
      <c r="AD31" s="677"/>
      <c r="AE31" s="307">
        <f t="shared" si="78"/>
        <v>8</v>
      </c>
      <c r="AF31" s="255">
        <f t="shared" si="9"/>
        <v>0.625</v>
      </c>
      <c r="AG31" s="255" t="e">
        <f t="shared" si="10"/>
        <v>#DIV/0!</v>
      </c>
      <c r="AH31" s="255">
        <f t="shared" si="11"/>
        <v>0.625</v>
      </c>
      <c r="AI31" s="255">
        <f t="shared" si="12"/>
        <v>0.7142857142857143</v>
      </c>
      <c r="AJ31" s="255" t="e">
        <f t="shared" si="13"/>
        <v>#DIV/0!</v>
      </c>
      <c r="AK31" s="255">
        <f t="shared" si="14"/>
        <v>0.7142857142857143</v>
      </c>
      <c r="AL31" s="255">
        <f t="shared" si="15"/>
        <v>0</v>
      </c>
      <c r="AM31" s="255" t="e">
        <f t="shared" si="16"/>
        <v>#DIV/0!</v>
      </c>
      <c r="AN31" s="255">
        <f t="shared" si="17"/>
        <v>0</v>
      </c>
      <c r="AO31" s="255" t="e">
        <f t="shared" si="18"/>
        <v>#DIV/0!</v>
      </c>
      <c r="AP31" s="255" t="e">
        <f t="shared" si="19"/>
        <v>#DIV/0!</v>
      </c>
      <c r="AQ31" s="255" t="e">
        <f t="shared" si="20"/>
        <v>#DIV/0!</v>
      </c>
      <c r="AR31" s="255">
        <f t="shared" si="21"/>
        <v>0.375</v>
      </c>
      <c r="AS31" s="255" t="e">
        <f t="shared" si="22"/>
        <v>#DIV/0!</v>
      </c>
      <c r="AT31" s="255">
        <f t="shared" si="23"/>
        <v>0.375</v>
      </c>
      <c r="AU31" s="255">
        <f t="shared" si="24"/>
        <v>1</v>
      </c>
      <c r="AV31" s="255" t="e">
        <f t="shared" si="25"/>
        <v>#DIV/0!</v>
      </c>
      <c r="AW31" s="255">
        <f t="shared" si="26"/>
        <v>1</v>
      </c>
    </row>
    <row r="32" spans="1:49" s="58" customFormat="1" ht="9.9499999999999993" customHeight="1" x14ac:dyDescent="0.2">
      <c r="A32" s="347" t="s">
        <v>168</v>
      </c>
      <c r="B32" s="325">
        <v>10</v>
      </c>
      <c r="C32" s="678"/>
      <c r="D32" s="307">
        <f t="shared" si="98"/>
        <v>10</v>
      </c>
      <c r="E32" s="359">
        <f>1+8</f>
        <v>9</v>
      </c>
      <c r="F32" s="678"/>
      <c r="G32" s="307">
        <f t="shared" si="70"/>
        <v>9</v>
      </c>
      <c r="H32" s="359">
        <v>9</v>
      </c>
      <c r="I32" s="678"/>
      <c r="J32" s="307">
        <f t="shared" si="71"/>
        <v>9</v>
      </c>
      <c r="K32" s="359">
        <v>1</v>
      </c>
      <c r="L32" s="678"/>
      <c r="M32" s="307">
        <f t="shared" si="72"/>
        <v>1</v>
      </c>
      <c r="N32" s="359">
        <f>0+1</f>
        <v>1</v>
      </c>
      <c r="O32" s="678"/>
      <c r="P32" s="307">
        <f t="shared" si="73"/>
        <v>1</v>
      </c>
      <c r="Q32" s="359">
        <v>1</v>
      </c>
      <c r="R32" s="359">
        <v>0</v>
      </c>
      <c r="S32" s="307">
        <f t="shared" si="74"/>
        <v>1</v>
      </c>
      <c r="T32" s="359">
        <v>0</v>
      </c>
      <c r="U32" s="678"/>
      <c r="V32" s="307">
        <f t="shared" si="75"/>
        <v>0</v>
      </c>
      <c r="W32" s="359">
        <v>0</v>
      </c>
      <c r="X32" s="359">
        <v>0</v>
      </c>
      <c r="Y32" s="307">
        <f t="shared" si="76"/>
        <v>0</v>
      </c>
      <c r="Z32" s="359">
        <v>0</v>
      </c>
      <c r="AA32" s="678"/>
      <c r="AB32" s="307">
        <f t="shared" si="77"/>
        <v>0</v>
      </c>
      <c r="AC32" s="307">
        <f t="shared" si="99"/>
        <v>10</v>
      </c>
      <c r="AD32" s="677"/>
      <c r="AE32" s="307">
        <f t="shared" si="78"/>
        <v>10</v>
      </c>
      <c r="AF32" s="255">
        <f t="shared" si="9"/>
        <v>0.9</v>
      </c>
      <c r="AG32" s="255" t="e">
        <f t="shared" si="10"/>
        <v>#DIV/0!</v>
      </c>
      <c r="AH32" s="255">
        <f t="shared" si="11"/>
        <v>0.9</v>
      </c>
      <c r="AI32" s="255">
        <f t="shared" si="12"/>
        <v>1</v>
      </c>
      <c r="AJ32" s="255" t="e">
        <f t="shared" si="13"/>
        <v>#DIV/0!</v>
      </c>
      <c r="AK32" s="255">
        <f t="shared" si="14"/>
        <v>1</v>
      </c>
      <c r="AL32" s="255">
        <f t="shared" si="15"/>
        <v>0.1</v>
      </c>
      <c r="AM32" s="255" t="e">
        <f t="shared" si="16"/>
        <v>#DIV/0!</v>
      </c>
      <c r="AN32" s="255">
        <f t="shared" si="17"/>
        <v>0.1</v>
      </c>
      <c r="AO32" s="255">
        <f t="shared" si="18"/>
        <v>1</v>
      </c>
      <c r="AP32" s="255" t="e">
        <f t="shared" si="19"/>
        <v>#DIV/0!</v>
      </c>
      <c r="AQ32" s="255">
        <f t="shared" si="20"/>
        <v>1</v>
      </c>
      <c r="AR32" s="255">
        <f t="shared" si="21"/>
        <v>0</v>
      </c>
      <c r="AS32" s="255" t="e">
        <f t="shared" si="22"/>
        <v>#DIV/0!</v>
      </c>
      <c r="AT32" s="255">
        <f t="shared" si="23"/>
        <v>0</v>
      </c>
      <c r="AU32" s="255" t="e">
        <f t="shared" si="24"/>
        <v>#DIV/0!</v>
      </c>
      <c r="AV32" s="255" t="e">
        <f t="shared" si="25"/>
        <v>#DIV/0!</v>
      </c>
      <c r="AW32" s="255" t="e">
        <f t="shared" si="26"/>
        <v>#DIV/0!</v>
      </c>
    </row>
    <row r="33" spans="1:49" s="58" customFormat="1" ht="9.9499999999999993" customHeight="1" x14ac:dyDescent="0.2">
      <c r="A33" s="347" t="s">
        <v>71</v>
      </c>
      <c r="B33" s="325">
        <v>6</v>
      </c>
      <c r="C33" s="678"/>
      <c r="D33" s="307">
        <f t="shared" si="98"/>
        <v>6</v>
      </c>
      <c r="E33" s="359">
        <v>4</v>
      </c>
      <c r="F33" s="678"/>
      <c r="G33" s="307">
        <f t="shared" si="70"/>
        <v>4</v>
      </c>
      <c r="H33" s="359">
        <v>1</v>
      </c>
      <c r="I33" s="678"/>
      <c r="J33" s="307">
        <f t="shared" si="71"/>
        <v>1</v>
      </c>
      <c r="K33" s="359">
        <v>1</v>
      </c>
      <c r="L33" s="678"/>
      <c r="M33" s="307">
        <f t="shared" si="72"/>
        <v>1</v>
      </c>
      <c r="N33" s="359">
        <v>1</v>
      </c>
      <c r="O33" s="678"/>
      <c r="P33" s="307">
        <f t="shared" si="73"/>
        <v>1</v>
      </c>
      <c r="Q33" s="359">
        <v>1</v>
      </c>
      <c r="R33" s="359">
        <v>0</v>
      </c>
      <c r="S33" s="307">
        <f t="shared" si="74"/>
        <v>1</v>
      </c>
      <c r="T33" s="359">
        <v>2</v>
      </c>
      <c r="U33" s="678"/>
      <c r="V33" s="307">
        <f t="shared" si="75"/>
        <v>2</v>
      </c>
      <c r="W33" s="359">
        <v>2</v>
      </c>
      <c r="X33" s="359">
        <v>0</v>
      </c>
      <c r="Y33" s="307">
        <f t="shared" si="76"/>
        <v>2</v>
      </c>
      <c r="Z33" s="359">
        <v>2</v>
      </c>
      <c r="AA33" s="678"/>
      <c r="AB33" s="307">
        <f t="shared" si="77"/>
        <v>2</v>
      </c>
      <c r="AC33" s="307">
        <f t="shared" si="99"/>
        <v>4</v>
      </c>
      <c r="AD33" s="677"/>
      <c r="AE33" s="307">
        <f t="shared" si="78"/>
        <v>4</v>
      </c>
      <c r="AF33" s="255">
        <f t="shared" si="9"/>
        <v>0.25</v>
      </c>
      <c r="AG33" s="255" t="e">
        <f t="shared" si="10"/>
        <v>#DIV/0!</v>
      </c>
      <c r="AH33" s="255">
        <f t="shared" si="11"/>
        <v>0.25</v>
      </c>
      <c r="AI33" s="255">
        <f t="shared" si="12"/>
        <v>0.25</v>
      </c>
      <c r="AJ33" s="255" t="e">
        <f t="shared" si="13"/>
        <v>#DIV/0!</v>
      </c>
      <c r="AK33" s="255">
        <f t="shared" si="14"/>
        <v>0.25</v>
      </c>
      <c r="AL33" s="255">
        <f t="shared" si="15"/>
        <v>0.25</v>
      </c>
      <c r="AM33" s="255" t="e">
        <f t="shared" si="16"/>
        <v>#DIV/0!</v>
      </c>
      <c r="AN33" s="255">
        <f t="shared" si="17"/>
        <v>0.25</v>
      </c>
      <c r="AO33" s="255">
        <f t="shared" si="18"/>
        <v>1</v>
      </c>
      <c r="AP33" s="255" t="e">
        <f t="shared" si="19"/>
        <v>#DIV/0!</v>
      </c>
      <c r="AQ33" s="255">
        <f t="shared" si="20"/>
        <v>1</v>
      </c>
      <c r="AR33" s="255">
        <f t="shared" si="21"/>
        <v>0.5</v>
      </c>
      <c r="AS33" s="255" t="e">
        <f t="shared" si="22"/>
        <v>#DIV/0!</v>
      </c>
      <c r="AT33" s="255">
        <f t="shared" si="23"/>
        <v>0.5</v>
      </c>
      <c r="AU33" s="255">
        <f t="shared" si="24"/>
        <v>1</v>
      </c>
      <c r="AV33" s="255" t="e">
        <f t="shared" si="25"/>
        <v>#DIV/0!</v>
      </c>
      <c r="AW33" s="255">
        <f t="shared" si="26"/>
        <v>1</v>
      </c>
    </row>
    <row r="34" spans="1:49" s="58" customFormat="1" ht="9.9499999999999993" customHeight="1" x14ac:dyDescent="0.2">
      <c r="A34" s="347" t="s">
        <v>321</v>
      </c>
      <c r="B34" s="325">
        <v>44</v>
      </c>
      <c r="C34" s="678"/>
      <c r="D34" s="307">
        <f t="shared" si="98"/>
        <v>44</v>
      </c>
      <c r="E34" s="359">
        <f>13+7</f>
        <v>20</v>
      </c>
      <c r="F34" s="678"/>
      <c r="G34" s="307">
        <f t="shared" si="70"/>
        <v>20</v>
      </c>
      <c r="H34" s="359">
        <v>18</v>
      </c>
      <c r="I34" s="678"/>
      <c r="J34" s="307">
        <f t="shared" si="71"/>
        <v>18</v>
      </c>
      <c r="K34" s="359">
        <v>11</v>
      </c>
      <c r="L34" s="678"/>
      <c r="M34" s="307">
        <f t="shared" si="72"/>
        <v>11</v>
      </c>
      <c r="N34" s="359">
        <f>9+0</f>
        <v>9</v>
      </c>
      <c r="O34" s="678"/>
      <c r="P34" s="307">
        <f t="shared" si="73"/>
        <v>9</v>
      </c>
      <c r="Q34" s="359">
        <v>9</v>
      </c>
      <c r="R34" s="359">
        <v>0</v>
      </c>
      <c r="S34" s="307">
        <f t="shared" si="74"/>
        <v>9</v>
      </c>
      <c r="T34" s="359">
        <v>4</v>
      </c>
      <c r="U34" s="678"/>
      <c r="V34" s="307">
        <f t="shared" si="75"/>
        <v>4</v>
      </c>
      <c r="W34" s="359">
        <v>4</v>
      </c>
      <c r="X34" s="359">
        <v>0</v>
      </c>
      <c r="Y34" s="307">
        <f t="shared" si="76"/>
        <v>4</v>
      </c>
      <c r="Z34" s="359">
        <v>2</v>
      </c>
      <c r="AA34" s="678"/>
      <c r="AB34" s="307">
        <f t="shared" si="77"/>
        <v>2</v>
      </c>
      <c r="AC34" s="307">
        <f t="shared" si="99"/>
        <v>29</v>
      </c>
      <c r="AD34" s="677"/>
      <c r="AE34" s="307">
        <f t="shared" si="78"/>
        <v>29</v>
      </c>
      <c r="AF34" s="255">
        <f t="shared" si="9"/>
        <v>0.62068965517241381</v>
      </c>
      <c r="AG34" s="255" t="e">
        <f t="shared" si="10"/>
        <v>#DIV/0!</v>
      </c>
      <c r="AH34" s="255">
        <f t="shared" si="11"/>
        <v>0.62068965517241381</v>
      </c>
      <c r="AI34" s="255">
        <f t="shared" si="12"/>
        <v>0.9</v>
      </c>
      <c r="AJ34" s="255" t="e">
        <f t="shared" si="13"/>
        <v>#DIV/0!</v>
      </c>
      <c r="AK34" s="255">
        <f t="shared" si="14"/>
        <v>0.9</v>
      </c>
      <c r="AL34" s="255">
        <f t="shared" si="15"/>
        <v>0.31034482758620691</v>
      </c>
      <c r="AM34" s="255" t="e">
        <f t="shared" si="16"/>
        <v>#DIV/0!</v>
      </c>
      <c r="AN34" s="255">
        <f t="shared" si="17"/>
        <v>0.31034482758620691</v>
      </c>
      <c r="AO34" s="255">
        <f t="shared" si="18"/>
        <v>1</v>
      </c>
      <c r="AP34" s="255" t="e">
        <f t="shared" si="19"/>
        <v>#DIV/0!</v>
      </c>
      <c r="AQ34" s="255">
        <f t="shared" si="20"/>
        <v>1</v>
      </c>
      <c r="AR34" s="255">
        <f t="shared" si="21"/>
        <v>6.8965517241379309E-2</v>
      </c>
      <c r="AS34" s="255" t="e">
        <f t="shared" si="22"/>
        <v>#DIV/0!</v>
      </c>
      <c r="AT34" s="255">
        <f t="shared" si="23"/>
        <v>6.8965517241379309E-2</v>
      </c>
      <c r="AU34" s="255">
        <f t="shared" si="24"/>
        <v>0.5</v>
      </c>
      <c r="AV34" s="255" t="e">
        <f t="shared" si="25"/>
        <v>#DIV/0!</v>
      </c>
      <c r="AW34" s="255">
        <f t="shared" si="26"/>
        <v>0.5</v>
      </c>
    </row>
    <row r="35" spans="1:49" s="58" customFormat="1" ht="9.9499999999999993" customHeight="1" x14ac:dyDescent="0.2">
      <c r="A35" s="347" t="s">
        <v>322</v>
      </c>
      <c r="B35" s="325">
        <v>28</v>
      </c>
      <c r="C35" s="678"/>
      <c r="D35" s="307">
        <f t="shared" si="98"/>
        <v>28</v>
      </c>
      <c r="E35" s="359">
        <f>1+18</f>
        <v>19</v>
      </c>
      <c r="F35" s="678"/>
      <c r="G35" s="307">
        <f t="shared" si="70"/>
        <v>19</v>
      </c>
      <c r="H35" s="359">
        <v>18</v>
      </c>
      <c r="I35" s="678"/>
      <c r="J35" s="307">
        <f t="shared" si="71"/>
        <v>18</v>
      </c>
      <c r="K35" s="359">
        <v>15</v>
      </c>
      <c r="L35" s="678"/>
      <c r="M35" s="307">
        <f t="shared" si="72"/>
        <v>15</v>
      </c>
      <c r="N35" s="359">
        <f>0+6</f>
        <v>6</v>
      </c>
      <c r="O35" s="678"/>
      <c r="P35" s="307">
        <f t="shared" si="73"/>
        <v>6</v>
      </c>
      <c r="Q35" s="359">
        <v>5</v>
      </c>
      <c r="R35" s="359">
        <v>0</v>
      </c>
      <c r="S35" s="307">
        <f t="shared" si="74"/>
        <v>5</v>
      </c>
      <c r="T35" s="359">
        <v>5</v>
      </c>
      <c r="U35" s="678"/>
      <c r="V35" s="307">
        <f t="shared" si="75"/>
        <v>5</v>
      </c>
      <c r="W35" s="359">
        <v>5</v>
      </c>
      <c r="X35" s="359">
        <v>0</v>
      </c>
      <c r="Y35" s="307">
        <f t="shared" si="76"/>
        <v>5</v>
      </c>
      <c r="Z35" s="359">
        <v>4</v>
      </c>
      <c r="AA35" s="678"/>
      <c r="AB35" s="307">
        <f t="shared" si="77"/>
        <v>4</v>
      </c>
      <c r="AC35" s="307">
        <f t="shared" si="99"/>
        <v>27</v>
      </c>
      <c r="AD35" s="677"/>
      <c r="AE35" s="307">
        <f t="shared" si="78"/>
        <v>27</v>
      </c>
      <c r="AF35" s="255">
        <f t="shared" si="9"/>
        <v>0.66666666666666663</v>
      </c>
      <c r="AG35" s="255" t="e">
        <f t="shared" si="10"/>
        <v>#DIV/0!</v>
      </c>
      <c r="AH35" s="255">
        <f t="shared" si="11"/>
        <v>0.66666666666666663</v>
      </c>
      <c r="AI35" s="255">
        <f t="shared" si="12"/>
        <v>0.94736842105263153</v>
      </c>
      <c r="AJ35" s="255" t="e">
        <f t="shared" si="13"/>
        <v>#DIV/0!</v>
      </c>
      <c r="AK35" s="255">
        <f t="shared" si="14"/>
        <v>0.94736842105263153</v>
      </c>
      <c r="AL35" s="255">
        <f t="shared" si="15"/>
        <v>0.18518518518518517</v>
      </c>
      <c r="AM35" s="255" t="e">
        <f t="shared" si="16"/>
        <v>#DIV/0!</v>
      </c>
      <c r="AN35" s="255">
        <f t="shared" si="17"/>
        <v>0.18518518518518517</v>
      </c>
      <c r="AO35" s="255">
        <f t="shared" si="18"/>
        <v>0.83333333333333337</v>
      </c>
      <c r="AP35" s="255" t="e">
        <f t="shared" si="19"/>
        <v>#DIV/0!</v>
      </c>
      <c r="AQ35" s="255">
        <f t="shared" si="20"/>
        <v>0.83333333333333337</v>
      </c>
      <c r="AR35" s="255">
        <f t="shared" si="21"/>
        <v>0.14814814814814814</v>
      </c>
      <c r="AS35" s="255" t="e">
        <f t="shared" si="22"/>
        <v>#DIV/0!</v>
      </c>
      <c r="AT35" s="255">
        <f t="shared" si="23"/>
        <v>0.14814814814814814</v>
      </c>
      <c r="AU35" s="255">
        <f t="shared" si="24"/>
        <v>0.8</v>
      </c>
      <c r="AV35" s="255" t="e">
        <f t="shared" si="25"/>
        <v>#DIV/0!</v>
      </c>
      <c r="AW35" s="255">
        <f t="shared" si="26"/>
        <v>0.8</v>
      </c>
    </row>
    <row r="36" spans="1:49" s="58" customFormat="1" ht="9.9499999999999993" customHeight="1" x14ac:dyDescent="0.2">
      <c r="A36" s="352" t="s">
        <v>183</v>
      </c>
      <c r="B36" s="325">
        <v>2</v>
      </c>
      <c r="C36" s="678"/>
      <c r="D36" s="307">
        <f t="shared" si="98"/>
        <v>2</v>
      </c>
      <c r="E36" s="359">
        <f>0+1</f>
        <v>1</v>
      </c>
      <c r="F36" s="678"/>
      <c r="G36" s="307">
        <f t="shared" si="70"/>
        <v>1</v>
      </c>
      <c r="H36" s="359">
        <v>0</v>
      </c>
      <c r="I36" s="678"/>
      <c r="J36" s="307">
        <f t="shared" si="71"/>
        <v>0</v>
      </c>
      <c r="K36" s="359">
        <v>0</v>
      </c>
      <c r="L36" s="678"/>
      <c r="M36" s="307">
        <f t="shared" si="72"/>
        <v>0</v>
      </c>
      <c r="N36" s="359">
        <v>0</v>
      </c>
      <c r="O36" s="678"/>
      <c r="P36" s="307">
        <f t="shared" si="73"/>
        <v>0</v>
      </c>
      <c r="Q36" s="359">
        <v>0</v>
      </c>
      <c r="R36" s="359">
        <v>0</v>
      </c>
      <c r="S36" s="307">
        <f t="shared" si="74"/>
        <v>0</v>
      </c>
      <c r="T36" s="359">
        <v>0</v>
      </c>
      <c r="U36" s="678"/>
      <c r="V36" s="307">
        <f t="shared" si="75"/>
        <v>0</v>
      </c>
      <c r="W36" s="359">
        <v>0</v>
      </c>
      <c r="X36" s="359">
        <v>0</v>
      </c>
      <c r="Y36" s="307">
        <f t="shared" si="76"/>
        <v>0</v>
      </c>
      <c r="Z36" s="359">
        <v>0</v>
      </c>
      <c r="AA36" s="678"/>
      <c r="AB36" s="307">
        <f t="shared" si="77"/>
        <v>0</v>
      </c>
      <c r="AC36" s="307">
        <f t="shared" si="99"/>
        <v>0</v>
      </c>
      <c r="AD36" s="677"/>
      <c r="AE36" s="307">
        <f t="shared" si="78"/>
        <v>0</v>
      </c>
      <c r="AF36" s="255" t="e">
        <f t="shared" si="9"/>
        <v>#DIV/0!</v>
      </c>
      <c r="AG36" s="255" t="e">
        <f t="shared" si="10"/>
        <v>#DIV/0!</v>
      </c>
      <c r="AH36" s="255" t="e">
        <f t="shared" si="11"/>
        <v>#DIV/0!</v>
      </c>
      <c r="AI36" s="255">
        <f t="shared" si="12"/>
        <v>0</v>
      </c>
      <c r="AJ36" s="255" t="e">
        <f t="shared" si="13"/>
        <v>#DIV/0!</v>
      </c>
      <c r="AK36" s="255">
        <f t="shared" si="14"/>
        <v>0</v>
      </c>
      <c r="AL36" s="255" t="e">
        <f t="shared" si="15"/>
        <v>#DIV/0!</v>
      </c>
      <c r="AM36" s="255" t="e">
        <f t="shared" si="16"/>
        <v>#DIV/0!</v>
      </c>
      <c r="AN36" s="255" t="e">
        <f t="shared" si="17"/>
        <v>#DIV/0!</v>
      </c>
      <c r="AO36" s="255" t="e">
        <f t="shared" si="18"/>
        <v>#DIV/0!</v>
      </c>
      <c r="AP36" s="255" t="e">
        <f t="shared" si="19"/>
        <v>#DIV/0!</v>
      </c>
      <c r="AQ36" s="255" t="e">
        <f t="shared" si="20"/>
        <v>#DIV/0!</v>
      </c>
      <c r="AR36" s="255" t="e">
        <f t="shared" si="21"/>
        <v>#DIV/0!</v>
      </c>
      <c r="AS36" s="255" t="e">
        <f t="shared" si="22"/>
        <v>#DIV/0!</v>
      </c>
      <c r="AT36" s="255" t="e">
        <f t="shared" si="23"/>
        <v>#DIV/0!</v>
      </c>
      <c r="AU36" s="255" t="e">
        <f t="shared" si="24"/>
        <v>#DIV/0!</v>
      </c>
      <c r="AV36" s="255" t="e">
        <f t="shared" si="25"/>
        <v>#DIV/0!</v>
      </c>
      <c r="AW36" s="255" t="e">
        <f t="shared" si="26"/>
        <v>#DIV/0!</v>
      </c>
    </row>
    <row r="37" spans="1:49" s="58" customFormat="1" ht="9.9499999999999993" customHeight="1" x14ac:dyDescent="0.2">
      <c r="A37" s="400" t="s">
        <v>323</v>
      </c>
      <c r="B37" s="359">
        <v>12</v>
      </c>
      <c r="C37" s="678"/>
      <c r="D37" s="307">
        <f t="shared" si="98"/>
        <v>12</v>
      </c>
      <c r="E37" s="359">
        <f>8+1</f>
        <v>9</v>
      </c>
      <c r="F37" s="678"/>
      <c r="G37" s="307">
        <f t="shared" si="70"/>
        <v>9</v>
      </c>
      <c r="H37" s="359">
        <v>6</v>
      </c>
      <c r="I37" s="678"/>
      <c r="J37" s="307">
        <f t="shared" si="71"/>
        <v>6</v>
      </c>
      <c r="K37" s="359">
        <v>1</v>
      </c>
      <c r="L37" s="678"/>
      <c r="M37" s="307">
        <f t="shared" si="72"/>
        <v>1</v>
      </c>
      <c r="N37" s="359">
        <f>2+2</f>
        <v>4</v>
      </c>
      <c r="O37" s="678"/>
      <c r="P37" s="307">
        <f t="shared" si="73"/>
        <v>4</v>
      </c>
      <c r="Q37" s="359">
        <v>3</v>
      </c>
      <c r="R37" s="359">
        <v>0</v>
      </c>
      <c r="S37" s="307">
        <f t="shared" si="74"/>
        <v>3</v>
      </c>
      <c r="T37" s="359">
        <v>7</v>
      </c>
      <c r="U37" s="678"/>
      <c r="V37" s="307">
        <f t="shared" si="75"/>
        <v>7</v>
      </c>
      <c r="W37" s="359">
        <v>5</v>
      </c>
      <c r="X37" s="359">
        <v>0</v>
      </c>
      <c r="Y37" s="307">
        <f t="shared" si="76"/>
        <v>5</v>
      </c>
      <c r="Z37" s="359">
        <v>4</v>
      </c>
      <c r="AA37" s="678"/>
      <c r="AB37" s="307">
        <f t="shared" si="77"/>
        <v>4</v>
      </c>
      <c r="AC37" s="307">
        <f t="shared" si="99"/>
        <v>13</v>
      </c>
      <c r="AD37" s="677"/>
      <c r="AE37" s="307">
        <f t="shared" si="78"/>
        <v>13</v>
      </c>
      <c r="AF37" s="255">
        <f t="shared" si="9"/>
        <v>0.46153846153846156</v>
      </c>
      <c r="AG37" s="255" t="e">
        <f t="shared" si="10"/>
        <v>#DIV/0!</v>
      </c>
      <c r="AH37" s="255">
        <f t="shared" si="11"/>
        <v>0.46153846153846156</v>
      </c>
      <c r="AI37" s="255">
        <f t="shared" si="12"/>
        <v>0.66666666666666663</v>
      </c>
      <c r="AJ37" s="255" t="e">
        <f t="shared" si="13"/>
        <v>#DIV/0!</v>
      </c>
      <c r="AK37" s="255">
        <f t="shared" si="14"/>
        <v>0.66666666666666663</v>
      </c>
      <c r="AL37" s="255">
        <f t="shared" si="15"/>
        <v>0.23076923076923078</v>
      </c>
      <c r="AM37" s="255" t="e">
        <f t="shared" si="16"/>
        <v>#DIV/0!</v>
      </c>
      <c r="AN37" s="255">
        <f t="shared" si="17"/>
        <v>0.23076923076923078</v>
      </c>
      <c r="AO37" s="255">
        <f t="shared" si="18"/>
        <v>0.75</v>
      </c>
      <c r="AP37" s="255" t="e">
        <f t="shared" si="19"/>
        <v>#DIV/0!</v>
      </c>
      <c r="AQ37" s="255">
        <f t="shared" si="20"/>
        <v>0.75</v>
      </c>
      <c r="AR37" s="255">
        <f t="shared" si="21"/>
        <v>0.30769230769230771</v>
      </c>
      <c r="AS37" s="255" t="e">
        <f t="shared" si="22"/>
        <v>#DIV/0!</v>
      </c>
      <c r="AT37" s="255">
        <f t="shared" si="23"/>
        <v>0.30769230769230771</v>
      </c>
      <c r="AU37" s="255">
        <f t="shared" si="24"/>
        <v>0.8</v>
      </c>
      <c r="AV37" s="255" t="e">
        <f t="shared" si="25"/>
        <v>#DIV/0!</v>
      </c>
      <c r="AW37" s="255">
        <f t="shared" si="26"/>
        <v>0.8</v>
      </c>
    </row>
    <row r="38" spans="1:49" s="59" customFormat="1" ht="9.9499999999999993" hidden="1" customHeight="1" x14ac:dyDescent="0.2">
      <c r="A38" s="73" t="s">
        <v>38</v>
      </c>
      <c r="B38" s="322">
        <f>SUM(B39:B41)</f>
        <v>113</v>
      </c>
      <c r="C38" s="322">
        <f>SUM(C39:C41)</f>
        <v>0</v>
      </c>
      <c r="D38" s="322">
        <f>SUM(B38:C38)</f>
        <v>113</v>
      </c>
      <c r="E38" s="322">
        <f>SUM(E39:E41)</f>
        <v>95</v>
      </c>
      <c r="F38" s="322">
        <f>SUM(F39:F41)</f>
        <v>0</v>
      </c>
      <c r="G38" s="322">
        <f t="shared" si="70"/>
        <v>95</v>
      </c>
      <c r="H38" s="322">
        <f>SUM(H39:H41)</f>
        <v>0</v>
      </c>
      <c r="I38" s="322">
        <f>SUM(I39:I41)</f>
        <v>0</v>
      </c>
      <c r="J38" s="322">
        <f t="shared" si="71"/>
        <v>0</v>
      </c>
      <c r="K38" s="322">
        <f>SUM(K39:K41)</f>
        <v>30</v>
      </c>
      <c r="L38" s="322">
        <f>SUM(L39:L41)</f>
        <v>0</v>
      </c>
      <c r="M38" s="322">
        <f t="shared" si="72"/>
        <v>30</v>
      </c>
      <c r="N38" s="322">
        <f>SUM(N39:N41)</f>
        <v>22</v>
      </c>
      <c r="O38" s="322">
        <f>SUM(O39:O41)</f>
        <v>0</v>
      </c>
      <c r="P38" s="322">
        <f t="shared" si="73"/>
        <v>22</v>
      </c>
      <c r="Q38" s="322">
        <f>SUM(Q39:Q41)</f>
        <v>0</v>
      </c>
      <c r="R38" s="322">
        <f>SUM(R39:R41)</f>
        <v>0</v>
      </c>
      <c r="S38" s="322">
        <f t="shared" si="74"/>
        <v>0</v>
      </c>
      <c r="T38" s="322">
        <f>SUM(T39:T41)</f>
        <v>11</v>
      </c>
      <c r="U38" s="322">
        <f>SUM(U39:U41)</f>
        <v>0</v>
      </c>
      <c r="V38" s="322">
        <f t="shared" si="75"/>
        <v>11</v>
      </c>
      <c r="W38" s="322">
        <f>SUM(W39:W41)</f>
        <v>5</v>
      </c>
      <c r="X38" s="322">
        <f>SUM(X39:X41)</f>
        <v>0</v>
      </c>
      <c r="Y38" s="322">
        <f t="shared" si="76"/>
        <v>5</v>
      </c>
      <c r="Z38" s="322">
        <f>SUM(Z39:Z41)</f>
        <v>0</v>
      </c>
      <c r="AA38" s="322">
        <f>SUM(AA39:AA41)</f>
        <v>0</v>
      </c>
      <c r="AB38" s="322">
        <f t="shared" si="77"/>
        <v>0</v>
      </c>
      <c r="AC38" s="322">
        <f>SUM(AC39:AC41)</f>
        <v>0</v>
      </c>
      <c r="AD38" s="322">
        <f>SUM(AD39:AD41)</f>
        <v>0</v>
      </c>
      <c r="AE38" s="322">
        <f t="shared" si="78"/>
        <v>0</v>
      </c>
      <c r="AF38" s="254" t="e">
        <f t="shared" si="9"/>
        <v>#DIV/0!</v>
      </c>
      <c r="AG38" s="254" t="e">
        <f t="shared" si="10"/>
        <v>#DIV/0!</v>
      </c>
      <c r="AH38" s="254" t="e">
        <f t="shared" si="11"/>
        <v>#DIV/0!</v>
      </c>
      <c r="AI38" s="254">
        <f t="shared" si="12"/>
        <v>0</v>
      </c>
      <c r="AJ38" s="254" t="e">
        <f t="shared" si="13"/>
        <v>#DIV/0!</v>
      </c>
      <c r="AK38" s="254">
        <f t="shared" si="14"/>
        <v>0</v>
      </c>
      <c r="AL38" s="254" t="e">
        <f t="shared" si="15"/>
        <v>#DIV/0!</v>
      </c>
      <c r="AM38" s="254" t="e">
        <f t="shared" si="16"/>
        <v>#DIV/0!</v>
      </c>
      <c r="AN38" s="254" t="e">
        <f t="shared" si="17"/>
        <v>#DIV/0!</v>
      </c>
      <c r="AO38" s="254">
        <f t="shared" si="18"/>
        <v>0</v>
      </c>
      <c r="AP38" s="254" t="e">
        <f t="shared" si="19"/>
        <v>#DIV/0!</v>
      </c>
      <c r="AQ38" s="254">
        <f t="shared" si="20"/>
        <v>0</v>
      </c>
      <c r="AR38" s="254" t="e">
        <f t="shared" si="21"/>
        <v>#DIV/0!</v>
      </c>
      <c r="AS38" s="254" t="e">
        <f t="shared" si="22"/>
        <v>#DIV/0!</v>
      </c>
      <c r="AT38" s="254" t="e">
        <f t="shared" si="23"/>
        <v>#DIV/0!</v>
      </c>
      <c r="AU38" s="254">
        <f t="shared" si="24"/>
        <v>0</v>
      </c>
      <c r="AV38" s="254" t="e">
        <f t="shared" si="25"/>
        <v>#DIV/0!</v>
      </c>
      <c r="AW38" s="254">
        <f t="shared" si="26"/>
        <v>0</v>
      </c>
    </row>
    <row r="39" spans="1:49" s="57" customFormat="1" ht="9.9499999999999993" hidden="1" customHeight="1" x14ac:dyDescent="0.2">
      <c r="A39" s="353" t="s">
        <v>269</v>
      </c>
      <c r="B39" s="324">
        <v>36</v>
      </c>
      <c r="C39" s="307"/>
      <c r="D39" s="307">
        <f t="shared" si="98"/>
        <v>36</v>
      </c>
      <c r="E39" s="307">
        <f>24+4</f>
        <v>28</v>
      </c>
      <c r="F39" s="307"/>
      <c r="G39" s="307">
        <f t="shared" si="70"/>
        <v>28</v>
      </c>
      <c r="H39" s="307"/>
      <c r="I39" s="307"/>
      <c r="J39" s="307">
        <f t="shared" si="71"/>
        <v>0</v>
      </c>
      <c r="K39" s="324">
        <v>27</v>
      </c>
      <c r="L39" s="307"/>
      <c r="M39" s="307">
        <f t="shared" si="72"/>
        <v>27</v>
      </c>
      <c r="N39" s="307">
        <v>20</v>
      </c>
      <c r="O39" s="307"/>
      <c r="P39" s="307">
        <f t="shared" si="73"/>
        <v>20</v>
      </c>
      <c r="Q39" s="307"/>
      <c r="R39" s="307"/>
      <c r="S39" s="307">
        <f t="shared" si="74"/>
        <v>0</v>
      </c>
      <c r="T39" s="307">
        <v>4</v>
      </c>
      <c r="U39" s="307"/>
      <c r="V39" s="307">
        <f t="shared" si="75"/>
        <v>4</v>
      </c>
      <c r="W39" s="307">
        <v>2</v>
      </c>
      <c r="X39" s="307"/>
      <c r="Y39" s="307">
        <f t="shared" si="76"/>
        <v>2</v>
      </c>
      <c r="Z39" s="307"/>
      <c r="AA39" s="307"/>
      <c r="AB39" s="307">
        <f t="shared" si="77"/>
        <v>0</v>
      </c>
      <c r="AC39" s="307">
        <f t="shared" ref="AC39:AD41" si="100">SUM(H39,Q39,Z39)</f>
        <v>0</v>
      </c>
      <c r="AD39" s="307">
        <f t="shared" si="100"/>
        <v>0</v>
      </c>
      <c r="AE39" s="307">
        <f t="shared" si="78"/>
        <v>0</v>
      </c>
      <c r="AF39" s="255" t="e">
        <f t="shared" si="9"/>
        <v>#DIV/0!</v>
      </c>
      <c r="AG39" s="255" t="e">
        <f t="shared" si="10"/>
        <v>#DIV/0!</v>
      </c>
      <c r="AH39" s="255" t="e">
        <f t="shared" si="11"/>
        <v>#DIV/0!</v>
      </c>
      <c r="AI39" s="255">
        <f t="shared" si="12"/>
        <v>0</v>
      </c>
      <c r="AJ39" s="255" t="e">
        <f t="shared" si="13"/>
        <v>#DIV/0!</v>
      </c>
      <c r="AK39" s="255">
        <f t="shared" si="14"/>
        <v>0</v>
      </c>
      <c r="AL39" s="255" t="e">
        <f t="shared" si="15"/>
        <v>#DIV/0!</v>
      </c>
      <c r="AM39" s="255" t="e">
        <f t="shared" si="16"/>
        <v>#DIV/0!</v>
      </c>
      <c r="AN39" s="255" t="e">
        <f t="shared" si="17"/>
        <v>#DIV/0!</v>
      </c>
      <c r="AO39" s="255">
        <f t="shared" si="18"/>
        <v>0</v>
      </c>
      <c r="AP39" s="255" t="e">
        <f t="shared" si="19"/>
        <v>#DIV/0!</v>
      </c>
      <c r="AQ39" s="255">
        <f t="shared" si="20"/>
        <v>0</v>
      </c>
      <c r="AR39" s="255" t="e">
        <f t="shared" si="21"/>
        <v>#DIV/0!</v>
      </c>
      <c r="AS39" s="255" t="e">
        <f t="shared" si="22"/>
        <v>#DIV/0!</v>
      </c>
      <c r="AT39" s="255" t="e">
        <f t="shared" si="23"/>
        <v>#DIV/0!</v>
      </c>
      <c r="AU39" s="255">
        <f t="shared" si="24"/>
        <v>0</v>
      </c>
      <c r="AV39" s="255" t="e">
        <f t="shared" si="25"/>
        <v>#DIV/0!</v>
      </c>
      <c r="AW39" s="255">
        <f t="shared" si="26"/>
        <v>0</v>
      </c>
    </row>
    <row r="40" spans="1:49" s="57" customFormat="1" ht="9.9499999999999993" hidden="1" customHeight="1" x14ac:dyDescent="0.2">
      <c r="A40" s="347" t="s">
        <v>273</v>
      </c>
      <c r="B40" s="324">
        <v>73</v>
      </c>
      <c r="C40" s="307"/>
      <c r="D40" s="307">
        <f t="shared" si="98"/>
        <v>73</v>
      </c>
      <c r="E40" s="307">
        <f>61+3</f>
        <v>64</v>
      </c>
      <c r="F40" s="307"/>
      <c r="G40" s="307">
        <f t="shared" si="70"/>
        <v>64</v>
      </c>
      <c r="H40" s="307"/>
      <c r="I40" s="307"/>
      <c r="J40" s="307">
        <f t="shared" si="71"/>
        <v>0</v>
      </c>
      <c r="K40" s="324">
        <v>1</v>
      </c>
      <c r="L40" s="307"/>
      <c r="M40" s="307">
        <f t="shared" si="72"/>
        <v>1</v>
      </c>
      <c r="N40" s="307">
        <v>1</v>
      </c>
      <c r="O40" s="307"/>
      <c r="P40" s="307">
        <f t="shared" si="73"/>
        <v>1</v>
      </c>
      <c r="Q40" s="307"/>
      <c r="R40" s="307"/>
      <c r="S40" s="307">
        <f t="shared" si="74"/>
        <v>0</v>
      </c>
      <c r="T40" s="307">
        <v>7</v>
      </c>
      <c r="U40" s="307"/>
      <c r="V40" s="307">
        <f t="shared" si="75"/>
        <v>7</v>
      </c>
      <c r="W40" s="307">
        <v>3</v>
      </c>
      <c r="X40" s="307"/>
      <c r="Y40" s="307">
        <f t="shared" si="76"/>
        <v>3</v>
      </c>
      <c r="Z40" s="307"/>
      <c r="AA40" s="307"/>
      <c r="AB40" s="307">
        <f t="shared" si="77"/>
        <v>0</v>
      </c>
      <c r="AC40" s="307">
        <f t="shared" si="100"/>
        <v>0</v>
      </c>
      <c r="AD40" s="307">
        <f t="shared" si="100"/>
        <v>0</v>
      </c>
      <c r="AE40" s="307">
        <f t="shared" si="78"/>
        <v>0</v>
      </c>
      <c r="AF40" s="255" t="e">
        <f t="shared" si="9"/>
        <v>#DIV/0!</v>
      </c>
      <c r="AG40" s="255" t="e">
        <f t="shared" si="10"/>
        <v>#DIV/0!</v>
      </c>
      <c r="AH40" s="255" t="e">
        <f t="shared" si="11"/>
        <v>#DIV/0!</v>
      </c>
      <c r="AI40" s="255">
        <f t="shared" si="12"/>
        <v>0</v>
      </c>
      <c r="AJ40" s="255" t="e">
        <f t="shared" si="13"/>
        <v>#DIV/0!</v>
      </c>
      <c r="AK40" s="255">
        <f t="shared" si="14"/>
        <v>0</v>
      </c>
      <c r="AL40" s="255" t="e">
        <f t="shared" si="15"/>
        <v>#DIV/0!</v>
      </c>
      <c r="AM40" s="255" t="e">
        <f t="shared" si="16"/>
        <v>#DIV/0!</v>
      </c>
      <c r="AN40" s="255" t="e">
        <f t="shared" si="17"/>
        <v>#DIV/0!</v>
      </c>
      <c r="AO40" s="255">
        <f t="shared" si="18"/>
        <v>0</v>
      </c>
      <c r="AP40" s="255" t="e">
        <f t="shared" si="19"/>
        <v>#DIV/0!</v>
      </c>
      <c r="AQ40" s="255">
        <f t="shared" si="20"/>
        <v>0</v>
      </c>
      <c r="AR40" s="255" t="e">
        <f t="shared" si="21"/>
        <v>#DIV/0!</v>
      </c>
      <c r="AS40" s="255" t="e">
        <f t="shared" si="22"/>
        <v>#DIV/0!</v>
      </c>
      <c r="AT40" s="255" t="e">
        <f t="shared" si="23"/>
        <v>#DIV/0!</v>
      </c>
      <c r="AU40" s="255">
        <f t="shared" si="24"/>
        <v>0</v>
      </c>
      <c r="AV40" s="255" t="e">
        <f t="shared" si="25"/>
        <v>#DIV/0!</v>
      </c>
      <c r="AW40" s="255">
        <f t="shared" si="26"/>
        <v>0</v>
      </c>
    </row>
    <row r="41" spans="1:49" s="57" customFormat="1" ht="9.9499999999999993" hidden="1" customHeight="1" x14ac:dyDescent="0.2">
      <c r="A41" s="366" t="s">
        <v>274</v>
      </c>
      <c r="B41" s="324">
        <v>4</v>
      </c>
      <c r="C41" s="307"/>
      <c r="D41" s="307">
        <f t="shared" si="98"/>
        <v>4</v>
      </c>
      <c r="E41" s="307">
        <v>3</v>
      </c>
      <c r="F41" s="307"/>
      <c r="G41" s="307">
        <f t="shared" si="70"/>
        <v>3</v>
      </c>
      <c r="H41" s="307"/>
      <c r="I41" s="307"/>
      <c r="J41" s="307">
        <f t="shared" si="71"/>
        <v>0</v>
      </c>
      <c r="K41" s="324">
        <v>2</v>
      </c>
      <c r="L41" s="307"/>
      <c r="M41" s="307">
        <f t="shared" si="72"/>
        <v>2</v>
      </c>
      <c r="N41" s="307">
        <v>1</v>
      </c>
      <c r="O41" s="307"/>
      <c r="P41" s="307">
        <f t="shared" si="73"/>
        <v>1</v>
      </c>
      <c r="Q41" s="307"/>
      <c r="R41" s="307"/>
      <c r="S41" s="307">
        <f t="shared" si="74"/>
        <v>0</v>
      </c>
      <c r="T41" s="307"/>
      <c r="U41" s="307"/>
      <c r="V41" s="307">
        <f t="shared" si="75"/>
        <v>0</v>
      </c>
      <c r="W41" s="307"/>
      <c r="X41" s="307"/>
      <c r="Y41" s="307">
        <f t="shared" si="76"/>
        <v>0</v>
      </c>
      <c r="Z41" s="307"/>
      <c r="AA41" s="307"/>
      <c r="AB41" s="307">
        <f t="shared" si="77"/>
        <v>0</v>
      </c>
      <c r="AC41" s="307">
        <f t="shared" si="100"/>
        <v>0</v>
      </c>
      <c r="AD41" s="307">
        <f t="shared" si="100"/>
        <v>0</v>
      </c>
      <c r="AE41" s="307">
        <f t="shared" si="78"/>
        <v>0</v>
      </c>
      <c r="AF41" s="255" t="e">
        <f t="shared" ref="AF41:AF72" si="101">H41/AC41</f>
        <v>#DIV/0!</v>
      </c>
      <c r="AG41" s="255" t="e">
        <f t="shared" ref="AG41:AG72" si="102">I41/AD41</f>
        <v>#DIV/0!</v>
      </c>
      <c r="AH41" s="255" t="e">
        <f t="shared" ref="AH41:AH72" si="103">J41/AE41</f>
        <v>#DIV/0!</v>
      </c>
      <c r="AI41" s="255">
        <f t="shared" ref="AI41:AI72" si="104">H41/E41</f>
        <v>0</v>
      </c>
      <c r="AJ41" s="255" t="e">
        <f t="shared" ref="AJ41:AJ72" si="105">I41/F41</f>
        <v>#DIV/0!</v>
      </c>
      <c r="AK41" s="255">
        <f t="shared" ref="AK41:AK72" si="106">J41/G41</f>
        <v>0</v>
      </c>
      <c r="AL41" s="255" t="e">
        <f t="shared" ref="AL41:AL72" si="107">Q41/AC41</f>
        <v>#DIV/0!</v>
      </c>
      <c r="AM41" s="255" t="e">
        <f t="shared" ref="AM41:AM72" si="108">R41/AD41</f>
        <v>#DIV/0!</v>
      </c>
      <c r="AN41" s="255" t="e">
        <f t="shared" ref="AN41:AN72" si="109">S41/AE41</f>
        <v>#DIV/0!</v>
      </c>
      <c r="AO41" s="255">
        <f t="shared" ref="AO41:AO72" si="110">Q41/N41</f>
        <v>0</v>
      </c>
      <c r="AP41" s="255" t="e">
        <f t="shared" ref="AP41:AP72" si="111">R41/O41</f>
        <v>#DIV/0!</v>
      </c>
      <c r="AQ41" s="255">
        <f t="shared" ref="AQ41:AQ72" si="112">S41/P41</f>
        <v>0</v>
      </c>
      <c r="AR41" s="255" t="e">
        <f t="shared" ref="AR41:AR72" si="113">Z41/AC41</f>
        <v>#DIV/0!</v>
      </c>
      <c r="AS41" s="255" t="e">
        <f t="shared" ref="AS41:AS72" si="114">AA41/AD41</f>
        <v>#DIV/0!</v>
      </c>
      <c r="AT41" s="255" t="e">
        <f t="shared" ref="AT41:AT72" si="115">AB41/AE41</f>
        <v>#DIV/0!</v>
      </c>
      <c r="AU41" s="255" t="e">
        <f t="shared" ref="AU41:AU72" si="116">Z41/W41</f>
        <v>#DIV/0!</v>
      </c>
      <c r="AV41" s="255" t="e">
        <f t="shared" ref="AV41:AV72" si="117">AA41/X41</f>
        <v>#DIV/0!</v>
      </c>
      <c r="AW41" s="255" t="e">
        <f t="shared" ref="AW41:AW72" si="118">AB41/Y41</f>
        <v>#DIV/0!</v>
      </c>
    </row>
    <row r="42" spans="1:49" s="59" customFormat="1" ht="9.9499999999999993" hidden="1" customHeight="1" x14ac:dyDescent="0.2">
      <c r="A42" s="73" t="s">
        <v>39</v>
      </c>
      <c r="B42" s="322">
        <f t="shared" ref="B42:C42" si="119">SUM(B43:B44)</f>
        <v>75</v>
      </c>
      <c r="C42" s="322">
        <f t="shared" si="119"/>
        <v>0</v>
      </c>
      <c r="D42" s="322">
        <f>SUM(B42:C42)</f>
        <v>75</v>
      </c>
      <c r="E42" s="322">
        <f t="shared" ref="E42:F42" si="120">SUM(E43:E44)</f>
        <v>66</v>
      </c>
      <c r="F42" s="322">
        <f t="shared" si="120"/>
        <v>0</v>
      </c>
      <c r="G42" s="322">
        <f t="shared" si="70"/>
        <v>66</v>
      </c>
      <c r="H42" s="322">
        <f t="shared" ref="H42:I42" si="121">SUM(H43:H44)</f>
        <v>0</v>
      </c>
      <c r="I42" s="322">
        <f t="shared" si="121"/>
        <v>0</v>
      </c>
      <c r="J42" s="322">
        <f t="shared" si="71"/>
        <v>0</v>
      </c>
      <c r="K42" s="322">
        <f t="shared" ref="K42:L42" si="122">SUM(K43:K44)</f>
        <v>28</v>
      </c>
      <c r="L42" s="322">
        <f t="shared" si="122"/>
        <v>0</v>
      </c>
      <c r="M42" s="322">
        <f t="shared" si="72"/>
        <v>28</v>
      </c>
      <c r="N42" s="322">
        <f t="shared" ref="N42:O42" si="123">SUM(N43:N44)</f>
        <v>21</v>
      </c>
      <c r="O42" s="322">
        <f t="shared" si="123"/>
        <v>0</v>
      </c>
      <c r="P42" s="322">
        <f t="shared" si="73"/>
        <v>21</v>
      </c>
      <c r="Q42" s="322">
        <f t="shared" ref="Q42:R42" si="124">SUM(Q43:Q44)</f>
        <v>0</v>
      </c>
      <c r="R42" s="322">
        <f t="shared" si="124"/>
        <v>0</v>
      </c>
      <c r="S42" s="322">
        <f t="shared" si="74"/>
        <v>0</v>
      </c>
      <c r="T42" s="322">
        <f t="shared" ref="T42:U42" si="125">SUM(T43:T44)</f>
        <v>3</v>
      </c>
      <c r="U42" s="322">
        <f t="shared" si="125"/>
        <v>0</v>
      </c>
      <c r="V42" s="322">
        <f t="shared" si="75"/>
        <v>3</v>
      </c>
      <c r="W42" s="322">
        <f t="shared" ref="W42:X42" si="126">SUM(W43:W44)</f>
        <v>0</v>
      </c>
      <c r="X42" s="322">
        <f t="shared" si="126"/>
        <v>0</v>
      </c>
      <c r="Y42" s="322">
        <f t="shared" si="76"/>
        <v>0</v>
      </c>
      <c r="Z42" s="322">
        <f t="shared" ref="Z42:AA42" si="127">SUM(Z43:Z44)</f>
        <v>0</v>
      </c>
      <c r="AA42" s="322">
        <f t="shared" si="127"/>
        <v>0</v>
      </c>
      <c r="AB42" s="322">
        <f t="shared" si="77"/>
        <v>0</v>
      </c>
      <c r="AC42" s="322">
        <f t="shared" ref="AC42:AD42" si="128">SUM(AC43:AC44)</f>
        <v>0</v>
      </c>
      <c r="AD42" s="322">
        <f t="shared" si="128"/>
        <v>0</v>
      </c>
      <c r="AE42" s="322">
        <f t="shared" si="78"/>
        <v>0</v>
      </c>
      <c r="AF42" s="254" t="e">
        <f t="shared" si="101"/>
        <v>#DIV/0!</v>
      </c>
      <c r="AG42" s="254" t="e">
        <f t="shared" si="102"/>
        <v>#DIV/0!</v>
      </c>
      <c r="AH42" s="254" t="e">
        <f t="shared" si="103"/>
        <v>#DIV/0!</v>
      </c>
      <c r="AI42" s="254">
        <f t="shared" si="104"/>
        <v>0</v>
      </c>
      <c r="AJ42" s="254" t="e">
        <f t="shared" si="105"/>
        <v>#DIV/0!</v>
      </c>
      <c r="AK42" s="254">
        <f t="shared" si="106"/>
        <v>0</v>
      </c>
      <c r="AL42" s="254" t="e">
        <f t="shared" si="107"/>
        <v>#DIV/0!</v>
      </c>
      <c r="AM42" s="254" t="e">
        <f t="shared" si="108"/>
        <v>#DIV/0!</v>
      </c>
      <c r="AN42" s="254" t="e">
        <f t="shared" si="109"/>
        <v>#DIV/0!</v>
      </c>
      <c r="AO42" s="254">
        <f t="shared" si="110"/>
        <v>0</v>
      </c>
      <c r="AP42" s="254" t="e">
        <f t="shared" si="111"/>
        <v>#DIV/0!</v>
      </c>
      <c r="AQ42" s="254">
        <f t="shared" si="112"/>
        <v>0</v>
      </c>
      <c r="AR42" s="254" t="e">
        <f t="shared" si="113"/>
        <v>#DIV/0!</v>
      </c>
      <c r="AS42" s="254" t="e">
        <f t="shared" si="114"/>
        <v>#DIV/0!</v>
      </c>
      <c r="AT42" s="254" t="e">
        <f t="shared" si="115"/>
        <v>#DIV/0!</v>
      </c>
      <c r="AU42" s="254" t="e">
        <f t="shared" si="116"/>
        <v>#DIV/0!</v>
      </c>
      <c r="AV42" s="254" t="e">
        <f t="shared" si="117"/>
        <v>#DIV/0!</v>
      </c>
      <c r="AW42" s="254" t="e">
        <f t="shared" si="118"/>
        <v>#DIV/0!</v>
      </c>
    </row>
    <row r="43" spans="1:49" s="57" customFormat="1" ht="9.9499999999999993" hidden="1" customHeight="1" x14ac:dyDescent="0.2">
      <c r="A43" s="349" t="s">
        <v>268</v>
      </c>
      <c r="B43" s="307">
        <v>17</v>
      </c>
      <c r="C43" s="307"/>
      <c r="D43" s="307">
        <f t="shared" si="98"/>
        <v>17</v>
      </c>
      <c r="E43" s="307">
        <f>7+4</f>
        <v>11</v>
      </c>
      <c r="F43" s="307"/>
      <c r="G43" s="307">
        <f t="shared" si="70"/>
        <v>11</v>
      </c>
      <c r="H43" s="307"/>
      <c r="I43" s="307"/>
      <c r="J43" s="307">
        <f t="shared" si="71"/>
        <v>0</v>
      </c>
      <c r="K43" s="307">
        <v>6</v>
      </c>
      <c r="L43" s="307"/>
      <c r="M43" s="307">
        <f t="shared" si="72"/>
        <v>6</v>
      </c>
      <c r="N43" s="307">
        <v>5</v>
      </c>
      <c r="O43" s="307"/>
      <c r="P43" s="307">
        <f t="shared" si="73"/>
        <v>5</v>
      </c>
      <c r="Q43" s="307"/>
      <c r="R43" s="307"/>
      <c r="S43" s="307">
        <f t="shared" si="74"/>
        <v>0</v>
      </c>
      <c r="T43" s="307">
        <v>3</v>
      </c>
      <c r="U43" s="307"/>
      <c r="V43" s="307">
        <f t="shared" si="75"/>
        <v>3</v>
      </c>
      <c r="W43" s="307"/>
      <c r="X43" s="307"/>
      <c r="Y43" s="307">
        <f t="shared" si="76"/>
        <v>0</v>
      </c>
      <c r="Z43" s="307"/>
      <c r="AA43" s="307"/>
      <c r="AB43" s="307">
        <f t="shared" si="77"/>
        <v>0</v>
      </c>
      <c r="AC43" s="307">
        <f>SUM(H43,Q43,Z43)</f>
        <v>0</v>
      </c>
      <c r="AD43" s="307">
        <f>SUM(I43,R43,AA43)</f>
        <v>0</v>
      </c>
      <c r="AE43" s="307">
        <f t="shared" si="78"/>
        <v>0</v>
      </c>
      <c r="AF43" s="255" t="e">
        <f t="shared" si="101"/>
        <v>#DIV/0!</v>
      </c>
      <c r="AG43" s="255" t="e">
        <f t="shared" si="102"/>
        <v>#DIV/0!</v>
      </c>
      <c r="AH43" s="255" t="e">
        <f t="shared" si="103"/>
        <v>#DIV/0!</v>
      </c>
      <c r="AI43" s="255">
        <f t="shared" si="104"/>
        <v>0</v>
      </c>
      <c r="AJ43" s="255" t="e">
        <f t="shared" si="105"/>
        <v>#DIV/0!</v>
      </c>
      <c r="AK43" s="255">
        <f t="shared" si="106"/>
        <v>0</v>
      </c>
      <c r="AL43" s="255" t="e">
        <f t="shared" si="107"/>
        <v>#DIV/0!</v>
      </c>
      <c r="AM43" s="255" t="e">
        <f t="shared" si="108"/>
        <v>#DIV/0!</v>
      </c>
      <c r="AN43" s="255" t="e">
        <f t="shared" si="109"/>
        <v>#DIV/0!</v>
      </c>
      <c r="AO43" s="255">
        <f t="shared" si="110"/>
        <v>0</v>
      </c>
      <c r="AP43" s="255" t="e">
        <f t="shared" si="111"/>
        <v>#DIV/0!</v>
      </c>
      <c r="AQ43" s="255">
        <f t="shared" si="112"/>
        <v>0</v>
      </c>
      <c r="AR43" s="255" t="e">
        <f t="shared" si="113"/>
        <v>#DIV/0!</v>
      </c>
      <c r="AS43" s="255" t="e">
        <f t="shared" si="114"/>
        <v>#DIV/0!</v>
      </c>
      <c r="AT43" s="255" t="e">
        <f t="shared" si="115"/>
        <v>#DIV/0!</v>
      </c>
      <c r="AU43" s="255" t="e">
        <f t="shared" si="116"/>
        <v>#DIV/0!</v>
      </c>
      <c r="AV43" s="255" t="e">
        <f t="shared" si="117"/>
        <v>#DIV/0!</v>
      </c>
      <c r="AW43" s="255" t="e">
        <f t="shared" si="118"/>
        <v>#DIV/0!</v>
      </c>
    </row>
    <row r="44" spans="1:49" s="57" customFormat="1" ht="9.9499999999999993" hidden="1" customHeight="1" x14ac:dyDescent="0.2">
      <c r="A44" s="350" t="s">
        <v>63</v>
      </c>
      <c r="B44" s="307">
        <v>58</v>
      </c>
      <c r="C44" s="307"/>
      <c r="D44" s="307">
        <f t="shared" si="98"/>
        <v>58</v>
      </c>
      <c r="E44" s="307">
        <f>44+11</f>
        <v>55</v>
      </c>
      <c r="F44" s="307"/>
      <c r="G44" s="307">
        <f t="shared" si="70"/>
        <v>55</v>
      </c>
      <c r="H44" s="307"/>
      <c r="I44" s="307"/>
      <c r="J44" s="307">
        <f t="shared" si="71"/>
        <v>0</v>
      </c>
      <c r="K44" s="307">
        <v>22</v>
      </c>
      <c r="L44" s="307"/>
      <c r="M44" s="307">
        <f t="shared" si="72"/>
        <v>22</v>
      </c>
      <c r="N44" s="307">
        <v>16</v>
      </c>
      <c r="O44" s="307"/>
      <c r="P44" s="307">
        <f t="shared" si="73"/>
        <v>16</v>
      </c>
      <c r="Q44" s="307"/>
      <c r="R44" s="307"/>
      <c r="S44" s="307">
        <f t="shared" si="74"/>
        <v>0</v>
      </c>
      <c r="T44" s="307"/>
      <c r="U44" s="307"/>
      <c r="V44" s="307">
        <f t="shared" si="75"/>
        <v>0</v>
      </c>
      <c r="W44" s="307"/>
      <c r="X44" s="307"/>
      <c r="Y44" s="307">
        <f t="shared" si="76"/>
        <v>0</v>
      </c>
      <c r="Z44" s="307"/>
      <c r="AA44" s="307"/>
      <c r="AB44" s="307">
        <f t="shared" si="77"/>
        <v>0</v>
      </c>
      <c r="AC44" s="307">
        <f>SUM(H44,Q44,Z44)</f>
        <v>0</v>
      </c>
      <c r="AD44" s="307">
        <f>SUM(I44,R44,AA44)</f>
        <v>0</v>
      </c>
      <c r="AE44" s="307">
        <f t="shared" si="78"/>
        <v>0</v>
      </c>
      <c r="AF44" s="255" t="e">
        <f t="shared" si="101"/>
        <v>#DIV/0!</v>
      </c>
      <c r="AG44" s="255" t="e">
        <f t="shared" si="102"/>
        <v>#DIV/0!</v>
      </c>
      <c r="AH44" s="255" t="e">
        <f t="shared" si="103"/>
        <v>#DIV/0!</v>
      </c>
      <c r="AI44" s="255">
        <f t="shared" si="104"/>
        <v>0</v>
      </c>
      <c r="AJ44" s="255" t="e">
        <f t="shared" si="105"/>
        <v>#DIV/0!</v>
      </c>
      <c r="AK44" s="255">
        <f t="shared" si="106"/>
        <v>0</v>
      </c>
      <c r="AL44" s="255" t="e">
        <f t="shared" si="107"/>
        <v>#DIV/0!</v>
      </c>
      <c r="AM44" s="255" t="e">
        <f t="shared" si="108"/>
        <v>#DIV/0!</v>
      </c>
      <c r="AN44" s="255" t="e">
        <f t="shared" si="109"/>
        <v>#DIV/0!</v>
      </c>
      <c r="AO44" s="255">
        <f t="shared" si="110"/>
        <v>0</v>
      </c>
      <c r="AP44" s="255" t="e">
        <f t="shared" si="111"/>
        <v>#DIV/0!</v>
      </c>
      <c r="AQ44" s="255">
        <f t="shared" si="112"/>
        <v>0</v>
      </c>
      <c r="AR44" s="255" t="e">
        <f t="shared" si="113"/>
        <v>#DIV/0!</v>
      </c>
      <c r="AS44" s="255" t="e">
        <f t="shared" si="114"/>
        <v>#DIV/0!</v>
      </c>
      <c r="AT44" s="255" t="e">
        <f t="shared" si="115"/>
        <v>#DIV/0!</v>
      </c>
      <c r="AU44" s="255" t="e">
        <f t="shared" si="116"/>
        <v>#DIV/0!</v>
      </c>
      <c r="AV44" s="255" t="e">
        <f t="shared" si="117"/>
        <v>#DIV/0!</v>
      </c>
      <c r="AW44" s="255" t="e">
        <f t="shared" si="118"/>
        <v>#DIV/0!</v>
      </c>
    </row>
    <row r="45" spans="1:49" s="57" customFormat="1" ht="9.9499999999999993" hidden="1" customHeight="1" x14ac:dyDescent="0.2">
      <c r="A45" s="73" t="s">
        <v>40</v>
      </c>
      <c r="B45" s="322">
        <f>SUM(B46)</f>
        <v>91</v>
      </c>
      <c r="C45" s="322">
        <f t="shared" ref="C45:AD45" si="129">SUM(C46)</f>
        <v>4</v>
      </c>
      <c r="D45" s="322">
        <f>SUM(B45:C45)</f>
        <v>95</v>
      </c>
      <c r="E45" s="322">
        <f t="shared" ref="E45" si="130">SUM(E46)</f>
        <v>51</v>
      </c>
      <c r="F45" s="322">
        <f t="shared" si="129"/>
        <v>10</v>
      </c>
      <c r="G45" s="322">
        <f t="shared" si="70"/>
        <v>61</v>
      </c>
      <c r="H45" s="322">
        <f t="shared" ref="H45" si="131">SUM(H46)</f>
        <v>0</v>
      </c>
      <c r="I45" s="322">
        <f t="shared" si="129"/>
        <v>0</v>
      </c>
      <c r="J45" s="322">
        <f t="shared" si="71"/>
        <v>0</v>
      </c>
      <c r="K45" s="322">
        <f t="shared" ref="K45" si="132">SUM(K46)</f>
        <v>25</v>
      </c>
      <c r="L45" s="322">
        <f t="shared" si="129"/>
        <v>10</v>
      </c>
      <c r="M45" s="322">
        <f t="shared" si="72"/>
        <v>35</v>
      </c>
      <c r="N45" s="322">
        <f t="shared" ref="N45" si="133">SUM(N46)</f>
        <v>8</v>
      </c>
      <c r="O45" s="322">
        <f t="shared" si="129"/>
        <v>13</v>
      </c>
      <c r="P45" s="322">
        <f t="shared" si="73"/>
        <v>21</v>
      </c>
      <c r="Q45" s="322">
        <f t="shared" ref="Q45" si="134">SUM(Q46)</f>
        <v>0</v>
      </c>
      <c r="R45" s="322">
        <f t="shared" si="129"/>
        <v>0</v>
      </c>
      <c r="S45" s="322">
        <f t="shared" si="74"/>
        <v>0</v>
      </c>
      <c r="T45" s="322">
        <f t="shared" ref="T45" si="135">SUM(T46)</f>
        <v>0</v>
      </c>
      <c r="U45" s="322">
        <f t="shared" si="129"/>
        <v>0</v>
      </c>
      <c r="V45" s="322">
        <f t="shared" si="75"/>
        <v>0</v>
      </c>
      <c r="W45" s="322">
        <f t="shared" ref="W45" si="136">SUM(W46)</f>
        <v>0</v>
      </c>
      <c r="X45" s="322">
        <f t="shared" si="129"/>
        <v>0</v>
      </c>
      <c r="Y45" s="322">
        <f t="shared" si="76"/>
        <v>0</v>
      </c>
      <c r="Z45" s="322">
        <f t="shared" ref="Z45" si="137">SUM(Z46)</f>
        <v>0</v>
      </c>
      <c r="AA45" s="322">
        <f t="shared" si="129"/>
        <v>0</v>
      </c>
      <c r="AB45" s="322">
        <f t="shared" si="77"/>
        <v>0</v>
      </c>
      <c r="AC45" s="322">
        <f t="shared" ref="AC45" si="138">SUM(AC46)</f>
        <v>0</v>
      </c>
      <c r="AD45" s="322">
        <f t="shared" si="129"/>
        <v>0</v>
      </c>
      <c r="AE45" s="322">
        <f t="shared" si="78"/>
        <v>0</v>
      </c>
      <c r="AF45" s="254" t="e">
        <f t="shared" si="101"/>
        <v>#DIV/0!</v>
      </c>
      <c r="AG45" s="254" t="e">
        <f t="shared" si="102"/>
        <v>#DIV/0!</v>
      </c>
      <c r="AH45" s="254" t="e">
        <f t="shared" si="103"/>
        <v>#DIV/0!</v>
      </c>
      <c r="AI45" s="254">
        <f t="shared" si="104"/>
        <v>0</v>
      </c>
      <c r="AJ45" s="254">
        <f t="shared" si="105"/>
        <v>0</v>
      </c>
      <c r="AK45" s="254">
        <f t="shared" si="106"/>
        <v>0</v>
      </c>
      <c r="AL45" s="254" t="e">
        <f t="shared" si="107"/>
        <v>#DIV/0!</v>
      </c>
      <c r="AM45" s="254" t="e">
        <f t="shared" si="108"/>
        <v>#DIV/0!</v>
      </c>
      <c r="AN45" s="254" t="e">
        <f t="shared" si="109"/>
        <v>#DIV/0!</v>
      </c>
      <c r="AO45" s="254">
        <f t="shared" si="110"/>
        <v>0</v>
      </c>
      <c r="AP45" s="254">
        <f t="shared" si="111"/>
        <v>0</v>
      </c>
      <c r="AQ45" s="254">
        <f t="shared" si="112"/>
        <v>0</v>
      </c>
      <c r="AR45" s="254" t="e">
        <f t="shared" si="113"/>
        <v>#DIV/0!</v>
      </c>
      <c r="AS45" s="254" t="e">
        <f t="shared" si="114"/>
        <v>#DIV/0!</v>
      </c>
      <c r="AT45" s="254" t="e">
        <f t="shared" si="115"/>
        <v>#DIV/0!</v>
      </c>
      <c r="AU45" s="254" t="e">
        <f t="shared" si="116"/>
        <v>#DIV/0!</v>
      </c>
      <c r="AV45" s="254" t="e">
        <f t="shared" si="117"/>
        <v>#DIV/0!</v>
      </c>
      <c r="AW45" s="254" t="e">
        <f t="shared" si="118"/>
        <v>#DIV/0!</v>
      </c>
    </row>
    <row r="46" spans="1:49" s="57" customFormat="1" ht="9.9499999999999993" hidden="1" customHeight="1" x14ac:dyDescent="0.2">
      <c r="A46" s="349" t="s">
        <v>217</v>
      </c>
      <c r="B46" s="307">
        <v>91</v>
      </c>
      <c r="C46" s="307">
        <v>4</v>
      </c>
      <c r="D46" s="307">
        <f t="shared" si="98"/>
        <v>95</v>
      </c>
      <c r="E46" s="307">
        <v>51</v>
      </c>
      <c r="F46" s="307">
        <v>10</v>
      </c>
      <c r="G46" s="307">
        <f t="shared" si="70"/>
        <v>61</v>
      </c>
      <c r="H46" s="307"/>
      <c r="I46" s="307"/>
      <c r="J46" s="307">
        <f t="shared" si="71"/>
        <v>0</v>
      </c>
      <c r="K46" s="307">
        <v>25</v>
      </c>
      <c r="L46" s="307">
        <v>10</v>
      </c>
      <c r="M46" s="307">
        <f t="shared" si="72"/>
        <v>35</v>
      </c>
      <c r="N46" s="307">
        <v>8</v>
      </c>
      <c r="O46" s="307">
        <v>13</v>
      </c>
      <c r="P46" s="307">
        <f t="shared" si="73"/>
        <v>21</v>
      </c>
      <c r="Q46" s="307"/>
      <c r="R46" s="307"/>
      <c r="S46" s="307">
        <f t="shared" si="74"/>
        <v>0</v>
      </c>
      <c r="T46" s="307"/>
      <c r="U46" s="307"/>
      <c r="V46" s="307">
        <f t="shared" si="75"/>
        <v>0</v>
      </c>
      <c r="W46" s="307"/>
      <c r="X46" s="307"/>
      <c r="Y46" s="307">
        <f t="shared" si="76"/>
        <v>0</v>
      </c>
      <c r="Z46" s="307"/>
      <c r="AA46" s="307"/>
      <c r="AB46" s="307">
        <f t="shared" si="77"/>
        <v>0</v>
      </c>
      <c r="AC46" s="307">
        <f>SUM(H46,Q46,Z46)</f>
        <v>0</v>
      </c>
      <c r="AD46" s="307">
        <f>SUM(I46,R46,AA46)</f>
        <v>0</v>
      </c>
      <c r="AE46" s="307">
        <f t="shared" si="78"/>
        <v>0</v>
      </c>
      <c r="AF46" s="255" t="e">
        <f t="shared" si="101"/>
        <v>#DIV/0!</v>
      </c>
      <c r="AG46" s="255" t="e">
        <f t="shared" si="102"/>
        <v>#DIV/0!</v>
      </c>
      <c r="AH46" s="255" t="e">
        <f t="shared" si="103"/>
        <v>#DIV/0!</v>
      </c>
      <c r="AI46" s="255">
        <f t="shared" si="104"/>
        <v>0</v>
      </c>
      <c r="AJ46" s="255">
        <f t="shared" si="105"/>
        <v>0</v>
      </c>
      <c r="AK46" s="255">
        <f t="shared" si="106"/>
        <v>0</v>
      </c>
      <c r="AL46" s="255" t="e">
        <f t="shared" si="107"/>
        <v>#DIV/0!</v>
      </c>
      <c r="AM46" s="255" t="e">
        <f t="shared" si="108"/>
        <v>#DIV/0!</v>
      </c>
      <c r="AN46" s="255" t="e">
        <f t="shared" si="109"/>
        <v>#DIV/0!</v>
      </c>
      <c r="AO46" s="255">
        <f t="shared" si="110"/>
        <v>0</v>
      </c>
      <c r="AP46" s="255">
        <f t="shared" si="111"/>
        <v>0</v>
      </c>
      <c r="AQ46" s="255">
        <f t="shared" si="112"/>
        <v>0</v>
      </c>
      <c r="AR46" s="255" t="e">
        <f t="shared" si="113"/>
        <v>#DIV/0!</v>
      </c>
      <c r="AS46" s="255" t="e">
        <f t="shared" si="114"/>
        <v>#DIV/0!</v>
      </c>
      <c r="AT46" s="255" t="e">
        <f t="shared" si="115"/>
        <v>#DIV/0!</v>
      </c>
      <c r="AU46" s="255" t="e">
        <f t="shared" si="116"/>
        <v>#DIV/0!</v>
      </c>
      <c r="AV46" s="255" t="e">
        <f t="shared" si="117"/>
        <v>#DIV/0!</v>
      </c>
      <c r="AW46" s="255" t="e">
        <f t="shared" si="118"/>
        <v>#DIV/0!</v>
      </c>
    </row>
    <row r="47" spans="1:49" s="60" customFormat="1" ht="9.9499999999999993" hidden="1" customHeight="1" x14ac:dyDescent="0.2">
      <c r="A47" s="290" t="s">
        <v>160</v>
      </c>
      <c r="B47" s="321">
        <f>SUM(B48,B50,B55,B59)</f>
        <v>526</v>
      </c>
      <c r="C47" s="321">
        <f>SUM(C48,C50,C55,C59)</f>
        <v>277</v>
      </c>
      <c r="D47" s="321">
        <f>SUM(B47:C47)</f>
        <v>803</v>
      </c>
      <c r="E47" s="321">
        <f>SUM(E48,E50,E55,E59)</f>
        <v>402</v>
      </c>
      <c r="F47" s="321">
        <f>SUM(F48,F50,F55,F59)</f>
        <v>254</v>
      </c>
      <c r="G47" s="321">
        <f t="shared" si="70"/>
        <v>656</v>
      </c>
      <c r="H47" s="321">
        <f>SUM(H48,H50,H55,H59)</f>
        <v>0</v>
      </c>
      <c r="I47" s="321">
        <f>SUM(I48,I50,I55,I59)</f>
        <v>0</v>
      </c>
      <c r="J47" s="321">
        <f t="shared" si="71"/>
        <v>0</v>
      </c>
      <c r="K47" s="321">
        <f>SUM(K48,K50,K55,K59)</f>
        <v>116</v>
      </c>
      <c r="L47" s="321">
        <f>SUM(L48,L50,L55,L59)</f>
        <v>91</v>
      </c>
      <c r="M47" s="321">
        <f t="shared" si="72"/>
        <v>207</v>
      </c>
      <c r="N47" s="321">
        <f>SUM(N48,N50,N55,N59)</f>
        <v>90</v>
      </c>
      <c r="O47" s="321">
        <f>SUM(O48,O50,O55,O59)</f>
        <v>47</v>
      </c>
      <c r="P47" s="321">
        <f t="shared" si="73"/>
        <v>137</v>
      </c>
      <c r="Q47" s="321">
        <f>SUM(Q48,Q50,Q55,Q59)</f>
        <v>0</v>
      </c>
      <c r="R47" s="321">
        <f>SUM(R48,R50,R55,R59)</f>
        <v>0</v>
      </c>
      <c r="S47" s="321">
        <f t="shared" si="74"/>
        <v>0</v>
      </c>
      <c r="T47" s="321">
        <f>SUM(T48,T50,T55,T59)</f>
        <v>27</v>
      </c>
      <c r="U47" s="321">
        <f>SUM(U48,U50,U55,U59)</f>
        <v>24</v>
      </c>
      <c r="V47" s="321">
        <f t="shared" si="75"/>
        <v>51</v>
      </c>
      <c r="W47" s="321">
        <f>SUM(W48,W50,W55,W59)</f>
        <v>18</v>
      </c>
      <c r="X47" s="321">
        <f>SUM(X48,X50,X55,X59)</f>
        <v>8</v>
      </c>
      <c r="Y47" s="321">
        <f t="shared" si="76"/>
        <v>26</v>
      </c>
      <c r="Z47" s="321">
        <f>SUM(Z48,Z50,Z55,Z59)</f>
        <v>0</v>
      </c>
      <c r="AA47" s="321">
        <f>SUM(AA48,AA50,AA55,AA59)</f>
        <v>0</v>
      </c>
      <c r="AB47" s="321">
        <f t="shared" si="77"/>
        <v>0</v>
      </c>
      <c r="AC47" s="321">
        <f>SUM(AC48,AC50,AC55,AC59)</f>
        <v>0</v>
      </c>
      <c r="AD47" s="321">
        <f>SUM(AD48,AD50,AD55,AD59)</f>
        <v>0</v>
      </c>
      <c r="AE47" s="321">
        <f t="shared" si="78"/>
        <v>0</v>
      </c>
      <c r="AF47" s="288" t="e">
        <f t="shared" si="101"/>
        <v>#DIV/0!</v>
      </c>
      <c r="AG47" s="288" t="e">
        <f t="shared" si="102"/>
        <v>#DIV/0!</v>
      </c>
      <c r="AH47" s="288" t="e">
        <f t="shared" si="103"/>
        <v>#DIV/0!</v>
      </c>
      <c r="AI47" s="288">
        <f t="shared" si="104"/>
        <v>0</v>
      </c>
      <c r="AJ47" s="288">
        <f t="shared" si="105"/>
        <v>0</v>
      </c>
      <c r="AK47" s="288">
        <f t="shared" si="106"/>
        <v>0</v>
      </c>
      <c r="AL47" s="254" t="e">
        <f t="shared" si="107"/>
        <v>#DIV/0!</v>
      </c>
      <c r="AM47" s="254" t="e">
        <f t="shared" si="108"/>
        <v>#DIV/0!</v>
      </c>
      <c r="AN47" s="254" t="e">
        <f t="shared" si="109"/>
        <v>#DIV/0!</v>
      </c>
      <c r="AO47" s="288">
        <f t="shared" si="110"/>
        <v>0</v>
      </c>
      <c r="AP47" s="288">
        <f t="shared" si="111"/>
        <v>0</v>
      </c>
      <c r="AQ47" s="288">
        <f t="shared" si="112"/>
        <v>0</v>
      </c>
      <c r="AR47" s="288" t="e">
        <f t="shared" si="113"/>
        <v>#DIV/0!</v>
      </c>
      <c r="AS47" s="288" t="e">
        <f t="shared" si="114"/>
        <v>#DIV/0!</v>
      </c>
      <c r="AT47" s="288" t="e">
        <f t="shared" si="115"/>
        <v>#DIV/0!</v>
      </c>
      <c r="AU47" s="288">
        <f t="shared" si="116"/>
        <v>0</v>
      </c>
      <c r="AV47" s="288">
        <f t="shared" si="117"/>
        <v>0</v>
      </c>
      <c r="AW47" s="288">
        <f t="shared" si="118"/>
        <v>0</v>
      </c>
    </row>
    <row r="48" spans="1:49" s="59" customFormat="1" ht="9.9499999999999993" hidden="1" customHeight="1" x14ac:dyDescent="0.2">
      <c r="A48" s="73" t="s">
        <v>36</v>
      </c>
      <c r="B48" s="322">
        <f>SUM(B49:B49)</f>
        <v>78</v>
      </c>
      <c r="C48" s="322">
        <f>SUM(C49:C49)</f>
        <v>0</v>
      </c>
      <c r="D48" s="322">
        <f>SUM(B48:C48)</f>
        <v>78</v>
      </c>
      <c r="E48" s="322">
        <f t="shared" ref="E48:F48" si="139">SUM(E49:E49)</f>
        <v>73</v>
      </c>
      <c r="F48" s="322">
        <f t="shared" si="139"/>
        <v>0</v>
      </c>
      <c r="G48" s="322">
        <f t="shared" si="70"/>
        <v>73</v>
      </c>
      <c r="H48" s="322">
        <f t="shared" ref="H48:I48" si="140">SUM(H49:H49)</f>
        <v>0</v>
      </c>
      <c r="I48" s="322">
        <f t="shared" si="140"/>
        <v>0</v>
      </c>
      <c r="J48" s="322">
        <f t="shared" si="71"/>
        <v>0</v>
      </c>
      <c r="K48" s="322">
        <f t="shared" ref="K48:L48" si="141">SUM(K49:K49)</f>
        <v>44</v>
      </c>
      <c r="L48" s="322">
        <f t="shared" si="141"/>
        <v>0</v>
      </c>
      <c r="M48" s="322">
        <f t="shared" si="72"/>
        <v>44</v>
      </c>
      <c r="N48" s="322">
        <f t="shared" ref="N48:O48" si="142">SUM(N49:N49)</f>
        <v>47</v>
      </c>
      <c r="O48" s="322">
        <f t="shared" si="142"/>
        <v>0</v>
      </c>
      <c r="P48" s="322">
        <f t="shared" si="73"/>
        <v>47</v>
      </c>
      <c r="Q48" s="322">
        <f t="shared" ref="Q48:R48" si="143">SUM(Q49:Q49)</f>
        <v>0</v>
      </c>
      <c r="R48" s="322">
        <f t="shared" si="143"/>
        <v>0</v>
      </c>
      <c r="S48" s="322">
        <f t="shared" si="74"/>
        <v>0</v>
      </c>
      <c r="T48" s="322">
        <f t="shared" ref="T48:U48" si="144">SUM(T49:T49)</f>
        <v>16</v>
      </c>
      <c r="U48" s="322">
        <f t="shared" si="144"/>
        <v>0</v>
      </c>
      <c r="V48" s="322">
        <f t="shared" si="75"/>
        <v>16</v>
      </c>
      <c r="W48" s="322">
        <f t="shared" ref="W48:X48" si="145">SUM(W49:W49)</f>
        <v>6</v>
      </c>
      <c r="X48" s="322">
        <f t="shared" si="145"/>
        <v>0</v>
      </c>
      <c r="Y48" s="322">
        <f t="shared" si="76"/>
        <v>6</v>
      </c>
      <c r="Z48" s="322">
        <f t="shared" ref="Z48:AA48" si="146">SUM(Z49:Z49)</f>
        <v>0</v>
      </c>
      <c r="AA48" s="322">
        <f t="shared" si="146"/>
        <v>0</v>
      </c>
      <c r="AB48" s="322">
        <f t="shared" si="77"/>
        <v>0</v>
      </c>
      <c r="AC48" s="322">
        <f t="shared" ref="AC48:AD48" si="147">SUM(AC49:AC49)</f>
        <v>0</v>
      </c>
      <c r="AD48" s="322">
        <f t="shared" si="147"/>
        <v>0</v>
      </c>
      <c r="AE48" s="322">
        <f t="shared" si="78"/>
        <v>0</v>
      </c>
      <c r="AF48" s="254" t="e">
        <f t="shared" si="101"/>
        <v>#DIV/0!</v>
      </c>
      <c r="AG48" s="254" t="e">
        <f t="shared" si="102"/>
        <v>#DIV/0!</v>
      </c>
      <c r="AH48" s="254" t="e">
        <f t="shared" si="103"/>
        <v>#DIV/0!</v>
      </c>
      <c r="AI48" s="254">
        <f t="shared" si="104"/>
        <v>0</v>
      </c>
      <c r="AJ48" s="254" t="e">
        <f t="shared" si="105"/>
        <v>#DIV/0!</v>
      </c>
      <c r="AK48" s="254">
        <f t="shared" si="106"/>
        <v>0</v>
      </c>
      <c r="AL48" s="254" t="e">
        <f t="shared" si="107"/>
        <v>#DIV/0!</v>
      </c>
      <c r="AM48" s="254" t="e">
        <f t="shared" si="108"/>
        <v>#DIV/0!</v>
      </c>
      <c r="AN48" s="254" t="e">
        <f t="shared" si="109"/>
        <v>#DIV/0!</v>
      </c>
      <c r="AO48" s="254">
        <f t="shared" si="110"/>
        <v>0</v>
      </c>
      <c r="AP48" s="254" t="e">
        <f t="shared" si="111"/>
        <v>#DIV/0!</v>
      </c>
      <c r="AQ48" s="254">
        <f t="shared" si="112"/>
        <v>0</v>
      </c>
      <c r="AR48" s="254" t="e">
        <f t="shared" si="113"/>
        <v>#DIV/0!</v>
      </c>
      <c r="AS48" s="254" t="e">
        <f t="shared" si="114"/>
        <v>#DIV/0!</v>
      </c>
      <c r="AT48" s="254" t="e">
        <f t="shared" si="115"/>
        <v>#DIV/0!</v>
      </c>
      <c r="AU48" s="254">
        <f t="shared" si="116"/>
        <v>0</v>
      </c>
      <c r="AV48" s="254" t="e">
        <f t="shared" si="117"/>
        <v>#DIV/0!</v>
      </c>
      <c r="AW48" s="254">
        <f t="shared" si="118"/>
        <v>0</v>
      </c>
    </row>
    <row r="49" spans="1:49" s="57" customFormat="1" ht="9.9499999999999993" hidden="1" customHeight="1" x14ac:dyDescent="0.2">
      <c r="A49" s="347" t="s">
        <v>70</v>
      </c>
      <c r="B49" s="314">
        <v>78</v>
      </c>
      <c r="C49" s="314"/>
      <c r="D49" s="307">
        <f t="shared" ref="D49" si="148">SUM(B49:C49)</f>
        <v>78</v>
      </c>
      <c r="E49" s="314">
        <v>73</v>
      </c>
      <c r="F49" s="314"/>
      <c r="G49" s="307">
        <f t="shared" si="70"/>
        <v>73</v>
      </c>
      <c r="H49" s="314"/>
      <c r="I49" s="314"/>
      <c r="J49" s="307">
        <f t="shared" si="71"/>
        <v>0</v>
      </c>
      <c r="K49" s="314">
        <v>44</v>
      </c>
      <c r="L49" s="314"/>
      <c r="M49" s="307">
        <f t="shared" si="72"/>
        <v>44</v>
      </c>
      <c r="N49" s="314">
        <v>47</v>
      </c>
      <c r="O49" s="314"/>
      <c r="P49" s="307">
        <f t="shared" si="73"/>
        <v>47</v>
      </c>
      <c r="Q49" s="314"/>
      <c r="R49" s="314"/>
      <c r="S49" s="307">
        <f t="shared" si="74"/>
        <v>0</v>
      </c>
      <c r="T49" s="314">
        <v>16</v>
      </c>
      <c r="U49" s="314"/>
      <c r="V49" s="307">
        <f t="shared" si="75"/>
        <v>16</v>
      </c>
      <c r="W49" s="314">
        <v>6</v>
      </c>
      <c r="X49" s="314"/>
      <c r="Y49" s="307">
        <f t="shared" si="76"/>
        <v>6</v>
      </c>
      <c r="Z49" s="314"/>
      <c r="AA49" s="314"/>
      <c r="AB49" s="307">
        <f t="shared" si="77"/>
        <v>0</v>
      </c>
      <c r="AC49" s="307">
        <f>SUM(H49,Q49,Z49)</f>
        <v>0</v>
      </c>
      <c r="AD49" s="307">
        <f>SUM(I49,R49,AA49)</f>
        <v>0</v>
      </c>
      <c r="AE49" s="307">
        <f t="shared" si="78"/>
        <v>0</v>
      </c>
      <c r="AF49" s="255" t="e">
        <f t="shared" si="101"/>
        <v>#DIV/0!</v>
      </c>
      <c r="AG49" s="255" t="e">
        <f t="shared" si="102"/>
        <v>#DIV/0!</v>
      </c>
      <c r="AH49" s="255" t="e">
        <f t="shared" si="103"/>
        <v>#DIV/0!</v>
      </c>
      <c r="AI49" s="255">
        <f t="shared" si="104"/>
        <v>0</v>
      </c>
      <c r="AJ49" s="255" t="e">
        <f t="shared" si="105"/>
        <v>#DIV/0!</v>
      </c>
      <c r="AK49" s="255">
        <f t="shared" si="106"/>
        <v>0</v>
      </c>
      <c r="AL49" s="255" t="e">
        <f t="shared" si="107"/>
        <v>#DIV/0!</v>
      </c>
      <c r="AM49" s="255" t="e">
        <f t="shared" si="108"/>
        <v>#DIV/0!</v>
      </c>
      <c r="AN49" s="255" t="e">
        <f t="shared" si="109"/>
        <v>#DIV/0!</v>
      </c>
      <c r="AO49" s="255">
        <f t="shared" si="110"/>
        <v>0</v>
      </c>
      <c r="AP49" s="255" t="e">
        <f t="shared" si="111"/>
        <v>#DIV/0!</v>
      </c>
      <c r="AQ49" s="255">
        <f t="shared" si="112"/>
        <v>0</v>
      </c>
      <c r="AR49" s="255" t="e">
        <f t="shared" si="113"/>
        <v>#DIV/0!</v>
      </c>
      <c r="AS49" s="255" t="e">
        <f t="shared" si="114"/>
        <v>#DIV/0!</v>
      </c>
      <c r="AT49" s="255" t="e">
        <f t="shared" si="115"/>
        <v>#DIV/0!</v>
      </c>
      <c r="AU49" s="255">
        <f t="shared" si="116"/>
        <v>0</v>
      </c>
      <c r="AV49" s="255" t="e">
        <f t="shared" si="117"/>
        <v>#DIV/0!</v>
      </c>
      <c r="AW49" s="255">
        <f t="shared" si="118"/>
        <v>0</v>
      </c>
    </row>
    <row r="50" spans="1:49" s="59" customFormat="1" ht="9.9499999999999993" hidden="1" customHeight="1" x14ac:dyDescent="0.2">
      <c r="A50" s="73" t="s">
        <v>38</v>
      </c>
      <c r="B50" s="322">
        <f>SUM(B51:B54)</f>
        <v>134</v>
      </c>
      <c r="C50" s="322">
        <f>SUM(C51:C54)</f>
        <v>213</v>
      </c>
      <c r="D50" s="322">
        <f>SUM(B50:C50)</f>
        <v>347</v>
      </c>
      <c r="E50" s="322">
        <f>SUM(E51:E54)</f>
        <v>80</v>
      </c>
      <c r="F50" s="322">
        <f>SUM(F51:F54)</f>
        <v>185</v>
      </c>
      <c r="G50" s="322">
        <f t="shared" si="70"/>
        <v>265</v>
      </c>
      <c r="H50" s="322">
        <f>SUM(H51:H54)</f>
        <v>0</v>
      </c>
      <c r="I50" s="322">
        <f>SUM(I51:I54)</f>
        <v>0</v>
      </c>
      <c r="J50" s="322">
        <f t="shared" si="71"/>
        <v>0</v>
      </c>
      <c r="K50" s="322">
        <f>SUM(K51:K54)</f>
        <v>6</v>
      </c>
      <c r="L50" s="322">
        <f>SUM(L51:L54)</f>
        <v>62</v>
      </c>
      <c r="M50" s="322">
        <f t="shared" si="72"/>
        <v>68</v>
      </c>
      <c r="N50" s="322">
        <f>SUM(N51:N54)</f>
        <v>2</v>
      </c>
      <c r="O50" s="322">
        <f>SUM(O51:O54)</f>
        <v>12</v>
      </c>
      <c r="P50" s="322">
        <f t="shared" si="73"/>
        <v>14</v>
      </c>
      <c r="Q50" s="322">
        <f>SUM(Q51:Q54)</f>
        <v>0</v>
      </c>
      <c r="R50" s="322">
        <f>SUM(R51:R54)</f>
        <v>0</v>
      </c>
      <c r="S50" s="322">
        <f t="shared" si="74"/>
        <v>0</v>
      </c>
      <c r="T50" s="322">
        <f>SUM(T51:T54)</f>
        <v>0</v>
      </c>
      <c r="U50" s="322">
        <f>SUM(U51:U54)</f>
        <v>2</v>
      </c>
      <c r="V50" s="322">
        <f t="shared" si="75"/>
        <v>2</v>
      </c>
      <c r="W50" s="322">
        <f>SUM(W51:W54)</f>
        <v>0</v>
      </c>
      <c r="X50" s="322">
        <f>SUM(X51:X54)</f>
        <v>1</v>
      </c>
      <c r="Y50" s="322">
        <f t="shared" si="76"/>
        <v>1</v>
      </c>
      <c r="Z50" s="322">
        <f>SUM(Z51:Z54)</f>
        <v>0</v>
      </c>
      <c r="AA50" s="322">
        <f>SUM(AA51:AA54)</f>
        <v>0</v>
      </c>
      <c r="AB50" s="322">
        <f t="shared" si="77"/>
        <v>0</v>
      </c>
      <c r="AC50" s="322">
        <f>SUM(AC51:AC54)</f>
        <v>0</v>
      </c>
      <c r="AD50" s="322">
        <f>SUM(AD51:AD54)</f>
        <v>0</v>
      </c>
      <c r="AE50" s="322">
        <f t="shared" si="78"/>
        <v>0</v>
      </c>
      <c r="AF50" s="254" t="e">
        <f t="shared" si="101"/>
        <v>#DIV/0!</v>
      </c>
      <c r="AG50" s="254" t="e">
        <f t="shared" si="102"/>
        <v>#DIV/0!</v>
      </c>
      <c r="AH50" s="254" t="e">
        <f t="shared" si="103"/>
        <v>#DIV/0!</v>
      </c>
      <c r="AI50" s="254">
        <f t="shared" si="104"/>
        <v>0</v>
      </c>
      <c r="AJ50" s="254">
        <f t="shared" si="105"/>
        <v>0</v>
      </c>
      <c r="AK50" s="254">
        <f t="shared" si="106"/>
        <v>0</v>
      </c>
      <c r="AL50" s="254" t="e">
        <f t="shared" si="107"/>
        <v>#DIV/0!</v>
      </c>
      <c r="AM50" s="254" t="e">
        <f t="shared" si="108"/>
        <v>#DIV/0!</v>
      </c>
      <c r="AN50" s="254" t="e">
        <f t="shared" si="109"/>
        <v>#DIV/0!</v>
      </c>
      <c r="AO50" s="254">
        <f t="shared" si="110"/>
        <v>0</v>
      </c>
      <c r="AP50" s="254">
        <f t="shared" si="111"/>
        <v>0</v>
      </c>
      <c r="AQ50" s="254">
        <f t="shared" si="112"/>
        <v>0</v>
      </c>
      <c r="AR50" s="254" t="e">
        <f t="shared" si="113"/>
        <v>#DIV/0!</v>
      </c>
      <c r="AS50" s="254" t="e">
        <f t="shared" si="114"/>
        <v>#DIV/0!</v>
      </c>
      <c r="AT50" s="254" t="e">
        <f t="shared" si="115"/>
        <v>#DIV/0!</v>
      </c>
      <c r="AU50" s="254" t="e">
        <f t="shared" si="116"/>
        <v>#DIV/0!</v>
      </c>
      <c r="AV50" s="254">
        <f t="shared" si="117"/>
        <v>0</v>
      </c>
      <c r="AW50" s="254">
        <f t="shared" si="118"/>
        <v>0</v>
      </c>
    </row>
    <row r="51" spans="1:49" s="57" customFormat="1" ht="9.9499999999999993" hidden="1" customHeight="1" x14ac:dyDescent="0.2">
      <c r="A51" s="347" t="s">
        <v>280</v>
      </c>
      <c r="B51" s="324">
        <v>134</v>
      </c>
      <c r="C51" s="324">
        <v>70</v>
      </c>
      <c r="D51" s="307">
        <f t="shared" ref="D51:D54" si="149">SUM(B51:C51)</f>
        <v>204</v>
      </c>
      <c r="E51" s="307">
        <v>73</v>
      </c>
      <c r="F51" s="307">
        <v>60</v>
      </c>
      <c r="G51" s="307">
        <f t="shared" si="70"/>
        <v>133</v>
      </c>
      <c r="H51" s="307"/>
      <c r="I51" s="307"/>
      <c r="J51" s="307">
        <f t="shared" si="71"/>
        <v>0</v>
      </c>
      <c r="K51" s="307"/>
      <c r="L51" s="307">
        <v>18</v>
      </c>
      <c r="M51" s="307">
        <f t="shared" si="72"/>
        <v>18</v>
      </c>
      <c r="N51" s="307"/>
      <c r="O51" s="307">
        <v>5</v>
      </c>
      <c r="P51" s="307">
        <f t="shared" si="73"/>
        <v>5</v>
      </c>
      <c r="Q51" s="307"/>
      <c r="R51" s="307"/>
      <c r="S51" s="307">
        <f t="shared" si="74"/>
        <v>0</v>
      </c>
      <c r="T51" s="307"/>
      <c r="U51" s="307">
        <v>2</v>
      </c>
      <c r="V51" s="307">
        <f t="shared" si="75"/>
        <v>2</v>
      </c>
      <c r="W51" s="307"/>
      <c r="X51" s="307">
        <v>1</v>
      </c>
      <c r="Y51" s="307">
        <f t="shared" si="76"/>
        <v>1</v>
      </c>
      <c r="Z51" s="307"/>
      <c r="AA51" s="307"/>
      <c r="AB51" s="307">
        <f t="shared" si="77"/>
        <v>0</v>
      </c>
      <c r="AC51" s="307">
        <f t="shared" ref="AC51:AD54" si="150">SUM(H51,Q51,Z51)</f>
        <v>0</v>
      </c>
      <c r="AD51" s="307">
        <f t="shared" si="150"/>
        <v>0</v>
      </c>
      <c r="AE51" s="307">
        <f t="shared" si="78"/>
        <v>0</v>
      </c>
      <c r="AF51" s="255" t="e">
        <f t="shared" si="101"/>
        <v>#DIV/0!</v>
      </c>
      <c r="AG51" s="255" t="e">
        <f t="shared" si="102"/>
        <v>#DIV/0!</v>
      </c>
      <c r="AH51" s="255" t="e">
        <f t="shared" si="103"/>
        <v>#DIV/0!</v>
      </c>
      <c r="AI51" s="255">
        <f t="shared" si="104"/>
        <v>0</v>
      </c>
      <c r="AJ51" s="255">
        <f t="shared" si="105"/>
        <v>0</v>
      </c>
      <c r="AK51" s="255">
        <f t="shared" si="106"/>
        <v>0</v>
      </c>
      <c r="AL51" s="255" t="e">
        <f t="shared" si="107"/>
        <v>#DIV/0!</v>
      </c>
      <c r="AM51" s="255" t="e">
        <f t="shared" si="108"/>
        <v>#DIV/0!</v>
      </c>
      <c r="AN51" s="255" t="e">
        <f t="shared" si="109"/>
        <v>#DIV/0!</v>
      </c>
      <c r="AO51" s="255" t="e">
        <f t="shared" si="110"/>
        <v>#DIV/0!</v>
      </c>
      <c r="AP51" s="255">
        <f t="shared" si="111"/>
        <v>0</v>
      </c>
      <c r="AQ51" s="255">
        <f t="shared" si="112"/>
        <v>0</v>
      </c>
      <c r="AR51" s="255" t="e">
        <f t="shared" si="113"/>
        <v>#DIV/0!</v>
      </c>
      <c r="AS51" s="255" t="e">
        <f t="shared" si="114"/>
        <v>#DIV/0!</v>
      </c>
      <c r="AT51" s="255" t="e">
        <f t="shared" si="115"/>
        <v>#DIV/0!</v>
      </c>
      <c r="AU51" s="255" t="e">
        <f t="shared" si="116"/>
        <v>#DIV/0!</v>
      </c>
      <c r="AV51" s="255">
        <f t="shared" si="117"/>
        <v>0</v>
      </c>
      <c r="AW51" s="255">
        <f t="shared" si="118"/>
        <v>0</v>
      </c>
    </row>
    <row r="52" spans="1:49" s="57" customFormat="1" ht="9.9499999999999993" hidden="1" customHeight="1" x14ac:dyDescent="0.2">
      <c r="A52" s="356" t="s">
        <v>275</v>
      </c>
      <c r="B52" s="307"/>
      <c r="C52" s="307">
        <v>8</v>
      </c>
      <c r="D52" s="307">
        <f t="shared" si="149"/>
        <v>8</v>
      </c>
      <c r="E52" s="307">
        <v>7</v>
      </c>
      <c r="F52" s="307"/>
      <c r="G52" s="307">
        <f t="shared" si="70"/>
        <v>7</v>
      </c>
      <c r="H52" s="307"/>
      <c r="I52" s="307"/>
      <c r="J52" s="307">
        <f t="shared" si="71"/>
        <v>0</v>
      </c>
      <c r="K52" s="307">
        <v>6</v>
      </c>
      <c r="L52" s="307"/>
      <c r="M52" s="307">
        <f t="shared" si="72"/>
        <v>6</v>
      </c>
      <c r="N52" s="307">
        <v>2</v>
      </c>
      <c r="O52" s="307"/>
      <c r="P52" s="307">
        <f t="shared" si="73"/>
        <v>2</v>
      </c>
      <c r="Q52" s="307"/>
      <c r="R52" s="307"/>
      <c r="S52" s="307">
        <f t="shared" si="74"/>
        <v>0</v>
      </c>
      <c r="T52" s="307"/>
      <c r="U52" s="307"/>
      <c r="V52" s="307">
        <f t="shared" si="75"/>
        <v>0</v>
      </c>
      <c r="W52" s="307"/>
      <c r="X52" s="307"/>
      <c r="Y52" s="307">
        <f t="shared" si="76"/>
        <v>0</v>
      </c>
      <c r="Z52" s="307"/>
      <c r="AA52" s="307"/>
      <c r="AB52" s="307">
        <f t="shared" si="77"/>
        <v>0</v>
      </c>
      <c r="AC52" s="307">
        <f t="shared" si="150"/>
        <v>0</v>
      </c>
      <c r="AD52" s="307">
        <f t="shared" si="150"/>
        <v>0</v>
      </c>
      <c r="AE52" s="307">
        <f t="shared" si="78"/>
        <v>0</v>
      </c>
      <c r="AF52" s="255" t="e">
        <f t="shared" si="101"/>
        <v>#DIV/0!</v>
      </c>
      <c r="AG52" s="255" t="e">
        <f t="shared" si="102"/>
        <v>#DIV/0!</v>
      </c>
      <c r="AH52" s="255" t="e">
        <f t="shared" si="103"/>
        <v>#DIV/0!</v>
      </c>
      <c r="AI52" s="255">
        <f t="shared" si="104"/>
        <v>0</v>
      </c>
      <c r="AJ52" s="255" t="e">
        <f t="shared" si="105"/>
        <v>#DIV/0!</v>
      </c>
      <c r="AK52" s="255">
        <f t="shared" si="106"/>
        <v>0</v>
      </c>
      <c r="AL52" s="255" t="e">
        <f t="shared" si="107"/>
        <v>#DIV/0!</v>
      </c>
      <c r="AM52" s="255" t="e">
        <f t="shared" si="108"/>
        <v>#DIV/0!</v>
      </c>
      <c r="AN52" s="255" t="e">
        <f t="shared" si="109"/>
        <v>#DIV/0!</v>
      </c>
      <c r="AO52" s="255">
        <f t="shared" si="110"/>
        <v>0</v>
      </c>
      <c r="AP52" s="255" t="e">
        <f t="shared" si="111"/>
        <v>#DIV/0!</v>
      </c>
      <c r="AQ52" s="255">
        <f t="shared" si="112"/>
        <v>0</v>
      </c>
      <c r="AR52" s="255" t="e">
        <f t="shared" si="113"/>
        <v>#DIV/0!</v>
      </c>
      <c r="AS52" s="255" t="e">
        <f t="shared" si="114"/>
        <v>#DIV/0!</v>
      </c>
      <c r="AT52" s="255" t="e">
        <f t="shared" si="115"/>
        <v>#DIV/0!</v>
      </c>
      <c r="AU52" s="255" t="e">
        <f t="shared" si="116"/>
        <v>#DIV/0!</v>
      </c>
      <c r="AV52" s="255" t="e">
        <f t="shared" si="117"/>
        <v>#DIV/0!</v>
      </c>
      <c r="AW52" s="255" t="e">
        <f t="shared" si="118"/>
        <v>#DIV/0!</v>
      </c>
    </row>
    <row r="53" spans="1:49" s="57" customFormat="1" ht="9.9499999999999993" hidden="1" customHeight="1" x14ac:dyDescent="0.2">
      <c r="A53" s="347" t="s">
        <v>281</v>
      </c>
      <c r="B53" s="307"/>
      <c r="C53" s="307">
        <v>57</v>
      </c>
      <c r="D53" s="307">
        <f t="shared" si="149"/>
        <v>57</v>
      </c>
      <c r="E53" s="307"/>
      <c r="F53" s="307">
        <v>60</v>
      </c>
      <c r="G53" s="307">
        <f t="shared" si="70"/>
        <v>60</v>
      </c>
      <c r="H53" s="307"/>
      <c r="I53" s="307"/>
      <c r="J53" s="307">
        <f t="shared" si="71"/>
        <v>0</v>
      </c>
      <c r="K53" s="307"/>
      <c r="L53" s="307">
        <v>17</v>
      </c>
      <c r="M53" s="307">
        <f t="shared" si="72"/>
        <v>17</v>
      </c>
      <c r="N53" s="307"/>
      <c r="O53" s="307">
        <v>5</v>
      </c>
      <c r="P53" s="307">
        <f t="shared" si="73"/>
        <v>5</v>
      </c>
      <c r="Q53" s="307"/>
      <c r="R53" s="307"/>
      <c r="S53" s="307">
        <f t="shared" si="74"/>
        <v>0</v>
      </c>
      <c r="T53" s="307"/>
      <c r="U53" s="307"/>
      <c r="V53" s="307">
        <f t="shared" si="75"/>
        <v>0</v>
      </c>
      <c r="W53" s="307"/>
      <c r="X53" s="307"/>
      <c r="Y53" s="307">
        <f t="shared" si="76"/>
        <v>0</v>
      </c>
      <c r="Z53" s="307"/>
      <c r="AA53" s="307"/>
      <c r="AB53" s="307">
        <f t="shared" si="77"/>
        <v>0</v>
      </c>
      <c r="AC53" s="307">
        <f t="shared" si="150"/>
        <v>0</v>
      </c>
      <c r="AD53" s="307">
        <f t="shared" si="150"/>
        <v>0</v>
      </c>
      <c r="AE53" s="307">
        <f t="shared" si="78"/>
        <v>0</v>
      </c>
      <c r="AF53" s="255" t="e">
        <f t="shared" si="101"/>
        <v>#DIV/0!</v>
      </c>
      <c r="AG53" s="255" t="e">
        <f t="shared" si="102"/>
        <v>#DIV/0!</v>
      </c>
      <c r="AH53" s="255" t="e">
        <f t="shared" si="103"/>
        <v>#DIV/0!</v>
      </c>
      <c r="AI53" s="255" t="e">
        <f t="shared" si="104"/>
        <v>#DIV/0!</v>
      </c>
      <c r="AJ53" s="255">
        <f t="shared" si="105"/>
        <v>0</v>
      </c>
      <c r="AK53" s="255">
        <f t="shared" si="106"/>
        <v>0</v>
      </c>
      <c r="AL53" s="255" t="e">
        <f t="shared" si="107"/>
        <v>#DIV/0!</v>
      </c>
      <c r="AM53" s="255" t="e">
        <f t="shared" si="108"/>
        <v>#DIV/0!</v>
      </c>
      <c r="AN53" s="255" t="e">
        <f t="shared" si="109"/>
        <v>#DIV/0!</v>
      </c>
      <c r="AO53" s="255" t="e">
        <f t="shared" si="110"/>
        <v>#DIV/0!</v>
      </c>
      <c r="AP53" s="255">
        <f t="shared" si="111"/>
        <v>0</v>
      </c>
      <c r="AQ53" s="255">
        <f t="shared" si="112"/>
        <v>0</v>
      </c>
      <c r="AR53" s="255" t="e">
        <f t="shared" si="113"/>
        <v>#DIV/0!</v>
      </c>
      <c r="AS53" s="255" t="e">
        <f t="shared" si="114"/>
        <v>#DIV/0!</v>
      </c>
      <c r="AT53" s="255" t="e">
        <f t="shared" si="115"/>
        <v>#DIV/0!</v>
      </c>
      <c r="AU53" s="255" t="e">
        <f t="shared" si="116"/>
        <v>#DIV/0!</v>
      </c>
      <c r="AV53" s="255" t="e">
        <f t="shared" si="117"/>
        <v>#DIV/0!</v>
      </c>
      <c r="AW53" s="255" t="e">
        <f t="shared" si="118"/>
        <v>#DIV/0!</v>
      </c>
    </row>
    <row r="54" spans="1:49" s="57" customFormat="1" ht="9.9499999999999993" hidden="1" customHeight="1" x14ac:dyDescent="0.2">
      <c r="A54" s="347" t="s">
        <v>282</v>
      </c>
      <c r="B54" s="307"/>
      <c r="C54" s="307">
        <v>78</v>
      </c>
      <c r="D54" s="307">
        <f t="shared" si="149"/>
        <v>78</v>
      </c>
      <c r="E54" s="307"/>
      <c r="F54" s="307">
        <v>65</v>
      </c>
      <c r="G54" s="307">
        <f t="shared" si="70"/>
        <v>65</v>
      </c>
      <c r="H54" s="307"/>
      <c r="I54" s="307"/>
      <c r="J54" s="307">
        <f t="shared" si="71"/>
        <v>0</v>
      </c>
      <c r="K54" s="307"/>
      <c r="L54" s="307">
        <v>27</v>
      </c>
      <c r="M54" s="307">
        <f t="shared" si="72"/>
        <v>27</v>
      </c>
      <c r="N54" s="307"/>
      <c r="O54" s="307">
        <v>2</v>
      </c>
      <c r="P54" s="307">
        <f t="shared" si="73"/>
        <v>2</v>
      </c>
      <c r="Q54" s="307"/>
      <c r="R54" s="307"/>
      <c r="S54" s="307">
        <f t="shared" si="74"/>
        <v>0</v>
      </c>
      <c r="T54" s="307"/>
      <c r="U54" s="307"/>
      <c r="V54" s="307">
        <f t="shared" si="75"/>
        <v>0</v>
      </c>
      <c r="W54" s="307"/>
      <c r="X54" s="307"/>
      <c r="Y54" s="307">
        <f t="shared" si="76"/>
        <v>0</v>
      </c>
      <c r="Z54" s="307"/>
      <c r="AA54" s="307"/>
      <c r="AB54" s="307">
        <f t="shared" si="77"/>
        <v>0</v>
      </c>
      <c r="AC54" s="307">
        <f t="shared" si="150"/>
        <v>0</v>
      </c>
      <c r="AD54" s="307">
        <f t="shared" si="150"/>
        <v>0</v>
      </c>
      <c r="AE54" s="307">
        <f t="shared" si="78"/>
        <v>0</v>
      </c>
      <c r="AF54" s="255" t="e">
        <f t="shared" si="101"/>
        <v>#DIV/0!</v>
      </c>
      <c r="AG54" s="255" t="e">
        <f t="shared" si="102"/>
        <v>#DIV/0!</v>
      </c>
      <c r="AH54" s="255" t="e">
        <f t="shared" si="103"/>
        <v>#DIV/0!</v>
      </c>
      <c r="AI54" s="255" t="e">
        <f t="shared" si="104"/>
        <v>#DIV/0!</v>
      </c>
      <c r="AJ54" s="255">
        <f t="shared" si="105"/>
        <v>0</v>
      </c>
      <c r="AK54" s="255">
        <f t="shared" si="106"/>
        <v>0</v>
      </c>
      <c r="AL54" s="255" t="e">
        <f t="shared" si="107"/>
        <v>#DIV/0!</v>
      </c>
      <c r="AM54" s="255" t="e">
        <f t="shared" si="108"/>
        <v>#DIV/0!</v>
      </c>
      <c r="AN54" s="255" t="e">
        <f t="shared" si="109"/>
        <v>#DIV/0!</v>
      </c>
      <c r="AO54" s="255" t="e">
        <f t="shared" si="110"/>
        <v>#DIV/0!</v>
      </c>
      <c r="AP54" s="255">
        <f t="shared" si="111"/>
        <v>0</v>
      </c>
      <c r="AQ54" s="255">
        <f t="shared" si="112"/>
        <v>0</v>
      </c>
      <c r="AR54" s="255" t="e">
        <f t="shared" si="113"/>
        <v>#DIV/0!</v>
      </c>
      <c r="AS54" s="255" t="e">
        <f t="shared" si="114"/>
        <v>#DIV/0!</v>
      </c>
      <c r="AT54" s="255" t="e">
        <f t="shared" si="115"/>
        <v>#DIV/0!</v>
      </c>
      <c r="AU54" s="255" t="e">
        <f t="shared" si="116"/>
        <v>#DIV/0!</v>
      </c>
      <c r="AV54" s="255" t="e">
        <f t="shared" si="117"/>
        <v>#DIV/0!</v>
      </c>
      <c r="AW54" s="255" t="e">
        <f t="shared" si="118"/>
        <v>#DIV/0!</v>
      </c>
    </row>
    <row r="55" spans="1:49" s="59" customFormat="1" ht="9.9499999999999993" hidden="1" customHeight="1" x14ac:dyDescent="0.2">
      <c r="A55" s="73" t="s">
        <v>39</v>
      </c>
      <c r="B55" s="322">
        <f>SUM(B56:B58)</f>
        <v>96</v>
      </c>
      <c r="C55" s="322">
        <f t="shared" ref="C55" si="151">SUM(C56:C58)</f>
        <v>14</v>
      </c>
      <c r="D55" s="322">
        <f>SUM(B55:C55)</f>
        <v>110</v>
      </c>
      <c r="E55" s="322">
        <f t="shared" ref="E55" si="152">SUM(E56:E58)</f>
        <v>88</v>
      </c>
      <c r="F55" s="322">
        <f t="shared" ref="F55" si="153">SUM(F56:F58)</f>
        <v>11</v>
      </c>
      <c r="G55" s="322">
        <f t="shared" si="70"/>
        <v>99</v>
      </c>
      <c r="H55" s="322">
        <f t="shared" ref="H55" si="154">SUM(H56:H58)</f>
        <v>0</v>
      </c>
      <c r="I55" s="322">
        <f t="shared" ref="I55" si="155">SUM(I56:I58)</f>
        <v>0</v>
      </c>
      <c r="J55" s="322">
        <f t="shared" si="71"/>
        <v>0</v>
      </c>
      <c r="K55" s="322">
        <f t="shared" ref="K55" si="156">SUM(K56:K58)</f>
        <v>19</v>
      </c>
      <c r="L55" s="322">
        <f t="shared" ref="L55" si="157">SUM(L56:L58)</f>
        <v>8</v>
      </c>
      <c r="M55" s="322">
        <f t="shared" si="72"/>
        <v>27</v>
      </c>
      <c r="N55" s="322">
        <f t="shared" ref="N55" si="158">SUM(N56:N58)</f>
        <v>24</v>
      </c>
      <c r="O55" s="322">
        <f t="shared" ref="O55" si="159">SUM(O56:O58)</f>
        <v>6</v>
      </c>
      <c r="P55" s="322">
        <f t="shared" si="73"/>
        <v>30</v>
      </c>
      <c r="Q55" s="322">
        <f t="shared" ref="Q55" si="160">SUM(Q56:Q58)</f>
        <v>0</v>
      </c>
      <c r="R55" s="322">
        <f t="shared" ref="R55" si="161">SUM(R56:R58)</f>
        <v>0</v>
      </c>
      <c r="S55" s="322">
        <f t="shared" si="74"/>
        <v>0</v>
      </c>
      <c r="T55" s="322">
        <f t="shared" ref="T55" si="162">SUM(T56:T58)</f>
        <v>11</v>
      </c>
      <c r="U55" s="322">
        <f t="shared" ref="U55" si="163">SUM(U56:U58)</f>
        <v>11</v>
      </c>
      <c r="V55" s="322">
        <f t="shared" si="75"/>
        <v>22</v>
      </c>
      <c r="W55" s="322">
        <f t="shared" ref="W55" si="164">SUM(W56:W58)</f>
        <v>12</v>
      </c>
      <c r="X55" s="322">
        <f t="shared" ref="X55" si="165">SUM(X56:X58)</f>
        <v>5</v>
      </c>
      <c r="Y55" s="322">
        <f t="shared" si="76"/>
        <v>17</v>
      </c>
      <c r="Z55" s="322">
        <f t="shared" ref="Z55" si="166">SUM(Z56:Z58)</f>
        <v>0</v>
      </c>
      <c r="AA55" s="322">
        <f t="shared" ref="AA55" si="167">SUM(AA56:AA58)</f>
        <v>0</v>
      </c>
      <c r="AB55" s="322">
        <f t="shared" si="77"/>
        <v>0</v>
      </c>
      <c r="AC55" s="322">
        <f t="shared" ref="AC55" si="168">SUM(AC56:AC58)</f>
        <v>0</v>
      </c>
      <c r="AD55" s="322">
        <f t="shared" ref="AD55" si="169">SUM(AD56:AD58)</f>
        <v>0</v>
      </c>
      <c r="AE55" s="322">
        <f t="shared" si="78"/>
        <v>0</v>
      </c>
      <c r="AF55" s="254" t="e">
        <f t="shared" si="101"/>
        <v>#DIV/0!</v>
      </c>
      <c r="AG55" s="254" t="e">
        <f t="shared" si="102"/>
        <v>#DIV/0!</v>
      </c>
      <c r="AH55" s="254" t="e">
        <f t="shared" si="103"/>
        <v>#DIV/0!</v>
      </c>
      <c r="AI55" s="254">
        <f t="shared" si="104"/>
        <v>0</v>
      </c>
      <c r="AJ55" s="254">
        <f t="shared" si="105"/>
        <v>0</v>
      </c>
      <c r="AK55" s="254">
        <f t="shared" si="106"/>
        <v>0</v>
      </c>
      <c r="AL55" s="254" t="e">
        <f t="shared" si="107"/>
        <v>#DIV/0!</v>
      </c>
      <c r="AM55" s="254" t="e">
        <f t="shared" si="108"/>
        <v>#DIV/0!</v>
      </c>
      <c r="AN55" s="254" t="e">
        <f t="shared" si="109"/>
        <v>#DIV/0!</v>
      </c>
      <c r="AO55" s="254">
        <f t="shared" si="110"/>
        <v>0</v>
      </c>
      <c r="AP55" s="254">
        <f t="shared" si="111"/>
        <v>0</v>
      </c>
      <c r="AQ55" s="254">
        <f t="shared" si="112"/>
        <v>0</v>
      </c>
      <c r="AR55" s="254" t="e">
        <f t="shared" si="113"/>
        <v>#DIV/0!</v>
      </c>
      <c r="AS55" s="254" t="e">
        <f t="shared" si="114"/>
        <v>#DIV/0!</v>
      </c>
      <c r="AT55" s="254" t="e">
        <f t="shared" si="115"/>
        <v>#DIV/0!</v>
      </c>
      <c r="AU55" s="254">
        <f t="shared" si="116"/>
        <v>0</v>
      </c>
      <c r="AV55" s="254">
        <f t="shared" si="117"/>
        <v>0</v>
      </c>
      <c r="AW55" s="254">
        <f t="shared" si="118"/>
        <v>0</v>
      </c>
    </row>
    <row r="56" spans="1:49" s="57" customFormat="1" ht="9.9499999999999993" hidden="1" customHeight="1" x14ac:dyDescent="0.2">
      <c r="A56" s="346" t="s">
        <v>242</v>
      </c>
      <c r="B56" s="324"/>
      <c r="C56" s="324">
        <v>12</v>
      </c>
      <c r="D56" s="307">
        <f t="shared" ref="D56:D58" si="170">SUM(B56:C56)</f>
        <v>12</v>
      </c>
      <c r="E56" s="307"/>
      <c r="F56" s="307">
        <v>11</v>
      </c>
      <c r="G56" s="307">
        <f t="shared" si="70"/>
        <v>11</v>
      </c>
      <c r="H56" s="307"/>
      <c r="I56" s="307"/>
      <c r="J56" s="307">
        <f t="shared" si="71"/>
        <v>0</v>
      </c>
      <c r="K56" s="307"/>
      <c r="L56" s="307">
        <v>6</v>
      </c>
      <c r="M56" s="307">
        <f t="shared" si="72"/>
        <v>6</v>
      </c>
      <c r="N56" s="307"/>
      <c r="O56" s="307">
        <v>5</v>
      </c>
      <c r="P56" s="307">
        <f t="shared" si="73"/>
        <v>5</v>
      </c>
      <c r="Q56" s="307"/>
      <c r="R56" s="307"/>
      <c r="S56" s="307">
        <f t="shared" si="74"/>
        <v>0</v>
      </c>
      <c r="T56" s="307"/>
      <c r="U56" s="307">
        <v>7</v>
      </c>
      <c r="V56" s="307">
        <f t="shared" si="75"/>
        <v>7</v>
      </c>
      <c r="W56" s="307"/>
      <c r="X56" s="307">
        <v>3</v>
      </c>
      <c r="Y56" s="307">
        <f t="shared" si="76"/>
        <v>3</v>
      </c>
      <c r="Z56" s="307"/>
      <c r="AA56" s="307"/>
      <c r="AB56" s="307">
        <f t="shared" si="77"/>
        <v>0</v>
      </c>
      <c r="AC56" s="307">
        <f t="shared" ref="AC56:AD58" si="171">SUM(H56,Q56,Z56)</f>
        <v>0</v>
      </c>
      <c r="AD56" s="307">
        <f t="shared" si="171"/>
        <v>0</v>
      </c>
      <c r="AE56" s="307">
        <f t="shared" si="78"/>
        <v>0</v>
      </c>
      <c r="AF56" s="255" t="e">
        <f t="shared" si="101"/>
        <v>#DIV/0!</v>
      </c>
      <c r="AG56" s="255" t="e">
        <f t="shared" si="102"/>
        <v>#DIV/0!</v>
      </c>
      <c r="AH56" s="255" t="e">
        <f t="shared" si="103"/>
        <v>#DIV/0!</v>
      </c>
      <c r="AI56" s="255" t="e">
        <f t="shared" si="104"/>
        <v>#DIV/0!</v>
      </c>
      <c r="AJ56" s="255">
        <f t="shared" si="105"/>
        <v>0</v>
      </c>
      <c r="AK56" s="255">
        <f t="shared" si="106"/>
        <v>0</v>
      </c>
      <c r="AL56" s="255" t="e">
        <f t="shared" si="107"/>
        <v>#DIV/0!</v>
      </c>
      <c r="AM56" s="255" t="e">
        <f t="shared" si="108"/>
        <v>#DIV/0!</v>
      </c>
      <c r="AN56" s="255" t="e">
        <f t="shared" si="109"/>
        <v>#DIV/0!</v>
      </c>
      <c r="AO56" s="255" t="e">
        <f t="shared" si="110"/>
        <v>#DIV/0!</v>
      </c>
      <c r="AP56" s="255">
        <f t="shared" si="111"/>
        <v>0</v>
      </c>
      <c r="AQ56" s="255">
        <f t="shared" si="112"/>
        <v>0</v>
      </c>
      <c r="AR56" s="255" t="e">
        <f t="shared" si="113"/>
        <v>#DIV/0!</v>
      </c>
      <c r="AS56" s="255" t="e">
        <f t="shared" si="114"/>
        <v>#DIV/0!</v>
      </c>
      <c r="AT56" s="255" t="e">
        <f t="shared" si="115"/>
        <v>#DIV/0!</v>
      </c>
      <c r="AU56" s="255" t="e">
        <f t="shared" si="116"/>
        <v>#DIV/0!</v>
      </c>
      <c r="AV56" s="255">
        <f t="shared" si="117"/>
        <v>0</v>
      </c>
      <c r="AW56" s="255">
        <f t="shared" si="118"/>
        <v>0</v>
      </c>
    </row>
    <row r="57" spans="1:49" s="57" customFormat="1" ht="9.9499999999999993" hidden="1" customHeight="1" x14ac:dyDescent="0.2">
      <c r="A57" s="347" t="s">
        <v>245</v>
      </c>
      <c r="B57" s="324">
        <v>89</v>
      </c>
      <c r="C57" s="324"/>
      <c r="D57" s="307">
        <f t="shared" si="170"/>
        <v>89</v>
      </c>
      <c r="E57" s="307">
        <v>88</v>
      </c>
      <c r="F57" s="307"/>
      <c r="G57" s="307">
        <f t="shared" si="70"/>
        <v>88</v>
      </c>
      <c r="H57" s="307"/>
      <c r="I57" s="307"/>
      <c r="J57" s="307">
        <f t="shared" si="71"/>
        <v>0</v>
      </c>
      <c r="K57" s="307">
        <v>19</v>
      </c>
      <c r="L57" s="307"/>
      <c r="M57" s="307">
        <f t="shared" si="72"/>
        <v>19</v>
      </c>
      <c r="N57" s="307">
        <v>24</v>
      </c>
      <c r="O57" s="307"/>
      <c r="P57" s="307">
        <f t="shared" si="73"/>
        <v>24</v>
      </c>
      <c r="Q57" s="307"/>
      <c r="R57" s="307"/>
      <c r="S57" s="307">
        <f t="shared" si="74"/>
        <v>0</v>
      </c>
      <c r="T57" s="307">
        <v>11</v>
      </c>
      <c r="U57" s="307"/>
      <c r="V57" s="307">
        <f t="shared" si="75"/>
        <v>11</v>
      </c>
      <c r="W57" s="307">
        <v>12</v>
      </c>
      <c r="X57" s="307"/>
      <c r="Y57" s="307">
        <f t="shared" si="76"/>
        <v>12</v>
      </c>
      <c r="Z57" s="307"/>
      <c r="AA57" s="307"/>
      <c r="AB57" s="307">
        <f t="shared" si="77"/>
        <v>0</v>
      </c>
      <c r="AC57" s="307">
        <f t="shared" si="171"/>
        <v>0</v>
      </c>
      <c r="AD57" s="307">
        <f t="shared" si="171"/>
        <v>0</v>
      </c>
      <c r="AE57" s="307">
        <f t="shared" si="78"/>
        <v>0</v>
      </c>
      <c r="AF57" s="255" t="e">
        <f t="shared" si="101"/>
        <v>#DIV/0!</v>
      </c>
      <c r="AG57" s="255" t="e">
        <f t="shared" si="102"/>
        <v>#DIV/0!</v>
      </c>
      <c r="AH57" s="255" t="e">
        <f t="shared" si="103"/>
        <v>#DIV/0!</v>
      </c>
      <c r="AI57" s="255">
        <f t="shared" si="104"/>
        <v>0</v>
      </c>
      <c r="AJ57" s="255" t="e">
        <f t="shared" si="105"/>
        <v>#DIV/0!</v>
      </c>
      <c r="AK57" s="255">
        <f t="shared" si="106"/>
        <v>0</v>
      </c>
      <c r="AL57" s="255" t="e">
        <f t="shared" si="107"/>
        <v>#DIV/0!</v>
      </c>
      <c r="AM57" s="255" t="e">
        <f t="shared" si="108"/>
        <v>#DIV/0!</v>
      </c>
      <c r="AN57" s="255" t="e">
        <f t="shared" si="109"/>
        <v>#DIV/0!</v>
      </c>
      <c r="AO57" s="255">
        <f t="shared" si="110"/>
        <v>0</v>
      </c>
      <c r="AP57" s="255" t="e">
        <f t="shared" si="111"/>
        <v>#DIV/0!</v>
      </c>
      <c r="AQ57" s="255">
        <f t="shared" si="112"/>
        <v>0</v>
      </c>
      <c r="AR57" s="255" t="e">
        <f t="shared" si="113"/>
        <v>#DIV/0!</v>
      </c>
      <c r="AS57" s="255" t="e">
        <f t="shared" si="114"/>
        <v>#DIV/0!</v>
      </c>
      <c r="AT57" s="255" t="e">
        <f t="shared" si="115"/>
        <v>#DIV/0!</v>
      </c>
      <c r="AU57" s="255">
        <f t="shared" si="116"/>
        <v>0</v>
      </c>
      <c r="AV57" s="255" t="e">
        <f t="shared" si="117"/>
        <v>#DIV/0!</v>
      </c>
      <c r="AW57" s="255">
        <f t="shared" si="118"/>
        <v>0</v>
      </c>
    </row>
    <row r="58" spans="1:49" s="57" customFormat="1" ht="9.9499999999999993" hidden="1" customHeight="1" x14ac:dyDescent="0.2">
      <c r="A58" s="347" t="s">
        <v>246</v>
      </c>
      <c r="B58" s="324">
        <v>7</v>
      </c>
      <c r="C58" s="324">
        <v>2</v>
      </c>
      <c r="D58" s="307">
        <f t="shared" si="170"/>
        <v>9</v>
      </c>
      <c r="E58" s="307"/>
      <c r="F58" s="307"/>
      <c r="G58" s="307">
        <f t="shared" si="70"/>
        <v>0</v>
      </c>
      <c r="H58" s="307"/>
      <c r="I58" s="307"/>
      <c r="J58" s="307">
        <f t="shared" si="71"/>
        <v>0</v>
      </c>
      <c r="K58" s="307"/>
      <c r="L58" s="307">
        <v>2</v>
      </c>
      <c r="M58" s="307">
        <f t="shared" si="72"/>
        <v>2</v>
      </c>
      <c r="N58" s="307"/>
      <c r="O58" s="307">
        <v>1</v>
      </c>
      <c r="P58" s="307">
        <f t="shared" si="73"/>
        <v>1</v>
      </c>
      <c r="Q58" s="307"/>
      <c r="R58" s="307"/>
      <c r="S58" s="307">
        <f t="shared" si="74"/>
        <v>0</v>
      </c>
      <c r="T58" s="307"/>
      <c r="U58" s="307">
        <v>4</v>
      </c>
      <c r="V58" s="307">
        <f t="shared" si="75"/>
        <v>4</v>
      </c>
      <c r="W58" s="307"/>
      <c r="X58" s="307">
        <v>2</v>
      </c>
      <c r="Y58" s="307">
        <f t="shared" si="76"/>
        <v>2</v>
      </c>
      <c r="Z58" s="307"/>
      <c r="AA58" s="307"/>
      <c r="AB58" s="307">
        <f t="shared" si="77"/>
        <v>0</v>
      </c>
      <c r="AC58" s="307">
        <f t="shared" si="171"/>
        <v>0</v>
      </c>
      <c r="AD58" s="307">
        <f t="shared" si="171"/>
        <v>0</v>
      </c>
      <c r="AE58" s="307">
        <f t="shared" si="78"/>
        <v>0</v>
      </c>
      <c r="AF58" s="255" t="e">
        <f t="shared" si="101"/>
        <v>#DIV/0!</v>
      </c>
      <c r="AG58" s="255" t="e">
        <f t="shared" si="102"/>
        <v>#DIV/0!</v>
      </c>
      <c r="AH58" s="255" t="e">
        <f t="shared" si="103"/>
        <v>#DIV/0!</v>
      </c>
      <c r="AI58" s="255" t="e">
        <f t="shared" si="104"/>
        <v>#DIV/0!</v>
      </c>
      <c r="AJ58" s="255" t="e">
        <f t="shared" si="105"/>
        <v>#DIV/0!</v>
      </c>
      <c r="AK58" s="255" t="e">
        <f t="shared" si="106"/>
        <v>#DIV/0!</v>
      </c>
      <c r="AL58" s="255" t="e">
        <f t="shared" si="107"/>
        <v>#DIV/0!</v>
      </c>
      <c r="AM58" s="255" t="e">
        <f t="shared" si="108"/>
        <v>#DIV/0!</v>
      </c>
      <c r="AN58" s="255" t="e">
        <f t="shared" si="109"/>
        <v>#DIV/0!</v>
      </c>
      <c r="AO58" s="255" t="e">
        <f t="shared" si="110"/>
        <v>#DIV/0!</v>
      </c>
      <c r="AP58" s="255">
        <f t="shared" si="111"/>
        <v>0</v>
      </c>
      <c r="AQ58" s="255">
        <f t="shared" si="112"/>
        <v>0</v>
      </c>
      <c r="AR58" s="255" t="e">
        <f t="shared" si="113"/>
        <v>#DIV/0!</v>
      </c>
      <c r="AS58" s="255" t="e">
        <f t="shared" si="114"/>
        <v>#DIV/0!</v>
      </c>
      <c r="AT58" s="255" t="e">
        <f t="shared" si="115"/>
        <v>#DIV/0!</v>
      </c>
      <c r="AU58" s="255" t="e">
        <f t="shared" si="116"/>
        <v>#DIV/0!</v>
      </c>
      <c r="AV58" s="255">
        <f t="shared" si="117"/>
        <v>0</v>
      </c>
      <c r="AW58" s="255">
        <f t="shared" si="118"/>
        <v>0</v>
      </c>
    </row>
    <row r="59" spans="1:49" s="59" customFormat="1" ht="9.9499999999999993" hidden="1" customHeight="1" x14ac:dyDescent="0.2">
      <c r="A59" s="73" t="s">
        <v>40</v>
      </c>
      <c r="B59" s="322">
        <f>SUM(B60:B62)</f>
        <v>218</v>
      </c>
      <c r="C59" s="322">
        <f t="shared" ref="C59" si="172">SUM(C60:C62)</f>
        <v>50</v>
      </c>
      <c r="D59" s="322">
        <f>SUM(B59:C59)</f>
        <v>268</v>
      </c>
      <c r="E59" s="322">
        <f t="shared" ref="E59" si="173">SUM(E60:E62)</f>
        <v>161</v>
      </c>
      <c r="F59" s="322">
        <f t="shared" ref="F59" si="174">SUM(F60:F62)</f>
        <v>58</v>
      </c>
      <c r="G59" s="322">
        <f t="shared" si="70"/>
        <v>219</v>
      </c>
      <c r="H59" s="322">
        <f t="shared" ref="H59" si="175">SUM(H60:H62)</f>
        <v>0</v>
      </c>
      <c r="I59" s="322">
        <f t="shared" ref="I59" si="176">SUM(I60:I62)</f>
        <v>0</v>
      </c>
      <c r="J59" s="322">
        <f t="shared" si="71"/>
        <v>0</v>
      </c>
      <c r="K59" s="322">
        <f t="shared" ref="K59" si="177">SUM(K60:K62)</f>
        <v>47</v>
      </c>
      <c r="L59" s="322">
        <f t="shared" ref="L59" si="178">SUM(L60:L62)</f>
        <v>21</v>
      </c>
      <c r="M59" s="322">
        <f t="shared" si="72"/>
        <v>68</v>
      </c>
      <c r="N59" s="322">
        <f t="shared" ref="N59" si="179">SUM(N60:N62)</f>
        <v>17</v>
      </c>
      <c r="O59" s="322">
        <f t="shared" ref="O59" si="180">SUM(O60:O62)</f>
        <v>29</v>
      </c>
      <c r="P59" s="322">
        <f t="shared" si="73"/>
        <v>46</v>
      </c>
      <c r="Q59" s="322">
        <f t="shared" ref="Q59" si="181">SUM(Q60:Q62)</f>
        <v>0</v>
      </c>
      <c r="R59" s="322">
        <f t="shared" ref="R59" si="182">SUM(R60:R62)</f>
        <v>0</v>
      </c>
      <c r="S59" s="322">
        <f t="shared" si="74"/>
        <v>0</v>
      </c>
      <c r="T59" s="322">
        <f t="shared" ref="T59" si="183">SUM(T60:T62)</f>
        <v>0</v>
      </c>
      <c r="U59" s="322">
        <f t="shared" ref="U59" si="184">SUM(U60:U62)</f>
        <v>11</v>
      </c>
      <c r="V59" s="322">
        <f t="shared" si="75"/>
        <v>11</v>
      </c>
      <c r="W59" s="322">
        <f t="shared" ref="W59" si="185">SUM(W60:W62)</f>
        <v>0</v>
      </c>
      <c r="X59" s="322">
        <f t="shared" ref="X59" si="186">SUM(X60:X62)</f>
        <v>2</v>
      </c>
      <c r="Y59" s="322">
        <f t="shared" si="76"/>
        <v>2</v>
      </c>
      <c r="Z59" s="322">
        <f t="shared" ref="Z59" si="187">SUM(Z60:Z62)</f>
        <v>0</v>
      </c>
      <c r="AA59" s="322">
        <f t="shared" ref="AA59" si="188">SUM(AA60:AA62)</f>
        <v>0</v>
      </c>
      <c r="AB59" s="322">
        <f t="shared" si="77"/>
        <v>0</v>
      </c>
      <c r="AC59" s="322">
        <f t="shared" ref="AC59" si="189">SUM(AC60:AC62)</f>
        <v>0</v>
      </c>
      <c r="AD59" s="322">
        <f t="shared" ref="AD59" si="190">SUM(AD60:AD62)</f>
        <v>0</v>
      </c>
      <c r="AE59" s="322">
        <f t="shared" si="78"/>
        <v>0</v>
      </c>
      <c r="AF59" s="254" t="e">
        <f t="shared" si="101"/>
        <v>#DIV/0!</v>
      </c>
      <c r="AG59" s="254" t="e">
        <f t="shared" si="102"/>
        <v>#DIV/0!</v>
      </c>
      <c r="AH59" s="254" t="e">
        <f t="shared" si="103"/>
        <v>#DIV/0!</v>
      </c>
      <c r="AI59" s="254">
        <f t="shared" si="104"/>
        <v>0</v>
      </c>
      <c r="AJ59" s="254">
        <f t="shared" si="105"/>
        <v>0</v>
      </c>
      <c r="AK59" s="254">
        <f t="shared" si="106"/>
        <v>0</v>
      </c>
      <c r="AL59" s="254" t="e">
        <f t="shared" si="107"/>
        <v>#DIV/0!</v>
      </c>
      <c r="AM59" s="254" t="e">
        <f t="shared" si="108"/>
        <v>#DIV/0!</v>
      </c>
      <c r="AN59" s="254" t="e">
        <f t="shared" si="109"/>
        <v>#DIV/0!</v>
      </c>
      <c r="AO59" s="254">
        <f t="shared" si="110"/>
        <v>0</v>
      </c>
      <c r="AP59" s="254">
        <f t="shared" si="111"/>
        <v>0</v>
      </c>
      <c r="AQ59" s="254">
        <f t="shared" si="112"/>
        <v>0</v>
      </c>
      <c r="AR59" s="254" t="e">
        <f t="shared" si="113"/>
        <v>#DIV/0!</v>
      </c>
      <c r="AS59" s="254" t="e">
        <f t="shared" si="114"/>
        <v>#DIV/0!</v>
      </c>
      <c r="AT59" s="254" t="e">
        <f t="shared" si="115"/>
        <v>#DIV/0!</v>
      </c>
      <c r="AU59" s="254" t="e">
        <f t="shared" si="116"/>
        <v>#DIV/0!</v>
      </c>
      <c r="AV59" s="254">
        <f t="shared" si="117"/>
        <v>0</v>
      </c>
      <c r="AW59" s="254">
        <f t="shared" si="118"/>
        <v>0</v>
      </c>
    </row>
    <row r="60" spans="1:49" s="57" customFormat="1" ht="9.9499999999999993" hidden="1" customHeight="1" x14ac:dyDescent="0.2">
      <c r="A60" s="346" t="s">
        <v>241</v>
      </c>
      <c r="B60" s="324">
        <v>69</v>
      </c>
      <c r="C60" s="324">
        <v>27</v>
      </c>
      <c r="D60" s="307">
        <f t="shared" ref="D60:D62" si="191">SUM(B60:C60)</f>
        <v>96</v>
      </c>
      <c r="E60" s="307">
        <v>45</v>
      </c>
      <c r="F60" s="307">
        <v>30</v>
      </c>
      <c r="G60" s="307">
        <f t="shared" si="70"/>
        <v>75</v>
      </c>
      <c r="H60" s="307"/>
      <c r="I60" s="307"/>
      <c r="J60" s="307">
        <f t="shared" si="71"/>
        <v>0</v>
      </c>
      <c r="K60" s="324">
        <v>19</v>
      </c>
      <c r="L60" s="324">
        <v>5</v>
      </c>
      <c r="M60" s="307">
        <f t="shared" si="72"/>
        <v>24</v>
      </c>
      <c r="N60" s="307">
        <v>9</v>
      </c>
      <c r="O60" s="307">
        <v>8</v>
      </c>
      <c r="P60" s="307">
        <f t="shared" si="73"/>
        <v>17</v>
      </c>
      <c r="Q60" s="307"/>
      <c r="R60" s="307"/>
      <c r="S60" s="307">
        <f t="shared" si="74"/>
        <v>0</v>
      </c>
      <c r="T60" s="307"/>
      <c r="U60" s="307">
        <v>3</v>
      </c>
      <c r="V60" s="307">
        <f t="shared" si="75"/>
        <v>3</v>
      </c>
      <c r="W60" s="307"/>
      <c r="X60" s="307"/>
      <c r="Y60" s="307">
        <f t="shared" si="76"/>
        <v>0</v>
      </c>
      <c r="Z60" s="307"/>
      <c r="AA60" s="307"/>
      <c r="AB60" s="307">
        <f t="shared" si="77"/>
        <v>0</v>
      </c>
      <c r="AC60" s="307">
        <f t="shared" ref="AC60:AD62" si="192">SUM(H60,Q60,Z60)</f>
        <v>0</v>
      </c>
      <c r="AD60" s="307">
        <f t="shared" si="192"/>
        <v>0</v>
      </c>
      <c r="AE60" s="307">
        <f t="shared" si="78"/>
        <v>0</v>
      </c>
      <c r="AF60" s="255" t="e">
        <f t="shared" si="101"/>
        <v>#DIV/0!</v>
      </c>
      <c r="AG60" s="255" t="e">
        <f t="shared" si="102"/>
        <v>#DIV/0!</v>
      </c>
      <c r="AH60" s="255" t="e">
        <f t="shared" si="103"/>
        <v>#DIV/0!</v>
      </c>
      <c r="AI60" s="255">
        <f t="shared" si="104"/>
        <v>0</v>
      </c>
      <c r="AJ60" s="255">
        <f t="shared" si="105"/>
        <v>0</v>
      </c>
      <c r="AK60" s="255">
        <f t="shared" si="106"/>
        <v>0</v>
      </c>
      <c r="AL60" s="255" t="e">
        <f t="shared" si="107"/>
        <v>#DIV/0!</v>
      </c>
      <c r="AM60" s="255" t="e">
        <f t="shared" si="108"/>
        <v>#DIV/0!</v>
      </c>
      <c r="AN60" s="255" t="e">
        <f t="shared" si="109"/>
        <v>#DIV/0!</v>
      </c>
      <c r="AO60" s="255">
        <f t="shared" si="110"/>
        <v>0</v>
      </c>
      <c r="AP60" s="255">
        <f t="shared" si="111"/>
        <v>0</v>
      </c>
      <c r="AQ60" s="255">
        <f t="shared" si="112"/>
        <v>0</v>
      </c>
      <c r="AR60" s="255" t="e">
        <f t="shared" si="113"/>
        <v>#DIV/0!</v>
      </c>
      <c r="AS60" s="255" t="e">
        <f t="shared" si="114"/>
        <v>#DIV/0!</v>
      </c>
      <c r="AT60" s="255" t="e">
        <f t="shared" si="115"/>
        <v>#DIV/0!</v>
      </c>
      <c r="AU60" s="255" t="e">
        <f t="shared" si="116"/>
        <v>#DIV/0!</v>
      </c>
      <c r="AV60" s="255" t="e">
        <f t="shared" si="117"/>
        <v>#DIV/0!</v>
      </c>
      <c r="AW60" s="255" t="e">
        <f t="shared" si="118"/>
        <v>#DIV/0!</v>
      </c>
    </row>
    <row r="61" spans="1:49" s="57" customFormat="1" ht="9.9499999999999993" hidden="1" customHeight="1" x14ac:dyDescent="0.2">
      <c r="A61" s="348" t="s">
        <v>175</v>
      </c>
      <c r="B61" s="324">
        <v>87</v>
      </c>
      <c r="C61" s="324">
        <v>23</v>
      </c>
      <c r="D61" s="307">
        <f t="shared" si="191"/>
        <v>110</v>
      </c>
      <c r="E61" s="314">
        <v>67</v>
      </c>
      <c r="F61" s="314">
        <v>28</v>
      </c>
      <c r="G61" s="307">
        <f t="shared" si="70"/>
        <v>95</v>
      </c>
      <c r="H61" s="314"/>
      <c r="I61" s="314"/>
      <c r="J61" s="307">
        <f t="shared" si="71"/>
        <v>0</v>
      </c>
      <c r="K61" s="324">
        <v>1</v>
      </c>
      <c r="L61" s="324">
        <v>16</v>
      </c>
      <c r="M61" s="307">
        <f t="shared" si="72"/>
        <v>17</v>
      </c>
      <c r="N61" s="314"/>
      <c r="O61" s="314">
        <v>21</v>
      </c>
      <c r="P61" s="307">
        <f t="shared" si="73"/>
        <v>21</v>
      </c>
      <c r="Q61" s="314"/>
      <c r="R61" s="314"/>
      <c r="S61" s="307">
        <f t="shared" si="74"/>
        <v>0</v>
      </c>
      <c r="T61" s="314"/>
      <c r="U61" s="307">
        <v>8</v>
      </c>
      <c r="V61" s="307">
        <f t="shared" si="75"/>
        <v>8</v>
      </c>
      <c r="W61" s="314"/>
      <c r="X61" s="307">
        <v>2</v>
      </c>
      <c r="Y61" s="307">
        <f t="shared" si="76"/>
        <v>2</v>
      </c>
      <c r="Z61" s="314"/>
      <c r="AA61" s="314"/>
      <c r="AB61" s="307">
        <f t="shared" si="77"/>
        <v>0</v>
      </c>
      <c r="AC61" s="307">
        <f t="shared" si="192"/>
        <v>0</v>
      </c>
      <c r="AD61" s="307">
        <f t="shared" si="192"/>
        <v>0</v>
      </c>
      <c r="AE61" s="307">
        <f t="shared" si="78"/>
        <v>0</v>
      </c>
      <c r="AF61" s="255" t="e">
        <f t="shared" si="101"/>
        <v>#DIV/0!</v>
      </c>
      <c r="AG61" s="255" t="e">
        <f t="shared" si="102"/>
        <v>#DIV/0!</v>
      </c>
      <c r="AH61" s="255" t="e">
        <f t="shared" si="103"/>
        <v>#DIV/0!</v>
      </c>
      <c r="AI61" s="255">
        <f t="shared" si="104"/>
        <v>0</v>
      </c>
      <c r="AJ61" s="255">
        <f t="shared" si="105"/>
        <v>0</v>
      </c>
      <c r="AK61" s="255">
        <f t="shared" si="106"/>
        <v>0</v>
      </c>
      <c r="AL61" s="255" t="e">
        <f t="shared" si="107"/>
        <v>#DIV/0!</v>
      </c>
      <c r="AM61" s="255" t="e">
        <f t="shared" si="108"/>
        <v>#DIV/0!</v>
      </c>
      <c r="AN61" s="255" t="e">
        <f t="shared" si="109"/>
        <v>#DIV/0!</v>
      </c>
      <c r="AO61" s="255" t="e">
        <f t="shared" si="110"/>
        <v>#DIV/0!</v>
      </c>
      <c r="AP61" s="255">
        <f t="shared" si="111"/>
        <v>0</v>
      </c>
      <c r="AQ61" s="255">
        <f t="shared" si="112"/>
        <v>0</v>
      </c>
      <c r="AR61" s="255" t="e">
        <f t="shared" si="113"/>
        <v>#DIV/0!</v>
      </c>
      <c r="AS61" s="255" t="e">
        <f t="shared" si="114"/>
        <v>#DIV/0!</v>
      </c>
      <c r="AT61" s="255" t="e">
        <f t="shared" si="115"/>
        <v>#DIV/0!</v>
      </c>
      <c r="AU61" s="255" t="e">
        <f t="shared" si="116"/>
        <v>#DIV/0!</v>
      </c>
      <c r="AV61" s="255">
        <f t="shared" si="117"/>
        <v>0</v>
      </c>
      <c r="AW61" s="255">
        <f t="shared" si="118"/>
        <v>0</v>
      </c>
    </row>
    <row r="62" spans="1:49" s="58" customFormat="1" ht="9.9499999999999993" hidden="1" customHeight="1" x14ac:dyDescent="0.2">
      <c r="A62" s="351" t="s">
        <v>176</v>
      </c>
      <c r="B62" s="324">
        <v>62</v>
      </c>
      <c r="C62" s="324"/>
      <c r="D62" s="307">
        <f t="shared" si="191"/>
        <v>62</v>
      </c>
      <c r="E62" s="307">
        <v>49</v>
      </c>
      <c r="F62" s="307"/>
      <c r="G62" s="307">
        <f t="shared" si="70"/>
        <v>49</v>
      </c>
      <c r="H62" s="307"/>
      <c r="I62" s="307"/>
      <c r="J62" s="307">
        <f t="shared" si="71"/>
        <v>0</v>
      </c>
      <c r="K62" s="324">
        <v>27</v>
      </c>
      <c r="L62" s="324"/>
      <c r="M62" s="307">
        <f t="shared" si="72"/>
        <v>27</v>
      </c>
      <c r="N62" s="307">
        <v>8</v>
      </c>
      <c r="O62" s="307"/>
      <c r="P62" s="307">
        <f t="shared" si="73"/>
        <v>8</v>
      </c>
      <c r="Q62" s="307"/>
      <c r="R62" s="307"/>
      <c r="S62" s="307">
        <f t="shared" si="74"/>
        <v>0</v>
      </c>
      <c r="T62" s="307"/>
      <c r="U62" s="307"/>
      <c r="V62" s="307">
        <f t="shared" si="75"/>
        <v>0</v>
      </c>
      <c r="W62" s="307"/>
      <c r="X62" s="307"/>
      <c r="Y62" s="307">
        <f t="shared" si="76"/>
        <v>0</v>
      </c>
      <c r="Z62" s="307"/>
      <c r="AA62" s="307"/>
      <c r="AB62" s="307">
        <f t="shared" si="77"/>
        <v>0</v>
      </c>
      <c r="AC62" s="307">
        <f t="shared" si="192"/>
        <v>0</v>
      </c>
      <c r="AD62" s="307">
        <f t="shared" si="192"/>
        <v>0</v>
      </c>
      <c r="AE62" s="307">
        <f t="shared" si="78"/>
        <v>0</v>
      </c>
      <c r="AF62" s="255" t="e">
        <f t="shared" si="101"/>
        <v>#DIV/0!</v>
      </c>
      <c r="AG62" s="255" t="e">
        <f t="shared" si="102"/>
        <v>#DIV/0!</v>
      </c>
      <c r="AH62" s="255" t="e">
        <f t="shared" si="103"/>
        <v>#DIV/0!</v>
      </c>
      <c r="AI62" s="255">
        <f t="shared" si="104"/>
        <v>0</v>
      </c>
      <c r="AJ62" s="255" t="e">
        <f t="shared" si="105"/>
        <v>#DIV/0!</v>
      </c>
      <c r="AK62" s="255">
        <f t="shared" si="106"/>
        <v>0</v>
      </c>
      <c r="AL62" s="255" t="e">
        <f t="shared" si="107"/>
        <v>#DIV/0!</v>
      </c>
      <c r="AM62" s="255" t="e">
        <f t="shared" si="108"/>
        <v>#DIV/0!</v>
      </c>
      <c r="AN62" s="255" t="e">
        <f t="shared" si="109"/>
        <v>#DIV/0!</v>
      </c>
      <c r="AO62" s="255">
        <f t="shared" si="110"/>
        <v>0</v>
      </c>
      <c r="AP62" s="255" t="e">
        <f t="shared" si="111"/>
        <v>#DIV/0!</v>
      </c>
      <c r="AQ62" s="255">
        <f t="shared" si="112"/>
        <v>0</v>
      </c>
      <c r="AR62" s="255" t="e">
        <f t="shared" si="113"/>
        <v>#DIV/0!</v>
      </c>
      <c r="AS62" s="255" t="e">
        <f t="shared" si="114"/>
        <v>#DIV/0!</v>
      </c>
      <c r="AT62" s="255" t="e">
        <f t="shared" si="115"/>
        <v>#DIV/0!</v>
      </c>
      <c r="AU62" s="255" t="e">
        <f t="shared" si="116"/>
        <v>#DIV/0!</v>
      </c>
      <c r="AV62" s="255" t="e">
        <f t="shared" si="117"/>
        <v>#DIV/0!</v>
      </c>
      <c r="AW62" s="255" t="e">
        <f t="shared" si="118"/>
        <v>#DIV/0!</v>
      </c>
    </row>
    <row r="63" spans="1:49" s="102" customFormat="1" ht="9.9499999999999993" hidden="1" customHeight="1" x14ac:dyDescent="0.25">
      <c r="A63" s="285" t="s">
        <v>136</v>
      </c>
      <c r="B63" s="315">
        <f>SUM(B64,B76,B86,B95,B102,B105)</f>
        <v>358</v>
      </c>
      <c r="C63" s="315">
        <f>SUM(C64,C76,C86,C95,C102,C105)</f>
        <v>89</v>
      </c>
      <c r="D63" s="319">
        <f>SUM(B63:C63)</f>
        <v>447</v>
      </c>
      <c r="E63" s="429">
        <f>SUM(E64,E76,E86,E95,E102,E105)</f>
        <v>57</v>
      </c>
      <c r="F63" s="429">
        <f>SUM(F64,F76,F86,F95,F102,F105)</f>
        <v>0</v>
      </c>
      <c r="G63" s="429">
        <f t="shared" si="70"/>
        <v>57</v>
      </c>
      <c r="H63" s="429">
        <f>SUM(H64,H76,H86,H95,H102,H105)</f>
        <v>47</v>
      </c>
      <c r="I63" s="429">
        <f>SUM(I64,I76,I86,I95,I102,I105)</f>
        <v>0</v>
      </c>
      <c r="J63" s="429">
        <f t="shared" si="71"/>
        <v>47</v>
      </c>
      <c r="K63" s="315">
        <f>SUM(K64,K76,K86,K95,K102,K105)</f>
        <v>143</v>
      </c>
      <c r="L63" s="315">
        <f>SUM(L64,L76,L86,L95,L102,L105)</f>
        <v>4</v>
      </c>
      <c r="M63" s="319">
        <f t="shared" si="72"/>
        <v>147</v>
      </c>
      <c r="N63" s="429">
        <f>SUM(N64,N76,N86,N95,N102,N105)</f>
        <v>17</v>
      </c>
      <c r="O63" s="429">
        <f>SUM(O64,O76,O86,O95,O102,O105)</f>
        <v>0</v>
      </c>
      <c r="P63" s="429">
        <f t="shared" si="73"/>
        <v>17</v>
      </c>
      <c r="Q63" s="429">
        <f>SUM(Q64,Q76,Q86,Q95,Q102,Q105)</f>
        <v>15</v>
      </c>
      <c r="R63" s="429">
        <f>SUM(R64,R76,R86,R95,R102,R105)</f>
        <v>0</v>
      </c>
      <c r="S63" s="429">
        <f t="shared" si="74"/>
        <v>15</v>
      </c>
      <c r="T63" s="315">
        <f>SUM(T64,T76,T86,T95,T102,T105)</f>
        <v>56</v>
      </c>
      <c r="U63" s="315">
        <f>SUM(U64,U76,U86,U95,U102,U105)</f>
        <v>5</v>
      </c>
      <c r="V63" s="319">
        <f t="shared" si="75"/>
        <v>61</v>
      </c>
      <c r="W63" s="429">
        <f>SUM(W64,W76,W86,W95,W102,W105)</f>
        <v>4</v>
      </c>
      <c r="X63" s="429">
        <f>SUM(X64,X76,X86,X95,X102,X105)</f>
        <v>0</v>
      </c>
      <c r="Y63" s="429">
        <f t="shared" si="76"/>
        <v>4</v>
      </c>
      <c r="Z63" s="429">
        <f>SUM(Z64,Z76,Z86,Z95,Z102,Z105)</f>
        <v>3</v>
      </c>
      <c r="AA63" s="429">
        <f>SUM(AA64,AA76,AA86,AA95,AA102,AA105)</f>
        <v>0</v>
      </c>
      <c r="AB63" s="429">
        <f t="shared" si="77"/>
        <v>3</v>
      </c>
      <c r="AC63" s="315">
        <f>SUM(AC64,AC76,AC86,AC95,AC102,AC105)</f>
        <v>65</v>
      </c>
      <c r="AD63" s="315">
        <f>SUM(AD64,AD76,AD86,AD95,AD102,AD105)</f>
        <v>0</v>
      </c>
      <c r="AE63" s="319">
        <f t="shared" si="78"/>
        <v>65</v>
      </c>
      <c r="AF63" s="253">
        <f t="shared" si="101"/>
        <v>0.72307692307692306</v>
      </c>
      <c r="AG63" s="253" t="e">
        <f t="shared" si="102"/>
        <v>#DIV/0!</v>
      </c>
      <c r="AH63" s="253">
        <f t="shared" si="103"/>
        <v>0.72307692307692306</v>
      </c>
      <c r="AI63" s="253">
        <f t="shared" si="104"/>
        <v>0.82456140350877194</v>
      </c>
      <c r="AJ63" s="253" t="e">
        <f t="shared" si="105"/>
        <v>#DIV/0!</v>
      </c>
      <c r="AK63" s="253">
        <f t="shared" si="106"/>
        <v>0.82456140350877194</v>
      </c>
      <c r="AL63" s="253">
        <f t="shared" si="107"/>
        <v>0.23076923076923078</v>
      </c>
      <c r="AM63" s="253" t="e">
        <f t="shared" si="108"/>
        <v>#DIV/0!</v>
      </c>
      <c r="AN63" s="253">
        <f t="shared" si="109"/>
        <v>0.23076923076923078</v>
      </c>
      <c r="AO63" s="253">
        <f t="shared" si="110"/>
        <v>0.88235294117647056</v>
      </c>
      <c r="AP63" s="253" t="e">
        <f t="shared" si="111"/>
        <v>#DIV/0!</v>
      </c>
      <c r="AQ63" s="253">
        <f t="shared" si="112"/>
        <v>0.88235294117647056</v>
      </c>
      <c r="AR63" s="253">
        <f t="shared" si="113"/>
        <v>4.6153846153846156E-2</v>
      </c>
      <c r="AS63" s="253" t="e">
        <f t="shared" si="114"/>
        <v>#DIV/0!</v>
      </c>
      <c r="AT63" s="253">
        <f t="shared" si="115"/>
        <v>4.6153846153846156E-2</v>
      </c>
      <c r="AU63" s="253">
        <f t="shared" si="116"/>
        <v>0.75</v>
      </c>
      <c r="AV63" s="253" t="e">
        <f t="shared" si="117"/>
        <v>#DIV/0!</v>
      </c>
      <c r="AW63" s="253">
        <f t="shared" si="118"/>
        <v>0.75</v>
      </c>
    </row>
    <row r="64" spans="1:49" s="102" customFormat="1" ht="9.9499999999999993" hidden="1" customHeight="1" x14ac:dyDescent="0.25">
      <c r="A64" s="105" t="s">
        <v>35</v>
      </c>
      <c r="B64" s="316">
        <f t="shared" ref="B64:C64" si="193">SUM(B65:B75)</f>
        <v>15</v>
      </c>
      <c r="C64" s="316">
        <f t="shared" si="193"/>
        <v>0</v>
      </c>
      <c r="D64" s="316">
        <f>SUM(B64:C64)</f>
        <v>15</v>
      </c>
      <c r="E64" s="316">
        <f t="shared" ref="E64:F64" si="194">SUM(E65:E75)</f>
        <v>0</v>
      </c>
      <c r="F64" s="316">
        <f t="shared" si="194"/>
        <v>0</v>
      </c>
      <c r="G64" s="316">
        <f t="shared" si="70"/>
        <v>0</v>
      </c>
      <c r="H64" s="316">
        <f t="shared" ref="H64:I64" si="195">SUM(H65:H75)</f>
        <v>0</v>
      </c>
      <c r="I64" s="316">
        <f t="shared" si="195"/>
        <v>0</v>
      </c>
      <c r="J64" s="316">
        <f t="shared" si="71"/>
        <v>0</v>
      </c>
      <c r="K64" s="316">
        <f t="shared" ref="K64:L64" si="196">SUM(K65:K75)</f>
        <v>24</v>
      </c>
      <c r="L64" s="316">
        <f t="shared" si="196"/>
        <v>0</v>
      </c>
      <c r="M64" s="316">
        <f t="shared" si="72"/>
        <v>24</v>
      </c>
      <c r="N64" s="316">
        <f t="shared" ref="N64:O64" si="197">SUM(N65:N75)</f>
        <v>0</v>
      </c>
      <c r="O64" s="316">
        <f t="shared" si="197"/>
        <v>0</v>
      </c>
      <c r="P64" s="316">
        <f t="shared" si="73"/>
        <v>0</v>
      </c>
      <c r="Q64" s="316">
        <f t="shared" ref="Q64:R64" si="198">SUM(Q65:Q75)</f>
        <v>0</v>
      </c>
      <c r="R64" s="316">
        <f t="shared" si="198"/>
        <v>0</v>
      </c>
      <c r="S64" s="316">
        <f t="shared" si="74"/>
        <v>0</v>
      </c>
      <c r="T64" s="316">
        <f t="shared" ref="T64:U64" si="199">SUM(T65:T75)</f>
        <v>13</v>
      </c>
      <c r="U64" s="316">
        <f t="shared" si="199"/>
        <v>0</v>
      </c>
      <c r="V64" s="316">
        <f t="shared" si="75"/>
        <v>13</v>
      </c>
      <c r="W64" s="316">
        <f t="shared" ref="W64:X64" si="200">SUM(W65:W75)</f>
        <v>0</v>
      </c>
      <c r="X64" s="316">
        <f t="shared" si="200"/>
        <v>0</v>
      </c>
      <c r="Y64" s="316">
        <f t="shared" si="76"/>
        <v>0</v>
      </c>
      <c r="Z64" s="316">
        <f t="shared" ref="Z64:AA64" si="201">SUM(Z65:Z75)</f>
        <v>0</v>
      </c>
      <c r="AA64" s="316">
        <f t="shared" si="201"/>
        <v>0</v>
      </c>
      <c r="AB64" s="316">
        <f t="shared" si="77"/>
        <v>0</v>
      </c>
      <c r="AC64" s="316">
        <f t="shared" ref="AC64:AD64" si="202">SUM(AC65:AC75)</f>
        <v>0</v>
      </c>
      <c r="AD64" s="316">
        <f t="shared" si="202"/>
        <v>0</v>
      </c>
      <c r="AE64" s="316">
        <f t="shared" si="78"/>
        <v>0</v>
      </c>
      <c r="AF64" s="254" t="e">
        <f t="shared" si="101"/>
        <v>#DIV/0!</v>
      </c>
      <c r="AG64" s="254" t="e">
        <f t="shared" si="102"/>
        <v>#DIV/0!</v>
      </c>
      <c r="AH64" s="254" t="e">
        <f t="shared" si="103"/>
        <v>#DIV/0!</v>
      </c>
      <c r="AI64" s="254" t="e">
        <f t="shared" si="104"/>
        <v>#DIV/0!</v>
      </c>
      <c r="AJ64" s="254" t="e">
        <f t="shared" si="105"/>
        <v>#DIV/0!</v>
      </c>
      <c r="AK64" s="254" t="e">
        <f t="shared" si="106"/>
        <v>#DIV/0!</v>
      </c>
      <c r="AL64" s="254" t="e">
        <f t="shared" si="107"/>
        <v>#DIV/0!</v>
      </c>
      <c r="AM64" s="254" t="e">
        <f t="shared" si="108"/>
        <v>#DIV/0!</v>
      </c>
      <c r="AN64" s="254" t="e">
        <f t="shared" si="109"/>
        <v>#DIV/0!</v>
      </c>
      <c r="AO64" s="254" t="e">
        <f t="shared" si="110"/>
        <v>#DIV/0!</v>
      </c>
      <c r="AP64" s="254" t="e">
        <f t="shared" si="111"/>
        <v>#DIV/0!</v>
      </c>
      <c r="AQ64" s="254" t="e">
        <f t="shared" si="112"/>
        <v>#DIV/0!</v>
      </c>
      <c r="AR64" s="254" t="e">
        <f t="shared" si="113"/>
        <v>#DIV/0!</v>
      </c>
      <c r="AS64" s="254" t="e">
        <f t="shared" si="114"/>
        <v>#DIV/0!</v>
      </c>
      <c r="AT64" s="254" t="e">
        <f t="shared" si="115"/>
        <v>#DIV/0!</v>
      </c>
      <c r="AU64" s="254" t="e">
        <f t="shared" si="116"/>
        <v>#DIV/0!</v>
      </c>
      <c r="AV64" s="254" t="e">
        <f t="shared" si="117"/>
        <v>#DIV/0!</v>
      </c>
      <c r="AW64" s="254" t="e">
        <f t="shared" si="118"/>
        <v>#DIV/0!</v>
      </c>
    </row>
    <row r="65" spans="1:49" s="107" customFormat="1" ht="9.9499999999999993" hidden="1" customHeight="1" x14ac:dyDescent="0.25">
      <c r="A65" s="108" t="s">
        <v>253</v>
      </c>
      <c r="B65" s="360"/>
      <c r="C65" s="75"/>
      <c r="D65" s="307">
        <f t="shared" ref="D65:D75" si="203">SUM(B65:C65)</f>
        <v>0</v>
      </c>
      <c r="E65" s="360"/>
      <c r="F65" s="75"/>
      <c r="G65" s="307">
        <f t="shared" si="70"/>
        <v>0</v>
      </c>
      <c r="H65" s="360"/>
      <c r="I65" s="75"/>
      <c r="J65" s="307">
        <f t="shared" si="71"/>
        <v>0</v>
      </c>
      <c r="K65" s="360">
        <v>1</v>
      </c>
      <c r="L65" s="75"/>
      <c r="M65" s="307">
        <f t="shared" si="72"/>
        <v>1</v>
      </c>
      <c r="N65" s="360"/>
      <c r="O65" s="75"/>
      <c r="P65" s="307">
        <f t="shared" si="73"/>
        <v>0</v>
      </c>
      <c r="Q65" s="360"/>
      <c r="R65" s="75"/>
      <c r="S65" s="307">
        <f t="shared" si="74"/>
        <v>0</v>
      </c>
      <c r="T65" s="360">
        <v>2</v>
      </c>
      <c r="U65" s="75"/>
      <c r="V65" s="307">
        <f t="shared" si="75"/>
        <v>2</v>
      </c>
      <c r="W65" s="360"/>
      <c r="X65" s="75"/>
      <c r="Y65" s="307">
        <f t="shared" si="76"/>
        <v>0</v>
      </c>
      <c r="Z65" s="360"/>
      <c r="AA65" s="75"/>
      <c r="AB65" s="307">
        <f t="shared" si="77"/>
        <v>0</v>
      </c>
      <c r="AC65" s="307">
        <f t="shared" ref="AC65:AC75" si="204">SUM(H65,Q65,Z65)</f>
        <v>0</v>
      </c>
      <c r="AD65" s="307">
        <f t="shared" ref="AD65:AD75" si="205">SUM(I65,R65,AA65)</f>
        <v>0</v>
      </c>
      <c r="AE65" s="307">
        <f t="shared" si="78"/>
        <v>0</v>
      </c>
      <c r="AF65" s="255" t="e">
        <f t="shared" si="101"/>
        <v>#DIV/0!</v>
      </c>
      <c r="AG65" s="255" t="e">
        <f t="shared" si="102"/>
        <v>#DIV/0!</v>
      </c>
      <c r="AH65" s="255" t="e">
        <f t="shared" si="103"/>
        <v>#DIV/0!</v>
      </c>
      <c r="AI65" s="255" t="e">
        <f t="shared" si="104"/>
        <v>#DIV/0!</v>
      </c>
      <c r="AJ65" s="255" t="e">
        <f t="shared" si="105"/>
        <v>#DIV/0!</v>
      </c>
      <c r="AK65" s="255" t="e">
        <f t="shared" si="106"/>
        <v>#DIV/0!</v>
      </c>
      <c r="AL65" s="255" t="e">
        <f t="shared" si="107"/>
        <v>#DIV/0!</v>
      </c>
      <c r="AM65" s="255" t="e">
        <f t="shared" si="108"/>
        <v>#DIV/0!</v>
      </c>
      <c r="AN65" s="255" t="e">
        <f t="shared" si="109"/>
        <v>#DIV/0!</v>
      </c>
      <c r="AO65" s="255" t="e">
        <f t="shared" si="110"/>
        <v>#DIV/0!</v>
      </c>
      <c r="AP65" s="255" t="e">
        <f t="shared" si="111"/>
        <v>#DIV/0!</v>
      </c>
      <c r="AQ65" s="255" t="e">
        <f t="shared" si="112"/>
        <v>#DIV/0!</v>
      </c>
      <c r="AR65" s="255" t="e">
        <f t="shared" si="113"/>
        <v>#DIV/0!</v>
      </c>
      <c r="AS65" s="255" t="e">
        <f t="shared" si="114"/>
        <v>#DIV/0!</v>
      </c>
      <c r="AT65" s="255" t="e">
        <f t="shared" si="115"/>
        <v>#DIV/0!</v>
      </c>
      <c r="AU65" s="255" t="e">
        <f t="shared" si="116"/>
        <v>#DIV/0!</v>
      </c>
      <c r="AV65" s="255" t="e">
        <f t="shared" si="117"/>
        <v>#DIV/0!</v>
      </c>
      <c r="AW65" s="255" t="e">
        <f t="shared" si="118"/>
        <v>#DIV/0!</v>
      </c>
    </row>
    <row r="66" spans="1:49" s="107" customFormat="1" ht="9.9499999999999993" hidden="1" customHeight="1" x14ac:dyDescent="0.25">
      <c r="A66" s="110" t="s">
        <v>50</v>
      </c>
      <c r="B66" s="360"/>
      <c r="C66" s="75"/>
      <c r="D66" s="307">
        <f t="shared" si="203"/>
        <v>0</v>
      </c>
      <c r="E66" s="361"/>
      <c r="F66" s="318"/>
      <c r="G66" s="307">
        <f t="shared" si="70"/>
        <v>0</v>
      </c>
      <c r="H66" s="361"/>
      <c r="I66" s="318"/>
      <c r="J66" s="307">
        <f t="shared" si="71"/>
        <v>0</v>
      </c>
      <c r="K66" s="361">
        <v>4</v>
      </c>
      <c r="L66" s="318"/>
      <c r="M66" s="307">
        <f t="shared" si="72"/>
        <v>4</v>
      </c>
      <c r="N66" s="361"/>
      <c r="O66" s="318"/>
      <c r="P66" s="307">
        <f t="shared" si="73"/>
        <v>0</v>
      </c>
      <c r="Q66" s="361"/>
      <c r="R66" s="318"/>
      <c r="S66" s="307">
        <f t="shared" si="74"/>
        <v>0</v>
      </c>
      <c r="T66" s="361"/>
      <c r="U66" s="318"/>
      <c r="V66" s="307">
        <f t="shared" si="75"/>
        <v>0</v>
      </c>
      <c r="W66" s="361"/>
      <c r="X66" s="318"/>
      <c r="Y66" s="307">
        <f t="shared" si="76"/>
        <v>0</v>
      </c>
      <c r="Z66" s="361"/>
      <c r="AA66" s="318"/>
      <c r="AB66" s="307">
        <f t="shared" si="77"/>
        <v>0</v>
      </c>
      <c r="AC66" s="307">
        <f t="shared" si="204"/>
        <v>0</v>
      </c>
      <c r="AD66" s="307">
        <f t="shared" si="205"/>
        <v>0</v>
      </c>
      <c r="AE66" s="307">
        <f t="shared" si="78"/>
        <v>0</v>
      </c>
      <c r="AF66" s="255" t="e">
        <f t="shared" si="101"/>
        <v>#DIV/0!</v>
      </c>
      <c r="AG66" s="255" t="e">
        <f t="shared" si="102"/>
        <v>#DIV/0!</v>
      </c>
      <c r="AH66" s="255" t="e">
        <f t="shared" si="103"/>
        <v>#DIV/0!</v>
      </c>
      <c r="AI66" s="255" t="e">
        <f t="shared" si="104"/>
        <v>#DIV/0!</v>
      </c>
      <c r="AJ66" s="255" t="e">
        <f t="shared" si="105"/>
        <v>#DIV/0!</v>
      </c>
      <c r="AK66" s="255" t="e">
        <f t="shared" si="106"/>
        <v>#DIV/0!</v>
      </c>
      <c r="AL66" s="255" t="e">
        <f t="shared" si="107"/>
        <v>#DIV/0!</v>
      </c>
      <c r="AM66" s="255" t="e">
        <f t="shared" si="108"/>
        <v>#DIV/0!</v>
      </c>
      <c r="AN66" s="255" t="e">
        <f t="shared" si="109"/>
        <v>#DIV/0!</v>
      </c>
      <c r="AO66" s="255" t="e">
        <f t="shared" si="110"/>
        <v>#DIV/0!</v>
      </c>
      <c r="AP66" s="255" t="e">
        <f t="shared" si="111"/>
        <v>#DIV/0!</v>
      </c>
      <c r="AQ66" s="255" t="e">
        <f t="shared" si="112"/>
        <v>#DIV/0!</v>
      </c>
      <c r="AR66" s="255" t="e">
        <f t="shared" si="113"/>
        <v>#DIV/0!</v>
      </c>
      <c r="AS66" s="255" t="e">
        <f t="shared" si="114"/>
        <v>#DIV/0!</v>
      </c>
      <c r="AT66" s="255" t="e">
        <f t="shared" si="115"/>
        <v>#DIV/0!</v>
      </c>
      <c r="AU66" s="255" t="e">
        <f t="shared" si="116"/>
        <v>#DIV/0!</v>
      </c>
      <c r="AV66" s="255" t="e">
        <f t="shared" si="117"/>
        <v>#DIV/0!</v>
      </c>
      <c r="AW66" s="255" t="e">
        <f t="shared" si="118"/>
        <v>#DIV/0!</v>
      </c>
    </row>
    <row r="67" spans="1:49" s="107" customFormat="1" ht="9.9499999999999993" hidden="1" customHeight="1" x14ac:dyDescent="0.25">
      <c r="A67" s="106" t="s">
        <v>272</v>
      </c>
      <c r="B67" s="360"/>
      <c r="C67" s="75"/>
      <c r="D67" s="307">
        <f t="shared" si="203"/>
        <v>0</v>
      </c>
      <c r="E67" s="360"/>
      <c r="F67" s="75"/>
      <c r="G67" s="307">
        <f t="shared" si="70"/>
        <v>0</v>
      </c>
      <c r="H67" s="360"/>
      <c r="I67" s="75"/>
      <c r="J67" s="307">
        <f t="shared" si="71"/>
        <v>0</v>
      </c>
      <c r="K67" s="360">
        <f>1/2</f>
        <v>0.5</v>
      </c>
      <c r="L67" s="75"/>
      <c r="M67" s="307">
        <f t="shared" si="72"/>
        <v>0.5</v>
      </c>
      <c r="N67" s="360"/>
      <c r="O67" s="75"/>
      <c r="P67" s="307">
        <f t="shared" si="73"/>
        <v>0</v>
      </c>
      <c r="Q67" s="360"/>
      <c r="R67" s="75"/>
      <c r="S67" s="307">
        <f t="shared" si="74"/>
        <v>0</v>
      </c>
      <c r="T67" s="360">
        <f>1/2</f>
        <v>0.5</v>
      </c>
      <c r="U67" s="75"/>
      <c r="V67" s="307">
        <f t="shared" si="75"/>
        <v>0.5</v>
      </c>
      <c r="W67" s="360"/>
      <c r="X67" s="75"/>
      <c r="Y67" s="307">
        <f t="shared" si="76"/>
        <v>0</v>
      </c>
      <c r="Z67" s="360"/>
      <c r="AA67" s="75"/>
      <c r="AB67" s="307">
        <f t="shared" si="77"/>
        <v>0</v>
      </c>
      <c r="AC67" s="307">
        <f t="shared" si="204"/>
        <v>0</v>
      </c>
      <c r="AD67" s="307">
        <f t="shared" si="205"/>
        <v>0</v>
      </c>
      <c r="AE67" s="307">
        <f t="shared" si="78"/>
        <v>0</v>
      </c>
      <c r="AF67" s="255" t="e">
        <f t="shared" si="101"/>
        <v>#DIV/0!</v>
      </c>
      <c r="AG67" s="255" t="e">
        <f t="shared" si="102"/>
        <v>#DIV/0!</v>
      </c>
      <c r="AH67" s="255" t="e">
        <f t="shared" si="103"/>
        <v>#DIV/0!</v>
      </c>
      <c r="AI67" s="255" t="e">
        <f t="shared" si="104"/>
        <v>#DIV/0!</v>
      </c>
      <c r="AJ67" s="255" t="e">
        <f t="shared" si="105"/>
        <v>#DIV/0!</v>
      </c>
      <c r="AK67" s="255" t="e">
        <f t="shared" si="106"/>
        <v>#DIV/0!</v>
      </c>
      <c r="AL67" s="255" t="e">
        <f t="shared" si="107"/>
        <v>#DIV/0!</v>
      </c>
      <c r="AM67" s="255" t="e">
        <f t="shared" si="108"/>
        <v>#DIV/0!</v>
      </c>
      <c r="AN67" s="255" t="e">
        <f t="shared" si="109"/>
        <v>#DIV/0!</v>
      </c>
      <c r="AO67" s="255" t="e">
        <f t="shared" si="110"/>
        <v>#DIV/0!</v>
      </c>
      <c r="AP67" s="255" t="e">
        <f t="shared" si="111"/>
        <v>#DIV/0!</v>
      </c>
      <c r="AQ67" s="255" t="e">
        <f t="shared" si="112"/>
        <v>#DIV/0!</v>
      </c>
      <c r="AR67" s="255" t="e">
        <f t="shared" si="113"/>
        <v>#DIV/0!</v>
      </c>
      <c r="AS67" s="255" t="e">
        <f t="shared" si="114"/>
        <v>#DIV/0!</v>
      </c>
      <c r="AT67" s="255" t="e">
        <f t="shared" si="115"/>
        <v>#DIV/0!</v>
      </c>
      <c r="AU67" s="255" t="e">
        <f t="shared" si="116"/>
        <v>#DIV/0!</v>
      </c>
      <c r="AV67" s="255" t="e">
        <f t="shared" si="117"/>
        <v>#DIV/0!</v>
      </c>
      <c r="AW67" s="255" t="e">
        <f t="shared" si="118"/>
        <v>#DIV/0!</v>
      </c>
    </row>
    <row r="68" spans="1:49" s="107" customFormat="1" ht="9.9499999999999993" hidden="1" customHeight="1" x14ac:dyDescent="0.25">
      <c r="A68" s="110" t="s">
        <v>65</v>
      </c>
      <c r="B68" s="360">
        <v>2</v>
      </c>
      <c r="C68" s="75"/>
      <c r="D68" s="307">
        <f t="shared" si="203"/>
        <v>2</v>
      </c>
      <c r="E68" s="360"/>
      <c r="F68" s="75"/>
      <c r="G68" s="307">
        <f t="shared" si="70"/>
        <v>0</v>
      </c>
      <c r="H68" s="360"/>
      <c r="I68" s="75"/>
      <c r="J68" s="307">
        <f t="shared" si="71"/>
        <v>0</v>
      </c>
      <c r="K68" s="360">
        <v>1</v>
      </c>
      <c r="L68" s="75"/>
      <c r="M68" s="307">
        <f t="shared" si="72"/>
        <v>1</v>
      </c>
      <c r="N68" s="360"/>
      <c r="O68" s="75"/>
      <c r="P68" s="307">
        <f t="shared" si="73"/>
        <v>0</v>
      </c>
      <c r="Q68" s="360"/>
      <c r="R68" s="75"/>
      <c r="S68" s="307">
        <f t="shared" si="74"/>
        <v>0</v>
      </c>
      <c r="T68" s="360">
        <v>2</v>
      </c>
      <c r="U68" s="75"/>
      <c r="V68" s="307">
        <f t="shared" si="75"/>
        <v>2</v>
      </c>
      <c r="W68" s="360"/>
      <c r="X68" s="75"/>
      <c r="Y68" s="307">
        <f t="shared" si="76"/>
        <v>0</v>
      </c>
      <c r="Z68" s="360"/>
      <c r="AA68" s="75"/>
      <c r="AB68" s="307">
        <f t="shared" si="77"/>
        <v>0</v>
      </c>
      <c r="AC68" s="307">
        <f t="shared" si="204"/>
        <v>0</v>
      </c>
      <c r="AD68" s="307">
        <f t="shared" si="205"/>
        <v>0</v>
      </c>
      <c r="AE68" s="307">
        <f t="shared" si="78"/>
        <v>0</v>
      </c>
      <c r="AF68" s="255" t="e">
        <f t="shared" si="101"/>
        <v>#DIV/0!</v>
      </c>
      <c r="AG68" s="255" t="e">
        <f t="shared" si="102"/>
        <v>#DIV/0!</v>
      </c>
      <c r="AH68" s="255" t="e">
        <f t="shared" si="103"/>
        <v>#DIV/0!</v>
      </c>
      <c r="AI68" s="255" t="e">
        <f t="shared" si="104"/>
        <v>#DIV/0!</v>
      </c>
      <c r="AJ68" s="255" t="e">
        <f t="shared" si="105"/>
        <v>#DIV/0!</v>
      </c>
      <c r="AK68" s="255" t="e">
        <f t="shared" si="106"/>
        <v>#DIV/0!</v>
      </c>
      <c r="AL68" s="255" t="e">
        <f t="shared" si="107"/>
        <v>#DIV/0!</v>
      </c>
      <c r="AM68" s="255" t="e">
        <f t="shared" si="108"/>
        <v>#DIV/0!</v>
      </c>
      <c r="AN68" s="255" t="e">
        <f t="shared" si="109"/>
        <v>#DIV/0!</v>
      </c>
      <c r="AO68" s="255" t="e">
        <f t="shared" si="110"/>
        <v>#DIV/0!</v>
      </c>
      <c r="AP68" s="255" t="e">
        <f t="shared" si="111"/>
        <v>#DIV/0!</v>
      </c>
      <c r="AQ68" s="255" t="e">
        <f t="shared" si="112"/>
        <v>#DIV/0!</v>
      </c>
      <c r="AR68" s="255" t="e">
        <f t="shared" si="113"/>
        <v>#DIV/0!</v>
      </c>
      <c r="AS68" s="255" t="e">
        <f t="shared" si="114"/>
        <v>#DIV/0!</v>
      </c>
      <c r="AT68" s="255" t="e">
        <f t="shared" si="115"/>
        <v>#DIV/0!</v>
      </c>
      <c r="AU68" s="255" t="e">
        <f t="shared" si="116"/>
        <v>#DIV/0!</v>
      </c>
      <c r="AV68" s="255" t="e">
        <f t="shared" si="117"/>
        <v>#DIV/0!</v>
      </c>
      <c r="AW68" s="255" t="e">
        <f t="shared" si="118"/>
        <v>#DIV/0!</v>
      </c>
    </row>
    <row r="69" spans="1:49" s="107" customFormat="1" ht="9.9499999999999993" hidden="1" customHeight="1" x14ac:dyDescent="0.25">
      <c r="A69" s="110" t="s">
        <v>258</v>
      </c>
      <c r="B69" s="360">
        <v>2</v>
      </c>
      <c r="C69" s="75"/>
      <c r="D69" s="307">
        <f t="shared" si="203"/>
        <v>2</v>
      </c>
      <c r="E69" s="360"/>
      <c r="F69" s="75"/>
      <c r="G69" s="307">
        <f t="shared" si="70"/>
        <v>0</v>
      </c>
      <c r="H69" s="360"/>
      <c r="I69" s="75"/>
      <c r="J69" s="307">
        <f t="shared" si="71"/>
        <v>0</v>
      </c>
      <c r="K69" s="360">
        <v>2</v>
      </c>
      <c r="L69" s="75"/>
      <c r="M69" s="307">
        <f t="shared" si="72"/>
        <v>2</v>
      </c>
      <c r="N69" s="360"/>
      <c r="O69" s="75"/>
      <c r="P69" s="307">
        <f t="shared" si="73"/>
        <v>0</v>
      </c>
      <c r="Q69" s="360"/>
      <c r="R69" s="75"/>
      <c r="S69" s="307">
        <f t="shared" si="74"/>
        <v>0</v>
      </c>
      <c r="T69" s="360">
        <v>1</v>
      </c>
      <c r="U69" s="75"/>
      <c r="V69" s="307">
        <f t="shared" si="75"/>
        <v>1</v>
      </c>
      <c r="W69" s="360"/>
      <c r="X69" s="75"/>
      <c r="Y69" s="307">
        <f t="shared" si="76"/>
        <v>0</v>
      </c>
      <c r="Z69" s="360"/>
      <c r="AA69" s="75"/>
      <c r="AB69" s="307">
        <f t="shared" si="77"/>
        <v>0</v>
      </c>
      <c r="AC69" s="307">
        <f t="shared" si="204"/>
        <v>0</v>
      </c>
      <c r="AD69" s="307">
        <f t="shared" si="205"/>
        <v>0</v>
      </c>
      <c r="AE69" s="307">
        <f t="shared" si="78"/>
        <v>0</v>
      </c>
      <c r="AF69" s="255" t="e">
        <f t="shared" si="101"/>
        <v>#DIV/0!</v>
      </c>
      <c r="AG69" s="255" t="e">
        <f t="shared" si="102"/>
        <v>#DIV/0!</v>
      </c>
      <c r="AH69" s="255" t="e">
        <f t="shared" si="103"/>
        <v>#DIV/0!</v>
      </c>
      <c r="AI69" s="255" t="e">
        <f t="shared" si="104"/>
        <v>#DIV/0!</v>
      </c>
      <c r="AJ69" s="255" t="e">
        <f t="shared" si="105"/>
        <v>#DIV/0!</v>
      </c>
      <c r="AK69" s="255" t="e">
        <f t="shared" si="106"/>
        <v>#DIV/0!</v>
      </c>
      <c r="AL69" s="255" t="e">
        <f t="shared" si="107"/>
        <v>#DIV/0!</v>
      </c>
      <c r="AM69" s="255" t="e">
        <f t="shared" si="108"/>
        <v>#DIV/0!</v>
      </c>
      <c r="AN69" s="255" t="e">
        <f t="shared" si="109"/>
        <v>#DIV/0!</v>
      </c>
      <c r="AO69" s="255" t="e">
        <f t="shared" si="110"/>
        <v>#DIV/0!</v>
      </c>
      <c r="AP69" s="255" t="e">
        <f t="shared" si="111"/>
        <v>#DIV/0!</v>
      </c>
      <c r="AQ69" s="255" t="e">
        <f t="shared" si="112"/>
        <v>#DIV/0!</v>
      </c>
      <c r="AR69" s="255" t="e">
        <f t="shared" si="113"/>
        <v>#DIV/0!</v>
      </c>
      <c r="AS69" s="255" t="e">
        <f t="shared" si="114"/>
        <v>#DIV/0!</v>
      </c>
      <c r="AT69" s="255" t="e">
        <f t="shared" si="115"/>
        <v>#DIV/0!</v>
      </c>
      <c r="AU69" s="255" t="e">
        <f t="shared" si="116"/>
        <v>#DIV/0!</v>
      </c>
      <c r="AV69" s="255" t="e">
        <f t="shared" si="117"/>
        <v>#DIV/0!</v>
      </c>
      <c r="AW69" s="255" t="e">
        <f t="shared" si="118"/>
        <v>#DIV/0!</v>
      </c>
    </row>
    <row r="70" spans="1:49" s="107" customFormat="1" ht="9.9499999999999993" hidden="1" customHeight="1" x14ac:dyDescent="0.25">
      <c r="A70" s="110" t="s">
        <v>104</v>
      </c>
      <c r="B70" s="360">
        <v>1</v>
      </c>
      <c r="C70" s="75"/>
      <c r="D70" s="307">
        <f t="shared" si="203"/>
        <v>1</v>
      </c>
      <c r="E70" s="360"/>
      <c r="F70" s="75"/>
      <c r="G70" s="307">
        <f t="shared" si="70"/>
        <v>0</v>
      </c>
      <c r="H70" s="360"/>
      <c r="I70" s="75"/>
      <c r="J70" s="307">
        <f t="shared" si="71"/>
        <v>0</v>
      </c>
      <c r="K70" s="360"/>
      <c r="L70" s="75"/>
      <c r="M70" s="307">
        <f t="shared" si="72"/>
        <v>0</v>
      </c>
      <c r="N70" s="360"/>
      <c r="O70" s="75"/>
      <c r="P70" s="307">
        <f t="shared" si="73"/>
        <v>0</v>
      </c>
      <c r="Q70" s="360"/>
      <c r="R70" s="75"/>
      <c r="S70" s="307">
        <f t="shared" si="74"/>
        <v>0</v>
      </c>
      <c r="T70" s="360"/>
      <c r="U70" s="75"/>
      <c r="V70" s="307">
        <f t="shared" si="75"/>
        <v>0</v>
      </c>
      <c r="W70" s="360"/>
      <c r="X70" s="75"/>
      <c r="Y70" s="307">
        <f t="shared" si="76"/>
        <v>0</v>
      </c>
      <c r="Z70" s="360"/>
      <c r="AA70" s="75"/>
      <c r="AB70" s="307">
        <f t="shared" si="77"/>
        <v>0</v>
      </c>
      <c r="AC70" s="307">
        <f t="shared" si="204"/>
        <v>0</v>
      </c>
      <c r="AD70" s="307">
        <f t="shared" si="205"/>
        <v>0</v>
      </c>
      <c r="AE70" s="307">
        <f t="shared" si="78"/>
        <v>0</v>
      </c>
      <c r="AF70" s="255" t="e">
        <f t="shared" si="101"/>
        <v>#DIV/0!</v>
      </c>
      <c r="AG70" s="255" t="e">
        <f t="shared" si="102"/>
        <v>#DIV/0!</v>
      </c>
      <c r="AH70" s="255" t="e">
        <f t="shared" si="103"/>
        <v>#DIV/0!</v>
      </c>
      <c r="AI70" s="255" t="e">
        <f t="shared" si="104"/>
        <v>#DIV/0!</v>
      </c>
      <c r="AJ70" s="255" t="e">
        <f t="shared" si="105"/>
        <v>#DIV/0!</v>
      </c>
      <c r="AK70" s="255" t="e">
        <f t="shared" si="106"/>
        <v>#DIV/0!</v>
      </c>
      <c r="AL70" s="255" t="e">
        <f t="shared" si="107"/>
        <v>#DIV/0!</v>
      </c>
      <c r="AM70" s="255" t="e">
        <f t="shared" si="108"/>
        <v>#DIV/0!</v>
      </c>
      <c r="AN70" s="255" t="e">
        <f t="shared" si="109"/>
        <v>#DIV/0!</v>
      </c>
      <c r="AO70" s="255" t="e">
        <f t="shared" si="110"/>
        <v>#DIV/0!</v>
      </c>
      <c r="AP70" s="255" t="e">
        <f t="shared" si="111"/>
        <v>#DIV/0!</v>
      </c>
      <c r="AQ70" s="255" t="e">
        <f t="shared" si="112"/>
        <v>#DIV/0!</v>
      </c>
      <c r="AR70" s="255" t="e">
        <f t="shared" si="113"/>
        <v>#DIV/0!</v>
      </c>
      <c r="AS70" s="255" t="e">
        <f t="shared" si="114"/>
        <v>#DIV/0!</v>
      </c>
      <c r="AT70" s="255" t="e">
        <f t="shared" si="115"/>
        <v>#DIV/0!</v>
      </c>
      <c r="AU70" s="255" t="e">
        <f t="shared" si="116"/>
        <v>#DIV/0!</v>
      </c>
      <c r="AV70" s="255" t="e">
        <f t="shared" si="117"/>
        <v>#DIV/0!</v>
      </c>
      <c r="AW70" s="255" t="e">
        <f t="shared" si="118"/>
        <v>#DIV/0!</v>
      </c>
    </row>
    <row r="71" spans="1:49" s="107" customFormat="1" ht="9.9499999999999993" hidden="1" customHeight="1" x14ac:dyDescent="0.25">
      <c r="A71" s="355" t="s">
        <v>254</v>
      </c>
      <c r="B71" s="360">
        <v>6</v>
      </c>
      <c r="C71" s="75"/>
      <c r="D71" s="307">
        <f t="shared" si="203"/>
        <v>6</v>
      </c>
      <c r="E71" s="361"/>
      <c r="F71" s="318"/>
      <c r="G71" s="307">
        <f t="shared" si="70"/>
        <v>0</v>
      </c>
      <c r="H71" s="361"/>
      <c r="I71" s="318"/>
      <c r="J71" s="307">
        <f t="shared" si="71"/>
        <v>0</v>
      </c>
      <c r="K71" s="360">
        <v>6</v>
      </c>
      <c r="L71" s="318"/>
      <c r="M71" s="307">
        <v>6</v>
      </c>
      <c r="N71" s="361"/>
      <c r="O71" s="318"/>
      <c r="P71" s="307">
        <f t="shared" si="73"/>
        <v>0</v>
      </c>
      <c r="Q71" s="361"/>
      <c r="R71" s="318"/>
      <c r="S71" s="307">
        <f t="shared" si="74"/>
        <v>0</v>
      </c>
      <c r="T71" s="360">
        <v>2</v>
      </c>
      <c r="U71" s="318"/>
      <c r="V71" s="307">
        <f t="shared" si="75"/>
        <v>2</v>
      </c>
      <c r="W71" s="361"/>
      <c r="X71" s="318"/>
      <c r="Y71" s="307">
        <f t="shared" si="76"/>
        <v>0</v>
      </c>
      <c r="Z71" s="361"/>
      <c r="AA71" s="318"/>
      <c r="AB71" s="307">
        <f t="shared" si="77"/>
        <v>0</v>
      </c>
      <c r="AC71" s="307">
        <f t="shared" si="204"/>
        <v>0</v>
      </c>
      <c r="AD71" s="307">
        <f t="shared" si="205"/>
        <v>0</v>
      </c>
      <c r="AE71" s="307">
        <f t="shared" si="78"/>
        <v>0</v>
      </c>
      <c r="AF71" s="255" t="e">
        <f t="shared" si="101"/>
        <v>#DIV/0!</v>
      </c>
      <c r="AG71" s="255" t="e">
        <f t="shared" si="102"/>
        <v>#DIV/0!</v>
      </c>
      <c r="AH71" s="255" t="e">
        <f t="shared" si="103"/>
        <v>#DIV/0!</v>
      </c>
      <c r="AI71" s="255" t="e">
        <f t="shared" si="104"/>
        <v>#DIV/0!</v>
      </c>
      <c r="AJ71" s="255" t="e">
        <f t="shared" si="105"/>
        <v>#DIV/0!</v>
      </c>
      <c r="AK71" s="255" t="e">
        <f t="shared" si="106"/>
        <v>#DIV/0!</v>
      </c>
      <c r="AL71" s="255" t="e">
        <f t="shared" si="107"/>
        <v>#DIV/0!</v>
      </c>
      <c r="AM71" s="255" t="e">
        <f t="shared" si="108"/>
        <v>#DIV/0!</v>
      </c>
      <c r="AN71" s="255" t="e">
        <f t="shared" si="109"/>
        <v>#DIV/0!</v>
      </c>
      <c r="AO71" s="255" t="e">
        <f t="shared" si="110"/>
        <v>#DIV/0!</v>
      </c>
      <c r="AP71" s="255" t="e">
        <f t="shared" si="111"/>
        <v>#DIV/0!</v>
      </c>
      <c r="AQ71" s="255" t="e">
        <f t="shared" si="112"/>
        <v>#DIV/0!</v>
      </c>
      <c r="AR71" s="255" t="e">
        <f t="shared" si="113"/>
        <v>#DIV/0!</v>
      </c>
      <c r="AS71" s="255" t="e">
        <f t="shared" si="114"/>
        <v>#DIV/0!</v>
      </c>
      <c r="AT71" s="255" t="e">
        <f t="shared" si="115"/>
        <v>#DIV/0!</v>
      </c>
      <c r="AU71" s="255" t="e">
        <f t="shared" si="116"/>
        <v>#DIV/0!</v>
      </c>
      <c r="AV71" s="255" t="e">
        <f t="shared" si="117"/>
        <v>#DIV/0!</v>
      </c>
      <c r="AW71" s="255" t="e">
        <f t="shared" si="118"/>
        <v>#DIV/0!</v>
      </c>
    </row>
    <row r="72" spans="1:49" s="107" customFormat="1" ht="9.9499999999999993" hidden="1" customHeight="1" x14ac:dyDescent="0.25">
      <c r="A72" s="355" t="s">
        <v>51</v>
      </c>
      <c r="B72" s="360">
        <v>1</v>
      </c>
      <c r="C72" s="75"/>
      <c r="D72" s="307">
        <f t="shared" si="203"/>
        <v>1</v>
      </c>
      <c r="E72" s="360"/>
      <c r="F72" s="75"/>
      <c r="G72" s="307">
        <f t="shared" si="70"/>
        <v>0</v>
      </c>
      <c r="H72" s="360"/>
      <c r="I72" s="75"/>
      <c r="J72" s="307">
        <f t="shared" si="71"/>
        <v>0</v>
      </c>
      <c r="K72" s="360">
        <v>3</v>
      </c>
      <c r="L72" s="75"/>
      <c r="M72" s="307">
        <f t="shared" si="72"/>
        <v>3</v>
      </c>
      <c r="N72" s="360"/>
      <c r="O72" s="75"/>
      <c r="P72" s="307">
        <f t="shared" si="73"/>
        <v>0</v>
      </c>
      <c r="Q72" s="360"/>
      <c r="R72" s="75"/>
      <c r="S72" s="307">
        <f t="shared" si="74"/>
        <v>0</v>
      </c>
      <c r="T72" s="360">
        <v>2</v>
      </c>
      <c r="U72" s="75"/>
      <c r="V72" s="307">
        <f t="shared" si="75"/>
        <v>2</v>
      </c>
      <c r="W72" s="360"/>
      <c r="X72" s="75"/>
      <c r="Y72" s="307">
        <f t="shared" si="76"/>
        <v>0</v>
      </c>
      <c r="Z72" s="360"/>
      <c r="AA72" s="75"/>
      <c r="AB72" s="307">
        <f t="shared" si="77"/>
        <v>0</v>
      </c>
      <c r="AC72" s="307">
        <f t="shared" si="204"/>
        <v>0</v>
      </c>
      <c r="AD72" s="307">
        <f t="shared" si="205"/>
        <v>0</v>
      </c>
      <c r="AE72" s="307">
        <f t="shared" si="78"/>
        <v>0</v>
      </c>
      <c r="AF72" s="255" t="e">
        <f t="shared" si="101"/>
        <v>#DIV/0!</v>
      </c>
      <c r="AG72" s="255" t="e">
        <f t="shared" si="102"/>
        <v>#DIV/0!</v>
      </c>
      <c r="AH72" s="255" t="e">
        <f t="shared" si="103"/>
        <v>#DIV/0!</v>
      </c>
      <c r="AI72" s="255" t="e">
        <f t="shared" si="104"/>
        <v>#DIV/0!</v>
      </c>
      <c r="AJ72" s="255" t="e">
        <f t="shared" si="105"/>
        <v>#DIV/0!</v>
      </c>
      <c r="AK72" s="255" t="e">
        <f t="shared" si="106"/>
        <v>#DIV/0!</v>
      </c>
      <c r="AL72" s="255" t="e">
        <f t="shared" si="107"/>
        <v>#DIV/0!</v>
      </c>
      <c r="AM72" s="255" t="e">
        <f t="shared" si="108"/>
        <v>#DIV/0!</v>
      </c>
      <c r="AN72" s="255" t="e">
        <f t="shared" si="109"/>
        <v>#DIV/0!</v>
      </c>
      <c r="AO72" s="255" t="e">
        <f t="shared" si="110"/>
        <v>#DIV/0!</v>
      </c>
      <c r="AP72" s="255" t="e">
        <f t="shared" si="111"/>
        <v>#DIV/0!</v>
      </c>
      <c r="AQ72" s="255" t="e">
        <f t="shared" si="112"/>
        <v>#DIV/0!</v>
      </c>
      <c r="AR72" s="255" t="e">
        <f t="shared" si="113"/>
        <v>#DIV/0!</v>
      </c>
      <c r="AS72" s="255" t="e">
        <f t="shared" si="114"/>
        <v>#DIV/0!</v>
      </c>
      <c r="AT72" s="255" t="e">
        <f t="shared" si="115"/>
        <v>#DIV/0!</v>
      </c>
      <c r="AU72" s="255" t="e">
        <f t="shared" si="116"/>
        <v>#DIV/0!</v>
      </c>
      <c r="AV72" s="255" t="e">
        <f t="shared" si="117"/>
        <v>#DIV/0!</v>
      </c>
      <c r="AW72" s="255" t="e">
        <f t="shared" si="118"/>
        <v>#DIV/0!</v>
      </c>
    </row>
    <row r="73" spans="1:49" s="107" customFormat="1" ht="9.9499999999999993" hidden="1" customHeight="1" x14ac:dyDescent="0.25">
      <c r="A73" s="355" t="s">
        <v>259</v>
      </c>
      <c r="B73" s="360"/>
      <c r="C73" s="75"/>
      <c r="D73" s="307">
        <f t="shared" si="203"/>
        <v>0</v>
      </c>
      <c r="E73" s="360"/>
      <c r="F73" s="75"/>
      <c r="G73" s="307">
        <f t="shared" si="70"/>
        <v>0</v>
      </c>
      <c r="H73" s="360"/>
      <c r="I73" s="75"/>
      <c r="J73" s="307">
        <f t="shared" si="71"/>
        <v>0</v>
      </c>
      <c r="K73" s="360">
        <v>4</v>
      </c>
      <c r="L73" s="75"/>
      <c r="M73" s="307">
        <f t="shared" si="72"/>
        <v>4</v>
      </c>
      <c r="N73" s="360"/>
      <c r="O73" s="75"/>
      <c r="P73" s="307">
        <f t="shared" si="73"/>
        <v>0</v>
      </c>
      <c r="Q73" s="360"/>
      <c r="R73" s="75"/>
      <c r="S73" s="307">
        <f t="shared" si="74"/>
        <v>0</v>
      </c>
      <c r="T73" s="360"/>
      <c r="U73" s="75"/>
      <c r="V73" s="307">
        <f t="shared" si="75"/>
        <v>0</v>
      </c>
      <c r="W73" s="360"/>
      <c r="X73" s="75"/>
      <c r="Y73" s="307">
        <f t="shared" si="76"/>
        <v>0</v>
      </c>
      <c r="Z73" s="360"/>
      <c r="AA73" s="75"/>
      <c r="AB73" s="307">
        <f t="shared" si="77"/>
        <v>0</v>
      </c>
      <c r="AC73" s="307">
        <f t="shared" si="204"/>
        <v>0</v>
      </c>
      <c r="AD73" s="307">
        <f t="shared" si="205"/>
        <v>0</v>
      </c>
      <c r="AE73" s="307">
        <f t="shared" si="78"/>
        <v>0</v>
      </c>
      <c r="AF73" s="255" t="e">
        <f t="shared" ref="AF73:AF104" si="206">H73/AC73</f>
        <v>#DIV/0!</v>
      </c>
      <c r="AG73" s="255" t="e">
        <f t="shared" ref="AG73:AG104" si="207">I73/AD73</f>
        <v>#DIV/0!</v>
      </c>
      <c r="AH73" s="255" t="e">
        <f t="shared" ref="AH73:AH104" si="208">J73/AE73</f>
        <v>#DIV/0!</v>
      </c>
      <c r="AI73" s="255" t="e">
        <f t="shared" ref="AI73:AI104" si="209">H73/E73</f>
        <v>#DIV/0!</v>
      </c>
      <c r="AJ73" s="255" t="e">
        <f t="shared" ref="AJ73:AJ104" si="210">I73/F73</f>
        <v>#DIV/0!</v>
      </c>
      <c r="AK73" s="255" t="e">
        <f t="shared" ref="AK73:AK104" si="211">J73/G73</f>
        <v>#DIV/0!</v>
      </c>
      <c r="AL73" s="255" t="e">
        <f t="shared" ref="AL73:AL104" si="212">Q73/AC73</f>
        <v>#DIV/0!</v>
      </c>
      <c r="AM73" s="255" t="e">
        <f t="shared" ref="AM73:AM104" si="213">R73/AD73</f>
        <v>#DIV/0!</v>
      </c>
      <c r="AN73" s="255" t="e">
        <f t="shared" ref="AN73:AN104" si="214">S73/AE73</f>
        <v>#DIV/0!</v>
      </c>
      <c r="AO73" s="255" t="e">
        <f t="shared" ref="AO73:AO104" si="215">Q73/N73</f>
        <v>#DIV/0!</v>
      </c>
      <c r="AP73" s="255" t="e">
        <f t="shared" ref="AP73:AP104" si="216">R73/O73</f>
        <v>#DIV/0!</v>
      </c>
      <c r="AQ73" s="255" t="e">
        <f t="shared" ref="AQ73:AQ104" si="217">S73/P73</f>
        <v>#DIV/0!</v>
      </c>
      <c r="AR73" s="255" t="e">
        <f t="shared" ref="AR73:AR104" si="218">Z73/AC73</f>
        <v>#DIV/0!</v>
      </c>
      <c r="AS73" s="255" t="e">
        <f t="shared" ref="AS73:AS104" si="219">AA73/AD73</f>
        <v>#DIV/0!</v>
      </c>
      <c r="AT73" s="255" t="e">
        <f t="shared" ref="AT73:AT104" si="220">AB73/AE73</f>
        <v>#DIV/0!</v>
      </c>
      <c r="AU73" s="255" t="e">
        <f t="shared" ref="AU73:AU104" si="221">Z73/W73</f>
        <v>#DIV/0!</v>
      </c>
      <c r="AV73" s="255" t="e">
        <f t="shared" ref="AV73:AV104" si="222">AA73/X73</f>
        <v>#DIV/0!</v>
      </c>
      <c r="AW73" s="255" t="e">
        <f t="shared" ref="AW73:AW104" si="223">AB73/Y73</f>
        <v>#DIV/0!</v>
      </c>
    </row>
    <row r="74" spans="1:49" s="107" customFormat="1" ht="9.9499999999999993" hidden="1" customHeight="1" x14ac:dyDescent="0.25">
      <c r="A74" s="355" t="s">
        <v>66</v>
      </c>
      <c r="B74" s="360">
        <v>3</v>
      </c>
      <c r="C74" s="75"/>
      <c r="D74" s="307">
        <f t="shared" si="203"/>
        <v>3</v>
      </c>
      <c r="E74" s="360"/>
      <c r="F74" s="75"/>
      <c r="G74" s="307">
        <f t="shared" si="70"/>
        <v>0</v>
      </c>
      <c r="H74" s="360"/>
      <c r="I74" s="75"/>
      <c r="J74" s="307">
        <f t="shared" si="71"/>
        <v>0</v>
      </c>
      <c r="K74" s="360">
        <v>1</v>
      </c>
      <c r="L74" s="75"/>
      <c r="M74" s="307">
        <f t="shared" si="72"/>
        <v>1</v>
      </c>
      <c r="N74" s="360"/>
      <c r="O74" s="75"/>
      <c r="P74" s="307">
        <f t="shared" si="73"/>
        <v>0</v>
      </c>
      <c r="Q74" s="360"/>
      <c r="R74" s="75"/>
      <c r="S74" s="307">
        <f t="shared" si="74"/>
        <v>0</v>
      </c>
      <c r="T74" s="360">
        <v>3</v>
      </c>
      <c r="U74" s="75"/>
      <c r="V74" s="307">
        <f t="shared" si="75"/>
        <v>3</v>
      </c>
      <c r="W74" s="360"/>
      <c r="X74" s="75"/>
      <c r="Y74" s="307">
        <f t="shared" si="76"/>
        <v>0</v>
      </c>
      <c r="Z74" s="360"/>
      <c r="AA74" s="75"/>
      <c r="AB74" s="307">
        <f t="shared" si="77"/>
        <v>0</v>
      </c>
      <c r="AC74" s="307">
        <f t="shared" si="204"/>
        <v>0</v>
      </c>
      <c r="AD74" s="307">
        <f t="shared" si="205"/>
        <v>0</v>
      </c>
      <c r="AE74" s="307">
        <f t="shared" si="78"/>
        <v>0</v>
      </c>
      <c r="AF74" s="255" t="e">
        <f t="shared" si="206"/>
        <v>#DIV/0!</v>
      </c>
      <c r="AG74" s="255" t="e">
        <f t="shared" si="207"/>
        <v>#DIV/0!</v>
      </c>
      <c r="AH74" s="255" t="e">
        <f t="shared" si="208"/>
        <v>#DIV/0!</v>
      </c>
      <c r="AI74" s="255" t="e">
        <f t="shared" si="209"/>
        <v>#DIV/0!</v>
      </c>
      <c r="AJ74" s="255" t="e">
        <f t="shared" si="210"/>
        <v>#DIV/0!</v>
      </c>
      <c r="AK74" s="255" t="e">
        <f t="shared" si="211"/>
        <v>#DIV/0!</v>
      </c>
      <c r="AL74" s="255" t="e">
        <f t="shared" si="212"/>
        <v>#DIV/0!</v>
      </c>
      <c r="AM74" s="255" t="e">
        <f t="shared" si="213"/>
        <v>#DIV/0!</v>
      </c>
      <c r="AN74" s="255" t="e">
        <f t="shared" si="214"/>
        <v>#DIV/0!</v>
      </c>
      <c r="AO74" s="255" t="e">
        <f t="shared" si="215"/>
        <v>#DIV/0!</v>
      </c>
      <c r="AP74" s="255" t="e">
        <f t="shared" si="216"/>
        <v>#DIV/0!</v>
      </c>
      <c r="AQ74" s="255" t="e">
        <f t="shared" si="217"/>
        <v>#DIV/0!</v>
      </c>
      <c r="AR74" s="255" t="e">
        <f t="shared" si="218"/>
        <v>#DIV/0!</v>
      </c>
      <c r="AS74" s="255" t="e">
        <f t="shared" si="219"/>
        <v>#DIV/0!</v>
      </c>
      <c r="AT74" s="255" t="e">
        <f t="shared" si="220"/>
        <v>#DIV/0!</v>
      </c>
      <c r="AU74" s="255" t="e">
        <f t="shared" si="221"/>
        <v>#DIV/0!</v>
      </c>
      <c r="AV74" s="255" t="e">
        <f t="shared" si="222"/>
        <v>#DIV/0!</v>
      </c>
      <c r="AW74" s="255" t="e">
        <f t="shared" si="223"/>
        <v>#DIV/0!</v>
      </c>
    </row>
    <row r="75" spans="1:49" s="107" customFormat="1" ht="9.9499999999999993" hidden="1" customHeight="1" x14ac:dyDescent="0.25">
      <c r="A75" s="355" t="s">
        <v>260</v>
      </c>
      <c r="B75" s="360"/>
      <c r="C75" s="75"/>
      <c r="D75" s="307">
        <f t="shared" si="203"/>
        <v>0</v>
      </c>
      <c r="E75" s="360"/>
      <c r="F75" s="75"/>
      <c r="G75" s="307">
        <f t="shared" si="70"/>
        <v>0</v>
      </c>
      <c r="H75" s="360"/>
      <c r="I75" s="75"/>
      <c r="J75" s="307">
        <f t="shared" si="71"/>
        <v>0</v>
      </c>
      <c r="K75" s="360">
        <f>3/2</f>
        <v>1.5</v>
      </c>
      <c r="L75" s="75"/>
      <c r="M75" s="307">
        <f t="shared" si="72"/>
        <v>1.5</v>
      </c>
      <c r="N75" s="360"/>
      <c r="O75" s="75"/>
      <c r="P75" s="307">
        <f t="shared" si="73"/>
        <v>0</v>
      </c>
      <c r="Q75" s="360"/>
      <c r="R75" s="75"/>
      <c r="S75" s="307">
        <f t="shared" si="74"/>
        <v>0</v>
      </c>
      <c r="T75" s="360">
        <f>1/2</f>
        <v>0.5</v>
      </c>
      <c r="U75" s="75"/>
      <c r="V75" s="307">
        <f t="shared" si="75"/>
        <v>0.5</v>
      </c>
      <c r="W75" s="360"/>
      <c r="X75" s="75"/>
      <c r="Y75" s="307">
        <f t="shared" si="76"/>
        <v>0</v>
      </c>
      <c r="Z75" s="360"/>
      <c r="AA75" s="75"/>
      <c r="AB75" s="307">
        <f t="shared" si="77"/>
        <v>0</v>
      </c>
      <c r="AC75" s="307">
        <f t="shared" si="204"/>
        <v>0</v>
      </c>
      <c r="AD75" s="307">
        <f t="shared" si="205"/>
        <v>0</v>
      </c>
      <c r="AE75" s="307">
        <f t="shared" si="78"/>
        <v>0</v>
      </c>
      <c r="AF75" s="255" t="e">
        <f t="shared" si="206"/>
        <v>#DIV/0!</v>
      </c>
      <c r="AG75" s="255" t="e">
        <f t="shared" si="207"/>
        <v>#DIV/0!</v>
      </c>
      <c r="AH75" s="255" t="e">
        <f t="shared" si="208"/>
        <v>#DIV/0!</v>
      </c>
      <c r="AI75" s="255" t="e">
        <f t="shared" si="209"/>
        <v>#DIV/0!</v>
      </c>
      <c r="AJ75" s="255" t="e">
        <f t="shared" si="210"/>
        <v>#DIV/0!</v>
      </c>
      <c r="AK75" s="255" t="e">
        <f t="shared" si="211"/>
        <v>#DIV/0!</v>
      </c>
      <c r="AL75" s="255" t="e">
        <f t="shared" si="212"/>
        <v>#DIV/0!</v>
      </c>
      <c r="AM75" s="255" t="e">
        <f t="shared" si="213"/>
        <v>#DIV/0!</v>
      </c>
      <c r="AN75" s="255" t="e">
        <f t="shared" si="214"/>
        <v>#DIV/0!</v>
      </c>
      <c r="AO75" s="255" t="e">
        <f t="shared" si="215"/>
        <v>#DIV/0!</v>
      </c>
      <c r="AP75" s="255" t="e">
        <f t="shared" si="216"/>
        <v>#DIV/0!</v>
      </c>
      <c r="AQ75" s="255" t="e">
        <f t="shared" si="217"/>
        <v>#DIV/0!</v>
      </c>
      <c r="AR75" s="255" t="e">
        <f t="shared" si="218"/>
        <v>#DIV/0!</v>
      </c>
      <c r="AS75" s="255" t="e">
        <f t="shared" si="219"/>
        <v>#DIV/0!</v>
      </c>
      <c r="AT75" s="255" t="e">
        <f t="shared" si="220"/>
        <v>#DIV/0!</v>
      </c>
      <c r="AU75" s="255" t="e">
        <f t="shared" si="221"/>
        <v>#DIV/0!</v>
      </c>
      <c r="AV75" s="255" t="e">
        <f t="shared" si="222"/>
        <v>#DIV/0!</v>
      </c>
      <c r="AW75" s="255" t="e">
        <f t="shared" si="223"/>
        <v>#DIV/0!</v>
      </c>
    </row>
    <row r="76" spans="1:49" s="102" customFormat="1" ht="9.9499999999999993" hidden="1" customHeight="1" x14ac:dyDescent="0.25">
      <c r="A76" s="105" t="s">
        <v>36</v>
      </c>
      <c r="B76" s="316">
        <f>SUM(B77:B85)</f>
        <v>64</v>
      </c>
      <c r="C76" s="316">
        <f>SUM(C77:C85)</f>
        <v>13</v>
      </c>
      <c r="D76" s="316">
        <f>SUM(B76:C76)</f>
        <v>77</v>
      </c>
      <c r="E76" s="316">
        <f t="shared" ref="E76:F76" si="224">SUM(E77:E85)</f>
        <v>0</v>
      </c>
      <c r="F76" s="316">
        <f t="shared" si="224"/>
        <v>0</v>
      </c>
      <c r="G76" s="316">
        <f t="shared" si="70"/>
        <v>0</v>
      </c>
      <c r="H76" s="316">
        <f t="shared" ref="H76:I76" si="225">SUM(H77:H85)</f>
        <v>0</v>
      </c>
      <c r="I76" s="316">
        <f t="shared" si="225"/>
        <v>0</v>
      </c>
      <c r="J76" s="316">
        <f t="shared" si="71"/>
        <v>0</v>
      </c>
      <c r="K76" s="316">
        <f t="shared" ref="K76:L76" si="226">SUM(K77:K85)</f>
        <v>34</v>
      </c>
      <c r="L76" s="316">
        <f t="shared" si="226"/>
        <v>2</v>
      </c>
      <c r="M76" s="316">
        <f t="shared" si="72"/>
        <v>36</v>
      </c>
      <c r="N76" s="316">
        <f t="shared" ref="N76:O76" si="227">SUM(N77:N85)</f>
        <v>0</v>
      </c>
      <c r="O76" s="316">
        <f t="shared" si="227"/>
        <v>0</v>
      </c>
      <c r="P76" s="316">
        <f t="shared" si="73"/>
        <v>0</v>
      </c>
      <c r="Q76" s="316">
        <f t="shared" ref="Q76:R76" si="228">SUM(Q77:Q85)</f>
        <v>0</v>
      </c>
      <c r="R76" s="316">
        <f t="shared" si="228"/>
        <v>0</v>
      </c>
      <c r="S76" s="316">
        <f t="shared" si="74"/>
        <v>0</v>
      </c>
      <c r="T76" s="316">
        <f t="shared" ref="T76:U76" si="229">SUM(T77:T85)</f>
        <v>23</v>
      </c>
      <c r="U76" s="316">
        <f t="shared" si="229"/>
        <v>0</v>
      </c>
      <c r="V76" s="316">
        <f t="shared" si="75"/>
        <v>23</v>
      </c>
      <c r="W76" s="316">
        <f t="shared" ref="W76:X76" si="230">SUM(W77:W85)</f>
        <v>0</v>
      </c>
      <c r="X76" s="316">
        <f t="shared" si="230"/>
        <v>0</v>
      </c>
      <c r="Y76" s="316">
        <f t="shared" si="76"/>
        <v>0</v>
      </c>
      <c r="Z76" s="316">
        <f t="shared" ref="Z76:AA76" si="231">SUM(Z77:Z85)</f>
        <v>0</v>
      </c>
      <c r="AA76" s="316">
        <f t="shared" si="231"/>
        <v>0</v>
      </c>
      <c r="AB76" s="316">
        <f t="shared" si="77"/>
        <v>0</v>
      </c>
      <c r="AC76" s="316">
        <f t="shared" ref="AC76:AD76" si="232">SUM(AC77:AC85)</f>
        <v>0</v>
      </c>
      <c r="AD76" s="316">
        <f t="shared" si="232"/>
        <v>0</v>
      </c>
      <c r="AE76" s="316">
        <f t="shared" si="78"/>
        <v>0</v>
      </c>
      <c r="AF76" s="254" t="e">
        <f t="shared" si="206"/>
        <v>#DIV/0!</v>
      </c>
      <c r="AG76" s="254" t="e">
        <f t="shared" si="207"/>
        <v>#DIV/0!</v>
      </c>
      <c r="AH76" s="254" t="e">
        <f t="shared" si="208"/>
        <v>#DIV/0!</v>
      </c>
      <c r="AI76" s="254" t="e">
        <f t="shared" si="209"/>
        <v>#DIV/0!</v>
      </c>
      <c r="AJ76" s="254" t="e">
        <f t="shared" si="210"/>
        <v>#DIV/0!</v>
      </c>
      <c r="AK76" s="254" t="e">
        <f t="shared" si="211"/>
        <v>#DIV/0!</v>
      </c>
      <c r="AL76" s="254" t="e">
        <f t="shared" si="212"/>
        <v>#DIV/0!</v>
      </c>
      <c r="AM76" s="254" t="e">
        <f t="shared" si="213"/>
        <v>#DIV/0!</v>
      </c>
      <c r="AN76" s="254" t="e">
        <f t="shared" si="214"/>
        <v>#DIV/0!</v>
      </c>
      <c r="AO76" s="254" t="e">
        <f t="shared" si="215"/>
        <v>#DIV/0!</v>
      </c>
      <c r="AP76" s="254" t="e">
        <f t="shared" si="216"/>
        <v>#DIV/0!</v>
      </c>
      <c r="AQ76" s="254" t="e">
        <f t="shared" si="217"/>
        <v>#DIV/0!</v>
      </c>
      <c r="AR76" s="254" t="e">
        <f t="shared" si="218"/>
        <v>#DIV/0!</v>
      </c>
      <c r="AS76" s="254" t="e">
        <f t="shared" si="219"/>
        <v>#DIV/0!</v>
      </c>
      <c r="AT76" s="254" t="e">
        <f t="shared" si="220"/>
        <v>#DIV/0!</v>
      </c>
      <c r="AU76" s="254" t="e">
        <f t="shared" si="221"/>
        <v>#DIV/0!</v>
      </c>
      <c r="AV76" s="254" t="e">
        <f t="shared" si="222"/>
        <v>#DIV/0!</v>
      </c>
      <c r="AW76" s="254" t="e">
        <f t="shared" si="223"/>
        <v>#DIV/0!</v>
      </c>
    </row>
    <row r="77" spans="1:49" s="107" customFormat="1" ht="9.9499999999999993" hidden="1" customHeight="1" x14ac:dyDescent="0.25">
      <c r="A77" s="106" t="s">
        <v>247</v>
      </c>
      <c r="B77" s="75">
        <v>8</v>
      </c>
      <c r="C77" s="75">
        <v>2</v>
      </c>
      <c r="D77" s="307">
        <f t="shared" ref="D77:D85" si="233">SUM(B77:C77)</f>
        <v>10</v>
      </c>
      <c r="E77" s="317"/>
      <c r="F77" s="317"/>
      <c r="G77" s="307">
        <f t="shared" si="70"/>
        <v>0</v>
      </c>
      <c r="H77" s="317"/>
      <c r="I77" s="317"/>
      <c r="J77" s="307">
        <f t="shared" si="71"/>
        <v>0</v>
      </c>
      <c r="K77" s="75">
        <v>1</v>
      </c>
      <c r="L77" s="317"/>
      <c r="M77" s="307">
        <f t="shared" si="72"/>
        <v>1</v>
      </c>
      <c r="N77" s="317"/>
      <c r="O77" s="317"/>
      <c r="P77" s="307">
        <f t="shared" si="73"/>
        <v>0</v>
      </c>
      <c r="Q77" s="317"/>
      <c r="R77" s="317"/>
      <c r="S77" s="307">
        <f t="shared" si="74"/>
        <v>0</v>
      </c>
      <c r="T77" s="465">
        <f>2+1</f>
        <v>3</v>
      </c>
      <c r="U77" s="317"/>
      <c r="V77" s="307">
        <f t="shared" si="75"/>
        <v>3</v>
      </c>
      <c r="W77" s="317"/>
      <c r="X77" s="317"/>
      <c r="Y77" s="307">
        <f t="shared" si="76"/>
        <v>0</v>
      </c>
      <c r="Z77" s="317"/>
      <c r="AA77" s="317"/>
      <c r="AB77" s="307">
        <f t="shared" si="77"/>
        <v>0</v>
      </c>
      <c r="AC77" s="307">
        <f t="shared" ref="AC77:AC85" si="234">SUM(H77,Q77,Z77)</f>
        <v>0</v>
      </c>
      <c r="AD77" s="307">
        <f t="shared" ref="AD77:AD85" si="235">SUM(I77,R77,AA77)</f>
        <v>0</v>
      </c>
      <c r="AE77" s="307">
        <f t="shared" si="78"/>
        <v>0</v>
      </c>
      <c r="AF77" s="255" t="e">
        <f t="shared" si="206"/>
        <v>#DIV/0!</v>
      </c>
      <c r="AG77" s="255" t="e">
        <f t="shared" si="207"/>
        <v>#DIV/0!</v>
      </c>
      <c r="AH77" s="255" t="e">
        <f t="shared" si="208"/>
        <v>#DIV/0!</v>
      </c>
      <c r="AI77" s="255" t="e">
        <f t="shared" si="209"/>
        <v>#DIV/0!</v>
      </c>
      <c r="AJ77" s="255" t="e">
        <f t="shared" si="210"/>
        <v>#DIV/0!</v>
      </c>
      <c r="AK77" s="255" t="e">
        <f t="shared" si="211"/>
        <v>#DIV/0!</v>
      </c>
      <c r="AL77" s="255" t="e">
        <f t="shared" si="212"/>
        <v>#DIV/0!</v>
      </c>
      <c r="AM77" s="255" t="e">
        <f t="shared" si="213"/>
        <v>#DIV/0!</v>
      </c>
      <c r="AN77" s="255" t="e">
        <f t="shared" si="214"/>
        <v>#DIV/0!</v>
      </c>
      <c r="AO77" s="255" t="e">
        <f t="shared" si="215"/>
        <v>#DIV/0!</v>
      </c>
      <c r="AP77" s="255" t="e">
        <f t="shared" si="216"/>
        <v>#DIV/0!</v>
      </c>
      <c r="AQ77" s="255" t="e">
        <f t="shared" si="217"/>
        <v>#DIV/0!</v>
      </c>
      <c r="AR77" s="255" t="e">
        <f t="shared" si="218"/>
        <v>#DIV/0!</v>
      </c>
      <c r="AS77" s="255" t="e">
        <f t="shared" si="219"/>
        <v>#DIV/0!</v>
      </c>
      <c r="AT77" s="255" t="e">
        <f t="shared" si="220"/>
        <v>#DIV/0!</v>
      </c>
      <c r="AU77" s="255" t="e">
        <f t="shared" si="221"/>
        <v>#DIV/0!</v>
      </c>
      <c r="AV77" s="255" t="e">
        <f t="shared" si="222"/>
        <v>#DIV/0!</v>
      </c>
      <c r="AW77" s="255" t="e">
        <f t="shared" si="223"/>
        <v>#DIV/0!</v>
      </c>
    </row>
    <row r="78" spans="1:49" s="107" customFormat="1" ht="9.9499999999999993" hidden="1" customHeight="1" x14ac:dyDescent="0.25">
      <c r="A78" s="106" t="s">
        <v>255</v>
      </c>
      <c r="B78" s="75"/>
      <c r="C78" s="75">
        <v>6</v>
      </c>
      <c r="D78" s="307">
        <f t="shared" si="233"/>
        <v>6</v>
      </c>
      <c r="E78" s="317"/>
      <c r="F78" s="317"/>
      <c r="G78" s="307">
        <f t="shared" si="70"/>
        <v>0</v>
      </c>
      <c r="H78" s="317"/>
      <c r="I78" s="317"/>
      <c r="J78" s="307">
        <f t="shared" si="71"/>
        <v>0</v>
      </c>
      <c r="K78" s="75"/>
      <c r="L78" s="317">
        <v>2</v>
      </c>
      <c r="M78" s="307">
        <f t="shared" si="72"/>
        <v>2</v>
      </c>
      <c r="N78" s="317"/>
      <c r="O78" s="317"/>
      <c r="P78" s="307">
        <f t="shared" si="73"/>
        <v>0</v>
      </c>
      <c r="Q78" s="317"/>
      <c r="R78" s="317"/>
      <c r="S78" s="307">
        <f t="shared" si="74"/>
        <v>0</v>
      </c>
      <c r="T78" s="75"/>
      <c r="U78" s="317"/>
      <c r="V78" s="307">
        <f t="shared" si="75"/>
        <v>0</v>
      </c>
      <c r="W78" s="317"/>
      <c r="X78" s="317"/>
      <c r="Y78" s="307">
        <f t="shared" si="76"/>
        <v>0</v>
      </c>
      <c r="Z78" s="317"/>
      <c r="AA78" s="317"/>
      <c r="AB78" s="307">
        <f t="shared" si="77"/>
        <v>0</v>
      </c>
      <c r="AC78" s="307">
        <f t="shared" si="234"/>
        <v>0</v>
      </c>
      <c r="AD78" s="307">
        <f t="shared" si="235"/>
        <v>0</v>
      </c>
      <c r="AE78" s="307">
        <f t="shared" si="78"/>
        <v>0</v>
      </c>
      <c r="AF78" s="255" t="e">
        <f t="shared" si="206"/>
        <v>#DIV/0!</v>
      </c>
      <c r="AG78" s="255" t="e">
        <f t="shared" si="207"/>
        <v>#DIV/0!</v>
      </c>
      <c r="AH78" s="255" t="e">
        <f t="shared" si="208"/>
        <v>#DIV/0!</v>
      </c>
      <c r="AI78" s="255" t="e">
        <f t="shared" si="209"/>
        <v>#DIV/0!</v>
      </c>
      <c r="AJ78" s="255" t="e">
        <f t="shared" si="210"/>
        <v>#DIV/0!</v>
      </c>
      <c r="AK78" s="255" t="e">
        <f t="shared" si="211"/>
        <v>#DIV/0!</v>
      </c>
      <c r="AL78" s="255" t="e">
        <f t="shared" si="212"/>
        <v>#DIV/0!</v>
      </c>
      <c r="AM78" s="255" t="e">
        <f t="shared" si="213"/>
        <v>#DIV/0!</v>
      </c>
      <c r="AN78" s="255" t="e">
        <f t="shared" si="214"/>
        <v>#DIV/0!</v>
      </c>
      <c r="AO78" s="255" t="e">
        <f t="shared" si="215"/>
        <v>#DIV/0!</v>
      </c>
      <c r="AP78" s="255" t="e">
        <f t="shared" si="216"/>
        <v>#DIV/0!</v>
      </c>
      <c r="AQ78" s="255" t="e">
        <f t="shared" si="217"/>
        <v>#DIV/0!</v>
      </c>
      <c r="AR78" s="255" t="e">
        <f t="shared" si="218"/>
        <v>#DIV/0!</v>
      </c>
      <c r="AS78" s="255" t="e">
        <f t="shared" si="219"/>
        <v>#DIV/0!</v>
      </c>
      <c r="AT78" s="255" t="e">
        <f t="shared" si="220"/>
        <v>#DIV/0!</v>
      </c>
      <c r="AU78" s="255" t="e">
        <f t="shared" si="221"/>
        <v>#DIV/0!</v>
      </c>
      <c r="AV78" s="255" t="e">
        <f t="shared" si="222"/>
        <v>#DIV/0!</v>
      </c>
      <c r="AW78" s="255" t="e">
        <f t="shared" si="223"/>
        <v>#DIV/0!</v>
      </c>
    </row>
    <row r="79" spans="1:49" s="107" customFormat="1" ht="9.9499999999999993" hidden="1" customHeight="1" x14ac:dyDescent="0.25">
      <c r="A79" s="106" t="s">
        <v>179</v>
      </c>
      <c r="B79" s="75">
        <v>7</v>
      </c>
      <c r="C79" s="75"/>
      <c r="D79" s="307">
        <f t="shared" si="233"/>
        <v>7</v>
      </c>
      <c r="E79" s="317"/>
      <c r="F79" s="317"/>
      <c r="G79" s="307">
        <f t="shared" si="70"/>
        <v>0</v>
      </c>
      <c r="H79" s="317"/>
      <c r="I79" s="317"/>
      <c r="J79" s="307">
        <f t="shared" si="71"/>
        <v>0</v>
      </c>
      <c r="K79" s="75"/>
      <c r="L79" s="317"/>
      <c r="M79" s="307">
        <f t="shared" si="72"/>
        <v>0</v>
      </c>
      <c r="N79" s="317"/>
      <c r="O79" s="317"/>
      <c r="P79" s="307">
        <f t="shared" si="73"/>
        <v>0</v>
      </c>
      <c r="Q79" s="317"/>
      <c r="R79" s="317"/>
      <c r="S79" s="307">
        <f t="shared" si="74"/>
        <v>0</v>
      </c>
      <c r="T79" s="75"/>
      <c r="U79" s="317"/>
      <c r="V79" s="307">
        <f t="shared" si="75"/>
        <v>0</v>
      </c>
      <c r="W79" s="317"/>
      <c r="X79" s="317"/>
      <c r="Y79" s="307">
        <f t="shared" si="76"/>
        <v>0</v>
      </c>
      <c r="Z79" s="317"/>
      <c r="AA79" s="317"/>
      <c r="AB79" s="307">
        <f t="shared" si="77"/>
        <v>0</v>
      </c>
      <c r="AC79" s="307">
        <f t="shared" si="234"/>
        <v>0</v>
      </c>
      <c r="AD79" s="307">
        <f t="shared" si="235"/>
        <v>0</v>
      </c>
      <c r="AE79" s="307">
        <f t="shared" si="78"/>
        <v>0</v>
      </c>
      <c r="AF79" s="255" t="e">
        <f t="shared" si="206"/>
        <v>#DIV/0!</v>
      </c>
      <c r="AG79" s="255" t="e">
        <f t="shared" si="207"/>
        <v>#DIV/0!</v>
      </c>
      <c r="AH79" s="255" t="e">
        <f t="shared" si="208"/>
        <v>#DIV/0!</v>
      </c>
      <c r="AI79" s="255" t="e">
        <f t="shared" si="209"/>
        <v>#DIV/0!</v>
      </c>
      <c r="AJ79" s="255" t="e">
        <f t="shared" si="210"/>
        <v>#DIV/0!</v>
      </c>
      <c r="AK79" s="255" t="e">
        <f t="shared" si="211"/>
        <v>#DIV/0!</v>
      </c>
      <c r="AL79" s="255" t="e">
        <f t="shared" si="212"/>
        <v>#DIV/0!</v>
      </c>
      <c r="AM79" s="255" t="e">
        <f t="shared" si="213"/>
        <v>#DIV/0!</v>
      </c>
      <c r="AN79" s="255" t="e">
        <f t="shared" si="214"/>
        <v>#DIV/0!</v>
      </c>
      <c r="AO79" s="255" t="e">
        <f t="shared" si="215"/>
        <v>#DIV/0!</v>
      </c>
      <c r="AP79" s="255" t="e">
        <f t="shared" si="216"/>
        <v>#DIV/0!</v>
      </c>
      <c r="AQ79" s="255" t="e">
        <f t="shared" si="217"/>
        <v>#DIV/0!</v>
      </c>
      <c r="AR79" s="255" t="e">
        <f t="shared" si="218"/>
        <v>#DIV/0!</v>
      </c>
      <c r="AS79" s="255" t="e">
        <f t="shared" si="219"/>
        <v>#DIV/0!</v>
      </c>
      <c r="AT79" s="255" t="e">
        <f t="shared" si="220"/>
        <v>#DIV/0!</v>
      </c>
      <c r="AU79" s="255" t="e">
        <f t="shared" si="221"/>
        <v>#DIV/0!</v>
      </c>
      <c r="AV79" s="255" t="e">
        <f t="shared" si="222"/>
        <v>#DIV/0!</v>
      </c>
      <c r="AW79" s="255" t="e">
        <f t="shared" si="223"/>
        <v>#DIV/0!</v>
      </c>
    </row>
    <row r="80" spans="1:49" s="107" customFormat="1" ht="9.9499999999999993" hidden="1" customHeight="1" x14ac:dyDescent="0.2">
      <c r="A80" s="401" t="s">
        <v>278</v>
      </c>
      <c r="B80" s="75">
        <v>12</v>
      </c>
      <c r="C80" s="75">
        <v>1</v>
      </c>
      <c r="D80" s="307">
        <f t="shared" si="233"/>
        <v>13</v>
      </c>
      <c r="E80" s="317"/>
      <c r="F80" s="317"/>
      <c r="G80" s="307">
        <f t="shared" si="70"/>
        <v>0</v>
      </c>
      <c r="H80" s="317"/>
      <c r="I80" s="317"/>
      <c r="J80" s="307">
        <f t="shared" si="71"/>
        <v>0</v>
      </c>
      <c r="K80" s="75">
        <v>14</v>
      </c>
      <c r="L80" s="317"/>
      <c r="M80" s="307">
        <f t="shared" si="72"/>
        <v>14</v>
      </c>
      <c r="N80" s="317"/>
      <c r="O80" s="317"/>
      <c r="P80" s="307">
        <f t="shared" si="73"/>
        <v>0</v>
      </c>
      <c r="Q80" s="317"/>
      <c r="R80" s="317"/>
      <c r="S80" s="307">
        <f t="shared" si="74"/>
        <v>0</v>
      </c>
      <c r="T80" s="75">
        <v>15</v>
      </c>
      <c r="U80" s="317"/>
      <c r="V80" s="307">
        <f t="shared" si="75"/>
        <v>15</v>
      </c>
      <c r="W80" s="317"/>
      <c r="X80" s="317"/>
      <c r="Y80" s="307">
        <f t="shared" si="76"/>
        <v>0</v>
      </c>
      <c r="Z80" s="317"/>
      <c r="AA80" s="317"/>
      <c r="AB80" s="307">
        <f t="shared" si="77"/>
        <v>0</v>
      </c>
      <c r="AC80" s="307">
        <f t="shared" si="234"/>
        <v>0</v>
      </c>
      <c r="AD80" s="307">
        <f t="shared" si="235"/>
        <v>0</v>
      </c>
      <c r="AE80" s="307">
        <f t="shared" si="78"/>
        <v>0</v>
      </c>
      <c r="AF80" s="255" t="e">
        <f t="shared" si="206"/>
        <v>#DIV/0!</v>
      </c>
      <c r="AG80" s="255" t="e">
        <f t="shared" si="207"/>
        <v>#DIV/0!</v>
      </c>
      <c r="AH80" s="255" t="e">
        <f t="shared" si="208"/>
        <v>#DIV/0!</v>
      </c>
      <c r="AI80" s="255" t="e">
        <f t="shared" si="209"/>
        <v>#DIV/0!</v>
      </c>
      <c r="AJ80" s="255" t="e">
        <f t="shared" si="210"/>
        <v>#DIV/0!</v>
      </c>
      <c r="AK80" s="255" t="e">
        <f t="shared" si="211"/>
        <v>#DIV/0!</v>
      </c>
      <c r="AL80" s="255" t="e">
        <f t="shared" si="212"/>
        <v>#DIV/0!</v>
      </c>
      <c r="AM80" s="255" t="e">
        <f t="shared" si="213"/>
        <v>#DIV/0!</v>
      </c>
      <c r="AN80" s="255" t="e">
        <f t="shared" si="214"/>
        <v>#DIV/0!</v>
      </c>
      <c r="AO80" s="255" t="e">
        <f t="shared" si="215"/>
        <v>#DIV/0!</v>
      </c>
      <c r="AP80" s="255" t="e">
        <f t="shared" si="216"/>
        <v>#DIV/0!</v>
      </c>
      <c r="AQ80" s="255" t="e">
        <f t="shared" si="217"/>
        <v>#DIV/0!</v>
      </c>
      <c r="AR80" s="255" t="e">
        <f t="shared" si="218"/>
        <v>#DIV/0!</v>
      </c>
      <c r="AS80" s="255" t="e">
        <f t="shared" si="219"/>
        <v>#DIV/0!</v>
      </c>
      <c r="AT80" s="255" t="e">
        <f t="shared" si="220"/>
        <v>#DIV/0!</v>
      </c>
      <c r="AU80" s="255" t="e">
        <f t="shared" si="221"/>
        <v>#DIV/0!</v>
      </c>
      <c r="AV80" s="255" t="e">
        <f t="shared" si="222"/>
        <v>#DIV/0!</v>
      </c>
      <c r="AW80" s="255" t="e">
        <f t="shared" si="223"/>
        <v>#DIV/0!</v>
      </c>
    </row>
    <row r="81" spans="1:49" s="107" customFormat="1" ht="9.9499999999999993" hidden="1" customHeight="1" x14ac:dyDescent="0.2">
      <c r="A81" s="401" t="s">
        <v>279</v>
      </c>
      <c r="B81" s="75">
        <v>11</v>
      </c>
      <c r="C81" s="75">
        <v>2</v>
      </c>
      <c r="D81" s="307">
        <f t="shared" si="233"/>
        <v>13</v>
      </c>
      <c r="E81" s="75"/>
      <c r="F81" s="75"/>
      <c r="G81" s="307">
        <f t="shared" si="70"/>
        <v>0</v>
      </c>
      <c r="H81" s="75"/>
      <c r="I81" s="75"/>
      <c r="J81" s="307">
        <f t="shared" si="71"/>
        <v>0</v>
      </c>
      <c r="K81" s="75">
        <v>4</v>
      </c>
      <c r="L81" s="75"/>
      <c r="M81" s="307">
        <f t="shared" si="72"/>
        <v>4</v>
      </c>
      <c r="N81" s="75"/>
      <c r="O81" s="75"/>
      <c r="P81" s="307">
        <f t="shared" si="73"/>
        <v>0</v>
      </c>
      <c r="Q81" s="75"/>
      <c r="R81" s="75"/>
      <c r="S81" s="307">
        <f t="shared" si="74"/>
        <v>0</v>
      </c>
      <c r="T81" s="75"/>
      <c r="U81" s="75"/>
      <c r="V81" s="307">
        <f t="shared" si="75"/>
        <v>0</v>
      </c>
      <c r="W81" s="75"/>
      <c r="X81" s="75"/>
      <c r="Y81" s="307">
        <f t="shared" si="76"/>
        <v>0</v>
      </c>
      <c r="Z81" s="75"/>
      <c r="AA81" s="75"/>
      <c r="AB81" s="307">
        <f t="shared" si="77"/>
        <v>0</v>
      </c>
      <c r="AC81" s="307">
        <f t="shared" si="234"/>
        <v>0</v>
      </c>
      <c r="AD81" s="307">
        <f t="shared" si="235"/>
        <v>0</v>
      </c>
      <c r="AE81" s="307">
        <f t="shared" si="78"/>
        <v>0</v>
      </c>
      <c r="AF81" s="255" t="e">
        <f t="shared" si="206"/>
        <v>#DIV/0!</v>
      </c>
      <c r="AG81" s="255" t="e">
        <f t="shared" si="207"/>
        <v>#DIV/0!</v>
      </c>
      <c r="AH81" s="255" t="e">
        <f t="shared" si="208"/>
        <v>#DIV/0!</v>
      </c>
      <c r="AI81" s="255" t="e">
        <f t="shared" si="209"/>
        <v>#DIV/0!</v>
      </c>
      <c r="AJ81" s="255" t="e">
        <f t="shared" si="210"/>
        <v>#DIV/0!</v>
      </c>
      <c r="AK81" s="255" t="e">
        <f t="shared" si="211"/>
        <v>#DIV/0!</v>
      </c>
      <c r="AL81" s="255" t="e">
        <f t="shared" si="212"/>
        <v>#DIV/0!</v>
      </c>
      <c r="AM81" s="255" t="e">
        <f t="shared" si="213"/>
        <v>#DIV/0!</v>
      </c>
      <c r="AN81" s="255" t="e">
        <f t="shared" si="214"/>
        <v>#DIV/0!</v>
      </c>
      <c r="AO81" s="255" t="e">
        <f t="shared" si="215"/>
        <v>#DIV/0!</v>
      </c>
      <c r="AP81" s="255" t="e">
        <f t="shared" si="216"/>
        <v>#DIV/0!</v>
      </c>
      <c r="AQ81" s="255" t="e">
        <f t="shared" si="217"/>
        <v>#DIV/0!</v>
      </c>
      <c r="AR81" s="255" t="e">
        <f t="shared" si="218"/>
        <v>#DIV/0!</v>
      </c>
      <c r="AS81" s="255" t="e">
        <f t="shared" si="219"/>
        <v>#DIV/0!</v>
      </c>
      <c r="AT81" s="255" t="e">
        <f t="shared" si="220"/>
        <v>#DIV/0!</v>
      </c>
      <c r="AU81" s="255" t="e">
        <f t="shared" si="221"/>
        <v>#DIV/0!</v>
      </c>
      <c r="AV81" s="255" t="e">
        <f t="shared" si="222"/>
        <v>#DIV/0!</v>
      </c>
      <c r="AW81" s="255" t="e">
        <f t="shared" si="223"/>
        <v>#DIV/0!</v>
      </c>
    </row>
    <row r="82" spans="1:49" s="107" customFormat="1" ht="9.9499999999999993" hidden="1" customHeight="1" x14ac:dyDescent="0.25">
      <c r="A82" s="106" t="s">
        <v>75</v>
      </c>
      <c r="B82" s="75">
        <v>7</v>
      </c>
      <c r="C82" s="75">
        <v>1</v>
      </c>
      <c r="D82" s="307">
        <f t="shared" si="233"/>
        <v>8</v>
      </c>
      <c r="E82" s="75"/>
      <c r="F82" s="75"/>
      <c r="G82" s="307">
        <f t="shared" si="70"/>
        <v>0</v>
      </c>
      <c r="H82" s="75"/>
      <c r="I82" s="75"/>
      <c r="J82" s="307">
        <f t="shared" si="71"/>
        <v>0</v>
      </c>
      <c r="K82" s="75">
        <v>9</v>
      </c>
      <c r="L82" s="75"/>
      <c r="M82" s="307">
        <f t="shared" si="72"/>
        <v>9</v>
      </c>
      <c r="N82" s="75"/>
      <c r="O82" s="75"/>
      <c r="P82" s="307">
        <f t="shared" si="73"/>
        <v>0</v>
      </c>
      <c r="Q82" s="75"/>
      <c r="R82" s="75"/>
      <c r="S82" s="307">
        <f t="shared" si="74"/>
        <v>0</v>
      </c>
      <c r="T82" s="75">
        <v>1</v>
      </c>
      <c r="U82" s="75"/>
      <c r="V82" s="307">
        <f t="shared" si="75"/>
        <v>1</v>
      </c>
      <c r="W82" s="75"/>
      <c r="X82" s="75"/>
      <c r="Y82" s="307">
        <f t="shared" si="76"/>
        <v>0</v>
      </c>
      <c r="Z82" s="75"/>
      <c r="AA82" s="75"/>
      <c r="AB82" s="307">
        <f t="shared" si="77"/>
        <v>0</v>
      </c>
      <c r="AC82" s="307">
        <f t="shared" si="234"/>
        <v>0</v>
      </c>
      <c r="AD82" s="307">
        <f t="shared" si="235"/>
        <v>0</v>
      </c>
      <c r="AE82" s="307">
        <f t="shared" si="78"/>
        <v>0</v>
      </c>
      <c r="AF82" s="255" t="e">
        <f t="shared" si="206"/>
        <v>#DIV/0!</v>
      </c>
      <c r="AG82" s="255" t="e">
        <f t="shared" si="207"/>
        <v>#DIV/0!</v>
      </c>
      <c r="AH82" s="255" t="e">
        <f t="shared" si="208"/>
        <v>#DIV/0!</v>
      </c>
      <c r="AI82" s="255" t="e">
        <f t="shared" si="209"/>
        <v>#DIV/0!</v>
      </c>
      <c r="AJ82" s="255" t="e">
        <f t="shared" si="210"/>
        <v>#DIV/0!</v>
      </c>
      <c r="AK82" s="255" t="e">
        <f t="shared" si="211"/>
        <v>#DIV/0!</v>
      </c>
      <c r="AL82" s="255" t="e">
        <f t="shared" si="212"/>
        <v>#DIV/0!</v>
      </c>
      <c r="AM82" s="255" t="e">
        <f t="shared" si="213"/>
        <v>#DIV/0!</v>
      </c>
      <c r="AN82" s="255" t="e">
        <f t="shared" si="214"/>
        <v>#DIV/0!</v>
      </c>
      <c r="AO82" s="255" t="e">
        <f t="shared" si="215"/>
        <v>#DIV/0!</v>
      </c>
      <c r="AP82" s="255" t="e">
        <f t="shared" si="216"/>
        <v>#DIV/0!</v>
      </c>
      <c r="AQ82" s="255" t="e">
        <f t="shared" si="217"/>
        <v>#DIV/0!</v>
      </c>
      <c r="AR82" s="255" t="e">
        <f t="shared" si="218"/>
        <v>#DIV/0!</v>
      </c>
      <c r="AS82" s="255" t="e">
        <f t="shared" si="219"/>
        <v>#DIV/0!</v>
      </c>
      <c r="AT82" s="255" t="e">
        <f t="shared" si="220"/>
        <v>#DIV/0!</v>
      </c>
      <c r="AU82" s="255" t="e">
        <f t="shared" si="221"/>
        <v>#DIV/0!</v>
      </c>
      <c r="AV82" s="255" t="e">
        <f t="shared" si="222"/>
        <v>#DIV/0!</v>
      </c>
      <c r="AW82" s="255" t="e">
        <f t="shared" si="223"/>
        <v>#DIV/0!</v>
      </c>
    </row>
    <row r="83" spans="1:49" s="107" customFormat="1" ht="9.9499999999999993" hidden="1" customHeight="1" x14ac:dyDescent="0.25">
      <c r="A83" s="106" t="s">
        <v>114</v>
      </c>
      <c r="B83" s="75">
        <v>14</v>
      </c>
      <c r="C83" s="75"/>
      <c r="D83" s="307">
        <f t="shared" si="233"/>
        <v>14</v>
      </c>
      <c r="E83" s="75"/>
      <c r="F83" s="75"/>
      <c r="G83" s="307">
        <f t="shared" ref="G83:G118" si="236">SUM(E83:F83)</f>
        <v>0</v>
      </c>
      <c r="H83" s="75"/>
      <c r="I83" s="75"/>
      <c r="J83" s="307">
        <f t="shared" ref="J83:J118" si="237">SUM(H83:I83)</f>
        <v>0</v>
      </c>
      <c r="K83" s="75">
        <v>6</v>
      </c>
      <c r="L83" s="75"/>
      <c r="M83" s="307">
        <f t="shared" ref="M83:M118" si="238">SUM(K83:L83)</f>
        <v>6</v>
      </c>
      <c r="N83" s="75"/>
      <c r="O83" s="75"/>
      <c r="P83" s="307">
        <f t="shared" ref="P83:P118" si="239">SUM(N83:O83)</f>
        <v>0</v>
      </c>
      <c r="Q83" s="75"/>
      <c r="R83" s="75"/>
      <c r="S83" s="307">
        <f t="shared" ref="S83:S118" si="240">SUM(Q83:R83)</f>
        <v>0</v>
      </c>
      <c r="T83" s="75">
        <v>4</v>
      </c>
      <c r="U83" s="75"/>
      <c r="V83" s="307">
        <f t="shared" ref="V83:V118" si="241">SUM(T83:U83)</f>
        <v>4</v>
      </c>
      <c r="W83" s="75"/>
      <c r="X83" s="75"/>
      <c r="Y83" s="307">
        <f t="shared" ref="Y83:Y118" si="242">SUM(W83:X83)</f>
        <v>0</v>
      </c>
      <c r="Z83" s="75"/>
      <c r="AA83" s="75"/>
      <c r="AB83" s="307">
        <f t="shared" ref="AB83:AB118" si="243">SUM(Z83:AA83)</f>
        <v>0</v>
      </c>
      <c r="AC83" s="307">
        <f t="shared" si="234"/>
        <v>0</v>
      </c>
      <c r="AD83" s="307">
        <f t="shared" si="235"/>
        <v>0</v>
      </c>
      <c r="AE83" s="307">
        <f t="shared" ref="AE83:AE118" si="244">SUM(AC83:AD83)</f>
        <v>0</v>
      </c>
      <c r="AF83" s="255" t="e">
        <f t="shared" si="206"/>
        <v>#DIV/0!</v>
      </c>
      <c r="AG83" s="255" t="e">
        <f t="shared" si="207"/>
        <v>#DIV/0!</v>
      </c>
      <c r="AH83" s="255" t="e">
        <f t="shared" si="208"/>
        <v>#DIV/0!</v>
      </c>
      <c r="AI83" s="255" t="e">
        <f t="shared" si="209"/>
        <v>#DIV/0!</v>
      </c>
      <c r="AJ83" s="255" t="e">
        <f t="shared" si="210"/>
        <v>#DIV/0!</v>
      </c>
      <c r="AK83" s="255" t="e">
        <f t="shared" si="211"/>
        <v>#DIV/0!</v>
      </c>
      <c r="AL83" s="255" t="e">
        <f t="shared" si="212"/>
        <v>#DIV/0!</v>
      </c>
      <c r="AM83" s="255" t="e">
        <f t="shared" si="213"/>
        <v>#DIV/0!</v>
      </c>
      <c r="AN83" s="255" t="e">
        <f t="shared" si="214"/>
        <v>#DIV/0!</v>
      </c>
      <c r="AO83" s="255" t="e">
        <f t="shared" si="215"/>
        <v>#DIV/0!</v>
      </c>
      <c r="AP83" s="255" t="e">
        <f t="shared" si="216"/>
        <v>#DIV/0!</v>
      </c>
      <c r="AQ83" s="255" t="e">
        <f t="shared" si="217"/>
        <v>#DIV/0!</v>
      </c>
      <c r="AR83" s="255" t="e">
        <f t="shared" si="218"/>
        <v>#DIV/0!</v>
      </c>
      <c r="AS83" s="255" t="e">
        <f t="shared" si="219"/>
        <v>#DIV/0!</v>
      </c>
      <c r="AT83" s="255" t="e">
        <f t="shared" si="220"/>
        <v>#DIV/0!</v>
      </c>
      <c r="AU83" s="255" t="e">
        <f t="shared" si="221"/>
        <v>#DIV/0!</v>
      </c>
      <c r="AV83" s="255" t="e">
        <f t="shared" si="222"/>
        <v>#DIV/0!</v>
      </c>
      <c r="AW83" s="255" t="e">
        <f t="shared" si="223"/>
        <v>#DIV/0!</v>
      </c>
    </row>
    <row r="84" spans="1:49" s="107" customFormat="1" ht="9.9499999999999993" hidden="1" customHeight="1" x14ac:dyDescent="0.25">
      <c r="A84" s="106" t="s">
        <v>256</v>
      </c>
      <c r="B84" s="75">
        <v>5</v>
      </c>
      <c r="C84" s="75"/>
      <c r="D84" s="307">
        <f t="shared" si="233"/>
        <v>5</v>
      </c>
      <c r="E84" s="75"/>
      <c r="F84" s="75"/>
      <c r="G84" s="307">
        <f t="shared" si="236"/>
        <v>0</v>
      </c>
      <c r="H84" s="75"/>
      <c r="I84" s="75"/>
      <c r="J84" s="307">
        <f t="shared" si="237"/>
        <v>0</v>
      </c>
      <c r="K84" s="75"/>
      <c r="L84" s="75"/>
      <c r="M84" s="307">
        <f t="shared" si="238"/>
        <v>0</v>
      </c>
      <c r="N84" s="75"/>
      <c r="O84" s="75"/>
      <c r="P84" s="307">
        <f t="shared" si="239"/>
        <v>0</v>
      </c>
      <c r="Q84" s="75"/>
      <c r="R84" s="75"/>
      <c r="S84" s="307">
        <f t="shared" si="240"/>
        <v>0</v>
      </c>
      <c r="T84" s="75"/>
      <c r="U84" s="75"/>
      <c r="V84" s="307">
        <f t="shared" si="241"/>
        <v>0</v>
      </c>
      <c r="W84" s="75"/>
      <c r="X84" s="75"/>
      <c r="Y84" s="307">
        <f t="shared" si="242"/>
        <v>0</v>
      </c>
      <c r="Z84" s="75"/>
      <c r="AA84" s="75"/>
      <c r="AB84" s="307">
        <f t="shared" si="243"/>
        <v>0</v>
      </c>
      <c r="AC84" s="307">
        <f t="shared" si="234"/>
        <v>0</v>
      </c>
      <c r="AD84" s="307">
        <f t="shared" si="235"/>
        <v>0</v>
      </c>
      <c r="AE84" s="307">
        <f t="shared" si="244"/>
        <v>0</v>
      </c>
      <c r="AF84" s="255" t="e">
        <f t="shared" si="206"/>
        <v>#DIV/0!</v>
      </c>
      <c r="AG84" s="255" t="e">
        <f t="shared" si="207"/>
        <v>#DIV/0!</v>
      </c>
      <c r="AH84" s="255" t="e">
        <f t="shared" si="208"/>
        <v>#DIV/0!</v>
      </c>
      <c r="AI84" s="255" t="e">
        <f t="shared" si="209"/>
        <v>#DIV/0!</v>
      </c>
      <c r="AJ84" s="255" t="e">
        <f t="shared" si="210"/>
        <v>#DIV/0!</v>
      </c>
      <c r="AK84" s="255" t="e">
        <f t="shared" si="211"/>
        <v>#DIV/0!</v>
      </c>
      <c r="AL84" s="255" t="e">
        <f t="shared" si="212"/>
        <v>#DIV/0!</v>
      </c>
      <c r="AM84" s="255" t="e">
        <f t="shared" si="213"/>
        <v>#DIV/0!</v>
      </c>
      <c r="AN84" s="255" t="e">
        <f t="shared" si="214"/>
        <v>#DIV/0!</v>
      </c>
      <c r="AO84" s="255" t="e">
        <f t="shared" si="215"/>
        <v>#DIV/0!</v>
      </c>
      <c r="AP84" s="255" t="e">
        <f t="shared" si="216"/>
        <v>#DIV/0!</v>
      </c>
      <c r="AQ84" s="255" t="e">
        <f t="shared" si="217"/>
        <v>#DIV/0!</v>
      </c>
      <c r="AR84" s="255" t="e">
        <f t="shared" si="218"/>
        <v>#DIV/0!</v>
      </c>
      <c r="AS84" s="255" t="e">
        <f t="shared" si="219"/>
        <v>#DIV/0!</v>
      </c>
      <c r="AT84" s="255" t="e">
        <f t="shared" si="220"/>
        <v>#DIV/0!</v>
      </c>
      <c r="AU84" s="255" t="e">
        <f t="shared" si="221"/>
        <v>#DIV/0!</v>
      </c>
      <c r="AV84" s="255" t="e">
        <f t="shared" si="222"/>
        <v>#DIV/0!</v>
      </c>
      <c r="AW84" s="255" t="e">
        <f t="shared" si="223"/>
        <v>#DIV/0!</v>
      </c>
    </row>
    <row r="85" spans="1:49" s="107" customFormat="1" ht="9.9499999999999993" hidden="1" customHeight="1" x14ac:dyDescent="0.25">
      <c r="A85" s="106" t="s">
        <v>257</v>
      </c>
      <c r="B85" s="75"/>
      <c r="C85" s="75">
        <v>1</v>
      </c>
      <c r="D85" s="307">
        <f t="shared" si="233"/>
        <v>1</v>
      </c>
      <c r="E85" s="75"/>
      <c r="F85" s="75"/>
      <c r="G85" s="307">
        <f t="shared" si="236"/>
        <v>0</v>
      </c>
      <c r="H85" s="75"/>
      <c r="I85" s="75"/>
      <c r="J85" s="307">
        <f t="shared" si="237"/>
        <v>0</v>
      </c>
      <c r="K85" s="75"/>
      <c r="L85" s="75"/>
      <c r="M85" s="307">
        <f t="shared" si="238"/>
        <v>0</v>
      </c>
      <c r="N85" s="75"/>
      <c r="O85" s="75"/>
      <c r="P85" s="307">
        <f t="shared" si="239"/>
        <v>0</v>
      </c>
      <c r="Q85" s="75"/>
      <c r="R85" s="75"/>
      <c r="S85" s="307">
        <f t="shared" si="240"/>
        <v>0</v>
      </c>
      <c r="T85" s="75"/>
      <c r="U85" s="75"/>
      <c r="V85" s="307">
        <f t="shared" si="241"/>
        <v>0</v>
      </c>
      <c r="W85" s="75"/>
      <c r="X85" s="75"/>
      <c r="Y85" s="307">
        <f t="shared" si="242"/>
        <v>0</v>
      </c>
      <c r="Z85" s="75"/>
      <c r="AA85" s="75"/>
      <c r="AB85" s="307">
        <f t="shared" si="243"/>
        <v>0</v>
      </c>
      <c r="AC85" s="307">
        <f t="shared" si="234"/>
        <v>0</v>
      </c>
      <c r="AD85" s="307">
        <f t="shared" si="235"/>
        <v>0</v>
      </c>
      <c r="AE85" s="307">
        <f t="shared" si="244"/>
        <v>0</v>
      </c>
      <c r="AF85" s="255" t="e">
        <f t="shared" si="206"/>
        <v>#DIV/0!</v>
      </c>
      <c r="AG85" s="255" t="e">
        <f t="shared" si="207"/>
        <v>#DIV/0!</v>
      </c>
      <c r="AH85" s="255" t="e">
        <f t="shared" si="208"/>
        <v>#DIV/0!</v>
      </c>
      <c r="AI85" s="255" t="e">
        <f t="shared" si="209"/>
        <v>#DIV/0!</v>
      </c>
      <c r="AJ85" s="255" t="e">
        <f t="shared" si="210"/>
        <v>#DIV/0!</v>
      </c>
      <c r="AK85" s="255" t="e">
        <f t="shared" si="211"/>
        <v>#DIV/0!</v>
      </c>
      <c r="AL85" s="255" t="e">
        <f t="shared" si="212"/>
        <v>#DIV/0!</v>
      </c>
      <c r="AM85" s="255" t="e">
        <f t="shared" si="213"/>
        <v>#DIV/0!</v>
      </c>
      <c r="AN85" s="255" t="e">
        <f t="shared" si="214"/>
        <v>#DIV/0!</v>
      </c>
      <c r="AO85" s="255" t="e">
        <f t="shared" si="215"/>
        <v>#DIV/0!</v>
      </c>
      <c r="AP85" s="255" t="e">
        <f t="shared" si="216"/>
        <v>#DIV/0!</v>
      </c>
      <c r="AQ85" s="255" t="e">
        <f t="shared" si="217"/>
        <v>#DIV/0!</v>
      </c>
      <c r="AR85" s="255" t="e">
        <f t="shared" si="218"/>
        <v>#DIV/0!</v>
      </c>
      <c r="AS85" s="255" t="e">
        <f t="shared" si="219"/>
        <v>#DIV/0!</v>
      </c>
      <c r="AT85" s="255" t="e">
        <f t="shared" si="220"/>
        <v>#DIV/0!</v>
      </c>
      <c r="AU85" s="255" t="e">
        <f t="shared" si="221"/>
        <v>#DIV/0!</v>
      </c>
      <c r="AV85" s="255" t="e">
        <f t="shared" si="222"/>
        <v>#DIV/0!</v>
      </c>
      <c r="AW85" s="255" t="e">
        <f t="shared" si="223"/>
        <v>#DIV/0!</v>
      </c>
    </row>
    <row r="86" spans="1:49" s="102" customFormat="1" ht="9.9499999999999993" customHeight="1" x14ac:dyDescent="0.25">
      <c r="A86" s="105" t="s">
        <v>37</v>
      </c>
      <c r="B86" s="316">
        <f>SUM(B87:B94)</f>
        <v>61</v>
      </c>
      <c r="C86" s="316">
        <f>SUM(C87:C94)</f>
        <v>0</v>
      </c>
      <c r="D86" s="316">
        <f>SUM(B86:C86)</f>
        <v>61</v>
      </c>
      <c r="E86" s="316">
        <f t="shared" ref="E86:F86" si="245">SUM(E87:E94)</f>
        <v>57</v>
      </c>
      <c r="F86" s="316">
        <f t="shared" si="245"/>
        <v>0</v>
      </c>
      <c r="G86" s="316">
        <f t="shared" si="236"/>
        <v>57</v>
      </c>
      <c r="H86" s="316">
        <f t="shared" ref="H86:I86" si="246">SUM(H87:H94)</f>
        <v>47</v>
      </c>
      <c r="I86" s="316">
        <f t="shared" si="246"/>
        <v>0</v>
      </c>
      <c r="J86" s="316">
        <f t="shared" si="237"/>
        <v>47</v>
      </c>
      <c r="K86" s="316">
        <f t="shared" ref="K86:L86" si="247">SUM(K87:K94)</f>
        <v>21</v>
      </c>
      <c r="L86" s="316">
        <f t="shared" si="247"/>
        <v>0</v>
      </c>
      <c r="M86" s="316">
        <f t="shared" si="238"/>
        <v>21</v>
      </c>
      <c r="N86" s="316">
        <f t="shared" ref="N86" si="248">SUM(N87:N94)</f>
        <v>17</v>
      </c>
      <c r="O86" s="316">
        <v>0</v>
      </c>
      <c r="P86" s="316">
        <f t="shared" si="239"/>
        <v>17</v>
      </c>
      <c r="Q86" s="316">
        <f t="shared" ref="Q86:R86" si="249">SUM(Q87:Q94)</f>
        <v>15</v>
      </c>
      <c r="R86" s="316">
        <f t="shared" si="249"/>
        <v>0</v>
      </c>
      <c r="S86" s="316">
        <f t="shared" si="240"/>
        <v>15</v>
      </c>
      <c r="T86" s="316">
        <f t="shared" ref="T86:U86" si="250">SUM(T87:T94)</f>
        <v>4</v>
      </c>
      <c r="U86" s="316">
        <f t="shared" si="250"/>
        <v>0</v>
      </c>
      <c r="V86" s="316">
        <f t="shared" si="241"/>
        <v>4</v>
      </c>
      <c r="W86" s="316">
        <f t="shared" ref="W86:X86" si="251">SUM(W87:W94)</f>
        <v>4</v>
      </c>
      <c r="X86" s="316">
        <f t="shared" si="251"/>
        <v>0</v>
      </c>
      <c r="Y86" s="316">
        <f t="shared" si="242"/>
        <v>4</v>
      </c>
      <c r="Z86" s="316">
        <f t="shared" ref="Z86:AA86" si="252">SUM(Z87:Z94)</f>
        <v>3</v>
      </c>
      <c r="AA86" s="316">
        <f t="shared" si="252"/>
        <v>0</v>
      </c>
      <c r="AB86" s="316">
        <f t="shared" si="243"/>
        <v>3</v>
      </c>
      <c r="AC86" s="316">
        <f t="shared" ref="AC86:AD86" si="253">SUM(AC87:AC94)</f>
        <v>65</v>
      </c>
      <c r="AD86" s="316">
        <f t="shared" si="253"/>
        <v>0</v>
      </c>
      <c r="AE86" s="316">
        <f t="shared" si="244"/>
        <v>65</v>
      </c>
      <c r="AF86" s="254">
        <f t="shared" si="206"/>
        <v>0.72307692307692306</v>
      </c>
      <c r="AG86" s="254" t="e">
        <f t="shared" si="207"/>
        <v>#DIV/0!</v>
      </c>
      <c r="AH86" s="254">
        <f t="shared" si="208"/>
        <v>0.72307692307692306</v>
      </c>
      <c r="AI86" s="254">
        <f t="shared" si="209"/>
        <v>0.82456140350877194</v>
      </c>
      <c r="AJ86" s="254" t="e">
        <f t="shared" si="210"/>
        <v>#DIV/0!</v>
      </c>
      <c r="AK86" s="254">
        <f t="shared" si="211"/>
        <v>0.82456140350877194</v>
      </c>
      <c r="AL86" s="254">
        <f t="shared" si="212"/>
        <v>0.23076923076923078</v>
      </c>
      <c r="AM86" s="254" t="e">
        <f t="shared" si="213"/>
        <v>#DIV/0!</v>
      </c>
      <c r="AN86" s="254">
        <f t="shared" si="214"/>
        <v>0.23076923076923078</v>
      </c>
      <c r="AO86" s="254">
        <f t="shared" si="215"/>
        <v>0.88235294117647056</v>
      </c>
      <c r="AP86" s="254" t="e">
        <f t="shared" si="216"/>
        <v>#DIV/0!</v>
      </c>
      <c r="AQ86" s="254">
        <f t="shared" si="217"/>
        <v>0.88235294117647056</v>
      </c>
      <c r="AR86" s="254">
        <f t="shared" si="218"/>
        <v>4.6153846153846156E-2</v>
      </c>
      <c r="AS86" s="254" t="e">
        <f t="shared" si="219"/>
        <v>#DIV/0!</v>
      </c>
      <c r="AT86" s="254">
        <f t="shared" si="220"/>
        <v>4.6153846153846156E-2</v>
      </c>
      <c r="AU86" s="254">
        <f t="shared" si="221"/>
        <v>0.75</v>
      </c>
      <c r="AV86" s="254" t="e">
        <f t="shared" si="222"/>
        <v>#DIV/0!</v>
      </c>
      <c r="AW86" s="254">
        <f t="shared" si="223"/>
        <v>0.75</v>
      </c>
    </row>
    <row r="87" spans="1:49" s="7" customFormat="1" ht="9.9499999999999993" customHeight="1" x14ac:dyDescent="0.25">
      <c r="A87" s="106" t="s">
        <v>61</v>
      </c>
      <c r="B87" s="75">
        <v>9</v>
      </c>
      <c r="C87" s="476"/>
      <c r="D87" s="307">
        <f t="shared" ref="D87:D94" si="254">SUM(B87:C87)</f>
        <v>9</v>
      </c>
      <c r="E87" s="75">
        <v>8</v>
      </c>
      <c r="F87" s="476"/>
      <c r="G87" s="307">
        <f t="shared" si="236"/>
        <v>8</v>
      </c>
      <c r="H87" s="75">
        <v>7</v>
      </c>
      <c r="I87" s="476"/>
      <c r="J87" s="307">
        <f t="shared" si="237"/>
        <v>7</v>
      </c>
      <c r="K87" s="75">
        <v>2</v>
      </c>
      <c r="L87" s="476"/>
      <c r="M87" s="307">
        <f t="shared" si="238"/>
        <v>2</v>
      </c>
      <c r="N87" s="75">
        <v>2</v>
      </c>
      <c r="O87" s="476"/>
      <c r="P87" s="307">
        <f t="shared" si="239"/>
        <v>2</v>
      </c>
      <c r="Q87" s="75">
        <v>2</v>
      </c>
      <c r="R87" s="75">
        <v>0</v>
      </c>
      <c r="S87" s="307">
        <f t="shared" si="240"/>
        <v>2</v>
      </c>
      <c r="T87" s="75">
        <v>0</v>
      </c>
      <c r="U87" s="476"/>
      <c r="V87" s="307">
        <f t="shared" si="241"/>
        <v>0</v>
      </c>
      <c r="W87" s="75">
        <v>0</v>
      </c>
      <c r="X87" s="75">
        <v>0</v>
      </c>
      <c r="Y87" s="307">
        <f t="shared" si="242"/>
        <v>0</v>
      </c>
      <c r="Z87" s="75">
        <v>0</v>
      </c>
      <c r="AA87" s="476"/>
      <c r="AB87" s="307">
        <f t="shared" si="243"/>
        <v>0</v>
      </c>
      <c r="AC87" s="307">
        <f t="shared" ref="AC87:AD94" si="255">SUM(H87,Q87,Z87)</f>
        <v>9</v>
      </c>
      <c r="AD87" s="677"/>
      <c r="AE87" s="307">
        <f t="shared" si="244"/>
        <v>9</v>
      </c>
      <c r="AF87" s="255">
        <f t="shared" si="206"/>
        <v>0.77777777777777779</v>
      </c>
      <c r="AG87" s="255" t="e">
        <f t="shared" si="207"/>
        <v>#DIV/0!</v>
      </c>
      <c r="AH87" s="255">
        <f t="shared" si="208"/>
        <v>0.77777777777777779</v>
      </c>
      <c r="AI87" s="255">
        <f t="shared" si="209"/>
        <v>0.875</v>
      </c>
      <c r="AJ87" s="255" t="e">
        <f t="shared" si="210"/>
        <v>#DIV/0!</v>
      </c>
      <c r="AK87" s="255">
        <f t="shared" si="211"/>
        <v>0.875</v>
      </c>
      <c r="AL87" s="255">
        <f t="shared" si="212"/>
        <v>0.22222222222222221</v>
      </c>
      <c r="AM87" s="255" t="e">
        <f t="shared" si="213"/>
        <v>#DIV/0!</v>
      </c>
      <c r="AN87" s="255">
        <f t="shared" si="214"/>
        <v>0.22222222222222221</v>
      </c>
      <c r="AO87" s="255">
        <f t="shared" si="215"/>
        <v>1</v>
      </c>
      <c r="AP87" s="255" t="e">
        <f t="shared" si="216"/>
        <v>#DIV/0!</v>
      </c>
      <c r="AQ87" s="255">
        <f t="shared" si="217"/>
        <v>1</v>
      </c>
      <c r="AR87" s="255">
        <f t="shared" si="218"/>
        <v>0</v>
      </c>
      <c r="AS87" s="255" t="e">
        <f t="shared" si="219"/>
        <v>#DIV/0!</v>
      </c>
      <c r="AT87" s="255">
        <f t="shared" si="220"/>
        <v>0</v>
      </c>
      <c r="AU87" s="255" t="e">
        <f t="shared" si="221"/>
        <v>#DIV/0!</v>
      </c>
      <c r="AV87" s="255" t="e">
        <f t="shared" si="222"/>
        <v>#DIV/0!</v>
      </c>
      <c r="AW87" s="255" t="e">
        <f t="shared" si="223"/>
        <v>#DIV/0!</v>
      </c>
    </row>
    <row r="88" spans="1:49" s="102" customFormat="1" ht="9.9499999999999993" customHeight="1" x14ac:dyDescent="0.25">
      <c r="A88" s="106" t="s">
        <v>116</v>
      </c>
      <c r="B88" s="75">
        <v>4</v>
      </c>
      <c r="C88" s="476"/>
      <c r="D88" s="307">
        <f t="shared" si="254"/>
        <v>4</v>
      </c>
      <c r="E88" s="75">
        <v>4</v>
      </c>
      <c r="F88" s="476"/>
      <c r="G88" s="307">
        <f t="shared" si="236"/>
        <v>4</v>
      </c>
      <c r="H88" s="75">
        <v>3</v>
      </c>
      <c r="I88" s="476"/>
      <c r="J88" s="307">
        <f t="shared" si="237"/>
        <v>3</v>
      </c>
      <c r="K88" s="75">
        <v>1</v>
      </c>
      <c r="L88" s="476"/>
      <c r="M88" s="307">
        <f t="shared" si="238"/>
        <v>1</v>
      </c>
      <c r="N88" s="75">
        <v>1</v>
      </c>
      <c r="O88" s="476"/>
      <c r="P88" s="307">
        <f t="shared" si="239"/>
        <v>1</v>
      </c>
      <c r="Q88" s="75">
        <v>1</v>
      </c>
      <c r="R88" s="75">
        <v>0</v>
      </c>
      <c r="S88" s="307">
        <f t="shared" si="240"/>
        <v>1</v>
      </c>
      <c r="T88" s="75">
        <v>1</v>
      </c>
      <c r="U88" s="476"/>
      <c r="V88" s="307">
        <f t="shared" si="241"/>
        <v>1</v>
      </c>
      <c r="W88" s="75">
        <v>1</v>
      </c>
      <c r="X88" s="75">
        <v>0</v>
      </c>
      <c r="Y88" s="307">
        <f t="shared" si="242"/>
        <v>1</v>
      </c>
      <c r="Z88" s="75">
        <v>1</v>
      </c>
      <c r="AA88" s="476"/>
      <c r="AB88" s="307">
        <f t="shared" si="243"/>
        <v>1</v>
      </c>
      <c r="AC88" s="307">
        <f t="shared" si="255"/>
        <v>5</v>
      </c>
      <c r="AD88" s="677"/>
      <c r="AE88" s="307">
        <f t="shared" si="244"/>
        <v>5</v>
      </c>
      <c r="AF88" s="255">
        <f t="shared" si="206"/>
        <v>0.6</v>
      </c>
      <c r="AG88" s="255" t="e">
        <f t="shared" si="207"/>
        <v>#DIV/0!</v>
      </c>
      <c r="AH88" s="255">
        <f t="shared" si="208"/>
        <v>0.6</v>
      </c>
      <c r="AI88" s="255">
        <f t="shared" si="209"/>
        <v>0.75</v>
      </c>
      <c r="AJ88" s="255" t="e">
        <f t="shared" si="210"/>
        <v>#DIV/0!</v>
      </c>
      <c r="AK88" s="255">
        <f t="shared" si="211"/>
        <v>0.75</v>
      </c>
      <c r="AL88" s="255">
        <f t="shared" si="212"/>
        <v>0.2</v>
      </c>
      <c r="AM88" s="255" t="e">
        <f t="shared" si="213"/>
        <v>#DIV/0!</v>
      </c>
      <c r="AN88" s="255">
        <f t="shared" si="214"/>
        <v>0.2</v>
      </c>
      <c r="AO88" s="255">
        <f t="shared" si="215"/>
        <v>1</v>
      </c>
      <c r="AP88" s="255" t="e">
        <f t="shared" si="216"/>
        <v>#DIV/0!</v>
      </c>
      <c r="AQ88" s="255">
        <f t="shared" si="217"/>
        <v>1</v>
      </c>
      <c r="AR88" s="255">
        <f t="shared" si="218"/>
        <v>0.2</v>
      </c>
      <c r="AS88" s="255" t="e">
        <f t="shared" si="219"/>
        <v>#DIV/0!</v>
      </c>
      <c r="AT88" s="255">
        <f t="shared" si="220"/>
        <v>0.2</v>
      </c>
      <c r="AU88" s="255">
        <f t="shared" si="221"/>
        <v>1</v>
      </c>
      <c r="AV88" s="255" t="e">
        <f t="shared" si="222"/>
        <v>#DIV/0!</v>
      </c>
      <c r="AW88" s="255">
        <f t="shared" si="223"/>
        <v>1</v>
      </c>
    </row>
    <row r="89" spans="1:49" s="102" customFormat="1" ht="9.9499999999999993" customHeight="1" x14ac:dyDescent="0.25">
      <c r="A89" s="106" t="s">
        <v>142</v>
      </c>
      <c r="B89" s="75">
        <v>3</v>
      </c>
      <c r="C89" s="476"/>
      <c r="D89" s="307">
        <f t="shared" si="254"/>
        <v>3</v>
      </c>
      <c r="E89" s="75">
        <v>3</v>
      </c>
      <c r="F89" s="476"/>
      <c r="G89" s="307">
        <f t="shared" si="236"/>
        <v>3</v>
      </c>
      <c r="H89" s="75">
        <v>3</v>
      </c>
      <c r="I89" s="476"/>
      <c r="J89" s="307">
        <f t="shared" si="237"/>
        <v>3</v>
      </c>
      <c r="K89" s="75">
        <v>2</v>
      </c>
      <c r="L89" s="476"/>
      <c r="M89" s="307">
        <f t="shared" si="238"/>
        <v>2</v>
      </c>
      <c r="N89" s="75">
        <v>1</v>
      </c>
      <c r="O89" s="476"/>
      <c r="P89" s="307">
        <f t="shared" si="239"/>
        <v>1</v>
      </c>
      <c r="Q89" s="75">
        <v>1</v>
      </c>
      <c r="R89" s="75">
        <v>0</v>
      </c>
      <c r="S89" s="307">
        <f t="shared" si="240"/>
        <v>1</v>
      </c>
      <c r="T89" s="75">
        <v>1</v>
      </c>
      <c r="U89" s="476"/>
      <c r="V89" s="307">
        <f t="shared" si="241"/>
        <v>1</v>
      </c>
      <c r="W89" s="75">
        <v>1</v>
      </c>
      <c r="X89" s="75">
        <v>0</v>
      </c>
      <c r="Y89" s="307">
        <f t="shared" si="242"/>
        <v>1</v>
      </c>
      <c r="Z89" s="75">
        <v>1</v>
      </c>
      <c r="AA89" s="476"/>
      <c r="AB89" s="307">
        <f t="shared" si="243"/>
        <v>1</v>
      </c>
      <c r="AC89" s="307">
        <f t="shared" si="255"/>
        <v>5</v>
      </c>
      <c r="AD89" s="677"/>
      <c r="AE89" s="307">
        <f t="shared" si="244"/>
        <v>5</v>
      </c>
      <c r="AF89" s="255">
        <f t="shared" si="206"/>
        <v>0.6</v>
      </c>
      <c r="AG89" s="255" t="e">
        <f t="shared" si="207"/>
        <v>#DIV/0!</v>
      </c>
      <c r="AH89" s="255">
        <f t="shared" si="208"/>
        <v>0.6</v>
      </c>
      <c r="AI89" s="255">
        <f t="shared" si="209"/>
        <v>1</v>
      </c>
      <c r="AJ89" s="255" t="e">
        <f t="shared" si="210"/>
        <v>#DIV/0!</v>
      </c>
      <c r="AK89" s="255">
        <f t="shared" si="211"/>
        <v>1</v>
      </c>
      <c r="AL89" s="255">
        <f t="shared" si="212"/>
        <v>0.2</v>
      </c>
      <c r="AM89" s="255" t="e">
        <f t="shared" si="213"/>
        <v>#DIV/0!</v>
      </c>
      <c r="AN89" s="255">
        <f t="shared" si="214"/>
        <v>0.2</v>
      </c>
      <c r="AO89" s="255">
        <f t="shared" si="215"/>
        <v>1</v>
      </c>
      <c r="AP89" s="255" t="e">
        <f t="shared" si="216"/>
        <v>#DIV/0!</v>
      </c>
      <c r="AQ89" s="255">
        <f t="shared" si="217"/>
        <v>1</v>
      </c>
      <c r="AR89" s="255">
        <f t="shared" si="218"/>
        <v>0.2</v>
      </c>
      <c r="AS89" s="255" t="e">
        <f t="shared" si="219"/>
        <v>#DIV/0!</v>
      </c>
      <c r="AT89" s="255">
        <f t="shared" si="220"/>
        <v>0.2</v>
      </c>
      <c r="AU89" s="255">
        <f t="shared" si="221"/>
        <v>1</v>
      </c>
      <c r="AV89" s="255" t="e">
        <f t="shared" si="222"/>
        <v>#DIV/0!</v>
      </c>
      <c r="AW89" s="255">
        <f t="shared" si="223"/>
        <v>1</v>
      </c>
    </row>
    <row r="90" spans="1:49" s="102" customFormat="1" ht="9.9499999999999993" customHeight="1" x14ac:dyDescent="0.25">
      <c r="A90" s="106" t="s">
        <v>77</v>
      </c>
      <c r="B90" s="75">
        <v>3</v>
      </c>
      <c r="C90" s="476"/>
      <c r="D90" s="307">
        <f t="shared" si="254"/>
        <v>3</v>
      </c>
      <c r="E90" s="75">
        <v>3</v>
      </c>
      <c r="F90" s="476"/>
      <c r="G90" s="307">
        <f t="shared" si="236"/>
        <v>3</v>
      </c>
      <c r="H90" s="75">
        <v>3</v>
      </c>
      <c r="I90" s="476"/>
      <c r="J90" s="307">
        <f t="shared" si="237"/>
        <v>3</v>
      </c>
      <c r="K90" s="75">
        <v>0</v>
      </c>
      <c r="L90" s="476"/>
      <c r="M90" s="307">
        <f t="shared" si="238"/>
        <v>0</v>
      </c>
      <c r="N90" s="75">
        <v>0</v>
      </c>
      <c r="O90" s="476"/>
      <c r="P90" s="307">
        <f t="shared" si="239"/>
        <v>0</v>
      </c>
      <c r="Q90" s="75">
        <v>0</v>
      </c>
      <c r="R90" s="75">
        <v>0</v>
      </c>
      <c r="S90" s="307">
        <f t="shared" si="240"/>
        <v>0</v>
      </c>
      <c r="T90" s="75">
        <v>1</v>
      </c>
      <c r="U90" s="476"/>
      <c r="V90" s="307">
        <f t="shared" si="241"/>
        <v>1</v>
      </c>
      <c r="W90" s="75">
        <v>1</v>
      </c>
      <c r="X90" s="75">
        <v>0</v>
      </c>
      <c r="Y90" s="307">
        <f t="shared" si="242"/>
        <v>1</v>
      </c>
      <c r="Z90" s="75">
        <v>1</v>
      </c>
      <c r="AA90" s="476"/>
      <c r="AB90" s="307">
        <f t="shared" si="243"/>
        <v>1</v>
      </c>
      <c r="AC90" s="307">
        <f t="shared" si="255"/>
        <v>4</v>
      </c>
      <c r="AD90" s="677"/>
      <c r="AE90" s="307">
        <f t="shared" si="244"/>
        <v>4</v>
      </c>
      <c r="AF90" s="255">
        <f t="shared" si="206"/>
        <v>0.75</v>
      </c>
      <c r="AG90" s="255" t="e">
        <f t="shared" si="207"/>
        <v>#DIV/0!</v>
      </c>
      <c r="AH90" s="255">
        <f t="shared" si="208"/>
        <v>0.75</v>
      </c>
      <c r="AI90" s="255">
        <f t="shared" si="209"/>
        <v>1</v>
      </c>
      <c r="AJ90" s="255" t="e">
        <f t="shared" si="210"/>
        <v>#DIV/0!</v>
      </c>
      <c r="AK90" s="255">
        <f t="shared" si="211"/>
        <v>1</v>
      </c>
      <c r="AL90" s="255">
        <f t="shared" si="212"/>
        <v>0</v>
      </c>
      <c r="AM90" s="255" t="e">
        <f t="shared" si="213"/>
        <v>#DIV/0!</v>
      </c>
      <c r="AN90" s="255">
        <f t="shared" si="214"/>
        <v>0</v>
      </c>
      <c r="AO90" s="255" t="e">
        <f t="shared" si="215"/>
        <v>#DIV/0!</v>
      </c>
      <c r="AP90" s="255" t="e">
        <f t="shared" si="216"/>
        <v>#DIV/0!</v>
      </c>
      <c r="AQ90" s="255" t="e">
        <f t="shared" si="217"/>
        <v>#DIV/0!</v>
      </c>
      <c r="AR90" s="255">
        <f t="shared" si="218"/>
        <v>0.25</v>
      </c>
      <c r="AS90" s="255" t="e">
        <f t="shared" si="219"/>
        <v>#DIV/0!</v>
      </c>
      <c r="AT90" s="255">
        <f t="shared" si="220"/>
        <v>0.25</v>
      </c>
      <c r="AU90" s="255">
        <f t="shared" si="221"/>
        <v>1</v>
      </c>
      <c r="AV90" s="255" t="e">
        <f t="shared" si="222"/>
        <v>#DIV/0!</v>
      </c>
      <c r="AW90" s="255">
        <f t="shared" si="223"/>
        <v>1</v>
      </c>
    </row>
    <row r="91" spans="1:49" s="102" customFormat="1" ht="9.9499999999999993" customHeight="1" x14ac:dyDescent="0.25">
      <c r="A91" s="106" t="s">
        <v>62</v>
      </c>
      <c r="B91" s="75">
        <v>4</v>
      </c>
      <c r="C91" s="476"/>
      <c r="D91" s="307">
        <f t="shared" si="254"/>
        <v>4</v>
      </c>
      <c r="E91" s="75">
        <v>4</v>
      </c>
      <c r="F91" s="476"/>
      <c r="G91" s="307">
        <f t="shared" si="236"/>
        <v>4</v>
      </c>
      <c r="H91" s="75">
        <v>3</v>
      </c>
      <c r="I91" s="476"/>
      <c r="J91" s="307">
        <f t="shared" si="237"/>
        <v>3</v>
      </c>
      <c r="K91" s="75">
        <v>4</v>
      </c>
      <c r="L91" s="476"/>
      <c r="M91" s="307">
        <f t="shared" si="238"/>
        <v>4</v>
      </c>
      <c r="N91" s="75">
        <v>3</v>
      </c>
      <c r="O91" s="476"/>
      <c r="P91" s="307">
        <f t="shared" si="239"/>
        <v>3</v>
      </c>
      <c r="Q91" s="75">
        <v>2</v>
      </c>
      <c r="R91" s="75">
        <v>0</v>
      </c>
      <c r="S91" s="307">
        <f t="shared" si="240"/>
        <v>2</v>
      </c>
      <c r="T91" s="75">
        <v>0</v>
      </c>
      <c r="U91" s="476"/>
      <c r="V91" s="307">
        <f t="shared" si="241"/>
        <v>0</v>
      </c>
      <c r="W91" s="75">
        <v>0</v>
      </c>
      <c r="X91" s="75">
        <v>0</v>
      </c>
      <c r="Y91" s="307">
        <f t="shared" si="242"/>
        <v>0</v>
      </c>
      <c r="Z91" s="75">
        <v>0</v>
      </c>
      <c r="AA91" s="476"/>
      <c r="AB91" s="307">
        <f t="shared" si="243"/>
        <v>0</v>
      </c>
      <c r="AC91" s="307">
        <f t="shared" si="255"/>
        <v>5</v>
      </c>
      <c r="AD91" s="677"/>
      <c r="AE91" s="307">
        <f t="shared" si="244"/>
        <v>5</v>
      </c>
      <c r="AF91" s="255">
        <f t="shared" si="206"/>
        <v>0.6</v>
      </c>
      <c r="AG91" s="255" t="e">
        <f t="shared" si="207"/>
        <v>#DIV/0!</v>
      </c>
      <c r="AH91" s="255">
        <f t="shared" si="208"/>
        <v>0.6</v>
      </c>
      <c r="AI91" s="255">
        <f t="shared" si="209"/>
        <v>0.75</v>
      </c>
      <c r="AJ91" s="255" t="e">
        <f t="shared" si="210"/>
        <v>#DIV/0!</v>
      </c>
      <c r="AK91" s="255">
        <f t="shared" si="211"/>
        <v>0.75</v>
      </c>
      <c r="AL91" s="255">
        <f t="shared" si="212"/>
        <v>0.4</v>
      </c>
      <c r="AM91" s="255" t="e">
        <f t="shared" si="213"/>
        <v>#DIV/0!</v>
      </c>
      <c r="AN91" s="255">
        <f t="shared" si="214"/>
        <v>0.4</v>
      </c>
      <c r="AO91" s="255">
        <f t="shared" si="215"/>
        <v>0.66666666666666663</v>
      </c>
      <c r="AP91" s="255" t="e">
        <f t="shared" si="216"/>
        <v>#DIV/0!</v>
      </c>
      <c r="AQ91" s="255">
        <f t="shared" si="217"/>
        <v>0.66666666666666663</v>
      </c>
      <c r="AR91" s="255">
        <f t="shared" si="218"/>
        <v>0</v>
      </c>
      <c r="AS91" s="255" t="e">
        <f t="shared" si="219"/>
        <v>#DIV/0!</v>
      </c>
      <c r="AT91" s="255">
        <f t="shared" si="220"/>
        <v>0</v>
      </c>
      <c r="AU91" s="255" t="e">
        <f t="shared" si="221"/>
        <v>#DIV/0!</v>
      </c>
      <c r="AV91" s="255" t="e">
        <f t="shared" si="222"/>
        <v>#DIV/0!</v>
      </c>
      <c r="AW91" s="255" t="e">
        <f t="shared" si="223"/>
        <v>#DIV/0!</v>
      </c>
    </row>
    <row r="92" spans="1:49" s="102" customFormat="1" ht="9.9499999999999993" customHeight="1" x14ac:dyDescent="0.25">
      <c r="A92" s="106" t="s">
        <v>218</v>
      </c>
      <c r="B92" s="75">
        <v>0</v>
      </c>
      <c r="C92" s="476"/>
      <c r="D92" s="307">
        <f t="shared" si="254"/>
        <v>0</v>
      </c>
      <c r="E92" s="75">
        <v>0</v>
      </c>
      <c r="F92" s="476"/>
      <c r="G92" s="307">
        <f t="shared" si="236"/>
        <v>0</v>
      </c>
      <c r="H92" s="75">
        <v>0</v>
      </c>
      <c r="I92" s="476"/>
      <c r="J92" s="307">
        <f t="shared" si="237"/>
        <v>0</v>
      </c>
      <c r="K92" s="75">
        <v>2</v>
      </c>
      <c r="L92" s="476"/>
      <c r="M92" s="307">
        <f t="shared" si="238"/>
        <v>2</v>
      </c>
      <c r="N92" s="75">
        <v>2</v>
      </c>
      <c r="O92" s="476"/>
      <c r="P92" s="307">
        <f t="shared" si="239"/>
        <v>2</v>
      </c>
      <c r="Q92" s="75">
        <v>1</v>
      </c>
      <c r="R92" s="75">
        <v>0</v>
      </c>
      <c r="S92" s="307">
        <f t="shared" si="240"/>
        <v>1</v>
      </c>
      <c r="T92" s="75">
        <v>0</v>
      </c>
      <c r="U92" s="476"/>
      <c r="V92" s="307">
        <f t="shared" si="241"/>
        <v>0</v>
      </c>
      <c r="W92" s="75">
        <v>0</v>
      </c>
      <c r="X92" s="75">
        <v>0</v>
      </c>
      <c r="Y92" s="307">
        <f t="shared" si="242"/>
        <v>0</v>
      </c>
      <c r="Z92" s="75">
        <v>0</v>
      </c>
      <c r="AA92" s="476"/>
      <c r="AB92" s="307">
        <f t="shared" si="243"/>
        <v>0</v>
      </c>
      <c r="AC92" s="307">
        <f t="shared" si="255"/>
        <v>1</v>
      </c>
      <c r="AD92" s="677"/>
      <c r="AE92" s="307">
        <f t="shared" si="244"/>
        <v>1</v>
      </c>
      <c r="AF92" s="255">
        <f t="shared" si="206"/>
        <v>0</v>
      </c>
      <c r="AG92" s="255" t="e">
        <f t="shared" si="207"/>
        <v>#DIV/0!</v>
      </c>
      <c r="AH92" s="255">
        <f t="shared" si="208"/>
        <v>0</v>
      </c>
      <c r="AI92" s="255" t="e">
        <f t="shared" si="209"/>
        <v>#DIV/0!</v>
      </c>
      <c r="AJ92" s="255" t="e">
        <f t="shared" si="210"/>
        <v>#DIV/0!</v>
      </c>
      <c r="AK92" s="255" t="e">
        <f t="shared" si="211"/>
        <v>#DIV/0!</v>
      </c>
      <c r="AL92" s="255">
        <f t="shared" si="212"/>
        <v>1</v>
      </c>
      <c r="AM92" s="255" t="e">
        <f t="shared" si="213"/>
        <v>#DIV/0!</v>
      </c>
      <c r="AN92" s="255">
        <f t="shared" si="214"/>
        <v>1</v>
      </c>
      <c r="AO92" s="255">
        <f t="shared" si="215"/>
        <v>0.5</v>
      </c>
      <c r="AP92" s="255" t="e">
        <f t="shared" si="216"/>
        <v>#DIV/0!</v>
      </c>
      <c r="AQ92" s="255">
        <f t="shared" si="217"/>
        <v>0.5</v>
      </c>
      <c r="AR92" s="255">
        <f t="shared" si="218"/>
        <v>0</v>
      </c>
      <c r="AS92" s="255" t="e">
        <f t="shared" si="219"/>
        <v>#DIV/0!</v>
      </c>
      <c r="AT92" s="255">
        <f t="shared" si="220"/>
        <v>0</v>
      </c>
      <c r="AU92" s="255" t="e">
        <f t="shared" si="221"/>
        <v>#DIV/0!</v>
      </c>
      <c r="AV92" s="255" t="e">
        <f t="shared" si="222"/>
        <v>#DIV/0!</v>
      </c>
      <c r="AW92" s="255" t="e">
        <f t="shared" si="223"/>
        <v>#DIV/0!</v>
      </c>
    </row>
    <row r="93" spans="1:49" s="102" customFormat="1" ht="9.9499999999999993" customHeight="1" x14ac:dyDescent="0.25">
      <c r="A93" s="106" t="s">
        <v>180</v>
      </c>
      <c r="B93" s="75">
        <v>25</v>
      </c>
      <c r="C93" s="476"/>
      <c r="D93" s="307">
        <f t="shared" si="254"/>
        <v>25</v>
      </c>
      <c r="E93" s="75">
        <v>23</v>
      </c>
      <c r="F93" s="476"/>
      <c r="G93" s="307">
        <f t="shared" si="236"/>
        <v>23</v>
      </c>
      <c r="H93" s="75">
        <v>17</v>
      </c>
      <c r="I93" s="476"/>
      <c r="J93" s="307">
        <f t="shared" si="237"/>
        <v>17</v>
      </c>
      <c r="K93" s="75">
        <v>5</v>
      </c>
      <c r="L93" s="476"/>
      <c r="M93" s="307">
        <f t="shared" si="238"/>
        <v>5</v>
      </c>
      <c r="N93" s="75">
        <v>4</v>
      </c>
      <c r="O93" s="476"/>
      <c r="P93" s="307">
        <f t="shared" si="239"/>
        <v>4</v>
      </c>
      <c r="Q93" s="75">
        <v>4</v>
      </c>
      <c r="R93" s="75">
        <v>0</v>
      </c>
      <c r="S93" s="307">
        <f t="shared" si="240"/>
        <v>4</v>
      </c>
      <c r="T93" s="75">
        <v>0</v>
      </c>
      <c r="U93" s="476"/>
      <c r="V93" s="307">
        <f t="shared" si="241"/>
        <v>0</v>
      </c>
      <c r="W93" s="75">
        <v>0</v>
      </c>
      <c r="X93" s="75">
        <v>0</v>
      </c>
      <c r="Y93" s="307">
        <f t="shared" si="242"/>
        <v>0</v>
      </c>
      <c r="Z93" s="75">
        <v>0</v>
      </c>
      <c r="AA93" s="476"/>
      <c r="AB93" s="307">
        <f t="shared" si="243"/>
        <v>0</v>
      </c>
      <c r="AC93" s="307">
        <f t="shared" si="255"/>
        <v>21</v>
      </c>
      <c r="AD93" s="677"/>
      <c r="AE93" s="307">
        <f t="shared" si="244"/>
        <v>21</v>
      </c>
      <c r="AF93" s="255">
        <f t="shared" si="206"/>
        <v>0.80952380952380953</v>
      </c>
      <c r="AG93" s="255" t="e">
        <f t="shared" si="207"/>
        <v>#DIV/0!</v>
      </c>
      <c r="AH93" s="255">
        <f t="shared" si="208"/>
        <v>0.80952380952380953</v>
      </c>
      <c r="AI93" s="255">
        <f t="shared" si="209"/>
        <v>0.73913043478260865</v>
      </c>
      <c r="AJ93" s="255" t="e">
        <f t="shared" si="210"/>
        <v>#DIV/0!</v>
      </c>
      <c r="AK93" s="255">
        <f t="shared" si="211"/>
        <v>0.73913043478260865</v>
      </c>
      <c r="AL93" s="255">
        <f t="shared" si="212"/>
        <v>0.19047619047619047</v>
      </c>
      <c r="AM93" s="255" t="e">
        <f t="shared" si="213"/>
        <v>#DIV/0!</v>
      </c>
      <c r="AN93" s="255">
        <f t="shared" si="214"/>
        <v>0.19047619047619047</v>
      </c>
      <c r="AO93" s="255">
        <f t="shared" si="215"/>
        <v>1</v>
      </c>
      <c r="AP93" s="255" t="e">
        <f t="shared" si="216"/>
        <v>#DIV/0!</v>
      </c>
      <c r="AQ93" s="255">
        <f t="shared" si="217"/>
        <v>1</v>
      </c>
      <c r="AR93" s="255">
        <f t="shared" si="218"/>
        <v>0</v>
      </c>
      <c r="AS93" s="255" t="e">
        <f t="shared" si="219"/>
        <v>#DIV/0!</v>
      </c>
      <c r="AT93" s="255">
        <f t="shared" si="220"/>
        <v>0</v>
      </c>
      <c r="AU93" s="255" t="e">
        <f t="shared" si="221"/>
        <v>#DIV/0!</v>
      </c>
      <c r="AV93" s="255" t="e">
        <f t="shared" si="222"/>
        <v>#DIV/0!</v>
      </c>
      <c r="AW93" s="255" t="e">
        <f t="shared" si="223"/>
        <v>#DIV/0!</v>
      </c>
    </row>
    <row r="94" spans="1:49" s="102" customFormat="1" ht="9.9499999999999993" customHeight="1" x14ac:dyDescent="0.25">
      <c r="A94" s="106" t="s">
        <v>76</v>
      </c>
      <c r="B94" s="75">
        <v>13</v>
      </c>
      <c r="C94" s="476"/>
      <c r="D94" s="307">
        <f t="shared" si="254"/>
        <v>13</v>
      </c>
      <c r="E94" s="75">
        <v>12</v>
      </c>
      <c r="F94" s="476"/>
      <c r="G94" s="307">
        <f t="shared" si="236"/>
        <v>12</v>
      </c>
      <c r="H94" s="75">
        <v>11</v>
      </c>
      <c r="I94" s="476"/>
      <c r="J94" s="307">
        <f t="shared" si="237"/>
        <v>11</v>
      </c>
      <c r="K94" s="75">
        <v>5</v>
      </c>
      <c r="L94" s="476"/>
      <c r="M94" s="307">
        <f t="shared" si="238"/>
        <v>5</v>
      </c>
      <c r="N94" s="75">
        <v>4</v>
      </c>
      <c r="O94" s="476"/>
      <c r="P94" s="307">
        <f t="shared" si="239"/>
        <v>4</v>
      </c>
      <c r="Q94" s="75">
        <v>4</v>
      </c>
      <c r="R94" s="75">
        <v>0</v>
      </c>
      <c r="S94" s="307">
        <f t="shared" si="240"/>
        <v>4</v>
      </c>
      <c r="T94" s="75">
        <v>1</v>
      </c>
      <c r="U94" s="476"/>
      <c r="V94" s="307">
        <f t="shared" si="241"/>
        <v>1</v>
      </c>
      <c r="W94" s="75">
        <v>1</v>
      </c>
      <c r="X94" s="75">
        <v>0</v>
      </c>
      <c r="Y94" s="307">
        <f t="shared" si="242"/>
        <v>1</v>
      </c>
      <c r="Z94" s="75">
        <v>0</v>
      </c>
      <c r="AA94" s="476"/>
      <c r="AB94" s="307">
        <f t="shared" si="243"/>
        <v>0</v>
      </c>
      <c r="AC94" s="307">
        <f t="shared" si="255"/>
        <v>15</v>
      </c>
      <c r="AD94" s="677"/>
      <c r="AE94" s="307">
        <f t="shared" si="244"/>
        <v>15</v>
      </c>
      <c r="AF94" s="255">
        <f t="shared" si="206"/>
        <v>0.73333333333333328</v>
      </c>
      <c r="AG94" s="255" t="e">
        <f t="shared" si="207"/>
        <v>#DIV/0!</v>
      </c>
      <c r="AH94" s="255">
        <f t="shared" si="208"/>
        <v>0.73333333333333328</v>
      </c>
      <c r="AI94" s="255">
        <f t="shared" si="209"/>
        <v>0.91666666666666663</v>
      </c>
      <c r="AJ94" s="255" t="e">
        <f t="shared" si="210"/>
        <v>#DIV/0!</v>
      </c>
      <c r="AK94" s="255">
        <f t="shared" si="211"/>
        <v>0.91666666666666663</v>
      </c>
      <c r="AL94" s="255">
        <f t="shared" si="212"/>
        <v>0.26666666666666666</v>
      </c>
      <c r="AM94" s="255" t="e">
        <f t="shared" si="213"/>
        <v>#DIV/0!</v>
      </c>
      <c r="AN94" s="255">
        <f t="shared" si="214"/>
        <v>0.26666666666666666</v>
      </c>
      <c r="AO94" s="255">
        <f t="shared" si="215"/>
        <v>1</v>
      </c>
      <c r="AP94" s="255" t="e">
        <f t="shared" si="216"/>
        <v>#DIV/0!</v>
      </c>
      <c r="AQ94" s="255">
        <f t="shared" si="217"/>
        <v>1</v>
      </c>
      <c r="AR94" s="255">
        <f t="shared" si="218"/>
        <v>0</v>
      </c>
      <c r="AS94" s="255" t="e">
        <f t="shared" si="219"/>
        <v>#DIV/0!</v>
      </c>
      <c r="AT94" s="255">
        <f t="shared" si="220"/>
        <v>0</v>
      </c>
      <c r="AU94" s="255">
        <f t="shared" si="221"/>
        <v>0</v>
      </c>
      <c r="AV94" s="255" t="e">
        <f t="shared" si="222"/>
        <v>#DIV/0!</v>
      </c>
      <c r="AW94" s="255">
        <f t="shared" si="223"/>
        <v>0</v>
      </c>
    </row>
    <row r="95" spans="1:49" s="102" customFormat="1" ht="9.9499999999999993" hidden="1" customHeight="1" x14ac:dyDescent="0.25">
      <c r="A95" s="105" t="s">
        <v>38</v>
      </c>
      <c r="B95" s="316">
        <f>SUM(B96:B101)</f>
        <v>111</v>
      </c>
      <c r="C95" s="316">
        <f>SUM(C96:C101)</f>
        <v>73</v>
      </c>
      <c r="D95" s="316">
        <f>SUM(B95:C95)</f>
        <v>184</v>
      </c>
      <c r="E95" s="316">
        <f>SUM(E96:E101)</f>
        <v>0</v>
      </c>
      <c r="F95" s="316">
        <f>SUM(F96:F101)</f>
        <v>0</v>
      </c>
      <c r="G95" s="316">
        <f t="shared" si="236"/>
        <v>0</v>
      </c>
      <c r="H95" s="316">
        <f>SUM(H96:H101)</f>
        <v>0</v>
      </c>
      <c r="I95" s="316">
        <f>SUM(I96:I101)</f>
        <v>0</v>
      </c>
      <c r="J95" s="316">
        <f t="shared" si="237"/>
        <v>0</v>
      </c>
      <c r="K95" s="316">
        <f>SUM(K96:K101)</f>
        <v>35</v>
      </c>
      <c r="L95" s="316">
        <f>SUM(L96:L101)</f>
        <v>2</v>
      </c>
      <c r="M95" s="316">
        <f t="shared" si="238"/>
        <v>37</v>
      </c>
      <c r="N95" s="316">
        <f>SUM(N96:N101)</f>
        <v>0</v>
      </c>
      <c r="O95" s="316">
        <f>SUM(O96:O101)</f>
        <v>0</v>
      </c>
      <c r="P95" s="316">
        <f t="shared" si="239"/>
        <v>0</v>
      </c>
      <c r="Q95" s="316">
        <f>SUM(Q96:Q101)</f>
        <v>0</v>
      </c>
      <c r="R95" s="316">
        <f>SUM(R96:R101)</f>
        <v>0</v>
      </c>
      <c r="S95" s="316">
        <f t="shared" si="240"/>
        <v>0</v>
      </c>
      <c r="T95" s="316">
        <f>SUM(T96:T101)</f>
        <v>8</v>
      </c>
      <c r="U95" s="316">
        <f>SUM(U96:U101)</f>
        <v>4</v>
      </c>
      <c r="V95" s="316">
        <f t="shared" si="241"/>
        <v>12</v>
      </c>
      <c r="W95" s="316">
        <f>SUM(W96:W101)</f>
        <v>0</v>
      </c>
      <c r="X95" s="316">
        <f>SUM(X96:X101)</f>
        <v>0</v>
      </c>
      <c r="Y95" s="316">
        <f t="shared" si="242"/>
        <v>0</v>
      </c>
      <c r="Z95" s="316">
        <f>SUM(Z96:Z101)</f>
        <v>0</v>
      </c>
      <c r="AA95" s="316">
        <f>SUM(AA96:AA101)</f>
        <v>0</v>
      </c>
      <c r="AB95" s="316">
        <f t="shared" si="243"/>
        <v>0</v>
      </c>
      <c r="AC95" s="316">
        <f>SUM(AC96:AC101)</f>
        <v>0</v>
      </c>
      <c r="AD95" s="316">
        <f>SUM(AD96:AD101)</f>
        <v>0</v>
      </c>
      <c r="AE95" s="316">
        <f t="shared" si="244"/>
        <v>0</v>
      </c>
      <c r="AF95" s="254" t="e">
        <f t="shared" si="206"/>
        <v>#DIV/0!</v>
      </c>
      <c r="AG95" s="254" t="e">
        <f t="shared" si="207"/>
        <v>#DIV/0!</v>
      </c>
      <c r="AH95" s="254" t="e">
        <f t="shared" si="208"/>
        <v>#DIV/0!</v>
      </c>
      <c r="AI95" s="254" t="e">
        <f t="shared" si="209"/>
        <v>#DIV/0!</v>
      </c>
      <c r="AJ95" s="254" t="e">
        <f t="shared" si="210"/>
        <v>#DIV/0!</v>
      </c>
      <c r="AK95" s="254" t="e">
        <f t="shared" si="211"/>
        <v>#DIV/0!</v>
      </c>
      <c r="AL95" s="254" t="e">
        <f t="shared" si="212"/>
        <v>#DIV/0!</v>
      </c>
      <c r="AM95" s="254" t="e">
        <f t="shared" si="213"/>
        <v>#DIV/0!</v>
      </c>
      <c r="AN95" s="254" t="e">
        <f t="shared" si="214"/>
        <v>#DIV/0!</v>
      </c>
      <c r="AO95" s="254" t="e">
        <f t="shared" si="215"/>
        <v>#DIV/0!</v>
      </c>
      <c r="AP95" s="254" t="e">
        <f t="shared" si="216"/>
        <v>#DIV/0!</v>
      </c>
      <c r="AQ95" s="254" t="e">
        <f t="shared" si="217"/>
        <v>#DIV/0!</v>
      </c>
      <c r="AR95" s="254" t="e">
        <f t="shared" si="218"/>
        <v>#DIV/0!</v>
      </c>
      <c r="AS95" s="254" t="e">
        <f t="shared" si="219"/>
        <v>#DIV/0!</v>
      </c>
      <c r="AT95" s="254" t="e">
        <f t="shared" si="220"/>
        <v>#DIV/0!</v>
      </c>
      <c r="AU95" s="254" t="e">
        <f t="shared" si="221"/>
        <v>#DIV/0!</v>
      </c>
      <c r="AV95" s="254" t="e">
        <f t="shared" si="222"/>
        <v>#DIV/0!</v>
      </c>
      <c r="AW95" s="254" t="e">
        <f t="shared" si="223"/>
        <v>#DIV/0!</v>
      </c>
    </row>
    <row r="96" spans="1:49" s="107" customFormat="1" ht="9.9499999999999993" hidden="1" customHeight="1" x14ac:dyDescent="0.25">
      <c r="A96" s="106" t="s">
        <v>181</v>
      </c>
      <c r="B96" s="75">
        <v>25</v>
      </c>
      <c r="C96" s="75">
        <v>12</v>
      </c>
      <c r="D96" s="307">
        <f t="shared" ref="D96:D101" si="256">SUM(B96:C96)</f>
        <v>37</v>
      </c>
      <c r="E96" s="75"/>
      <c r="F96" s="75"/>
      <c r="G96" s="307">
        <f t="shared" si="236"/>
        <v>0</v>
      </c>
      <c r="H96" s="75"/>
      <c r="I96" s="75"/>
      <c r="J96" s="307">
        <f t="shared" si="237"/>
        <v>0</v>
      </c>
      <c r="K96" s="75">
        <v>7</v>
      </c>
      <c r="L96" s="75">
        <v>2</v>
      </c>
      <c r="M96" s="307">
        <f t="shared" si="238"/>
        <v>9</v>
      </c>
      <c r="N96" s="75"/>
      <c r="O96" s="75"/>
      <c r="P96" s="307">
        <f t="shared" si="239"/>
        <v>0</v>
      </c>
      <c r="Q96" s="75"/>
      <c r="R96" s="75"/>
      <c r="S96" s="307">
        <f t="shared" si="240"/>
        <v>0</v>
      </c>
      <c r="T96" s="75">
        <v>1</v>
      </c>
      <c r="U96" s="75">
        <v>4</v>
      </c>
      <c r="V96" s="307">
        <f t="shared" si="241"/>
        <v>5</v>
      </c>
      <c r="W96" s="75"/>
      <c r="X96" s="75"/>
      <c r="Y96" s="307">
        <f t="shared" si="242"/>
        <v>0</v>
      </c>
      <c r="Z96" s="75"/>
      <c r="AA96" s="75"/>
      <c r="AB96" s="307">
        <f t="shared" si="243"/>
        <v>0</v>
      </c>
      <c r="AC96" s="307">
        <f t="shared" ref="AC96:AD101" si="257">SUM(H96,Q96,Z96)</f>
        <v>0</v>
      </c>
      <c r="AD96" s="307">
        <f t="shared" si="257"/>
        <v>0</v>
      </c>
      <c r="AE96" s="307">
        <f t="shared" si="244"/>
        <v>0</v>
      </c>
      <c r="AF96" s="255" t="e">
        <f t="shared" si="206"/>
        <v>#DIV/0!</v>
      </c>
      <c r="AG96" s="255" t="e">
        <f t="shared" si="207"/>
        <v>#DIV/0!</v>
      </c>
      <c r="AH96" s="255" t="e">
        <f t="shared" si="208"/>
        <v>#DIV/0!</v>
      </c>
      <c r="AI96" s="255" t="e">
        <f t="shared" si="209"/>
        <v>#DIV/0!</v>
      </c>
      <c r="AJ96" s="255" t="e">
        <f t="shared" si="210"/>
        <v>#DIV/0!</v>
      </c>
      <c r="AK96" s="255" t="e">
        <f t="shared" si="211"/>
        <v>#DIV/0!</v>
      </c>
      <c r="AL96" s="255" t="e">
        <f t="shared" si="212"/>
        <v>#DIV/0!</v>
      </c>
      <c r="AM96" s="255" t="e">
        <f t="shared" si="213"/>
        <v>#DIV/0!</v>
      </c>
      <c r="AN96" s="255" t="e">
        <f t="shared" si="214"/>
        <v>#DIV/0!</v>
      </c>
      <c r="AO96" s="255" t="e">
        <f t="shared" si="215"/>
        <v>#DIV/0!</v>
      </c>
      <c r="AP96" s="255" t="e">
        <f t="shared" si="216"/>
        <v>#DIV/0!</v>
      </c>
      <c r="AQ96" s="255" t="e">
        <f t="shared" si="217"/>
        <v>#DIV/0!</v>
      </c>
      <c r="AR96" s="255" t="e">
        <f t="shared" si="218"/>
        <v>#DIV/0!</v>
      </c>
      <c r="AS96" s="255" t="e">
        <f t="shared" si="219"/>
        <v>#DIV/0!</v>
      </c>
      <c r="AT96" s="255" t="e">
        <f t="shared" si="220"/>
        <v>#DIV/0!</v>
      </c>
      <c r="AU96" s="255" t="e">
        <f t="shared" si="221"/>
        <v>#DIV/0!</v>
      </c>
      <c r="AV96" s="255" t="e">
        <f t="shared" si="222"/>
        <v>#DIV/0!</v>
      </c>
      <c r="AW96" s="255" t="e">
        <f t="shared" si="223"/>
        <v>#DIV/0!</v>
      </c>
    </row>
    <row r="97" spans="1:49" s="107" customFormat="1" ht="9.9499999999999993" hidden="1" customHeight="1" x14ac:dyDescent="0.25">
      <c r="A97" s="106" t="s">
        <v>182</v>
      </c>
      <c r="B97" s="75"/>
      <c r="C97" s="75">
        <v>41</v>
      </c>
      <c r="D97" s="307">
        <f t="shared" si="256"/>
        <v>41</v>
      </c>
      <c r="E97" s="75"/>
      <c r="F97" s="75"/>
      <c r="G97" s="307">
        <f t="shared" si="236"/>
        <v>0</v>
      </c>
      <c r="H97" s="75"/>
      <c r="I97" s="75"/>
      <c r="J97" s="307">
        <f t="shared" si="237"/>
        <v>0</v>
      </c>
      <c r="K97" s="75"/>
      <c r="L97" s="75"/>
      <c r="M97" s="307">
        <f t="shared" si="238"/>
        <v>0</v>
      </c>
      <c r="N97" s="75"/>
      <c r="O97" s="75"/>
      <c r="P97" s="307">
        <f t="shared" si="239"/>
        <v>0</v>
      </c>
      <c r="Q97" s="75"/>
      <c r="R97" s="75"/>
      <c r="S97" s="307">
        <f t="shared" si="240"/>
        <v>0</v>
      </c>
      <c r="T97" s="75"/>
      <c r="U97" s="75"/>
      <c r="V97" s="307">
        <f t="shared" si="241"/>
        <v>0</v>
      </c>
      <c r="W97" s="75"/>
      <c r="X97" s="75"/>
      <c r="Y97" s="307">
        <f t="shared" si="242"/>
        <v>0</v>
      </c>
      <c r="Z97" s="75"/>
      <c r="AA97" s="75"/>
      <c r="AB97" s="307">
        <f t="shared" si="243"/>
        <v>0</v>
      </c>
      <c r="AC97" s="307">
        <f t="shared" si="257"/>
        <v>0</v>
      </c>
      <c r="AD97" s="307">
        <f t="shared" si="257"/>
        <v>0</v>
      </c>
      <c r="AE97" s="307">
        <f t="shared" si="244"/>
        <v>0</v>
      </c>
      <c r="AF97" s="255" t="e">
        <f t="shared" si="206"/>
        <v>#DIV/0!</v>
      </c>
      <c r="AG97" s="255" t="e">
        <f t="shared" si="207"/>
        <v>#DIV/0!</v>
      </c>
      <c r="AH97" s="255" t="e">
        <f t="shared" si="208"/>
        <v>#DIV/0!</v>
      </c>
      <c r="AI97" s="255" t="e">
        <f t="shared" si="209"/>
        <v>#DIV/0!</v>
      </c>
      <c r="AJ97" s="255" t="e">
        <f t="shared" si="210"/>
        <v>#DIV/0!</v>
      </c>
      <c r="AK97" s="255" t="e">
        <f t="shared" si="211"/>
        <v>#DIV/0!</v>
      </c>
      <c r="AL97" s="255" t="e">
        <f t="shared" si="212"/>
        <v>#DIV/0!</v>
      </c>
      <c r="AM97" s="255" t="e">
        <f t="shared" si="213"/>
        <v>#DIV/0!</v>
      </c>
      <c r="AN97" s="255" t="e">
        <f t="shared" si="214"/>
        <v>#DIV/0!</v>
      </c>
      <c r="AO97" s="255" t="e">
        <f t="shared" si="215"/>
        <v>#DIV/0!</v>
      </c>
      <c r="AP97" s="255" t="e">
        <f t="shared" si="216"/>
        <v>#DIV/0!</v>
      </c>
      <c r="AQ97" s="255" t="e">
        <f t="shared" si="217"/>
        <v>#DIV/0!</v>
      </c>
      <c r="AR97" s="255" t="e">
        <f t="shared" si="218"/>
        <v>#DIV/0!</v>
      </c>
      <c r="AS97" s="255" t="e">
        <f t="shared" si="219"/>
        <v>#DIV/0!</v>
      </c>
      <c r="AT97" s="255" t="e">
        <f t="shared" si="220"/>
        <v>#DIV/0!</v>
      </c>
      <c r="AU97" s="255" t="e">
        <f t="shared" si="221"/>
        <v>#DIV/0!</v>
      </c>
      <c r="AV97" s="255" t="e">
        <f t="shared" si="222"/>
        <v>#DIV/0!</v>
      </c>
      <c r="AW97" s="255" t="e">
        <f t="shared" si="223"/>
        <v>#DIV/0!</v>
      </c>
    </row>
    <row r="98" spans="1:49" s="102" customFormat="1" ht="9.9499999999999993" hidden="1" customHeight="1" x14ac:dyDescent="0.25">
      <c r="A98" s="106" t="s">
        <v>78</v>
      </c>
      <c r="B98" s="75">
        <v>10</v>
      </c>
      <c r="C98" s="75"/>
      <c r="D98" s="307">
        <f t="shared" si="256"/>
        <v>10</v>
      </c>
      <c r="E98" s="75"/>
      <c r="F98" s="75"/>
      <c r="G98" s="307">
        <f t="shared" si="236"/>
        <v>0</v>
      </c>
      <c r="H98" s="75"/>
      <c r="I98" s="75"/>
      <c r="J98" s="307">
        <f t="shared" si="237"/>
        <v>0</v>
      </c>
      <c r="K98" s="75"/>
      <c r="L98" s="75"/>
      <c r="M98" s="307">
        <f t="shared" si="238"/>
        <v>0</v>
      </c>
      <c r="N98" s="75"/>
      <c r="O98" s="75"/>
      <c r="P98" s="307">
        <f t="shared" si="239"/>
        <v>0</v>
      </c>
      <c r="Q98" s="75"/>
      <c r="R98" s="75"/>
      <c r="S98" s="307">
        <f t="shared" si="240"/>
        <v>0</v>
      </c>
      <c r="T98" s="75">
        <v>2</v>
      </c>
      <c r="U98" s="75"/>
      <c r="V98" s="307">
        <f t="shared" si="241"/>
        <v>2</v>
      </c>
      <c r="W98" s="75"/>
      <c r="X98" s="75"/>
      <c r="Y98" s="307">
        <f t="shared" si="242"/>
        <v>0</v>
      </c>
      <c r="Z98" s="75"/>
      <c r="AA98" s="75"/>
      <c r="AB98" s="307">
        <f t="shared" si="243"/>
        <v>0</v>
      </c>
      <c r="AC98" s="307">
        <f t="shared" si="257"/>
        <v>0</v>
      </c>
      <c r="AD98" s="307">
        <f t="shared" si="257"/>
        <v>0</v>
      </c>
      <c r="AE98" s="307">
        <f t="shared" si="244"/>
        <v>0</v>
      </c>
      <c r="AF98" s="255" t="e">
        <f t="shared" si="206"/>
        <v>#DIV/0!</v>
      </c>
      <c r="AG98" s="255" t="e">
        <f t="shared" si="207"/>
        <v>#DIV/0!</v>
      </c>
      <c r="AH98" s="255" t="e">
        <f t="shared" si="208"/>
        <v>#DIV/0!</v>
      </c>
      <c r="AI98" s="255" t="e">
        <f t="shared" si="209"/>
        <v>#DIV/0!</v>
      </c>
      <c r="AJ98" s="255" t="e">
        <f t="shared" si="210"/>
        <v>#DIV/0!</v>
      </c>
      <c r="AK98" s="255" t="e">
        <f t="shared" si="211"/>
        <v>#DIV/0!</v>
      </c>
      <c r="AL98" s="255" t="e">
        <f t="shared" si="212"/>
        <v>#DIV/0!</v>
      </c>
      <c r="AM98" s="255" t="e">
        <f t="shared" si="213"/>
        <v>#DIV/0!</v>
      </c>
      <c r="AN98" s="255" t="e">
        <f t="shared" si="214"/>
        <v>#DIV/0!</v>
      </c>
      <c r="AO98" s="255" t="e">
        <f t="shared" si="215"/>
        <v>#DIV/0!</v>
      </c>
      <c r="AP98" s="255" t="e">
        <f t="shared" si="216"/>
        <v>#DIV/0!</v>
      </c>
      <c r="AQ98" s="255" t="e">
        <f t="shared" si="217"/>
        <v>#DIV/0!</v>
      </c>
      <c r="AR98" s="255" t="e">
        <f t="shared" si="218"/>
        <v>#DIV/0!</v>
      </c>
      <c r="AS98" s="255" t="e">
        <f t="shared" si="219"/>
        <v>#DIV/0!</v>
      </c>
      <c r="AT98" s="255" t="e">
        <f t="shared" si="220"/>
        <v>#DIV/0!</v>
      </c>
      <c r="AU98" s="255" t="e">
        <f t="shared" si="221"/>
        <v>#DIV/0!</v>
      </c>
      <c r="AV98" s="255" t="e">
        <f t="shared" si="222"/>
        <v>#DIV/0!</v>
      </c>
      <c r="AW98" s="255" t="e">
        <f t="shared" si="223"/>
        <v>#DIV/0!</v>
      </c>
    </row>
    <row r="99" spans="1:49" s="102" customFormat="1" ht="9.9499999999999993" hidden="1" customHeight="1" x14ac:dyDescent="0.25">
      <c r="A99" s="106" t="s">
        <v>64</v>
      </c>
      <c r="B99" s="75">
        <v>42</v>
      </c>
      <c r="C99" s="75">
        <v>2</v>
      </c>
      <c r="D99" s="307">
        <f t="shared" si="256"/>
        <v>44</v>
      </c>
      <c r="E99" s="75"/>
      <c r="F99" s="75"/>
      <c r="G99" s="307">
        <f t="shared" si="236"/>
        <v>0</v>
      </c>
      <c r="H99" s="75"/>
      <c r="I99" s="75"/>
      <c r="J99" s="307">
        <f t="shared" si="237"/>
        <v>0</v>
      </c>
      <c r="K99" s="75">
        <v>17</v>
      </c>
      <c r="L99" s="75"/>
      <c r="M99" s="307">
        <f t="shared" si="238"/>
        <v>17</v>
      </c>
      <c r="N99" s="75"/>
      <c r="O99" s="75"/>
      <c r="P99" s="307">
        <f t="shared" si="239"/>
        <v>0</v>
      </c>
      <c r="Q99" s="75"/>
      <c r="R99" s="75"/>
      <c r="S99" s="307">
        <f t="shared" si="240"/>
        <v>0</v>
      </c>
      <c r="T99" s="75">
        <v>2</v>
      </c>
      <c r="U99" s="75"/>
      <c r="V99" s="307">
        <f t="shared" si="241"/>
        <v>2</v>
      </c>
      <c r="W99" s="75"/>
      <c r="X99" s="75"/>
      <c r="Y99" s="307">
        <f t="shared" si="242"/>
        <v>0</v>
      </c>
      <c r="Z99" s="75"/>
      <c r="AA99" s="75"/>
      <c r="AB99" s="307">
        <f t="shared" si="243"/>
        <v>0</v>
      </c>
      <c r="AC99" s="307">
        <f t="shared" si="257"/>
        <v>0</v>
      </c>
      <c r="AD99" s="307">
        <f t="shared" si="257"/>
        <v>0</v>
      </c>
      <c r="AE99" s="307">
        <f t="shared" si="244"/>
        <v>0</v>
      </c>
      <c r="AF99" s="255" t="e">
        <f t="shared" si="206"/>
        <v>#DIV/0!</v>
      </c>
      <c r="AG99" s="255" t="e">
        <f t="shared" si="207"/>
        <v>#DIV/0!</v>
      </c>
      <c r="AH99" s="255" t="e">
        <f t="shared" si="208"/>
        <v>#DIV/0!</v>
      </c>
      <c r="AI99" s="255" t="e">
        <f t="shared" si="209"/>
        <v>#DIV/0!</v>
      </c>
      <c r="AJ99" s="255" t="e">
        <f t="shared" si="210"/>
        <v>#DIV/0!</v>
      </c>
      <c r="AK99" s="255" t="e">
        <f t="shared" si="211"/>
        <v>#DIV/0!</v>
      </c>
      <c r="AL99" s="255" t="e">
        <f t="shared" si="212"/>
        <v>#DIV/0!</v>
      </c>
      <c r="AM99" s="255" t="e">
        <f t="shared" si="213"/>
        <v>#DIV/0!</v>
      </c>
      <c r="AN99" s="255" t="e">
        <f t="shared" si="214"/>
        <v>#DIV/0!</v>
      </c>
      <c r="AO99" s="255" t="e">
        <f t="shared" si="215"/>
        <v>#DIV/0!</v>
      </c>
      <c r="AP99" s="255" t="e">
        <f t="shared" si="216"/>
        <v>#DIV/0!</v>
      </c>
      <c r="AQ99" s="255" t="e">
        <f t="shared" si="217"/>
        <v>#DIV/0!</v>
      </c>
      <c r="AR99" s="255" t="e">
        <f t="shared" si="218"/>
        <v>#DIV/0!</v>
      </c>
      <c r="AS99" s="255" t="e">
        <f t="shared" si="219"/>
        <v>#DIV/0!</v>
      </c>
      <c r="AT99" s="255" t="e">
        <f t="shared" si="220"/>
        <v>#DIV/0!</v>
      </c>
      <c r="AU99" s="255" t="e">
        <f t="shared" si="221"/>
        <v>#DIV/0!</v>
      </c>
      <c r="AV99" s="255" t="e">
        <f t="shared" si="222"/>
        <v>#DIV/0!</v>
      </c>
      <c r="AW99" s="255" t="e">
        <f t="shared" si="223"/>
        <v>#DIV/0!</v>
      </c>
    </row>
    <row r="100" spans="1:49" s="102" customFormat="1" ht="9.9499999999999993" hidden="1" customHeight="1" x14ac:dyDescent="0.25">
      <c r="A100" s="106" t="s">
        <v>106</v>
      </c>
      <c r="B100" s="75">
        <v>22</v>
      </c>
      <c r="C100" s="75">
        <v>8</v>
      </c>
      <c r="D100" s="307">
        <f t="shared" si="256"/>
        <v>30</v>
      </c>
      <c r="E100" s="75"/>
      <c r="F100" s="75"/>
      <c r="G100" s="307">
        <f t="shared" si="236"/>
        <v>0</v>
      </c>
      <c r="H100" s="75"/>
      <c r="I100" s="75"/>
      <c r="J100" s="307">
        <f t="shared" si="237"/>
        <v>0</v>
      </c>
      <c r="K100" s="75">
        <v>7</v>
      </c>
      <c r="L100" s="75"/>
      <c r="M100" s="307">
        <f t="shared" si="238"/>
        <v>7</v>
      </c>
      <c r="N100" s="75"/>
      <c r="O100" s="75"/>
      <c r="P100" s="307">
        <f t="shared" si="239"/>
        <v>0</v>
      </c>
      <c r="Q100" s="75"/>
      <c r="R100" s="75"/>
      <c r="S100" s="307">
        <f t="shared" si="240"/>
        <v>0</v>
      </c>
      <c r="T100" s="75">
        <v>2</v>
      </c>
      <c r="U100" s="75"/>
      <c r="V100" s="307">
        <f t="shared" si="241"/>
        <v>2</v>
      </c>
      <c r="W100" s="75"/>
      <c r="X100" s="75"/>
      <c r="Y100" s="307">
        <f t="shared" si="242"/>
        <v>0</v>
      </c>
      <c r="Z100" s="75"/>
      <c r="AA100" s="75"/>
      <c r="AB100" s="307">
        <f t="shared" si="243"/>
        <v>0</v>
      </c>
      <c r="AC100" s="307">
        <f t="shared" si="257"/>
        <v>0</v>
      </c>
      <c r="AD100" s="307">
        <f t="shared" si="257"/>
        <v>0</v>
      </c>
      <c r="AE100" s="307">
        <f t="shared" si="244"/>
        <v>0</v>
      </c>
      <c r="AF100" s="255" t="e">
        <f t="shared" si="206"/>
        <v>#DIV/0!</v>
      </c>
      <c r="AG100" s="255" t="e">
        <f t="shared" si="207"/>
        <v>#DIV/0!</v>
      </c>
      <c r="AH100" s="255" t="e">
        <f t="shared" si="208"/>
        <v>#DIV/0!</v>
      </c>
      <c r="AI100" s="255" t="e">
        <f t="shared" si="209"/>
        <v>#DIV/0!</v>
      </c>
      <c r="AJ100" s="255" t="e">
        <f t="shared" si="210"/>
        <v>#DIV/0!</v>
      </c>
      <c r="AK100" s="255" t="e">
        <f t="shared" si="211"/>
        <v>#DIV/0!</v>
      </c>
      <c r="AL100" s="255" t="e">
        <f t="shared" si="212"/>
        <v>#DIV/0!</v>
      </c>
      <c r="AM100" s="255" t="e">
        <f t="shared" si="213"/>
        <v>#DIV/0!</v>
      </c>
      <c r="AN100" s="255" t="e">
        <f t="shared" si="214"/>
        <v>#DIV/0!</v>
      </c>
      <c r="AO100" s="255" t="e">
        <f t="shared" si="215"/>
        <v>#DIV/0!</v>
      </c>
      <c r="AP100" s="255" t="e">
        <f t="shared" si="216"/>
        <v>#DIV/0!</v>
      </c>
      <c r="AQ100" s="255" t="e">
        <f t="shared" si="217"/>
        <v>#DIV/0!</v>
      </c>
      <c r="AR100" s="255" t="e">
        <f t="shared" si="218"/>
        <v>#DIV/0!</v>
      </c>
      <c r="AS100" s="255" t="e">
        <f t="shared" si="219"/>
        <v>#DIV/0!</v>
      </c>
      <c r="AT100" s="255" t="e">
        <f t="shared" si="220"/>
        <v>#DIV/0!</v>
      </c>
      <c r="AU100" s="255" t="e">
        <f t="shared" si="221"/>
        <v>#DIV/0!</v>
      </c>
      <c r="AV100" s="255" t="e">
        <f t="shared" si="222"/>
        <v>#DIV/0!</v>
      </c>
      <c r="AW100" s="255" t="e">
        <f t="shared" si="223"/>
        <v>#DIV/0!</v>
      </c>
    </row>
    <row r="101" spans="1:49" s="102" customFormat="1" ht="9.9499999999999993" hidden="1" customHeight="1" x14ac:dyDescent="0.25">
      <c r="A101" s="106" t="s">
        <v>79</v>
      </c>
      <c r="B101" s="75">
        <v>12</v>
      </c>
      <c r="C101" s="75">
        <v>10</v>
      </c>
      <c r="D101" s="307">
        <f t="shared" si="256"/>
        <v>22</v>
      </c>
      <c r="E101" s="75"/>
      <c r="F101" s="75"/>
      <c r="G101" s="307">
        <f t="shared" si="236"/>
        <v>0</v>
      </c>
      <c r="H101" s="75"/>
      <c r="I101" s="75"/>
      <c r="J101" s="307">
        <f t="shared" si="237"/>
        <v>0</v>
      </c>
      <c r="K101" s="75">
        <v>4</v>
      </c>
      <c r="L101" s="75"/>
      <c r="M101" s="307">
        <f t="shared" si="238"/>
        <v>4</v>
      </c>
      <c r="N101" s="75"/>
      <c r="O101" s="75"/>
      <c r="P101" s="307">
        <f t="shared" si="239"/>
        <v>0</v>
      </c>
      <c r="Q101" s="75"/>
      <c r="R101" s="75"/>
      <c r="S101" s="307">
        <f t="shared" si="240"/>
        <v>0</v>
      </c>
      <c r="T101" s="75">
        <v>1</v>
      </c>
      <c r="U101" s="75"/>
      <c r="V101" s="307">
        <f t="shared" si="241"/>
        <v>1</v>
      </c>
      <c r="W101" s="75"/>
      <c r="X101" s="75"/>
      <c r="Y101" s="307">
        <f t="shared" si="242"/>
        <v>0</v>
      </c>
      <c r="Z101" s="75"/>
      <c r="AA101" s="75"/>
      <c r="AB101" s="307">
        <f t="shared" si="243"/>
        <v>0</v>
      </c>
      <c r="AC101" s="307">
        <f t="shared" si="257"/>
        <v>0</v>
      </c>
      <c r="AD101" s="307">
        <f t="shared" si="257"/>
        <v>0</v>
      </c>
      <c r="AE101" s="307">
        <f t="shared" si="244"/>
        <v>0</v>
      </c>
      <c r="AF101" s="255" t="e">
        <f t="shared" si="206"/>
        <v>#DIV/0!</v>
      </c>
      <c r="AG101" s="255" t="e">
        <f t="shared" si="207"/>
        <v>#DIV/0!</v>
      </c>
      <c r="AH101" s="255" t="e">
        <f t="shared" si="208"/>
        <v>#DIV/0!</v>
      </c>
      <c r="AI101" s="255" t="e">
        <f t="shared" si="209"/>
        <v>#DIV/0!</v>
      </c>
      <c r="AJ101" s="255" t="e">
        <f t="shared" si="210"/>
        <v>#DIV/0!</v>
      </c>
      <c r="AK101" s="255" t="e">
        <f t="shared" si="211"/>
        <v>#DIV/0!</v>
      </c>
      <c r="AL101" s="255" t="e">
        <f t="shared" si="212"/>
        <v>#DIV/0!</v>
      </c>
      <c r="AM101" s="255" t="e">
        <f t="shared" si="213"/>
        <v>#DIV/0!</v>
      </c>
      <c r="AN101" s="255" t="e">
        <f t="shared" si="214"/>
        <v>#DIV/0!</v>
      </c>
      <c r="AO101" s="255" t="e">
        <f t="shared" si="215"/>
        <v>#DIV/0!</v>
      </c>
      <c r="AP101" s="255" t="e">
        <f t="shared" si="216"/>
        <v>#DIV/0!</v>
      </c>
      <c r="AQ101" s="255" t="e">
        <f t="shared" si="217"/>
        <v>#DIV/0!</v>
      </c>
      <c r="AR101" s="255" t="e">
        <f t="shared" si="218"/>
        <v>#DIV/0!</v>
      </c>
      <c r="AS101" s="255" t="e">
        <f t="shared" si="219"/>
        <v>#DIV/0!</v>
      </c>
      <c r="AT101" s="255" t="e">
        <f t="shared" si="220"/>
        <v>#DIV/0!</v>
      </c>
      <c r="AU101" s="255" t="e">
        <f t="shared" si="221"/>
        <v>#DIV/0!</v>
      </c>
      <c r="AV101" s="255" t="e">
        <f t="shared" si="222"/>
        <v>#DIV/0!</v>
      </c>
      <c r="AW101" s="255" t="e">
        <f t="shared" si="223"/>
        <v>#DIV/0!</v>
      </c>
    </row>
    <row r="102" spans="1:49" s="102" customFormat="1" ht="9.9499999999999993" hidden="1" customHeight="1" x14ac:dyDescent="0.25">
      <c r="A102" s="105" t="s">
        <v>39</v>
      </c>
      <c r="B102" s="316">
        <f>SUM(B103:B104)</f>
        <v>37</v>
      </c>
      <c r="C102" s="316">
        <f t="shared" ref="C102" si="258">SUM(C103:C104)</f>
        <v>2</v>
      </c>
      <c r="D102" s="316">
        <f>SUM(B102:C102)</f>
        <v>39</v>
      </c>
      <c r="E102" s="316">
        <f t="shared" ref="E102" si="259">SUM(E103:E104)</f>
        <v>0</v>
      </c>
      <c r="F102" s="316">
        <f t="shared" ref="F102" si="260">SUM(F103:F104)</f>
        <v>0</v>
      </c>
      <c r="G102" s="316">
        <f t="shared" si="236"/>
        <v>0</v>
      </c>
      <c r="H102" s="316">
        <f t="shared" ref="H102" si="261">SUM(H103:H104)</f>
        <v>0</v>
      </c>
      <c r="I102" s="316">
        <f t="shared" ref="I102" si="262">SUM(I103:I104)</f>
        <v>0</v>
      </c>
      <c r="J102" s="316">
        <f t="shared" si="237"/>
        <v>0</v>
      </c>
      <c r="K102" s="316">
        <f t="shared" ref="K102" si="263">SUM(K103:K104)</f>
        <v>9</v>
      </c>
      <c r="L102" s="316">
        <f t="shared" ref="L102" si="264">SUM(L103:L104)</f>
        <v>0</v>
      </c>
      <c r="M102" s="316">
        <f t="shared" si="238"/>
        <v>9</v>
      </c>
      <c r="N102" s="316">
        <f t="shared" ref="N102" si="265">SUM(N103:N104)</f>
        <v>0</v>
      </c>
      <c r="O102" s="316">
        <f t="shared" ref="O102" si="266">SUM(O103:O104)</f>
        <v>0</v>
      </c>
      <c r="P102" s="316">
        <f t="shared" si="239"/>
        <v>0</v>
      </c>
      <c r="Q102" s="316">
        <f t="shared" ref="Q102" si="267">SUM(Q103:Q104)</f>
        <v>0</v>
      </c>
      <c r="R102" s="316">
        <f t="shared" ref="R102" si="268">SUM(R103:R104)</f>
        <v>0</v>
      </c>
      <c r="S102" s="316">
        <f t="shared" si="240"/>
        <v>0</v>
      </c>
      <c r="T102" s="316">
        <f t="shared" ref="T102" si="269">SUM(T103:T104)</f>
        <v>2</v>
      </c>
      <c r="U102" s="316">
        <f t="shared" ref="U102" si="270">SUM(U103:U104)</f>
        <v>1</v>
      </c>
      <c r="V102" s="316">
        <f t="shared" si="241"/>
        <v>3</v>
      </c>
      <c r="W102" s="316">
        <f t="shared" ref="W102" si="271">SUM(W103:W104)</f>
        <v>0</v>
      </c>
      <c r="X102" s="316">
        <f t="shared" ref="X102" si="272">SUM(X103:X104)</f>
        <v>0</v>
      </c>
      <c r="Y102" s="316">
        <f t="shared" si="242"/>
        <v>0</v>
      </c>
      <c r="Z102" s="316">
        <f t="shared" ref="Z102" si="273">SUM(Z103:Z104)</f>
        <v>0</v>
      </c>
      <c r="AA102" s="316">
        <f t="shared" ref="AA102" si="274">SUM(AA103:AA104)</f>
        <v>0</v>
      </c>
      <c r="AB102" s="316">
        <f t="shared" si="243"/>
        <v>0</v>
      </c>
      <c r="AC102" s="316">
        <f t="shared" ref="AC102" si="275">SUM(AC103:AC104)</f>
        <v>0</v>
      </c>
      <c r="AD102" s="316">
        <f t="shared" ref="AD102" si="276">SUM(AD103:AD104)</f>
        <v>0</v>
      </c>
      <c r="AE102" s="316">
        <f t="shared" si="244"/>
        <v>0</v>
      </c>
      <c r="AF102" s="254" t="e">
        <f t="shared" si="206"/>
        <v>#DIV/0!</v>
      </c>
      <c r="AG102" s="254" t="e">
        <f t="shared" si="207"/>
        <v>#DIV/0!</v>
      </c>
      <c r="AH102" s="254" t="e">
        <f t="shared" si="208"/>
        <v>#DIV/0!</v>
      </c>
      <c r="AI102" s="254" t="e">
        <f t="shared" si="209"/>
        <v>#DIV/0!</v>
      </c>
      <c r="AJ102" s="254" t="e">
        <f t="shared" si="210"/>
        <v>#DIV/0!</v>
      </c>
      <c r="AK102" s="254" t="e">
        <f t="shared" si="211"/>
        <v>#DIV/0!</v>
      </c>
      <c r="AL102" s="254" t="e">
        <f t="shared" si="212"/>
        <v>#DIV/0!</v>
      </c>
      <c r="AM102" s="254" t="e">
        <f t="shared" si="213"/>
        <v>#DIV/0!</v>
      </c>
      <c r="AN102" s="254" t="e">
        <f t="shared" si="214"/>
        <v>#DIV/0!</v>
      </c>
      <c r="AO102" s="254" t="e">
        <f t="shared" si="215"/>
        <v>#DIV/0!</v>
      </c>
      <c r="AP102" s="254" t="e">
        <f t="shared" si="216"/>
        <v>#DIV/0!</v>
      </c>
      <c r="AQ102" s="254" t="e">
        <f t="shared" si="217"/>
        <v>#DIV/0!</v>
      </c>
      <c r="AR102" s="254" t="e">
        <f t="shared" si="218"/>
        <v>#DIV/0!</v>
      </c>
      <c r="AS102" s="254" t="e">
        <f t="shared" si="219"/>
        <v>#DIV/0!</v>
      </c>
      <c r="AT102" s="254" t="e">
        <f t="shared" si="220"/>
        <v>#DIV/0!</v>
      </c>
      <c r="AU102" s="254" t="e">
        <f t="shared" si="221"/>
        <v>#DIV/0!</v>
      </c>
      <c r="AV102" s="254" t="e">
        <f t="shared" si="222"/>
        <v>#DIV/0!</v>
      </c>
      <c r="AW102" s="254" t="e">
        <f t="shared" si="223"/>
        <v>#DIV/0!</v>
      </c>
    </row>
    <row r="103" spans="1:49" s="102" customFormat="1" ht="9.9499999999999993" hidden="1" customHeight="1" x14ac:dyDescent="0.25">
      <c r="A103" s="106" t="s">
        <v>107</v>
      </c>
      <c r="B103" s="75">
        <v>9</v>
      </c>
      <c r="C103" s="75"/>
      <c r="D103" s="307">
        <f t="shared" ref="D103:D104" si="277">SUM(B103:C103)</f>
        <v>9</v>
      </c>
      <c r="E103" s="75"/>
      <c r="F103" s="75"/>
      <c r="G103" s="307">
        <f t="shared" si="236"/>
        <v>0</v>
      </c>
      <c r="H103" s="75"/>
      <c r="I103" s="75"/>
      <c r="J103" s="307">
        <f t="shared" si="237"/>
        <v>0</v>
      </c>
      <c r="K103" s="75">
        <v>3</v>
      </c>
      <c r="L103" s="75"/>
      <c r="M103" s="307">
        <f t="shared" si="238"/>
        <v>3</v>
      </c>
      <c r="N103" s="75"/>
      <c r="O103" s="75"/>
      <c r="P103" s="307">
        <f t="shared" si="239"/>
        <v>0</v>
      </c>
      <c r="Q103" s="75"/>
      <c r="R103" s="75"/>
      <c r="S103" s="307">
        <f t="shared" si="240"/>
        <v>0</v>
      </c>
      <c r="T103" s="75">
        <v>1</v>
      </c>
      <c r="U103" s="75"/>
      <c r="V103" s="307">
        <f t="shared" si="241"/>
        <v>1</v>
      </c>
      <c r="W103" s="75"/>
      <c r="X103" s="75"/>
      <c r="Y103" s="307">
        <f t="shared" si="242"/>
        <v>0</v>
      </c>
      <c r="Z103" s="75"/>
      <c r="AA103" s="75"/>
      <c r="AB103" s="307">
        <f t="shared" si="243"/>
        <v>0</v>
      </c>
      <c r="AC103" s="307">
        <f>SUM(H103,Q103,Z103)</f>
        <v>0</v>
      </c>
      <c r="AD103" s="307">
        <f>SUM(I103,R103,AA103)</f>
        <v>0</v>
      </c>
      <c r="AE103" s="307">
        <f t="shared" si="244"/>
        <v>0</v>
      </c>
      <c r="AF103" s="255" t="e">
        <f t="shared" si="206"/>
        <v>#DIV/0!</v>
      </c>
      <c r="AG103" s="255" t="e">
        <f t="shared" si="207"/>
        <v>#DIV/0!</v>
      </c>
      <c r="AH103" s="255" t="e">
        <f t="shared" si="208"/>
        <v>#DIV/0!</v>
      </c>
      <c r="AI103" s="255" t="e">
        <f t="shared" si="209"/>
        <v>#DIV/0!</v>
      </c>
      <c r="AJ103" s="255" t="e">
        <f t="shared" si="210"/>
        <v>#DIV/0!</v>
      </c>
      <c r="AK103" s="255" t="e">
        <f t="shared" si="211"/>
        <v>#DIV/0!</v>
      </c>
      <c r="AL103" s="255" t="e">
        <f t="shared" si="212"/>
        <v>#DIV/0!</v>
      </c>
      <c r="AM103" s="255" t="e">
        <f t="shared" si="213"/>
        <v>#DIV/0!</v>
      </c>
      <c r="AN103" s="255" t="e">
        <f t="shared" si="214"/>
        <v>#DIV/0!</v>
      </c>
      <c r="AO103" s="255" t="e">
        <f t="shared" si="215"/>
        <v>#DIV/0!</v>
      </c>
      <c r="AP103" s="255" t="e">
        <f t="shared" si="216"/>
        <v>#DIV/0!</v>
      </c>
      <c r="AQ103" s="255" t="e">
        <f t="shared" si="217"/>
        <v>#DIV/0!</v>
      </c>
      <c r="AR103" s="255" t="e">
        <f t="shared" si="218"/>
        <v>#DIV/0!</v>
      </c>
      <c r="AS103" s="255" t="e">
        <f t="shared" si="219"/>
        <v>#DIV/0!</v>
      </c>
      <c r="AT103" s="255" t="e">
        <f t="shared" si="220"/>
        <v>#DIV/0!</v>
      </c>
      <c r="AU103" s="255" t="e">
        <f t="shared" si="221"/>
        <v>#DIV/0!</v>
      </c>
      <c r="AV103" s="255" t="e">
        <f t="shared" si="222"/>
        <v>#DIV/0!</v>
      </c>
      <c r="AW103" s="255" t="e">
        <f t="shared" si="223"/>
        <v>#DIV/0!</v>
      </c>
    </row>
    <row r="104" spans="1:49" s="102" customFormat="1" ht="9.9499999999999993" hidden="1" customHeight="1" x14ac:dyDescent="0.25">
      <c r="A104" s="106" t="s">
        <v>72</v>
      </c>
      <c r="B104" s="75">
        <v>28</v>
      </c>
      <c r="C104" s="75">
        <v>2</v>
      </c>
      <c r="D104" s="307">
        <f t="shared" si="277"/>
        <v>30</v>
      </c>
      <c r="E104" s="75"/>
      <c r="F104" s="75"/>
      <c r="G104" s="307">
        <f t="shared" si="236"/>
        <v>0</v>
      </c>
      <c r="H104" s="75"/>
      <c r="I104" s="75"/>
      <c r="J104" s="307">
        <f t="shared" si="237"/>
        <v>0</v>
      </c>
      <c r="K104" s="75">
        <v>6</v>
      </c>
      <c r="L104" s="75"/>
      <c r="M104" s="307">
        <f t="shared" si="238"/>
        <v>6</v>
      </c>
      <c r="N104" s="75"/>
      <c r="O104" s="75"/>
      <c r="P104" s="307">
        <f t="shared" si="239"/>
        <v>0</v>
      </c>
      <c r="Q104" s="75"/>
      <c r="R104" s="75"/>
      <c r="S104" s="307">
        <f t="shared" si="240"/>
        <v>0</v>
      </c>
      <c r="T104" s="75">
        <v>1</v>
      </c>
      <c r="U104" s="75">
        <v>1</v>
      </c>
      <c r="V104" s="307">
        <f t="shared" si="241"/>
        <v>2</v>
      </c>
      <c r="W104" s="75"/>
      <c r="X104" s="75"/>
      <c r="Y104" s="307">
        <f t="shared" si="242"/>
        <v>0</v>
      </c>
      <c r="Z104" s="75"/>
      <c r="AA104" s="75"/>
      <c r="AB104" s="307">
        <f t="shared" si="243"/>
        <v>0</v>
      </c>
      <c r="AC104" s="307">
        <f>SUM(H104,Q104,Z104)</f>
        <v>0</v>
      </c>
      <c r="AD104" s="307">
        <f>SUM(I104,R104,AA104)</f>
        <v>0</v>
      </c>
      <c r="AE104" s="307">
        <f t="shared" si="244"/>
        <v>0</v>
      </c>
      <c r="AF104" s="255" t="e">
        <f t="shared" si="206"/>
        <v>#DIV/0!</v>
      </c>
      <c r="AG104" s="255" t="e">
        <f t="shared" si="207"/>
        <v>#DIV/0!</v>
      </c>
      <c r="AH104" s="255" t="e">
        <f t="shared" si="208"/>
        <v>#DIV/0!</v>
      </c>
      <c r="AI104" s="255" t="e">
        <f t="shared" si="209"/>
        <v>#DIV/0!</v>
      </c>
      <c r="AJ104" s="255" t="e">
        <f t="shared" si="210"/>
        <v>#DIV/0!</v>
      </c>
      <c r="AK104" s="255" t="e">
        <f t="shared" si="211"/>
        <v>#DIV/0!</v>
      </c>
      <c r="AL104" s="255" t="e">
        <f t="shared" si="212"/>
        <v>#DIV/0!</v>
      </c>
      <c r="AM104" s="255" t="e">
        <f t="shared" si="213"/>
        <v>#DIV/0!</v>
      </c>
      <c r="AN104" s="255" t="e">
        <f t="shared" si="214"/>
        <v>#DIV/0!</v>
      </c>
      <c r="AO104" s="255" t="e">
        <f t="shared" si="215"/>
        <v>#DIV/0!</v>
      </c>
      <c r="AP104" s="255" t="e">
        <f t="shared" si="216"/>
        <v>#DIV/0!</v>
      </c>
      <c r="AQ104" s="255" t="e">
        <f t="shared" si="217"/>
        <v>#DIV/0!</v>
      </c>
      <c r="AR104" s="255" t="e">
        <f t="shared" si="218"/>
        <v>#DIV/0!</v>
      </c>
      <c r="AS104" s="255" t="e">
        <f t="shared" si="219"/>
        <v>#DIV/0!</v>
      </c>
      <c r="AT104" s="255" t="e">
        <f t="shared" si="220"/>
        <v>#DIV/0!</v>
      </c>
      <c r="AU104" s="255" t="e">
        <f t="shared" si="221"/>
        <v>#DIV/0!</v>
      </c>
      <c r="AV104" s="255" t="e">
        <f t="shared" si="222"/>
        <v>#DIV/0!</v>
      </c>
      <c r="AW104" s="255" t="e">
        <f t="shared" si="223"/>
        <v>#DIV/0!</v>
      </c>
    </row>
    <row r="105" spans="1:49" s="102" customFormat="1" ht="9.9499999999999993" hidden="1" customHeight="1" x14ac:dyDescent="0.25">
      <c r="A105" s="105" t="s">
        <v>40</v>
      </c>
      <c r="B105" s="316">
        <f>SUM(B106:B108)</f>
        <v>70</v>
      </c>
      <c r="C105" s="316">
        <f t="shared" ref="C105" si="278">SUM(C106:C108)</f>
        <v>1</v>
      </c>
      <c r="D105" s="316">
        <f>SUM(B105:C105)</f>
        <v>71</v>
      </c>
      <c r="E105" s="316">
        <f t="shared" ref="E105" si="279">SUM(E106:E108)</f>
        <v>0</v>
      </c>
      <c r="F105" s="316">
        <f t="shared" ref="F105" si="280">SUM(F106:F108)</f>
        <v>0</v>
      </c>
      <c r="G105" s="316">
        <f t="shared" si="236"/>
        <v>0</v>
      </c>
      <c r="H105" s="316">
        <f t="shared" ref="H105" si="281">SUM(H106:H108)</f>
        <v>0</v>
      </c>
      <c r="I105" s="316">
        <f t="shared" ref="I105" si="282">SUM(I106:I108)</f>
        <v>0</v>
      </c>
      <c r="J105" s="316">
        <f t="shared" si="237"/>
        <v>0</v>
      </c>
      <c r="K105" s="316">
        <f t="shared" ref="K105" si="283">SUM(K106:K108)</f>
        <v>20</v>
      </c>
      <c r="L105" s="316">
        <f t="shared" ref="L105" si="284">SUM(L106:L108)</f>
        <v>0</v>
      </c>
      <c r="M105" s="316">
        <f t="shared" si="238"/>
        <v>20</v>
      </c>
      <c r="N105" s="316">
        <f t="shared" ref="N105" si="285">SUM(N106:N108)</f>
        <v>0</v>
      </c>
      <c r="O105" s="316">
        <f t="shared" ref="O105" si="286">SUM(O106:O108)</f>
        <v>0</v>
      </c>
      <c r="P105" s="316">
        <f t="shared" si="239"/>
        <v>0</v>
      </c>
      <c r="Q105" s="316">
        <f t="shared" ref="Q105" si="287">SUM(Q106:Q108)</f>
        <v>0</v>
      </c>
      <c r="R105" s="316">
        <f t="shared" ref="R105" si="288">SUM(R106:R108)</f>
        <v>0</v>
      </c>
      <c r="S105" s="316">
        <f t="shared" si="240"/>
        <v>0</v>
      </c>
      <c r="T105" s="316">
        <f t="shared" ref="T105" si="289">SUM(T106:T108)</f>
        <v>6</v>
      </c>
      <c r="U105" s="316">
        <f t="shared" ref="U105" si="290">SUM(U106:U108)</f>
        <v>0</v>
      </c>
      <c r="V105" s="316">
        <f t="shared" si="241"/>
        <v>6</v>
      </c>
      <c r="W105" s="316">
        <f t="shared" ref="W105" si="291">SUM(W106:W108)</f>
        <v>0</v>
      </c>
      <c r="X105" s="316">
        <f t="shared" ref="X105" si="292">SUM(X106:X108)</f>
        <v>0</v>
      </c>
      <c r="Y105" s="316">
        <f t="shared" si="242"/>
        <v>0</v>
      </c>
      <c r="Z105" s="316">
        <f t="shared" ref="Z105" si="293">SUM(Z106:Z108)</f>
        <v>0</v>
      </c>
      <c r="AA105" s="316">
        <f t="shared" ref="AA105" si="294">SUM(AA106:AA108)</f>
        <v>0</v>
      </c>
      <c r="AB105" s="316">
        <f t="shared" si="243"/>
        <v>0</v>
      </c>
      <c r="AC105" s="316">
        <f t="shared" ref="AC105" si="295">SUM(AC106:AC108)</f>
        <v>0</v>
      </c>
      <c r="AD105" s="316">
        <f t="shared" ref="AD105" si="296">SUM(AD106:AD108)</f>
        <v>0</v>
      </c>
      <c r="AE105" s="316">
        <f t="shared" si="244"/>
        <v>0</v>
      </c>
      <c r="AF105" s="254" t="e">
        <f t="shared" ref="AF105:AF130" si="297">H105/AC105</f>
        <v>#DIV/0!</v>
      </c>
      <c r="AG105" s="254" t="e">
        <f t="shared" ref="AG105:AG130" si="298">I105/AD105</f>
        <v>#DIV/0!</v>
      </c>
      <c r="AH105" s="254" t="e">
        <f t="shared" ref="AH105:AH130" si="299">J105/AE105</f>
        <v>#DIV/0!</v>
      </c>
      <c r="AI105" s="254" t="e">
        <f t="shared" ref="AI105:AI129" si="300">H105/E105</f>
        <v>#DIV/0!</v>
      </c>
      <c r="AJ105" s="254" t="e">
        <f t="shared" ref="AJ105:AJ129" si="301">I105/F105</f>
        <v>#DIV/0!</v>
      </c>
      <c r="AK105" s="254" t="e">
        <f t="shared" ref="AK105:AK129" si="302">J105/G105</f>
        <v>#DIV/0!</v>
      </c>
      <c r="AL105" s="254" t="e">
        <f t="shared" ref="AL105:AL130" si="303">Q105/AC105</f>
        <v>#DIV/0!</v>
      </c>
      <c r="AM105" s="254" t="e">
        <f t="shared" ref="AM105:AM130" si="304">R105/AD105</f>
        <v>#DIV/0!</v>
      </c>
      <c r="AN105" s="254" t="e">
        <f t="shared" ref="AN105:AN130" si="305">S105/AE105</f>
        <v>#DIV/0!</v>
      </c>
      <c r="AO105" s="254" t="e">
        <f t="shared" ref="AO105:AO130" si="306">Q105/N105</f>
        <v>#DIV/0!</v>
      </c>
      <c r="AP105" s="254" t="e">
        <f t="shared" ref="AP105:AP130" si="307">R105/O105</f>
        <v>#DIV/0!</v>
      </c>
      <c r="AQ105" s="254" t="e">
        <f t="shared" ref="AQ105:AQ130" si="308">S105/P105</f>
        <v>#DIV/0!</v>
      </c>
      <c r="AR105" s="254" t="e">
        <f t="shared" ref="AR105:AR130" si="309">Z105/AC105</f>
        <v>#DIV/0!</v>
      </c>
      <c r="AS105" s="254" t="e">
        <f t="shared" ref="AS105:AS130" si="310">AA105/AD105</f>
        <v>#DIV/0!</v>
      </c>
      <c r="AT105" s="254" t="e">
        <f t="shared" ref="AT105:AT130" si="311">AB105/AE105</f>
        <v>#DIV/0!</v>
      </c>
      <c r="AU105" s="254" t="e">
        <f t="shared" ref="AU105:AU128" si="312">Z105/W105</f>
        <v>#DIV/0!</v>
      </c>
      <c r="AV105" s="254" t="e">
        <f t="shared" ref="AV105:AV128" si="313">AA105/X105</f>
        <v>#DIV/0!</v>
      </c>
      <c r="AW105" s="254" t="e">
        <f t="shared" ref="AW105:AW128" si="314">AB105/Y105</f>
        <v>#DIV/0!</v>
      </c>
    </row>
    <row r="106" spans="1:49" s="102" customFormat="1" ht="9.9499999999999993" hidden="1" customHeight="1" x14ac:dyDescent="0.25">
      <c r="A106" s="358" t="s">
        <v>59</v>
      </c>
      <c r="B106" s="75">
        <v>22</v>
      </c>
      <c r="C106" s="75">
        <v>1</v>
      </c>
      <c r="D106" s="307">
        <f t="shared" ref="D106:D108" si="315">SUM(B106:C106)</f>
        <v>23</v>
      </c>
      <c r="E106" s="75"/>
      <c r="F106" s="75"/>
      <c r="G106" s="307">
        <f t="shared" si="236"/>
        <v>0</v>
      </c>
      <c r="H106" s="75"/>
      <c r="I106" s="75"/>
      <c r="J106" s="307">
        <f t="shared" si="237"/>
        <v>0</v>
      </c>
      <c r="K106" s="75">
        <v>8</v>
      </c>
      <c r="L106" s="75"/>
      <c r="M106" s="307">
        <f t="shared" si="238"/>
        <v>8</v>
      </c>
      <c r="N106" s="75"/>
      <c r="O106" s="75"/>
      <c r="P106" s="307">
        <f t="shared" si="239"/>
        <v>0</v>
      </c>
      <c r="Q106" s="75"/>
      <c r="R106" s="75"/>
      <c r="S106" s="307">
        <f t="shared" si="240"/>
        <v>0</v>
      </c>
      <c r="T106" s="75">
        <v>2</v>
      </c>
      <c r="U106" s="75"/>
      <c r="V106" s="307">
        <f t="shared" si="241"/>
        <v>2</v>
      </c>
      <c r="W106" s="75"/>
      <c r="X106" s="75"/>
      <c r="Y106" s="307">
        <f t="shared" si="242"/>
        <v>0</v>
      </c>
      <c r="Z106" s="75"/>
      <c r="AA106" s="75"/>
      <c r="AB106" s="307">
        <f t="shared" si="243"/>
        <v>0</v>
      </c>
      <c r="AC106" s="307">
        <f t="shared" ref="AC106:AD108" si="316">SUM(H106,Q106,Z106)</f>
        <v>0</v>
      </c>
      <c r="AD106" s="307">
        <f t="shared" si="316"/>
        <v>0</v>
      </c>
      <c r="AE106" s="307">
        <f t="shared" si="244"/>
        <v>0</v>
      </c>
      <c r="AF106" s="255" t="e">
        <f t="shared" si="297"/>
        <v>#DIV/0!</v>
      </c>
      <c r="AG106" s="255" t="e">
        <f t="shared" si="298"/>
        <v>#DIV/0!</v>
      </c>
      <c r="AH106" s="255" t="e">
        <f t="shared" si="299"/>
        <v>#DIV/0!</v>
      </c>
      <c r="AI106" s="255" t="e">
        <f t="shared" si="300"/>
        <v>#DIV/0!</v>
      </c>
      <c r="AJ106" s="255" t="e">
        <f t="shared" si="301"/>
        <v>#DIV/0!</v>
      </c>
      <c r="AK106" s="255" t="e">
        <f t="shared" si="302"/>
        <v>#DIV/0!</v>
      </c>
      <c r="AL106" s="255" t="e">
        <f t="shared" si="303"/>
        <v>#DIV/0!</v>
      </c>
      <c r="AM106" s="255" t="e">
        <f t="shared" si="304"/>
        <v>#DIV/0!</v>
      </c>
      <c r="AN106" s="255" t="e">
        <f t="shared" si="305"/>
        <v>#DIV/0!</v>
      </c>
      <c r="AO106" s="255" t="e">
        <f t="shared" si="306"/>
        <v>#DIV/0!</v>
      </c>
      <c r="AP106" s="255" t="e">
        <f t="shared" si="307"/>
        <v>#DIV/0!</v>
      </c>
      <c r="AQ106" s="255" t="e">
        <f t="shared" si="308"/>
        <v>#DIV/0!</v>
      </c>
      <c r="AR106" s="255" t="e">
        <f t="shared" si="309"/>
        <v>#DIV/0!</v>
      </c>
      <c r="AS106" s="255" t="e">
        <f t="shared" si="310"/>
        <v>#DIV/0!</v>
      </c>
      <c r="AT106" s="255" t="e">
        <f t="shared" si="311"/>
        <v>#DIV/0!</v>
      </c>
      <c r="AU106" s="255" t="e">
        <f t="shared" si="312"/>
        <v>#DIV/0!</v>
      </c>
      <c r="AV106" s="255" t="e">
        <f t="shared" si="313"/>
        <v>#DIV/0!</v>
      </c>
      <c r="AW106" s="255" t="e">
        <f t="shared" si="314"/>
        <v>#DIV/0!</v>
      </c>
    </row>
    <row r="107" spans="1:49" s="102" customFormat="1" ht="9.9499999999999993" hidden="1" customHeight="1" x14ac:dyDescent="0.25">
      <c r="A107" s="355" t="s">
        <v>262</v>
      </c>
      <c r="B107" s="75">
        <v>21</v>
      </c>
      <c r="C107" s="75"/>
      <c r="D107" s="307">
        <f t="shared" si="315"/>
        <v>21</v>
      </c>
      <c r="E107" s="75"/>
      <c r="F107" s="75"/>
      <c r="G107" s="307">
        <f t="shared" si="236"/>
        <v>0</v>
      </c>
      <c r="H107" s="75"/>
      <c r="I107" s="75"/>
      <c r="J107" s="307">
        <f t="shared" si="237"/>
        <v>0</v>
      </c>
      <c r="K107" s="75">
        <v>5</v>
      </c>
      <c r="L107" s="75"/>
      <c r="M107" s="307">
        <f t="shared" si="238"/>
        <v>5</v>
      </c>
      <c r="N107" s="75"/>
      <c r="O107" s="75"/>
      <c r="P107" s="307">
        <f t="shared" si="239"/>
        <v>0</v>
      </c>
      <c r="Q107" s="75"/>
      <c r="R107" s="75"/>
      <c r="S107" s="307">
        <f t="shared" si="240"/>
        <v>0</v>
      </c>
      <c r="T107" s="75">
        <v>1</v>
      </c>
      <c r="U107" s="75"/>
      <c r="V107" s="307">
        <f t="shared" si="241"/>
        <v>1</v>
      </c>
      <c r="W107" s="75"/>
      <c r="X107" s="75"/>
      <c r="Y107" s="307">
        <f t="shared" si="242"/>
        <v>0</v>
      </c>
      <c r="Z107" s="75"/>
      <c r="AA107" s="75"/>
      <c r="AB107" s="307">
        <f t="shared" si="243"/>
        <v>0</v>
      </c>
      <c r="AC107" s="307">
        <f t="shared" si="316"/>
        <v>0</v>
      </c>
      <c r="AD107" s="307">
        <f t="shared" si="316"/>
        <v>0</v>
      </c>
      <c r="AE107" s="307">
        <f t="shared" si="244"/>
        <v>0</v>
      </c>
      <c r="AF107" s="255" t="e">
        <f t="shared" si="297"/>
        <v>#DIV/0!</v>
      </c>
      <c r="AG107" s="255" t="e">
        <f t="shared" si="298"/>
        <v>#DIV/0!</v>
      </c>
      <c r="AH107" s="255" t="e">
        <f t="shared" si="299"/>
        <v>#DIV/0!</v>
      </c>
      <c r="AI107" s="255" t="e">
        <f t="shared" si="300"/>
        <v>#DIV/0!</v>
      </c>
      <c r="AJ107" s="255" t="e">
        <f t="shared" si="301"/>
        <v>#DIV/0!</v>
      </c>
      <c r="AK107" s="255" t="e">
        <f t="shared" si="302"/>
        <v>#DIV/0!</v>
      </c>
      <c r="AL107" s="255" t="e">
        <f t="shared" si="303"/>
        <v>#DIV/0!</v>
      </c>
      <c r="AM107" s="255" t="e">
        <f t="shared" si="304"/>
        <v>#DIV/0!</v>
      </c>
      <c r="AN107" s="255" t="e">
        <f t="shared" si="305"/>
        <v>#DIV/0!</v>
      </c>
      <c r="AO107" s="255" t="e">
        <f t="shared" si="306"/>
        <v>#DIV/0!</v>
      </c>
      <c r="AP107" s="255" t="e">
        <f t="shared" si="307"/>
        <v>#DIV/0!</v>
      </c>
      <c r="AQ107" s="255" t="e">
        <f t="shared" si="308"/>
        <v>#DIV/0!</v>
      </c>
      <c r="AR107" s="255" t="e">
        <f t="shared" si="309"/>
        <v>#DIV/0!</v>
      </c>
      <c r="AS107" s="255" t="e">
        <f t="shared" si="310"/>
        <v>#DIV/0!</v>
      </c>
      <c r="AT107" s="255" t="e">
        <f t="shared" si="311"/>
        <v>#DIV/0!</v>
      </c>
      <c r="AU107" s="255" t="e">
        <f t="shared" si="312"/>
        <v>#DIV/0!</v>
      </c>
      <c r="AV107" s="255" t="e">
        <f t="shared" si="313"/>
        <v>#DIV/0!</v>
      </c>
      <c r="AW107" s="255" t="e">
        <f t="shared" si="314"/>
        <v>#DIV/0!</v>
      </c>
    </row>
    <row r="108" spans="1:49" s="102" customFormat="1" ht="9.9499999999999993" hidden="1" customHeight="1" x14ac:dyDescent="0.25">
      <c r="A108" s="358" t="s">
        <v>86</v>
      </c>
      <c r="B108" s="75">
        <v>27</v>
      </c>
      <c r="C108" s="75"/>
      <c r="D108" s="307">
        <f t="shared" si="315"/>
        <v>27</v>
      </c>
      <c r="E108" s="75"/>
      <c r="F108" s="75"/>
      <c r="G108" s="307">
        <f t="shared" si="236"/>
        <v>0</v>
      </c>
      <c r="H108" s="75"/>
      <c r="I108" s="75"/>
      <c r="J108" s="307">
        <f t="shared" si="237"/>
        <v>0</v>
      </c>
      <c r="K108" s="75">
        <v>7</v>
      </c>
      <c r="L108" s="75"/>
      <c r="M108" s="307">
        <f t="shared" si="238"/>
        <v>7</v>
      </c>
      <c r="N108" s="75"/>
      <c r="O108" s="75"/>
      <c r="P108" s="307">
        <f t="shared" si="239"/>
        <v>0</v>
      </c>
      <c r="Q108" s="75"/>
      <c r="R108" s="75"/>
      <c r="S108" s="307">
        <f t="shared" si="240"/>
        <v>0</v>
      </c>
      <c r="T108" s="75">
        <v>3</v>
      </c>
      <c r="U108" s="75"/>
      <c r="V108" s="307">
        <f t="shared" si="241"/>
        <v>3</v>
      </c>
      <c r="W108" s="75"/>
      <c r="X108" s="75"/>
      <c r="Y108" s="307">
        <f t="shared" si="242"/>
        <v>0</v>
      </c>
      <c r="Z108" s="75"/>
      <c r="AA108" s="75"/>
      <c r="AB108" s="307">
        <f t="shared" si="243"/>
        <v>0</v>
      </c>
      <c r="AC108" s="307">
        <f t="shared" si="316"/>
        <v>0</v>
      </c>
      <c r="AD108" s="307">
        <f t="shared" si="316"/>
        <v>0</v>
      </c>
      <c r="AE108" s="307">
        <f t="shared" si="244"/>
        <v>0</v>
      </c>
      <c r="AF108" s="255" t="e">
        <f t="shared" si="297"/>
        <v>#DIV/0!</v>
      </c>
      <c r="AG108" s="255" t="e">
        <f t="shared" si="298"/>
        <v>#DIV/0!</v>
      </c>
      <c r="AH108" s="255" t="e">
        <f t="shared" si="299"/>
        <v>#DIV/0!</v>
      </c>
      <c r="AI108" s="255" t="e">
        <f t="shared" si="300"/>
        <v>#DIV/0!</v>
      </c>
      <c r="AJ108" s="255" t="e">
        <f t="shared" si="301"/>
        <v>#DIV/0!</v>
      </c>
      <c r="AK108" s="255" t="e">
        <f t="shared" si="302"/>
        <v>#DIV/0!</v>
      </c>
      <c r="AL108" s="255" t="e">
        <f t="shared" si="303"/>
        <v>#DIV/0!</v>
      </c>
      <c r="AM108" s="255" t="e">
        <f t="shared" si="304"/>
        <v>#DIV/0!</v>
      </c>
      <c r="AN108" s="255" t="e">
        <f t="shared" si="305"/>
        <v>#DIV/0!</v>
      </c>
      <c r="AO108" s="255" t="e">
        <f t="shared" si="306"/>
        <v>#DIV/0!</v>
      </c>
      <c r="AP108" s="255" t="e">
        <f t="shared" si="307"/>
        <v>#DIV/0!</v>
      </c>
      <c r="AQ108" s="255" t="e">
        <f t="shared" si="308"/>
        <v>#DIV/0!</v>
      </c>
      <c r="AR108" s="255" t="e">
        <f t="shared" si="309"/>
        <v>#DIV/0!</v>
      </c>
      <c r="AS108" s="255" t="e">
        <f t="shared" si="310"/>
        <v>#DIV/0!</v>
      </c>
      <c r="AT108" s="255" t="e">
        <f t="shared" si="311"/>
        <v>#DIV/0!</v>
      </c>
      <c r="AU108" s="255" t="e">
        <f t="shared" si="312"/>
        <v>#DIV/0!</v>
      </c>
      <c r="AV108" s="255" t="e">
        <f t="shared" si="313"/>
        <v>#DIV/0!</v>
      </c>
      <c r="AW108" s="255" t="e">
        <f t="shared" si="314"/>
        <v>#DIV/0!</v>
      </c>
    </row>
    <row r="109" spans="1:49" s="102" customFormat="1" ht="9.9499999999999993" hidden="1" customHeight="1" x14ac:dyDescent="0.25">
      <c r="A109" s="357" t="s">
        <v>137</v>
      </c>
      <c r="B109" s="319">
        <f>SUM(B110,B118,B120,B124,B127,B129)</f>
        <v>0</v>
      </c>
      <c r="C109" s="319">
        <f t="shared" ref="C109" si="317">SUM(C110,C118,C120,C124,C127,C129)</f>
        <v>56</v>
      </c>
      <c r="D109" s="319">
        <f>SUM(B109:C109)</f>
        <v>56</v>
      </c>
      <c r="E109" s="429">
        <f t="shared" ref="E109:F109" si="318">SUM(E110,E118,E120,E124,E127,E129)</f>
        <v>0</v>
      </c>
      <c r="F109" s="429">
        <f t="shared" si="318"/>
        <v>8</v>
      </c>
      <c r="G109" s="429">
        <f t="shared" si="236"/>
        <v>8</v>
      </c>
      <c r="H109" s="319">
        <f t="shared" ref="H109:I109" si="319">SUM(H110,H118,H120,H124,H127,H129)</f>
        <v>0</v>
      </c>
      <c r="I109" s="319">
        <f t="shared" si="319"/>
        <v>7</v>
      </c>
      <c r="J109" s="319">
        <f t="shared" si="237"/>
        <v>7</v>
      </c>
      <c r="K109" s="319">
        <f t="shared" ref="K109:L109" si="320">SUM(K110,K118,K120,K124,K127,K129)</f>
        <v>0</v>
      </c>
      <c r="L109" s="319">
        <f t="shared" si="320"/>
        <v>14</v>
      </c>
      <c r="M109" s="319">
        <f t="shared" si="238"/>
        <v>14</v>
      </c>
      <c r="N109" s="319">
        <f t="shared" ref="N109:O109" si="321">SUM(N110,N118,N120,N124,N127,N129)</f>
        <v>0</v>
      </c>
      <c r="O109" s="319">
        <f t="shared" si="321"/>
        <v>2</v>
      </c>
      <c r="P109" s="319">
        <f t="shared" si="239"/>
        <v>2</v>
      </c>
      <c r="Q109" s="319">
        <f t="shared" ref="Q109:R109" si="322">SUM(Q110,Q118,Q120,Q124,Q127,Q129)</f>
        <v>0</v>
      </c>
      <c r="R109" s="319">
        <f t="shared" si="322"/>
        <v>1</v>
      </c>
      <c r="S109" s="319">
        <f t="shared" si="240"/>
        <v>1</v>
      </c>
      <c r="T109" s="319">
        <f t="shared" ref="T109:U109" si="323">SUM(T110,T118,T120,T124,T127,T129)</f>
        <v>0</v>
      </c>
      <c r="U109" s="319">
        <f t="shared" si="323"/>
        <v>3</v>
      </c>
      <c r="V109" s="319">
        <f t="shared" si="241"/>
        <v>3</v>
      </c>
      <c r="W109" s="319">
        <f t="shared" ref="W109:X109" si="324">SUM(W110,W118,W120,W124,W127,W129)</f>
        <v>0</v>
      </c>
      <c r="X109" s="319">
        <f t="shared" si="324"/>
        <v>1</v>
      </c>
      <c r="Y109" s="319">
        <f t="shared" si="242"/>
        <v>1</v>
      </c>
      <c r="Z109" s="319">
        <f t="shared" ref="Z109:AA109" si="325">SUM(Z110,Z118,Z120,Z124,Z127,Z129)</f>
        <v>0</v>
      </c>
      <c r="AA109" s="319">
        <f t="shared" si="325"/>
        <v>1</v>
      </c>
      <c r="AB109" s="319">
        <f t="shared" si="243"/>
        <v>1</v>
      </c>
      <c r="AC109" s="319">
        <f t="shared" ref="AC109:AD109" si="326">SUM(AC110,AC118,AC120,AC124,AC127,AC129)</f>
        <v>0</v>
      </c>
      <c r="AD109" s="319">
        <f t="shared" si="326"/>
        <v>9</v>
      </c>
      <c r="AE109" s="319">
        <f t="shared" si="244"/>
        <v>9</v>
      </c>
      <c r="AF109" s="253" t="e">
        <f t="shared" si="297"/>
        <v>#DIV/0!</v>
      </c>
      <c r="AG109" s="253">
        <f t="shared" si="298"/>
        <v>0.77777777777777779</v>
      </c>
      <c r="AH109" s="253">
        <f t="shared" si="299"/>
        <v>0.77777777777777779</v>
      </c>
      <c r="AI109" s="253" t="e">
        <f t="shared" si="300"/>
        <v>#DIV/0!</v>
      </c>
      <c r="AJ109" s="253">
        <f t="shared" si="301"/>
        <v>0.875</v>
      </c>
      <c r="AK109" s="253">
        <f t="shared" si="302"/>
        <v>0.875</v>
      </c>
      <c r="AL109" s="253" t="e">
        <f t="shared" si="303"/>
        <v>#DIV/0!</v>
      </c>
      <c r="AM109" s="253">
        <f t="shared" si="304"/>
        <v>0.1111111111111111</v>
      </c>
      <c r="AN109" s="253">
        <f t="shared" si="305"/>
        <v>0.1111111111111111</v>
      </c>
      <c r="AO109" s="253" t="e">
        <f t="shared" si="306"/>
        <v>#DIV/0!</v>
      </c>
      <c r="AP109" s="253">
        <f t="shared" si="307"/>
        <v>0.5</v>
      </c>
      <c r="AQ109" s="253">
        <f t="shared" si="308"/>
        <v>0.5</v>
      </c>
      <c r="AR109" s="253" t="e">
        <f t="shared" si="309"/>
        <v>#DIV/0!</v>
      </c>
      <c r="AS109" s="253">
        <f t="shared" si="310"/>
        <v>0.1111111111111111</v>
      </c>
      <c r="AT109" s="253">
        <f t="shared" si="311"/>
        <v>0.1111111111111111</v>
      </c>
      <c r="AU109" s="253" t="e">
        <f t="shared" si="312"/>
        <v>#DIV/0!</v>
      </c>
      <c r="AV109" s="253">
        <f t="shared" si="313"/>
        <v>1</v>
      </c>
      <c r="AW109" s="253">
        <f t="shared" si="314"/>
        <v>1</v>
      </c>
    </row>
    <row r="110" spans="1:49" s="102" customFormat="1" ht="9.9499999999999993" hidden="1" customHeight="1" x14ac:dyDescent="0.25">
      <c r="A110" s="105" t="s">
        <v>35</v>
      </c>
      <c r="B110" s="316">
        <f t="shared" ref="B110:C110" si="327">SUM(B111:B117)</f>
        <v>0</v>
      </c>
      <c r="C110" s="316">
        <f t="shared" si="327"/>
        <v>18</v>
      </c>
      <c r="D110" s="316">
        <f>SUM(B110:C110)</f>
        <v>18</v>
      </c>
      <c r="E110" s="316">
        <f t="shared" ref="E110:F110" si="328">SUM(E111:E117)</f>
        <v>0</v>
      </c>
      <c r="F110" s="316">
        <f t="shared" si="328"/>
        <v>0</v>
      </c>
      <c r="G110" s="316">
        <f t="shared" si="236"/>
        <v>0</v>
      </c>
      <c r="H110" s="316">
        <f t="shared" ref="H110:I110" si="329">SUM(H111:H117)</f>
        <v>0</v>
      </c>
      <c r="I110" s="316">
        <f t="shared" si="329"/>
        <v>0</v>
      </c>
      <c r="J110" s="316">
        <f t="shared" si="237"/>
        <v>0</v>
      </c>
      <c r="K110" s="316">
        <f t="shared" ref="K110:L110" si="330">SUM(K111:K117)</f>
        <v>0</v>
      </c>
      <c r="L110" s="316">
        <f t="shared" si="330"/>
        <v>2</v>
      </c>
      <c r="M110" s="316">
        <f t="shared" si="238"/>
        <v>2</v>
      </c>
      <c r="N110" s="316">
        <f t="shared" ref="N110:O110" si="331">SUM(N111:N117)</f>
        <v>0</v>
      </c>
      <c r="O110" s="316">
        <f t="shared" si="331"/>
        <v>0</v>
      </c>
      <c r="P110" s="316">
        <f t="shared" si="239"/>
        <v>0</v>
      </c>
      <c r="Q110" s="316">
        <f t="shared" ref="Q110:R110" si="332">SUM(Q111:Q117)</f>
        <v>0</v>
      </c>
      <c r="R110" s="316">
        <f t="shared" si="332"/>
        <v>0</v>
      </c>
      <c r="S110" s="316">
        <f t="shared" si="240"/>
        <v>0</v>
      </c>
      <c r="T110" s="316">
        <f t="shared" ref="T110:U110" si="333">SUM(T111:T117)</f>
        <v>0</v>
      </c>
      <c r="U110" s="316">
        <f t="shared" si="333"/>
        <v>0</v>
      </c>
      <c r="V110" s="316">
        <f t="shared" si="241"/>
        <v>0</v>
      </c>
      <c r="W110" s="316">
        <f t="shared" ref="W110:X110" si="334">SUM(W111:W117)</f>
        <v>0</v>
      </c>
      <c r="X110" s="316">
        <f t="shared" si="334"/>
        <v>0</v>
      </c>
      <c r="Y110" s="316">
        <f t="shared" si="242"/>
        <v>0</v>
      </c>
      <c r="Z110" s="316">
        <f t="shared" ref="Z110:AA110" si="335">SUM(Z111:Z117)</f>
        <v>0</v>
      </c>
      <c r="AA110" s="316">
        <f t="shared" si="335"/>
        <v>0</v>
      </c>
      <c r="AB110" s="316">
        <f t="shared" si="243"/>
        <v>0</v>
      </c>
      <c r="AC110" s="316">
        <f t="shared" ref="AC110:AD110" si="336">SUM(AC111:AC117)</f>
        <v>0</v>
      </c>
      <c r="AD110" s="316">
        <f t="shared" si="336"/>
        <v>0</v>
      </c>
      <c r="AE110" s="316">
        <f t="shared" si="244"/>
        <v>0</v>
      </c>
      <c r="AF110" s="254" t="e">
        <f t="shared" si="297"/>
        <v>#DIV/0!</v>
      </c>
      <c r="AG110" s="254" t="e">
        <f t="shared" si="298"/>
        <v>#DIV/0!</v>
      </c>
      <c r="AH110" s="254" t="e">
        <f t="shared" si="299"/>
        <v>#DIV/0!</v>
      </c>
      <c r="AI110" s="254" t="e">
        <f t="shared" si="300"/>
        <v>#DIV/0!</v>
      </c>
      <c r="AJ110" s="254" t="e">
        <f t="shared" si="301"/>
        <v>#DIV/0!</v>
      </c>
      <c r="AK110" s="254" t="e">
        <f t="shared" si="302"/>
        <v>#DIV/0!</v>
      </c>
      <c r="AL110" s="254" t="e">
        <f t="shared" si="303"/>
        <v>#DIV/0!</v>
      </c>
      <c r="AM110" s="254" t="e">
        <f t="shared" si="304"/>
        <v>#DIV/0!</v>
      </c>
      <c r="AN110" s="254" t="e">
        <f t="shared" si="305"/>
        <v>#DIV/0!</v>
      </c>
      <c r="AO110" s="254" t="e">
        <f t="shared" si="306"/>
        <v>#DIV/0!</v>
      </c>
      <c r="AP110" s="254" t="e">
        <f t="shared" si="307"/>
        <v>#DIV/0!</v>
      </c>
      <c r="AQ110" s="254" t="e">
        <f t="shared" si="308"/>
        <v>#DIV/0!</v>
      </c>
      <c r="AR110" s="254" t="e">
        <f t="shared" si="309"/>
        <v>#DIV/0!</v>
      </c>
      <c r="AS110" s="254" t="e">
        <f t="shared" si="310"/>
        <v>#DIV/0!</v>
      </c>
      <c r="AT110" s="254" t="e">
        <f t="shared" si="311"/>
        <v>#DIV/0!</v>
      </c>
      <c r="AU110" s="254" t="e">
        <f t="shared" si="312"/>
        <v>#DIV/0!</v>
      </c>
      <c r="AV110" s="254" t="e">
        <f t="shared" si="313"/>
        <v>#DIV/0!</v>
      </c>
      <c r="AW110" s="254" t="e">
        <f t="shared" si="314"/>
        <v>#DIV/0!</v>
      </c>
    </row>
    <row r="111" spans="1:49" s="102" customFormat="1" ht="9.9499999999999993" hidden="1" customHeight="1" x14ac:dyDescent="0.25">
      <c r="A111" s="355" t="s">
        <v>263</v>
      </c>
      <c r="B111" s="360"/>
      <c r="C111" s="75">
        <v>5</v>
      </c>
      <c r="D111" s="307">
        <f t="shared" ref="D111:D117" si="337">SUM(B111:C111)</f>
        <v>5</v>
      </c>
      <c r="E111" s="360"/>
      <c r="F111" s="75"/>
      <c r="G111" s="307">
        <f t="shared" si="236"/>
        <v>0</v>
      </c>
      <c r="H111" s="360"/>
      <c r="I111" s="75"/>
      <c r="J111" s="307">
        <f t="shared" si="237"/>
        <v>0</v>
      </c>
      <c r="K111" s="360"/>
      <c r="L111" s="75">
        <v>2</v>
      </c>
      <c r="M111" s="307">
        <f t="shared" si="238"/>
        <v>2</v>
      </c>
      <c r="N111" s="360"/>
      <c r="O111" s="75"/>
      <c r="P111" s="307">
        <f t="shared" si="239"/>
        <v>0</v>
      </c>
      <c r="Q111" s="360"/>
      <c r="R111" s="75"/>
      <c r="S111" s="307">
        <f t="shared" si="240"/>
        <v>0</v>
      </c>
      <c r="T111" s="360"/>
      <c r="U111" s="75"/>
      <c r="V111" s="307">
        <f t="shared" si="241"/>
        <v>0</v>
      </c>
      <c r="W111" s="360"/>
      <c r="X111" s="75"/>
      <c r="Y111" s="307">
        <f t="shared" si="242"/>
        <v>0</v>
      </c>
      <c r="Z111" s="360"/>
      <c r="AA111" s="75"/>
      <c r="AB111" s="307">
        <f t="shared" si="243"/>
        <v>0</v>
      </c>
      <c r="AC111" s="307">
        <f t="shared" ref="AC111:AD117" si="338">SUM(H111,Q111,Z111)</f>
        <v>0</v>
      </c>
      <c r="AD111" s="307">
        <f t="shared" si="338"/>
        <v>0</v>
      </c>
      <c r="AE111" s="307">
        <f t="shared" si="244"/>
        <v>0</v>
      </c>
      <c r="AF111" s="255" t="e">
        <f t="shared" si="297"/>
        <v>#DIV/0!</v>
      </c>
      <c r="AG111" s="255" t="e">
        <f t="shared" si="298"/>
        <v>#DIV/0!</v>
      </c>
      <c r="AH111" s="255" t="e">
        <f t="shared" si="299"/>
        <v>#DIV/0!</v>
      </c>
      <c r="AI111" s="255" t="e">
        <f t="shared" si="300"/>
        <v>#DIV/0!</v>
      </c>
      <c r="AJ111" s="255" t="e">
        <f t="shared" si="301"/>
        <v>#DIV/0!</v>
      </c>
      <c r="AK111" s="255" t="e">
        <f t="shared" si="302"/>
        <v>#DIV/0!</v>
      </c>
      <c r="AL111" s="255" t="e">
        <f t="shared" si="303"/>
        <v>#DIV/0!</v>
      </c>
      <c r="AM111" s="255" t="e">
        <f t="shared" si="304"/>
        <v>#DIV/0!</v>
      </c>
      <c r="AN111" s="255" t="e">
        <f t="shared" si="305"/>
        <v>#DIV/0!</v>
      </c>
      <c r="AO111" s="255" t="e">
        <f t="shared" si="306"/>
        <v>#DIV/0!</v>
      </c>
      <c r="AP111" s="255" t="e">
        <f t="shared" si="307"/>
        <v>#DIV/0!</v>
      </c>
      <c r="AQ111" s="255" t="e">
        <f t="shared" si="308"/>
        <v>#DIV/0!</v>
      </c>
      <c r="AR111" s="255" t="e">
        <f t="shared" si="309"/>
        <v>#DIV/0!</v>
      </c>
      <c r="AS111" s="255" t="e">
        <f t="shared" si="310"/>
        <v>#DIV/0!</v>
      </c>
      <c r="AT111" s="255" t="e">
        <f t="shared" si="311"/>
        <v>#DIV/0!</v>
      </c>
      <c r="AU111" s="255" t="e">
        <f t="shared" si="312"/>
        <v>#DIV/0!</v>
      </c>
      <c r="AV111" s="255" t="e">
        <f t="shared" si="313"/>
        <v>#DIV/0!</v>
      </c>
      <c r="AW111" s="255" t="e">
        <f t="shared" si="314"/>
        <v>#DIV/0!</v>
      </c>
    </row>
    <row r="112" spans="1:49" s="102" customFormat="1" ht="9.9499999999999993" hidden="1" customHeight="1" x14ac:dyDescent="0.25">
      <c r="A112" s="355" t="s">
        <v>264</v>
      </c>
      <c r="B112" s="360"/>
      <c r="C112" s="75"/>
      <c r="D112" s="307">
        <f t="shared" si="337"/>
        <v>0</v>
      </c>
      <c r="E112" s="360"/>
      <c r="F112" s="75"/>
      <c r="G112" s="307">
        <f t="shared" si="236"/>
        <v>0</v>
      </c>
      <c r="H112" s="360"/>
      <c r="I112" s="75"/>
      <c r="J112" s="307">
        <f t="shared" si="237"/>
        <v>0</v>
      </c>
      <c r="K112" s="360"/>
      <c r="L112" s="75"/>
      <c r="M112" s="307">
        <f t="shared" si="238"/>
        <v>0</v>
      </c>
      <c r="N112" s="360"/>
      <c r="O112" s="75"/>
      <c r="P112" s="307">
        <f t="shared" si="239"/>
        <v>0</v>
      </c>
      <c r="Q112" s="360"/>
      <c r="R112" s="75"/>
      <c r="S112" s="307">
        <f t="shared" si="240"/>
        <v>0</v>
      </c>
      <c r="T112" s="360"/>
      <c r="U112" s="75"/>
      <c r="V112" s="307">
        <f t="shared" si="241"/>
        <v>0</v>
      </c>
      <c r="W112" s="360"/>
      <c r="X112" s="75"/>
      <c r="Y112" s="307">
        <f t="shared" si="242"/>
        <v>0</v>
      </c>
      <c r="Z112" s="360"/>
      <c r="AA112" s="75"/>
      <c r="AB112" s="307">
        <f t="shared" si="243"/>
        <v>0</v>
      </c>
      <c r="AC112" s="307">
        <f t="shared" si="338"/>
        <v>0</v>
      </c>
      <c r="AD112" s="307">
        <f t="shared" si="338"/>
        <v>0</v>
      </c>
      <c r="AE112" s="307">
        <f t="shared" si="244"/>
        <v>0</v>
      </c>
      <c r="AF112" s="255" t="e">
        <f t="shared" si="297"/>
        <v>#DIV/0!</v>
      </c>
      <c r="AG112" s="255" t="e">
        <f t="shared" si="298"/>
        <v>#DIV/0!</v>
      </c>
      <c r="AH112" s="255" t="e">
        <f t="shared" si="299"/>
        <v>#DIV/0!</v>
      </c>
      <c r="AI112" s="255" t="e">
        <f t="shared" si="300"/>
        <v>#DIV/0!</v>
      </c>
      <c r="AJ112" s="255" t="e">
        <f t="shared" si="301"/>
        <v>#DIV/0!</v>
      </c>
      <c r="AK112" s="255" t="e">
        <f t="shared" si="302"/>
        <v>#DIV/0!</v>
      </c>
      <c r="AL112" s="255" t="e">
        <f t="shared" si="303"/>
        <v>#DIV/0!</v>
      </c>
      <c r="AM112" s="255" t="e">
        <f t="shared" si="304"/>
        <v>#DIV/0!</v>
      </c>
      <c r="AN112" s="255" t="e">
        <f t="shared" si="305"/>
        <v>#DIV/0!</v>
      </c>
      <c r="AO112" s="255" t="e">
        <f t="shared" si="306"/>
        <v>#DIV/0!</v>
      </c>
      <c r="AP112" s="255" t="e">
        <f t="shared" si="307"/>
        <v>#DIV/0!</v>
      </c>
      <c r="AQ112" s="255" t="e">
        <f t="shared" si="308"/>
        <v>#DIV/0!</v>
      </c>
      <c r="AR112" s="255" t="e">
        <f t="shared" si="309"/>
        <v>#DIV/0!</v>
      </c>
      <c r="AS112" s="255" t="e">
        <f t="shared" si="310"/>
        <v>#DIV/0!</v>
      </c>
      <c r="AT112" s="255" t="e">
        <f t="shared" si="311"/>
        <v>#DIV/0!</v>
      </c>
      <c r="AU112" s="255" t="e">
        <f t="shared" si="312"/>
        <v>#DIV/0!</v>
      </c>
      <c r="AV112" s="255" t="e">
        <f t="shared" si="313"/>
        <v>#DIV/0!</v>
      </c>
      <c r="AW112" s="255" t="e">
        <f t="shared" si="314"/>
        <v>#DIV/0!</v>
      </c>
    </row>
    <row r="113" spans="1:49" s="102" customFormat="1" ht="9.9499999999999993" hidden="1" customHeight="1" x14ac:dyDescent="0.25">
      <c r="A113" s="110" t="s">
        <v>50</v>
      </c>
      <c r="B113" s="360"/>
      <c r="C113" s="75"/>
      <c r="D113" s="307">
        <f t="shared" si="337"/>
        <v>0</v>
      </c>
      <c r="E113" s="360"/>
      <c r="F113" s="75"/>
      <c r="G113" s="307">
        <f t="shared" si="236"/>
        <v>0</v>
      </c>
      <c r="H113" s="360"/>
      <c r="I113" s="75"/>
      <c r="J113" s="307">
        <f t="shared" si="237"/>
        <v>0</v>
      </c>
      <c r="K113" s="360"/>
      <c r="L113" s="75"/>
      <c r="M113" s="307">
        <f t="shared" si="238"/>
        <v>0</v>
      </c>
      <c r="N113" s="360"/>
      <c r="O113" s="75"/>
      <c r="P113" s="307">
        <f t="shared" si="239"/>
        <v>0</v>
      </c>
      <c r="Q113" s="360"/>
      <c r="R113" s="75"/>
      <c r="S113" s="307">
        <f t="shared" si="240"/>
        <v>0</v>
      </c>
      <c r="T113" s="360"/>
      <c r="U113" s="75"/>
      <c r="V113" s="307">
        <f t="shared" si="241"/>
        <v>0</v>
      </c>
      <c r="W113" s="360"/>
      <c r="X113" s="75"/>
      <c r="Y113" s="307">
        <f t="shared" si="242"/>
        <v>0</v>
      </c>
      <c r="Z113" s="360"/>
      <c r="AA113" s="75"/>
      <c r="AB113" s="307">
        <f t="shared" si="243"/>
        <v>0</v>
      </c>
      <c r="AC113" s="307">
        <f t="shared" si="338"/>
        <v>0</v>
      </c>
      <c r="AD113" s="307">
        <f t="shared" si="338"/>
        <v>0</v>
      </c>
      <c r="AE113" s="307">
        <f t="shared" si="244"/>
        <v>0</v>
      </c>
      <c r="AF113" s="255" t="e">
        <f t="shared" si="297"/>
        <v>#DIV/0!</v>
      </c>
      <c r="AG113" s="255" t="e">
        <f t="shared" si="298"/>
        <v>#DIV/0!</v>
      </c>
      <c r="AH113" s="255" t="e">
        <f t="shared" si="299"/>
        <v>#DIV/0!</v>
      </c>
      <c r="AI113" s="255" t="e">
        <f t="shared" si="300"/>
        <v>#DIV/0!</v>
      </c>
      <c r="AJ113" s="255" t="e">
        <f t="shared" si="301"/>
        <v>#DIV/0!</v>
      </c>
      <c r="AK113" s="255" t="e">
        <f t="shared" si="302"/>
        <v>#DIV/0!</v>
      </c>
      <c r="AL113" s="255" t="e">
        <f t="shared" si="303"/>
        <v>#DIV/0!</v>
      </c>
      <c r="AM113" s="255" t="e">
        <f t="shared" si="304"/>
        <v>#DIV/0!</v>
      </c>
      <c r="AN113" s="255" t="e">
        <f t="shared" si="305"/>
        <v>#DIV/0!</v>
      </c>
      <c r="AO113" s="255" t="e">
        <f t="shared" si="306"/>
        <v>#DIV/0!</v>
      </c>
      <c r="AP113" s="255" t="e">
        <f t="shared" si="307"/>
        <v>#DIV/0!</v>
      </c>
      <c r="AQ113" s="255" t="e">
        <f t="shared" si="308"/>
        <v>#DIV/0!</v>
      </c>
      <c r="AR113" s="255" t="e">
        <f t="shared" si="309"/>
        <v>#DIV/0!</v>
      </c>
      <c r="AS113" s="255" t="e">
        <f t="shared" si="310"/>
        <v>#DIV/0!</v>
      </c>
      <c r="AT113" s="255" t="e">
        <f t="shared" si="311"/>
        <v>#DIV/0!</v>
      </c>
      <c r="AU113" s="255" t="e">
        <f t="shared" si="312"/>
        <v>#DIV/0!</v>
      </c>
      <c r="AV113" s="255" t="e">
        <f t="shared" si="313"/>
        <v>#DIV/0!</v>
      </c>
      <c r="AW113" s="255" t="e">
        <f t="shared" si="314"/>
        <v>#DIV/0!</v>
      </c>
    </row>
    <row r="114" spans="1:49" s="102" customFormat="1" ht="9.9499999999999993" hidden="1" customHeight="1" x14ac:dyDescent="0.25">
      <c r="A114" s="110" t="s">
        <v>265</v>
      </c>
      <c r="B114" s="360"/>
      <c r="C114" s="75">
        <v>10</v>
      </c>
      <c r="D114" s="307">
        <f t="shared" si="337"/>
        <v>10</v>
      </c>
      <c r="E114" s="360"/>
      <c r="F114" s="75"/>
      <c r="G114" s="307">
        <f t="shared" si="236"/>
        <v>0</v>
      </c>
      <c r="H114" s="360"/>
      <c r="I114" s="75"/>
      <c r="J114" s="307">
        <f t="shared" si="237"/>
        <v>0</v>
      </c>
      <c r="K114" s="360"/>
      <c r="L114" s="75"/>
      <c r="M114" s="307">
        <f t="shared" si="238"/>
        <v>0</v>
      </c>
      <c r="N114" s="360"/>
      <c r="O114" s="75"/>
      <c r="P114" s="307">
        <f t="shared" si="239"/>
        <v>0</v>
      </c>
      <c r="Q114" s="360"/>
      <c r="R114" s="75"/>
      <c r="S114" s="307">
        <f t="shared" si="240"/>
        <v>0</v>
      </c>
      <c r="T114" s="360"/>
      <c r="U114" s="75"/>
      <c r="V114" s="307">
        <f t="shared" si="241"/>
        <v>0</v>
      </c>
      <c r="W114" s="360"/>
      <c r="X114" s="75"/>
      <c r="Y114" s="307">
        <f t="shared" si="242"/>
        <v>0</v>
      </c>
      <c r="Z114" s="360"/>
      <c r="AA114" s="75"/>
      <c r="AB114" s="307">
        <f t="shared" si="243"/>
        <v>0</v>
      </c>
      <c r="AC114" s="307">
        <f t="shared" si="338"/>
        <v>0</v>
      </c>
      <c r="AD114" s="307">
        <f t="shared" si="338"/>
        <v>0</v>
      </c>
      <c r="AE114" s="307">
        <f t="shared" si="244"/>
        <v>0</v>
      </c>
      <c r="AF114" s="255" t="e">
        <f t="shared" si="297"/>
        <v>#DIV/0!</v>
      </c>
      <c r="AG114" s="255" t="e">
        <f t="shared" si="298"/>
        <v>#DIV/0!</v>
      </c>
      <c r="AH114" s="255" t="e">
        <f t="shared" si="299"/>
        <v>#DIV/0!</v>
      </c>
      <c r="AI114" s="255" t="e">
        <f t="shared" si="300"/>
        <v>#DIV/0!</v>
      </c>
      <c r="AJ114" s="255" t="e">
        <f t="shared" si="301"/>
        <v>#DIV/0!</v>
      </c>
      <c r="AK114" s="255" t="e">
        <f t="shared" si="302"/>
        <v>#DIV/0!</v>
      </c>
      <c r="AL114" s="255" t="e">
        <f t="shared" si="303"/>
        <v>#DIV/0!</v>
      </c>
      <c r="AM114" s="255" t="e">
        <f t="shared" si="304"/>
        <v>#DIV/0!</v>
      </c>
      <c r="AN114" s="255" t="e">
        <f t="shared" si="305"/>
        <v>#DIV/0!</v>
      </c>
      <c r="AO114" s="255" t="e">
        <f t="shared" si="306"/>
        <v>#DIV/0!</v>
      </c>
      <c r="AP114" s="255" t="e">
        <f t="shared" si="307"/>
        <v>#DIV/0!</v>
      </c>
      <c r="AQ114" s="255" t="e">
        <f t="shared" si="308"/>
        <v>#DIV/0!</v>
      </c>
      <c r="AR114" s="255" t="e">
        <f t="shared" si="309"/>
        <v>#DIV/0!</v>
      </c>
      <c r="AS114" s="255" t="e">
        <f t="shared" si="310"/>
        <v>#DIV/0!</v>
      </c>
      <c r="AT114" s="255" t="e">
        <f t="shared" si="311"/>
        <v>#DIV/0!</v>
      </c>
      <c r="AU114" s="255" t="e">
        <f t="shared" si="312"/>
        <v>#DIV/0!</v>
      </c>
      <c r="AV114" s="255" t="e">
        <f t="shared" si="313"/>
        <v>#DIV/0!</v>
      </c>
      <c r="AW114" s="255" t="e">
        <f t="shared" si="314"/>
        <v>#DIV/0!</v>
      </c>
    </row>
    <row r="115" spans="1:49" s="102" customFormat="1" ht="9.9499999999999993" hidden="1" customHeight="1" x14ac:dyDescent="0.25">
      <c r="A115" s="355" t="s">
        <v>54</v>
      </c>
      <c r="B115" s="360"/>
      <c r="C115" s="75"/>
      <c r="D115" s="307">
        <f t="shared" si="337"/>
        <v>0</v>
      </c>
      <c r="E115" s="360"/>
      <c r="F115" s="75"/>
      <c r="G115" s="307">
        <f t="shared" si="236"/>
        <v>0</v>
      </c>
      <c r="H115" s="360"/>
      <c r="I115" s="75"/>
      <c r="J115" s="307">
        <f t="shared" si="237"/>
        <v>0</v>
      </c>
      <c r="K115" s="360"/>
      <c r="L115" s="75"/>
      <c r="M115" s="307">
        <f t="shared" si="238"/>
        <v>0</v>
      </c>
      <c r="N115" s="360"/>
      <c r="O115" s="75"/>
      <c r="P115" s="307">
        <f t="shared" si="239"/>
        <v>0</v>
      </c>
      <c r="Q115" s="360"/>
      <c r="R115" s="75"/>
      <c r="S115" s="307">
        <f t="shared" si="240"/>
        <v>0</v>
      </c>
      <c r="T115" s="360"/>
      <c r="U115" s="75"/>
      <c r="V115" s="307">
        <f t="shared" si="241"/>
        <v>0</v>
      </c>
      <c r="W115" s="360"/>
      <c r="X115" s="75"/>
      <c r="Y115" s="307">
        <f t="shared" si="242"/>
        <v>0</v>
      </c>
      <c r="Z115" s="360"/>
      <c r="AA115" s="75"/>
      <c r="AB115" s="307">
        <f t="shared" si="243"/>
        <v>0</v>
      </c>
      <c r="AC115" s="307">
        <f t="shared" si="338"/>
        <v>0</v>
      </c>
      <c r="AD115" s="307">
        <f t="shared" si="338"/>
        <v>0</v>
      </c>
      <c r="AE115" s="307">
        <f t="shared" si="244"/>
        <v>0</v>
      </c>
      <c r="AF115" s="255" t="e">
        <f t="shared" si="297"/>
        <v>#DIV/0!</v>
      </c>
      <c r="AG115" s="255" t="e">
        <f t="shared" si="298"/>
        <v>#DIV/0!</v>
      </c>
      <c r="AH115" s="255" t="e">
        <f t="shared" si="299"/>
        <v>#DIV/0!</v>
      </c>
      <c r="AI115" s="255" t="e">
        <f t="shared" si="300"/>
        <v>#DIV/0!</v>
      </c>
      <c r="AJ115" s="255" t="e">
        <f t="shared" si="301"/>
        <v>#DIV/0!</v>
      </c>
      <c r="AK115" s="255" t="e">
        <f t="shared" si="302"/>
        <v>#DIV/0!</v>
      </c>
      <c r="AL115" s="255" t="e">
        <f t="shared" si="303"/>
        <v>#DIV/0!</v>
      </c>
      <c r="AM115" s="255" t="e">
        <f t="shared" si="304"/>
        <v>#DIV/0!</v>
      </c>
      <c r="AN115" s="255" t="e">
        <f t="shared" si="305"/>
        <v>#DIV/0!</v>
      </c>
      <c r="AO115" s="255" t="e">
        <f t="shared" si="306"/>
        <v>#DIV/0!</v>
      </c>
      <c r="AP115" s="255" t="e">
        <f t="shared" si="307"/>
        <v>#DIV/0!</v>
      </c>
      <c r="AQ115" s="255" t="e">
        <f t="shared" si="308"/>
        <v>#DIV/0!</v>
      </c>
      <c r="AR115" s="255" t="e">
        <f t="shared" si="309"/>
        <v>#DIV/0!</v>
      </c>
      <c r="AS115" s="255" t="e">
        <f t="shared" si="310"/>
        <v>#DIV/0!</v>
      </c>
      <c r="AT115" s="255" t="e">
        <f t="shared" si="311"/>
        <v>#DIV/0!</v>
      </c>
      <c r="AU115" s="255" t="e">
        <f t="shared" si="312"/>
        <v>#DIV/0!</v>
      </c>
      <c r="AV115" s="255" t="e">
        <f t="shared" si="313"/>
        <v>#DIV/0!</v>
      </c>
      <c r="AW115" s="255" t="e">
        <f t="shared" si="314"/>
        <v>#DIV/0!</v>
      </c>
    </row>
    <row r="116" spans="1:49" s="102" customFormat="1" ht="9.9499999999999993" hidden="1" customHeight="1" x14ac:dyDescent="0.25">
      <c r="A116" s="355" t="s">
        <v>108</v>
      </c>
      <c r="B116" s="360"/>
      <c r="C116" s="75"/>
      <c r="D116" s="307">
        <f t="shared" si="337"/>
        <v>0</v>
      </c>
      <c r="E116" s="360"/>
      <c r="F116" s="75"/>
      <c r="G116" s="307">
        <f t="shared" si="236"/>
        <v>0</v>
      </c>
      <c r="H116" s="360"/>
      <c r="I116" s="75"/>
      <c r="J116" s="307">
        <f t="shared" si="237"/>
        <v>0</v>
      </c>
      <c r="K116" s="360"/>
      <c r="L116" s="75"/>
      <c r="M116" s="307">
        <f t="shared" si="238"/>
        <v>0</v>
      </c>
      <c r="N116" s="360"/>
      <c r="O116" s="75"/>
      <c r="P116" s="307">
        <f t="shared" si="239"/>
        <v>0</v>
      </c>
      <c r="Q116" s="360"/>
      <c r="R116" s="75"/>
      <c r="S116" s="307">
        <f t="shared" si="240"/>
        <v>0</v>
      </c>
      <c r="T116" s="360"/>
      <c r="U116" s="75"/>
      <c r="V116" s="307">
        <f t="shared" si="241"/>
        <v>0</v>
      </c>
      <c r="W116" s="360"/>
      <c r="X116" s="75"/>
      <c r="Y116" s="307">
        <f t="shared" si="242"/>
        <v>0</v>
      </c>
      <c r="Z116" s="360"/>
      <c r="AA116" s="75"/>
      <c r="AB116" s="307">
        <f t="shared" si="243"/>
        <v>0</v>
      </c>
      <c r="AC116" s="307">
        <f t="shared" si="338"/>
        <v>0</v>
      </c>
      <c r="AD116" s="307">
        <f t="shared" si="338"/>
        <v>0</v>
      </c>
      <c r="AE116" s="307">
        <f t="shared" si="244"/>
        <v>0</v>
      </c>
      <c r="AF116" s="255" t="e">
        <f t="shared" si="297"/>
        <v>#DIV/0!</v>
      </c>
      <c r="AG116" s="255" t="e">
        <f t="shared" si="298"/>
        <v>#DIV/0!</v>
      </c>
      <c r="AH116" s="255" t="e">
        <f t="shared" si="299"/>
        <v>#DIV/0!</v>
      </c>
      <c r="AI116" s="255" t="e">
        <f t="shared" si="300"/>
        <v>#DIV/0!</v>
      </c>
      <c r="AJ116" s="255" t="e">
        <f t="shared" si="301"/>
        <v>#DIV/0!</v>
      </c>
      <c r="AK116" s="255" t="e">
        <f t="shared" si="302"/>
        <v>#DIV/0!</v>
      </c>
      <c r="AL116" s="255" t="e">
        <f t="shared" si="303"/>
        <v>#DIV/0!</v>
      </c>
      <c r="AM116" s="255" t="e">
        <f t="shared" si="304"/>
        <v>#DIV/0!</v>
      </c>
      <c r="AN116" s="255" t="e">
        <f t="shared" si="305"/>
        <v>#DIV/0!</v>
      </c>
      <c r="AO116" s="255" t="e">
        <f t="shared" si="306"/>
        <v>#DIV/0!</v>
      </c>
      <c r="AP116" s="255" t="e">
        <f t="shared" si="307"/>
        <v>#DIV/0!</v>
      </c>
      <c r="AQ116" s="255" t="e">
        <f t="shared" si="308"/>
        <v>#DIV/0!</v>
      </c>
      <c r="AR116" s="255" t="e">
        <f t="shared" si="309"/>
        <v>#DIV/0!</v>
      </c>
      <c r="AS116" s="255" t="e">
        <f t="shared" si="310"/>
        <v>#DIV/0!</v>
      </c>
      <c r="AT116" s="255" t="e">
        <f t="shared" si="311"/>
        <v>#DIV/0!</v>
      </c>
      <c r="AU116" s="255" t="e">
        <f t="shared" si="312"/>
        <v>#DIV/0!</v>
      </c>
      <c r="AV116" s="255" t="e">
        <f t="shared" si="313"/>
        <v>#DIV/0!</v>
      </c>
      <c r="AW116" s="255" t="e">
        <f t="shared" si="314"/>
        <v>#DIV/0!</v>
      </c>
    </row>
    <row r="117" spans="1:49" s="102" customFormat="1" ht="9.9499999999999993" hidden="1" customHeight="1" x14ac:dyDescent="0.25">
      <c r="A117" s="355" t="s">
        <v>81</v>
      </c>
      <c r="B117" s="424"/>
      <c r="C117" s="425">
        <v>3</v>
      </c>
      <c r="D117" s="307">
        <f t="shared" si="337"/>
        <v>3</v>
      </c>
      <c r="E117" s="362"/>
      <c r="F117" s="363"/>
      <c r="G117" s="307">
        <f t="shared" si="236"/>
        <v>0</v>
      </c>
      <c r="H117" s="362"/>
      <c r="I117" s="363"/>
      <c r="J117" s="307">
        <f t="shared" si="237"/>
        <v>0</v>
      </c>
      <c r="K117" s="362"/>
      <c r="L117" s="363"/>
      <c r="M117" s="307">
        <f t="shared" si="238"/>
        <v>0</v>
      </c>
      <c r="N117" s="362"/>
      <c r="O117" s="363"/>
      <c r="P117" s="307">
        <f t="shared" si="239"/>
        <v>0</v>
      </c>
      <c r="Q117" s="362"/>
      <c r="R117" s="363"/>
      <c r="S117" s="307">
        <f t="shared" si="240"/>
        <v>0</v>
      </c>
      <c r="T117" s="362"/>
      <c r="U117" s="363"/>
      <c r="V117" s="307">
        <f t="shared" si="241"/>
        <v>0</v>
      </c>
      <c r="W117" s="362"/>
      <c r="X117" s="363"/>
      <c r="Y117" s="307">
        <f t="shared" si="242"/>
        <v>0</v>
      </c>
      <c r="Z117" s="362"/>
      <c r="AA117" s="363"/>
      <c r="AB117" s="307">
        <f t="shared" si="243"/>
        <v>0</v>
      </c>
      <c r="AC117" s="307">
        <f t="shared" si="338"/>
        <v>0</v>
      </c>
      <c r="AD117" s="307">
        <f t="shared" si="338"/>
        <v>0</v>
      </c>
      <c r="AE117" s="307">
        <f t="shared" si="244"/>
        <v>0</v>
      </c>
      <c r="AF117" s="255" t="e">
        <f t="shared" si="297"/>
        <v>#DIV/0!</v>
      </c>
      <c r="AG117" s="255" t="e">
        <f t="shared" si="298"/>
        <v>#DIV/0!</v>
      </c>
      <c r="AH117" s="255" t="e">
        <f t="shared" si="299"/>
        <v>#DIV/0!</v>
      </c>
      <c r="AI117" s="255" t="e">
        <f t="shared" si="300"/>
        <v>#DIV/0!</v>
      </c>
      <c r="AJ117" s="255" t="e">
        <f t="shared" si="301"/>
        <v>#DIV/0!</v>
      </c>
      <c r="AK117" s="255" t="e">
        <f t="shared" si="302"/>
        <v>#DIV/0!</v>
      </c>
      <c r="AL117" s="255" t="e">
        <f t="shared" si="303"/>
        <v>#DIV/0!</v>
      </c>
      <c r="AM117" s="255" t="e">
        <f t="shared" si="304"/>
        <v>#DIV/0!</v>
      </c>
      <c r="AN117" s="255" t="e">
        <f t="shared" si="305"/>
        <v>#DIV/0!</v>
      </c>
      <c r="AO117" s="255" t="e">
        <f t="shared" si="306"/>
        <v>#DIV/0!</v>
      </c>
      <c r="AP117" s="255" t="e">
        <f t="shared" si="307"/>
        <v>#DIV/0!</v>
      </c>
      <c r="AQ117" s="255" t="e">
        <f t="shared" si="308"/>
        <v>#DIV/0!</v>
      </c>
      <c r="AR117" s="255" t="e">
        <f t="shared" si="309"/>
        <v>#DIV/0!</v>
      </c>
      <c r="AS117" s="255" t="e">
        <f t="shared" si="310"/>
        <v>#DIV/0!</v>
      </c>
      <c r="AT117" s="255" t="e">
        <f t="shared" si="311"/>
        <v>#DIV/0!</v>
      </c>
      <c r="AU117" s="255" t="e">
        <f t="shared" si="312"/>
        <v>#DIV/0!</v>
      </c>
      <c r="AV117" s="255" t="e">
        <f t="shared" si="313"/>
        <v>#DIV/0!</v>
      </c>
      <c r="AW117" s="255" t="e">
        <f t="shared" si="314"/>
        <v>#DIV/0!</v>
      </c>
    </row>
    <row r="118" spans="1:49" s="102" customFormat="1" ht="9.9499999999999993" hidden="1" customHeight="1" x14ac:dyDescent="0.25">
      <c r="A118" s="105" t="s">
        <v>36</v>
      </c>
      <c r="B118" s="364">
        <f>SUM(B119)</f>
        <v>0</v>
      </c>
      <c r="C118" s="316">
        <f t="shared" ref="C118:AD118" si="339">SUM(C119)</f>
        <v>9</v>
      </c>
      <c r="D118" s="316">
        <f>SUM(B118:C118)</f>
        <v>9</v>
      </c>
      <c r="E118" s="364">
        <f t="shared" ref="E118" si="340">SUM(E119)</f>
        <v>0</v>
      </c>
      <c r="F118" s="316">
        <f t="shared" si="339"/>
        <v>0</v>
      </c>
      <c r="G118" s="316">
        <f t="shared" si="236"/>
        <v>0</v>
      </c>
      <c r="H118" s="364">
        <f t="shared" ref="H118" si="341">SUM(H119)</f>
        <v>0</v>
      </c>
      <c r="I118" s="316">
        <f t="shared" si="339"/>
        <v>0</v>
      </c>
      <c r="J118" s="316">
        <f t="shared" si="237"/>
        <v>0</v>
      </c>
      <c r="K118" s="364">
        <f t="shared" ref="K118" si="342">SUM(K119)</f>
        <v>0</v>
      </c>
      <c r="L118" s="316">
        <f t="shared" si="339"/>
        <v>1</v>
      </c>
      <c r="M118" s="316">
        <f t="shared" si="238"/>
        <v>1</v>
      </c>
      <c r="N118" s="364">
        <f t="shared" ref="N118" si="343">SUM(N119)</f>
        <v>0</v>
      </c>
      <c r="O118" s="316">
        <f t="shared" si="339"/>
        <v>0</v>
      </c>
      <c r="P118" s="316">
        <f t="shared" si="239"/>
        <v>0</v>
      </c>
      <c r="Q118" s="364">
        <f t="shared" ref="Q118" si="344">SUM(Q119)</f>
        <v>0</v>
      </c>
      <c r="R118" s="316">
        <f t="shared" si="339"/>
        <v>0</v>
      </c>
      <c r="S118" s="316">
        <f t="shared" si="240"/>
        <v>0</v>
      </c>
      <c r="T118" s="364">
        <f t="shared" ref="T118" si="345">SUM(T119)</f>
        <v>0</v>
      </c>
      <c r="U118" s="316">
        <f t="shared" si="339"/>
        <v>0</v>
      </c>
      <c r="V118" s="316">
        <f t="shared" si="241"/>
        <v>0</v>
      </c>
      <c r="W118" s="364">
        <f t="shared" ref="W118" si="346">SUM(W119)</f>
        <v>0</v>
      </c>
      <c r="X118" s="316">
        <f t="shared" si="339"/>
        <v>0</v>
      </c>
      <c r="Y118" s="316">
        <f t="shared" si="242"/>
        <v>0</v>
      </c>
      <c r="Z118" s="364">
        <f t="shared" ref="Z118" si="347">SUM(Z119)</f>
        <v>0</v>
      </c>
      <c r="AA118" s="316">
        <f t="shared" si="339"/>
        <v>0</v>
      </c>
      <c r="AB118" s="316">
        <f t="shared" si="243"/>
        <v>0</v>
      </c>
      <c r="AC118" s="364">
        <f t="shared" ref="AC118" si="348">SUM(AC119)</f>
        <v>0</v>
      </c>
      <c r="AD118" s="316">
        <f t="shared" si="339"/>
        <v>0</v>
      </c>
      <c r="AE118" s="316">
        <f t="shared" si="244"/>
        <v>0</v>
      </c>
      <c r="AF118" s="254" t="e">
        <f t="shared" si="297"/>
        <v>#DIV/0!</v>
      </c>
      <c r="AG118" s="254" t="e">
        <f t="shared" si="298"/>
        <v>#DIV/0!</v>
      </c>
      <c r="AH118" s="254" t="e">
        <f t="shared" si="299"/>
        <v>#DIV/0!</v>
      </c>
      <c r="AI118" s="254" t="e">
        <f t="shared" si="300"/>
        <v>#DIV/0!</v>
      </c>
      <c r="AJ118" s="254" t="e">
        <f t="shared" si="301"/>
        <v>#DIV/0!</v>
      </c>
      <c r="AK118" s="254" t="e">
        <f t="shared" si="302"/>
        <v>#DIV/0!</v>
      </c>
      <c r="AL118" s="254" t="e">
        <f t="shared" si="303"/>
        <v>#DIV/0!</v>
      </c>
      <c r="AM118" s="254" t="e">
        <f t="shared" si="304"/>
        <v>#DIV/0!</v>
      </c>
      <c r="AN118" s="254" t="e">
        <f t="shared" si="305"/>
        <v>#DIV/0!</v>
      </c>
      <c r="AO118" s="254" t="e">
        <f t="shared" si="306"/>
        <v>#DIV/0!</v>
      </c>
      <c r="AP118" s="254" t="e">
        <f t="shared" si="307"/>
        <v>#DIV/0!</v>
      </c>
      <c r="AQ118" s="254" t="e">
        <f t="shared" si="308"/>
        <v>#DIV/0!</v>
      </c>
      <c r="AR118" s="254" t="e">
        <f t="shared" si="309"/>
        <v>#DIV/0!</v>
      </c>
      <c r="AS118" s="254" t="e">
        <f t="shared" si="310"/>
        <v>#DIV/0!</v>
      </c>
      <c r="AT118" s="254" t="e">
        <f t="shared" si="311"/>
        <v>#DIV/0!</v>
      </c>
      <c r="AU118" s="254" t="e">
        <f t="shared" si="312"/>
        <v>#DIV/0!</v>
      </c>
      <c r="AV118" s="254" t="e">
        <f t="shared" si="313"/>
        <v>#DIV/0!</v>
      </c>
      <c r="AW118" s="254" t="e">
        <f t="shared" si="314"/>
        <v>#DIV/0!</v>
      </c>
    </row>
    <row r="119" spans="1:49" s="107" customFormat="1" ht="9.9499999999999993" hidden="1" customHeight="1" x14ac:dyDescent="0.25">
      <c r="A119" s="106" t="s">
        <v>70</v>
      </c>
      <c r="B119" s="360"/>
      <c r="C119" s="75">
        <v>9</v>
      </c>
      <c r="D119" s="307">
        <f t="shared" ref="D119" si="349">SUM(B119:C119)</f>
        <v>9</v>
      </c>
      <c r="E119" s="360"/>
      <c r="F119" s="75"/>
      <c r="G119" s="307">
        <f t="shared" ref="G119:G120" si="350">SUM(E119:F119)</f>
        <v>0</v>
      </c>
      <c r="H119" s="360"/>
      <c r="I119" s="75"/>
      <c r="J119" s="307">
        <f t="shared" ref="J119:J120" si="351">SUM(H119:I119)</f>
        <v>0</v>
      </c>
      <c r="K119" s="360"/>
      <c r="L119" s="75">
        <v>1</v>
      </c>
      <c r="M119" s="307">
        <f t="shared" ref="M119:M120" si="352">SUM(K119:L119)</f>
        <v>1</v>
      </c>
      <c r="N119" s="360"/>
      <c r="O119" s="75"/>
      <c r="P119" s="307">
        <f t="shared" ref="P119:P120" si="353">SUM(N119:O119)</f>
        <v>0</v>
      </c>
      <c r="Q119" s="360"/>
      <c r="R119" s="75"/>
      <c r="S119" s="307">
        <f t="shared" ref="S119:S120" si="354">SUM(Q119:R119)</f>
        <v>0</v>
      </c>
      <c r="T119" s="360"/>
      <c r="U119" s="75"/>
      <c r="V119" s="307">
        <f t="shared" ref="V119:V120" si="355">SUM(T119:U119)</f>
        <v>0</v>
      </c>
      <c r="W119" s="360"/>
      <c r="X119" s="75"/>
      <c r="Y119" s="307">
        <f t="shared" ref="Y119:Y120" si="356">SUM(W119:X119)</f>
        <v>0</v>
      </c>
      <c r="Z119" s="360"/>
      <c r="AA119" s="75"/>
      <c r="AB119" s="307">
        <f t="shared" ref="AB119:AB120" si="357">SUM(Z119:AA119)</f>
        <v>0</v>
      </c>
      <c r="AC119" s="307">
        <f>SUM(H119,Q119,Z119)</f>
        <v>0</v>
      </c>
      <c r="AD119" s="307">
        <f>SUM(I119,R119,AA119)</f>
        <v>0</v>
      </c>
      <c r="AE119" s="307">
        <f t="shared" ref="AE119:AE120" si="358">SUM(AC119:AD119)</f>
        <v>0</v>
      </c>
      <c r="AF119" s="255" t="e">
        <f t="shared" si="297"/>
        <v>#DIV/0!</v>
      </c>
      <c r="AG119" s="255" t="e">
        <f t="shared" si="298"/>
        <v>#DIV/0!</v>
      </c>
      <c r="AH119" s="255" t="e">
        <f t="shared" si="299"/>
        <v>#DIV/0!</v>
      </c>
      <c r="AI119" s="255" t="e">
        <f t="shared" si="300"/>
        <v>#DIV/0!</v>
      </c>
      <c r="AJ119" s="255" t="e">
        <f t="shared" si="301"/>
        <v>#DIV/0!</v>
      </c>
      <c r="AK119" s="255" t="e">
        <f t="shared" si="302"/>
        <v>#DIV/0!</v>
      </c>
      <c r="AL119" s="255" t="e">
        <f t="shared" si="303"/>
        <v>#DIV/0!</v>
      </c>
      <c r="AM119" s="255" t="e">
        <f t="shared" si="304"/>
        <v>#DIV/0!</v>
      </c>
      <c r="AN119" s="255" t="e">
        <f t="shared" si="305"/>
        <v>#DIV/0!</v>
      </c>
      <c r="AO119" s="255" t="e">
        <f t="shared" si="306"/>
        <v>#DIV/0!</v>
      </c>
      <c r="AP119" s="255" t="e">
        <f t="shared" si="307"/>
        <v>#DIV/0!</v>
      </c>
      <c r="AQ119" s="255" t="e">
        <f t="shared" si="308"/>
        <v>#DIV/0!</v>
      </c>
      <c r="AR119" s="255" t="e">
        <f t="shared" si="309"/>
        <v>#DIV/0!</v>
      </c>
      <c r="AS119" s="255" t="e">
        <f t="shared" si="310"/>
        <v>#DIV/0!</v>
      </c>
      <c r="AT119" s="255" t="e">
        <f t="shared" si="311"/>
        <v>#DIV/0!</v>
      </c>
      <c r="AU119" s="255" t="e">
        <f t="shared" si="312"/>
        <v>#DIV/0!</v>
      </c>
      <c r="AV119" s="255" t="e">
        <f t="shared" si="313"/>
        <v>#DIV/0!</v>
      </c>
      <c r="AW119" s="255" t="e">
        <f t="shared" si="314"/>
        <v>#DIV/0!</v>
      </c>
    </row>
    <row r="120" spans="1:49" s="102" customFormat="1" ht="9.9499999999999993" customHeight="1" x14ac:dyDescent="0.25">
      <c r="A120" s="105" t="s">
        <v>37</v>
      </c>
      <c r="B120" s="364">
        <f>SUM(B121:B123)</f>
        <v>0</v>
      </c>
      <c r="C120" s="316">
        <f>SUM(C121:C123)</f>
        <v>11</v>
      </c>
      <c r="D120" s="316">
        <f>SUM(B120:C120)</f>
        <v>11</v>
      </c>
      <c r="E120" s="364">
        <f t="shared" ref="E120:F120" si="359">SUM(E121:E123)</f>
        <v>0</v>
      </c>
      <c r="F120" s="316">
        <f t="shared" si="359"/>
        <v>8</v>
      </c>
      <c r="G120" s="316">
        <f t="shared" si="350"/>
        <v>8</v>
      </c>
      <c r="H120" s="364">
        <f t="shared" ref="H120:I120" si="360">SUM(H121:H123)</f>
        <v>0</v>
      </c>
      <c r="I120" s="316">
        <f t="shared" si="360"/>
        <v>7</v>
      </c>
      <c r="J120" s="316">
        <f t="shared" si="351"/>
        <v>7</v>
      </c>
      <c r="K120" s="364">
        <f t="shared" ref="K120:L120" si="361">SUM(K121:K123)</f>
        <v>0</v>
      </c>
      <c r="L120" s="316">
        <f t="shared" si="361"/>
        <v>5</v>
      </c>
      <c r="M120" s="316">
        <f t="shared" si="352"/>
        <v>5</v>
      </c>
      <c r="N120" s="364">
        <f t="shared" ref="N120:O120" si="362">SUM(N121:N123)</f>
        <v>0</v>
      </c>
      <c r="O120" s="316">
        <f t="shared" si="362"/>
        <v>2</v>
      </c>
      <c r="P120" s="316">
        <f t="shared" si="353"/>
        <v>2</v>
      </c>
      <c r="Q120" s="364">
        <f t="shared" ref="Q120:R120" si="363">SUM(Q121:Q123)</f>
        <v>0</v>
      </c>
      <c r="R120" s="316">
        <f t="shared" si="363"/>
        <v>1</v>
      </c>
      <c r="S120" s="316">
        <f t="shared" si="354"/>
        <v>1</v>
      </c>
      <c r="T120" s="364">
        <f t="shared" ref="T120:U120" si="364">SUM(T121:T123)</f>
        <v>0</v>
      </c>
      <c r="U120" s="316">
        <f t="shared" si="364"/>
        <v>1</v>
      </c>
      <c r="V120" s="316">
        <f t="shared" si="355"/>
        <v>1</v>
      </c>
      <c r="W120" s="364">
        <f t="shared" ref="W120:X120" si="365">SUM(W121:W123)</f>
        <v>0</v>
      </c>
      <c r="X120" s="316">
        <f t="shared" si="365"/>
        <v>1</v>
      </c>
      <c r="Y120" s="316">
        <f t="shared" si="356"/>
        <v>1</v>
      </c>
      <c r="Z120" s="364">
        <f t="shared" ref="Z120:AA120" si="366">SUM(Z121:Z123)</f>
        <v>0</v>
      </c>
      <c r="AA120" s="316">
        <f t="shared" si="366"/>
        <v>1</v>
      </c>
      <c r="AB120" s="316">
        <f t="shared" si="357"/>
        <v>1</v>
      </c>
      <c r="AC120" s="364">
        <f t="shared" ref="AC120:AD120" si="367">SUM(AC121:AC123)</f>
        <v>0</v>
      </c>
      <c r="AD120" s="316">
        <f t="shared" si="367"/>
        <v>9</v>
      </c>
      <c r="AE120" s="316">
        <f t="shared" si="358"/>
        <v>9</v>
      </c>
      <c r="AF120" s="254" t="e">
        <f t="shared" si="297"/>
        <v>#DIV/0!</v>
      </c>
      <c r="AG120" s="254">
        <f t="shared" si="298"/>
        <v>0.77777777777777779</v>
      </c>
      <c r="AH120" s="254">
        <f t="shared" si="299"/>
        <v>0.77777777777777779</v>
      </c>
      <c r="AI120" s="254" t="e">
        <f t="shared" si="300"/>
        <v>#DIV/0!</v>
      </c>
      <c r="AJ120" s="254">
        <f t="shared" si="301"/>
        <v>0.875</v>
      </c>
      <c r="AK120" s="254">
        <f t="shared" si="302"/>
        <v>0.875</v>
      </c>
      <c r="AL120" s="254" t="e">
        <f t="shared" si="303"/>
        <v>#DIV/0!</v>
      </c>
      <c r="AM120" s="254">
        <f t="shared" si="304"/>
        <v>0.1111111111111111</v>
      </c>
      <c r="AN120" s="254">
        <f t="shared" si="305"/>
        <v>0.1111111111111111</v>
      </c>
      <c r="AO120" s="254" t="e">
        <f t="shared" si="306"/>
        <v>#DIV/0!</v>
      </c>
      <c r="AP120" s="254">
        <f t="shared" si="307"/>
        <v>0.5</v>
      </c>
      <c r="AQ120" s="254">
        <f t="shared" si="308"/>
        <v>0.5</v>
      </c>
      <c r="AR120" s="254" t="e">
        <f t="shared" si="309"/>
        <v>#DIV/0!</v>
      </c>
      <c r="AS120" s="254">
        <f t="shared" si="310"/>
        <v>0.1111111111111111</v>
      </c>
      <c r="AT120" s="254">
        <f t="shared" si="311"/>
        <v>0.1111111111111111</v>
      </c>
      <c r="AU120" s="254" t="e">
        <f t="shared" si="312"/>
        <v>#DIV/0!</v>
      </c>
      <c r="AV120" s="254">
        <f t="shared" si="313"/>
        <v>1</v>
      </c>
      <c r="AW120" s="254">
        <f t="shared" si="314"/>
        <v>1</v>
      </c>
    </row>
    <row r="121" spans="1:49" s="102" customFormat="1" ht="9.9499999999999993" customHeight="1" x14ac:dyDescent="0.25">
      <c r="A121" s="106" t="s">
        <v>325</v>
      </c>
      <c r="B121" s="679"/>
      <c r="C121" s="75">
        <v>1</v>
      </c>
      <c r="D121" s="307">
        <f t="shared" ref="D121:D123" si="368">SUM(B121:C121)</f>
        <v>1</v>
      </c>
      <c r="E121" s="679"/>
      <c r="F121" s="75">
        <v>1</v>
      </c>
      <c r="G121" s="307">
        <f t="shared" ref="G121:G127" si="369">SUM(E121:F121)</f>
        <v>1</v>
      </c>
      <c r="H121" s="679"/>
      <c r="I121" s="75">
        <v>1</v>
      </c>
      <c r="J121" s="307">
        <f t="shared" ref="J121:J127" si="370">SUM(H121:I121)</f>
        <v>1</v>
      </c>
      <c r="K121" s="679"/>
      <c r="L121" s="75">
        <v>0</v>
      </c>
      <c r="M121" s="307">
        <f t="shared" ref="M121:M127" si="371">SUM(K121:L121)</f>
        <v>0</v>
      </c>
      <c r="N121" s="679"/>
      <c r="O121" s="75">
        <v>0</v>
      </c>
      <c r="P121" s="307">
        <f t="shared" ref="P121:P127" si="372">SUM(N121:O121)</f>
        <v>0</v>
      </c>
      <c r="Q121" s="360">
        <v>0</v>
      </c>
      <c r="R121" s="75">
        <v>0</v>
      </c>
      <c r="S121" s="307">
        <f t="shared" ref="S121:S127" si="373">SUM(Q121:R121)</f>
        <v>0</v>
      </c>
      <c r="T121" s="360">
        <v>0</v>
      </c>
      <c r="U121" s="75">
        <v>0</v>
      </c>
      <c r="V121" s="307">
        <f t="shared" ref="V121:V127" si="374">SUM(T121:U121)</f>
        <v>0</v>
      </c>
      <c r="W121" s="679"/>
      <c r="X121" s="75">
        <v>0</v>
      </c>
      <c r="Y121" s="307">
        <f t="shared" ref="Y121:Y127" si="375">SUM(W121:X121)</f>
        <v>0</v>
      </c>
      <c r="Z121" s="679"/>
      <c r="AA121" s="75">
        <v>0</v>
      </c>
      <c r="AB121" s="307">
        <f t="shared" ref="AB121:AB127" si="376">SUM(Z121:AA121)</f>
        <v>0</v>
      </c>
      <c r="AC121" s="677"/>
      <c r="AD121" s="307">
        <f t="shared" ref="AC121:AD123" si="377">SUM(I121,R121,AA121)</f>
        <v>1</v>
      </c>
      <c r="AE121" s="307">
        <f t="shared" ref="AE121:AE127" si="378">SUM(AC121:AD121)</f>
        <v>1</v>
      </c>
      <c r="AF121" s="255" t="e">
        <f t="shared" si="297"/>
        <v>#DIV/0!</v>
      </c>
      <c r="AG121" s="255">
        <f t="shared" si="298"/>
        <v>1</v>
      </c>
      <c r="AH121" s="255">
        <f t="shared" si="299"/>
        <v>1</v>
      </c>
      <c r="AI121" s="255" t="e">
        <f t="shared" si="300"/>
        <v>#DIV/0!</v>
      </c>
      <c r="AJ121" s="255">
        <f t="shared" si="301"/>
        <v>1</v>
      </c>
      <c r="AK121" s="255">
        <f t="shared" si="302"/>
        <v>1</v>
      </c>
      <c r="AL121" s="255" t="e">
        <f t="shared" si="303"/>
        <v>#DIV/0!</v>
      </c>
      <c r="AM121" s="255">
        <f t="shared" si="304"/>
        <v>0</v>
      </c>
      <c r="AN121" s="255">
        <f t="shared" si="305"/>
        <v>0</v>
      </c>
      <c r="AO121" s="255" t="e">
        <f t="shared" si="306"/>
        <v>#DIV/0!</v>
      </c>
      <c r="AP121" s="255" t="e">
        <f t="shared" si="307"/>
        <v>#DIV/0!</v>
      </c>
      <c r="AQ121" s="255" t="e">
        <f t="shared" si="308"/>
        <v>#DIV/0!</v>
      </c>
      <c r="AR121" s="255" t="e">
        <f t="shared" si="309"/>
        <v>#DIV/0!</v>
      </c>
      <c r="AS121" s="255">
        <f t="shared" si="310"/>
        <v>0</v>
      </c>
      <c r="AT121" s="255">
        <f t="shared" si="311"/>
        <v>0</v>
      </c>
      <c r="AU121" s="255" t="e">
        <f t="shared" si="312"/>
        <v>#DIV/0!</v>
      </c>
      <c r="AV121" s="255" t="e">
        <f t="shared" si="313"/>
        <v>#DIV/0!</v>
      </c>
      <c r="AW121" s="255" t="e">
        <f t="shared" si="314"/>
        <v>#DIV/0!</v>
      </c>
    </row>
    <row r="122" spans="1:49" s="102" customFormat="1" ht="9.9499999999999993" customHeight="1" x14ac:dyDescent="0.25">
      <c r="A122" s="106" t="s">
        <v>142</v>
      </c>
      <c r="B122" s="679"/>
      <c r="C122" s="75">
        <v>5</v>
      </c>
      <c r="D122" s="307">
        <f t="shared" si="368"/>
        <v>5</v>
      </c>
      <c r="E122" s="679"/>
      <c r="F122" s="75">
        <v>3</v>
      </c>
      <c r="G122" s="307">
        <f t="shared" si="369"/>
        <v>3</v>
      </c>
      <c r="H122" s="679"/>
      <c r="I122" s="75">
        <v>3</v>
      </c>
      <c r="J122" s="307">
        <f t="shared" si="370"/>
        <v>3</v>
      </c>
      <c r="K122" s="679"/>
      <c r="L122" s="75">
        <v>2</v>
      </c>
      <c r="M122" s="307">
        <f t="shared" si="371"/>
        <v>2</v>
      </c>
      <c r="N122" s="679"/>
      <c r="O122" s="75">
        <v>2</v>
      </c>
      <c r="P122" s="307">
        <f t="shared" si="372"/>
        <v>2</v>
      </c>
      <c r="Q122" s="360">
        <v>0</v>
      </c>
      <c r="R122" s="75">
        <v>1</v>
      </c>
      <c r="S122" s="307">
        <f t="shared" si="373"/>
        <v>1</v>
      </c>
      <c r="T122" s="360">
        <v>0</v>
      </c>
      <c r="U122" s="75">
        <v>1</v>
      </c>
      <c r="V122" s="307">
        <f t="shared" si="374"/>
        <v>1</v>
      </c>
      <c r="W122" s="679"/>
      <c r="X122" s="75">
        <v>1</v>
      </c>
      <c r="Y122" s="307">
        <f t="shared" si="375"/>
        <v>1</v>
      </c>
      <c r="Z122" s="679"/>
      <c r="AA122" s="75">
        <v>1</v>
      </c>
      <c r="AB122" s="307">
        <f t="shared" si="376"/>
        <v>1</v>
      </c>
      <c r="AC122" s="677"/>
      <c r="AD122" s="307">
        <f t="shared" si="377"/>
        <v>5</v>
      </c>
      <c r="AE122" s="307">
        <f t="shared" si="378"/>
        <v>5</v>
      </c>
      <c r="AF122" s="255" t="e">
        <f t="shared" si="297"/>
        <v>#DIV/0!</v>
      </c>
      <c r="AG122" s="255">
        <f t="shared" si="298"/>
        <v>0.6</v>
      </c>
      <c r="AH122" s="255">
        <f t="shared" si="299"/>
        <v>0.6</v>
      </c>
      <c r="AI122" s="255" t="e">
        <f t="shared" si="300"/>
        <v>#DIV/0!</v>
      </c>
      <c r="AJ122" s="255">
        <f t="shared" si="301"/>
        <v>1</v>
      </c>
      <c r="AK122" s="255">
        <f t="shared" si="302"/>
        <v>1</v>
      </c>
      <c r="AL122" s="255" t="e">
        <f t="shared" si="303"/>
        <v>#DIV/0!</v>
      </c>
      <c r="AM122" s="255">
        <f t="shared" si="304"/>
        <v>0.2</v>
      </c>
      <c r="AN122" s="255">
        <f t="shared" si="305"/>
        <v>0.2</v>
      </c>
      <c r="AO122" s="255" t="e">
        <f t="shared" si="306"/>
        <v>#DIV/0!</v>
      </c>
      <c r="AP122" s="255">
        <f t="shared" si="307"/>
        <v>0.5</v>
      </c>
      <c r="AQ122" s="255">
        <f t="shared" si="308"/>
        <v>0.5</v>
      </c>
      <c r="AR122" s="255" t="e">
        <f t="shared" si="309"/>
        <v>#DIV/0!</v>
      </c>
      <c r="AS122" s="255">
        <f t="shared" si="310"/>
        <v>0.2</v>
      </c>
      <c r="AT122" s="255">
        <f t="shared" si="311"/>
        <v>0.2</v>
      </c>
      <c r="AU122" s="255" t="e">
        <f t="shared" si="312"/>
        <v>#DIV/0!</v>
      </c>
      <c r="AV122" s="255">
        <f t="shared" si="313"/>
        <v>1</v>
      </c>
      <c r="AW122" s="255">
        <f t="shared" si="314"/>
        <v>1</v>
      </c>
    </row>
    <row r="123" spans="1:49" s="102" customFormat="1" ht="9.9499999999999993" customHeight="1" x14ac:dyDescent="0.25">
      <c r="A123" s="106" t="s">
        <v>62</v>
      </c>
      <c r="B123" s="679"/>
      <c r="C123" s="75">
        <v>5</v>
      </c>
      <c r="D123" s="307">
        <f t="shared" si="368"/>
        <v>5</v>
      </c>
      <c r="E123" s="679"/>
      <c r="F123" s="75">
        <v>4</v>
      </c>
      <c r="G123" s="307">
        <f t="shared" si="369"/>
        <v>4</v>
      </c>
      <c r="H123" s="679"/>
      <c r="I123" s="75">
        <v>3</v>
      </c>
      <c r="J123" s="307">
        <f t="shared" si="370"/>
        <v>3</v>
      </c>
      <c r="K123" s="679"/>
      <c r="L123" s="75">
        <v>3</v>
      </c>
      <c r="M123" s="307">
        <f t="shared" si="371"/>
        <v>3</v>
      </c>
      <c r="N123" s="679"/>
      <c r="O123" s="75">
        <v>0</v>
      </c>
      <c r="P123" s="307">
        <f t="shared" si="372"/>
        <v>0</v>
      </c>
      <c r="Q123" s="360">
        <v>0</v>
      </c>
      <c r="R123" s="75">
        <v>0</v>
      </c>
      <c r="S123" s="307">
        <f t="shared" si="373"/>
        <v>0</v>
      </c>
      <c r="T123" s="360">
        <v>0</v>
      </c>
      <c r="U123" s="75">
        <v>0</v>
      </c>
      <c r="V123" s="307">
        <f t="shared" si="374"/>
        <v>0</v>
      </c>
      <c r="W123" s="679"/>
      <c r="X123" s="75">
        <v>0</v>
      </c>
      <c r="Y123" s="307">
        <f t="shared" si="375"/>
        <v>0</v>
      </c>
      <c r="Z123" s="679"/>
      <c r="AA123" s="75">
        <v>0</v>
      </c>
      <c r="AB123" s="307">
        <f t="shared" si="376"/>
        <v>0</v>
      </c>
      <c r="AC123" s="677"/>
      <c r="AD123" s="307">
        <f t="shared" si="377"/>
        <v>3</v>
      </c>
      <c r="AE123" s="307">
        <f t="shared" si="378"/>
        <v>3</v>
      </c>
      <c r="AF123" s="255" t="e">
        <f t="shared" si="297"/>
        <v>#DIV/0!</v>
      </c>
      <c r="AG123" s="255">
        <f t="shared" si="298"/>
        <v>1</v>
      </c>
      <c r="AH123" s="255">
        <f t="shared" si="299"/>
        <v>1</v>
      </c>
      <c r="AI123" s="255" t="e">
        <f t="shared" si="300"/>
        <v>#DIV/0!</v>
      </c>
      <c r="AJ123" s="255">
        <f t="shared" si="301"/>
        <v>0.75</v>
      </c>
      <c r="AK123" s="255">
        <f t="shared" si="302"/>
        <v>0.75</v>
      </c>
      <c r="AL123" s="255" t="e">
        <f t="shared" si="303"/>
        <v>#DIV/0!</v>
      </c>
      <c r="AM123" s="255">
        <f t="shared" si="304"/>
        <v>0</v>
      </c>
      <c r="AN123" s="255">
        <f t="shared" si="305"/>
        <v>0</v>
      </c>
      <c r="AO123" s="255" t="e">
        <f t="shared" si="306"/>
        <v>#DIV/0!</v>
      </c>
      <c r="AP123" s="255" t="e">
        <f t="shared" si="307"/>
        <v>#DIV/0!</v>
      </c>
      <c r="AQ123" s="255" t="e">
        <f t="shared" si="308"/>
        <v>#DIV/0!</v>
      </c>
      <c r="AR123" s="255" t="e">
        <f t="shared" si="309"/>
        <v>#DIV/0!</v>
      </c>
      <c r="AS123" s="255">
        <f t="shared" si="310"/>
        <v>0</v>
      </c>
      <c r="AT123" s="255">
        <f t="shared" si="311"/>
        <v>0</v>
      </c>
      <c r="AU123" s="255" t="e">
        <f t="shared" si="312"/>
        <v>#DIV/0!</v>
      </c>
      <c r="AV123" s="255" t="e">
        <f t="shared" si="313"/>
        <v>#DIV/0!</v>
      </c>
      <c r="AW123" s="255" t="e">
        <f t="shared" si="314"/>
        <v>#DIV/0!</v>
      </c>
    </row>
    <row r="124" spans="1:49" s="102" customFormat="1" ht="9.9499999999999993" hidden="1" customHeight="1" x14ac:dyDescent="0.25">
      <c r="A124" s="105" t="s">
        <v>38</v>
      </c>
      <c r="B124" s="364">
        <f>SUM(B125:B126)</f>
        <v>0</v>
      </c>
      <c r="C124" s="316">
        <f t="shared" ref="C124" si="379">SUM(C125:C126)</f>
        <v>6</v>
      </c>
      <c r="D124" s="316">
        <f>SUM(B124:C124)</f>
        <v>6</v>
      </c>
      <c r="E124" s="364">
        <f t="shared" ref="E124" si="380">SUM(E125:E126)</f>
        <v>0</v>
      </c>
      <c r="F124" s="316">
        <f t="shared" ref="F124" si="381">SUM(F125:F126)</f>
        <v>0</v>
      </c>
      <c r="G124" s="316">
        <f t="shared" si="369"/>
        <v>0</v>
      </c>
      <c r="H124" s="364">
        <f t="shared" ref="H124" si="382">SUM(H125:H126)</f>
        <v>0</v>
      </c>
      <c r="I124" s="316">
        <f t="shared" ref="I124" si="383">SUM(I125:I126)</f>
        <v>0</v>
      </c>
      <c r="J124" s="316">
        <f t="shared" si="370"/>
        <v>0</v>
      </c>
      <c r="K124" s="364">
        <f t="shared" ref="K124" si="384">SUM(K125:K126)</f>
        <v>0</v>
      </c>
      <c r="L124" s="316">
        <f t="shared" ref="L124" si="385">SUM(L125:L126)</f>
        <v>4</v>
      </c>
      <c r="M124" s="316">
        <f t="shared" si="371"/>
        <v>4</v>
      </c>
      <c r="N124" s="364">
        <f t="shared" ref="N124" si="386">SUM(N125:N126)</f>
        <v>0</v>
      </c>
      <c r="O124" s="316">
        <f t="shared" ref="O124" si="387">SUM(O125:O126)</f>
        <v>0</v>
      </c>
      <c r="P124" s="316">
        <f t="shared" si="372"/>
        <v>0</v>
      </c>
      <c r="Q124" s="364">
        <f t="shared" ref="Q124" si="388">SUM(Q125:Q126)</f>
        <v>0</v>
      </c>
      <c r="R124" s="316">
        <f t="shared" ref="R124" si="389">SUM(R125:R126)</f>
        <v>0</v>
      </c>
      <c r="S124" s="316">
        <f t="shared" si="373"/>
        <v>0</v>
      </c>
      <c r="T124" s="364">
        <f t="shared" ref="T124" si="390">SUM(T125:T126)</f>
        <v>0</v>
      </c>
      <c r="U124" s="316">
        <f t="shared" ref="U124" si="391">SUM(U125:U126)</f>
        <v>1</v>
      </c>
      <c r="V124" s="316">
        <f t="shared" si="374"/>
        <v>1</v>
      </c>
      <c r="W124" s="364">
        <f t="shared" ref="W124" si="392">SUM(W125:W126)</f>
        <v>0</v>
      </c>
      <c r="X124" s="316">
        <f t="shared" ref="X124" si="393">SUM(X125:X126)</f>
        <v>0</v>
      </c>
      <c r="Y124" s="316">
        <f t="shared" si="375"/>
        <v>0</v>
      </c>
      <c r="Z124" s="364">
        <f t="shared" ref="Z124" si="394">SUM(Z125:Z126)</f>
        <v>0</v>
      </c>
      <c r="AA124" s="316">
        <f t="shared" ref="AA124" si="395">SUM(AA125:AA126)</f>
        <v>0</v>
      </c>
      <c r="AB124" s="316">
        <f t="shared" si="376"/>
        <v>0</v>
      </c>
      <c r="AC124" s="364">
        <f t="shared" ref="AC124" si="396">SUM(AC125:AC126)</f>
        <v>0</v>
      </c>
      <c r="AD124" s="316">
        <f t="shared" ref="AD124" si="397">SUM(AD125:AD126)</f>
        <v>0</v>
      </c>
      <c r="AE124" s="316">
        <f t="shared" si="378"/>
        <v>0</v>
      </c>
      <c r="AF124" s="254" t="e">
        <f t="shared" si="297"/>
        <v>#DIV/0!</v>
      </c>
      <c r="AG124" s="254" t="e">
        <f t="shared" si="298"/>
        <v>#DIV/0!</v>
      </c>
      <c r="AH124" s="254" t="e">
        <f t="shared" si="299"/>
        <v>#DIV/0!</v>
      </c>
      <c r="AI124" s="254" t="e">
        <f t="shared" si="300"/>
        <v>#DIV/0!</v>
      </c>
      <c r="AJ124" s="254" t="e">
        <f t="shared" si="301"/>
        <v>#DIV/0!</v>
      </c>
      <c r="AK124" s="254" t="e">
        <f t="shared" si="302"/>
        <v>#DIV/0!</v>
      </c>
      <c r="AL124" s="254" t="e">
        <f t="shared" si="303"/>
        <v>#DIV/0!</v>
      </c>
      <c r="AM124" s="254" t="e">
        <f t="shared" si="304"/>
        <v>#DIV/0!</v>
      </c>
      <c r="AN124" s="254" t="e">
        <f t="shared" si="305"/>
        <v>#DIV/0!</v>
      </c>
      <c r="AO124" s="254" t="e">
        <f t="shared" si="306"/>
        <v>#DIV/0!</v>
      </c>
      <c r="AP124" s="254" t="e">
        <f t="shared" si="307"/>
        <v>#DIV/0!</v>
      </c>
      <c r="AQ124" s="254" t="e">
        <f t="shared" si="308"/>
        <v>#DIV/0!</v>
      </c>
      <c r="AR124" s="254" t="e">
        <f t="shared" si="309"/>
        <v>#DIV/0!</v>
      </c>
      <c r="AS124" s="254" t="e">
        <f t="shared" si="310"/>
        <v>#DIV/0!</v>
      </c>
      <c r="AT124" s="254" t="e">
        <f t="shared" si="311"/>
        <v>#DIV/0!</v>
      </c>
      <c r="AU124" s="254" t="e">
        <f t="shared" si="312"/>
        <v>#DIV/0!</v>
      </c>
      <c r="AV124" s="254" t="e">
        <f t="shared" si="313"/>
        <v>#DIV/0!</v>
      </c>
      <c r="AW124" s="254" t="e">
        <f t="shared" si="314"/>
        <v>#DIV/0!</v>
      </c>
    </row>
    <row r="125" spans="1:49" s="102" customFormat="1" ht="9.9499999999999993" hidden="1" customHeight="1" x14ac:dyDescent="0.25">
      <c r="A125" s="106" t="s">
        <v>69</v>
      </c>
      <c r="B125" s="360"/>
      <c r="C125" s="75">
        <v>4</v>
      </c>
      <c r="D125" s="307">
        <f t="shared" ref="D125:D126" si="398">SUM(B125:C125)</f>
        <v>4</v>
      </c>
      <c r="E125" s="360"/>
      <c r="F125" s="75"/>
      <c r="G125" s="307">
        <f t="shared" si="369"/>
        <v>0</v>
      </c>
      <c r="H125" s="360"/>
      <c r="I125" s="75"/>
      <c r="J125" s="307">
        <f t="shared" si="370"/>
        <v>0</v>
      </c>
      <c r="K125" s="360"/>
      <c r="L125" s="75">
        <v>1</v>
      </c>
      <c r="M125" s="307">
        <f t="shared" si="371"/>
        <v>1</v>
      </c>
      <c r="N125" s="360"/>
      <c r="O125" s="75"/>
      <c r="P125" s="307">
        <f t="shared" si="372"/>
        <v>0</v>
      </c>
      <c r="Q125" s="360"/>
      <c r="R125" s="75"/>
      <c r="S125" s="307">
        <f t="shared" si="373"/>
        <v>0</v>
      </c>
      <c r="T125" s="360"/>
      <c r="U125" s="75">
        <v>1</v>
      </c>
      <c r="V125" s="307">
        <f t="shared" si="374"/>
        <v>1</v>
      </c>
      <c r="W125" s="360"/>
      <c r="X125" s="75"/>
      <c r="Y125" s="307">
        <f t="shared" si="375"/>
        <v>0</v>
      </c>
      <c r="Z125" s="360"/>
      <c r="AA125" s="75"/>
      <c r="AB125" s="307">
        <f t="shared" si="376"/>
        <v>0</v>
      </c>
      <c r="AC125" s="307">
        <f>SUM(H125,Q125,Z125)</f>
        <v>0</v>
      </c>
      <c r="AD125" s="307">
        <f>SUM(I125,R125,AA125)</f>
        <v>0</v>
      </c>
      <c r="AE125" s="307">
        <f t="shared" si="378"/>
        <v>0</v>
      </c>
      <c r="AF125" s="255" t="e">
        <f t="shared" si="297"/>
        <v>#DIV/0!</v>
      </c>
      <c r="AG125" s="255" t="e">
        <f t="shared" si="298"/>
        <v>#DIV/0!</v>
      </c>
      <c r="AH125" s="255" t="e">
        <f t="shared" si="299"/>
        <v>#DIV/0!</v>
      </c>
      <c r="AI125" s="255" t="e">
        <f t="shared" si="300"/>
        <v>#DIV/0!</v>
      </c>
      <c r="AJ125" s="255" t="e">
        <f t="shared" si="301"/>
        <v>#DIV/0!</v>
      </c>
      <c r="AK125" s="255" t="e">
        <f t="shared" si="302"/>
        <v>#DIV/0!</v>
      </c>
      <c r="AL125" s="255" t="e">
        <f t="shared" si="303"/>
        <v>#DIV/0!</v>
      </c>
      <c r="AM125" s="255" t="e">
        <f t="shared" si="304"/>
        <v>#DIV/0!</v>
      </c>
      <c r="AN125" s="255" t="e">
        <f t="shared" si="305"/>
        <v>#DIV/0!</v>
      </c>
      <c r="AO125" s="255" t="e">
        <f t="shared" si="306"/>
        <v>#DIV/0!</v>
      </c>
      <c r="AP125" s="255" t="e">
        <f t="shared" si="307"/>
        <v>#DIV/0!</v>
      </c>
      <c r="AQ125" s="255" t="e">
        <f t="shared" si="308"/>
        <v>#DIV/0!</v>
      </c>
      <c r="AR125" s="255" t="e">
        <f t="shared" si="309"/>
        <v>#DIV/0!</v>
      </c>
      <c r="AS125" s="255" t="e">
        <f t="shared" si="310"/>
        <v>#DIV/0!</v>
      </c>
      <c r="AT125" s="255" t="e">
        <f t="shared" si="311"/>
        <v>#DIV/0!</v>
      </c>
      <c r="AU125" s="255" t="e">
        <f t="shared" si="312"/>
        <v>#DIV/0!</v>
      </c>
      <c r="AV125" s="255" t="e">
        <f t="shared" si="313"/>
        <v>#DIV/0!</v>
      </c>
      <c r="AW125" s="255" t="e">
        <f t="shared" si="314"/>
        <v>#DIV/0!</v>
      </c>
    </row>
    <row r="126" spans="1:49" s="102" customFormat="1" ht="9.9499999999999993" hidden="1" customHeight="1" x14ac:dyDescent="0.25">
      <c r="A126" s="106" t="s">
        <v>266</v>
      </c>
      <c r="B126" s="360"/>
      <c r="C126" s="75">
        <v>2</v>
      </c>
      <c r="D126" s="307">
        <f t="shared" si="398"/>
        <v>2</v>
      </c>
      <c r="E126" s="360"/>
      <c r="F126" s="75"/>
      <c r="G126" s="307">
        <f t="shared" si="369"/>
        <v>0</v>
      </c>
      <c r="H126" s="360"/>
      <c r="I126" s="75"/>
      <c r="J126" s="307">
        <f t="shared" si="370"/>
        <v>0</v>
      </c>
      <c r="K126" s="360"/>
      <c r="L126" s="75">
        <v>3</v>
      </c>
      <c r="M126" s="307">
        <f t="shared" si="371"/>
        <v>3</v>
      </c>
      <c r="N126" s="360"/>
      <c r="O126" s="75"/>
      <c r="P126" s="307">
        <f t="shared" si="372"/>
        <v>0</v>
      </c>
      <c r="Q126" s="360"/>
      <c r="R126" s="75"/>
      <c r="S126" s="307">
        <f t="shared" si="373"/>
        <v>0</v>
      </c>
      <c r="T126" s="360"/>
      <c r="U126" s="75"/>
      <c r="V126" s="307">
        <f t="shared" si="374"/>
        <v>0</v>
      </c>
      <c r="W126" s="360"/>
      <c r="X126" s="75"/>
      <c r="Y126" s="307">
        <f t="shared" si="375"/>
        <v>0</v>
      </c>
      <c r="Z126" s="360"/>
      <c r="AA126" s="75"/>
      <c r="AB126" s="307">
        <f t="shared" si="376"/>
        <v>0</v>
      </c>
      <c r="AC126" s="307">
        <f>SUM(H126,Q126,Z126)</f>
        <v>0</v>
      </c>
      <c r="AD126" s="307">
        <f>SUM(I126,R126,AA126)</f>
        <v>0</v>
      </c>
      <c r="AE126" s="307">
        <f t="shared" si="378"/>
        <v>0</v>
      </c>
      <c r="AF126" s="255" t="e">
        <f t="shared" si="297"/>
        <v>#DIV/0!</v>
      </c>
      <c r="AG126" s="255" t="e">
        <f t="shared" si="298"/>
        <v>#DIV/0!</v>
      </c>
      <c r="AH126" s="255" t="e">
        <f t="shared" si="299"/>
        <v>#DIV/0!</v>
      </c>
      <c r="AI126" s="255" t="e">
        <f t="shared" si="300"/>
        <v>#DIV/0!</v>
      </c>
      <c r="AJ126" s="255" t="e">
        <f t="shared" si="301"/>
        <v>#DIV/0!</v>
      </c>
      <c r="AK126" s="255" t="e">
        <f t="shared" si="302"/>
        <v>#DIV/0!</v>
      </c>
      <c r="AL126" s="255" t="e">
        <f t="shared" si="303"/>
        <v>#DIV/0!</v>
      </c>
      <c r="AM126" s="255" t="e">
        <f t="shared" si="304"/>
        <v>#DIV/0!</v>
      </c>
      <c r="AN126" s="255" t="e">
        <f t="shared" si="305"/>
        <v>#DIV/0!</v>
      </c>
      <c r="AO126" s="255" t="e">
        <f t="shared" si="306"/>
        <v>#DIV/0!</v>
      </c>
      <c r="AP126" s="255" t="e">
        <f t="shared" si="307"/>
        <v>#DIV/0!</v>
      </c>
      <c r="AQ126" s="255" t="e">
        <f t="shared" si="308"/>
        <v>#DIV/0!</v>
      </c>
      <c r="AR126" s="255" t="e">
        <f t="shared" si="309"/>
        <v>#DIV/0!</v>
      </c>
      <c r="AS126" s="255" t="e">
        <f t="shared" si="310"/>
        <v>#DIV/0!</v>
      </c>
      <c r="AT126" s="255" t="e">
        <f t="shared" si="311"/>
        <v>#DIV/0!</v>
      </c>
      <c r="AU126" s="255" t="e">
        <f t="shared" si="312"/>
        <v>#DIV/0!</v>
      </c>
      <c r="AV126" s="255" t="e">
        <f t="shared" si="313"/>
        <v>#DIV/0!</v>
      </c>
      <c r="AW126" s="255" t="e">
        <f t="shared" si="314"/>
        <v>#DIV/0!</v>
      </c>
    </row>
    <row r="127" spans="1:49" s="102" customFormat="1" ht="9.9499999999999993" hidden="1" customHeight="1" x14ac:dyDescent="0.25">
      <c r="A127" s="105" t="s">
        <v>39</v>
      </c>
      <c r="B127" s="364">
        <f>SUM(B128)</f>
        <v>0</v>
      </c>
      <c r="C127" s="316">
        <f t="shared" ref="C127:AD127" si="399">SUM(C128)</f>
        <v>7</v>
      </c>
      <c r="D127" s="316">
        <f>SUM(B127:C127)</f>
        <v>7</v>
      </c>
      <c r="E127" s="364">
        <f t="shared" ref="E127" si="400">SUM(E128)</f>
        <v>0</v>
      </c>
      <c r="F127" s="316">
        <f t="shared" si="399"/>
        <v>0</v>
      </c>
      <c r="G127" s="316">
        <f t="shared" si="369"/>
        <v>0</v>
      </c>
      <c r="H127" s="364">
        <f t="shared" ref="H127" si="401">SUM(H128)</f>
        <v>0</v>
      </c>
      <c r="I127" s="316">
        <f t="shared" si="399"/>
        <v>0</v>
      </c>
      <c r="J127" s="316">
        <f t="shared" si="370"/>
        <v>0</v>
      </c>
      <c r="K127" s="364">
        <f t="shared" ref="K127" si="402">SUM(K128)</f>
        <v>0</v>
      </c>
      <c r="L127" s="316">
        <f t="shared" si="399"/>
        <v>1</v>
      </c>
      <c r="M127" s="316">
        <f t="shared" si="371"/>
        <v>1</v>
      </c>
      <c r="N127" s="364">
        <f t="shared" ref="N127" si="403">SUM(N128)</f>
        <v>0</v>
      </c>
      <c r="O127" s="316">
        <f t="shared" si="399"/>
        <v>0</v>
      </c>
      <c r="P127" s="316">
        <f t="shared" si="372"/>
        <v>0</v>
      </c>
      <c r="Q127" s="364">
        <f t="shared" ref="Q127" si="404">SUM(Q128)</f>
        <v>0</v>
      </c>
      <c r="R127" s="316">
        <f t="shared" si="399"/>
        <v>0</v>
      </c>
      <c r="S127" s="316">
        <f t="shared" si="373"/>
        <v>0</v>
      </c>
      <c r="T127" s="364">
        <f t="shared" ref="T127" si="405">SUM(T128)</f>
        <v>0</v>
      </c>
      <c r="U127" s="316">
        <f t="shared" si="399"/>
        <v>0</v>
      </c>
      <c r="V127" s="316">
        <f t="shared" si="374"/>
        <v>0</v>
      </c>
      <c r="W127" s="364">
        <f t="shared" ref="W127" si="406">SUM(W128)</f>
        <v>0</v>
      </c>
      <c r="X127" s="316">
        <f t="shared" si="399"/>
        <v>0</v>
      </c>
      <c r="Y127" s="316">
        <f t="shared" si="375"/>
        <v>0</v>
      </c>
      <c r="Z127" s="364">
        <f t="shared" ref="Z127" si="407">SUM(Z128)</f>
        <v>0</v>
      </c>
      <c r="AA127" s="316">
        <f t="shared" si="399"/>
        <v>0</v>
      </c>
      <c r="AB127" s="316">
        <f t="shared" si="376"/>
        <v>0</v>
      </c>
      <c r="AC127" s="364">
        <f t="shared" ref="AC127" si="408">SUM(AC128)</f>
        <v>0</v>
      </c>
      <c r="AD127" s="316">
        <f t="shared" si="399"/>
        <v>0</v>
      </c>
      <c r="AE127" s="316">
        <f t="shared" si="378"/>
        <v>0</v>
      </c>
      <c r="AF127" s="254" t="e">
        <f t="shared" si="297"/>
        <v>#DIV/0!</v>
      </c>
      <c r="AG127" s="254" t="e">
        <f t="shared" si="298"/>
        <v>#DIV/0!</v>
      </c>
      <c r="AH127" s="254" t="e">
        <f t="shared" si="299"/>
        <v>#DIV/0!</v>
      </c>
      <c r="AI127" s="254" t="e">
        <f t="shared" si="300"/>
        <v>#DIV/0!</v>
      </c>
      <c r="AJ127" s="254" t="e">
        <f t="shared" si="301"/>
        <v>#DIV/0!</v>
      </c>
      <c r="AK127" s="254" t="e">
        <f t="shared" si="302"/>
        <v>#DIV/0!</v>
      </c>
      <c r="AL127" s="254" t="e">
        <f t="shared" si="303"/>
        <v>#DIV/0!</v>
      </c>
      <c r="AM127" s="254" t="e">
        <f t="shared" si="304"/>
        <v>#DIV/0!</v>
      </c>
      <c r="AN127" s="254" t="e">
        <f t="shared" si="305"/>
        <v>#DIV/0!</v>
      </c>
      <c r="AO127" s="254" t="e">
        <f t="shared" si="306"/>
        <v>#DIV/0!</v>
      </c>
      <c r="AP127" s="254" t="e">
        <f t="shared" si="307"/>
        <v>#DIV/0!</v>
      </c>
      <c r="AQ127" s="254" t="e">
        <f t="shared" si="308"/>
        <v>#DIV/0!</v>
      </c>
      <c r="AR127" s="254" t="e">
        <f t="shared" si="309"/>
        <v>#DIV/0!</v>
      </c>
      <c r="AS127" s="254" t="e">
        <f t="shared" si="310"/>
        <v>#DIV/0!</v>
      </c>
      <c r="AT127" s="254" t="e">
        <f t="shared" si="311"/>
        <v>#DIV/0!</v>
      </c>
      <c r="AU127" s="254" t="e">
        <f t="shared" si="312"/>
        <v>#DIV/0!</v>
      </c>
      <c r="AV127" s="254" t="e">
        <f t="shared" si="313"/>
        <v>#DIV/0!</v>
      </c>
      <c r="AW127" s="254" t="e">
        <f t="shared" si="314"/>
        <v>#DIV/0!</v>
      </c>
    </row>
    <row r="128" spans="1:49" s="102" customFormat="1" ht="9.9499999999999993" hidden="1" customHeight="1" x14ac:dyDescent="0.25">
      <c r="A128" s="108" t="s">
        <v>84</v>
      </c>
      <c r="B128" s="365"/>
      <c r="C128" s="320">
        <v>7</v>
      </c>
      <c r="D128" s="307">
        <f t="shared" ref="D128" si="409">SUM(B128:C128)</f>
        <v>7</v>
      </c>
      <c r="E128" s="365"/>
      <c r="F128" s="320"/>
      <c r="G128" s="307">
        <f t="shared" ref="G128:G130" si="410">SUM(E128:F128)</f>
        <v>0</v>
      </c>
      <c r="H128" s="365"/>
      <c r="I128" s="320"/>
      <c r="J128" s="307">
        <f t="shared" ref="J128:J130" si="411">SUM(H128:I128)</f>
        <v>0</v>
      </c>
      <c r="K128" s="365"/>
      <c r="L128" s="320">
        <v>1</v>
      </c>
      <c r="M128" s="307">
        <f t="shared" ref="M128:M130" si="412">SUM(K128:L128)</f>
        <v>1</v>
      </c>
      <c r="N128" s="365"/>
      <c r="O128" s="320"/>
      <c r="P128" s="307">
        <f t="shared" ref="P128:P130" si="413">SUM(N128:O128)</f>
        <v>0</v>
      </c>
      <c r="Q128" s="365"/>
      <c r="R128" s="320"/>
      <c r="S128" s="307">
        <f t="shared" ref="S128:S130" si="414">SUM(Q128:R128)</f>
        <v>0</v>
      </c>
      <c r="T128" s="365"/>
      <c r="U128" s="320"/>
      <c r="V128" s="307">
        <f t="shared" ref="V128:V130" si="415">SUM(T128:U128)</f>
        <v>0</v>
      </c>
      <c r="W128" s="365"/>
      <c r="X128" s="320"/>
      <c r="Y128" s="307">
        <f t="shared" ref="Y128:Y130" si="416">SUM(W128:X128)</f>
        <v>0</v>
      </c>
      <c r="Z128" s="365"/>
      <c r="AA128" s="320"/>
      <c r="AB128" s="307">
        <f t="shared" ref="AB128:AB130" si="417">SUM(Z128:AA128)</f>
        <v>0</v>
      </c>
      <c r="AC128" s="307">
        <f>SUM(H128,Q128,Z128)</f>
        <v>0</v>
      </c>
      <c r="AD128" s="307">
        <f>SUM(I128,R128,AA128)</f>
        <v>0</v>
      </c>
      <c r="AE128" s="307">
        <f t="shared" ref="AE128:AE130" si="418">SUM(AC128:AD128)</f>
        <v>0</v>
      </c>
      <c r="AF128" s="255" t="e">
        <f t="shared" si="297"/>
        <v>#DIV/0!</v>
      </c>
      <c r="AG128" s="255" t="e">
        <f t="shared" si="298"/>
        <v>#DIV/0!</v>
      </c>
      <c r="AH128" s="255" t="e">
        <f t="shared" si="299"/>
        <v>#DIV/0!</v>
      </c>
      <c r="AI128" s="255" t="e">
        <f t="shared" si="300"/>
        <v>#DIV/0!</v>
      </c>
      <c r="AJ128" s="255" t="e">
        <f t="shared" si="301"/>
        <v>#DIV/0!</v>
      </c>
      <c r="AK128" s="255" t="e">
        <f t="shared" si="302"/>
        <v>#DIV/0!</v>
      </c>
      <c r="AL128" s="255" t="e">
        <f t="shared" si="303"/>
        <v>#DIV/0!</v>
      </c>
      <c r="AM128" s="255" t="e">
        <f t="shared" si="304"/>
        <v>#DIV/0!</v>
      </c>
      <c r="AN128" s="255" t="e">
        <f t="shared" si="305"/>
        <v>#DIV/0!</v>
      </c>
      <c r="AO128" s="255" t="e">
        <f t="shared" si="306"/>
        <v>#DIV/0!</v>
      </c>
      <c r="AP128" s="255" t="e">
        <f t="shared" si="307"/>
        <v>#DIV/0!</v>
      </c>
      <c r="AQ128" s="255" t="e">
        <f t="shared" si="308"/>
        <v>#DIV/0!</v>
      </c>
      <c r="AR128" s="255" t="e">
        <f t="shared" si="309"/>
        <v>#DIV/0!</v>
      </c>
      <c r="AS128" s="255" t="e">
        <f t="shared" si="310"/>
        <v>#DIV/0!</v>
      </c>
      <c r="AT128" s="255" t="e">
        <f t="shared" si="311"/>
        <v>#DIV/0!</v>
      </c>
      <c r="AU128" s="255" t="e">
        <f t="shared" si="312"/>
        <v>#DIV/0!</v>
      </c>
      <c r="AV128" s="255" t="e">
        <f t="shared" si="313"/>
        <v>#DIV/0!</v>
      </c>
      <c r="AW128" s="255" t="e">
        <f t="shared" si="314"/>
        <v>#DIV/0!</v>
      </c>
    </row>
    <row r="129" spans="1:49" s="102" customFormat="1" ht="9.9499999999999993" hidden="1" customHeight="1" x14ac:dyDescent="0.25">
      <c r="A129" s="105" t="s">
        <v>40</v>
      </c>
      <c r="B129" s="364">
        <f>SUM(B130)</f>
        <v>0</v>
      </c>
      <c r="C129" s="364">
        <f t="shared" ref="C129:AD129" si="419">SUM(C130)</f>
        <v>5</v>
      </c>
      <c r="D129" s="316">
        <f>SUM(B129:C129)</f>
        <v>5</v>
      </c>
      <c r="E129" s="364">
        <f t="shared" ref="E129" si="420">SUM(E130)</f>
        <v>0</v>
      </c>
      <c r="F129" s="364">
        <f t="shared" si="419"/>
        <v>0</v>
      </c>
      <c r="G129" s="316">
        <f t="shared" si="410"/>
        <v>0</v>
      </c>
      <c r="H129" s="364">
        <f t="shared" ref="H129" si="421">SUM(H130)</f>
        <v>0</v>
      </c>
      <c r="I129" s="364">
        <f t="shared" si="419"/>
        <v>0</v>
      </c>
      <c r="J129" s="316">
        <f t="shared" si="411"/>
        <v>0</v>
      </c>
      <c r="K129" s="364">
        <f t="shared" ref="K129" si="422">SUM(K130)</f>
        <v>0</v>
      </c>
      <c r="L129" s="364">
        <f t="shared" si="419"/>
        <v>1</v>
      </c>
      <c r="M129" s="316">
        <f t="shared" si="412"/>
        <v>1</v>
      </c>
      <c r="N129" s="364">
        <f t="shared" ref="N129" si="423">SUM(N130)</f>
        <v>0</v>
      </c>
      <c r="O129" s="364">
        <f t="shared" si="419"/>
        <v>0</v>
      </c>
      <c r="P129" s="316">
        <f t="shared" si="413"/>
        <v>0</v>
      </c>
      <c r="Q129" s="364">
        <f t="shared" ref="Q129" si="424">SUM(Q130)</f>
        <v>0</v>
      </c>
      <c r="R129" s="364">
        <f t="shared" si="419"/>
        <v>0</v>
      </c>
      <c r="S129" s="316">
        <f t="shared" si="414"/>
        <v>0</v>
      </c>
      <c r="T129" s="364">
        <f t="shared" ref="T129" si="425">SUM(T130)</f>
        <v>0</v>
      </c>
      <c r="U129" s="364">
        <f t="shared" si="419"/>
        <v>1</v>
      </c>
      <c r="V129" s="316">
        <f t="shared" si="415"/>
        <v>1</v>
      </c>
      <c r="W129" s="364">
        <f t="shared" ref="W129" si="426">SUM(W130)</f>
        <v>0</v>
      </c>
      <c r="X129" s="364">
        <f t="shared" si="419"/>
        <v>0</v>
      </c>
      <c r="Y129" s="316">
        <f t="shared" si="416"/>
        <v>0</v>
      </c>
      <c r="Z129" s="364">
        <f t="shared" ref="Z129" si="427">SUM(Z130)</f>
        <v>0</v>
      </c>
      <c r="AA129" s="364">
        <f t="shared" si="419"/>
        <v>0</v>
      </c>
      <c r="AB129" s="316">
        <f t="shared" si="417"/>
        <v>0</v>
      </c>
      <c r="AC129" s="364">
        <f t="shared" ref="AC129" si="428">SUM(AC130)</f>
        <v>0</v>
      </c>
      <c r="AD129" s="364">
        <f t="shared" si="419"/>
        <v>0</v>
      </c>
      <c r="AE129" s="316">
        <f t="shared" si="418"/>
        <v>0</v>
      </c>
      <c r="AF129" s="254" t="e">
        <f t="shared" si="297"/>
        <v>#DIV/0!</v>
      </c>
      <c r="AG129" s="254" t="e">
        <f t="shared" si="298"/>
        <v>#DIV/0!</v>
      </c>
      <c r="AH129" s="254" t="e">
        <f t="shared" si="299"/>
        <v>#DIV/0!</v>
      </c>
      <c r="AI129" s="254" t="e">
        <f t="shared" si="300"/>
        <v>#DIV/0!</v>
      </c>
      <c r="AJ129" s="254" t="e">
        <f t="shared" si="301"/>
        <v>#DIV/0!</v>
      </c>
      <c r="AK129" s="254" t="e">
        <f t="shared" si="302"/>
        <v>#DIV/0!</v>
      </c>
      <c r="AL129" s="254" t="e">
        <f t="shared" si="303"/>
        <v>#DIV/0!</v>
      </c>
      <c r="AM129" s="254" t="e">
        <f t="shared" si="304"/>
        <v>#DIV/0!</v>
      </c>
      <c r="AN129" s="254" t="e">
        <f t="shared" si="305"/>
        <v>#DIV/0!</v>
      </c>
      <c r="AO129" s="254" t="e">
        <f t="shared" si="306"/>
        <v>#DIV/0!</v>
      </c>
      <c r="AP129" s="254" t="e">
        <f t="shared" si="307"/>
        <v>#DIV/0!</v>
      </c>
      <c r="AQ129" s="254" t="e">
        <f t="shared" si="308"/>
        <v>#DIV/0!</v>
      </c>
      <c r="AR129" s="254" t="e">
        <f t="shared" si="309"/>
        <v>#DIV/0!</v>
      </c>
      <c r="AS129" s="254" t="e">
        <f t="shared" si="310"/>
        <v>#DIV/0!</v>
      </c>
      <c r="AT129" s="254" t="e">
        <f t="shared" si="311"/>
        <v>#DIV/0!</v>
      </c>
      <c r="AU129" s="254" t="e">
        <f t="shared" ref="AU129:AU130" si="429">Z129/W129</f>
        <v>#DIV/0!</v>
      </c>
      <c r="AV129" s="254" t="e">
        <f t="shared" ref="AV129:AV130" si="430">AA129/X129</f>
        <v>#DIV/0!</v>
      </c>
      <c r="AW129" s="254" t="e">
        <f t="shared" ref="AW129:AW130" si="431">AB129/Y129</f>
        <v>#DIV/0!</v>
      </c>
    </row>
    <row r="130" spans="1:49" s="102" customFormat="1" ht="9.9499999999999993" hidden="1" customHeight="1" x14ac:dyDescent="0.25">
      <c r="A130" s="358" t="s">
        <v>59</v>
      </c>
      <c r="B130" s="360"/>
      <c r="C130" s="75">
        <v>5</v>
      </c>
      <c r="D130" s="307">
        <f t="shared" ref="D130" si="432">SUM(B130:C130)</f>
        <v>5</v>
      </c>
      <c r="E130" s="360"/>
      <c r="F130" s="75"/>
      <c r="G130" s="307">
        <f t="shared" si="410"/>
        <v>0</v>
      </c>
      <c r="H130" s="360"/>
      <c r="I130" s="75"/>
      <c r="J130" s="307">
        <f t="shared" si="411"/>
        <v>0</v>
      </c>
      <c r="K130" s="360"/>
      <c r="L130" s="75">
        <v>1</v>
      </c>
      <c r="M130" s="307">
        <f t="shared" si="412"/>
        <v>1</v>
      </c>
      <c r="N130" s="360"/>
      <c r="O130" s="75"/>
      <c r="P130" s="307">
        <f t="shared" si="413"/>
        <v>0</v>
      </c>
      <c r="Q130" s="360"/>
      <c r="R130" s="75"/>
      <c r="S130" s="307">
        <f t="shared" si="414"/>
        <v>0</v>
      </c>
      <c r="T130" s="360"/>
      <c r="U130" s="75">
        <v>1</v>
      </c>
      <c r="V130" s="307">
        <f t="shared" si="415"/>
        <v>1</v>
      </c>
      <c r="W130" s="360"/>
      <c r="X130" s="75"/>
      <c r="Y130" s="307">
        <f t="shared" si="416"/>
        <v>0</v>
      </c>
      <c r="Z130" s="360"/>
      <c r="AA130" s="75"/>
      <c r="AB130" s="307">
        <f t="shared" si="417"/>
        <v>0</v>
      </c>
      <c r="AC130" s="307">
        <f t="shared" ref="AC130:AD130" si="433">SUM(H130,Q130,Z130)</f>
        <v>0</v>
      </c>
      <c r="AD130" s="307">
        <f t="shared" si="433"/>
        <v>0</v>
      </c>
      <c r="AE130" s="307">
        <f t="shared" si="418"/>
        <v>0</v>
      </c>
      <c r="AF130" s="255" t="e">
        <f t="shared" si="297"/>
        <v>#DIV/0!</v>
      </c>
      <c r="AG130" s="255" t="e">
        <f t="shared" si="298"/>
        <v>#DIV/0!</v>
      </c>
      <c r="AH130" s="255" t="e">
        <f t="shared" si="299"/>
        <v>#DIV/0!</v>
      </c>
      <c r="AI130" s="255" t="e">
        <f t="shared" ref="AI130" si="434">H130/E130</f>
        <v>#DIV/0!</v>
      </c>
      <c r="AJ130" s="255" t="e">
        <f>I130/F130</f>
        <v>#DIV/0!</v>
      </c>
      <c r="AK130" s="255" t="e">
        <f>J130/G130</f>
        <v>#DIV/0!</v>
      </c>
      <c r="AL130" s="255" t="e">
        <f t="shared" si="303"/>
        <v>#DIV/0!</v>
      </c>
      <c r="AM130" s="255" t="e">
        <f t="shared" si="304"/>
        <v>#DIV/0!</v>
      </c>
      <c r="AN130" s="255" t="e">
        <f t="shared" si="305"/>
        <v>#DIV/0!</v>
      </c>
      <c r="AO130" s="255" t="e">
        <f t="shared" si="306"/>
        <v>#DIV/0!</v>
      </c>
      <c r="AP130" s="255" t="e">
        <f t="shared" si="307"/>
        <v>#DIV/0!</v>
      </c>
      <c r="AQ130" s="255" t="e">
        <f t="shared" si="308"/>
        <v>#DIV/0!</v>
      </c>
      <c r="AR130" s="255" t="e">
        <f t="shared" si="309"/>
        <v>#DIV/0!</v>
      </c>
      <c r="AS130" s="255" t="e">
        <f t="shared" si="310"/>
        <v>#DIV/0!</v>
      </c>
      <c r="AT130" s="255" t="e">
        <f t="shared" si="311"/>
        <v>#DIV/0!</v>
      </c>
      <c r="AU130" s="255" t="e">
        <f t="shared" si="429"/>
        <v>#DIV/0!</v>
      </c>
      <c r="AV130" s="255" t="e">
        <f t="shared" si="430"/>
        <v>#DIV/0!</v>
      </c>
      <c r="AW130" s="255" t="e">
        <f t="shared" si="431"/>
        <v>#DIV/0!</v>
      </c>
    </row>
    <row r="131" spans="1:49" s="102" customFormat="1" ht="9.9499999999999993" customHeight="1" x14ac:dyDescent="0.25">
      <c r="A131" s="552"/>
      <c r="B131" s="553"/>
      <c r="C131" s="553"/>
      <c r="D131" s="554"/>
      <c r="E131" s="553"/>
      <c r="F131" s="553"/>
      <c r="G131" s="554"/>
      <c r="H131" s="553"/>
      <c r="I131" s="553"/>
      <c r="J131" s="554"/>
      <c r="K131" s="553"/>
      <c r="L131" s="553"/>
      <c r="M131" s="554"/>
      <c r="N131" s="553"/>
      <c r="O131" s="553"/>
      <c r="P131" s="554"/>
      <c r="Q131" s="553"/>
      <c r="R131" s="553"/>
      <c r="S131" s="554"/>
      <c r="T131" s="553"/>
      <c r="U131" s="553"/>
      <c r="V131" s="554"/>
      <c r="W131" s="553"/>
      <c r="X131" s="553"/>
      <c r="Y131" s="554"/>
      <c r="Z131" s="553"/>
      <c r="AA131" s="553"/>
      <c r="AB131" s="554"/>
      <c r="AC131" s="554"/>
      <c r="AD131" s="554"/>
      <c r="AE131" s="554"/>
      <c r="AF131" s="555"/>
      <c r="AG131" s="555"/>
      <c r="AH131" s="555"/>
      <c r="AI131" s="555"/>
      <c r="AJ131" s="555"/>
      <c r="AK131" s="555"/>
      <c r="AL131" s="555"/>
      <c r="AM131" s="555"/>
      <c r="AN131" s="555"/>
      <c r="AO131" s="555"/>
      <c r="AP131" s="555"/>
      <c r="AQ131" s="555"/>
      <c r="AR131" s="555"/>
      <c r="AS131" s="555"/>
      <c r="AT131" s="555"/>
      <c r="AU131" s="555"/>
      <c r="AV131" s="555"/>
      <c r="AW131" s="555"/>
    </row>
    <row r="132" spans="1:49" x14ac:dyDescent="0.2">
      <c r="A132" s="580"/>
      <c r="B132" s="580"/>
      <c r="C132" s="580"/>
      <c r="D132" s="580"/>
      <c r="E132" s="580"/>
      <c r="F132" s="580"/>
      <c r="G132" s="580"/>
      <c r="H132" s="580"/>
      <c r="I132" s="580"/>
      <c r="J132" s="580"/>
      <c r="K132" s="580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80"/>
      <c r="AA132" s="580"/>
      <c r="AB132" s="580"/>
      <c r="AC132" s="580"/>
      <c r="AD132" s="580"/>
      <c r="AE132" s="580"/>
      <c r="AF132" s="580"/>
      <c r="AG132" s="580"/>
      <c r="AH132" s="580"/>
      <c r="AI132" s="580"/>
      <c r="AJ132" s="580"/>
      <c r="AK132" s="580"/>
      <c r="AL132" s="580"/>
      <c r="AM132" s="580"/>
      <c r="AN132" s="580"/>
      <c r="AO132" s="580"/>
      <c r="AP132" s="580"/>
      <c r="AQ132" s="580"/>
      <c r="AR132" s="580"/>
      <c r="AS132" s="580"/>
      <c r="AT132" s="580"/>
      <c r="AU132" s="580"/>
      <c r="AV132" s="580"/>
      <c r="AW132" s="580"/>
    </row>
    <row r="133" spans="1:49" x14ac:dyDescent="0.2">
      <c r="A133" s="541" t="s">
        <v>317</v>
      </c>
    </row>
    <row r="134" spans="1:49" s="536" customFormat="1" ht="12" customHeight="1" x14ac:dyDescent="0.2">
      <c r="A134" s="533" t="s">
        <v>341</v>
      </c>
      <c r="B134" s="533"/>
      <c r="C134" s="533"/>
      <c r="D134" s="533"/>
      <c r="E134" s="534"/>
      <c r="F134" s="533"/>
      <c r="G134" s="533"/>
      <c r="H134" s="533"/>
      <c r="I134" s="533"/>
      <c r="J134" s="533"/>
      <c r="K134" s="533"/>
      <c r="L134" s="533"/>
      <c r="M134" s="533"/>
      <c r="N134" s="534"/>
      <c r="O134" s="533"/>
      <c r="P134" s="533"/>
      <c r="Q134" s="533"/>
      <c r="R134" s="533"/>
      <c r="S134" s="533"/>
      <c r="T134" s="533"/>
      <c r="U134" s="533"/>
      <c r="V134" s="533"/>
      <c r="W134" s="534"/>
      <c r="X134" s="533"/>
      <c r="Y134" s="533"/>
      <c r="Z134" s="533"/>
      <c r="AA134" s="533"/>
      <c r="AB134" s="533"/>
      <c r="AC134" s="534"/>
      <c r="AD134" s="534"/>
      <c r="AE134" s="534"/>
      <c r="AF134" s="535"/>
      <c r="AG134" s="535"/>
      <c r="AH134" s="535"/>
      <c r="AI134" s="533"/>
      <c r="AJ134" s="533"/>
      <c r="AK134" s="533"/>
      <c r="AL134" s="535"/>
      <c r="AM134" s="535"/>
      <c r="AN134" s="535"/>
      <c r="AO134" s="533"/>
      <c r="AP134" s="533"/>
      <c r="AQ134" s="533"/>
      <c r="AR134" s="535"/>
      <c r="AS134" s="535"/>
      <c r="AT134" s="535"/>
      <c r="AU134" s="533"/>
      <c r="AV134" s="533"/>
      <c r="AW134" s="533"/>
    </row>
    <row r="135" spans="1:49" s="536" customFormat="1" ht="11.25" x14ac:dyDescent="0.2">
      <c r="A135" s="533" t="s">
        <v>342</v>
      </c>
      <c r="B135" s="533"/>
      <c r="C135" s="533"/>
      <c r="D135" s="533"/>
      <c r="E135" s="534"/>
      <c r="F135" s="533"/>
      <c r="G135" s="533"/>
      <c r="H135" s="533"/>
      <c r="I135" s="533"/>
      <c r="J135" s="533"/>
      <c r="K135" s="533"/>
      <c r="L135" s="533"/>
      <c r="M135" s="533"/>
      <c r="N135" s="534"/>
      <c r="O135" s="533"/>
      <c r="P135" s="533"/>
      <c r="Q135" s="533"/>
      <c r="R135" s="533"/>
      <c r="S135" s="533"/>
      <c r="T135" s="533"/>
      <c r="U135" s="533"/>
      <c r="V135" s="533"/>
      <c r="W135" s="534"/>
      <c r="X135" s="533"/>
      <c r="Y135" s="533"/>
      <c r="Z135" s="533"/>
      <c r="AA135" s="533"/>
      <c r="AB135" s="533"/>
      <c r="AC135" s="534"/>
      <c r="AD135" s="534"/>
      <c r="AE135" s="534"/>
      <c r="AF135" s="535"/>
      <c r="AG135" s="535"/>
      <c r="AH135" s="535"/>
      <c r="AI135" s="533"/>
      <c r="AJ135" s="533"/>
      <c r="AK135" s="533"/>
      <c r="AL135" s="535"/>
      <c r="AM135" s="535"/>
      <c r="AN135" s="535"/>
      <c r="AO135" s="533"/>
      <c r="AP135" s="533"/>
      <c r="AQ135" s="533"/>
      <c r="AR135" s="535"/>
      <c r="AS135" s="535"/>
      <c r="AT135" s="535"/>
      <c r="AU135" s="533"/>
      <c r="AV135" s="533"/>
      <c r="AW135" s="533"/>
    </row>
    <row r="136" spans="1:49" s="536" customFormat="1" ht="11.25" x14ac:dyDescent="0.2">
      <c r="A136" s="533" t="s">
        <v>339</v>
      </c>
      <c r="B136" s="533"/>
      <c r="C136" s="533"/>
      <c r="D136" s="533"/>
      <c r="E136" s="534"/>
      <c r="F136" s="533"/>
      <c r="G136" s="533"/>
      <c r="H136" s="533"/>
      <c r="I136" s="533"/>
      <c r="J136" s="533"/>
      <c r="K136" s="533"/>
      <c r="L136" s="533"/>
      <c r="M136" s="533"/>
      <c r="N136" s="534"/>
      <c r="O136" s="533"/>
      <c r="P136" s="533"/>
      <c r="Q136" s="533"/>
      <c r="R136" s="533"/>
      <c r="S136" s="533"/>
      <c r="T136" s="533"/>
      <c r="U136" s="533"/>
      <c r="V136" s="533"/>
      <c r="W136" s="534"/>
      <c r="X136" s="533"/>
      <c r="Y136" s="533"/>
      <c r="Z136" s="533"/>
      <c r="AA136" s="533"/>
      <c r="AB136" s="533"/>
      <c r="AC136" s="534"/>
      <c r="AD136" s="534"/>
      <c r="AE136" s="534"/>
      <c r="AF136" s="535"/>
      <c r="AG136" s="535"/>
      <c r="AH136" s="535"/>
      <c r="AI136" s="533"/>
      <c r="AJ136" s="533"/>
      <c r="AK136" s="533"/>
      <c r="AL136" s="535"/>
      <c r="AM136" s="535"/>
      <c r="AN136" s="535"/>
      <c r="AO136" s="533"/>
      <c r="AP136" s="533"/>
      <c r="AQ136" s="533"/>
      <c r="AR136" s="535"/>
      <c r="AS136" s="535"/>
      <c r="AT136" s="535"/>
      <c r="AU136" s="533"/>
      <c r="AV136" s="533"/>
      <c r="AW136" s="533"/>
    </row>
    <row r="137" spans="1:49" s="536" customFormat="1" ht="11.25" x14ac:dyDescent="0.2">
      <c r="A137" s="533" t="s">
        <v>324</v>
      </c>
      <c r="B137" s="533"/>
      <c r="C137" s="533"/>
      <c r="D137" s="533"/>
      <c r="E137" s="534"/>
      <c r="F137" s="533"/>
      <c r="G137" s="533"/>
      <c r="H137" s="533"/>
      <c r="I137" s="533"/>
      <c r="J137" s="533"/>
      <c r="K137" s="533"/>
      <c r="L137" s="533"/>
      <c r="M137" s="533"/>
      <c r="N137" s="534"/>
      <c r="O137" s="533"/>
      <c r="P137" s="533"/>
      <c r="Q137" s="533"/>
      <c r="R137" s="533"/>
      <c r="S137" s="533"/>
      <c r="T137" s="533"/>
      <c r="U137" s="533"/>
      <c r="V137" s="533"/>
      <c r="W137" s="534"/>
      <c r="X137" s="533"/>
      <c r="Y137" s="533"/>
      <c r="Z137" s="533"/>
      <c r="AA137" s="533"/>
      <c r="AB137" s="533"/>
      <c r="AC137" s="534"/>
      <c r="AD137" s="534"/>
      <c r="AE137" s="534"/>
      <c r="AF137" s="535"/>
      <c r="AG137" s="535"/>
      <c r="AH137" s="535"/>
      <c r="AI137" s="533"/>
      <c r="AJ137" s="533"/>
      <c r="AK137" s="533"/>
      <c r="AL137" s="535"/>
      <c r="AM137" s="535"/>
      <c r="AN137" s="535"/>
      <c r="AO137" s="533"/>
      <c r="AP137" s="533"/>
      <c r="AQ137" s="533"/>
      <c r="AR137" s="535"/>
      <c r="AS137" s="535"/>
      <c r="AT137" s="535"/>
      <c r="AU137" s="533"/>
      <c r="AV137" s="533"/>
      <c r="AW137" s="533"/>
    </row>
  </sheetData>
  <mergeCells count="22">
    <mergeCell ref="A132:AW132"/>
    <mergeCell ref="A5:A8"/>
    <mergeCell ref="AU6:AW7"/>
    <mergeCell ref="B5:AW5"/>
    <mergeCell ref="B7:D7"/>
    <mergeCell ref="E7:G7"/>
    <mergeCell ref="H7:J7"/>
    <mergeCell ref="K7:M7"/>
    <mergeCell ref="N7:P7"/>
    <mergeCell ref="Q7:S7"/>
    <mergeCell ref="B6:J6"/>
    <mergeCell ref="K6:S6"/>
    <mergeCell ref="T6:AB6"/>
    <mergeCell ref="T7:V7"/>
    <mergeCell ref="W7:Y7"/>
    <mergeCell ref="Z7:AB7"/>
    <mergeCell ref="AR6:AT7"/>
    <mergeCell ref="AC6:AE7"/>
    <mergeCell ref="AF6:AH7"/>
    <mergeCell ref="AI6:AK7"/>
    <mergeCell ref="AL6:AN7"/>
    <mergeCell ref="AO6:AQ7"/>
  </mergeCells>
  <pageMargins left="0.51181102362204722" right="0" top="0.74803149606299213" bottom="0.55118110236220474" header="0.31496062992125984" footer="0.51181102362204722"/>
  <pageSetup paperSize="8" scale="75" orientation="landscape" r:id="rId1"/>
  <headerFooter>
    <oddHeader>&amp;LKazalniki za podorčje izobraževalne dejavnosti, 2017/2018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zoomScale="75" zoomScaleNormal="75" workbookViewId="0">
      <selection sqref="A1:XFD1048576"/>
    </sheetView>
  </sheetViews>
  <sheetFormatPr defaultRowHeight="15" x14ac:dyDescent="0.25"/>
  <cols>
    <col min="3" max="7" width="9.140625" customWidth="1"/>
    <col min="8" max="8" width="9.140625" style="4" customWidth="1"/>
    <col min="9" max="14" width="9.140625" customWidth="1"/>
    <col min="15" max="15" width="9.140625" style="4" customWidth="1"/>
    <col min="16" max="21" width="9.140625" customWidth="1"/>
    <col min="22" max="22" width="9.140625" style="4" customWidth="1"/>
  </cols>
  <sheetData>
    <row r="1" spans="1:23" x14ac:dyDescent="0.25">
      <c r="A1" s="6"/>
      <c r="B1" s="6"/>
      <c r="C1" s="676" t="s">
        <v>120</v>
      </c>
      <c r="D1" s="667"/>
      <c r="E1" s="667"/>
      <c r="F1" s="667"/>
      <c r="G1" s="667"/>
      <c r="H1" s="667"/>
      <c r="I1" s="668"/>
      <c r="J1" s="666" t="s">
        <v>123</v>
      </c>
      <c r="K1" s="667"/>
      <c r="L1" s="667"/>
      <c r="M1" s="667"/>
      <c r="N1" s="667"/>
      <c r="O1" s="667"/>
      <c r="P1" s="668"/>
      <c r="Q1" s="666" t="s">
        <v>126</v>
      </c>
      <c r="R1" s="667"/>
      <c r="S1" s="667"/>
      <c r="T1" s="667"/>
      <c r="U1" s="667"/>
      <c r="V1" s="667"/>
      <c r="W1" s="668"/>
    </row>
    <row r="2" spans="1:23" s="4" customFormat="1" x14ac:dyDescent="0.25">
      <c r="A2" s="6"/>
      <c r="B2" s="6"/>
      <c r="C2" s="26" t="s">
        <v>35</v>
      </c>
      <c r="D2" s="6" t="s">
        <v>36</v>
      </c>
      <c r="E2" s="6" t="s">
        <v>121</v>
      </c>
      <c r="F2" s="6" t="s">
        <v>38</v>
      </c>
      <c r="G2" s="26" t="s">
        <v>122</v>
      </c>
      <c r="H2" s="30" t="s">
        <v>40</v>
      </c>
      <c r="I2" s="31" t="s">
        <v>34</v>
      </c>
      <c r="J2" s="23" t="s">
        <v>35</v>
      </c>
      <c r="K2" s="6" t="s">
        <v>36</v>
      </c>
      <c r="L2" s="6" t="s">
        <v>121</v>
      </c>
      <c r="M2" s="6" t="s">
        <v>38</v>
      </c>
      <c r="N2" s="26" t="s">
        <v>122</v>
      </c>
      <c r="O2" s="6" t="s">
        <v>40</v>
      </c>
      <c r="P2" s="31" t="s">
        <v>34</v>
      </c>
      <c r="Q2" s="29" t="s">
        <v>35</v>
      </c>
      <c r="R2" s="24" t="s">
        <v>36</v>
      </c>
      <c r="S2" s="24" t="s">
        <v>121</v>
      </c>
      <c r="T2" s="24" t="s">
        <v>38</v>
      </c>
      <c r="U2" s="28" t="s">
        <v>122</v>
      </c>
      <c r="V2" s="24" t="s">
        <v>40</v>
      </c>
      <c r="W2" s="32" t="s">
        <v>34</v>
      </c>
    </row>
    <row r="3" spans="1:23" x14ac:dyDescent="0.25">
      <c r="A3" s="6" t="s">
        <v>117</v>
      </c>
      <c r="B3" s="6" t="s">
        <v>118</v>
      </c>
      <c r="C3" s="6">
        <v>239</v>
      </c>
      <c r="D3" s="6">
        <v>727</v>
      </c>
      <c r="E3" s="6">
        <f>169+427</f>
        <v>596</v>
      </c>
      <c r="F3" s="6">
        <v>518</v>
      </c>
      <c r="G3" s="6">
        <v>584</v>
      </c>
      <c r="H3" s="5">
        <v>400</v>
      </c>
      <c r="I3" s="31">
        <f>C3+D3+E3+F3+G3+H3</f>
        <v>3064</v>
      </c>
      <c r="J3" s="23">
        <v>206</v>
      </c>
      <c r="K3" s="6">
        <v>341</v>
      </c>
      <c r="L3" s="6">
        <f>137+352</f>
        <v>489</v>
      </c>
      <c r="M3" s="6">
        <v>305</v>
      </c>
      <c r="N3" s="6">
        <v>457</v>
      </c>
      <c r="O3" s="6">
        <v>355</v>
      </c>
      <c r="P3" s="31">
        <f>SUM(J3:O3)</f>
        <v>2153</v>
      </c>
      <c r="Q3" s="29">
        <f t="shared" ref="Q3:W3" si="0">J3/C3*100</f>
        <v>86.192468619246867</v>
      </c>
      <c r="R3" s="24">
        <f t="shared" si="0"/>
        <v>46.905089408528198</v>
      </c>
      <c r="S3" s="24">
        <f t="shared" si="0"/>
        <v>82.046979865771803</v>
      </c>
      <c r="T3" s="24">
        <f t="shared" si="0"/>
        <v>58.880308880308888</v>
      </c>
      <c r="U3" s="24">
        <f t="shared" si="0"/>
        <v>78.253424657534239</v>
      </c>
      <c r="V3" s="24">
        <f t="shared" si="0"/>
        <v>88.75</v>
      </c>
      <c r="W3" s="32">
        <f t="shared" si="0"/>
        <v>70.267624020887737</v>
      </c>
    </row>
    <row r="4" spans="1:23" x14ac:dyDescent="0.25">
      <c r="A4" s="6"/>
      <c r="B4" s="6" t="s">
        <v>119</v>
      </c>
      <c r="C4" s="6">
        <v>2</v>
      </c>
      <c r="D4" s="6">
        <v>0</v>
      </c>
      <c r="E4" s="6">
        <v>0</v>
      </c>
      <c r="F4" s="6">
        <v>497</v>
      </c>
      <c r="G4" s="6">
        <v>80</v>
      </c>
      <c r="H4" s="5">
        <v>156</v>
      </c>
      <c r="I4" s="31">
        <f t="shared" ref="I4:I5" si="1">C4+D4+E4+F4+G4+H4</f>
        <v>735</v>
      </c>
      <c r="J4" s="23">
        <v>1</v>
      </c>
      <c r="K4" s="6">
        <v>0</v>
      </c>
      <c r="L4" s="6">
        <v>0</v>
      </c>
      <c r="M4" s="6">
        <v>7</v>
      </c>
      <c r="N4" s="6">
        <v>62</v>
      </c>
      <c r="O4" s="6">
        <v>124</v>
      </c>
      <c r="P4" s="31">
        <f t="shared" ref="P4:P17" si="2">SUM(J4:O4)</f>
        <v>194</v>
      </c>
      <c r="Q4" s="29">
        <f t="shared" ref="Q4:S5" si="3">J4/C4*100</f>
        <v>50</v>
      </c>
      <c r="R4" s="24" t="e">
        <f t="shared" si="3"/>
        <v>#DIV/0!</v>
      </c>
      <c r="S4" s="24" t="e">
        <f t="shared" si="3"/>
        <v>#DIV/0!</v>
      </c>
      <c r="T4" s="24">
        <f t="shared" ref="T4:T5" si="4">M4/F4*100</f>
        <v>1.4084507042253522</v>
      </c>
      <c r="U4" s="24">
        <f>N4/G4*100</f>
        <v>77.5</v>
      </c>
      <c r="V4" s="24">
        <f t="shared" ref="V4:V5" si="5">O4/H4*100</f>
        <v>79.487179487179489</v>
      </c>
      <c r="W4" s="32">
        <f t="shared" ref="W4:W17" si="6">P4/I4*100</f>
        <v>26.394557823129251</v>
      </c>
    </row>
    <row r="5" spans="1:23" x14ac:dyDescent="0.25">
      <c r="A5" s="6"/>
      <c r="B5" s="6" t="s">
        <v>34</v>
      </c>
      <c r="C5" s="6">
        <f t="shared" ref="C5:E5" si="7">SUM(C3:C4)</f>
        <v>241</v>
      </c>
      <c r="D5" s="6">
        <f t="shared" si="7"/>
        <v>727</v>
      </c>
      <c r="E5" s="6">
        <f t="shared" si="7"/>
        <v>596</v>
      </c>
      <c r="F5" s="6">
        <f>SUM(F3:F4)</f>
        <v>1015</v>
      </c>
      <c r="G5" s="6">
        <f>SUM(G3:G4)</f>
        <v>664</v>
      </c>
      <c r="H5" s="5">
        <v>556</v>
      </c>
      <c r="I5" s="31">
        <f t="shared" si="1"/>
        <v>3799</v>
      </c>
      <c r="J5" s="23">
        <f t="shared" ref="J5" si="8">SUM(J3:J4)</f>
        <v>207</v>
      </c>
      <c r="K5" s="6">
        <f t="shared" ref="K5" si="9">SUM(K3:K4)</f>
        <v>341</v>
      </c>
      <c r="L5" s="6">
        <f t="shared" ref="L5" si="10">SUM(L3:L4)</f>
        <v>489</v>
      </c>
      <c r="M5" s="6">
        <f>SUM(M3:M4)</f>
        <v>312</v>
      </c>
      <c r="N5" s="6">
        <f>SUM(N3:N4)</f>
        <v>519</v>
      </c>
      <c r="O5" s="6">
        <f>SUM(O3:O4)</f>
        <v>479</v>
      </c>
      <c r="P5" s="31">
        <f t="shared" si="2"/>
        <v>2347</v>
      </c>
      <c r="Q5" s="29">
        <f>J5/C5*100</f>
        <v>85.892116182572607</v>
      </c>
      <c r="R5" s="24">
        <f t="shared" si="3"/>
        <v>46.905089408528198</v>
      </c>
      <c r="S5" s="24">
        <f t="shared" si="3"/>
        <v>82.046979865771803</v>
      </c>
      <c r="T5" s="24">
        <f t="shared" si="4"/>
        <v>30.738916256157633</v>
      </c>
      <c r="U5" s="24">
        <f>N5/G5*100</f>
        <v>78.162650602409627</v>
      </c>
      <c r="V5" s="24">
        <f t="shared" si="5"/>
        <v>86.15107913669064</v>
      </c>
      <c r="W5" s="32">
        <f t="shared" si="6"/>
        <v>61.779415635693603</v>
      </c>
    </row>
    <row r="6" spans="1:23" x14ac:dyDescent="0.25">
      <c r="A6" s="6"/>
      <c r="B6" s="6"/>
      <c r="C6" s="6"/>
      <c r="D6" s="6"/>
      <c r="E6" s="6"/>
      <c r="F6" s="6"/>
      <c r="G6" s="6"/>
      <c r="H6" s="5"/>
      <c r="I6" s="31"/>
      <c r="J6" s="23"/>
      <c r="K6" s="6"/>
      <c r="L6" s="6"/>
      <c r="M6" s="6"/>
      <c r="N6" s="6"/>
      <c r="O6" s="6"/>
      <c r="P6" s="31"/>
      <c r="Q6" s="29"/>
      <c r="R6" s="24"/>
      <c r="S6" s="24"/>
      <c r="T6" s="24"/>
      <c r="U6" s="24"/>
      <c r="V6" s="24"/>
      <c r="W6" s="32"/>
    </row>
    <row r="7" spans="1:23" x14ac:dyDescent="0.25">
      <c r="A7" s="6" t="s">
        <v>124</v>
      </c>
      <c r="B7" s="6" t="s">
        <v>118</v>
      </c>
      <c r="C7" s="6">
        <v>89</v>
      </c>
      <c r="D7" s="6">
        <v>456</v>
      </c>
      <c r="E7" s="6">
        <f>41+131</f>
        <v>172</v>
      </c>
      <c r="F7" s="6">
        <v>183</v>
      </c>
      <c r="G7" s="6">
        <v>112</v>
      </c>
      <c r="H7" s="5">
        <v>95</v>
      </c>
      <c r="I7" s="31">
        <f>SUM(C7:H7)</f>
        <v>1107</v>
      </c>
      <c r="J7" s="23">
        <v>73</v>
      </c>
      <c r="K7" s="6">
        <v>220</v>
      </c>
      <c r="L7" s="6">
        <f>32+105</f>
        <v>137</v>
      </c>
      <c r="M7" s="6">
        <v>46</v>
      </c>
      <c r="N7" s="6">
        <v>75</v>
      </c>
      <c r="O7" s="6">
        <v>75</v>
      </c>
      <c r="P7" s="31">
        <f t="shared" si="2"/>
        <v>626</v>
      </c>
      <c r="Q7" s="29">
        <f t="shared" ref="Q7:V7" si="11">J7/C7*100</f>
        <v>82.022471910112358</v>
      </c>
      <c r="R7" s="24">
        <f t="shared" si="11"/>
        <v>48.245614035087719</v>
      </c>
      <c r="S7" s="24">
        <f t="shared" si="11"/>
        <v>79.651162790697668</v>
      </c>
      <c r="T7" s="24">
        <f t="shared" si="11"/>
        <v>25.136612021857925</v>
      </c>
      <c r="U7" s="24">
        <f t="shared" si="11"/>
        <v>66.964285714285708</v>
      </c>
      <c r="V7" s="24">
        <f t="shared" si="11"/>
        <v>78.94736842105263</v>
      </c>
      <c r="W7" s="32">
        <f t="shared" si="6"/>
        <v>56.549232158988261</v>
      </c>
    </row>
    <row r="8" spans="1:23" x14ac:dyDescent="0.25">
      <c r="A8" s="6"/>
      <c r="B8" s="6" t="s">
        <v>119</v>
      </c>
      <c r="C8" s="6">
        <v>0</v>
      </c>
      <c r="D8" s="6">
        <v>1</v>
      </c>
      <c r="E8" s="6">
        <v>6</v>
      </c>
      <c r="F8" s="6">
        <v>33</v>
      </c>
      <c r="G8" s="6">
        <v>0</v>
      </c>
      <c r="H8" s="5">
        <v>0</v>
      </c>
      <c r="I8" s="31">
        <f t="shared" ref="I8:I9" si="12">SUM(C8:H8)</f>
        <v>40</v>
      </c>
      <c r="J8" s="23">
        <v>0</v>
      </c>
      <c r="K8" s="6">
        <v>1</v>
      </c>
      <c r="L8" s="6">
        <v>4</v>
      </c>
      <c r="M8" s="6">
        <v>3</v>
      </c>
      <c r="N8" s="6">
        <v>0</v>
      </c>
      <c r="O8" s="6">
        <v>0</v>
      </c>
      <c r="P8" s="31">
        <f t="shared" si="2"/>
        <v>8</v>
      </c>
      <c r="Q8" s="29" t="e">
        <f t="shared" ref="Q8:S9" si="13">J8/C8*100</f>
        <v>#DIV/0!</v>
      </c>
      <c r="R8" s="24">
        <f t="shared" si="13"/>
        <v>100</v>
      </c>
      <c r="S8" s="24">
        <f t="shared" si="13"/>
        <v>66.666666666666657</v>
      </c>
      <c r="T8" s="24">
        <f t="shared" ref="T8:T9" si="14">M8/F8*100</f>
        <v>9.0909090909090917</v>
      </c>
      <c r="U8" s="24" t="e">
        <f>N8/G8*100</f>
        <v>#DIV/0!</v>
      </c>
      <c r="V8" s="24" t="e">
        <f t="shared" ref="V8:V9" si="15">O8/H8*100</f>
        <v>#DIV/0!</v>
      </c>
      <c r="W8" s="32">
        <f t="shared" si="6"/>
        <v>20</v>
      </c>
    </row>
    <row r="9" spans="1:23" x14ac:dyDescent="0.25">
      <c r="A9" s="6"/>
      <c r="B9" s="6" t="s">
        <v>34</v>
      </c>
      <c r="C9" s="6">
        <f t="shared" ref="C9" si="16">SUM(C7:C8)</f>
        <v>89</v>
      </c>
      <c r="D9" s="6">
        <f t="shared" ref="D9" si="17">SUM(D7:D8)</f>
        <v>457</v>
      </c>
      <c r="E9" s="6">
        <f t="shared" ref="E9" si="18">SUM(E7:E8)</f>
        <v>178</v>
      </c>
      <c r="F9" s="6">
        <f>SUM(F7:F8)</f>
        <v>216</v>
      </c>
      <c r="G9" s="6">
        <f>SUM(G7:G8)</f>
        <v>112</v>
      </c>
      <c r="H9" s="5">
        <v>95</v>
      </c>
      <c r="I9" s="31">
        <f t="shared" si="12"/>
        <v>1147</v>
      </c>
      <c r="J9" s="23">
        <f t="shared" ref="J9" si="19">SUM(J7:J8)</f>
        <v>73</v>
      </c>
      <c r="K9" s="6">
        <f t="shared" ref="K9" si="20">SUM(K7:K8)</f>
        <v>221</v>
      </c>
      <c r="L9" s="6">
        <f t="shared" ref="L9" si="21">SUM(L7:L8)</f>
        <v>141</v>
      </c>
      <c r="M9" s="6">
        <f>SUM(M7:M8)</f>
        <v>49</v>
      </c>
      <c r="N9" s="6">
        <f>SUM(N7:N8)</f>
        <v>75</v>
      </c>
      <c r="O9" s="6">
        <f>SUM(O7:O8)</f>
        <v>75</v>
      </c>
      <c r="P9" s="31">
        <f t="shared" si="2"/>
        <v>634</v>
      </c>
      <c r="Q9" s="29">
        <f t="shared" si="13"/>
        <v>82.022471910112358</v>
      </c>
      <c r="R9" s="24">
        <f t="shared" si="13"/>
        <v>48.358862144420137</v>
      </c>
      <c r="S9" s="24">
        <f t="shared" si="13"/>
        <v>79.213483146067418</v>
      </c>
      <c r="T9" s="24">
        <f t="shared" si="14"/>
        <v>22.685185185185187</v>
      </c>
      <c r="U9" s="24">
        <f>N9/G9*100</f>
        <v>66.964285714285708</v>
      </c>
      <c r="V9" s="24">
        <f t="shared" si="15"/>
        <v>78.94736842105263</v>
      </c>
      <c r="W9" s="32">
        <f t="shared" si="6"/>
        <v>55.274629468177864</v>
      </c>
    </row>
    <row r="10" spans="1:23" x14ac:dyDescent="0.25">
      <c r="A10" s="6"/>
      <c r="B10" s="6"/>
      <c r="C10" s="6"/>
      <c r="D10" s="6"/>
      <c r="E10" s="6"/>
      <c r="F10" s="6"/>
      <c r="G10" s="6"/>
      <c r="H10" s="5"/>
      <c r="I10" s="31"/>
      <c r="J10" s="23"/>
      <c r="K10" s="6"/>
      <c r="L10" s="6"/>
      <c r="M10" s="6"/>
      <c r="N10" s="6"/>
      <c r="O10" s="6"/>
      <c r="P10" s="31"/>
      <c r="Q10" s="29"/>
      <c r="R10" s="24"/>
      <c r="S10" s="24"/>
      <c r="T10" s="24"/>
      <c r="U10" s="24"/>
      <c r="V10" s="24"/>
      <c r="W10" s="32"/>
    </row>
    <row r="11" spans="1:23" x14ac:dyDescent="0.25">
      <c r="A11" s="6" t="s">
        <v>125</v>
      </c>
      <c r="B11" s="6" t="s">
        <v>118</v>
      </c>
      <c r="C11" s="26">
        <v>0</v>
      </c>
      <c r="D11" s="6">
        <v>0</v>
      </c>
      <c r="E11" s="6">
        <v>0</v>
      </c>
      <c r="F11" s="6">
        <v>0</v>
      </c>
      <c r="G11" s="6">
        <v>0</v>
      </c>
      <c r="H11" s="5">
        <v>0</v>
      </c>
      <c r="I11" s="31">
        <f>SUM(C11:H11)</f>
        <v>0</v>
      </c>
      <c r="J11" s="23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31">
        <f t="shared" si="2"/>
        <v>0</v>
      </c>
      <c r="Q11" s="29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32">
        <v>0</v>
      </c>
    </row>
    <row r="12" spans="1:23" x14ac:dyDescent="0.25">
      <c r="A12" s="6"/>
      <c r="B12" s="6" t="s">
        <v>119</v>
      </c>
      <c r="C12" s="26">
        <v>30</v>
      </c>
      <c r="D12" s="6">
        <v>14</v>
      </c>
      <c r="E12" s="6">
        <f>12+13</f>
        <v>25</v>
      </c>
      <c r="F12" s="6">
        <v>17</v>
      </c>
      <c r="G12" s="6">
        <v>12</v>
      </c>
      <c r="H12" s="5">
        <v>0</v>
      </c>
      <c r="I12" s="31">
        <f t="shared" ref="I12:I13" si="22">SUM(C12:H12)</f>
        <v>98</v>
      </c>
      <c r="J12" s="23">
        <v>0</v>
      </c>
      <c r="K12" s="6">
        <v>7</v>
      </c>
      <c r="L12" s="6">
        <f>10+10</f>
        <v>20</v>
      </c>
      <c r="M12" s="6">
        <v>1</v>
      </c>
      <c r="N12" s="6">
        <v>8</v>
      </c>
      <c r="O12" s="6">
        <v>0</v>
      </c>
      <c r="P12" s="31">
        <f t="shared" si="2"/>
        <v>36</v>
      </c>
      <c r="Q12" s="29">
        <f t="shared" ref="Q12:U13" si="23">J12/C12*100</f>
        <v>0</v>
      </c>
      <c r="R12" s="24">
        <f t="shared" si="23"/>
        <v>50</v>
      </c>
      <c r="S12" s="24">
        <f t="shared" si="23"/>
        <v>80</v>
      </c>
      <c r="T12" s="24">
        <f t="shared" si="23"/>
        <v>5.8823529411764701</v>
      </c>
      <c r="U12" s="24">
        <f t="shared" si="23"/>
        <v>66.666666666666657</v>
      </c>
      <c r="V12" s="24">
        <f>O12/I12*100</f>
        <v>0</v>
      </c>
      <c r="W12" s="32">
        <f t="shared" si="6"/>
        <v>36.734693877551024</v>
      </c>
    </row>
    <row r="13" spans="1:23" x14ac:dyDescent="0.25">
      <c r="A13" s="6"/>
      <c r="B13" s="6" t="s">
        <v>34</v>
      </c>
      <c r="C13" s="26">
        <f t="shared" ref="C13" si="24">SUM(C11:C12)</f>
        <v>30</v>
      </c>
      <c r="D13" s="6">
        <f t="shared" ref="D13" si="25">SUM(D11:D12)</f>
        <v>14</v>
      </c>
      <c r="E13" s="6">
        <f t="shared" ref="E13" si="26">SUM(E11:E12)</f>
        <v>25</v>
      </c>
      <c r="F13" s="6">
        <f>SUM(F11:F12)</f>
        <v>17</v>
      </c>
      <c r="G13" s="6">
        <f>SUM(G11:G12)</f>
        <v>12</v>
      </c>
      <c r="H13" s="5">
        <v>0</v>
      </c>
      <c r="I13" s="31">
        <f t="shared" si="22"/>
        <v>98</v>
      </c>
      <c r="J13" s="23">
        <f t="shared" ref="J13" si="27">SUM(J11:J12)</f>
        <v>0</v>
      </c>
      <c r="K13" s="6">
        <f t="shared" ref="K13" si="28">SUM(K11:K12)</f>
        <v>7</v>
      </c>
      <c r="L13" s="6">
        <f t="shared" ref="L13" si="29">SUM(L11:L12)</f>
        <v>20</v>
      </c>
      <c r="M13" s="6">
        <f>SUM(M11:M12)</f>
        <v>1</v>
      </c>
      <c r="N13" s="6">
        <f>SUM(N11:N12)</f>
        <v>8</v>
      </c>
      <c r="O13" s="6">
        <f>SUM(O11:O12)</f>
        <v>0</v>
      </c>
      <c r="P13" s="31">
        <f t="shared" si="2"/>
        <v>36</v>
      </c>
      <c r="Q13" s="29">
        <f t="shared" si="23"/>
        <v>0</v>
      </c>
      <c r="R13" s="24">
        <f t="shared" si="23"/>
        <v>50</v>
      </c>
      <c r="S13" s="24">
        <f t="shared" si="23"/>
        <v>80</v>
      </c>
      <c r="T13" s="24">
        <f t="shared" si="23"/>
        <v>5.8823529411764701</v>
      </c>
      <c r="U13" s="24">
        <f t="shared" si="23"/>
        <v>66.666666666666657</v>
      </c>
      <c r="V13" s="24">
        <f>O13/I13*100</f>
        <v>0</v>
      </c>
      <c r="W13" s="32">
        <f t="shared" si="6"/>
        <v>36.734693877551024</v>
      </c>
    </row>
    <row r="14" spans="1:23" x14ac:dyDescent="0.25">
      <c r="A14" s="6"/>
      <c r="B14" s="6"/>
      <c r="C14" s="6"/>
      <c r="D14" s="6"/>
      <c r="E14" s="6"/>
      <c r="F14" s="6"/>
      <c r="G14" s="6"/>
      <c r="H14" s="5"/>
      <c r="I14" s="31"/>
      <c r="J14" s="23"/>
      <c r="K14" s="6"/>
      <c r="L14" s="6"/>
      <c r="M14" s="6"/>
      <c r="N14" s="6"/>
      <c r="O14" s="6"/>
      <c r="P14" s="31"/>
      <c r="Q14" s="29"/>
      <c r="R14" s="24"/>
      <c r="S14" s="24"/>
      <c r="T14" s="24"/>
      <c r="U14" s="24"/>
      <c r="V14" s="24"/>
      <c r="W14" s="32"/>
    </row>
    <row r="15" spans="1:23" x14ac:dyDescent="0.25">
      <c r="A15" s="6" t="s">
        <v>34</v>
      </c>
      <c r="B15" s="6" t="s">
        <v>118</v>
      </c>
      <c r="C15" s="6">
        <f>C3+C7+C11</f>
        <v>328</v>
      </c>
      <c r="D15" s="6">
        <f t="shared" ref="D15:G15" si="30">D3+D7+D11</f>
        <v>1183</v>
      </c>
      <c r="E15" s="6">
        <f t="shared" si="30"/>
        <v>768</v>
      </c>
      <c r="F15" s="6">
        <f t="shared" si="30"/>
        <v>701</v>
      </c>
      <c r="G15" s="6">
        <f t="shared" si="30"/>
        <v>696</v>
      </c>
      <c r="H15" s="5">
        <v>495</v>
      </c>
      <c r="I15" s="31">
        <f>SUM(C15:H15)</f>
        <v>4171</v>
      </c>
      <c r="J15" s="23">
        <f>J3+J7+J11</f>
        <v>279</v>
      </c>
      <c r="K15" s="6">
        <f t="shared" ref="K15:N15" si="31">K3+K7+K11</f>
        <v>561</v>
      </c>
      <c r="L15" s="6">
        <f t="shared" si="31"/>
        <v>626</v>
      </c>
      <c r="M15" s="6">
        <f t="shared" si="31"/>
        <v>351</v>
      </c>
      <c r="N15" s="6">
        <f t="shared" si="31"/>
        <v>532</v>
      </c>
      <c r="O15" s="6">
        <f>O3+O7+O11</f>
        <v>430</v>
      </c>
      <c r="P15" s="31">
        <f t="shared" si="2"/>
        <v>2779</v>
      </c>
      <c r="Q15" s="29">
        <f t="shared" ref="Q15:U15" si="32">J15/C15*100</f>
        <v>85.060975609756099</v>
      </c>
      <c r="R15" s="24">
        <f t="shared" si="32"/>
        <v>47.421808960270504</v>
      </c>
      <c r="S15" s="24">
        <f t="shared" si="32"/>
        <v>81.510416666666657</v>
      </c>
      <c r="T15" s="24">
        <f t="shared" si="32"/>
        <v>50.071326676176888</v>
      </c>
      <c r="U15" s="24">
        <f t="shared" si="32"/>
        <v>76.436781609195407</v>
      </c>
      <c r="V15" s="24">
        <f>O15/H15*100</f>
        <v>86.868686868686879</v>
      </c>
      <c r="W15" s="32">
        <f t="shared" si="6"/>
        <v>66.626708223447622</v>
      </c>
    </row>
    <row r="16" spans="1:23" x14ac:dyDescent="0.25">
      <c r="A16" s="6"/>
      <c r="B16" s="6" t="s">
        <v>119</v>
      </c>
      <c r="C16" s="6">
        <f t="shared" ref="C16:G17" si="33">C4+C8+C12</f>
        <v>32</v>
      </c>
      <c r="D16" s="6">
        <f t="shared" si="33"/>
        <v>15</v>
      </c>
      <c r="E16" s="6">
        <f t="shared" si="33"/>
        <v>31</v>
      </c>
      <c r="F16" s="6">
        <f t="shared" si="33"/>
        <v>547</v>
      </c>
      <c r="G16" s="6">
        <f t="shared" si="33"/>
        <v>92</v>
      </c>
      <c r="H16" s="5">
        <v>156</v>
      </c>
      <c r="I16" s="31">
        <f t="shared" ref="I16:I17" si="34">SUM(C16:H16)</f>
        <v>873</v>
      </c>
      <c r="J16" s="23">
        <f t="shared" ref="J16:N17" si="35">J4+J8+J12</f>
        <v>1</v>
      </c>
      <c r="K16" s="6">
        <f t="shared" si="35"/>
        <v>8</v>
      </c>
      <c r="L16" s="6">
        <f t="shared" si="35"/>
        <v>24</v>
      </c>
      <c r="M16" s="6">
        <f t="shared" si="35"/>
        <v>11</v>
      </c>
      <c r="N16" s="6">
        <f t="shared" si="35"/>
        <v>70</v>
      </c>
      <c r="O16" s="6">
        <f t="shared" ref="O16" si="36">O4+O8+O12</f>
        <v>124</v>
      </c>
      <c r="P16" s="31">
        <f t="shared" si="2"/>
        <v>238</v>
      </c>
      <c r="Q16" s="29">
        <f t="shared" ref="Q16:S17" si="37">J16/C16*100</f>
        <v>3.125</v>
      </c>
      <c r="R16" s="24">
        <f t="shared" si="37"/>
        <v>53.333333333333336</v>
      </c>
      <c r="S16" s="24">
        <f t="shared" si="37"/>
        <v>77.41935483870968</v>
      </c>
      <c r="T16" s="24">
        <f t="shared" ref="T16:T17" si="38">M16/F16*100</f>
        <v>2.0109689213893969</v>
      </c>
      <c r="U16" s="24">
        <f>N16/G16*100</f>
        <v>76.08695652173914</v>
      </c>
      <c r="V16" s="24">
        <f t="shared" ref="V16:V17" si="39">O16/H16*100</f>
        <v>79.487179487179489</v>
      </c>
      <c r="W16" s="32">
        <f t="shared" si="6"/>
        <v>27.262313860252004</v>
      </c>
    </row>
    <row r="17" spans="1:23" x14ac:dyDescent="0.25">
      <c r="A17" s="6"/>
      <c r="B17" s="6" t="s">
        <v>34</v>
      </c>
      <c r="C17" s="6">
        <f t="shared" si="33"/>
        <v>360</v>
      </c>
      <c r="D17" s="6">
        <f t="shared" si="33"/>
        <v>1198</v>
      </c>
      <c r="E17" s="6">
        <f t="shared" si="33"/>
        <v>799</v>
      </c>
      <c r="F17" s="6">
        <f t="shared" si="33"/>
        <v>1248</v>
      </c>
      <c r="G17" s="6">
        <f t="shared" si="33"/>
        <v>788</v>
      </c>
      <c r="H17" s="5">
        <v>651</v>
      </c>
      <c r="I17" s="31">
        <f t="shared" si="34"/>
        <v>5044</v>
      </c>
      <c r="J17" s="23">
        <f t="shared" si="35"/>
        <v>280</v>
      </c>
      <c r="K17" s="6">
        <f t="shared" si="35"/>
        <v>569</v>
      </c>
      <c r="L17" s="6">
        <f t="shared" si="35"/>
        <v>650</v>
      </c>
      <c r="M17" s="6">
        <f t="shared" si="35"/>
        <v>362</v>
      </c>
      <c r="N17" s="6">
        <f t="shared" si="35"/>
        <v>602</v>
      </c>
      <c r="O17" s="6">
        <f t="shared" ref="O17" si="40">O5+O9+O13</f>
        <v>554</v>
      </c>
      <c r="P17" s="31">
        <f t="shared" si="2"/>
        <v>3017</v>
      </c>
      <c r="Q17" s="29">
        <f t="shared" si="37"/>
        <v>77.777777777777786</v>
      </c>
      <c r="R17" s="24">
        <f t="shared" si="37"/>
        <v>47.495826377295494</v>
      </c>
      <c r="S17" s="24">
        <f t="shared" si="37"/>
        <v>81.351689612015022</v>
      </c>
      <c r="T17" s="24">
        <f t="shared" si="38"/>
        <v>29.006410256410259</v>
      </c>
      <c r="U17" s="24">
        <f>N17/G17*100</f>
        <v>76.395939086294419</v>
      </c>
      <c r="V17" s="24">
        <f t="shared" si="39"/>
        <v>85.099846390168977</v>
      </c>
      <c r="W17" s="32">
        <f t="shared" si="6"/>
        <v>59.813639968279141</v>
      </c>
    </row>
    <row r="18" spans="1:23" x14ac:dyDescent="0.25">
      <c r="Q18" s="25"/>
      <c r="R18" s="25"/>
      <c r="S18" s="25"/>
      <c r="T18" s="25"/>
      <c r="U18" s="25"/>
      <c r="V18" s="25"/>
      <c r="W18" s="25"/>
    </row>
    <row r="19" spans="1:23" x14ac:dyDescent="0.25">
      <c r="A19" s="27" t="s">
        <v>127</v>
      </c>
    </row>
    <row r="20" spans="1:23" x14ac:dyDescent="0.25">
      <c r="I20">
        <f>I3+I7+I11</f>
        <v>4171</v>
      </c>
      <c r="P20">
        <f>P3+P7+P11</f>
        <v>2779</v>
      </c>
    </row>
    <row r="21" spans="1:23" x14ac:dyDescent="0.25">
      <c r="C21">
        <f>C3</f>
        <v>239</v>
      </c>
      <c r="I21">
        <f>I4+I8+I12</f>
        <v>873</v>
      </c>
      <c r="P21" s="4">
        <f t="shared" ref="P21:P22" si="41">P4+P8+P12</f>
        <v>238</v>
      </c>
    </row>
    <row r="22" spans="1:23" x14ac:dyDescent="0.25">
      <c r="I22">
        <f>I5+I9+I13</f>
        <v>5044</v>
      </c>
      <c r="P22" s="4">
        <f t="shared" si="41"/>
        <v>3017</v>
      </c>
    </row>
    <row r="24" spans="1:23" ht="15.75" thickBot="1" x14ac:dyDescent="0.3"/>
    <row r="25" spans="1:23" ht="27" customHeight="1" thickBot="1" x14ac:dyDescent="0.3">
      <c r="A25" s="669" t="s">
        <v>128</v>
      </c>
      <c r="B25" s="669" t="s">
        <v>129</v>
      </c>
      <c r="C25" s="669" t="s">
        <v>130</v>
      </c>
      <c r="D25" s="671" t="s">
        <v>131</v>
      </c>
      <c r="E25" s="672"/>
    </row>
    <row r="26" spans="1:23" ht="27.75" thickBot="1" x14ac:dyDescent="0.3">
      <c r="A26" s="670"/>
      <c r="B26" s="670"/>
      <c r="C26" s="670"/>
      <c r="D26" s="33" t="s">
        <v>132</v>
      </c>
      <c r="E26" s="33" t="s">
        <v>133</v>
      </c>
    </row>
    <row r="27" spans="1:23" ht="27" x14ac:dyDescent="0.25">
      <c r="A27" s="673" t="s">
        <v>20</v>
      </c>
      <c r="B27" s="34" t="s">
        <v>134</v>
      </c>
      <c r="C27" s="35">
        <v>584</v>
      </c>
      <c r="D27" s="36">
        <v>457</v>
      </c>
      <c r="E27" s="37">
        <v>0.73499999999999999</v>
      </c>
      <c r="G27">
        <f>D27/C27*100</f>
        <v>78.253424657534239</v>
      </c>
    </row>
    <row r="28" spans="1:23" ht="27" x14ac:dyDescent="0.25">
      <c r="A28" s="674"/>
      <c r="B28" s="34" t="s">
        <v>135</v>
      </c>
      <c r="C28" s="35">
        <v>80</v>
      </c>
      <c r="D28" s="36">
        <v>62</v>
      </c>
      <c r="E28" s="37">
        <v>0.71250000000000002</v>
      </c>
    </row>
    <row r="29" spans="1:23" ht="15.75" thickBot="1" x14ac:dyDescent="0.3">
      <c r="A29" s="675"/>
      <c r="B29" s="38" t="s">
        <v>4</v>
      </c>
      <c r="C29" s="39">
        <v>664</v>
      </c>
      <c r="D29" s="40">
        <v>519</v>
      </c>
      <c r="E29" s="41">
        <v>0.7319</v>
      </c>
    </row>
    <row r="30" spans="1:23" ht="27" x14ac:dyDescent="0.25">
      <c r="A30" s="673" t="s">
        <v>136</v>
      </c>
      <c r="B30" s="34" t="s">
        <v>134</v>
      </c>
      <c r="C30" s="35">
        <v>112</v>
      </c>
      <c r="D30" s="36">
        <v>75</v>
      </c>
      <c r="E30" s="37">
        <v>0.58930000000000005</v>
      </c>
    </row>
    <row r="31" spans="1:23" ht="27" x14ac:dyDescent="0.25">
      <c r="A31" s="674"/>
      <c r="B31" s="34" t="s">
        <v>135</v>
      </c>
      <c r="C31" s="35" t="s">
        <v>44</v>
      </c>
      <c r="D31" s="36" t="s">
        <v>44</v>
      </c>
      <c r="E31" s="35"/>
    </row>
    <row r="32" spans="1:23" ht="15.75" thickBot="1" x14ac:dyDescent="0.3">
      <c r="A32" s="675"/>
      <c r="B32" s="38" t="s">
        <v>4</v>
      </c>
      <c r="C32" s="39">
        <v>112</v>
      </c>
      <c r="D32" s="40">
        <v>75</v>
      </c>
      <c r="E32" s="41">
        <v>0.58930000000000005</v>
      </c>
    </row>
    <row r="33" spans="1:7" ht="27" x14ac:dyDescent="0.25">
      <c r="A33" s="673" t="s">
        <v>137</v>
      </c>
      <c r="B33" s="34" t="s">
        <v>134</v>
      </c>
      <c r="C33" s="35" t="s">
        <v>44</v>
      </c>
      <c r="D33" s="36" t="s">
        <v>44</v>
      </c>
      <c r="E33" s="35"/>
    </row>
    <row r="34" spans="1:7" ht="27" x14ac:dyDescent="0.25">
      <c r="A34" s="674"/>
      <c r="B34" s="34" t="s">
        <v>135</v>
      </c>
      <c r="C34" s="35">
        <v>12</v>
      </c>
      <c r="D34" s="36">
        <v>8</v>
      </c>
      <c r="E34" s="37">
        <v>0.5</v>
      </c>
    </row>
    <row r="35" spans="1:7" ht="15.75" thickBot="1" x14ac:dyDescent="0.3">
      <c r="A35" s="675"/>
      <c r="B35" s="38" t="s">
        <v>4</v>
      </c>
      <c r="C35" s="39">
        <v>12</v>
      </c>
      <c r="D35" s="40">
        <v>8</v>
      </c>
      <c r="E35" s="41">
        <v>0.5</v>
      </c>
    </row>
    <row r="36" spans="1:7" ht="27" x14ac:dyDescent="0.25">
      <c r="A36" s="673" t="s">
        <v>34</v>
      </c>
      <c r="B36" s="34" t="s">
        <v>134</v>
      </c>
      <c r="C36" s="35">
        <v>696</v>
      </c>
      <c r="D36" s="36">
        <v>532</v>
      </c>
      <c r="E36" s="37">
        <v>0.71120000000000005</v>
      </c>
    </row>
    <row r="37" spans="1:7" ht="27" x14ac:dyDescent="0.25">
      <c r="A37" s="674"/>
      <c r="B37" s="34" t="s">
        <v>135</v>
      </c>
      <c r="C37" s="35">
        <v>92</v>
      </c>
      <c r="D37" s="36">
        <v>70</v>
      </c>
      <c r="E37" s="37">
        <v>0.68479999999999996</v>
      </c>
    </row>
    <row r="38" spans="1:7" ht="15.75" thickBot="1" x14ac:dyDescent="0.3">
      <c r="A38" s="675"/>
      <c r="B38" s="38" t="s">
        <v>4</v>
      </c>
      <c r="C38" s="39">
        <v>788</v>
      </c>
      <c r="D38" s="40">
        <v>602</v>
      </c>
      <c r="E38" s="41">
        <v>0.70809999999999995</v>
      </c>
      <c r="G38">
        <f>D38/C38*100</f>
        <v>76.395939086294419</v>
      </c>
    </row>
  </sheetData>
  <mergeCells count="11">
    <mergeCell ref="A27:A29"/>
    <mergeCell ref="A30:A32"/>
    <mergeCell ref="A33:A35"/>
    <mergeCell ref="A36:A38"/>
    <mergeCell ref="C1:I1"/>
    <mergeCell ref="J1:P1"/>
    <mergeCell ref="Q1:W1"/>
    <mergeCell ref="A25:A26"/>
    <mergeCell ref="B25:B26"/>
    <mergeCell ref="C25:C26"/>
    <mergeCell ref="D25:E25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zoomScale="120" zoomScaleNormal="120" workbookViewId="0">
      <selection activeCell="B72" sqref="B72"/>
    </sheetView>
  </sheetViews>
  <sheetFormatPr defaultColWidth="9.140625" defaultRowHeight="12.75" x14ac:dyDescent="0.2"/>
  <cols>
    <col min="1" max="1" width="50.7109375" style="9" customWidth="1"/>
    <col min="2" max="10" width="7.7109375" style="9" customWidth="1"/>
    <col min="11" max="16384" width="9.140625" style="9"/>
  </cols>
  <sheetData>
    <row r="1" spans="1:10" x14ac:dyDescent="0.2">
      <c r="A1" s="544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x14ac:dyDescent="0.2">
      <c r="A2" s="544" t="s">
        <v>3</v>
      </c>
      <c r="B2" s="428"/>
      <c r="C2" s="16"/>
      <c r="D2" s="16"/>
      <c r="E2" s="16"/>
      <c r="F2" s="16"/>
      <c r="G2" s="16"/>
      <c r="H2" s="16"/>
      <c r="I2" s="16"/>
      <c r="J2" s="16"/>
    </row>
    <row r="3" spans="1:10" x14ac:dyDescent="0.2">
      <c r="A3" s="544"/>
      <c r="B3" s="428"/>
      <c r="C3" s="16"/>
      <c r="D3" s="16"/>
      <c r="E3" s="16"/>
      <c r="F3" s="16"/>
      <c r="G3" s="16"/>
      <c r="H3" s="16"/>
      <c r="I3" s="16"/>
      <c r="J3" s="16"/>
    </row>
    <row r="5" spans="1:10" ht="6.75" customHeight="1" x14ac:dyDescent="0.2">
      <c r="A5" s="586" t="s">
        <v>113</v>
      </c>
      <c r="B5" s="587" t="s">
        <v>233</v>
      </c>
      <c r="C5" s="587"/>
      <c r="D5" s="587"/>
      <c r="E5" s="587"/>
      <c r="F5" s="587"/>
      <c r="G5" s="587"/>
      <c r="H5" s="587"/>
      <c r="I5" s="587"/>
      <c r="J5" s="587"/>
    </row>
    <row r="6" spans="1:10" ht="9.75" customHeight="1" x14ac:dyDescent="0.2">
      <c r="A6" s="586"/>
      <c r="B6" s="587"/>
      <c r="C6" s="587"/>
      <c r="D6" s="587"/>
      <c r="E6" s="587"/>
      <c r="F6" s="587"/>
      <c r="G6" s="587"/>
      <c r="H6" s="587"/>
      <c r="I6" s="587"/>
      <c r="J6" s="587"/>
    </row>
    <row r="7" spans="1:10" ht="45.75" customHeight="1" x14ac:dyDescent="0.2">
      <c r="A7" s="586"/>
      <c r="B7" s="587" t="s">
        <v>186</v>
      </c>
      <c r="C7" s="587"/>
      <c r="D7" s="587"/>
      <c r="E7" s="587" t="s">
        <v>187</v>
      </c>
      <c r="F7" s="587"/>
      <c r="G7" s="588" t="s">
        <v>229</v>
      </c>
      <c r="H7" s="588"/>
      <c r="I7" s="588"/>
      <c r="J7" s="293" t="s">
        <v>5</v>
      </c>
    </row>
    <row r="8" spans="1:10" x14ac:dyDescent="0.2">
      <c r="A8" s="586"/>
      <c r="B8" s="293" t="s">
        <v>0</v>
      </c>
      <c r="C8" s="293" t="s">
        <v>1</v>
      </c>
      <c r="D8" s="293" t="s">
        <v>4</v>
      </c>
      <c r="E8" s="293" t="s">
        <v>0</v>
      </c>
      <c r="F8" s="293" t="s">
        <v>1</v>
      </c>
      <c r="G8" s="293" t="s">
        <v>0</v>
      </c>
      <c r="H8" s="293" t="s">
        <v>1</v>
      </c>
      <c r="I8" s="293" t="s">
        <v>4</v>
      </c>
      <c r="J8" s="293"/>
    </row>
    <row r="9" spans="1:10" ht="9.9499999999999993" hidden="1" customHeight="1" x14ac:dyDescent="0.2">
      <c r="A9" s="78" t="s">
        <v>93</v>
      </c>
      <c r="B9" s="302">
        <f>SUM(B10,B46)</f>
        <v>1127</v>
      </c>
      <c r="C9" s="302">
        <f>SUM(C10,C46)</f>
        <v>332</v>
      </c>
      <c r="D9" s="302">
        <f>SUM(B9:C9)</f>
        <v>1459</v>
      </c>
      <c r="E9" s="79"/>
      <c r="F9" s="79"/>
      <c r="G9" s="79">
        <f>(SUM(G13:G18,G20:G22,G24:G25,G27:G36,G38:G40,G42:G43,G45,G48:G48,G50:G53,G55:G57,G59:G61)/B9)</f>
        <v>71.712883762200548</v>
      </c>
      <c r="H9" s="79">
        <f>(SUM(H13:H18,H20:H22,H24:H25,H27:H36,H38:H40,H42:H43,H45,H48:H48,H50:H53,H55:H57,H59:H61)/C9)</f>
        <v>67.204246987951805</v>
      </c>
      <c r="I9" s="79">
        <f>(SUM(G13:H18,G20:H22,G24:H25,G27:H36,G38:H40,G42:H43,G45:H45,G48:H48,G50:H53,G55:H57,G59:H61)/D9)</f>
        <v>70.686929403701185</v>
      </c>
      <c r="J9" s="78"/>
    </row>
    <row r="10" spans="1:10" ht="9.9499999999999993" hidden="1" customHeight="1" x14ac:dyDescent="0.2">
      <c r="A10" s="80" t="s">
        <v>159</v>
      </c>
      <c r="B10" s="303">
        <f>SUM(B11,B23,B26,B37,B41,B44)</f>
        <v>617</v>
      </c>
      <c r="C10" s="303">
        <f>SUM(C11,C23,C26,C37,C41,C44)</f>
        <v>23</v>
      </c>
      <c r="D10" s="303">
        <f>SUM(B10:C10)</f>
        <v>640</v>
      </c>
      <c r="E10" s="81"/>
      <c r="F10" s="81"/>
      <c r="G10" s="275">
        <f>(SUM(G13:G18,G20:G22,G24:G25,G27:G35,G38:G38,G42:G43,G45)/B10)</f>
        <v>58.900064829821716</v>
      </c>
      <c r="H10" s="275">
        <f>(SUM(H13:H18,H20:H22,H24:H25,H27:H35,H38:H38,H42:H43,H45)/C10)</f>
        <v>55.909999999999989</v>
      </c>
      <c r="I10" s="275">
        <f>(SUM(G13:H18,G20:H22,G24:H25,G27:H36,G38:H40,G42:H43,G45:H45)/D10)</f>
        <v>68.317828125000005</v>
      </c>
      <c r="J10" s="80"/>
    </row>
    <row r="11" spans="1:10" ht="9.9499999999999993" hidden="1" customHeight="1" x14ac:dyDescent="0.2">
      <c r="A11" s="83" t="s">
        <v>35</v>
      </c>
      <c r="B11" s="304">
        <f>SUM(B12,B19)</f>
        <v>101</v>
      </c>
      <c r="C11" s="304">
        <f>SUM(C12,C19)</f>
        <v>0</v>
      </c>
      <c r="D11" s="304">
        <f>SUM(B11:C11)</f>
        <v>101</v>
      </c>
      <c r="E11" s="65"/>
      <c r="F11" s="65"/>
      <c r="G11" s="65">
        <f>(SUM(G13:G18,G20:G22)/B11)</f>
        <v>65.929702970297029</v>
      </c>
      <c r="H11" s="65" t="e">
        <f>(SUM(H13:H18,H20:H22)/C11)</f>
        <v>#DIV/0!</v>
      </c>
      <c r="I11" s="65">
        <f>(SUM(G13:H18,G20:H22)/D11)</f>
        <v>65.929702970297029</v>
      </c>
      <c r="J11" s="83"/>
    </row>
    <row r="12" spans="1:10" s="17" customFormat="1" ht="9.75" hidden="1" customHeight="1" x14ac:dyDescent="0.2">
      <c r="A12" s="84" t="s">
        <v>111</v>
      </c>
      <c r="B12" s="305">
        <f>SUM(B13:B18)</f>
        <v>79</v>
      </c>
      <c r="C12" s="305">
        <f>SUM(C13:C18)</f>
        <v>0</v>
      </c>
      <c r="D12" s="305">
        <f>SUM(B12:C12)</f>
        <v>79</v>
      </c>
      <c r="E12" s="66"/>
      <c r="F12" s="66"/>
      <c r="G12" s="66">
        <f>(SUM(G13:G18)/B12)</f>
        <v>66.646202531645571</v>
      </c>
      <c r="H12" s="66" t="e">
        <f>(SUM(H13:H18)/C12)</f>
        <v>#DIV/0!</v>
      </c>
      <c r="I12" s="66">
        <f>(SUM(G13:H18)/D12)</f>
        <v>66.646202531645571</v>
      </c>
      <c r="J12" s="66"/>
    </row>
    <row r="13" spans="1:10" s="17" customFormat="1" ht="9.75" hidden="1" customHeight="1" x14ac:dyDescent="0.2">
      <c r="A13" s="346" t="s">
        <v>74</v>
      </c>
      <c r="B13" s="71">
        <v>11</v>
      </c>
      <c r="C13" s="71">
        <v>0</v>
      </c>
      <c r="D13" s="71">
        <f t="shared" ref="D13:D18" si="0">SUM(B13:C13)</f>
        <v>11</v>
      </c>
      <c r="E13" s="76">
        <v>59.63</v>
      </c>
      <c r="F13" s="76"/>
      <c r="G13" s="76">
        <f t="shared" ref="G13:G18" si="1">SUM(B13*E13)</f>
        <v>655.93000000000006</v>
      </c>
      <c r="H13" s="76">
        <f t="shared" ref="H13:H18" si="2">SUM(C13*F13)</f>
        <v>0</v>
      </c>
      <c r="I13" s="76">
        <f t="shared" ref="I13" si="3">(SUM(G13:H13)/D13)</f>
        <v>59.63</v>
      </c>
      <c r="J13" s="76"/>
    </row>
    <row r="14" spans="1:10" s="17" customFormat="1" ht="9.9499999999999993" hidden="1" customHeight="1" x14ac:dyDescent="0.2">
      <c r="A14" s="347" t="s">
        <v>65</v>
      </c>
      <c r="B14" s="71">
        <v>11</v>
      </c>
      <c r="C14" s="71">
        <v>0</v>
      </c>
      <c r="D14" s="71">
        <f t="shared" si="0"/>
        <v>11</v>
      </c>
      <c r="E14" s="76">
        <v>72.42</v>
      </c>
      <c r="F14" s="76"/>
      <c r="G14" s="76">
        <f t="shared" si="1"/>
        <v>796.62</v>
      </c>
      <c r="H14" s="76">
        <f t="shared" si="2"/>
        <v>0</v>
      </c>
      <c r="I14" s="76">
        <f t="shared" ref="I14:I18" si="4">(SUM(G14:H14)/D14)</f>
        <v>72.42</v>
      </c>
      <c r="J14" s="76"/>
    </row>
    <row r="15" spans="1:10" s="17" customFormat="1" ht="9.9499999999999993" hidden="1" customHeight="1" x14ac:dyDescent="0.2">
      <c r="A15" s="347" t="s">
        <v>52</v>
      </c>
      <c r="B15" s="71">
        <v>15</v>
      </c>
      <c r="C15" s="71">
        <v>0</v>
      </c>
      <c r="D15" s="71">
        <f t="shared" si="0"/>
        <v>15</v>
      </c>
      <c r="E15" s="76">
        <v>67.040000000000006</v>
      </c>
      <c r="F15" s="76"/>
      <c r="G15" s="76">
        <f t="shared" si="1"/>
        <v>1005.6000000000001</v>
      </c>
      <c r="H15" s="76">
        <f t="shared" si="2"/>
        <v>0</v>
      </c>
      <c r="I15" s="76">
        <f t="shared" si="4"/>
        <v>67.040000000000006</v>
      </c>
      <c r="J15" s="76"/>
    </row>
    <row r="16" spans="1:10" s="17" customFormat="1" ht="9.9499999999999993" hidden="1" customHeight="1" x14ac:dyDescent="0.2">
      <c r="A16" s="347" t="s">
        <v>53</v>
      </c>
      <c r="B16" s="71">
        <v>27</v>
      </c>
      <c r="C16" s="71">
        <v>0</v>
      </c>
      <c r="D16" s="71">
        <f t="shared" si="0"/>
        <v>27</v>
      </c>
      <c r="E16" s="76">
        <v>70</v>
      </c>
      <c r="F16" s="76"/>
      <c r="G16" s="76">
        <f t="shared" si="1"/>
        <v>1890</v>
      </c>
      <c r="H16" s="76">
        <f t="shared" si="2"/>
        <v>0</v>
      </c>
      <c r="I16" s="76">
        <f t="shared" si="4"/>
        <v>70</v>
      </c>
      <c r="J16" s="76"/>
    </row>
    <row r="17" spans="1:10" s="17" customFormat="1" ht="9.9499999999999993" hidden="1" customHeight="1" x14ac:dyDescent="0.2">
      <c r="A17" s="347" t="s">
        <v>68</v>
      </c>
      <c r="B17" s="71">
        <v>5</v>
      </c>
      <c r="C17" s="71">
        <v>0</v>
      </c>
      <c r="D17" s="71">
        <f t="shared" si="0"/>
        <v>5</v>
      </c>
      <c r="E17" s="76">
        <v>76.239999999999995</v>
      </c>
      <c r="F17" s="76"/>
      <c r="G17" s="76">
        <f t="shared" si="1"/>
        <v>381.2</v>
      </c>
      <c r="H17" s="76">
        <f t="shared" si="2"/>
        <v>0</v>
      </c>
      <c r="I17" s="76">
        <f t="shared" si="4"/>
        <v>76.239999999999995</v>
      </c>
      <c r="J17" s="76"/>
    </row>
    <row r="18" spans="1:10" s="17" customFormat="1" ht="9.9499999999999993" hidden="1" customHeight="1" x14ac:dyDescent="0.2">
      <c r="A18" s="348" t="s">
        <v>66</v>
      </c>
      <c r="B18" s="71">
        <v>10</v>
      </c>
      <c r="C18" s="71">
        <v>0</v>
      </c>
      <c r="D18" s="71">
        <f t="shared" si="0"/>
        <v>10</v>
      </c>
      <c r="E18" s="76">
        <v>53.57</v>
      </c>
      <c r="F18" s="76"/>
      <c r="G18" s="76">
        <f t="shared" si="1"/>
        <v>535.70000000000005</v>
      </c>
      <c r="H18" s="76">
        <f t="shared" si="2"/>
        <v>0</v>
      </c>
      <c r="I18" s="76">
        <f t="shared" si="4"/>
        <v>53.570000000000007</v>
      </c>
      <c r="J18" s="76"/>
    </row>
    <row r="19" spans="1:10" ht="9.9499999999999993" hidden="1" customHeight="1" x14ac:dyDescent="0.2">
      <c r="A19" s="274" t="s">
        <v>58</v>
      </c>
      <c r="B19" s="305">
        <f>SUM(B20:B22)</f>
        <v>22</v>
      </c>
      <c r="C19" s="305">
        <f>SUM(C20:C22)</f>
        <v>0</v>
      </c>
      <c r="D19" s="305">
        <f>SUM(B19:C19)</f>
        <v>22</v>
      </c>
      <c r="E19" s="66"/>
      <c r="F19" s="66"/>
      <c r="G19" s="66">
        <f>(SUM(G20:G22)/B19)</f>
        <v>63.356818181818177</v>
      </c>
      <c r="H19" s="66" t="e">
        <f>(SUM(H20:H22)/C19)</f>
        <v>#DIV/0!</v>
      </c>
      <c r="I19" s="66">
        <f>(SUM(G20:H22)/D19)</f>
        <v>63.356818181818177</v>
      </c>
      <c r="J19" s="87"/>
    </row>
    <row r="20" spans="1:10" s="17" customFormat="1" ht="9.9499999999999993" hidden="1" customHeight="1" x14ac:dyDescent="0.2">
      <c r="A20" s="350" t="s">
        <v>101</v>
      </c>
      <c r="B20" s="71">
        <v>6.5</v>
      </c>
      <c r="C20" s="71">
        <v>0</v>
      </c>
      <c r="D20" s="71">
        <f t="shared" ref="D20:D45" si="5">SUM(B20:C20)</f>
        <v>6.5</v>
      </c>
      <c r="E20" s="76">
        <v>60.9</v>
      </c>
      <c r="F20" s="76"/>
      <c r="G20" s="76">
        <f t="shared" ref="G20:G22" si="6">SUM(B20*E20)</f>
        <v>395.84999999999997</v>
      </c>
      <c r="H20" s="76">
        <f t="shared" ref="H20:H22" si="7">SUM(C20*F20)</f>
        <v>0</v>
      </c>
      <c r="I20" s="76">
        <f t="shared" ref="I20:I22" si="8">(SUM(G20:H20)/D20)</f>
        <v>60.899999999999991</v>
      </c>
      <c r="J20" s="77"/>
    </row>
    <row r="21" spans="1:10" s="17" customFormat="1" ht="9.9499999999999993" hidden="1" customHeight="1" x14ac:dyDescent="0.2">
      <c r="A21" s="349" t="s">
        <v>56</v>
      </c>
      <c r="B21" s="71">
        <v>5.5</v>
      </c>
      <c r="C21" s="71">
        <v>0</v>
      </c>
      <c r="D21" s="71">
        <f t="shared" si="5"/>
        <v>5.5</v>
      </c>
      <c r="E21" s="76">
        <v>72</v>
      </c>
      <c r="F21" s="76"/>
      <c r="G21" s="76">
        <f t="shared" si="6"/>
        <v>396</v>
      </c>
      <c r="H21" s="76">
        <f t="shared" si="7"/>
        <v>0</v>
      </c>
      <c r="I21" s="76">
        <f t="shared" si="8"/>
        <v>72</v>
      </c>
      <c r="J21" s="77"/>
    </row>
    <row r="22" spans="1:10" s="17" customFormat="1" ht="9.9499999999999993" hidden="1" customHeight="1" x14ac:dyDescent="0.2">
      <c r="A22" s="351" t="s">
        <v>267</v>
      </c>
      <c r="B22" s="71">
        <v>10</v>
      </c>
      <c r="C22" s="71">
        <v>0</v>
      </c>
      <c r="D22" s="71">
        <f t="shared" si="5"/>
        <v>10</v>
      </c>
      <c r="E22" s="68">
        <v>60.2</v>
      </c>
      <c r="F22" s="68"/>
      <c r="G22" s="76">
        <f t="shared" si="6"/>
        <v>602</v>
      </c>
      <c r="H22" s="76">
        <f t="shared" si="7"/>
        <v>0</v>
      </c>
      <c r="I22" s="76">
        <f t="shared" si="8"/>
        <v>60.2</v>
      </c>
      <c r="J22" s="88"/>
    </row>
    <row r="23" spans="1:10" ht="9.9499999999999993" hidden="1" customHeight="1" x14ac:dyDescent="0.2">
      <c r="A23" s="83" t="s">
        <v>36</v>
      </c>
      <c r="B23" s="304">
        <f>SUM(B24:B25)</f>
        <v>69</v>
      </c>
      <c r="C23" s="304">
        <f>SUM(C24:C25)</f>
        <v>0</v>
      </c>
      <c r="D23" s="304">
        <f>SUM(B23:C23)</f>
        <v>69</v>
      </c>
      <c r="E23" s="65"/>
      <c r="F23" s="65"/>
      <c r="G23" s="65">
        <f>(SUM(G24:G25)/B23)</f>
        <v>64.341304347826096</v>
      </c>
      <c r="H23" s="65" t="e">
        <f>(SUM(H24:H25)/C23)</f>
        <v>#DIV/0!</v>
      </c>
      <c r="I23" s="65">
        <f>(SUM(G24:H25)/D23)</f>
        <v>64.341304347826096</v>
      </c>
      <c r="J23" s="83"/>
    </row>
    <row r="24" spans="1:10" s="17" customFormat="1" ht="9.9499999999999993" hidden="1" customHeight="1" x14ac:dyDescent="0.2">
      <c r="A24" s="86" t="s">
        <v>177</v>
      </c>
      <c r="B24" s="71">
        <v>38</v>
      </c>
      <c r="C24" s="71">
        <v>0</v>
      </c>
      <c r="D24" s="71">
        <f t="shared" si="5"/>
        <v>38</v>
      </c>
      <c r="E24" s="76">
        <v>63.6</v>
      </c>
      <c r="F24" s="76"/>
      <c r="G24" s="76">
        <f>SUM(B24*E24)</f>
        <v>2416.8000000000002</v>
      </c>
      <c r="H24" s="76">
        <f>SUM(C24*F24)</f>
        <v>0</v>
      </c>
      <c r="I24" s="76">
        <f>(SUM(G24:H24)/D24)</f>
        <v>63.6</v>
      </c>
      <c r="J24" s="77"/>
    </row>
    <row r="25" spans="1:10" s="17" customFormat="1" ht="9.9499999999999993" hidden="1" customHeight="1" x14ac:dyDescent="0.2">
      <c r="A25" s="86" t="s">
        <v>178</v>
      </c>
      <c r="B25" s="71">
        <v>31</v>
      </c>
      <c r="C25" s="71">
        <v>0</v>
      </c>
      <c r="D25" s="71">
        <f t="shared" si="5"/>
        <v>31</v>
      </c>
      <c r="E25" s="76">
        <v>65.25</v>
      </c>
      <c r="F25" s="76"/>
      <c r="G25" s="76">
        <f>SUM(B25*E25)</f>
        <v>2022.75</v>
      </c>
      <c r="H25" s="76">
        <f>SUM(C25*F25)</f>
        <v>0</v>
      </c>
      <c r="I25" s="76">
        <f>(SUM(G25:H25)/D25)</f>
        <v>65.25</v>
      </c>
      <c r="J25" s="77"/>
    </row>
    <row r="26" spans="1:10" ht="9.9499999999999993" customHeight="1" x14ac:dyDescent="0.2">
      <c r="A26" s="83" t="s">
        <v>37</v>
      </c>
      <c r="B26" s="311">
        <f>SUM(B27:B36)</f>
        <v>179</v>
      </c>
      <c r="C26" s="304">
        <f>SUM(C27:C36)</f>
        <v>0</v>
      </c>
      <c r="D26" s="304">
        <f>SUM(B26:C26)</f>
        <v>179</v>
      </c>
      <c r="E26" s="65"/>
      <c r="F26" s="65"/>
      <c r="G26" s="65">
        <f>(SUM(G27:G36)/B26)</f>
        <v>74.569385474860326</v>
      </c>
      <c r="H26" s="65">
        <v>0</v>
      </c>
      <c r="I26" s="65">
        <f>(SUM(G27:H36)/D26)</f>
        <v>74.569385474860326</v>
      </c>
      <c r="J26" s="89"/>
    </row>
    <row r="27" spans="1:10" s="17" customFormat="1" ht="9.9499999999999993" customHeight="1" x14ac:dyDescent="0.2">
      <c r="A27" s="347" t="s">
        <v>270</v>
      </c>
      <c r="B27" s="521">
        <v>10</v>
      </c>
      <c r="C27" s="563"/>
      <c r="D27" s="71">
        <f t="shared" si="5"/>
        <v>10</v>
      </c>
      <c r="E27" s="76">
        <v>50.42</v>
      </c>
      <c r="F27" s="567"/>
      <c r="G27" s="76">
        <f t="shared" ref="G27:G35" si="9">SUM(B27*E27)</f>
        <v>504.20000000000005</v>
      </c>
      <c r="H27" s="567"/>
      <c r="I27" s="76">
        <f t="shared" ref="I27:I35" si="10">(SUM(G27:H27)/D27)</f>
        <v>50.42</v>
      </c>
      <c r="J27" s="566"/>
    </row>
    <row r="28" spans="1:10" s="17" customFormat="1" ht="9.9499999999999993" customHeight="1" x14ac:dyDescent="0.2">
      <c r="A28" s="347" t="s">
        <v>271</v>
      </c>
      <c r="B28" s="521">
        <v>14</v>
      </c>
      <c r="C28" s="563"/>
      <c r="D28" s="71">
        <f t="shared" si="5"/>
        <v>14</v>
      </c>
      <c r="E28" s="76">
        <v>89.25</v>
      </c>
      <c r="F28" s="567"/>
      <c r="G28" s="76">
        <f t="shared" si="9"/>
        <v>1249.5</v>
      </c>
      <c r="H28" s="567"/>
      <c r="I28" s="76">
        <f t="shared" si="10"/>
        <v>89.25</v>
      </c>
      <c r="J28" s="566"/>
    </row>
    <row r="29" spans="1:10" s="17" customFormat="1" ht="9.9499999999999993" customHeight="1" x14ac:dyDescent="0.2">
      <c r="A29" s="347" t="s">
        <v>167</v>
      </c>
      <c r="B29" s="521">
        <v>46</v>
      </c>
      <c r="C29" s="563"/>
      <c r="D29" s="71">
        <f t="shared" si="5"/>
        <v>46</v>
      </c>
      <c r="E29" s="76">
        <v>68.63</v>
      </c>
      <c r="F29" s="567"/>
      <c r="G29" s="76">
        <f t="shared" si="9"/>
        <v>3156.9799999999996</v>
      </c>
      <c r="H29" s="567"/>
      <c r="I29" s="76">
        <f t="shared" si="10"/>
        <v>68.63</v>
      </c>
      <c r="J29" s="566"/>
    </row>
    <row r="30" spans="1:10" s="17" customFormat="1" ht="9.9499999999999993" customHeight="1" x14ac:dyDescent="0.2">
      <c r="A30" s="347" t="s">
        <v>112</v>
      </c>
      <c r="B30" s="521">
        <v>10</v>
      </c>
      <c r="C30" s="563"/>
      <c r="D30" s="71">
        <f t="shared" si="5"/>
        <v>10</v>
      </c>
      <c r="E30" s="76">
        <v>75.88</v>
      </c>
      <c r="F30" s="567"/>
      <c r="G30" s="76">
        <f t="shared" si="9"/>
        <v>758.8</v>
      </c>
      <c r="H30" s="567"/>
      <c r="I30" s="76">
        <f t="shared" si="10"/>
        <v>75.88</v>
      </c>
      <c r="J30" s="566"/>
    </row>
    <row r="31" spans="1:10" s="17" customFormat="1" ht="9.9499999999999993" customHeight="1" x14ac:dyDescent="0.2">
      <c r="A31" s="347" t="s">
        <v>168</v>
      </c>
      <c r="B31" s="521">
        <v>10</v>
      </c>
      <c r="C31" s="563"/>
      <c r="D31" s="71">
        <f t="shared" si="5"/>
        <v>10</v>
      </c>
      <c r="E31" s="76">
        <v>98</v>
      </c>
      <c r="F31" s="567"/>
      <c r="G31" s="76">
        <f t="shared" si="9"/>
        <v>980</v>
      </c>
      <c r="H31" s="567"/>
      <c r="I31" s="76">
        <f t="shared" si="10"/>
        <v>98</v>
      </c>
      <c r="J31" s="567"/>
    </row>
    <row r="32" spans="1:10" s="17" customFormat="1" ht="9.9499999999999993" customHeight="1" x14ac:dyDescent="0.2">
      <c r="A32" s="347" t="s">
        <v>71</v>
      </c>
      <c r="B32" s="521">
        <v>7</v>
      </c>
      <c r="C32" s="563"/>
      <c r="D32" s="71">
        <f t="shared" si="5"/>
        <v>7</v>
      </c>
      <c r="E32" s="76">
        <v>58.75</v>
      </c>
      <c r="F32" s="567"/>
      <c r="G32" s="76">
        <f t="shared" si="9"/>
        <v>411.25</v>
      </c>
      <c r="H32" s="567"/>
      <c r="I32" s="76">
        <f t="shared" si="10"/>
        <v>58.75</v>
      </c>
      <c r="J32" s="567"/>
    </row>
    <row r="33" spans="1:10" s="17" customFormat="1" ht="9.9499999999999993" customHeight="1" x14ac:dyDescent="0.2">
      <c r="A33" s="347" t="s">
        <v>243</v>
      </c>
      <c r="B33" s="521">
        <v>33</v>
      </c>
      <c r="C33" s="563"/>
      <c r="D33" s="71">
        <f t="shared" si="5"/>
        <v>33</v>
      </c>
      <c r="E33" s="76">
        <v>60.81</v>
      </c>
      <c r="F33" s="567"/>
      <c r="G33" s="76">
        <f t="shared" si="9"/>
        <v>2006.73</v>
      </c>
      <c r="H33" s="567"/>
      <c r="I33" s="76">
        <f t="shared" si="10"/>
        <v>60.81</v>
      </c>
      <c r="J33" s="566"/>
    </row>
    <row r="34" spans="1:10" s="17" customFormat="1" ht="9.9499999999999993" customHeight="1" x14ac:dyDescent="0.2">
      <c r="A34" s="347" t="s">
        <v>244</v>
      </c>
      <c r="B34" s="521">
        <v>30</v>
      </c>
      <c r="C34" s="563"/>
      <c r="D34" s="71">
        <f t="shared" si="5"/>
        <v>30</v>
      </c>
      <c r="E34" s="76">
        <v>99.2</v>
      </c>
      <c r="F34" s="567"/>
      <c r="G34" s="76">
        <f t="shared" si="9"/>
        <v>2976</v>
      </c>
      <c r="H34" s="567"/>
      <c r="I34" s="76">
        <f t="shared" si="10"/>
        <v>99.2</v>
      </c>
      <c r="J34" s="566"/>
    </row>
    <row r="35" spans="1:10" s="17" customFormat="1" ht="9.9499999999999993" customHeight="1" x14ac:dyDescent="0.2">
      <c r="A35" s="352" t="s">
        <v>183</v>
      </c>
      <c r="B35" s="521">
        <v>1</v>
      </c>
      <c r="C35" s="563"/>
      <c r="D35" s="71">
        <f t="shared" si="5"/>
        <v>1</v>
      </c>
      <c r="E35" s="76"/>
      <c r="F35" s="567"/>
      <c r="G35" s="76"/>
      <c r="H35" s="567"/>
      <c r="I35" s="76"/>
      <c r="J35" s="566"/>
    </row>
    <row r="36" spans="1:10" s="17" customFormat="1" ht="9.9499999999999993" customHeight="1" x14ac:dyDescent="0.2">
      <c r="A36" s="481" t="s">
        <v>276</v>
      </c>
      <c r="B36" s="521">
        <v>18</v>
      </c>
      <c r="C36" s="563"/>
      <c r="D36" s="71">
        <f t="shared" si="5"/>
        <v>18</v>
      </c>
      <c r="E36" s="76">
        <v>72.47</v>
      </c>
      <c r="F36" s="567"/>
      <c r="G36" s="76">
        <f t="shared" ref="G36" si="11">SUM(B36*E36)</f>
        <v>1304.46</v>
      </c>
      <c r="H36" s="567"/>
      <c r="I36" s="76">
        <f t="shared" ref="I36" si="12">(SUM(G36:H36)/D36)</f>
        <v>72.47</v>
      </c>
      <c r="J36" s="566"/>
    </row>
    <row r="37" spans="1:10" ht="9.9499999999999993" hidden="1" customHeight="1" x14ac:dyDescent="0.2">
      <c r="A37" s="83" t="s">
        <v>38</v>
      </c>
      <c r="B37" s="304">
        <f>SUM(B38:B40)</f>
        <v>122</v>
      </c>
      <c r="C37" s="304">
        <f>SUM(C38:C40)</f>
        <v>0</v>
      </c>
      <c r="D37" s="304">
        <f>SUM(B37:C37)</f>
        <v>122</v>
      </c>
      <c r="E37" s="65"/>
      <c r="F37" s="65"/>
      <c r="G37" s="65">
        <f>(SUM(G38:G40)/B37)</f>
        <v>64.837540983606559</v>
      </c>
      <c r="H37" s="65" t="e">
        <f>(SUM(H38:H40)/C37)</f>
        <v>#DIV/0!</v>
      </c>
      <c r="I37" s="65">
        <f>(SUM(G38:H40)/D37)</f>
        <v>64.837540983606559</v>
      </c>
      <c r="J37" s="83"/>
    </row>
    <row r="38" spans="1:10" ht="9.9499999999999993" hidden="1" customHeight="1" x14ac:dyDescent="0.2">
      <c r="A38" s="353" t="s">
        <v>269</v>
      </c>
      <c r="B38" s="71">
        <v>50</v>
      </c>
      <c r="C38" s="71">
        <v>0</v>
      </c>
      <c r="D38" s="71">
        <f t="shared" si="5"/>
        <v>50</v>
      </c>
      <c r="E38" s="76">
        <v>62.37</v>
      </c>
      <c r="F38" s="76"/>
      <c r="G38" s="76">
        <f>SUM(B38*E38)</f>
        <v>3118.5</v>
      </c>
      <c r="H38" s="76">
        <f>SUM(C38*F38)</f>
        <v>0</v>
      </c>
      <c r="I38" s="76">
        <f>(SUM(G38:H38)/D38)</f>
        <v>62.37</v>
      </c>
      <c r="J38" s="70"/>
    </row>
    <row r="39" spans="1:10" ht="9.9499999999999993" hidden="1" customHeight="1" x14ac:dyDescent="0.2">
      <c r="A39" s="347" t="s">
        <v>273</v>
      </c>
      <c r="B39" s="71">
        <v>68</v>
      </c>
      <c r="C39" s="71">
        <v>0</v>
      </c>
      <c r="D39" s="71">
        <f t="shared" si="5"/>
        <v>68</v>
      </c>
      <c r="E39" s="76">
        <v>67.08</v>
      </c>
      <c r="F39" s="76"/>
      <c r="G39" s="76">
        <f t="shared" ref="G39:G40" si="13">SUM(B39*E39)</f>
        <v>4561.4399999999996</v>
      </c>
      <c r="H39" s="76">
        <f t="shared" ref="H39:H40" si="14">SUM(C39*F39)</f>
        <v>0</v>
      </c>
      <c r="I39" s="76">
        <f t="shared" ref="I39:I40" si="15">(SUM(G39:H39)/D39)</f>
        <v>67.08</v>
      </c>
      <c r="J39" s="70"/>
    </row>
    <row r="40" spans="1:10" ht="9.9499999999999993" hidden="1" customHeight="1" x14ac:dyDescent="0.2">
      <c r="A40" s="366" t="s">
        <v>274</v>
      </c>
      <c r="B40" s="71">
        <v>4</v>
      </c>
      <c r="C40" s="71">
        <v>0</v>
      </c>
      <c r="D40" s="71">
        <f t="shared" si="5"/>
        <v>4</v>
      </c>
      <c r="E40" s="76">
        <v>57.56</v>
      </c>
      <c r="F40" s="76"/>
      <c r="G40" s="76">
        <f t="shared" si="13"/>
        <v>230.24</v>
      </c>
      <c r="H40" s="76">
        <f t="shared" si="14"/>
        <v>0</v>
      </c>
      <c r="I40" s="76">
        <f t="shared" si="15"/>
        <v>57.56</v>
      </c>
      <c r="J40" s="70"/>
    </row>
    <row r="41" spans="1:10" ht="9.9499999999999993" hidden="1" customHeight="1" x14ac:dyDescent="0.2">
      <c r="A41" s="83" t="s">
        <v>39</v>
      </c>
      <c r="B41" s="304">
        <f>SUM(B42:B43)</f>
        <v>87</v>
      </c>
      <c r="C41" s="304">
        <f>SUM(C42:C43)</f>
        <v>0</v>
      </c>
      <c r="D41" s="304">
        <f>SUM(B41:C41)</f>
        <v>87</v>
      </c>
      <c r="E41" s="65"/>
      <c r="F41" s="65"/>
      <c r="G41" s="65">
        <f>(SUM(G42:G43)/B41)</f>
        <v>64.359655172413795</v>
      </c>
      <c r="H41" s="65" t="e">
        <f>(SUM(H42:H43)/C41)</f>
        <v>#DIV/0!</v>
      </c>
      <c r="I41" s="65">
        <f>(SUM(G42:H43)/D41)</f>
        <v>64.359655172413795</v>
      </c>
      <c r="J41" s="83"/>
    </row>
    <row r="42" spans="1:10" ht="9.9499999999999993" hidden="1" customHeight="1" x14ac:dyDescent="0.2">
      <c r="A42" s="349" t="s">
        <v>268</v>
      </c>
      <c r="B42" s="71">
        <v>16</v>
      </c>
      <c r="C42" s="71">
        <v>0</v>
      </c>
      <c r="D42" s="71">
        <f t="shared" si="5"/>
        <v>16</v>
      </c>
      <c r="E42" s="76">
        <v>64.58</v>
      </c>
      <c r="F42" s="76"/>
      <c r="G42" s="76">
        <f>SUM(B42*E42)</f>
        <v>1033.28</v>
      </c>
      <c r="H42" s="76">
        <f>SUM(C42*F42)</f>
        <v>0</v>
      </c>
      <c r="I42" s="76">
        <f>(SUM(G42:H42)/D42)</f>
        <v>64.58</v>
      </c>
      <c r="J42" s="70"/>
    </row>
    <row r="43" spans="1:10" ht="9.9499999999999993" hidden="1" customHeight="1" x14ac:dyDescent="0.2">
      <c r="A43" s="350" t="s">
        <v>63</v>
      </c>
      <c r="B43" s="71">
        <v>71</v>
      </c>
      <c r="C43" s="71">
        <v>0</v>
      </c>
      <c r="D43" s="71">
        <f t="shared" si="5"/>
        <v>71</v>
      </c>
      <c r="E43" s="76">
        <v>64.31</v>
      </c>
      <c r="F43" s="76"/>
      <c r="G43" s="76">
        <f>SUM(B43*E43)</f>
        <v>4566.01</v>
      </c>
      <c r="H43" s="76">
        <f>SUM(C43*F43)</f>
        <v>0</v>
      </c>
      <c r="I43" s="76">
        <f>(SUM(G43:H43)/D43)</f>
        <v>64.31</v>
      </c>
      <c r="J43" s="69"/>
    </row>
    <row r="44" spans="1:10" ht="9.9499999999999993" hidden="1" customHeight="1" x14ac:dyDescent="0.2">
      <c r="A44" s="83" t="s">
        <v>40</v>
      </c>
      <c r="B44" s="304">
        <f>SUM(B45)</f>
        <v>59</v>
      </c>
      <c r="C44" s="304">
        <f t="shared" ref="C44" si="16">SUM(C45)</f>
        <v>23</v>
      </c>
      <c r="D44" s="304">
        <f>SUM(B44:C44)</f>
        <v>82</v>
      </c>
      <c r="E44" s="308"/>
      <c r="F44" s="308"/>
      <c r="G44" s="65">
        <f>(SUM(G45)/B44)</f>
        <v>75.959999999999994</v>
      </c>
      <c r="H44" s="65">
        <f>(SUM(H45)/C44)</f>
        <v>55.909999999999989</v>
      </c>
      <c r="I44" s="65">
        <f>(SUM(G45:H45)/D44)</f>
        <v>70.336219512195115</v>
      </c>
      <c r="J44" s="309"/>
    </row>
    <row r="45" spans="1:10" ht="9.9499999999999993" hidden="1" customHeight="1" x14ac:dyDescent="0.2">
      <c r="A45" s="349" t="s">
        <v>217</v>
      </c>
      <c r="B45" s="71">
        <v>59</v>
      </c>
      <c r="C45" s="71">
        <v>23</v>
      </c>
      <c r="D45" s="71">
        <f t="shared" si="5"/>
        <v>82</v>
      </c>
      <c r="E45" s="76">
        <v>75.959999999999994</v>
      </c>
      <c r="F45" s="76">
        <v>55.91</v>
      </c>
      <c r="G45" s="76">
        <f>SUM(B45*E45)</f>
        <v>4481.6399999999994</v>
      </c>
      <c r="H45" s="76">
        <f>SUM(C45*F45)</f>
        <v>1285.9299999999998</v>
      </c>
      <c r="I45" s="76">
        <f>(SUM(G45:H45)/D45)</f>
        <v>70.336219512195115</v>
      </c>
      <c r="J45" s="69"/>
    </row>
    <row r="46" spans="1:10" ht="9.9499999999999993" hidden="1" customHeight="1" x14ac:dyDescent="0.2">
      <c r="A46" s="80" t="s">
        <v>160</v>
      </c>
      <c r="B46" s="306">
        <f>SUM(B47,B49,B54,B58)</f>
        <v>510</v>
      </c>
      <c r="C46" s="306">
        <f>SUM(C47,C49,C54,C58)</f>
        <v>309</v>
      </c>
      <c r="D46" s="306">
        <f>SUM(B46:C46)</f>
        <v>819</v>
      </c>
      <c r="E46" s="82"/>
      <c r="F46" s="82"/>
      <c r="G46" s="275">
        <f>(SUM(G48:G48,G50:G53,G55:G57,G59:G61)/B46)</f>
        <v>75.260666666666665</v>
      </c>
      <c r="H46" s="275">
        <f>(SUM(H48:H48,H50:H53,H55:H57,H59:H61)/C46)</f>
        <v>68.044919093851121</v>
      </c>
      <c r="I46" s="275">
        <f>(SUM(G48:H48,G50:H53,G55:H57,G59:H61)/D46)</f>
        <v>72.538241758241753</v>
      </c>
      <c r="J46" s="80"/>
    </row>
    <row r="47" spans="1:10" ht="9.9499999999999993" hidden="1" customHeight="1" x14ac:dyDescent="0.2">
      <c r="A47" s="83" t="s">
        <v>36</v>
      </c>
      <c r="B47" s="304">
        <f>SUM(B48:B48)</f>
        <v>126</v>
      </c>
      <c r="C47" s="304">
        <f>SUM(C48:C48)</f>
        <v>0</v>
      </c>
      <c r="D47" s="304">
        <f>SUM(B47:C47)</f>
        <v>126</v>
      </c>
      <c r="E47" s="65"/>
      <c r="F47" s="65"/>
      <c r="G47" s="65">
        <f>(SUM(G48:G48)/B47)</f>
        <v>67.180000000000007</v>
      </c>
      <c r="H47" s="65" t="e">
        <f>(SUM(H48:H48)/C47)</f>
        <v>#DIV/0!</v>
      </c>
      <c r="I47" s="65">
        <f>(SUM(G48:H48)/D47)</f>
        <v>67.180000000000007</v>
      </c>
      <c r="J47" s="83"/>
    </row>
    <row r="48" spans="1:10" s="17" customFormat="1" ht="9.9499999999999993" hidden="1" customHeight="1" x14ac:dyDescent="0.2">
      <c r="A48" s="347" t="s">
        <v>70</v>
      </c>
      <c r="B48" s="71">
        <v>126</v>
      </c>
      <c r="C48" s="71">
        <v>0</v>
      </c>
      <c r="D48" s="71">
        <f t="shared" ref="D48" si="17">SUM(B48:C48)</f>
        <v>126</v>
      </c>
      <c r="E48" s="76">
        <v>67.180000000000007</v>
      </c>
      <c r="F48" s="76"/>
      <c r="G48" s="76">
        <f t="shared" ref="G48:H48" si="18">SUM(B48*E48)</f>
        <v>8464.68</v>
      </c>
      <c r="H48" s="76">
        <f t="shared" si="18"/>
        <v>0</v>
      </c>
      <c r="I48" s="76">
        <f>(SUM(G48:H48)/D48)</f>
        <v>67.180000000000007</v>
      </c>
      <c r="J48" s="70"/>
    </row>
    <row r="49" spans="1:10" ht="9.9499999999999993" hidden="1" customHeight="1" x14ac:dyDescent="0.2">
      <c r="A49" s="83" t="s">
        <v>38</v>
      </c>
      <c r="B49" s="304">
        <f>SUM(B50:B53)</f>
        <v>82</v>
      </c>
      <c r="C49" s="304">
        <f>SUM(C50:C53)</f>
        <v>198</v>
      </c>
      <c r="D49" s="304">
        <f>SUM(B49:C49)</f>
        <v>280</v>
      </c>
      <c r="E49" s="65"/>
      <c r="F49" s="65"/>
      <c r="G49" s="65">
        <f>(SUM(G50:G53)/B49)</f>
        <v>85.925243902439021</v>
      </c>
      <c r="H49" s="65">
        <f>(SUM(H50:H53)/C49)</f>
        <v>70.863434343434335</v>
      </c>
      <c r="I49" s="65">
        <f>(SUM(G50:H53)/D49)</f>
        <v>75.274392857142857</v>
      </c>
      <c r="J49" s="83"/>
    </row>
    <row r="50" spans="1:10" s="17" customFormat="1" ht="9.9499999999999993" hidden="1" customHeight="1" x14ac:dyDescent="0.2">
      <c r="A50" s="347" t="s">
        <v>280</v>
      </c>
      <c r="B50" s="71">
        <v>73</v>
      </c>
      <c r="C50" s="71">
        <v>66</v>
      </c>
      <c r="D50" s="71">
        <f t="shared" ref="D50:D53" si="19">SUM(B50:C50)</f>
        <v>139</v>
      </c>
      <c r="E50" s="76">
        <v>88.69</v>
      </c>
      <c r="F50" s="76">
        <v>70.75</v>
      </c>
      <c r="G50" s="76">
        <f t="shared" ref="G50:H53" si="20">SUM(B50*E50)</f>
        <v>6474.37</v>
      </c>
      <c r="H50" s="76">
        <f t="shared" si="20"/>
        <v>4669.5</v>
      </c>
      <c r="I50" s="76">
        <f>(SUM(G50:H50)/D50)</f>
        <v>80.171726618705023</v>
      </c>
      <c r="J50" s="70"/>
    </row>
    <row r="51" spans="1:10" s="17" customFormat="1" ht="9.9499999999999993" hidden="1" customHeight="1" x14ac:dyDescent="0.2">
      <c r="A51" s="356" t="s">
        <v>275</v>
      </c>
      <c r="B51" s="71">
        <v>9</v>
      </c>
      <c r="C51" s="71">
        <v>0</v>
      </c>
      <c r="D51" s="71">
        <f t="shared" si="19"/>
        <v>9</v>
      </c>
      <c r="E51" s="76">
        <v>63.5</v>
      </c>
      <c r="F51" s="76"/>
      <c r="G51" s="76">
        <f t="shared" si="20"/>
        <v>571.5</v>
      </c>
      <c r="H51" s="76">
        <f t="shared" si="20"/>
        <v>0</v>
      </c>
      <c r="I51" s="76">
        <f>(SUM(G51:H51)/D51)</f>
        <v>63.5</v>
      </c>
      <c r="J51" s="70"/>
    </row>
    <row r="52" spans="1:10" s="17" customFormat="1" ht="9.9499999999999993" hidden="1" customHeight="1" x14ac:dyDescent="0.2">
      <c r="A52" s="347" t="s">
        <v>281</v>
      </c>
      <c r="B52" s="71">
        <v>0</v>
      </c>
      <c r="C52" s="71">
        <v>65</v>
      </c>
      <c r="D52" s="71">
        <f t="shared" si="19"/>
        <v>65</v>
      </c>
      <c r="E52" s="76"/>
      <c r="F52" s="76">
        <v>68.900000000000006</v>
      </c>
      <c r="G52" s="76">
        <f t="shared" si="20"/>
        <v>0</v>
      </c>
      <c r="H52" s="76">
        <f t="shared" si="20"/>
        <v>4478.5</v>
      </c>
      <c r="I52" s="76">
        <f>(SUM(G52:H52)/D52)</f>
        <v>68.900000000000006</v>
      </c>
      <c r="J52" s="70"/>
    </row>
    <row r="53" spans="1:10" s="17" customFormat="1" ht="9.9499999999999993" hidden="1" customHeight="1" x14ac:dyDescent="0.2">
      <c r="A53" s="347" t="s">
        <v>282</v>
      </c>
      <c r="B53" s="71">
        <v>0</v>
      </c>
      <c r="C53" s="71">
        <v>67</v>
      </c>
      <c r="D53" s="71">
        <f t="shared" si="19"/>
        <v>67</v>
      </c>
      <c r="E53" s="76"/>
      <c r="F53" s="76">
        <v>72.88</v>
      </c>
      <c r="G53" s="76">
        <f t="shared" si="20"/>
        <v>0</v>
      </c>
      <c r="H53" s="76">
        <f t="shared" si="20"/>
        <v>4882.96</v>
      </c>
      <c r="I53" s="76">
        <f>(SUM(G53:H53)/D53)</f>
        <v>72.88</v>
      </c>
      <c r="J53" s="77"/>
    </row>
    <row r="54" spans="1:10" ht="9.9499999999999993" hidden="1" customHeight="1" x14ac:dyDescent="0.2">
      <c r="A54" s="83" t="s">
        <v>39</v>
      </c>
      <c r="B54" s="304">
        <f>SUM(B55:B57)</f>
        <v>124</v>
      </c>
      <c r="C54" s="304">
        <f>SUM(C55:C57)</f>
        <v>22</v>
      </c>
      <c r="D54" s="304">
        <f>SUM(B54:C54)</f>
        <v>146</v>
      </c>
      <c r="E54" s="65"/>
      <c r="F54" s="65"/>
      <c r="G54" s="65">
        <f>(SUM(G55:G57)/B54)</f>
        <v>69.930000000000007</v>
      </c>
      <c r="H54" s="65">
        <f>(SUM(H55:H57)/C54)</f>
        <v>65.38636363636364</v>
      </c>
      <c r="I54" s="65">
        <f>(SUM(G55:H57)/D54)</f>
        <v>69.245342465753438</v>
      </c>
      <c r="J54" s="83"/>
    </row>
    <row r="55" spans="1:10" s="17" customFormat="1" ht="9.9499999999999993" hidden="1" customHeight="1" x14ac:dyDescent="0.2">
      <c r="A55" s="346" t="s">
        <v>242</v>
      </c>
      <c r="B55" s="71">
        <v>0</v>
      </c>
      <c r="C55" s="71">
        <v>19</v>
      </c>
      <c r="D55" s="71">
        <f t="shared" ref="D55:D57" si="21">SUM(B55:C55)</f>
        <v>19</v>
      </c>
      <c r="E55" s="76"/>
      <c r="F55" s="76">
        <v>67.5</v>
      </c>
      <c r="G55" s="76">
        <f t="shared" ref="G55:H57" si="22">SUM(B55*E55)</f>
        <v>0</v>
      </c>
      <c r="H55" s="76">
        <f t="shared" si="22"/>
        <v>1282.5</v>
      </c>
      <c r="I55" s="76">
        <f>(SUM(G55:H55)/D55)</f>
        <v>67.5</v>
      </c>
      <c r="J55" s="77"/>
    </row>
    <row r="56" spans="1:10" s="17" customFormat="1" ht="9.9499999999999993" hidden="1" customHeight="1" x14ac:dyDescent="0.2">
      <c r="A56" s="347" t="s">
        <v>245</v>
      </c>
      <c r="B56" s="71">
        <v>124</v>
      </c>
      <c r="C56" s="71">
        <v>0</v>
      </c>
      <c r="D56" s="71">
        <f t="shared" si="21"/>
        <v>124</v>
      </c>
      <c r="E56" s="76">
        <v>69.930000000000007</v>
      </c>
      <c r="F56" s="76"/>
      <c r="G56" s="76">
        <f t="shared" si="22"/>
        <v>8671.3200000000015</v>
      </c>
      <c r="H56" s="76">
        <f t="shared" si="22"/>
        <v>0</v>
      </c>
      <c r="I56" s="76">
        <f>(SUM(G56:H56)/D56)</f>
        <v>69.930000000000007</v>
      </c>
      <c r="J56" s="77"/>
    </row>
    <row r="57" spans="1:10" s="17" customFormat="1" ht="9.9499999999999993" hidden="1" customHeight="1" x14ac:dyDescent="0.2">
      <c r="A57" s="347" t="s">
        <v>246</v>
      </c>
      <c r="B57" s="71">
        <v>0</v>
      </c>
      <c r="C57" s="71">
        <v>3</v>
      </c>
      <c r="D57" s="71">
        <f t="shared" si="21"/>
        <v>3</v>
      </c>
      <c r="E57" s="76"/>
      <c r="F57" s="76">
        <v>52</v>
      </c>
      <c r="G57" s="76">
        <f t="shared" si="22"/>
        <v>0</v>
      </c>
      <c r="H57" s="76">
        <f t="shared" si="22"/>
        <v>156</v>
      </c>
      <c r="I57" s="76">
        <f>(SUM(G57:H57)/D57)</f>
        <v>52</v>
      </c>
      <c r="J57" s="77"/>
    </row>
    <row r="58" spans="1:10" ht="9.9499999999999993" hidden="1" customHeight="1" x14ac:dyDescent="0.2">
      <c r="A58" s="83" t="s">
        <v>40</v>
      </c>
      <c r="B58" s="304">
        <f>SUM(B59:B61)</f>
        <v>178</v>
      </c>
      <c r="C58" s="304">
        <f t="shared" ref="C58" si="23">SUM(C59:C61)</f>
        <v>89</v>
      </c>
      <c r="D58" s="304">
        <f>SUM(B58:C58)</f>
        <v>267</v>
      </c>
      <c r="E58" s="65"/>
      <c r="F58" s="65"/>
      <c r="G58" s="65">
        <f>(SUM(G59:G61)/B58)</f>
        <v>79.78129213483146</v>
      </c>
      <c r="H58" s="65">
        <f>(SUM(H59:H61)/C58)</f>
        <v>62.431685393258427</v>
      </c>
      <c r="I58" s="65">
        <f>(SUM(G59:H61)/D58)</f>
        <v>73.998089887640461</v>
      </c>
      <c r="J58" s="83"/>
    </row>
    <row r="59" spans="1:10" s="17" customFormat="1" ht="9.9499999999999993" hidden="1" customHeight="1" x14ac:dyDescent="0.2">
      <c r="A59" s="346" t="s">
        <v>241</v>
      </c>
      <c r="B59" s="71">
        <v>54</v>
      </c>
      <c r="C59" s="71">
        <v>38</v>
      </c>
      <c r="D59" s="71">
        <f t="shared" ref="D59:D61" si="24">SUM(B59:C59)</f>
        <v>92</v>
      </c>
      <c r="E59" s="412">
        <v>84.31</v>
      </c>
      <c r="F59" s="412">
        <v>60.81</v>
      </c>
      <c r="G59" s="76">
        <f t="shared" ref="G59:H61" si="25">SUM(B59*E59)</f>
        <v>4552.74</v>
      </c>
      <c r="H59" s="76">
        <f t="shared" si="25"/>
        <v>2310.7800000000002</v>
      </c>
      <c r="I59" s="76">
        <f>(SUM(G59:H59)/D59)</f>
        <v>74.603478260869565</v>
      </c>
      <c r="J59" s="70"/>
    </row>
    <row r="60" spans="1:10" s="17" customFormat="1" ht="9.9499999999999993" hidden="1" customHeight="1" x14ac:dyDescent="0.2">
      <c r="A60" s="348" t="s">
        <v>175</v>
      </c>
      <c r="B60" s="71">
        <v>67</v>
      </c>
      <c r="C60" s="71">
        <v>51</v>
      </c>
      <c r="D60" s="71">
        <f t="shared" si="24"/>
        <v>118</v>
      </c>
      <c r="E60" s="412">
        <v>82.53</v>
      </c>
      <c r="F60" s="412">
        <v>63.64</v>
      </c>
      <c r="G60" s="76">
        <f t="shared" si="25"/>
        <v>5529.51</v>
      </c>
      <c r="H60" s="76">
        <f t="shared" si="25"/>
        <v>3245.64</v>
      </c>
      <c r="I60" s="76">
        <f>(SUM(G60:H60)/D60)</f>
        <v>74.365677966101686</v>
      </c>
      <c r="J60" s="70"/>
    </row>
    <row r="61" spans="1:10" s="17" customFormat="1" ht="9.9499999999999993" hidden="1" customHeight="1" x14ac:dyDescent="0.2">
      <c r="A61" s="410" t="s">
        <v>176</v>
      </c>
      <c r="B61" s="71">
        <v>57</v>
      </c>
      <c r="C61" s="71">
        <v>0</v>
      </c>
      <c r="D61" s="71">
        <f t="shared" si="24"/>
        <v>57</v>
      </c>
      <c r="E61" s="412">
        <v>72.260000000000005</v>
      </c>
      <c r="F61" s="412"/>
      <c r="G61" s="76">
        <f t="shared" si="25"/>
        <v>4118.8200000000006</v>
      </c>
      <c r="H61" s="76">
        <f t="shared" si="25"/>
        <v>0</v>
      </c>
      <c r="I61" s="76">
        <f>(SUM(G61:H61)/D61)</f>
        <v>72.260000000000005</v>
      </c>
      <c r="J61" s="70"/>
    </row>
    <row r="62" spans="1:10" s="17" customFormat="1" ht="9.9499999999999993" customHeight="1" x14ac:dyDescent="0.2">
      <c r="A62" s="556"/>
      <c r="B62" s="557"/>
      <c r="C62" s="557"/>
      <c r="D62" s="557"/>
      <c r="E62" s="558"/>
      <c r="F62" s="558"/>
      <c r="G62" s="559"/>
      <c r="H62" s="559"/>
      <c r="I62" s="559"/>
      <c r="J62" s="560"/>
    </row>
    <row r="63" spans="1:10" s="19" customFormat="1" x14ac:dyDescent="0.2">
      <c r="A63" s="18"/>
      <c r="B63" s="45"/>
      <c r="C63" s="45"/>
      <c r="D63" s="45"/>
      <c r="E63" s="45"/>
      <c r="F63" s="45"/>
      <c r="G63" s="45"/>
      <c r="H63" s="45"/>
      <c r="I63" s="45"/>
      <c r="J63" s="45"/>
    </row>
    <row r="64" spans="1:10" x14ac:dyDescent="0.2">
      <c r="A64" s="485" t="s">
        <v>317</v>
      </c>
    </row>
    <row r="65" spans="1:10" s="538" customFormat="1" ht="11.25" x14ac:dyDescent="0.2">
      <c r="A65" s="537" t="s">
        <v>326</v>
      </c>
    </row>
    <row r="66" spans="1:10" s="538" customFormat="1" ht="11.25" x14ac:dyDescent="0.2">
      <c r="A66" s="539" t="s">
        <v>327</v>
      </c>
      <c r="B66" s="537"/>
      <c r="C66" s="537"/>
      <c r="D66" s="537"/>
      <c r="E66" s="537"/>
      <c r="F66" s="537"/>
      <c r="G66" s="537"/>
      <c r="H66" s="537"/>
      <c r="I66" s="537"/>
      <c r="J66" s="537"/>
    </row>
    <row r="67" spans="1:10" x14ac:dyDescent="0.2">
      <c r="A67" s="22"/>
      <c r="B67" s="46"/>
      <c r="C67" s="46"/>
      <c r="D67" s="46"/>
      <c r="E67" s="46"/>
      <c r="F67" s="46"/>
      <c r="G67" s="46"/>
      <c r="H67" s="46"/>
      <c r="I67" s="46"/>
      <c r="J67" s="46"/>
    </row>
  </sheetData>
  <dataConsolidate/>
  <mergeCells count="5">
    <mergeCell ref="A5:A8"/>
    <mergeCell ref="B5:J6"/>
    <mergeCell ref="E7:F7"/>
    <mergeCell ref="B7:D7"/>
    <mergeCell ref="G7:I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6"/>
  <sheetViews>
    <sheetView topLeftCell="A3" zoomScale="90" zoomScaleNormal="90" workbookViewId="0">
      <selection activeCell="C65" sqref="C65"/>
    </sheetView>
  </sheetViews>
  <sheetFormatPr defaultColWidth="9.140625" defaultRowHeight="12.75" x14ac:dyDescent="0.2"/>
  <cols>
    <col min="1" max="1" width="50.7109375" style="9" customWidth="1"/>
    <col min="2" max="10" width="7.7109375" style="9" customWidth="1"/>
    <col min="11" max="16384" width="9.140625" style="9"/>
  </cols>
  <sheetData>
    <row r="1" spans="1:10" x14ac:dyDescent="0.2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x14ac:dyDescent="0.2">
      <c r="A2" s="16" t="s">
        <v>3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x14ac:dyDescent="0.2">
      <c r="A3" s="16"/>
      <c r="B3" s="428" t="s">
        <v>298</v>
      </c>
      <c r="C3" s="16"/>
      <c r="D3" s="16"/>
      <c r="E3" s="16"/>
      <c r="F3" s="16"/>
      <c r="G3" s="16"/>
      <c r="H3" s="16"/>
      <c r="I3" s="16"/>
      <c r="J3" s="16"/>
    </row>
    <row r="5" spans="1:10" ht="6.75" customHeight="1" x14ac:dyDescent="0.2">
      <c r="A5" s="586" t="s">
        <v>113</v>
      </c>
      <c r="B5" s="587" t="s">
        <v>233</v>
      </c>
      <c r="C5" s="587"/>
      <c r="D5" s="587"/>
      <c r="E5" s="587"/>
      <c r="F5" s="587"/>
      <c r="G5" s="587"/>
      <c r="H5" s="587"/>
      <c r="I5" s="587"/>
      <c r="J5" s="587"/>
    </row>
    <row r="6" spans="1:10" ht="9.75" customHeight="1" x14ac:dyDescent="0.2">
      <c r="A6" s="586"/>
      <c r="B6" s="587"/>
      <c r="C6" s="587"/>
      <c r="D6" s="587"/>
      <c r="E6" s="587"/>
      <c r="F6" s="587"/>
      <c r="G6" s="587"/>
      <c r="H6" s="587"/>
      <c r="I6" s="587"/>
      <c r="J6" s="587"/>
    </row>
    <row r="7" spans="1:10" ht="45.75" customHeight="1" x14ac:dyDescent="0.2">
      <c r="A7" s="586"/>
      <c r="B7" s="587" t="s">
        <v>186</v>
      </c>
      <c r="C7" s="587"/>
      <c r="D7" s="587"/>
      <c r="E7" s="587" t="s">
        <v>187</v>
      </c>
      <c r="F7" s="587"/>
      <c r="G7" s="588" t="s">
        <v>229</v>
      </c>
      <c r="H7" s="588"/>
      <c r="I7" s="588"/>
      <c r="J7" s="416" t="s">
        <v>5</v>
      </c>
    </row>
    <row r="8" spans="1:10" x14ac:dyDescent="0.2">
      <c r="A8" s="586"/>
      <c r="B8" s="416" t="s">
        <v>0</v>
      </c>
      <c r="C8" s="416" t="s">
        <v>1</v>
      </c>
      <c r="D8" s="416" t="s">
        <v>4</v>
      </c>
      <c r="E8" s="416" t="s">
        <v>0</v>
      </c>
      <c r="F8" s="416" t="s">
        <v>1</v>
      </c>
      <c r="G8" s="416" t="s">
        <v>0</v>
      </c>
      <c r="H8" s="416" t="s">
        <v>1</v>
      </c>
      <c r="I8" s="416" t="s">
        <v>4</v>
      </c>
      <c r="J8" s="416"/>
    </row>
    <row r="9" spans="1:10" ht="9.9499999999999993" customHeight="1" x14ac:dyDescent="0.2">
      <c r="A9" s="415" t="s">
        <v>93</v>
      </c>
      <c r="B9" s="302">
        <f>SUM(B10,B46)</f>
        <v>1127</v>
      </c>
      <c r="C9" s="302">
        <f>SUM(C10,C46)</f>
        <v>332</v>
      </c>
      <c r="D9" s="302">
        <f>SUM(B9:C9)</f>
        <v>1459</v>
      </c>
      <c r="E9" s="79"/>
      <c r="F9" s="79"/>
      <c r="G9" s="79">
        <f>(SUM(G13:G18,G20:G22,G24:G25,G27:G36,G38:G40,G42:G43,G45,G48:G48,G50:G53,G55:G57,G59:G61)/B9)</f>
        <v>71.712883762200548</v>
      </c>
      <c r="H9" s="79">
        <f>(SUM(H13:H18,H20:H22,H24:H25,H27:H36,H38:H40,H42:H43,H45,H48:H48,H50:H53,H55:H57,H59:H61)/C9)</f>
        <v>67.204246987951805</v>
      </c>
      <c r="I9" s="79">
        <f>(SUM(G13:H18,G20:H22,G24:H25,G27:H36,G38:H40,G42:H43,G45:H45,G48:H48,G50:H53,G55:H57,G59:H61)/D9)</f>
        <v>70.686929403701185</v>
      </c>
      <c r="J9" s="415"/>
    </row>
    <row r="10" spans="1:10" ht="9.9499999999999993" customHeight="1" x14ac:dyDescent="0.2">
      <c r="A10" s="80" t="s">
        <v>159</v>
      </c>
      <c r="B10" s="303">
        <f>SUM(B11,B23,B26,B37,B41,B44)</f>
        <v>617</v>
      </c>
      <c r="C10" s="303">
        <f>SUM(C11,C23,C26,C37,C41,C44)</f>
        <v>23</v>
      </c>
      <c r="D10" s="303">
        <f>SUM(B10:C10)</f>
        <v>640</v>
      </c>
      <c r="E10" s="81"/>
      <c r="F10" s="81"/>
      <c r="G10" s="275">
        <f>(SUM(G13:G18,G20:G22,G24:G25,G27:G35,G38:G38,G42:G43,G45)/B10)</f>
        <v>58.900064829821716</v>
      </c>
      <c r="H10" s="275">
        <f>(SUM(H13:H18,H20:H22,H24:H25,H27:H35,H38:H38,H42:H43,H45)/C10)</f>
        <v>55.909999999999989</v>
      </c>
      <c r="I10" s="275">
        <f>(SUM(G13:H18,G20:H22,G24:H25,G27:H36,G38:H40,G42:H43,G45:H45)/D10)</f>
        <v>68.317828125000005</v>
      </c>
      <c r="J10" s="80"/>
    </row>
    <row r="11" spans="1:10" ht="9.9499999999999993" customHeight="1" x14ac:dyDescent="0.2">
      <c r="A11" s="83" t="s">
        <v>35</v>
      </c>
      <c r="B11" s="304">
        <f>SUM(B12,B19)</f>
        <v>101</v>
      </c>
      <c r="C11" s="304">
        <f>SUM(C12,C19)</f>
        <v>0</v>
      </c>
      <c r="D11" s="304">
        <f>SUM(B11:C11)</f>
        <v>101</v>
      </c>
      <c r="E11" s="65"/>
      <c r="F11" s="65"/>
      <c r="G11" s="65">
        <f>(SUM(G13:G18,G20:G22)/B11)</f>
        <v>65.929702970297029</v>
      </c>
      <c r="H11" s="65" t="e">
        <f>(SUM(H13:H18,H20:H22)/C11)</f>
        <v>#DIV/0!</v>
      </c>
      <c r="I11" s="65">
        <f>(SUM(G13:H18,G20:H22)/D11)</f>
        <v>65.929702970297029</v>
      </c>
      <c r="J11" s="83"/>
    </row>
    <row r="12" spans="1:10" s="17" customFormat="1" ht="9.75" customHeight="1" x14ac:dyDescent="0.2">
      <c r="A12" s="84" t="s">
        <v>111</v>
      </c>
      <c r="B12" s="305">
        <f>SUM(B13:B18)</f>
        <v>79</v>
      </c>
      <c r="C12" s="305">
        <f>SUM(C13:C18)</f>
        <v>0</v>
      </c>
      <c r="D12" s="305">
        <f>SUM(B12:C12)</f>
        <v>79</v>
      </c>
      <c r="E12" s="66"/>
      <c r="F12" s="66"/>
      <c r="G12" s="66">
        <f>(SUM(G13:G18)/B12)</f>
        <v>66.646202531645571</v>
      </c>
      <c r="H12" s="66" t="e">
        <f>(SUM(H13:H18)/C12)</f>
        <v>#DIV/0!</v>
      </c>
      <c r="I12" s="66">
        <f>(SUM(G13:H18)/D12)</f>
        <v>66.646202531645571</v>
      </c>
      <c r="J12" s="66"/>
    </row>
    <row r="13" spans="1:10" s="17" customFormat="1" ht="9.75" customHeight="1" x14ac:dyDescent="0.2">
      <c r="A13" s="346" t="s">
        <v>74</v>
      </c>
      <c r="B13" s="71">
        <f>SUM('KUP 1'!E14+'KUP 1'!N14+'KUP 1'!W14)</f>
        <v>11</v>
      </c>
      <c r="C13" s="71"/>
      <c r="D13" s="71">
        <f t="shared" ref="D13:D18" si="0">SUM(B13:C13)</f>
        <v>11</v>
      </c>
      <c r="E13" s="76">
        <v>59.63</v>
      </c>
      <c r="F13" s="76"/>
      <c r="G13" s="76">
        <f t="shared" ref="G13:G18" si="1">SUM(B13*E13)</f>
        <v>655.93000000000006</v>
      </c>
      <c r="H13" s="76">
        <f t="shared" ref="H13:H18" si="2">SUM(C13*F13)</f>
        <v>0</v>
      </c>
      <c r="I13" s="76">
        <f t="shared" ref="I13" si="3">(SUM(G13:H13)/D13)</f>
        <v>59.63</v>
      </c>
      <c r="J13" s="76"/>
    </row>
    <row r="14" spans="1:10" s="17" customFormat="1" ht="9.9499999999999993" customHeight="1" x14ac:dyDescent="0.2">
      <c r="A14" s="347" t="s">
        <v>65</v>
      </c>
      <c r="B14" s="71">
        <f>SUM('KUP 1'!E15+'KUP 1'!N15+'KUP 1'!W15)</f>
        <v>11</v>
      </c>
      <c r="C14" s="71"/>
      <c r="D14" s="71">
        <f t="shared" si="0"/>
        <v>11</v>
      </c>
      <c r="E14" s="76">
        <v>72.42</v>
      </c>
      <c r="F14" s="76"/>
      <c r="G14" s="76">
        <f t="shared" si="1"/>
        <v>796.62</v>
      </c>
      <c r="H14" s="76">
        <f t="shared" si="2"/>
        <v>0</v>
      </c>
      <c r="I14" s="76">
        <f t="shared" ref="I14:I18" si="4">(SUM(G14:H14)/D14)</f>
        <v>72.42</v>
      </c>
      <c r="J14" s="76"/>
    </row>
    <row r="15" spans="1:10" s="17" customFormat="1" ht="9.9499999999999993" customHeight="1" x14ac:dyDescent="0.2">
      <c r="A15" s="347" t="s">
        <v>52</v>
      </c>
      <c r="B15" s="71">
        <f>SUM('KUP 1'!E16+'KUP 1'!N16+'KUP 1'!W16)</f>
        <v>15</v>
      </c>
      <c r="C15" s="71"/>
      <c r="D15" s="71">
        <f t="shared" si="0"/>
        <v>15</v>
      </c>
      <c r="E15" s="76">
        <v>67.040000000000006</v>
      </c>
      <c r="F15" s="76"/>
      <c r="G15" s="76">
        <f t="shared" si="1"/>
        <v>1005.6000000000001</v>
      </c>
      <c r="H15" s="76">
        <f t="shared" si="2"/>
        <v>0</v>
      </c>
      <c r="I15" s="76">
        <f t="shared" si="4"/>
        <v>67.040000000000006</v>
      </c>
      <c r="J15" s="76"/>
    </row>
    <row r="16" spans="1:10" s="17" customFormat="1" ht="9.9499999999999993" customHeight="1" x14ac:dyDescent="0.2">
      <c r="A16" s="347" t="s">
        <v>53</v>
      </c>
      <c r="B16" s="71">
        <f>SUM('KUP 1'!E17+'KUP 1'!N17+'KUP 1'!W17)</f>
        <v>27</v>
      </c>
      <c r="C16" s="71"/>
      <c r="D16" s="71">
        <f t="shared" si="0"/>
        <v>27</v>
      </c>
      <c r="E16" s="76">
        <v>70</v>
      </c>
      <c r="F16" s="76"/>
      <c r="G16" s="76">
        <f t="shared" si="1"/>
        <v>1890</v>
      </c>
      <c r="H16" s="76">
        <f t="shared" si="2"/>
        <v>0</v>
      </c>
      <c r="I16" s="76">
        <f t="shared" si="4"/>
        <v>70</v>
      </c>
      <c r="J16" s="76"/>
    </row>
    <row r="17" spans="1:10" s="17" customFormat="1" ht="9.9499999999999993" customHeight="1" x14ac:dyDescent="0.2">
      <c r="A17" s="347" t="s">
        <v>68</v>
      </c>
      <c r="B17" s="71">
        <f>SUM('KUP 1'!E18+'KUP 1'!N18+'KUP 1'!W18)</f>
        <v>5</v>
      </c>
      <c r="C17" s="71"/>
      <c r="D17" s="71">
        <f t="shared" si="0"/>
        <v>5</v>
      </c>
      <c r="E17" s="76">
        <v>76.239999999999995</v>
      </c>
      <c r="F17" s="76"/>
      <c r="G17" s="76">
        <f t="shared" si="1"/>
        <v>381.2</v>
      </c>
      <c r="H17" s="76">
        <f t="shared" si="2"/>
        <v>0</v>
      </c>
      <c r="I17" s="76">
        <f t="shared" si="4"/>
        <v>76.239999999999995</v>
      </c>
      <c r="J17" s="76"/>
    </row>
    <row r="18" spans="1:10" s="17" customFormat="1" ht="9.9499999999999993" customHeight="1" x14ac:dyDescent="0.2">
      <c r="A18" s="348" t="s">
        <v>66</v>
      </c>
      <c r="B18" s="71">
        <f>SUM('KUP 1'!E19+'KUP 1'!N19+'KUP 1'!W19)</f>
        <v>10</v>
      </c>
      <c r="C18" s="71"/>
      <c r="D18" s="71">
        <f t="shared" si="0"/>
        <v>10</v>
      </c>
      <c r="E18" s="76">
        <v>53.57</v>
      </c>
      <c r="F18" s="76"/>
      <c r="G18" s="76">
        <f t="shared" si="1"/>
        <v>535.70000000000005</v>
      </c>
      <c r="H18" s="76">
        <f t="shared" si="2"/>
        <v>0</v>
      </c>
      <c r="I18" s="76">
        <f t="shared" si="4"/>
        <v>53.570000000000007</v>
      </c>
      <c r="J18" s="76"/>
    </row>
    <row r="19" spans="1:10" ht="9.9499999999999993" customHeight="1" x14ac:dyDescent="0.2">
      <c r="A19" s="274" t="s">
        <v>58</v>
      </c>
      <c r="B19" s="305">
        <f>SUM(B20:B22)</f>
        <v>22</v>
      </c>
      <c r="C19" s="305"/>
      <c r="D19" s="305">
        <f>SUM(B19:C19)</f>
        <v>22</v>
      </c>
      <c r="E19" s="66"/>
      <c r="F19" s="66"/>
      <c r="G19" s="66">
        <f>(SUM(G20:G22)/B19)</f>
        <v>63.356818181818177</v>
      </c>
      <c r="H19" s="66" t="e">
        <f>(SUM(H20:H22)/C19)</f>
        <v>#DIV/0!</v>
      </c>
      <c r="I19" s="66">
        <f>(SUM(G20:H22)/D19)</f>
        <v>63.356818181818177</v>
      </c>
      <c r="J19" s="87"/>
    </row>
    <row r="20" spans="1:10" s="17" customFormat="1" ht="9.9499999999999993" customHeight="1" x14ac:dyDescent="0.2">
      <c r="A20" s="350" t="s">
        <v>101</v>
      </c>
      <c r="B20" s="71">
        <f>SUM('KUP 1'!E21+'KUP 1'!N21+'KUP 1'!W21)</f>
        <v>6.5</v>
      </c>
      <c r="C20" s="71"/>
      <c r="D20" s="71">
        <f t="shared" ref="D20:D45" si="5">SUM(B20:C20)</f>
        <v>6.5</v>
      </c>
      <c r="E20" s="76">
        <v>60.9</v>
      </c>
      <c r="F20" s="76"/>
      <c r="G20" s="76">
        <f t="shared" ref="G20:G22" si="6">SUM(B20*E20)</f>
        <v>395.84999999999997</v>
      </c>
      <c r="H20" s="76">
        <f t="shared" ref="H20:H22" si="7">SUM(C20*F20)</f>
        <v>0</v>
      </c>
      <c r="I20" s="76">
        <f t="shared" ref="I20:I22" si="8">(SUM(G20:H20)/D20)</f>
        <v>60.899999999999991</v>
      </c>
      <c r="J20" s="77"/>
    </row>
    <row r="21" spans="1:10" s="17" customFormat="1" ht="9.9499999999999993" customHeight="1" x14ac:dyDescent="0.2">
      <c r="A21" s="349" t="s">
        <v>56</v>
      </c>
      <c r="B21" s="71">
        <f>SUM('KUP 1'!E22+'KUP 1'!N22+'KUP 1'!W22)</f>
        <v>5.5</v>
      </c>
      <c r="C21" s="71"/>
      <c r="D21" s="71">
        <f t="shared" si="5"/>
        <v>5.5</v>
      </c>
      <c r="E21" s="76">
        <v>72</v>
      </c>
      <c r="F21" s="76"/>
      <c r="G21" s="76">
        <f t="shared" si="6"/>
        <v>396</v>
      </c>
      <c r="H21" s="76">
        <f t="shared" si="7"/>
        <v>0</v>
      </c>
      <c r="I21" s="76">
        <f t="shared" si="8"/>
        <v>72</v>
      </c>
      <c r="J21" s="77"/>
    </row>
    <row r="22" spans="1:10" s="17" customFormat="1" ht="9.9499999999999993" customHeight="1" x14ac:dyDescent="0.2">
      <c r="A22" s="351" t="s">
        <v>267</v>
      </c>
      <c r="B22" s="71">
        <f>SUM('KUP 1'!E23+'KUP 1'!N23+'KUP 1'!W23)</f>
        <v>10</v>
      </c>
      <c r="C22" s="71"/>
      <c r="D22" s="71">
        <f t="shared" si="5"/>
        <v>10</v>
      </c>
      <c r="E22" s="68">
        <v>60.2</v>
      </c>
      <c r="F22" s="68"/>
      <c r="G22" s="76">
        <f t="shared" si="6"/>
        <v>602</v>
      </c>
      <c r="H22" s="76">
        <f t="shared" si="7"/>
        <v>0</v>
      </c>
      <c r="I22" s="76">
        <f t="shared" si="8"/>
        <v>60.2</v>
      </c>
      <c r="J22" s="88"/>
    </row>
    <row r="23" spans="1:10" ht="9.9499999999999993" customHeight="1" x14ac:dyDescent="0.2">
      <c r="A23" s="83" t="s">
        <v>36</v>
      </c>
      <c r="B23" s="304">
        <f>SUM(B24:B25)</f>
        <v>69</v>
      </c>
      <c r="C23" s="304">
        <f>SUM(C24:C25)</f>
        <v>0</v>
      </c>
      <c r="D23" s="304">
        <f>SUM(B23:C23)</f>
        <v>69</v>
      </c>
      <c r="E23" s="65"/>
      <c r="F23" s="65"/>
      <c r="G23" s="65">
        <f>(SUM(G24:G25)/B23)</f>
        <v>64.341304347826096</v>
      </c>
      <c r="H23" s="65" t="e">
        <f>(SUM(H24:H25)/C23)</f>
        <v>#DIV/0!</v>
      </c>
      <c r="I23" s="65">
        <f>(SUM(G24:H25)/D23)</f>
        <v>64.341304347826096</v>
      </c>
      <c r="J23" s="83"/>
    </row>
    <row r="24" spans="1:10" s="17" customFormat="1" ht="9.9499999999999993" customHeight="1" x14ac:dyDescent="0.2">
      <c r="A24" s="86" t="s">
        <v>177</v>
      </c>
      <c r="B24" s="71">
        <f>SUM('KUP 1'!E25+'KUP 1'!N25+'KUP 1'!W25)</f>
        <v>38</v>
      </c>
      <c r="C24" s="71"/>
      <c r="D24" s="71">
        <f t="shared" si="5"/>
        <v>38</v>
      </c>
      <c r="E24" s="76">
        <v>63.6</v>
      </c>
      <c r="F24" s="76"/>
      <c r="G24" s="76">
        <f>SUM(B24*E24)</f>
        <v>2416.8000000000002</v>
      </c>
      <c r="H24" s="76">
        <f>SUM(C24*F24)</f>
        <v>0</v>
      </c>
      <c r="I24" s="76">
        <f>(SUM(G24:H24)/D24)</f>
        <v>63.6</v>
      </c>
      <c r="J24" s="77"/>
    </row>
    <row r="25" spans="1:10" s="17" customFormat="1" ht="9.9499999999999993" customHeight="1" x14ac:dyDescent="0.2">
      <c r="A25" s="86" t="s">
        <v>178</v>
      </c>
      <c r="B25" s="71">
        <f>SUM('KUP 1'!E26+'KUP 1'!N26+'KUP 1'!W26)</f>
        <v>31</v>
      </c>
      <c r="C25" s="71"/>
      <c r="D25" s="71">
        <f t="shared" si="5"/>
        <v>31</v>
      </c>
      <c r="E25" s="76">
        <v>65.25</v>
      </c>
      <c r="F25" s="76"/>
      <c r="G25" s="76">
        <f>SUM(B25*E25)</f>
        <v>2022.75</v>
      </c>
      <c r="H25" s="76">
        <f>SUM(C25*F25)</f>
        <v>0</v>
      </c>
      <c r="I25" s="76">
        <f>(SUM(G25:H25)/D25)</f>
        <v>65.25</v>
      </c>
      <c r="J25" s="77"/>
    </row>
    <row r="26" spans="1:10" ht="9.9499999999999993" customHeight="1" x14ac:dyDescent="0.2">
      <c r="A26" s="83" t="s">
        <v>37</v>
      </c>
      <c r="B26" s="304">
        <f>SUM(B27:B36)</f>
        <v>179</v>
      </c>
      <c r="C26" s="304">
        <f>SUM(C27:C36)</f>
        <v>0</v>
      </c>
      <c r="D26" s="304">
        <f>SUM(B26:C26)</f>
        <v>179</v>
      </c>
      <c r="E26" s="65"/>
      <c r="F26" s="65"/>
      <c r="G26" s="65">
        <f>(SUM(G27:G36)/B26)</f>
        <v>74.569385474860326</v>
      </c>
      <c r="H26" s="65" t="e">
        <f>(SUM(H27:H36)/C26)</f>
        <v>#DIV/0!</v>
      </c>
      <c r="I26" s="65">
        <f>(SUM(G27:H36)/D26)</f>
        <v>74.569385474860326</v>
      </c>
      <c r="J26" s="89"/>
    </row>
    <row r="27" spans="1:10" s="17" customFormat="1" ht="9.9499999999999993" customHeight="1" x14ac:dyDescent="0.2">
      <c r="A27" s="347" t="s">
        <v>270</v>
      </c>
      <c r="B27" s="71">
        <f>SUM('KUP 1'!E28+'KUP 1'!N28+'KUP 1'!W28)</f>
        <v>10</v>
      </c>
      <c r="C27" s="71"/>
      <c r="D27" s="71">
        <f t="shared" si="5"/>
        <v>10</v>
      </c>
      <c r="E27" s="76">
        <v>50.42</v>
      </c>
      <c r="F27" s="76"/>
      <c r="G27" s="76">
        <f t="shared" ref="G27:G35" si="9">SUM(B27*E27)</f>
        <v>504.20000000000005</v>
      </c>
      <c r="H27" s="76">
        <f t="shared" ref="H27:H36" si="10">SUM(C27*F27)</f>
        <v>0</v>
      </c>
      <c r="I27" s="76">
        <f t="shared" ref="I27:I36" si="11">(SUM(G27:H27)/D27)</f>
        <v>50.42</v>
      </c>
      <c r="J27" s="77"/>
    </row>
    <row r="28" spans="1:10" s="17" customFormat="1" ht="9.9499999999999993" customHeight="1" x14ac:dyDescent="0.2">
      <c r="A28" s="347" t="s">
        <v>271</v>
      </c>
      <c r="B28" s="71">
        <f>SUM('KUP 1'!E29+'KUP 1'!N29+'KUP 1'!W29)</f>
        <v>14</v>
      </c>
      <c r="C28" s="71"/>
      <c r="D28" s="71">
        <f t="shared" si="5"/>
        <v>14</v>
      </c>
      <c r="E28" s="76">
        <v>89.25</v>
      </c>
      <c r="F28" s="76"/>
      <c r="G28" s="76">
        <f t="shared" si="9"/>
        <v>1249.5</v>
      </c>
      <c r="H28" s="76">
        <f t="shared" si="10"/>
        <v>0</v>
      </c>
      <c r="I28" s="76">
        <f t="shared" si="11"/>
        <v>89.25</v>
      </c>
      <c r="J28" s="77"/>
    </row>
    <row r="29" spans="1:10" s="17" customFormat="1" ht="9.9499999999999993" customHeight="1" x14ac:dyDescent="0.2">
      <c r="A29" s="347" t="s">
        <v>167</v>
      </c>
      <c r="B29" s="71">
        <f>SUM('KUP 1'!E30+'KUP 1'!N30+'KUP 1'!W30)</f>
        <v>46</v>
      </c>
      <c r="C29" s="71"/>
      <c r="D29" s="71">
        <f t="shared" si="5"/>
        <v>46</v>
      </c>
      <c r="E29" s="76">
        <v>68.63</v>
      </c>
      <c r="F29" s="76"/>
      <c r="G29" s="76">
        <f t="shared" si="9"/>
        <v>3156.9799999999996</v>
      </c>
      <c r="H29" s="76">
        <f t="shared" si="10"/>
        <v>0</v>
      </c>
      <c r="I29" s="76">
        <f t="shared" si="11"/>
        <v>68.63</v>
      </c>
      <c r="J29" s="77"/>
    </row>
    <row r="30" spans="1:10" s="17" customFormat="1" ht="9.9499999999999993" customHeight="1" x14ac:dyDescent="0.2">
      <c r="A30" s="347" t="s">
        <v>112</v>
      </c>
      <c r="B30" s="71">
        <f>SUM('KUP 1'!E31+'KUP 1'!N31+'KUP 1'!W31)</f>
        <v>10</v>
      </c>
      <c r="C30" s="71"/>
      <c r="D30" s="71">
        <f t="shared" si="5"/>
        <v>10</v>
      </c>
      <c r="E30" s="76">
        <v>75.88</v>
      </c>
      <c r="F30" s="76"/>
      <c r="G30" s="76">
        <f t="shared" si="9"/>
        <v>758.8</v>
      </c>
      <c r="H30" s="76">
        <f t="shared" si="10"/>
        <v>0</v>
      </c>
      <c r="I30" s="76">
        <f t="shared" si="11"/>
        <v>75.88</v>
      </c>
      <c r="J30" s="77"/>
    </row>
    <row r="31" spans="1:10" s="17" customFormat="1" ht="9.9499999999999993" customHeight="1" x14ac:dyDescent="0.2">
      <c r="A31" s="347" t="s">
        <v>168</v>
      </c>
      <c r="B31" s="71">
        <f>SUM('KUP 1'!E32+'KUP 1'!N32+'KUP 1'!W32)</f>
        <v>10</v>
      </c>
      <c r="C31" s="71"/>
      <c r="D31" s="71">
        <f t="shared" si="5"/>
        <v>10</v>
      </c>
      <c r="E31" s="76">
        <v>98</v>
      </c>
      <c r="F31" s="76"/>
      <c r="G31" s="76">
        <f t="shared" si="9"/>
        <v>980</v>
      </c>
      <c r="H31" s="76">
        <f t="shared" si="10"/>
        <v>0</v>
      </c>
      <c r="I31" s="76">
        <f t="shared" si="11"/>
        <v>98</v>
      </c>
      <c r="J31" s="76"/>
    </row>
    <row r="32" spans="1:10" s="17" customFormat="1" ht="9.9499999999999993" customHeight="1" x14ac:dyDescent="0.2">
      <c r="A32" s="347" t="s">
        <v>71</v>
      </c>
      <c r="B32" s="71">
        <f>SUM('KUP 1'!E33+'KUP 1'!N33+'KUP 1'!W33)</f>
        <v>7</v>
      </c>
      <c r="C32" s="71"/>
      <c r="D32" s="71">
        <f t="shared" si="5"/>
        <v>7</v>
      </c>
      <c r="E32" s="76">
        <v>58.75</v>
      </c>
      <c r="F32" s="76"/>
      <c r="G32" s="76">
        <f t="shared" si="9"/>
        <v>411.25</v>
      </c>
      <c r="H32" s="76">
        <f t="shared" si="10"/>
        <v>0</v>
      </c>
      <c r="I32" s="76">
        <f t="shared" si="11"/>
        <v>58.75</v>
      </c>
      <c r="J32" s="76"/>
    </row>
    <row r="33" spans="1:10" s="17" customFormat="1" ht="9.9499999999999993" customHeight="1" x14ac:dyDescent="0.2">
      <c r="A33" s="347" t="s">
        <v>243</v>
      </c>
      <c r="B33" s="71">
        <f>SUM('KUP 1'!E34+'KUP 1'!N34+'KUP 1'!W34)</f>
        <v>33</v>
      </c>
      <c r="C33" s="71"/>
      <c r="D33" s="71">
        <f t="shared" si="5"/>
        <v>33</v>
      </c>
      <c r="E33" s="76">
        <v>60.81</v>
      </c>
      <c r="F33" s="76"/>
      <c r="G33" s="76">
        <f t="shared" si="9"/>
        <v>2006.73</v>
      </c>
      <c r="H33" s="76">
        <f t="shared" si="10"/>
        <v>0</v>
      </c>
      <c r="I33" s="76">
        <f t="shared" si="11"/>
        <v>60.81</v>
      </c>
      <c r="J33" s="77"/>
    </row>
    <row r="34" spans="1:10" s="17" customFormat="1" ht="9.9499999999999993" customHeight="1" x14ac:dyDescent="0.2">
      <c r="A34" s="347" t="s">
        <v>244</v>
      </c>
      <c r="B34" s="71">
        <f>SUM('KUP 1'!E35+'KUP 1'!N35+'KUP 1'!W35)</f>
        <v>30</v>
      </c>
      <c r="C34" s="71"/>
      <c r="D34" s="71">
        <f t="shared" si="5"/>
        <v>30</v>
      </c>
      <c r="E34" s="76">
        <v>99.2</v>
      </c>
      <c r="F34" s="76"/>
      <c r="G34" s="76">
        <f t="shared" si="9"/>
        <v>2976</v>
      </c>
      <c r="H34" s="76">
        <f t="shared" si="10"/>
        <v>0</v>
      </c>
      <c r="I34" s="76">
        <f t="shared" si="11"/>
        <v>99.2</v>
      </c>
      <c r="J34" s="77"/>
    </row>
    <row r="35" spans="1:10" s="17" customFormat="1" ht="9.9499999999999993" customHeight="1" x14ac:dyDescent="0.2">
      <c r="A35" s="352" t="s">
        <v>183</v>
      </c>
      <c r="B35" s="71">
        <f>SUM('KUP 1'!E36+'KUP 1'!N36+'KUP 1'!W36)</f>
        <v>1</v>
      </c>
      <c r="C35" s="71"/>
      <c r="D35" s="71">
        <f t="shared" si="5"/>
        <v>1</v>
      </c>
      <c r="E35" s="76"/>
      <c r="F35" s="76"/>
      <c r="G35" s="76">
        <f t="shared" si="9"/>
        <v>0</v>
      </c>
      <c r="H35" s="76">
        <f t="shared" si="10"/>
        <v>0</v>
      </c>
      <c r="I35" s="76">
        <f t="shared" si="11"/>
        <v>0</v>
      </c>
      <c r="J35" s="77"/>
    </row>
    <row r="36" spans="1:10" s="17" customFormat="1" ht="9.9499999999999993" customHeight="1" x14ac:dyDescent="0.2">
      <c r="A36" s="400" t="s">
        <v>276</v>
      </c>
      <c r="B36" s="71">
        <f>SUM('KUP 1'!E37+'KUP 1'!N37+'KUP 1'!W37)</f>
        <v>18</v>
      </c>
      <c r="C36" s="71"/>
      <c r="D36" s="71">
        <f t="shared" si="5"/>
        <v>18</v>
      </c>
      <c r="E36" s="76">
        <v>72.47</v>
      </c>
      <c r="F36" s="76"/>
      <c r="G36" s="76">
        <f t="shared" ref="G36" si="12">SUM(B36*E36)</f>
        <v>1304.46</v>
      </c>
      <c r="H36" s="76">
        <f t="shared" si="10"/>
        <v>0</v>
      </c>
      <c r="I36" s="76">
        <f t="shared" si="11"/>
        <v>72.47</v>
      </c>
      <c r="J36" s="77"/>
    </row>
    <row r="37" spans="1:10" ht="9.9499999999999993" customHeight="1" x14ac:dyDescent="0.2">
      <c r="A37" s="83" t="s">
        <v>38</v>
      </c>
      <c r="B37" s="304">
        <f>SUM(B38:B40)</f>
        <v>122</v>
      </c>
      <c r="C37" s="304">
        <f>SUM(C38:C40)</f>
        <v>0</v>
      </c>
      <c r="D37" s="304">
        <f>SUM(B37:C37)</f>
        <v>122</v>
      </c>
      <c r="E37" s="65"/>
      <c r="F37" s="65"/>
      <c r="G37" s="65">
        <f>(SUM(G38:G40)/B37)</f>
        <v>64.837540983606559</v>
      </c>
      <c r="H37" s="65" t="e">
        <f>(SUM(H38:H40)/C37)</f>
        <v>#DIV/0!</v>
      </c>
      <c r="I37" s="65">
        <f>(SUM(G38:H40)/D37)</f>
        <v>64.837540983606559</v>
      </c>
      <c r="J37" s="83"/>
    </row>
    <row r="38" spans="1:10" ht="9.9499999999999993" customHeight="1" x14ac:dyDescent="0.2">
      <c r="A38" s="353" t="s">
        <v>269</v>
      </c>
      <c r="B38" s="71">
        <f>SUM('KUP 1'!E39+'KUP 1'!N39+'KUP 1'!W39)</f>
        <v>50</v>
      </c>
      <c r="C38" s="71"/>
      <c r="D38" s="71">
        <f t="shared" si="5"/>
        <v>50</v>
      </c>
      <c r="E38" s="76">
        <v>62.37</v>
      </c>
      <c r="F38" s="76"/>
      <c r="G38" s="76">
        <f>SUM(B38*E38)</f>
        <v>3118.5</v>
      </c>
      <c r="H38" s="76">
        <f>SUM(C38*F38)</f>
        <v>0</v>
      </c>
      <c r="I38" s="76">
        <f>(SUM(G38:H38)/D38)</f>
        <v>62.37</v>
      </c>
      <c r="J38" s="70"/>
    </row>
    <row r="39" spans="1:10" ht="9.9499999999999993" customHeight="1" x14ac:dyDescent="0.2">
      <c r="A39" s="347" t="s">
        <v>273</v>
      </c>
      <c r="B39" s="71">
        <f>SUM('KUP 1'!E40+'KUP 1'!N40+'KUP 1'!W40)</f>
        <v>68</v>
      </c>
      <c r="C39" s="71"/>
      <c r="D39" s="71">
        <f t="shared" si="5"/>
        <v>68</v>
      </c>
      <c r="E39" s="76">
        <v>67.08</v>
      </c>
      <c r="F39" s="76"/>
      <c r="G39" s="76">
        <f t="shared" ref="G39:G40" si="13">SUM(B39*E39)</f>
        <v>4561.4399999999996</v>
      </c>
      <c r="H39" s="76">
        <f t="shared" ref="H39:H40" si="14">SUM(C39*F39)</f>
        <v>0</v>
      </c>
      <c r="I39" s="76">
        <f t="shared" ref="I39:I40" si="15">(SUM(G39:H39)/D39)</f>
        <v>67.08</v>
      </c>
      <c r="J39" s="70"/>
    </row>
    <row r="40" spans="1:10" ht="9.9499999999999993" customHeight="1" x14ac:dyDescent="0.2">
      <c r="A40" s="366" t="s">
        <v>274</v>
      </c>
      <c r="B40" s="71">
        <f>SUM('KUP 1'!E41+'KUP 1'!N41+'KUP 1'!W41)</f>
        <v>4</v>
      </c>
      <c r="C40" s="71"/>
      <c r="D40" s="71">
        <f t="shared" si="5"/>
        <v>4</v>
      </c>
      <c r="E40" s="76">
        <v>57.56</v>
      </c>
      <c r="F40" s="76"/>
      <c r="G40" s="76">
        <f t="shared" si="13"/>
        <v>230.24</v>
      </c>
      <c r="H40" s="76">
        <f t="shared" si="14"/>
        <v>0</v>
      </c>
      <c r="I40" s="76">
        <f t="shared" si="15"/>
        <v>57.56</v>
      </c>
      <c r="J40" s="70"/>
    </row>
    <row r="41" spans="1:10" ht="9.9499999999999993" customHeight="1" x14ac:dyDescent="0.2">
      <c r="A41" s="83" t="s">
        <v>39</v>
      </c>
      <c r="B41" s="304">
        <f>SUM(B42:B43)</f>
        <v>87</v>
      </c>
      <c r="C41" s="304">
        <f>SUM(C42:C43)</f>
        <v>0</v>
      </c>
      <c r="D41" s="304">
        <f>SUM(B41:C41)</f>
        <v>87</v>
      </c>
      <c r="E41" s="65"/>
      <c r="F41" s="65"/>
      <c r="G41" s="65">
        <f>(SUM(G42:G43)/B41)</f>
        <v>64.359655172413795</v>
      </c>
      <c r="H41" s="65" t="e">
        <f>(SUM(H42:H43)/C41)</f>
        <v>#DIV/0!</v>
      </c>
      <c r="I41" s="65">
        <f>(SUM(G42:H43)/D41)</f>
        <v>64.359655172413795</v>
      </c>
      <c r="J41" s="83"/>
    </row>
    <row r="42" spans="1:10" ht="9.9499999999999993" customHeight="1" x14ac:dyDescent="0.2">
      <c r="A42" s="349" t="s">
        <v>268</v>
      </c>
      <c r="B42" s="71">
        <f>SUM('KUP 1'!E43+'KUP 1'!N43+'KUP 1'!W43)</f>
        <v>16</v>
      </c>
      <c r="C42" s="71"/>
      <c r="D42" s="71">
        <f t="shared" si="5"/>
        <v>16</v>
      </c>
      <c r="E42" s="76">
        <v>64.58</v>
      </c>
      <c r="F42" s="76"/>
      <c r="G42" s="76">
        <f>SUM(B42*E42)</f>
        <v>1033.28</v>
      </c>
      <c r="H42" s="76">
        <f>SUM(C42*F42)</f>
        <v>0</v>
      </c>
      <c r="I42" s="76">
        <f>(SUM(G42:H42)/D42)</f>
        <v>64.58</v>
      </c>
      <c r="J42" s="70"/>
    </row>
    <row r="43" spans="1:10" ht="9.9499999999999993" customHeight="1" x14ac:dyDescent="0.2">
      <c r="A43" s="350" t="s">
        <v>63</v>
      </c>
      <c r="B43" s="71">
        <f>SUM('KUP 1'!E44+'KUP 1'!N44+'KUP 1'!W44)</f>
        <v>71</v>
      </c>
      <c r="C43" s="71"/>
      <c r="D43" s="71">
        <f t="shared" si="5"/>
        <v>71</v>
      </c>
      <c r="E43" s="76">
        <v>64.31</v>
      </c>
      <c r="F43" s="76"/>
      <c r="G43" s="76">
        <f>SUM(B43*E43)</f>
        <v>4566.01</v>
      </c>
      <c r="H43" s="76">
        <f>SUM(C43*F43)</f>
        <v>0</v>
      </c>
      <c r="I43" s="76">
        <f>(SUM(G43:H43)/D43)</f>
        <v>64.31</v>
      </c>
      <c r="J43" s="69"/>
    </row>
    <row r="44" spans="1:10" ht="9.9499999999999993" customHeight="1" x14ac:dyDescent="0.2">
      <c r="A44" s="83" t="s">
        <v>40</v>
      </c>
      <c r="B44" s="304">
        <f>SUM(B45)</f>
        <v>59</v>
      </c>
      <c r="C44" s="304">
        <f t="shared" ref="C44" si="16">SUM(C45)</f>
        <v>23</v>
      </c>
      <c r="D44" s="304">
        <f>SUM(B44:C44)</f>
        <v>82</v>
      </c>
      <c r="E44" s="308"/>
      <c r="F44" s="308"/>
      <c r="G44" s="65">
        <f>(SUM(G45)/B44)</f>
        <v>75.959999999999994</v>
      </c>
      <c r="H44" s="65">
        <f>(SUM(H45)/C44)</f>
        <v>55.909999999999989</v>
      </c>
      <c r="I44" s="65">
        <f>(SUM(G45:H45)/D44)</f>
        <v>70.336219512195115</v>
      </c>
      <c r="J44" s="309"/>
    </row>
    <row r="45" spans="1:10" ht="9.9499999999999993" customHeight="1" x14ac:dyDescent="0.2">
      <c r="A45" s="349" t="s">
        <v>217</v>
      </c>
      <c r="B45" s="71">
        <f>SUM('KUP 1'!E46+'KUP 1'!N46+'KUP 1'!W46)</f>
        <v>59</v>
      </c>
      <c r="C45" s="71">
        <f>SUM('KUP 1'!F46+'KUP 1'!O46+'KUP 1'!X46)</f>
        <v>23</v>
      </c>
      <c r="D45" s="71">
        <f t="shared" si="5"/>
        <v>82</v>
      </c>
      <c r="E45" s="76">
        <v>75.959999999999994</v>
      </c>
      <c r="F45" s="76">
        <v>55.91</v>
      </c>
      <c r="G45" s="76">
        <f>SUM(B45*E45)</f>
        <v>4481.6399999999994</v>
      </c>
      <c r="H45" s="76">
        <f>SUM(C45*F45)</f>
        <v>1285.9299999999998</v>
      </c>
      <c r="I45" s="76">
        <f>(SUM(G45:H45)/D45)</f>
        <v>70.336219512195115</v>
      </c>
      <c r="J45" s="69"/>
    </row>
    <row r="46" spans="1:10" ht="9.9499999999999993" customHeight="1" x14ac:dyDescent="0.2">
      <c r="A46" s="80" t="s">
        <v>160</v>
      </c>
      <c r="B46" s="306">
        <f>SUM(B47,B49,B54,B58)</f>
        <v>510</v>
      </c>
      <c r="C46" s="306">
        <f>SUM(C47,C49,C54,C58)</f>
        <v>309</v>
      </c>
      <c r="D46" s="306">
        <f>SUM(B46:C46)</f>
        <v>819</v>
      </c>
      <c r="E46" s="82"/>
      <c r="F46" s="82"/>
      <c r="G46" s="275">
        <f>(SUM(G48:G48,G50:G53,G55:G57,G59:G61)/B46)</f>
        <v>75.260666666666665</v>
      </c>
      <c r="H46" s="275">
        <f>(SUM(H48:H48,H50:H53,H55:H57,H59:H61)/C46)</f>
        <v>68.044919093851121</v>
      </c>
      <c r="I46" s="275">
        <f>(SUM(G48:H48,G50:H53,G55:H57,G59:H61)/D46)</f>
        <v>72.538241758241753</v>
      </c>
      <c r="J46" s="80"/>
    </row>
    <row r="47" spans="1:10" ht="9.9499999999999993" customHeight="1" x14ac:dyDescent="0.2">
      <c r="A47" s="83" t="s">
        <v>36</v>
      </c>
      <c r="B47" s="304">
        <f>SUM(B48:B48)</f>
        <v>126</v>
      </c>
      <c r="C47" s="304">
        <f>SUM(C48:C48)</f>
        <v>0</v>
      </c>
      <c r="D47" s="304">
        <f>SUM(B47:C47)</f>
        <v>126</v>
      </c>
      <c r="E47" s="65"/>
      <c r="F47" s="65"/>
      <c r="G47" s="65">
        <f>(SUM(G48:G48)/B47)</f>
        <v>67.180000000000007</v>
      </c>
      <c r="H47" s="65" t="e">
        <f>(SUM(H48:H48)/C47)</f>
        <v>#DIV/0!</v>
      </c>
      <c r="I47" s="65">
        <f>(SUM(G48:H48)/D47)</f>
        <v>67.180000000000007</v>
      </c>
      <c r="J47" s="83"/>
    </row>
    <row r="48" spans="1:10" s="17" customFormat="1" ht="9.9499999999999993" customHeight="1" x14ac:dyDescent="0.2">
      <c r="A48" s="347" t="s">
        <v>70</v>
      </c>
      <c r="B48" s="71">
        <f>SUM('KUP 1'!E49+'KUP 1'!N49+'KUP 1'!W49)</f>
        <v>126</v>
      </c>
      <c r="C48" s="71"/>
      <c r="D48" s="71">
        <f t="shared" ref="D48" si="17">SUM(B48:C48)</f>
        <v>126</v>
      </c>
      <c r="E48" s="76">
        <v>67.180000000000007</v>
      </c>
      <c r="F48" s="76"/>
      <c r="G48" s="76">
        <f t="shared" ref="G48:H48" si="18">SUM(B48*E48)</f>
        <v>8464.68</v>
      </c>
      <c r="H48" s="76">
        <f t="shared" si="18"/>
        <v>0</v>
      </c>
      <c r="I48" s="76">
        <f>(SUM(G48:H48)/D48)</f>
        <v>67.180000000000007</v>
      </c>
      <c r="J48" s="70"/>
    </row>
    <row r="49" spans="1:10" ht="9.9499999999999993" customHeight="1" x14ac:dyDescent="0.2">
      <c r="A49" s="83" t="s">
        <v>38</v>
      </c>
      <c r="B49" s="304">
        <f>SUM(B50:B53)</f>
        <v>82</v>
      </c>
      <c r="C49" s="304">
        <f>SUM(C50:C53)</f>
        <v>198</v>
      </c>
      <c r="D49" s="304">
        <f>SUM(B49:C49)</f>
        <v>280</v>
      </c>
      <c r="E49" s="65"/>
      <c r="F49" s="65"/>
      <c r="G49" s="65">
        <f>(SUM(G50:G53)/B49)</f>
        <v>85.925243902439021</v>
      </c>
      <c r="H49" s="65">
        <f>(SUM(H50:H53)/C49)</f>
        <v>70.863434343434335</v>
      </c>
      <c r="I49" s="65">
        <f>(SUM(G50:H53)/D49)</f>
        <v>75.274392857142857</v>
      </c>
      <c r="J49" s="83"/>
    </row>
    <row r="50" spans="1:10" s="17" customFormat="1" ht="9.9499999999999993" customHeight="1" x14ac:dyDescent="0.2">
      <c r="A50" s="347" t="s">
        <v>280</v>
      </c>
      <c r="B50" s="71">
        <f>SUM('KUP 1'!E51+'KUP 1'!N51+'KUP 1'!W51)</f>
        <v>73</v>
      </c>
      <c r="C50" s="71">
        <f>SUM('KUP 1'!F51+'KUP 1'!O51+'KUP 1'!X51)</f>
        <v>66</v>
      </c>
      <c r="D50" s="71">
        <f t="shared" ref="D50:D53" si="19">SUM(B50:C50)</f>
        <v>139</v>
      </c>
      <c r="E50" s="76">
        <v>88.69</v>
      </c>
      <c r="F50" s="76">
        <v>70.75</v>
      </c>
      <c r="G50" s="76">
        <f t="shared" ref="G50:H53" si="20">SUM(B50*E50)</f>
        <v>6474.37</v>
      </c>
      <c r="H50" s="76">
        <f t="shared" si="20"/>
        <v>4669.5</v>
      </c>
      <c r="I50" s="76">
        <f>(SUM(G50:H50)/D50)</f>
        <v>80.171726618705023</v>
      </c>
      <c r="J50" s="70"/>
    </row>
    <row r="51" spans="1:10" s="17" customFormat="1" ht="9.9499999999999993" customHeight="1" x14ac:dyDescent="0.2">
      <c r="A51" s="356" t="s">
        <v>275</v>
      </c>
      <c r="B51" s="71">
        <f>SUM('KUP 1'!E52+'KUP 1'!N52+'KUP 1'!W52)</f>
        <v>9</v>
      </c>
      <c r="C51" s="71"/>
      <c r="D51" s="71">
        <f t="shared" si="19"/>
        <v>9</v>
      </c>
      <c r="E51" s="76">
        <v>63.5</v>
      </c>
      <c r="F51" s="76"/>
      <c r="G51" s="76">
        <f t="shared" si="20"/>
        <v>571.5</v>
      </c>
      <c r="H51" s="76">
        <f t="shared" si="20"/>
        <v>0</v>
      </c>
      <c r="I51" s="76">
        <f>(SUM(G51:H51)/D51)</f>
        <v>63.5</v>
      </c>
      <c r="J51" s="70"/>
    </row>
    <row r="52" spans="1:10" s="17" customFormat="1" ht="9.9499999999999993" customHeight="1" x14ac:dyDescent="0.2">
      <c r="A52" s="347" t="s">
        <v>281</v>
      </c>
      <c r="B52" s="71"/>
      <c r="C52" s="71">
        <f>SUM('KUP 1'!F53+'KUP 1'!O53+'KUP 1'!X53)</f>
        <v>65</v>
      </c>
      <c r="D52" s="71">
        <f t="shared" si="19"/>
        <v>65</v>
      </c>
      <c r="E52" s="76"/>
      <c r="F52" s="76">
        <v>68.900000000000006</v>
      </c>
      <c r="G52" s="76">
        <f t="shared" si="20"/>
        <v>0</v>
      </c>
      <c r="H52" s="76">
        <f t="shared" si="20"/>
        <v>4478.5</v>
      </c>
      <c r="I52" s="76">
        <f>(SUM(G52:H52)/D52)</f>
        <v>68.900000000000006</v>
      </c>
      <c r="J52" s="70"/>
    </row>
    <row r="53" spans="1:10" s="17" customFormat="1" ht="9.9499999999999993" customHeight="1" x14ac:dyDescent="0.2">
      <c r="A53" s="347" t="s">
        <v>282</v>
      </c>
      <c r="B53" s="71"/>
      <c r="C53" s="71">
        <f>SUM('KUP 1'!F54+'KUP 1'!O54+'KUP 1'!X54)</f>
        <v>67</v>
      </c>
      <c r="D53" s="71">
        <f t="shared" si="19"/>
        <v>67</v>
      </c>
      <c r="E53" s="76"/>
      <c r="F53" s="76">
        <v>72.88</v>
      </c>
      <c r="G53" s="76">
        <f t="shared" si="20"/>
        <v>0</v>
      </c>
      <c r="H53" s="76">
        <f t="shared" si="20"/>
        <v>4882.96</v>
      </c>
      <c r="I53" s="76">
        <f>(SUM(G53:H53)/D53)</f>
        <v>72.88</v>
      </c>
      <c r="J53" s="77"/>
    </row>
    <row r="54" spans="1:10" ht="9.9499999999999993" customHeight="1" x14ac:dyDescent="0.2">
      <c r="A54" s="83" t="s">
        <v>39</v>
      </c>
      <c r="B54" s="304">
        <f>SUM(B55:B57)</f>
        <v>124</v>
      </c>
      <c r="C54" s="304">
        <f>SUM(C55:C57)</f>
        <v>22</v>
      </c>
      <c r="D54" s="304">
        <f>SUM(B54:C54)</f>
        <v>146</v>
      </c>
      <c r="E54" s="65"/>
      <c r="F54" s="65"/>
      <c r="G54" s="65">
        <f>(SUM(G55:G57)/B54)</f>
        <v>69.930000000000007</v>
      </c>
      <c r="H54" s="65">
        <f>(SUM(H55:H57)/C54)</f>
        <v>65.38636363636364</v>
      </c>
      <c r="I54" s="65">
        <f>(SUM(G55:H57)/D54)</f>
        <v>69.245342465753438</v>
      </c>
      <c r="J54" s="83"/>
    </row>
    <row r="55" spans="1:10" s="17" customFormat="1" ht="9.9499999999999993" customHeight="1" x14ac:dyDescent="0.2">
      <c r="A55" s="346" t="s">
        <v>242</v>
      </c>
      <c r="B55" s="71">
        <f>SUM('KUP 1'!E56+'KUP 1'!N56+'KUP 1'!W56)</f>
        <v>0</v>
      </c>
      <c r="C55" s="71">
        <f>SUM('KUP 1'!F56+'KUP 1'!O56+'KUP 1'!X56)</f>
        <v>19</v>
      </c>
      <c r="D55" s="71">
        <f t="shared" ref="D55:D57" si="21">SUM(B55:C55)</f>
        <v>19</v>
      </c>
      <c r="E55" s="76"/>
      <c r="F55" s="76">
        <v>67.5</v>
      </c>
      <c r="G55" s="76">
        <f t="shared" ref="G55:H57" si="22">SUM(B55*E55)</f>
        <v>0</v>
      </c>
      <c r="H55" s="76">
        <f t="shared" si="22"/>
        <v>1282.5</v>
      </c>
      <c r="I55" s="76">
        <f>(SUM(G55:H55)/D55)</f>
        <v>67.5</v>
      </c>
      <c r="J55" s="77"/>
    </row>
    <row r="56" spans="1:10" s="17" customFormat="1" ht="9.9499999999999993" customHeight="1" x14ac:dyDescent="0.2">
      <c r="A56" s="347" t="s">
        <v>245</v>
      </c>
      <c r="B56" s="71">
        <f>SUM('KUP 1'!E57+'KUP 1'!N57+'KUP 1'!W57)</f>
        <v>124</v>
      </c>
      <c r="C56" s="71"/>
      <c r="D56" s="71">
        <f t="shared" si="21"/>
        <v>124</v>
      </c>
      <c r="E56" s="76">
        <v>69.930000000000007</v>
      </c>
      <c r="F56" s="76"/>
      <c r="G56" s="76">
        <f t="shared" si="22"/>
        <v>8671.3200000000015</v>
      </c>
      <c r="H56" s="76">
        <f t="shared" si="22"/>
        <v>0</v>
      </c>
      <c r="I56" s="76">
        <f>(SUM(G56:H56)/D56)</f>
        <v>69.930000000000007</v>
      </c>
      <c r="J56" s="77"/>
    </row>
    <row r="57" spans="1:10" s="17" customFormat="1" ht="9.9499999999999993" customHeight="1" x14ac:dyDescent="0.2">
      <c r="A57" s="347" t="s">
        <v>246</v>
      </c>
      <c r="B57" s="71"/>
      <c r="C57" s="71">
        <f>SUM('KUP 1'!F58+'KUP 1'!O58+'KUP 1'!X58)</f>
        <v>3</v>
      </c>
      <c r="D57" s="71">
        <f t="shared" si="21"/>
        <v>3</v>
      </c>
      <c r="E57" s="76"/>
      <c r="F57" s="76">
        <v>52</v>
      </c>
      <c r="G57" s="76">
        <f t="shared" si="22"/>
        <v>0</v>
      </c>
      <c r="H57" s="76">
        <f t="shared" si="22"/>
        <v>156</v>
      </c>
      <c r="I57" s="76">
        <f>(SUM(G57:H57)/D57)</f>
        <v>52</v>
      </c>
      <c r="J57" s="77"/>
    </row>
    <row r="58" spans="1:10" ht="9.9499999999999993" customHeight="1" x14ac:dyDescent="0.2">
      <c r="A58" s="83" t="s">
        <v>40</v>
      </c>
      <c r="B58" s="304">
        <f>SUM(B59:B61)</f>
        <v>178</v>
      </c>
      <c r="C58" s="304">
        <f t="shared" ref="C58" si="23">SUM(C59:C61)</f>
        <v>89</v>
      </c>
      <c r="D58" s="304">
        <f>SUM(B58:C58)</f>
        <v>267</v>
      </c>
      <c r="E58" s="65"/>
      <c r="F58" s="65"/>
      <c r="G58" s="65">
        <f>(SUM(G59:G61)/B58)</f>
        <v>79.78129213483146</v>
      </c>
      <c r="H58" s="65">
        <f>(SUM(H59:H61)/C58)</f>
        <v>62.431685393258427</v>
      </c>
      <c r="I58" s="65">
        <f>(SUM(G59:H61)/D58)</f>
        <v>73.998089887640461</v>
      </c>
      <c r="J58" s="83"/>
    </row>
    <row r="59" spans="1:10" s="17" customFormat="1" ht="9.9499999999999993" customHeight="1" x14ac:dyDescent="0.2">
      <c r="A59" s="346" t="s">
        <v>241</v>
      </c>
      <c r="B59" s="71">
        <f>SUM('KUP 1'!E60+'KUP 1'!N60+'KUP 1'!W60)</f>
        <v>54</v>
      </c>
      <c r="C59" s="71">
        <f>SUM('KUP 1'!F60+'KUP 1'!O60+'KUP 1'!X60)</f>
        <v>38</v>
      </c>
      <c r="D59" s="71">
        <f t="shared" ref="D59:D61" si="24">SUM(B59:C59)</f>
        <v>92</v>
      </c>
      <c r="E59" s="412">
        <v>84.31</v>
      </c>
      <c r="F59" s="412">
        <v>60.81</v>
      </c>
      <c r="G59" s="76">
        <f t="shared" ref="G59:H61" si="25">SUM(B59*E59)</f>
        <v>4552.74</v>
      </c>
      <c r="H59" s="76">
        <f t="shared" si="25"/>
        <v>2310.7800000000002</v>
      </c>
      <c r="I59" s="76">
        <f>(SUM(G59:H59)/D59)</f>
        <v>74.603478260869565</v>
      </c>
      <c r="J59" s="70"/>
    </row>
    <row r="60" spans="1:10" s="17" customFormat="1" ht="9.9499999999999993" customHeight="1" x14ac:dyDescent="0.2">
      <c r="A60" s="348" t="s">
        <v>175</v>
      </c>
      <c r="B60" s="71">
        <f>SUM('KUP 1'!E61+'KUP 1'!N61+'KUP 1'!W61)</f>
        <v>67</v>
      </c>
      <c r="C60" s="71">
        <f>SUM('KUP 1'!F61+'KUP 1'!O61+'KUP 1'!X61)</f>
        <v>51</v>
      </c>
      <c r="D60" s="71">
        <f t="shared" si="24"/>
        <v>118</v>
      </c>
      <c r="E60" s="412">
        <v>82.53</v>
      </c>
      <c r="F60" s="412">
        <v>63.64</v>
      </c>
      <c r="G60" s="76">
        <f t="shared" si="25"/>
        <v>5529.51</v>
      </c>
      <c r="H60" s="76">
        <f t="shared" si="25"/>
        <v>3245.64</v>
      </c>
      <c r="I60" s="76">
        <f>(SUM(G60:H60)/D60)</f>
        <v>74.365677966101686</v>
      </c>
      <c r="J60" s="70"/>
    </row>
    <row r="61" spans="1:10" s="17" customFormat="1" ht="9.9499999999999993" customHeight="1" x14ac:dyDescent="0.2">
      <c r="A61" s="410" t="s">
        <v>176</v>
      </c>
      <c r="B61" s="71">
        <f>SUM('KUP 1'!E62+'KUP 1'!N62+'KUP 1'!W62)</f>
        <v>57</v>
      </c>
      <c r="C61" s="71"/>
      <c r="D61" s="71">
        <f t="shared" si="24"/>
        <v>57</v>
      </c>
      <c r="E61" s="412">
        <v>72.260000000000005</v>
      </c>
      <c r="F61" s="412"/>
      <c r="G61" s="76">
        <f t="shared" si="25"/>
        <v>4118.8200000000006</v>
      </c>
      <c r="H61" s="76">
        <f t="shared" si="25"/>
        <v>0</v>
      </c>
      <c r="I61" s="76">
        <f>(SUM(G61:H61)/D61)</f>
        <v>72.260000000000005</v>
      </c>
      <c r="J61" s="70"/>
    </row>
    <row r="62" spans="1:10" s="19" customFormat="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x14ac:dyDescent="0.2">
      <c r="A63" s="409"/>
    </row>
    <row r="65" spans="1:10" x14ac:dyDescent="0.2">
      <c r="A65" s="131"/>
      <c r="B65" s="131"/>
      <c r="C65" s="131"/>
      <c r="D65" s="131"/>
      <c r="E65" s="131"/>
      <c r="F65" s="131"/>
      <c r="G65" s="131"/>
      <c r="H65" s="131"/>
      <c r="I65" s="131"/>
      <c r="J65" s="131"/>
    </row>
    <row r="66" spans="1:10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</row>
  </sheetData>
  <dataConsolidate/>
  <mergeCells count="5">
    <mergeCell ref="A5:A8"/>
    <mergeCell ref="B5:J6"/>
    <mergeCell ref="B7:D7"/>
    <mergeCell ref="E7:F7"/>
    <mergeCell ref="G7:I7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120" zoomScaleNormal="120" workbookViewId="0">
      <pane xSplit="1" topLeftCell="B1" activePane="topRight" state="frozen"/>
      <selection pane="topRight" activeCell="K134" sqref="K134"/>
    </sheetView>
  </sheetViews>
  <sheetFormatPr defaultColWidth="9.140625" defaultRowHeight="12.75" x14ac:dyDescent="0.2"/>
  <cols>
    <col min="1" max="1" width="50.7109375" style="12" customWidth="1"/>
    <col min="2" max="13" width="7.7109375" style="13" customWidth="1"/>
    <col min="14" max="19" width="7.7109375" style="8" customWidth="1"/>
    <col min="20" max="16384" width="9.140625" style="8"/>
  </cols>
  <sheetData>
    <row r="1" spans="1:19" x14ac:dyDescent="0.2">
      <c r="A1" s="543" t="s">
        <v>6</v>
      </c>
    </row>
    <row r="2" spans="1:19" x14ac:dyDescent="0.2">
      <c r="A2" s="543" t="s">
        <v>7</v>
      </c>
    </row>
    <row r="3" spans="1:19" x14ac:dyDescent="0.2">
      <c r="A3" s="10"/>
      <c r="B3" s="428"/>
    </row>
    <row r="4" spans="1:19" x14ac:dyDescent="0.2">
      <c r="A4" s="10"/>
    </row>
    <row r="5" spans="1:19" s="14" customFormat="1" ht="15" customHeight="1" x14ac:dyDescent="0.2">
      <c r="A5" s="589" t="s">
        <v>113</v>
      </c>
      <c r="B5" s="592" t="s">
        <v>234</v>
      </c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</row>
    <row r="6" spans="1:19" s="14" customFormat="1" ht="32.25" customHeight="1" x14ac:dyDescent="0.2">
      <c r="A6" s="590"/>
      <c r="B6" s="594" t="s">
        <v>210</v>
      </c>
      <c r="C6" s="595"/>
      <c r="D6" s="595"/>
      <c r="E6" s="594" t="s">
        <v>211</v>
      </c>
      <c r="F6" s="596"/>
      <c r="G6" s="596"/>
      <c r="H6" s="594" t="s">
        <v>212</v>
      </c>
      <c r="I6" s="596"/>
      <c r="J6" s="596"/>
      <c r="K6" s="597" t="s">
        <v>230</v>
      </c>
      <c r="L6" s="598"/>
      <c r="M6" s="599"/>
      <c r="N6" s="592" t="s">
        <v>191</v>
      </c>
      <c r="O6" s="593"/>
      <c r="P6" s="593"/>
      <c r="Q6" s="592" t="s">
        <v>190</v>
      </c>
      <c r="R6" s="593"/>
      <c r="S6" s="593"/>
    </row>
    <row r="7" spans="1:19" s="14" customFormat="1" ht="15" customHeight="1" x14ac:dyDescent="0.2">
      <c r="A7" s="590"/>
      <c r="B7" s="277" t="s">
        <v>41</v>
      </c>
      <c r="C7" s="277" t="s">
        <v>42</v>
      </c>
      <c r="D7" s="277" t="s">
        <v>2</v>
      </c>
      <c r="E7" s="466" t="s">
        <v>41</v>
      </c>
      <c r="F7" s="466" t="s">
        <v>42</v>
      </c>
      <c r="G7" s="466" t="s">
        <v>2</v>
      </c>
      <c r="H7" s="466" t="s">
        <v>41</v>
      </c>
      <c r="I7" s="466" t="s">
        <v>42</v>
      </c>
      <c r="J7" s="466" t="s">
        <v>2</v>
      </c>
      <c r="K7" s="277" t="s">
        <v>41</v>
      </c>
      <c r="L7" s="277" t="s">
        <v>42</v>
      </c>
      <c r="M7" s="277" t="s">
        <v>2</v>
      </c>
      <c r="N7" s="277" t="s">
        <v>41</v>
      </c>
      <c r="O7" s="277" t="s">
        <v>42</v>
      </c>
      <c r="P7" s="277" t="s">
        <v>2</v>
      </c>
      <c r="Q7" s="277" t="s">
        <v>41</v>
      </c>
      <c r="R7" s="277" t="s">
        <v>42</v>
      </c>
      <c r="S7" s="277" t="s">
        <v>2</v>
      </c>
    </row>
    <row r="8" spans="1:19" s="14" customFormat="1" ht="9.9499999999999993" customHeight="1" x14ac:dyDescent="0.2">
      <c r="A8" s="591"/>
      <c r="B8" s="277" t="s">
        <v>146</v>
      </c>
      <c r="C8" s="277" t="s">
        <v>147</v>
      </c>
      <c r="D8" s="277" t="s">
        <v>148</v>
      </c>
      <c r="E8" s="277" t="s">
        <v>149</v>
      </c>
      <c r="F8" s="277" t="s">
        <v>150</v>
      </c>
      <c r="G8" s="277" t="s">
        <v>192</v>
      </c>
      <c r="H8" s="277" t="s">
        <v>193</v>
      </c>
      <c r="I8" s="277" t="s">
        <v>194</v>
      </c>
      <c r="J8" s="277" t="s">
        <v>195</v>
      </c>
      <c r="K8" s="277" t="s">
        <v>196</v>
      </c>
      <c r="L8" s="277" t="s">
        <v>197</v>
      </c>
      <c r="M8" s="277" t="s">
        <v>198</v>
      </c>
      <c r="N8" s="277" t="s">
        <v>204</v>
      </c>
      <c r="O8" s="277" t="s">
        <v>199</v>
      </c>
      <c r="P8" s="277" t="s">
        <v>200</v>
      </c>
      <c r="Q8" s="277" t="s">
        <v>201</v>
      </c>
      <c r="R8" s="277" t="s">
        <v>202</v>
      </c>
      <c r="S8" s="277" t="s">
        <v>203</v>
      </c>
    </row>
    <row r="9" spans="1:19" s="14" customFormat="1" ht="9.9499999999999993" hidden="1" customHeight="1" x14ac:dyDescent="0.2">
      <c r="A9" s="283" t="s">
        <v>223</v>
      </c>
      <c r="B9" s="302">
        <f>SUM(B10,B63,B109)</f>
        <v>2525</v>
      </c>
      <c r="C9" s="302">
        <f>SUM(C10,C63,C109)</f>
        <v>1108</v>
      </c>
      <c r="D9" s="302">
        <f t="shared" ref="D9:D14" si="0">SUM(B9:C9)</f>
        <v>3633</v>
      </c>
      <c r="E9" s="302">
        <f>SUM(E10,E63,E109)</f>
        <v>2129</v>
      </c>
      <c r="F9" s="302">
        <f>SUM(F10,F63,F109)</f>
        <v>570</v>
      </c>
      <c r="G9" s="302">
        <f>SUM(E9:F9)</f>
        <v>2699</v>
      </c>
      <c r="H9" s="302">
        <f>SUM(H10,H63,H109)</f>
        <v>1352</v>
      </c>
      <c r="I9" s="302">
        <f>SUM(I10,I63,I109)</f>
        <v>367</v>
      </c>
      <c r="J9" s="302">
        <f>SUM(H9:I9)</f>
        <v>1719</v>
      </c>
      <c r="K9" s="261">
        <f t="shared" ref="K9:M9" si="1">E9/B9</f>
        <v>0.84316831683168314</v>
      </c>
      <c r="L9" s="261">
        <f t="shared" si="1"/>
        <v>0.51444043321299637</v>
      </c>
      <c r="M9" s="261">
        <f t="shared" si="1"/>
        <v>0.74291219377924578</v>
      </c>
      <c r="N9" s="261">
        <f t="shared" ref="N9:P9" si="2">H9/B9</f>
        <v>0.53544554455445548</v>
      </c>
      <c r="O9" s="261">
        <f t="shared" si="2"/>
        <v>0.33122743682310468</v>
      </c>
      <c r="P9" s="261">
        <f t="shared" si="2"/>
        <v>0.47316267547481422</v>
      </c>
      <c r="Q9" s="261">
        <f t="shared" ref="Q9:S9" si="3">H9/E9</f>
        <v>0.63503992484734617</v>
      </c>
      <c r="R9" s="261">
        <f t="shared" si="3"/>
        <v>0.64385964912280702</v>
      </c>
      <c r="S9" s="261">
        <f t="shared" si="3"/>
        <v>0.63690255650240835</v>
      </c>
    </row>
    <row r="10" spans="1:19" s="14" customFormat="1" ht="9.9499999999999993" hidden="1" customHeight="1" x14ac:dyDescent="0.2">
      <c r="A10" s="285" t="s">
        <v>20</v>
      </c>
      <c r="B10" s="310">
        <f>SUM(B11,B47)</f>
        <v>1405</v>
      </c>
      <c r="C10" s="310">
        <f>SUM(C11,C47)</f>
        <v>456</v>
      </c>
      <c r="D10" s="310">
        <f t="shared" si="0"/>
        <v>1861</v>
      </c>
      <c r="E10" s="310">
        <f>SUM(E11,E47)</f>
        <v>1572</v>
      </c>
      <c r="F10" s="310">
        <f>SUM(F11,F47)</f>
        <v>399</v>
      </c>
      <c r="G10" s="310">
        <f t="shared" ref="G10:G14" si="4">SUM(E10:F10)</f>
        <v>1971</v>
      </c>
      <c r="H10" s="310">
        <f>SUM(H11,H47)</f>
        <v>971</v>
      </c>
      <c r="I10" s="310">
        <f>SUM(I11,I47)</f>
        <v>274</v>
      </c>
      <c r="J10" s="310">
        <f t="shared" ref="J10:J14" si="5">SUM(H10:I10)</f>
        <v>1245</v>
      </c>
      <c r="K10" s="257">
        <f t="shared" ref="K10:M13" si="6">E10/B10</f>
        <v>1.1188612099644129</v>
      </c>
      <c r="L10" s="257">
        <f t="shared" si="6"/>
        <v>0.875</v>
      </c>
      <c r="M10" s="257">
        <f t="shared" si="6"/>
        <v>1.0591080064481462</v>
      </c>
      <c r="N10" s="257">
        <f t="shared" ref="N10:P19" si="7">H10/B10</f>
        <v>0.69110320284697513</v>
      </c>
      <c r="O10" s="257">
        <f t="shared" si="7"/>
        <v>0.60087719298245612</v>
      </c>
      <c r="P10" s="257">
        <f t="shared" si="7"/>
        <v>0.66899516389038149</v>
      </c>
      <c r="Q10" s="257">
        <f t="shared" ref="Q10:Q13" si="8">H10/E10</f>
        <v>0.61768447837150131</v>
      </c>
      <c r="R10" s="257">
        <f t="shared" ref="R10:S13" si="9">I10/F10</f>
        <v>0.68671679197994984</v>
      </c>
      <c r="S10" s="257">
        <f t="shared" si="9"/>
        <v>0.63165905631659058</v>
      </c>
    </row>
    <row r="11" spans="1:19" ht="9.9499999999999993" hidden="1" customHeight="1" x14ac:dyDescent="0.2">
      <c r="A11" s="286" t="s">
        <v>159</v>
      </c>
      <c r="B11" s="311">
        <f>SUM(B12,B24,B27,B38,B42,B45)</f>
        <v>940</v>
      </c>
      <c r="C11" s="311">
        <f>SUM(C12,C24,C27,C38,C42,C45)</f>
        <v>66</v>
      </c>
      <c r="D11" s="311">
        <f t="shared" si="0"/>
        <v>1006</v>
      </c>
      <c r="E11" s="311">
        <f>SUM(E12,E24,E27,E38,E42,E45)</f>
        <v>894</v>
      </c>
      <c r="F11" s="311">
        <f>SUM(F12,F24,F27,F38,F42,F45)</f>
        <v>14</v>
      </c>
      <c r="G11" s="311">
        <f t="shared" si="4"/>
        <v>908</v>
      </c>
      <c r="H11" s="311">
        <f>SUM(H12,H24,H27,H38,H42,H45)</f>
        <v>543</v>
      </c>
      <c r="I11" s="311">
        <f>SUM(I12,I24,I27,I38,I42,I45)</f>
        <v>15</v>
      </c>
      <c r="J11" s="311">
        <f t="shared" si="5"/>
        <v>558</v>
      </c>
      <c r="K11" s="260">
        <f>E11/B11</f>
        <v>0.95106382978723403</v>
      </c>
      <c r="L11" s="260">
        <f t="shared" si="6"/>
        <v>0.21212121212121213</v>
      </c>
      <c r="M11" s="260">
        <f t="shared" si="6"/>
        <v>0.90258449304174948</v>
      </c>
      <c r="N11" s="260">
        <f t="shared" si="7"/>
        <v>0.57765957446808514</v>
      </c>
      <c r="O11" s="260">
        <f t="shared" si="7"/>
        <v>0.22727272727272727</v>
      </c>
      <c r="P11" s="260">
        <f t="shared" si="7"/>
        <v>0.55467196819085485</v>
      </c>
      <c r="Q11" s="260">
        <f t="shared" si="8"/>
        <v>0.60738255033557043</v>
      </c>
      <c r="R11" s="260">
        <f t="shared" si="9"/>
        <v>1.0714285714285714</v>
      </c>
      <c r="S11" s="260">
        <f t="shared" si="9"/>
        <v>0.61453744493392071</v>
      </c>
    </row>
    <row r="12" spans="1:19" ht="9.9499999999999993" hidden="1" customHeight="1" x14ac:dyDescent="0.2">
      <c r="A12" s="73" t="s">
        <v>35</v>
      </c>
      <c r="B12" s="305">
        <f>SUM(B13,B20)</f>
        <v>174</v>
      </c>
      <c r="C12" s="305">
        <f>SUM(C13,C20)</f>
        <v>0</v>
      </c>
      <c r="D12" s="305">
        <f t="shared" si="0"/>
        <v>174</v>
      </c>
      <c r="E12" s="305">
        <f t="shared" ref="E12:F12" si="10">SUM(E13,E20)</f>
        <v>155</v>
      </c>
      <c r="F12" s="305">
        <f t="shared" si="10"/>
        <v>0</v>
      </c>
      <c r="G12" s="305">
        <f t="shared" si="4"/>
        <v>155</v>
      </c>
      <c r="H12" s="305">
        <f t="shared" ref="H12:I12" si="11">SUM(H13,H20)</f>
        <v>101</v>
      </c>
      <c r="I12" s="305">
        <f t="shared" si="11"/>
        <v>0</v>
      </c>
      <c r="J12" s="305">
        <f t="shared" si="5"/>
        <v>101</v>
      </c>
      <c r="K12" s="258">
        <f>E12/B12</f>
        <v>0.89080459770114939</v>
      </c>
      <c r="L12" s="258" t="e">
        <f t="shared" si="6"/>
        <v>#DIV/0!</v>
      </c>
      <c r="M12" s="258">
        <f t="shared" si="6"/>
        <v>0.89080459770114939</v>
      </c>
      <c r="N12" s="258">
        <f t="shared" si="7"/>
        <v>0.58045977011494254</v>
      </c>
      <c r="O12" s="258" t="e">
        <f t="shared" si="7"/>
        <v>#DIV/0!</v>
      </c>
      <c r="P12" s="258">
        <f t="shared" si="7"/>
        <v>0.58045977011494254</v>
      </c>
      <c r="Q12" s="258">
        <f t="shared" si="8"/>
        <v>0.65161290322580645</v>
      </c>
      <c r="R12" s="258" t="e">
        <f t="shared" si="9"/>
        <v>#DIV/0!</v>
      </c>
      <c r="S12" s="258">
        <f t="shared" si="9"/>
        <v>0.65161290322580645</v>
      </c>
    </row>
    <row r="13" spans="1:19" ht="9.9499999999999993" hidden="1" customHeight="1" x14ac:dyDescent="0.2">
      <c r="A13" s="287" t="s">
        <v>111</v>
      </c>
      <c r="B13" s="312">
        <f>SUM(B14:B19)</f>
        <v>144</v>
      </c>
      <c r="C13" s="312">
        <f>SUM(C14:C19)</f>
        <v>0</v>
      </c>
      <c r="D13" s="312">
        <f t="shared" si="0"/>
        <v>144</v>
      </c>
      <c r="E13" s="312">
        <f t="shared" ref="E13:F13" si="12">SUM(E14:E19)</f>
        <v>127</v>
      </c>
      <c r="F13" s="312">
        <f t="shared" si="12"/>
        <v>0</v>
      </c>
      <c r="G13" s="312">
        <f t="shared" si="4"/>
        <v>127</v>
      </c>
      <c r="H13" s="312">
        <f t="shared" ref="H13:I13" si="13">SUM(H14:H19)</f>
        <v>79</v>
      </c>
      <c r="I13" s="312">
        <f t="shared" si="13"/>
        <v>0</v>
      </c>
      <c r="J13" s="312">
        <f t="shared" si="5"/>
        <v>79</v>
      </c>
      <c r="K13" s="284">
        <f>E13/B13</f>
        <v>0.88194444444444442</v>
      </c>
      <c r="L13" s="284" t="e">
        <f t="shared" si="6"/>
        <v>#DIV/0!</v>
      </c>
      <c r="M13" s="284">
        <f t="shared" si="6"/>
        <v>0.88194444444444442</v>
      </c>
      <c r="N13" s="284">
        <f t="shared" si="7"/>
        <v>0.54861111111111116</v>
      </c>
      <c r="O13" s="284" t="e">
        <f t="shared" si="7"/>
        <v>#DIV/0!</v>
      </c>
      <c r="P13" s="284">
        <f t="shared" si="7"/>
        <v>0.54861111111111116</v>
      </c>
      <c r="Q13" s="284">
        <f t="shared" si="8"/>
        <v>0.62204724409448819</v>
      </c>
      <c r="R13" s="284" t="e">
        <f t="shared" si="9"/>
        <v>#DIV/0!</v>
      </c>
      <c r="S13" s="284">
        <f t="shared" si="9"/>
        <v>0.62204724409448819</v>
      </c>
    </row>
    <row r="14" spans="1:19" s="15" customFormat="1" ht="9.9499999999999993" hidden="1" customHeight="1" x14ac:dyDescent="0.2">
      <c r="A14" s="346" t="s">
        <v>74</v>
      </c>
      <c r="B14" s="67">
        <f>20+3+2</f>
        <v>25</v>
      </c>
      <c r="C14" s="67"/>
      <c r="D14" s="67">
        <f t="shared" si="0"/>
        <v>25</v>
      </c>
      <c r="E14" s="67">
        <v>14</v>
      </c>
      <c r="F14" s="67">
        <v>0</v>
      </c>
      <c r="G14" s="67">
        <f t="shared" si="4"/>
        <v>14</v>
      </c>
      <c r="H14" s="67">
        <v>9</v>
      </c>
      <c r="I14" s="67"/>
      <c r="J14" s="67">
        <f t="shared" si="5"/>
        <v>9</v>
      </c>
      <c r="K14" s="259">
        <f t="shared" ref="K14:K19" si="14">E14/B14</f>
        <v>0.56000000000000005</v>
      </c>
      <c r="L14" s="259" t="e">
        <f t="shared" ref="L14:M24" si="15">F14/C14</f>
        <v>#DIV/0!</v>
      </c>
      <c r="M14" s="259">
        <f t="shared" si="15"/>
        <v>0.56000000000000005</v>
      </c>
      <c r="N14" s="259">
        <f t="shared" si="7"/>
        <v>0.36</v>
      </c>
      <c r="O14" s="259" t="e">
        <f t="shared" si="7"/>
        <v>#DIV/0!</v>
      </c>
      <c r="P14" s="259">
        <f t="shared" si="7"/>
        <v>0.36</v>
      </c>
      <c r="Q14" s="259">
        <f t="shared" ref="Q14:Q20" si="16">H14/E14</f>
        <v>0.6428571428571429</v>
      </c>
      <c r="R14" s="259" t="e">
        <f t="shared" ref="R14:S19" si="17">I14/F14</f>
        <v>#DIV/0!</v>
      </c>
      <c r="S14" s="259">
        <f t="shared" si="17"/>
        <v>0.6428571428571429</v>
      </c>
    </row>
    <row r="15" spans="1:19" s="15" customFormat="1" ht="9.9499999999999993" hidden="1" customHeight="1" x14ac:dyDescent="0.2">
      <c r="A15" s="347" t="s">
        <v>65</v>
      </c>
      <c r="B15" s="67">
        <f>20+3+2</f>
        <v>25</v>
      </c>
      <c r="C15" s="67"/>
      <c r="D15" s="67">
        <f t="shared" ref="D15:D19" si="18">SUM(B15:C15)</f>
        <v>25</v>
      </c>
      <c r="E15" s="67">
        <v>13</v>
      </c>
      <c r="F15" s="67">
        <v>0</v>
      </c>
      <c r="G15" s="67">
        <f t="shared" ref="G15:G63" si="19">SUM(E15:F15)</f>
        <v>13</v>
      </c>
      <c r="H15" s="67">
        <v>11</v>
      </c>
      <c r="I15" s="67"/>
      <c r="J15" s="67">
        <f t="shared" ref="J15:J63" si="20">SUM(H15:I15)</f>
        <v>11</v>
      </c>
      <c r="K15" s="259">
        <f t="shared" si="14"/>
        <v>0.52</v>
      </c>
      <c r="L15" s="259" t="e">
        <f t="shared" si="15"/>
        <v>#DIV/0!</v>
      </c>
      <c r="M15" s="259">
        <f t="shared" si="15"/>
        <v>0.52</v>
      </c>
      <c r="N15" s="259">
        <f t="shared" si="7"/>
        <v>0.44</v>
      </c>
      <c r="O15" s="259" t="e">
        <f t="shared" si="7"/>
        <v>#DIV/0!</v>
      </c>
      <c r="P15" s="259">
        <f t="shared" si="7"/>
        <v>0.44</v>
      </c>
      <c r="Q15" s="259">
        <f t="shared" si="16"/>
        <v>0.84615384615384615</v>
      </c>
      <c r="R15" s="259" t="e">
        <f t="shared" si="17"/>
        <v>#DIV/0!</v>
      </c>
      <c r="S15" s="259">
        <f t="shared" si="17"/>
        <v>0.84615384615384615</v>
      </c>
    </row>
    <row r="16" spans="1:19" s="15" customFormat="1" ht="9.9499999999999993" hidden="1" customHeight="1" x14ac:dyDescent="0.2">
      <c r="A16" s="347" t="s">
        <v>52</v>
      </c>
      <c r="B16" s="67">
        <f>20+3+2</f>
        <v>25</v>
      </c>
      <c r="C16" s="67"/>
      <c r="D16" s="67">
        <f t="shared" si="18"/>
        <v>25</v>
      </c>
      <c r="E16" s="67">
        <v>27</v>
      </c>
      <c r="F16" s="67">
        <v>0</v>
      </c>
      <c r="G16" s="67">
        <f t="shared" si="19"/>
        <v>27</v>
      </c>
      <c r="H16" s="67">
        <v>18</v>
      </c>
      <c r="I16" s="67"/>
      <c r="J16" s="67">
        <f t="shared" si="20"/>
        <v>18</v>
      </c>
      <c r="K16" s="259">
        <f t="shared" si="14"/>
        <v>1.08</v>
      </c>
      <c r="L16" s="259" t="e">
        <f t="shared" si="15"/>
        <v>#DIV/0!</v>
      </c>
      <c r="M16" s="259">
        <f t="shared" si="15"/>
        <v>1.08</v>
      </c>
      <c r="N16" s="259">
        <f t="shared" si="7"/>
        <v>0.72</v>
      </c>
      <c r="O16" s="259" t="e">
        <f t="shared" si="7"/>
        <v>#DIV/0!</v>
      </c>
      <c r="P16" s="259">
        <f t="shared" si="7"/>
        <v>0.72</v>
      </c>
      <c r="Q16" s="259">
        <f t="shared" si="16"/>
        <v>0.66666666666666663</v>
      </c>
      <c r="R16" s="259" t="e">
        <f t="shared" si="17"/>
        <v>#DIV/0!</v>
      </c>
      <c r="S16" s="259">
        <f t="shared" si="17"/>
        <v>0.66666666666666663</v>
      </c>
    </row>
    <row r="17" spans="1:19" s="15" customFormat="1" ht="9.9499999999999993" hidden="1" customHeight="1" x14ac:dyDescent="0.2">
      <c r="A17" s="347" t="s">
        <v>53</v>
      </c>
      <c r="B17" s="67">
        <f>25+4+2</f>
        <v>31</v>
      </c>
      <c r="C17" s="67"/>
      <c r="D17" s="67">
        <f t="shared" si="18"/>
        <v>31</v>
      </c>
      <c r="E17" s="67">
        <v>46</v>
      </c>
      <c r="F17" s="67">
        <v>0</v>
      </c>
      <c r="G17" s="67">
        <f t="shared" si="19"/>
        <v>46</v>
      </c>
      <c r="H17" s="67">
        <v>27</v>
      </c>
      <c r="I17" s="67"/>
      <c r="J17" s="67">
        <f t="shared" si="20"/>
        <v>27</v>
      </c>
      <c r="K17" s="259">
        <f t="shared" si="14"/>
        <v>1.4838709677419355</v>
      </c>
      <c r="L17" s="259" t="e">
        <f t="shared" si="15"/>
        <v>#DIV/0!</v>
      </c>
      <c r="M17" s="259">
        <f t="shared" si="15"/>
        <v>1.4838709677419355</v>
      </c>
      <c r="N17" s="259">
        <f t="shared" si="7"/>
        <v>0.87096774193548387</v>
      </c>
      <c r="O17" s="259" t="e">
        <f t="shared" si="7"/>
        <v>#DIV/0!</v>
      </c>
      <c r="P17" s="259">
        <f t="shared" si="7"/>
        <v>0.87096774193548387</v>
      </c>
      <c r="Q17" s="259">
        <f t="shared" si="16"/>
        <v>0.58695652173913049</v>
      </c>
      <c r="R17" s="259" t="e">
        <f t="shared" si="17"/>
        <v>#DIV/0!</v>
      </c>
      <c r="S17" s="259">
        <f t="shared" si="17"/>
        <v>0.58695652173913049</v>
      </c>
    </row>
    <row r="18" spans="1:19" s="15" customFormat="1" ht="9.9499999999999993" hidden="1" customHeight="1" x14ac:dyDescent="0.2">
      <c r="A18" s="347" t="s">
        <v>68</v>
      </c>
      <c r="B18" s="67">
        <f>10+2+1</f>
        <v>13</v>
      </c>
      <c r="C18" s="67"/>
      <c r="D18" s="67">
        <f t="shared" si="18"/>
        <v>13</v>
      </c>
      <c r="E18" s="67">
        <v>12</v>
      </c>
      <c r="F18" s="67">
        <v>0</v>
      </c>
      <c r="G18" s="67">
        <f t="shared" si="19"/>
        <v>12</v>
      </c>
      <c r="H18" s="67">
        <v>5</v>
      </c>
      <c r="I18" s="67"/>
      <c r="J18" s="67">
        <f t="shared" si="20"/>
        <v>5</v>
      </c>
      <c r="K18" s="259">
        <f t="shared" si="14"/>
        <v>0.92307692307692313</v>
      </c>
      <c r="L18" s="259" t="e">
        <f t="shared" si="15"/>
        <v>#DIV/0!</v>
      </c>
      <c r="M18" s="259">
        <f t="shared" si="15"/>
        <v>0.92307692307692313</v>
      </c>
      <c r="N18" s="259">
        <f t="shared" si="7"/>
        <v>0.38461538461538464</v>
      </c>
      <c r="O18" s="259" t="e">
        <f t="shared" si="7"/>
        <v>#DIV/0!</v>
      </c>
      <c r="P18" s="259">
        <f t="shared" si="7"/>
        <v>0.38461538461538464</v>
      </c>
      <c r="Q18" s="259">
        <f t="shared" si="16"/>
        <v>0.41666666666666669</v>
      </c>
      <c r="R18" s="259" t="e">
        <f t="shared" si="17"/>
        <v>#DIV/0!</v>
      </c>
      <c r="S18" s="259">
        <f t="shared" si="17"/>
        <v>0.41666666666666669</v>
      </c>
    </row>
    <row r="19" spans="1:19" s="15" customFormat="1" ht="9.9499999999999993" hidden="1" customHeight="1" x14ac:dyDescent="0.2">
      <c r="A19" s="348" t="s">
        <v>66</v>
      </c>
      <c r="B19" s="67">
        <f>20+3+2</f>
        <v>25</v>
      </c>
      <c r="C19" s="67"/>
      <c r="D19" s="67">
        <f t="shared" si="18"/>
        <v>25</v>
      </c>
      <c r="E19" s="67">
        <v>15</v>
      </c>
      <c r="F19" s="67">
        <v>0</v>
      </c>
      <c r="G19" s="67">
        <f t="shared" si="19"/>
        <v>15</v>
      </c>
      <c r="H19" s="67">
        <v>9</v>
      </c>
      <c r="I19" s="67"/>
      <c r="J19" s="67">
        <f t="shared" si="20"/>
        <v>9</v>
      </c>
      <c r="K19" s="259">
        <f t="shared" si="14"/>
        <v>0.6</v>
      </c>
      <c r="L19" s="259" t="e">
        <f t="shared" si="15"/>
        <v>#DIV/0!</v>
      </c>
      <c r="M19" s="259">
        <f t="shared" si="15"/>
        <v>0.6</v>
      </c>
      <c r="N19" s="259">
        <f t="shared" si="7"/>
        <v>0.36</v>
      </c>
      <c r="O19" s="259" t="e">
        <f t="shared" si="7"/>
        <v>#DIV/0!</v>
      </c>
      <c r="P19" s="259">
        <f t="shared" si="7"/>
        <v>0.36</v>
      </c>
      <c r="Q19" s="259">
        <f t="shared" si="16"/>
        <v>0.6</v>
      </c>
      <c r="R19" s="259" t="e">
        <f t="shared" si="17"/>
        <v>#DIV/0!</v>
      </c>
      <c r="S19" s="259">
        <f t="shared" si="17"/>
        <v>0.6</v>
      </c>
    </row>
    <row r="20" spans="1:19" s="15" customFormat="1" ht="9.9499999999999993" hidden="1" customHeight="1" x14ac:dyDescent="0.2">
      <c r="A20" s="287" t="s">
        <v>58</v>
      </c>
      <c r="B20" s="334">
        <f>SUM(B21:B23)</f>
        <v>30</v>
      </c>
      <c r="C20" s="334">
        <f>SUM(C21:C23)</f>
        <v>0</v>
      </c>
      <c r="D20" s="334">
        <f t="shared" ref="D20:D49" si="21">SUM(B20:C20)</f>
        <v>30</v>
      </c>
      <c r="E20" s="334">
        <f>SUM(E21:E23)</f>
        <v>28</v>
      </c>
      <c r="F20" s="334">
        <f>SUM(F21:F23)</f>
        <v>0</v>
      </c>
      <c r="G20" s="334">
        <f t="shared" si="19"/>
        <v>28</v>
      </c>
      <c r="H20" s="334">
        <f>SUM(H21:H23)</f>
        <v>22</v>
      </c>
      <c r="I20" s="334">
        <f>SUM(I21:I23)</f>
        <v>0</v>
      </c>
      <c r="J20" s="334">
        <f t="shared" si="20"/>
        <v>22</v>
      </c>
      <c r="K20" s="284">
        <f>E20/B20</f>
        <v>0.93333333333333335</v>
      </c>
      <c r="L20" s="284" t="e">
        <f t="shared" si="15"/>
        <v>#DIV/0!</v>
      </c>
      <c r="M20" s="284">
        <f t="shared" si="15"/>
        <v>0.93333333333333335</v>
      </c>
      <c r="N20" s="284">
        <f t="shared" ref="N20" si="22">H20/B20</f>
        <v>0.73333333333333328</v>
      </c>
      <c r="O20" s="284" t="e">
        <f t="shared" ref="O20" si="23">I20/C20</f>
        <v>#DIV/0!</v>
      </c>
      <c r="P20" s="284">
        <f t="shared" ref="P20" si="24">J20/D20</f>
        <v>0.73333333333333328</v>
      </c>
      <c r="Q20" s="284">
        <f t="shared" si="16"/>
        <v>0.7857142857142857</v>
      </c>
      <c r="R20" s="284" t="e">
        <f t="shared" ref="R20" si="25">I20/F20</f>
        <v>#DIV/0!</v>
      </c>
      <c r="S20" s="284">
        <f t="shared" ref="S20" si="26">J20/G20</f>
        <v>0.7857142857142857</v>
      </c>
    </row>
    <row r="21" spans="1:19" s="15" customFormat="1" ht="9.9499999999999993" hidden="1" customHeight="1" x14ac:dyDescent="0.2">
      <c r="A21" s="350" t="s">
        <v>101</v>
      </c>
      <c r="B21" s="67">
        <f>(15+3+2)/2</f>
        <v>10</v>
      </c>
      <c r="C21" s="67"/>
      <c r="D21" s="67">
        <f t="shared" si="21"/>
        <v>10</v>
      </c>
      <c r="E21" s="67">
        <f>17/2</f>
        <v>8.5</v>
      </c>
      <c r="F21" s="67">
        <v>0</v>
      </c>
      <c r="G21" s="67">
        <f t="shared" si="19"/>
        <v>8.5</v>
      </c>
      <c r="H21" s="67">
        <v>6.5</v>
      </c>
      <c r="I21" s="67"/>
      <c r="J21" s="67">
        <f t="shared" si="20"/>
        <v>6.5</v>
      </c>
      <c r="K21" s="259">
        <f t="shared" ref="K21:K23" si="27">E21/B21</f>
        <v>0.85</v>
      </c>
      <c r="L21" s="259" t="e">
        <f t="shared" si="15"/>
        <v>#DIV/0!</v>
      </c>
      <c r="M21" s="259">
        <f t="shared" si="15"/>
        <v>0.85</v>
      </c>
      <c r="N21" s="259">
        <f t="shared" ref="N21:P24" si="28">H21/B21</f>
        <v>0.65</v>
      </c>
      <c r="O21" s="259" t="e">
        <f t="shared" si="28"/>
        <v>#DIV/0!</v>
      </c>
      <c r="P21" s="259">
        <f t="shared" si="28"/>
        <v>0.65</v>
      </c>
      <c r="Q21" s="259">
        <f t="shared" ref="Q21:Q24" si="29">H21/E21</f>
        <v>0.76470588235294112</v>
      </c>
      <c r="R21" s="259" t="e">
        <f t="shared" ref="R21:S23" si="30">I21/F21</f>
        <v>#DIV/0!</v>
      </c>
      <c r="S21" s="259">
        <f t="shared" si="30"/>
        <v>0.76470588235294112</v>
      </c>
    </row>
    <row r="22" spans="1:19" s="15" customFormat="1" ht="9.9499999999999993" hidden="1" customHeight="1" x14ac:dyDescent="0.2">
      <c r="A22" s="349" t="s">
        <v>56</v>
      </c>
      <c r="B22" s="71">
        <f>(15+3+2)/2</f>
        <v>10</v>
      </c>
      <c r="C22" s="71"/>
      <c r="D22" s="67">
        <f t="shared" si="21"/>
        <v>10</v>
      </c>
      <c r="E22" s="67">
        <f>15/2</f>
        <v>7.5</v>
      </c>
      <c r="F22" s="67">
        <v>0</v>
      </c>
      <c r="G22" s="67">
        <f t="shared" si="19"/>
        <v>7.5</v>
      </c>
      <c r="H22" s="71">
        <v>6.5</v>
      </c>
      <c r="I22" s="71"/>
      <c r="J22" s="67">
        <f t="shared" si="20"/>
        <v>6.5</v>
      </c>
      <c r="K22" s="259">
        <f t="shared" si="27"/>
        <v>0.75</v>
      </c>
      <c r="L22" s="259" t="e">
        <f t="shared" si="15"/>
        <v>#DIV/0!</v>
      </c>
      <c r="M22" s="259">
        <f t="shared" si="15"/>
        <v>0.75</v>
      </c>
      <c r="N22" s="259">
        <f t="shared" si="28"/>
        <v>0.65</v>
      </c>
      <c r="O22" s="259" t="e">
        <f t="shared" si="28"/>
        <v>#DIV/0!</v>
      </c>
      <c r="P22" s="259">
        <f t="shared" si="28"/>
        <v>0.65</v>
      </c>
      <c r="Q22" s="259">
        <f t="shared" si="29"/>
        <v>0.8666666666666667</v>
      </c>
      <c r="R22" s="259" t="e">
        <f t="shared" si="30"/>
        <v>#DIV/0!</v>
      </c>
      <c r="S22" s="259">
        <f t="shared" si="30"/>
        <v>0.8666666666666667</v>
      </c>
    </row>
    <row r="23" spans="1:19" s="15" customFormat="1" ht="9.9499999999999993" hidden="1" customHeight="1" x14ac:dyDescent="0.2">
      <c r="A23" s="351" t="s">
        <v>267</v>
      </c>
      <c r="B23" s="67">
        <f>(15+3+2)/2</f>
        <v>10</v>
      </c>
      <c r="C23" s="71"/>
      <c r="D23" s="67">
        <f t="shared" si="21"/>
        <v>10</v>
      </c>
      <c r="E23" s="67">
        <f>24/2</f>
        <v>12</v>
      </c>
      <c r="F23" s="67">
        <v>0</v>
      </c>
      <c r="G23" s="67">
        <f t="shared" si="19"/>
        <v>12</v>
      </c>
      <c r="H23" s="71">
        <v>9</v>
      </c>
      <c r="I23" s="71"/>
      <c r="J23" s="67">
        <f t="shared" si="20"/>
        <v>9</v>
      </c>
      <c r="K23" s="259">
        <f t="shared" si="27"/>
        <v>1.2</v>
      </c>
      <c r="L23" s="259" t="e">
        <f t="shared" si="15"/>
        <v>#DIV/0!</v>
      </c>
      <c r="M23" s="259">
        <f t="shared" si="15"/>
        <v>1.2</v>
      </c>
      <c r="N23" s="259">
        <f t="shared" si="28"/>
        <v>0.9</v>
      </c>
      <c r="O23" s="259" t="e">
        <f t="shared" si="28"/>
        <v>#DIV/0!</v>
      </c>
      <c r="P23" s="259">
        <f t="shared" si="28"/>
        <v>0.9</v>
      </c>
      <c r="Q23" s="259">
        <f t="shared" si="29"/>
        <v>0.75</v>
      </c>
      <c r="R23" s="259" t="e">
        <f t="shared" si="30"/>
        <v>#DIV/0!</v>
      </c>
      <c r="S23" s="259">
        <f t="shared" si="30"/>
        <v>0.75</v>
      </c>
    </row>
    <row r="24" spans="1:19" s="15" customFormat="1" ht="9.9499999999999993" hidden="1" customHeight="1" x14ac:dyDescent="0.2">
      <c r="A24" s="73" t="s">
        <v>36</v>
      </c>
      <c r="B24" s="305">
        <f>SUM(B25:B26)</f>
        <v>85</v>
      </c>
      <c r="C24" s="305">
        <f>SUM(C25:C26)</f>
        <v>30</v>
      </c>
      <c r="D24" s="371">
        <f t="shared" si="21"/>
        <v>115</v>
      </c>
      <c r="E24" s="305">
        <f t="shared" ref="E24:F24" si="31">SUM(E25:E26)</f>
        <v>125</v>
      </c>
      <c r="F24" s="305">
        <f t="shared" si="31"/>
        <v>0</v>
      </c>
      <c r="G24" s="371">
        <f t="shared" si="19"/>
        <v>125</v>
      </c>
      <c r="H24" s="305">
        <f t="shared" ref="H24:I24" si="32">SUM(H25:H26)</f>
        <v>67</v>
      </c>
      <c r="I24" s="305">
        <f t="shared" si="32"/>
        <v>0</v>
      </c>
      <c r="J24" s="371">
        <f t="shared" si="20"/>
        <v>67</v>
      </c>
      <c r="K24" s="258">
        <f>E24/B24</f>
        <v>1.4705882352941178</v>
      </c>
      <c r="L24" s="258">
        <f t="shared" si="15"/>
        <v>0</v>
      </c>
      <c r="M24" s="258">
        <f t="shared" si="15"/>
        <v>1.0869565217391304</v>
      </c>
      <c r="N24" s="258">
        <f t="shared" si="28"/>
        <v>0.78823529411764703</v>
      </c>
      <c r="O24" s="258">
        <f t="shared" si="28"/>
        <v>0</v>
      </c>
      <c r="P24" s="258">
        <f t="shared" si="28"/>
        <v>0.58260869565217388</v>
      </c>
      <c r="Q24" s="258">
        <f t="shared" si="29"/>
        <v>0.53600000000000003</v>
      </c>
      <c r="R24" s="258" t="e">
        <f t="shared" ref="R24" si="33">I24/F24</f>
        <v>#DIV/0!</v>
      </c>
      <c r="S24" s="258">
        <f t="shared" ref="S24" si="34">J24/G24</f>
        <v>0.53600000000000003</v>
      </c>
    </row>
    <row r="25" spans="1:19" s="15" customFormat="1" ht="9.9499999999999993" hidden="1" customHeight="1" x14ac:dyDescent="0.2">
      <c r="A25" s="250" t="s">
        <v>277</v>
      </c>
      <c r="B25" s="71">
        <f>40+10</f>
        <v>50</v>
      </c>
      <c r="C25" s="71"/>
      <c r="D25" s="67">
        <f t="shared" si="21"/>
        <v>50</v>
      </c>
      <c r="E25" s="67">
        <v>62</v>
      </c>
      <c r="F25" s="67">
        <v>0</v>
      </c>
      <c r="G25" s="67">
        <f t="shared" si="19"/>
        <v>62</v>
      </c>
      <c r="H25" s="71">
        <v>42</v>
      </c>
      <c r="I25" s="71"/>
      <c r="J25" s="67">
        <f t="shared" si="20"/>
        <v>42</v>
      </c>
      <c r="K25" s="259">
        <f t="shared" ref="K25:M37" si="35">E25/B25</f>
        <v>1.24</v>
      </c>
      <c r="L25" s="259" t="e">
        <f t="shared" si="35"/>
        <v>#DIV/0!</v>
      </c>
      <c r="M25" s="259">
        <f t="shared" si="35"/>
        <v>1.24</v>
      </c>
      <c r="N25" s="259">
        <f t="shared" ref="N25:P37" si="36">H25/B25</f>
        <v>0.84</v>
      </c>
      <c r="O25" s="259" t="e">
        <f t="shared" si="36"/>
        <v>#DIV/0!</v>
      </c>
      <c r="P25" s="259">
        <f t="shared" si="36"/>
        <v>0.84</v>
      </c>
      <c r="Q25" s="259">
        <f t="shared" ref="Q25:Q38" si="37">H25/E25</f>
        <v>0.67741935483870963</v>
      </c>
      <c r="R25" s="259" t="e">
        <f>I25/F25</f>
        <v>#DIV/0!</v>
      </c>
      <c r="S25" s="259">
        <f>J25/G25</f>
        <v>0.67741935483870963</v>
      </c>
    </row>
    <row r="26" spans="1:19" s="15" customFormat="1" ht="9.9499999999999993" hidden="1" customHeight="1" x14ac:dyDescent="0.2">
      <c r="A26" s="250" t="s">
        <v>178</v>
      </c>
      <c r="B26" s="71">
        <f>20+15</f>
        <v>35</v>
      </c>
      <c r="C26" s="71">
        <f>20+10</f>
        <v>30</v>
      </c>
      <c r="D26" s="67">
        <f t="shared" si="21"/>
        <v>65</v>
      </c>
      <c r="E26" s="67">
        <v>63</v>
      </c>
      <c r="F26" s="67">
        <v>0</v>
      </c>
      <c r="G26" s="67">
        <f t="shared" si="19"/>
        <v>63</v>
      </c>
      <c r="H26" s="71">
        <v>25</v>
      </c>
      <c r="I26" s="71"/>
      <c r="J26" s="67">
        <f t="shared" si="20"/>
        <v>25</v>
      </c>
      <c r="K26" s="259">
        <f t="shared" si="35"/>
        <v>1.8</v>
      </c>
      <c r="L26" s="259">
        <f t="shared" si="35"/>
        <v>0</v>
      </c>
      <c r="M26" s="259">
        <f t="shared" si="35"/>
        <v>0.96923076923076923</v>
      </c>
      <c r="N26" s="259">
        <f t="shared" si="36"/>
        <v>0.7142857142857143</v>
      </c>
      <c r="O26" s="259">
        <f t="shared" si="36"/>
        <v>0</v>
      </c>
      <c r="P26" s="259">
        <f t="shared" si="36"/>
        <v>0.38461538461538464</v>
      </c>
      <c r="Q26" s="259">
        <f t="shared" si="37"/>
        <v>0.3968253968253968</v>
      </c>
      <c r="R26" s="259" t="e">
        <f>I26/F26</f>
        <v>#DIV/0!</v>
      </c>
      <c r="S26" s="259">
        <f>J26/G26</f>
        <v>0.3968253968253968</v>
      </c>
    </row>
    <row r="27" spans="1:19" s="15" customFormat="1" ht="9.9499999999999993" customHeight="1" x14ac:dyDescent="0.2">
      <c r="A27" s="73" t="s">
        <v>37</v>
      </c>
      <c r="B27" s="305">
        <f>SUM(B28:B37)</f>
        <v>378</v>
      </c>
      <c r="C27" s="305">
        <f>SUM(C28:C37)</f>
        <v>0</v>
      </c>
      <c r="D27" s="371">
        <f t="shared" si="21"/>
        <v>378</v>
      </c>
      <c r="E27" s="305">
        <f t="shared" ref="E27:F27" si="38">SUM(E28:E37)</f>
        <v>237</v>
      </c>
      <c r="F27" s="305">
        <f t="shared" si="38"/>
        <v>0</v>
      </c>
      <c r="G27" s="371">
        <f t="shared" si="19"/>
        <v>237</v>
      </c>
      <c r="H27" s="305">
        <f>SUM(H28:H37)</f>
        <v>148</v>
      </c>
      <c r="I27" s="305">
        <f t="shared" ref="I27" si="39">SUM(I28:I37)</f>
        <v>0</v>
      </c>
      <c r="J27" s="371">
        <f t="shared" si="20"/>
        <v>148</v>
      </c>
      <c r="K27" s="258">
        <f>E27/B27</f>
        <v>0.62698412698412698</v>
      </c>
      <c r="L27" s="258" t="e">
        <f t="shared" si="35"/>
        <v>#DIV/0!</v>
      </c>
      <c r="M27" s="258">
        <f t="shared" si="35"/>
        <v>0.62698412698412698</v>
      </c>
      <c r="N27" s="258">
        <f t="shared" si="36"/>
        <v>0.39153439153439151</v>
      </c>
      <c r="O27" s="258" t="e">
        <f t="shared" si="36"/>
        <v>#DIV/0!</v>
      </c>
      <c r="P27" s="258">
        <f t="shared" si="36"/>
        <v>0.39153439153439151</v>
      </c>
      <c r="Q27" s="258">
        <f t="shared" si="37"/>
        <v>0.62447257383966248</v>
      </c>
      <c r="R27" s="258" t="e">
        <f t="shared" ref="R27" si="40">I27/F27</f>
        <v>#DIV/0!</v>
      </c>
      <c r="S27" s="258">
        <f t="shared" ref="S27" si="41">J27/G27</f>
        <v>0.62447257383966248</v>
      </c>
    </row>
    <row r="28" spans="1:19" s="15" customFormat="1" ht="9.9499999999999993" customHeight="1" x14ac:dyDescent="0.2">
      <c r="A28" s="347" t="s">
        <v>270</v>
      </c>
      <c r="B28" s="71">
        <f>25+2+2</f>
        <v>29</v>
      </c>
      <c r="C28" s="563"/>
      <c r="D28" s="67">
        <f t="shared" si="21"/>
        <v>29</v>
      </c>
      <c r="E28" s="522">
        <v>15</v>
      </c>
      <c r="F28" s="522">
        <v>0</v>
      </c>
      <c r="G28" s="522">
        <f t="shared" si="19"/>
        <v>15</v>
      </c>
      <c r="H28" s="521">
        <v>10</v>
      </c>
      <c r="I28" s="563"/>
      <c r="J28" s="67">
        <f>SUM(H28:I28)</f>
        <v>10</v>
      </c>
      <c r="K28" s="259">
        <f t="shared" si="35"/>
        <v>0.51724137931034486</v>
      </c>
      <c r="L28" s="259" t="e">
        <f t="shared" ref="L28:M38" si="42">F28/C28</f>
        <v>#DIV/0!</v>
      </c>
      <c r="M28" s="259">
        <f t="shared" si="42"/>
        <v>0.51724137931034486</v>
      </c>
      <c r="N28" s="259">
        <f>H30/B28</f>
        <v>1.1724137931034482</v>
      </c>
      <c r="O28" s="259" t="e">
        <f t="shared" si="36"/>
        <v>#DIV/0!</v>
      </c>
      <c r="P28" s="259">
        <f t="shared" si="36"/>
        <v>0.34482758620689657</v>
      </c>
      <c r="Q28" s="259">
        <f>H30/E28</f>
        <v>2.2666666666666666</v>
      </c>
      <c r="R28" s="259" t="e">
        <f t="shared" ref="R28:R37" si="43">I28/F28</f>
        <v>#DIV/0!</v>
      </c>
      <c r="S28" s="259">
        <f t="shared" ref="S28:S37" si="44">J28/G28</f>
        <v>0.66666666666666663</v>
      </c>
    </row>
    <row r="29" spans="1:19" s="15" customFormat="1" ht="9.9499999999999993" customHeight="1" x14ac:dyDescent="0.2">
      <c r="A29" s="347" t="s">
        <v>271</v>
      </c>
      <c r="B29" s="71">
        <f>15+15+1</f>
        <v>31</v>
      </c>
      <c r="C29" s="563"/>
      <c r="D29" s="67">
        <f t="shared" si="21"/>
        <v>31</v>
      </c>
      <c r="E29" s="522">
        <v>17</v>
      </c>
      <c r="F29" s="522">
        <v>0</v>
      </c>
      <c r="G29" s="522">
        <f t="shared" si="19"/>
        <v>17</v>
      </c>
      <c r="H29" s="523">
        <v>13</v>
      </c>
      <c r="I29" s="563"/>
      <c r="J29" s="67">
        <f t="shared" si="20"/>
        <v>13</v>
      </c>
      <c r="K29" s="259">
        <f t="shared" si="35"/>
        <v>0.54838709677419351</v>
      </c>
      <c r="L29" s="259" t="e">
        <f t="shared" si="42"/>
        <v>#DIV/0!</v>
      </c>
      <c r="M29" s="259">
        <f t="shared" si="42"/>
        <v>0.54838709677419351</v>
      </c>
      <c r="N29" s="259">
        <f>H28/B29</f>
        <v>0.32258064516129031</v>
      </c>
      <c r="O29" s="259" t="e">
        <f t="shared" si="36"/>
        <v>#DIV/0!</v>
      </c>
      <c r="P29" s="259">
        <f t="shared" si="36"/>
        <v>0.41935483870967744</v>
      </c>
      <c r="Q29" s="259">
        <f>H28/E29</f>
        <v>0.58823529411764708</v>
      </c>
      <c r="R29" s="259" t="e">
        <f t="shared" si="43"/>
        <v>#DIV/0!</v>
      </c>
      <c r="S29" s="259">
        <f t="shared" si="44"/>
        <v>0.76470588235294112</v>
      </c>
    </row>
    <row r="30" spans="1:19" s="15" customFormat="1" ht="9.9499999999999993" customHeight="1" x14ac:dyDescent="0.2">
      <c r="A30" s="347" t="s">
        <v>167</v>
      </c>
      <c r="B30" s="71">
        <f>35+3+3</f>
        <v>41</v>
      </c>
      <c r="C30" s="563"/>
      <c r="D30" s="67">
        <f t="shared" si="21"/>
        <v>41</v>
      </c>
      <c r="E30" s="522">
        <v>49</v>
      </c>
      <c r="F30" s="522">
        <v>0</v>
      </c>
      <c r="G30" s="522">
        <f t="shared" si="19"/>
        <v>49</v>
      </c>
      <c r="H30" s="521">
        <v>34</v>
      </c>
      <c r="I30" s="563"/>
      <c r="J30" s="67">
        <f>SUM(H30:I30)</f>
        <v>34</v>
      </c>
      <c r="K30" s="259">
        <f t="shared" si="35"/>
        <v>1.1951219512195121</v>
      </c>
      <c r="L30" s="259" t="e">
        <f t="shared" si="42"/>
        <v>#DIV/0!</v>
      </c>
      <c r="M30" s="259">
        <f t="shared" si="42"/>
        <v>1.1951219512195121</v>
      </c>
      <c r="N30" s="259" t="e">
        <f>#REF!/B30</f>
        <v>#REF!</v>
      </c>
      <c r="O30" s="259" t="e">
        <f t="shared" si="36"/>
        <v>#DIV/0!</v>
      </c>
      <c r="P30" s="259">
        <f t="shared" si="36"/>
        <v>0.82926829268292679</v>
      </c>
      <c r="Q30" s="259" t="e">
        <f>#REF!/E30</f>
        <v>#REF!</v>
      </c>
      <c r="R30" s="259" t="e">
        <f t="shared" si="43"/>
        <v>#DIV/0!</v>
      </c>
      <c r="S30" s="259">
        <f t="shared" si="44"/>
        <v>0.69387755102040816</v>
      </c>
    </row>
    <row r="31" spans="1:19" s="15" customFormat="1" ht="9.9499999999999993" customHeight="1" x14ac:dyDescent="0.2">
      <c r="A31" s="347" t="s">
        <v>112</v>
      </c>
      <c r="B31" s="71">
        <f>30+3+3</f>
        <v>36</v>
      </c>
      <c r="C31" s="563"/>
      <c r="D31" s="67">
        <f t="shared" si="21"/>
        <v>36</v>
      </c>
      <c r="E31" s="522">
        <v>8</v>
      </c>
      <c r="F31" s="522">
        <v>0</v>
      </c>
      <c r="G31" s="522">
        <f t="shared" si="19"/>
        <v>8</v>
      </c>
      <c r="H31" s="521">
        <v>8</v>
      </c>
      <c r="I31" s="563"/>
      <c r="J31" s="67">
        <f t="shared" si="20"/>
        <v>8</v>
      </c>
      <c r="K31" s="259">
        <f t="shared" si="35"/>
        <v>0.22222222222222221</v>
      </c>
      <c r="L31" s="259" t="e">
        <f t="shared" si="42"/>
        <v>#DIV/0!</v>
      </c>
      <c r="M31" s="259">
        <f t="shared" si="42"/>
        <v>0.22222222222222221</v>
      </c>
      <c r="N31" s="259">
        <f t="shared" si="36"/>
        <v>0.22222222222222221</v>
      </c>
      <c r="O31" s="259" t="e">
        <f t="shared" si="36"/>
        <v>#DIV/0!</v>
      </c>
      <c r="P31" s="259">
        <f t="shared" si="36"/>
        <v>0.22222222222222221</v>
      </c>
      <c r="Q31" s="259">
        <f t="shared" si="37"/>
        <v>1</v>
      </c>
      <c r="R31" s="259" t="e">
        <f t="shared" si="43"/>
        <v>#DIV/0!</v>
      </c>
      <c r="S31" s="259">
        <f t="shared" si="44"/>
        <v>1</v>
      </c>
    </row>
    <row r="32" spans="1:19" s="15" customFormat="1" ht="9.9499999999999993" customHeight="1" x14ac:dyDescent="0.2">
      <c r="A32" s="347" t="s">
        <v>168</v>
      </c>
      <c r="B32" s="71">
        <f>25+25+3</f>
        <v>53</v>
      </c>
      <c r="C32" s="563"/>
      <c r="D32" s="67">
        <f t="shared" si="21"/>
        <v>53</v>
      </c>
      <c r="E32" s="522">
        <v>11</v>
      </c>
      <c r="F32" s="522">
        <v>0</v>
      </c>
      <c r="G32" s="522">
        <f t="shared" si="19"/>
        <v>11</v>
      </c>
      <c r="H32" s="521">
        <v>10</v>
      </c>
      <c r="I32" s="565"/>
      <c r="J32" s="67">
        <f t="shared" si="20"/>
        <v>10</v>
      </c>
      <c r="K32" s="259">
        <f t="shared" si="35"/>
        <v>0.20754716981132076</v>
      </c>
      <c r="L32" s="259" t="e">
        <f t="shared" si="42"/>
        <v>#DIV/0!</v>
      </c>
      <c r="M32" s="259">
        <f t="shared" si="42"/>
        <v>0.20754716981132076</v>
      </c>
      <c r="N32" s="259">
        <f t="shared" si="36"/>
        <v>0.18867924528301888</v>
      </c>
      <c r="O32" s="259" t="e">
        <f t="shared" si="36"/>
        <v>#DIV/0!</v>
      </c>
      <c r="P32" s="259">
        <f t="shared" si="36"/>
        <v>0.18867924528301888</v>
      </c>
      <c r="Q32" s="259">
        <f t="shared" si="37"/>
        <v>0.90909090909090906</v>
      </c>
      <c r="R32" s="259" t="e">
        <f t="shared" si="43"/>
        <v>#DIV/0!</v>
      </c>
      <c r="S32" s="259">
        <f t="shared" si="44"/>
        <v>0.90909090909090906</v>
      </c>
    </row>
    <row r="33" spans="1:19" s="15" customFormat="1" ht="9.9499999999999993" customHeight="1" x14ac:dyDescent="0.2">
      <c r="A33" s="347" t="s">
        <v>71</v>
      </c>
      <c r="B33" s="67">
        <f>30+2+2</f>
        <v>34</v>
      </c>
      <c r="C33" s="564"/>
      <c r="D33" s="67">
        <f t="shared" si="21"/>
        <v>34</v>
      </c>
      <c r="E33" s="522">
        <v>9</v>
      </c>
      <c r="F33" s="522">
        <v>0</v>
      </c>
      <c r="G33" s="522">
        <f t="shared" si="19"/>
        <v>9</v>
      </c>
      <c r="H33" s="522">
        <v>4</v>
      </c>
      <c r="I33" s="564"/>
      <c r="J33" s="67">
        <f t="shared" si="20"/>
        <v>4</v>
      </c>
      <c r="K33" s="259">
        <f t="shared" si="35"/>
        <v>0.26470588235294118</v>
      </c>
      <c r="L33" s="259" t="e">
        <f t="shared" si="42"/>
        <v>#DIV/0!</v>
      </c>
      <c r="M33" s="259">
        <f t="shared" si="42"/>
        <v>0.26470588235294118</v>
      </c>
      <c r="N33" s="259">
        <f t="shared" si="36"/>
        <v>0.11764705882352941</v>
      </c>
      <c r="O33" s="259" t="e">
        <f t="shared" si="36"/>
        <v>#DIV/0!</v>
      </c>
      <c r="P33" s="259">
        <f t="shared" si="36"/>
        <v>0.11764705882352941</v>
      </c>
      <c r="Q33" s="259">
        <f t="shared" si="37"/>
        <v>0.44444444444444442</v>
      </c>
      <c r="R33" s="259" t="e">
        <f t="shared" si="43"/>
        <v>#DIV/0!</v>
      </c>
      <c r="S33" s="259">
        <f t="shared" si="44"/>
        <v>0.44444444444444442</v>
      </c>
    </row>
    <row r="34" spans="1:19" s="15" customFormat="1" ht="9.9499999999999993" customHeight="1" x14ac:dyDescent="0.2">
      <c r="A34" s="347" t="s">
        <v>243</v>
      </c>
      <c r="B34" s="67">
        <f>45+5+5</f>
        <v>55</v>
      </c>
      <c r="C34" s="564"/>
      <c r="D34" s="67">
        <f t="shared" si="21"/>
        <v>55</v>
      </c>
      <c r="E34" s="522">
        <v>43</v>
      </c>
      <c r="F34" s="522">
        <v>0</v>
      </c>
      <c r="G34" s="522">
        <f t="shared" si="19"/>
        <v>43</v>
      </c>
      <c r="H34" s="522">
        <v>29</v>
      </c>
      <c r="I34" s="564"/>
      <c r="J34" s="67">
        <f t="shared" si="20"/>
        <v>29</v>
      </c>
      <c r="K34" s="259">
        <f t="shared" si="35"/>
        <v>0.78181818181818186</v>
      </c>
      <c r="L34" s="259" t="e">
        <f t="shared" si="42"/>
        <v>#DIV/0!</v>
      </c>
      <c r="M34" s="259">
        <f t="shared" si="42"/>
        <v>0.78181818181818186</v>
      </c>
      <c r="N34" s="259">
        <f t="shared" si="36"/>
        <v>0.52727272727272723</v>
      </c>
      <c r="O34" s="259" t="e">
        <f t="shared" si="36"/>
        <v>#DIV/0!</v>
      </c>
      <c r="P34" s="259">
        <f t="shared" si="36"/>
        <v>0.52727272727272723</v>
      </c>
      <c r="Q34" s="259">
        <f t="shared" si="37"/>
        <v>0.67441860465116277</v>
      </c>
      <c r="R34" s="259" t="e">
        <f t="shared" si="43"/>
        <v>#DIV/0!</v>
      </c>
      <c r="S34" s="259">
        <f t="shared" si="44"/>
        <v>0.67441860465116277</v>
      </c>
    </row>
    <row r="35" spans="1:19" s="15" customFormat="1" ht="9.9499999999999993" customHeight="1" x14ac:dyDescent="0.2">
      <c r="A35" s="347" t="s">
        <v>244</v>
      </c>
      <c r="B35" s="71">
        <f>15+15+1</f>
        <v>31</v>
      </c>
      <c r="C35" s="563"/>
      <c r="D35" s="67">
        <f t="shared" si="21"/>
        <v>31</v>
      </c>
      <c r="E35" s="522">
        <v>64</v>
      </c>
      <c r="F35" s="522">
        <v>0</v>
      </c>
      <c r="G35" s="522">
        <f t="shared" si="19"/>
        <v>64</v>
      </c>
      <c r="H35" s="521">
        <v>27</v>
      </c>
      <c r="I35" s="565"/>
      <c r="J35" s="67">
        <f t="shared" si="20"/>
        <v>27</v>
      </c>
      <c r="K35" s="259">
        <f t="shared" si="35"/>
        <v>2.064516129032258</v>
      </c>
      <c r="L35" s="259" t="e">
        <f t="shared" si="42"/>
        <v>#DIV/0!</v>
      </c>
      <c r="M35" s="259">
        <f t="shared" si="42"/>
        <v>2.064516129032258</v>
      </c>
      <c r="N35" s="259">
        <f t="shared" si="36"/>
        <v>0.87096774193548387</v>
      </c>
      <c r="O35" s="259" t="e">
        <f t="shared" si="36"/>
        <v>#DIV/0!</v>
      </c>
      <c r="P35" s="259">
        <f t="shared" si="36"/>
        <v>0.87096774193548387</v>
      </c>
      <c r="Q35" s="259">
        <f t="shared" si="37"/>
        <v>0.421875</v>
      </c>
      <c r="R35" s="259" t="e">
        <f t="shared" si="43"/>
        <v>#DIV/0!</v>
      </c>
      <c r="S35" s="259">
        <f t="shared" si="44"/>
        <v>0.421875</v>
      </c>
    </row>
    <row r="36" spans="1:19" s="15" customFormat="1" ht="9.9499999999999993" customHeight="1" x14ac:dyDescent="0.2">
      <c r="A36" s="352" t="s">
        <v>183</v>
      </c>
      <c r="B36" s="67">
        <f>25+2+2</f>
        <v>29</v>
      </c>
      <c r="C36" s="564"/>
      <c r="D36" s="67">
        <f t="shared" si="21"/>
        <v>29</v>
      </c>
      <c r="E36" s="522">
        <v>2</v>
      </c>
      <c r="F36" s="522">
        <v>0</v>
      </c>
      <c r="G36" s="522">
        <f t="shared" si="19"/>
        <v>2</v>
      </c>
      <c r="H36" s="522">
        <v>0</v>
      </c>
      <c r="I36" s="564"/>
      <c r="J36" s="67">
        <f t="shared" si="20"/>
        <v>0</v>
      </c>
      <c r="K36" s="259">
        <f t="shared" si="35"/>
        <v>6.8965517241379309E-2</v>
      </c>
      <c r="L36" s="259" t="e">
        <f t="shared" si="42"/>
        <v>#DIV/0!</v>
      </c>
      <c r="M36" s="259">
        <f t="shared" si="42"/>
        <v>6.8965517241379309E-2</v>
      </c>
      <c r="N36" s="259">
        <f t="shared" si="36"/>
        <v>0</v>
      </c>
      <c r="O36" s="259" t="e">
        <f t="shared" si="36"/>
        <v>#DIV/0!</v>
      </c>
      <c r="P36" s="259">
        <f t="shared" si="36"/>
        <v>0</v>
      </c>
      <c r="Q36" s="259">
        <f t="shared" si="37"/>
        <v>0</v>
      </c>
      <c r="R36" s="259" t="e">
        <f t="shared" si="43"/>
        <v>#DIV/0!</v>
      </c>
      <c r="S36" s="259">
        <f t="shared" si="44"/>
        <v>0</v>
      </c>
    </row>
    <row r="37" spans="1:19" s="15" customFormat="1" ht="9.9499999999999993" customHeight="1" x14ac:dyDescent="0.2">
      <c r="A37" s="400" t="s">
        <v>276</v>
      </c>
      <c r="B37" s="67">
        <f>35+2+2</f>
        <v>39</v>
      </c>
      <c r="C37" s="564"/>
      <c r="D37" s="67">
        <f t="shared" si="21"/>
        <v>39</v>
      </c>
      <c r="E37" s="522">
        <v>19</v>
      </c>
      <c r="F37" s="522">
        <v>0</v>
      </c>
      <c r="G37" s="522">
        <f t="shared" si="19"/>
        <v>19</v>
      </c>
      <c r="H37" s="522">
        <v>13</v>
      </c>
      <c r="I37" s="564"/>
      <c r="J37" s="67">
        <f t="shared" si="20"/>
        <v>13</v>
      </c>
      <c r="K37" s="259">
        <f t="shared" si="35"/>
        <v>0.48717948717948717</v>
      </c>
      <c r="L37" s="259" t="e">
        <f t="shared" si="42"/>
        <v>#DIV/0!</v>
      </c>
      <c r="M37" s="259">
        <f t="shared" si="42"/>
        <v>0.48717948717948717</v>
      </c>
      <c r="N37" s="259">
        <f t="shared" si="36"/>
        <v>0.33333333333333331</v>
      </c>
      <c r="O37" s="259" t="e">
        <f t="shared" si="36"/>
        <v>#DIV/0!</v>
      </c>
      <c r="P37" s="259">
        <f t="shared" si="36"/>
        <v>0.33333333333333331</v>
      </c>
      <c r="Q37" s="259">
        <f t="shared" si="37"/>
        <v>0.68421052631578949</v>
      </c>
      <c r="R37" s="259" t="e">
        <f t="shared" si="43"/>
        <v>#DIV/0!</v>
      </c>
      <c r="S37" s="259">
        <f t="shared" si="44"/>
        <v>0.68421052631578949</v>
      </c>
    </row>
    <row r="38" spans="1:19" s="15" customFormat="1" ht="9.9499999999999993" hidden="1" customHeight="1" x14ac:dyDescent="0.2">
      <c r="A38" s="73" t="s">
        <v>38</v>
      </c>
      <c r="B38" s="371">
        <f>SUM(B39:B41)</f>
        <v>135</v>
      </c>
      <c r="C38" s="371">
        <f>SUM(C39:C41)</f>
        <v>0</v>
      </c>
      <c r="D38" s="371">
        <f t="shared" si="21"/>
        <v>135</v>
      </c>
      <c r="E38" s="371">
        <f>SUM(E39:E41)</f>
        <v>154</v>
      </c>
      <c r="F38" s="371">
        <f>SUM(F39:F41)</f>
        <v>0</v>
      </c>
      <c r="G38" s="371">
        <f t="shared" si="19"/>
        <v>154</v>
      </c>
      <c r="H38" s="371">
        <f>SUM(H39:H41)</f>
        <v>112</v>
      </c>
      <c r="I38" s="371">
        <f>SUM(I39:I41)</f>
        <v>0</v>
      </c>
      <c r="J38" s="371">
        <f t="shared" si="20"/>
        <v>112</v>
      </c>
      <c r="K38" s="258">
        <f>E38/B38</f>
        <v>1.1407407407407408</v>
      </c>
      <c r="L38" s="258" t="e">
        <f t="shared" si="42"/>
        <v>#DIV/0!</v>
      </c>
      <c r="M38" s="258">
        <f t="shared" si="42"/>
        <v>1.1407407407407408</v>
      </c>
      <c r="N38" s="258">
        <f t="shared" ref="N38" si="45">H38/B38</f>
        <v>0.82962962962962961</v>
      </c>
      <c r="O38" s="258" t="e">
        <f t="shared" ref="O38" si="46">I38/C38</f>
        <v>#DIV/0!</v>
      </c>
      <c r="P38" s="258">
        <f t="shared" ref="P38" si="47">J38/D38</f>
        <v>0.82962962962962961</v>
      </c>
      <c r="Q38" s="258">
        <f t="shared" si="37"/>
        <v>0.72727272727272729</v>
      </c>
      <c r="R38" s="258" t="e">
        <f t="shared" ref="R38" si="48">I38/F38</f>
        <v>#DIV/0!</v>
      </c>
      <c r="S38" s="258">
        <f t="shared" ref="S38" si="49">J38/G38</f>
        <v>0.72727272727272729</v>
      </c>
    </row>
    <row r="39" spans="1:19" s="15" customFormat="1" ht="9.9499999999999993" hidden="1" customHeight="1" x14ac:dyDescent="0.2">
      <c r="A39" s="353" t="s">
        <v>269</v>
      </c>
      <c r="B39" s="67">
        <f>45+5+4</f>
        <v>54</v>
      </c>
      <c r="C39" s="67"/>
      <c r="D39" s="67">
        <f t="shared" si="21"/>
        <v>54</v>
      </c>
      <c r="E39" s="67">
        <v>67</v>
      </c>
      <c r="F39" s="67">
        <v>0</v>
      </c>
      <c r="G39" s="67">
        <f t="shared" si="19"/>
        <v>67</v>
      </c>
      <c r="H39" s="67">
        <v>46</v>
      </c>
      <c r="I39" s="67"/>
      <c r="J39" s="67">
        <f t="shared" si="20"/>
        <v>46</v>
      </c>
      <c r="K39" s="259">
        <f t="shared" ref="K39:K44" si="50">E39/B39</f>
        <v>1.2407407407407407</v>
      </c>
      <c r="L39" s="259" t="e">
        <f t="shared" ref="L39:M45" si="51">F39/C39</f>
        <v>#DIV/0!</v>
      </c>
      <c r="M39" s="259">
        <f t="shared" si="51"/>
        <v>1.2407407407407407</v>
      </c>
      <c r="N39" s="259">
        <f t="shared" ref="N39:P45" si="52">H39/B39</f>
        <v>0.85185185185185186</v>
      </c>
      <c r="O39" s="259" t="e">
        <f t="shared" si="52"/>
        <v>#DIV/0!</v>
      </c>
      <c r="P39" s="259">
        <f t="shared" si="52"/>
        <v>0.85185185185185186</v>
      </c>
      <c r="Q39" s="259">
        <f t="shared" ref="Q39:Q45" si="53">H39/E39</f>
        <v>0.68656716417910446</v>
      </c>
      <c r="R39" s="259" t="e">
        <f t="shared" ref="R39:S41" si="54">I39/F39</f>
        <v>#DIV/0!</v>
      </c>
      <c r="S39" s="259">
        <f t="shared" si="54"/>
        <v>0.68656716417910446</v>
      </c>
    </row>
    <row r="40" spans="1:19" s="15" customFormat="1" ht="9.9499999999999993" hidden="1" customHeight="1" x14ac:dyDescent="0.2">
      <c r="A40" s="347" t="s">
        <v>273</v>
      </c>
      <c r="B40" s="71">
        <f>60+6+4</f>
        <v>70</v>
      </c>
      <c r="C40" s="71"/>
      <c r="D40" s="67">
        <f t="shared" si="21"/>
        <v>70</v>
      </c>
      <c r="E40" s="67">
        <v>81</v>
      </c>
      <c r="F40" s="67">
        <v>0</v>
      </c>
      <c r="G40" s="67">
        <f t="shared" si="19"/>
        <v>81</v>
      </c>
      <c r="H40" s="71">
        <v>62</v>
      </c>
      <c r="I40" s="71"/>
      <c r="J40" s="67">
        <f t="shared" si="20"/>
        <v>62</v>
      </c>
      <c r="K40" s="259">
        <f t="shared" si="50"/>
        <v>1.1571428571428573</v>
      </c>
      <c r="L40" s="259" t="e">
        <f t="shared" si="51"/>
        <v>#DIV/0!</v>
      </c>
      <c r="M40" s="259">
        <f t="shared" si="51"/>
        <v>1.1571428571428573</v>
      </c>
      <c r="N40" s="259">
        <f t="shared" si="52"/>
        <v>0.88571428571428568</v>
      </c>
      <c r="O40" s="259" t="e">
        <f t="shared" si="52"/>
        <v>#DIV/0!</v>
      </c>
      <c r="P40" s="259">
        <f t="shared" si="52"/>
        <v>0.88571428571428568</v>
      </c>
      <c r="Q40" s="259">
        <f t="shared" si="53"/>
        <v>0.76543209876543206</v>
      </c>
      <c r="R40" s="259" t="e">
        <f t="shared" si="54"/>
        <v>#DIV/0!</v>
      </c>
      <c r="S40" s="259">
        <f t="shared" si="54"/>
        <v>0.76543209876543206</v>
      </c>
    </row>
    <row r="41" spans="1:19" s="15" customFormat="1" ht="9.9499999999999993" hidden="1" customHeight="1" x14ac:dyDescent="0.2">
      <c r="A41" s="366" t="s">
        <v>274</v>
      </c>
      <c r="B41" s="67">
        <f>10+1</f>
        <v>11</v>
      </c>
      <c r="C41" s="67"/>
      <c r="D41" s="67">
        <f t="shared" si="21"/>
        <v>11</v>
      </c>
      <c r="E41" s="67">
        <v>6</v>
      </c>
      <c r="F41" s="67">
        <v>0</v>
      </c>
      <c r="G41" s="67">
        <f t="shared" si="19"/>
        <v>6</v>
      </c>
      <c r="H41" s="67">
        <v>4</v>
      </c>
      <c r="I41" s="67"/>
      <c r="J41" s="67">
        <f t="shared" si="20"/>
        <v>4</v>
      </c>
      <c r="K41" s="259">
        <f t="shared" si="50"/>
        <v>0.54545454545454541</v>
      </c>
      <c r="L41" s="259" t="e">
        <f t="shared" si="51"/>
        <v>#DIV/0!</v>
      </c>
      <c r="M41" s="259">
        <f t="shared" si="51"/>
        <v>0.54545454545454541</v>
      </c>
      <c r="N41" s="259">
        <f t="shared" si="52"/>
        <v>0.36363636363636365</v>
      </c>
      <c r="O41" s="259" t="e">
        <f t="shared" si="52"/>
        <v>#DIV/0!</v>
      </c>
      <c r="P41" s="259">
        <f t="shared" si="52"/>
        <v>0.36363636363636365</v>
      </c>
      <c r="Q41" s="259">
        <f t="shared" si="53"/>
        <v>0.66666666666666663</v>
      </c>
      <c r="R41" s="259" t="e">
        <f t="shared" si="54"/>
        <v>#DIV/0!</v>
      </c>
      <c r="S41" s="259">
        <f t="shared" si="54"/>
        <v>0.66666666666666663</v>
      </c>
    </row>
    <row r="42" spans="1:19" s="15" customFormat="1" ht="9.9499999999999993" hidden="1" customHeight="1" x14ac:dyDescent="0.2">
      <c r="A42" s="73" t="s">
        <v>39</v>
      </c>
      <c r="B42" s="371">
        <f>SUM(B43:B44)</f>
        <v>113</v>
      </c>
      <c r="C42" s="371">
        <f>SUM(C43:C44)</f>
        <v>0</v>
      </c>
      <c r="D42" s="371">
        <f t="shared" si="21"/>
        <v>113</v>
      </c>
      <c r="E42" s="371">
        <f t="shared" ref="E42:F42" si="55">SUM(E43:E44)</f>
        <v>107</v>
      </c>
      <c r="F42" s="371">
        <f t="shared" si="55"/>
        <v>0</v>
      </c>
      <c r="G42" s="371">
        <f t="shared" si="19"/>
        <v>107</v>
      </c>
      <c r="H42" s="371">
        <f t="shared" ref="H42:I42" si="56">SUM(H43:H44)</f>
        <v>69</v>
      </c>
      <c r="I42" s="371">
        <f t="shared" si="56"/>
        <v>0</v>
      </c>
      <c r="J42" s="371">
        <f t="shared" si="20"/>
        <v>69</v>
      </c>
      <c r="K42" s="258">
        <f>E42/B42</f>
        <v>0.94690265486725667</v>
      </c>
      <c r="L42" s="258" t="e">
        <f t="shared" si="51"/>
        <v>#DIV/0!</v>
      </c>
      <c r="M42" s="258">
        <f t="shared" si="51"/>
        <v>0.94690265486725667</v>
      </c>
      <c r="N42" s="258">
        <f t="shared" si="52"/>
        <v>0.61061946902654862</v>
      </c>
      <c r="O42" s="258" t="e">
        <f t="shared" si="52"/>
        <v>#DIV/0!</v>
      </c>
      <c r="P42" s="258">
        <f t="shared" si="52"/>
        <v>0.61061946902654862</v>
      </c>
      <c r="Q42" s="258">
        <f t="shared" si="53"/>
        <v>0.64485981308411211</v>
      </c>
      <c r="R42" s="258" t="e">
        <f t="shared" ref="R42" si="57">I42/F42</f>
        <v>#DIV/0!</v>
      </c>
      <c r="S42" s="258">
        <f t="shared" ref="S42" si="58">J42/G42</f>
        <v>0.64485981308411211</v>
      </c>
    </row>
    <row r="43" spans="1:19" s="15" customFormat="1" ht="9.9499999999999993" hidden="1" customHeight="1" x14ac:dyDescent="0.2">
      <c r="A43" s="349" t="s">
        <v>268</v>
      </c>
      <c r="B43" s="67">
        <f>30+6+2</f>
        <v>38</v>
      </c>
      <c r="C43" s="67"/>
      <c r="D43" s="67">
        <f t="shared" si="21"/>
        <v>38</v>
      </c>
      <c r="E43" s="67">
        <v>26</v>
      </c>
      <c r="F43" s="67">
        <v>0</v>
      </c>
      <c r="G43" s="67">
        <f t="shared" si="19"/>
        <v>26</v>
      </c>
      <c r="H43" s="67">
        <v>17</v>
      </c>
      <c r="I43" s="67"/>
      <c r="J43" s="67">
        <f t="shared" si="20"/>
        <v>17</v>
      </c>
      <c r="K43" s="259">
        <f t="shared" si="50"/>
        <v>0.68421052631578949</v>
      </c>
      <c r="L43" s="259" t="e">
        <f t="shared" si="51"/>
        <v>#DIV/0!</v>
      </c>
      <c r="M43" s="259">
        <f t="shared" si="51"/>
        <v>0.68421052631578949</v>
      </c>
      <c r="N43" s="259">
        <f t="shared" si="52"/>
        <v>0.44736842105263158</v>
      </c>
      <c r="O43" s="259" t="e">
        <f t="shared" si="52"/>
        <v>#DIV/0!</v>
      </c>
      <c r="P43" s="259">
        <f t="shared" si="52"/>
        <v>0.44736842105263158</v>
      </c>
      <c r="Q43" s="259">
        <f t="shared" si="53"/>
        <v>0.65384615384615385</v>
      </c>
      <c r="R43" s="259" t="e">
        <f>I43/F43</f>
        <v>#DIV/0!</v>
      </c>
      <c r="S43" s="259">
        <f>J43/G43</f>
        <v>0.65384615384615385</v>
      </c>
    </row>
    <row r="44" spans="1:19" s="15" customFormat="1" ht="9.9499999999999993" hidden="1" customHeight="1" x14ac:dyDescent="0.2">
      <c r="A44" s="350" t="s">
        <v>63</v>
      </c>
      <c r="B44" s="71">
        <f>60+12+3</f>
        <v>75</v>
      </c>
      <c r="C44" s="71"/>
      <c r="D44" s="67">
        <f t="shared" si="21"/>
        <v>75</v>
      </c>
      <c r="E44" s="67">
        <v>81</v>
      </c>
      <c r="F44" s="67">
        <v>0</v>
      </c>
      <c r="G44" s="67">
        <f t="shared" si="19"/>
        <v>81</v>
      </c>
      <c r="H44" s="71">
        <v>52</v>
      </c>
      <c r="I44" s="368"/>
      <c r="J44" s="67">
        <f t="shared" si="20"/>
        <v>52</v>
      </c>
      <c r="K44" s="259">
        <f t="shared" si="50"/>
        <v>1.08</v>
      </c>
      <c r="L44" s="259" t="e">
        <f t="shared" si="51"/>
        <v>#DIV/0!</v>
      </c>
      <c r="M44" s="259">
        <f t="shared" si="51"/>
        <v>1.08</v>
      </c>
      <c r="N44" s="259">
        <f t="shared" si="52"/>
        <v>0.69333333333333336</v>
      </c>
      <c r="O44" s="259" t="e">
        <f t="shared" si="52"/>
        <v>#DIV/0!</v>
      </c>
      <c r="P44" s="259">
        <f t="shared" si="52"/>
        <v>0.69333333333333336</v>
      </c>
      <c r="Q44" s="259">
        <f t="shared" si="53"/>
        <v>0.64197530864197527</v>
      </c>
      <c r="R44" s="259" t="e">
        <f>I44/F44</f>
        <v>#DIV/0!</v>
      </c>
      <c r="S44" s="259">
        <f>J44/G44</f>
        <v>0.64197530864197527</v>
      </c>
    </row>
    <row r="45" spans="1:19" s="15" customFormat="1" ht="9.9499999999999993" hidden="1" customHeight="1" x14ac:dyDescent="0.2">
      <c r="A45" s="73" t="s">
        <v>40</v>
      </c>
      <c r="B45" s="371">
        <f>SUM(B46)</f>
        <v>55</v>
      </c>
      <c r="C45" s="371">
        <f>SUM(C46)</f>
        <v>36</v>
      </c>
      <c r="D45" s="371">
        <f t="shared" si="21"/>
        <v>91</v>
      </c>
      <c r="E45" s="371">
        <f t="shared" ref="E45:F45" si="59">SUM(E46)</f>
        <v>116</v>
      </c>
      <c r="F45" s="371">
        <f t="shared" si="59"/>
        <v>14</v>
      </c>
      <c r="G45" s="371">
        <f t="shared" si="19"/>
        <v>130</v>
      </c>
      <c r="H45" s="371">
        <f t="shared" ref="H45:I45" si="60">SUM(H46)</f>
        <v>46</v>
      </c>
      <c r="I45" s="371">
        <f t="shared" si="60"/>
        <v>15</v>
      </c>
      <c r="J45" s="371">
        <f t="shared" si="20"/>
        <v>61</v>
      </c>
      <c r="K45" s="258">
        <f>E45/B45</f>
        <v>2.1090909090909089</v>
      </c>
      <c r="L45" s="258">
        <f t="shared" si="51"/>
        <v>0.3888888888888889</v>
      </c>
      <c r="M45" s="258">
        <f t="shared" si="51"/>
        <v>1.4285714285714286</v>
      </c>
      <c r="N45" s="258">
        <f t="shared" si="52"/>
        <v>0.83636363636363631</v>
      </c>
      <c r="O45" s="258">
        <f t="shared" si="52"/>
        <v>0.41666666666666669</v>
      </c>
      <c r="P45" s="258">
        <f t="shared" si="52"/>
        <v>0.67032967032967028</v>
      </c>
      <c r="Q45" s="258">
        <f t="shared" si="53"/>
        <v>0.39655172413793105</v>
      </c>
      <c r="R45" s="258">
        <f t="shared" ref="R45" si="61">I45/F45</f>
        <v>1.0714285714285714</v>
      </c>
      <c r="S45" s="258">
        <f t="shared" ref="S45" si="62">J45/G45</f>
        <v>0.46923076923076923</v>
      </c>
    </row>
    <row r="46" spans="1:19" s="15" customFormat="1" ht="9.9499999999999993" hidden="1" customHeight="1" x14ac:dyDescent="0.2">
      <c r="A46" s="349" t="s">
        <v>217</v>
      </c>
      <c r="B46" s="67">
        <f>45+5+5</f>
        <v>55</v>
      </c>
      <c r="C46" s="67">
        <f>30+3+3</f>
        <v>36</v>
      </c>
      <c r="D46" s="67">
        <f>SUM(B46:C46)</f>
        <v>91</v>
      </c>
      <c r="E46" s="67">
        <v>116</v>
      </c>
      <c r="F46" s="67">
        <v>14</v>
      </c>
      <c r="G46" s="67">
        <f t="shared" si="19"/>
        <v>130</v>
      </c>
      <c r="H46" s="67">
        <v>46</v>
      </c>
      <c r="I46" s="67">
        <v>15</v>
      </c>
      <c r="J46" s="67">
        <f t="shared" si="20"/>
        <v>61</v>
      </c>
      <c r="K46" s="259">
        <f t="shared" ref="K46" si="63">E46/B46</f>
        <v>2.1090909090909089</v>
      </c>
      <c r="L46" s="259">
        <f t="shared" ref="L46:M47" si="64">F46/C46</f>
        <v>0.3888888888888889</v>
      </c>
      <c r="M46" s="259">
        <f t="shared" si="64"/>
        <v>1.4285714285714286</v>
      </c>
      <c r="N46" s="259">
        <f t="shared" ref="N46:P47" si="65">H46/B46</f>
        <v>0.83636363636363631</v>
      </c>
      <c r="O46" s="259">
        <f t="shared" si="65"/>
        <v>0.41666666666666669</v>
      </c>
      <c r="P46" s="259">
        <f t="shared" si="65"/>
        <v>0.67032967032967028</v>
      </c>
      <c r="Q46" s="259">
        <f t="shared" ref="Q46:Q47" si="66">H46/E46</f>
        <v>0.39655172413793105</v>
      </c>
      <c r="R46" s="259">
        <f>I46/F46</f>
        <v>1.0714285714285714</v>
      </c>
      <c r="S46" s="259">
        <f>J46/G46</f>
        <v>0.46923076923076923</v>
      </c>
    </row>
    <row r="47" spans="1:19" ht="9.9499999999999993" hidden="1" customHeight="1" x14ac:dyDescent="0.2">
      <c r="A47" s="290" t="s">
        <v>160</v>
      </c>
      <c r="B47" s="311">
        <f>SUM(B48,B50,B55,B59)</f>
        <v>465</v>
      </c>
      <c r="C47" s="311">
        <f>SUM(C48,C50,C55,C59)</f>
        <v>390</v>
      </c>
      <c r="D47" s="311">
        <f>SUM(B47:C47)</f>
        <v>855</v>
      </c>
      <c r="E47" s="311">
        <f>SUM(E48,E50,E55,E59)</f>
        <v>678</v>
      </c>
      <c r="F47" s="311">
        <f>SUM(F48,F50,F55,F59)</f>
        <v>385</v>
      </c>
      <c r="G47" s="311">
        <f t="shared" si="19"/>
        <v>1063</v>
      </c>
      <c r="H47" s="311">
        <f>SUM(H48,H50,H55,H59)</f>
        <v>428</v>
      </c>
      <c r="I47" s="311">
        <f>SUM(I48,I50,I55,I59)</f>
        <v>259</v>
      </c>
      <c r="J47" s="311">
        <f t="shared" si="20"/>
        <v>687</v>
      </c>
      <c r="K47" s="260">
        <f>E47/B47</f>
        <v>1.4580645161290322</v>
      </c>
      <c r="L47" s="260">
        <f t="shared" si="64"/>
        <v>0.98717948717948723</v>
      </c>
      <c r="M47" s="260">
        <f t="shared" si="64"/>
        <v>1.2432748538011695</v>
      </c>
      <c r="N47" s="260">
        <f t="shared" si="65"/>
        <v>0.9204301075268817</v>
      </c>
      <c r="O47" s="260">
        <f t="shared" si="65"/>
        <v>0.66410256410256407</v>
      </c>
      <c r="P47" s="260">
        <f t="shared" si="65"/>
        <v>0.80350877192982462</v>
      </c>
      <c r="Q47" s="260">
        <f t="shared" si="66"/>
        <v>0.63126843657817111</v>
      </c>
      <c r="R47" s="260">
        <f t="shared" ref="R47" si="67">I47/F47</f>
        <v>0.67272727272727273</v>
      </c>
      <c r="S47" s="260">
        <f t="shared" ref="S47" si="68">J47/G47</f>
        <v>0.64628410159924743</v>
      </c>
    </row>
    <row r="48" spans="1:19" s="15" customFormat="1" ht="9.9499999999999993" hidden="1" customHeight="1" x14ac:dyDescent="0.2">
      <c r="A48" s="73" t="s">
        <v>36</v>
      </c>
      <c r="B48" s="372">
        <f>SUM(B49:B49)</f>
        <v>110</v>
      </c>
      <c r="C48" s="372">
        <f>SUM(C49:C49)</f>
        <v>0</v>
      </c>
      <c r="D48" s="371">
        <f t="shared" si="21"/>
        <v>110</v>
      </c>
      <c r="E48" s="372">
        <f>SUM(E49:E49)</f>
        <v>138</v>
      </c>
      <c r="F48" s="372">
        <f>SUM(F49:F49)</f>
        <v>0</v>
      </c>
      <c r="G48" s="371">
        <f t="shared" si="19"/>
        <v>138</v>
      </c>
      <c r="H48" s="372">
        <f>SUM(H49:H49)</f>
        <v>98</v>
      </c>
      <c r="I48" s="372">
        <f>SUM(I49:I49)</f>
        <v>0</v>
      </c>
      <c r="J48" s="371">
        <f t="shared" si="20"/>
        <v>98</v>
      </c>
      <c r="K48" s="258">
        <f>E48/B48</f>
        <v>1.2545454545454546</v>
      </c>
      <c r="L48" s="258" t="e">
        <f t="shared" ref="L48:M50" si="69">F48/C48</f>
        <v>#DIV/0!</v>
      </c>
      <c r="M48" s="258">
        <f t="shared" ref="M48" si="70">G48/D48</f>
        <v>1.2545454545454546</v>
      </c>
      <c r="N48" s="258">
        <f t="shared" ref="N48" si="71">H48/B48</f>
        <v>0.89090909090909087</v>
      </c>
      <c r="O48" s="258" t="e">
        <f t="shared" ref="O48:O64" si="72">I48/C48</f>
        <v>#DIV/0!</v>
      </c>
      <c r="P48" s="258">
        <f t="shared" ref="P48:P64" si="73">J48/D48</f>
        <v>0.89090909090909087</v>
      </c>
      <c r="Q48" s="258">
        <f t="shared" ref="Q48" si="74">H48/E48</f>
        <v>0.71014492753623193</v>
      </c>
      <c r="R48" s="258" t="e">
        <f t="shared" ref="R48:R64" si="75">I48/F48</f>
        <v>#DIV/0!</v>
      </c>
      <c r="S48" s="258">
        <f t="shared" ref="S48:S64" si="76">J48/G48</f>
        <v>0.71014492753623193</v>
      </c>
    </row>
    <row r="49" spans="1:19" s="15" customFormat="1" ht="9.9499999999999993" hidden="1" customHeight="1" x14ac:dyDescent="0.2">
      <c r="A49" s="347" t="s">
        <v>70</v>
      </c>
      <c r="B49" s="313">
        <f>100+10</f>
        <v>110</v>
      </c>
      <c r="C49" s="313"/>
      <c r="D49" s="67">
        <f t="shared" si="21"/>
        <v>110</v>
      </c>
      <c r="E49" s="67">
        <v>138</v>
      </c>
      <c r="F49" s="67">
        <v>0</v>
      </c>
      <c r="G49" s="67">
        <f t="shared" si="19"/>
        <v>138</v>
      </c>
      <c r="H49" s="313">
        <v>98</v>
      </c>
      <c r="I49" s="313"/>
      <c r="J49" s="67">
        <f t="shared" si="20"/>
        <v>98</v>
      </c>
      <c r="K49" s="259">
        <f t="shared" ref="K49" si="77">E49/B49</f>
        <v>1.2545454545454546</v>
      </c>
      <c r="L49" s="259" t="e">
        <f t="shared" si="69"/>
        <v>#DIV/0!</v>
      </c>
      <c r="M49" s="259">
        <f t="shared" si="69"/>
        <v>1.2545454545454546</v>
      </c>
      <c r="N49" s="259">
        <f t="shared" ref="N49:P50" si="78">H49/B49</f>
        <v>0.89090909090909087</v>
      </c>
      <c r="O49" s="259" t="e">
        <f t="shared" si="78"/>
        <v>#DIV/0!</v>
      </c>
      <c r="P49" s="259">
        <f t="shared" si="78"/>
        <v>0.89090909090909087</v>
      </c>
      <c r="Q49" s="259">
        <f t="shared" ref="Q49:Q50" si="79">H49/E49</f>
        <v>0.71014492753623193</v>
      </c>
      <c r="R49" s="259" t="e">
        <f t="shared" ref="R49:S49" si="80">I49/F49</f>
        <v>#DIV/0!</v>
      </c>
      <c r="S49" s="259">
        <f t="shared" si="80"/>
        <v>0.71014492753623193</v>
      </c>
    </row>
    <row r="50" spans="1:19" s="15" customFormat="1" ht="9.9499999999999993" hidden="1" customHeight="1" x14ac:dyDescent="0.2">
      <c r="A50" s="73" t="s">
        <v>38</v>
      </c>
      <c r="B50" s="322">
        <f>SUM(B51:B54)</f>
        <v>77</v>
      </c>
      <c r="C50" s="322">
        <f>SUM(C51:C54)</f>
        <v>210</v>
      </c>
      <c r="D50" s="322">
        <f t="shared" ref="D50:D54" si="81">SUM(B50:C50)</f>
        <v>287</v>
      </c>
      <c r="E50" s="322">
        <f>SUM(E51:E54)</f>
        <v>148</v>
      </c>
      <c r="F50" s="322">
        <f>SUM(F51:F54)</f>
        <v>270</v>
      </c>
      <c r="G50" s="322">
        <f t="shared" si="19"/>
        <v>418</v>
      </c>
      <c r="H50" s="322">
        <f>SUM(H51:H54)</f>
        <v>77</v>
      </c>
      <c r="I50" s="322">
        <f>SUM(I51:I54)</f>
        <v>175</v>
      </c>
      <c r="J50" s="322">
        <f t="shared" si="20"/>
        <v>252</v>
      </c>
      <c r="K50" s="258">
        <f>E50/B50</f>
        <v>1.9220779220779221</v>
      </c>
      <c r="L50" s="258">
        <f t="shared" si="69"/>
        <v>1.2857142857142858</v>
      </c>
      <c r="M50" s="258">
        <f t="shared" si="69"/>
        <v>1.4564459930313589</v>
      </c>
      <c r="N50" s="258">
        <f t="shared" si="78"/>
        <v>1</v>
      </c>
      <c r="O50" s="258">
        <f t="shared" si="78"/>
        <v>0.83333333333333337</v>
      </c>
      <c r="P50" s="258">
        <f t="shared" si="78"/>
        <v>0.87804878048780488</v>
      </c>
      <c r="Q50" s="258">
        <f t="shared" si="79"/>
        <v>0.52027027027027029</v>
      </c>
      <c r="R50" s="258">
        <f t="shared" ref="R50" si="82">I50/F50</f>
        <v>0.64814814814814814</v>
      </c>
      <c r="S50" s="258">
        <f t="shared" ref="S50" si="83">J50/G50</f>
        <v>0.60287081339712922</v>
      </c>
    </row>
    <row r="51" spans="1:19" s="15" customFormat="1" ht="9.9499999999999993" hidden="1" customHeight="1" x14ac:dyDescent="0.2">
      <c r="A51" s="347" t="s">
        <v>280</v>
      </c>
      <c r="B51" s="307">
        <f>60+6</f>
        <v>66</v>
      </c>
      <c r="C51" s="307">
        <f>60+6+4</f>
        <v>70</v>
      </c>
      <c r="D51" s="67">
        <f t="shared" si="81"/>
        <v>136</v>
      </c>
      <c r="E51" s="67">
        <v>134</v>
      </c>
      <c r="F51" s="67">
        <v>90</v>
      </c>
      <c r="G51" s="67">
        <f t="shared" si="19"/>
        <v>224</v>
      </c>
      <c r="H51" s="307">
        <v>66</v>
      </c>
      <c r="I51" s="307">
        <v>58</v>
      </c>
      <c r="J51" s="67">
        <f t="shared" si="20"/>
        <v>124</v>
      </c>
      <c r="K51" s="259">
        <f t="shared" ref="K51:K54" si="84">E51/B51</f>
        <v>2.0303030303030303</v>
      </c>
      <c r="L51" s="259">
        <f t="shared" ref="L51:M55" si="85">F51/C51</f>
        <v>1.2857142857142858</v>
      </c>
      <c r="M51" s="259">
        <f t="shared" si="85"/>
        <v>1.6470588235294117</v>
      </c>
      <c r="N51" s="259">
        <f t="shared" ref="N51:P55" si="86">H51/B51</f>
        <v>1</v>
      </c>
      <c r="O51" s="259">
        <f t="shared" si="86"/>
        <v>0.82857142857142863</v>
      </c>
      <c r="P51" s="259">
        <f t="shared" si="86"/>
        <v>0.91176470588235292</v>
      </c>
      <c r="Q51" s="259">
        <f t="shared" ref="Q51:Q55" si="87">H51/E51</f>
        <v>0.4925373134328358</v>
      </c>
      <c r="R51" s="259">
        <f t="shared" ref="R51:R54" si="88">I51/F51</f>
        <v>0.64444444444444449</v>
      </c>
      <c r="S51" s="259">
        <f t="shared" ref="S51:S54" si="89">J51/G51</f>
        <v>0.5535714285714286</v>
      </c>
    </row>
    <row r="52" spans="1:19" s="15" customFormat="1" ht="9.9499999999999993" hidden="1" customHeight="1" x14ac:dyDescent="0.2">
      <c r="A52" s="356" t="s">
        <v>275</v>
      </c>
      <c r="B52" s="307">
        <f>10+1</f>
        <v>11</v>
      </c>
      <c r="C52" s="307"/>
      <c r="D52" s="67">
        <f t="shared" si="81"/>
        <v>11</v>
      </c>
      <c r="E52" s="67">
        <v>14</v>
      </c>
      <c r="F52" s="67"/>
      <c r="G52" s="67">
        <f t="shared" si="19"/>
        <v>14</v>
      </c>
      <c r="H52" s="307">
        <v>11</v>
      </c>
      <c r="I52" s="307"/>
      <c r="J52" s="67">
        <f t="shared" si="20"/>
        <v>11</v>
      </c>
      <c r="K52" s="259">
        <f t="shared" si="84"/>
        <v>1.2727272727272727</v>
      </c>
      <c r="L52" s="259" t="e">
        <f t="shared" si="85"/>
        <v>#DIV/0!</v>
      </c>
      <c r="M52" s="259">
        <f t="shared" si="85"/>
        <v>1.2727272727272727</v>
      </c>
      <c r="N52" s="259">
        <f t="shared" si="86"/>
        <v>1</v>
      </c>
      <c r="O52" s="259" t="e">
        <f t="shared" si="86"/>
        <v>#DIV/0!</v>
      </c>
      <c r="P52" s="259">
        <f t="shared" si="86"/>
        <v>1</v>
      </c>
      <c r="Q52" s="259">
        <f t="shared" si="87"/>
        <v>0.7857142857142857</v>
      </c>
      <c r="R52" s="259" t="e">
        <f t="shared" si="88"/>
        <v>#DIV/0!</v>
      </c>
      <c r="S52" s="259">
        <f t="shared" si="89"/>
        <v>0.7857142857142857</v>
      </c>
    </row>
    <row r="53" spans="1:19" s="15" customFormat="1" ht="9.9499999999999993" hidden="1" customHeight="1" x14ac:dyDescent="0.2">
      <c r="A53" s="347" t="s">
        <v>281</v>
      </c>
      <c r="B53" s="71"/>
      <c r="C53" s="71">
        <f>60+6+4</f>
        <v>70</v>
      </c>
      <c r="D53" s="67">
        <f t="shared" si="81"/>
        <v>70</v>
      </c>
      <c r="E53" s="67">
        <v>0</v>
      </c>
      <c r="F53" s="67">
        <v>75</v>
      </c>
      <c r="G53" s="67">
        <f t="shared" si="19"/>
        <v>75</v>
      </c>
      <c r="H53" s="71"/>
      <c r="I53" s="71">
        <v>58</v>
      </c>
      <c r="J53" s="67">
        <f t="shared" si="20"/>
        <v>58</v>
      </c>
      <c r="K53" s="259" t="e">
        <f t="shared" si="84"/>
        <v>#DIV/0!</v>
      </c>
      <c r="L53" s="259">
        <f t="shared" si="85"/>
        <v>1.0714285714285714</v>
      </c>
      <c r="M53" s="259">
        <f t="shared" si="85"/>
        <v>1.0714285714285714</v>
      </c>
      <c r="N53" s="259" t="e">
        <f t="shared" si="86"/>
        <v>#DIV/0!</v>
      </c>
      <c r="O53" s="259">
        <f t="shared" si="86"/>
        <v>0.82857142857142863</v>
      </c>
      <c r="P53" s="259">
        <f t="shared" si="86"/>
        <v>0.82857142857142863</v>
      </c>
      <c r="Q53" s="259" t="e">
        <f t="shared" si="87"/>
        <v>#DIV/0!</v>
      </c>
      <c r="R53" s="259">
        <f t="shared" si="88"/>
        <v>0.77333333333333332</v>
      </c>
      <c r="S53" s="259">
        <f t="shared" si="89"/>
        <v>0.77333333333333332</v>
      </c>
    </row>
    <row r="54" spans="1:19" s="15" customFormat="1" ht="9.9499999999999993" hidden="1" customHeight="1" x14ac:dyDescent="0.2">
      <c r="A54" s="347" t="s">
        <v>282</v>
      </c>
      <c r="B54" s="307"/>
      <c r="C54" s="307">
        <f>60+6+4</f>
        <v>70</v>
      </c>
      <c r="D54" s="67">
        <f t="shared" si="81"/>
        <v>70</v>
      </c>
      <c r="E54" s="67">
        <v>0</v>
      </c>
      <c r="F54" s="67">
        <v>105</v>
      </c>
      <c r="G54" s="67">
        <f t="shared" si="19"/>
        <v>105</v>
      </c>
      <c r="H54" s="307"/>
      <c r="I54" s="307">
        <v>59</v>
      </c>
      <c r="J54" s="67">
        <f t="shared" si="20"/>
        <v>59</v>
      </c>
      <c r="K54" s="259" t="e">
        <f t="shared" si="84"/>
        <v>#DIV/0!</v>
      </c>
      <c r="L54" s="259">
        <f t="shared" si="85"/>
        <v>1.5</v>
      </c>
      <c r="M54" s="259">
        <f t="shared" si="85"/>
        <v>1.5</v>
      </c>
      <c r="N54" s="259" t="e">
        <f t="shared" si="86"/>
        <v>#DIV/0!</v>
      </c>
      <c r="O54" s="259">
        <f t="shared" si="86"/>
        <v>0.84285714285714286</v>
      </c>
      <c r="P54" s="259">
        <f t="shared" si="86"/>
        <v>0.84285714285714286</v>
      </c>
      <c r="Q54" s="259" t="e">
        <f t="shared" si="87"/>
        <v>#DIV/0!</v>
      </c>
      <c r="R54" s="259">
        <f t="shared" si="88"/>
        <v>0.56190476190476191</v>
      </c>
      <c r="S54" s="259">
        <f t="shared" si="89"/>
        <v>0.56190476190476191</v>
      </c>
    </row>
    <row r="55" spans="1:19" ht="9.9499999999999993" hidden="1" customHeight="1" x14ac:dyDescent="0.2">
      <c r="A55" s="73" t="s">
        <v>39</v>
      </c>
      <c r="B55" s="305">
        <f>SUM(B56:B58)</f>
        <v>112</v>
      </c>
      <c r="C55" s="305">
        <f>SUM(C56:C58)</f>
        <v>94</v>
      </c>
      <c r="D55" s="305">
        <f>SUM(B55:C55)</f>
        <v>206</v>
      </c>
      <c r="E55" s="305">
        <f t="shared" ref="E55:F55" si="90">SUM(E56:E58)</f>
        <v>127</v>
      </c>
      <c r="F55" s="305">
        <f t="shared" si="90"/>
        <v>33</v>
      </c>
      <c r="G55" s="305">
        <f t="shared" si="19"/>
        <v>160</v>
      </c>
      <c r="H55" s="305">
        <f t="shared" ref="H55:I55" si="91">SUM(H56:H58)</f>
        <v>103</v>
      </c>
      <c r="I55" s="305">
        <f t="shared" si="91"/>
        <v>19</v>
      </c>
      <c r="J55" s="305">
        <f t="shared" si="20"/>
        <v>122</v>
      </c>
      <c r="K55" s="258">
        <f>E55/B55</f>
        <v>1.1339285714285714</v>
      </c>
      <c r="L55" s="258">
        <f t="shared" si="85"/>
        <v>0.35106382978723405</v>
      </c>
      <c r="M55" s="258">
        <f t="shared" si="85"/>
        <v>0.77669902912621358</v>
      </c>
      <c r="N55" s="258">
        <f t="shared" si="86"/>
        <v>0.9196428571428571</v>
      </c>
      <c r="O55" s="258">
        <f t="shared" si="86"/>
        <v>0.20212765957446807</v>
      </c>
      <c r="P55" s="258">
        <f t="shared" si="86"/>
        <v>0.59223300970873782</v>
      </c>
      <c r="Q55" s="258">
        <f t="shared" si="87"/>
        <v>0.8110236220472441</v>
      </c>
      <c r="R55" s="258">
        <f t="shared" ref="R55" si="92">I55/F55</f>
        <v>0.5757575757575758</v>
      </c>
      <c r="S55" s="258">
        <f t="shared" ref="S55" si="93">J55/G55</f>
        <v>0.76249999999999996</v>
      </c>
    </row>
    <row r="56" spans="1:19" s="15" customFormat="1" ht="9.9499999999999993" hidden="1" customHeight="1" x14ac:dyDescent="0.2">
      <c r="A56" s="346" t="s">
        <v>242</v>
      </c>
      <c r="B56" s="67"/>
      <c r="C56" s="67">
        <f>30+15+2</f>
        <v>47</v>
      </c>
      <c r="D56" s="67">
        <f t="shared" ref="D56:D58" si="94">SUM(B56:C56)</f>
        <v>47</v>
      </c>
      <c r="E56" s="67">
        <v>0</v>
      </c>
      <c r="F56" s="67">
        <v>25</v>
      </c>
      <c r="G56" s="67">
        <f t="shared" si="19"/>
        <v>25</v>
      </c>
      <c r="H56" s="67"/>
      <c r="I56" s="67">
        <v>18</v>
      </c>
      <c r="J56" s="67">
        <f t="shared" si="20"/>
        <v>18</v>
      </c>
      <c r="K56" s="259" t="e">
        <f t="shared" ref="K56:K58" si="95">E56/B56</f>
        <v>#DIV/0!</v>
      </c>
      <c r="L56" s="259">
        <f t="shared" ref="L56:M59" si="96">F56/C56</f>
        <v>0.53191489361702127</v>
      </c>
      <c r="M56" s="259">
        <f t="shared" si="96"/>
        <v>0.53191489361702127</v>
      </c>
      <c r="N56" s="259" t="e">
        <f t="shared" ref="N56:P59" si="97">H56/B56</f>
        <v>#DIV/0!</v>
      </c>
      <c r="O56" s="259">
        <f t="shared" si="97"/>
        <v>0.38297872340425532</v>
      </c>
      <c r="P56" s="259">
        <f t="shared" si="97"/>
        <v>0.38297872340425532</v>
      </c>
      <c r="Q56" s="259" t="e">
        <f t="shared" ref="Q56:Q59" si="98">H56/E56</f>
        <v>#DIV/0!</v>
      </c>
      <c r="R56" s="259">
        <f t="shared" ref="R56:S58" si="99">I56/F56</f>
        <v>0.72</v>
      </c>
      <c r="S56" s="259">
        <f t="shared" si="99"/>
        <v>0.72</v>
      </c>
    </row>
    <row r="57" spans="1:19" s="15" customFormat="1" ht="9.9499999999999993" hidden="1" customHeight="1" x14ac:dyDescent="0.2">
      <c r="A57" s="347" t="s">
        <v>245</v>
      </c>
      <c r="B57" s="67">
        <f>90+18+4</f>
        <v>112</v>
      </c>
      <c r="C57" s="67"/>
      <c r="D57" s="67">
        <f t="shared" si="94"/>
        <v>112</v>
      </c>
      <c r="E57" s="67">
        <v>120</v>
      </c>
      <c r="F57" s="67">
        <v>0</v>
      </c>
      <c r="G57" s="67">
        <f t="shared" si="19"/>
        <v>120</v>
      </c>
      <c r="H57" s="67">
        <v>103</v>
      </c>
      <c r="I57" s="67"/>
      <c r="J57" s="67">
        <f t="shared" si="20"/>
        <v>103</v>
      </c>
      <c r="K57" s="259">
        <f t="shared" si="95"/>
        <v>1.0714285714285714</v>
      </c>
      <c r="L57" s="259" t="e">
        <f t="shared" si="96"/>
        <v>#DIV/0!</v>
      </c>
      <c r="M57" s="259">
        <f t="shared" si="96"/>
        <v>1.0714285714285714</v>
      </c>
      <c r="N57" s="259">
        <f t="shared" si="97"/>
        <v>0.9196428571428571</v>
      </c>
      <c r="O57" s="259" t="e">
        <f t="shared" si="97"/>
        <v>#DIV/0!</v>
      </c>
      <c r="P57" s="259">
        <f t="shared" si="97"/>
        <v>0.9196428571428571</v>
      </c>
      <c r="Q57" s="259">
        <f t="shared" si="98"/>
        <v>0.85833333333333328</v>
      </c>
      <c r="R57" s="259" t="e">
        <f t="shared" si="99"/>
        <v>#DIV/0!</v>
      </c>
      <c r="S57" s="259">
        <f t="shared" si="99"/>
        <v>0.85833333333333328</v>
      </c>
    </row>
    <row r="58" spans="1:19" s="15" customFormat="1" ht="9.9499999999999993" hidden="1" customHeight="1" x14ac:dyDescent="0.2">
      <c r="A58" s="347" t="s">
        <v>246</v>
      </c>
      <c r="B58" s="67"/>
      <c r="C58" s="67">
        <f>30+15+2</f>
        <v>47</v>
      </c>
      <c r="D58" s="67">
        <f t="shared" si="94"/>
        <v>47</v>
      </c>
      <c r="E58" s="67">
        <v>7</v>
      </c>
      <c r="F58" s="67">
        <v>8</v>
      </c>
      <c r="G58" s="67">
        <f t="shared" si="19"/>
        <v>15</v>
      </c>
      <c r="H58" s="67"/>
      <c r="I58" s="67">
        <v>1</v>
      </c>
      <c r="J58" s="67">
        <f t="shared" si="20"/>
        <v>1</v>
      </c>
      <c r="K58" s="259" t="e">
        <f t="shared" si="95"/>
        <v>#DIV/0!</v>
      </c>
      <c r="L58" s="259">
        <f t="shared" si="96"/>
        <v>0.1702127659574468</v>
      </c>
      <c r="M58" s="259">
        <f t="shared" si="96"/>
        <v>0.31914893617021278</v>
      </c>
      <c r="N58" s="259" t="e">
        <f t="shared" si="97"/>
        <v>#DIV/0!</v>
      </c>
      <c r="O58" s="259">
        <f t="shared" si="97"/>
        <v>2.1276595744680851E-2</v>
      </c>
      <c r="P58" s="259">
        <f t="shared" si="97"/>
        <v>2.1276595744680851E-2</v>
      </c>
      <c r="Q58" s="259">
        <f t="shared" si="98"/>
        <v>0</v>
      </c>
      <c r="R58" s="259">
        <f t="shared" si="99"/>
        <v>0.125</v>
      </c>
      <c r="S58" s="259">
        <f t="shared" si="99"/>
        <v>6.6666666666666666E-2</v>
      </c>
    </row>
    <row r="59" spans="1:19" ht="9.9499999999999993" hidden="1" customHeight="1" x14ac:dyDescent="0.2">
      <c r="A59" s="73" t="s">
        <v>40</v>
      </c>
      <c r="B59" s="305">
        <f>SUM(B60:B62)</f>
        <v>166</v>
      </c>
      <c r="C59" s="305">
        <f>SUM(C60:C62)</f>
        <v>86</v>
      </c>
      <c r="D59" s="305">
        <f>SUM(B59:C59)</f>
        <v>252</v>
      </c>
      <c r="E59" s="305">
        <f t="shared" ref="E59:F59" si="100">SUM(E60:E62)</f>
        <v>265</v>
      </c>
      <c r="F59" s="305">
        <f t="shared" si="100"/>
        <v>82</v>
      </c>
      <c r="G59" s="305">
        <f t="shared" si="19"/>
        <v>347</v>
      </c>
      <c r="H59" s="305">
        <f t="shared" ref="H59:I59" si="101">SUM(H60:H62)</f>
        <v>150</v>
      </c>
      <c r="I59" s="305">
        <f t="shared" si="101"/>
        <v>65</v>
      </c>
      <c r="J59" s="305">
        <f t="shared" si="20"/>
        <v>215</v>
      </c>
      <c r="K59" s="258">
        <f>E59/B59</f>
        <v>1.5963855421686748</v>
      </c>
      <c r="L59" s="258">
        <f t="shared" si="96"/>
        <v>0.95348837209302328</v>
      </c>
      <c r="M59" s="258">
        <f t="shared" si="96"/>
        <v>1.376984126984127</v>
      </c>
      <c r="N59" s="258">
        <f t="shared" si="97"/>
        <v>0.90361445783132532</v>
      </c>
      <c r="O59" s="258">
        <f t="shared" si="97"/>
        <v>0.7558139534883721</v>
      </c>
      <c r="P59" s="258">
        <f t="shared" si="97"/>
        <v>0.85317460317460314</v>
      </c>
      <c r="Q59" s="258">
        <f t="shared" si="98"/>
        <v>0.56603773584905659</v>
      </c>
      <c r="R59" s="258">
        <f t="shared" ref="R59" si="102">I59/F59</f>
        <v>0.79268292682926833</v>
      </c>
      <c r="S59" s="258">
        <f t="shared" ref="S59" si="103">J59/G59</f>
        <v>0.6195965417867435</v>
      </c>
    </row>
    <row r="60" spans="1:19" s="15" customFormat="1" ht="9.9499999999999993" hidden="1" customHeight="1" x14ac:dyDescent="0.2">
      <c r="A60" s="346" t="s">
        <v>241</v>
      </c>
      <c r="B60" s="67">
        <f>40+4+2</f>
        <v>46</v>
      </c>
      <c r="C60" s="67">
        <f>30+3+2</f>
        <v>35</v>
      </c>
      <c r="D60" s="67">
        <f t="shared" ref="D60:D62" si="104">SUM(B60:C60)</f>
        <v>81</v>
      </c>
      <c r="E60" s="67">
        <v>88</v>
      </c>
      <c r="F60" s="67">
        <v>35</v>
      </c>
      <c r="G60" s="67">
        <f t="shared" si="19"/>
        <v>123</v>
      </c>
      <c r="H60" s="67">
        <v>42</v>
      </c>
      <c r="I60" s="67">
        <v>26</v>
      </c>
      <c r="J60" s="67">
        <f t="shared" si="20"/>
        <v>68</v>
      </c>
      <c r="K60" s="259">
        <f t="shared" ref="K60:K63" si="105">E60/B60</f>
        <v>1.9130434782608696</v>
      </c>
      <c r="L60" s="259">
        <f t="shared" ref="L60:M63" si="106">F60/C60</f>
        <v>1</v>
      </c>
      <c r="M60" s="259">
        <f t="shared" si="106"/>
        <v>1.5185185185185186</v>
      </c>
      <c r="N60" s="259">
        <f t="shared" ref="N60:P63" si="107">H60/B60</f>
        <v>0.91304347826086951</v>
      </c>
      <c r="O60" s="259">
        <f t="shared" si="107"/>
        <v>0.74285714285714288</v>
      </c>
      <c r="P60" s="259">
        <f t="shared" si="107"/>
        <v>0.83950617283950613</v>
      </c>
      <c r="Q60" s="259">
        <f t="shared" ref="Q60:Q63" si="108">H60/E60</f>
        <v>0.47727272727272729</v>
      </c>
      <c r="R60" s="259">
        <f t="shared" ref="R60:S62" si="109">I60/F60</f>
        <v>0.74285714285714288</v>
      </c>
      <c r="S60" s="259">
        <f t="shared" si="109"/>
        <v>0.55284552845528456</v>
      </c>
    </row>
    <row r="61" spans="1:19" s="15" customFormat="1" ht="9.9499999999999993" hidden="1" customHeight="1" x14ac:dyDescent="0.2">
      <c r="A61" s="348" t="s">
        <v>175</v>
      </c>
      <c r="B61" s="307">
        <f>60+6+3</f>
        <v>69</v>
      </c>
      <c r="C61" s="307">
        <f>45+4+2</f>
        <v>51</v>
      </c>
      <c r="D61" s="67">
        <f t="shared" si="104"/>
        <v>120</v>
      </c>
      <c r="E61" s="67">
        <v>88</v>
      </c>
      <c r="F61" s="67">
        <v>47</v>
      </c>
      <c r="G61" s="67">
        <f t="shared" si="19"/>
        <v>135</v>
      </c>
      <c r="H61" s="307">
        <v>60</v>
      </c>
      <c r="I61" s="307">
        <v>39</v>
      </c>
      <c r="J61" s="67">
        <f t="shared" si="20"/>
        <v>99</v>
      </c>
      <c r="K61" s="259">
        <f t="shared" si="105"/>
        <v>1.2753623188405796</v>
      </c>
      <c r="L61" s="259">
        <f t="shared" si="106"/>
        <v>0.92156862745098034</v>
      </c>
      <c r="M61" s="259">
        <f t="shared" si="106"/>
        <v>1.125</v>
      </c>
      <c r="N61" s="259">
        <f t="shared" si="107"/>
        <v>0.86956521739130432</v>
      </c>
      <c r="O61" s="259">
        <f t="shared" si="107"/>
        <v>0.76470588235294112</v>
      </c>
      <c r="P61" s="259">
        <f t="shared" si="107"/>
        <v>0.82499999999999996</v>
      </c>
      <c r="Q61" s="259">
        <f t="shared" si="108"/>
        <v>0.68181818181818177</v>
      </c>
      <c r="R61" s="259">
        <f t="shared" si="109"/>
        <v>0.82978723404255317</v>
      </c>
      <c r="S61" s="259">
        <f t="shared" si="109"/>
        <v>0.73333333333333328</v>
      </c>
    </row>
    <row r="62" spans="1:19" s="15" customFormat="1" ht="9.9499999999999993" hidden="1" customHeight="1" x14ac:dyDescent="0.2">
      <c r="A62" s="351" t="s">
        <v>176</v>
      </c>
      <c r="B62" s="307">
        <f>45+4+2</f>
        <v>51</v>
      </c>
      <c r="C62" s="307"/>
      <c r="D62" s="67">
        <f t="shared" si="104"/>
        <v>51</v>
      </c>
      <c r="E62" s="67">
        <v>89</v>
      </c>
      <c r="F62" s="67">
        <v>0</v>
      </c>
      <c r="G62" s="67">
        <f t="shared" si="19"/>
        <v>89</v>
      </c>
      <c r="H62" s="307">
        <v>48</v>
      </c>
      <c r="I62" s="307"/>
      <c r="J62" s="67">
        <f t="shared" si="20"/>
        <v>48</v>
      </c>
      <c r="K62" s="259">
        <f t="shared" si="105"/>
        <v>1.7450980392156863</v>
      </c>
      <c r="L62" s="259" t="e">
        <f t="shared" si="106"/>
        <v>#DIV/0!</v>
      </c>
      <c r="M62" s="259">
        <f t="shared" si="106"/>
        <v>1.7450980392156863</v>
      </c>
      <c r="N62" s="259">
        <f t="shared" si="107"/>
        <v>0.94117647058823528</v>
      </c>
      <c r="O62" s="259" t="e">
        <f t="shared" si="107"/>
        <v>#DIV/0!</v>
      </c>
      <c r="P62" s="259">
        <f t="shared" si="107"/>
        <v>0.94117647058823528</v>
      </c>
      <c r="Q62" s="259">
        <f t="shared" si="108"/>
        <v>0.5393258426966292</v>
      </c>
      <c r="R62" s="259" t="e">
        <f t="shared" si="109"/>
        <v>#DIV/0!</v>
      </c>
      <c r="S62" s="259">
        <f t="shared" si="109"/>
        <v>0.5393258426966292</v>
      </c>
    </row>
    <row r="63" spans="1:19" s="15" customFormat="1" ht="9.9499999999999993" hidden="1" customHeight="1" x14ac:dyDescent="0.2">
      <c r="A63" s="285" t="s">
        <v>136</v>
      </c>
      <c r="B63" s="373">
        <f>SUM(B64,B76,B86,B95,B102,B105)</f>
        <v>1120</v>
      </c>
      <c r="C63" s="373">
        <f>SUM(C64,C76,C86,C95,C102,C105)</f>
        <v>501</v>
      </c>
      <c r="D63" s="373">
        <f t="shared" ref="D63" si="110">SUM(B63:C63)</f>
        <v>1621</v>
      </c>
      <c r="E63" s="373">
        <f>SUM(E64,E76,E86,E95,E102,E105)</f>
        <v>557</v>
      </c>
      <c r="F63" s="373">
        <f>SUM(F64,F76,F86,F95,F102,F105)</f>
        <v>98</v>
      </c>
      <c r="G63" s="373">
        <f t="shared" si="19"/>
        <v>655</v>
      </c>
      <c r="H63" s="373">
        <f>SUM(H64,H76,H86,H95,H102,H105)</f>
        <v>381</v>
      </c>
      <c r="I63" s="373">
        <f>SUM(I64,I76,I86,I95,I102,I105)</f>
        <v>44</v>
      </c>
      <c r="J63" s="373">
        <f t="shared" si="20"/>
        <v>425</v>
      </c>
      <c r="K63" s="257">
        <f t="shared" si="105"/>
        <v>0.49732142857142858</v>
      </c>
      <c r="L63" s="257">
        <f t="shared" si="106"/>
        <v>0.19560878243512975</v>
      </c>
      <c r="M63" s="257">
        <f t="shared" si="106"/>
        <v>0.40407156076495993</v>
      </c>
      <c r="N63" s="257">
        <f t="shared" si="107"/>
        <v>0.34017857142857144</v>
      </c>
      <c r="O63" s="257">
        <f t="shared" si="107"/>
        <v>8.7824351297405193E-2</v>
      </c>
      <c r="P63" s="257">
        <f t="shared" si="107"/>
        <v>0.26218383713756938</v>
      </c>
      <c r="Q63" s="257">
        <f t="shared" si="108"/>
        <v>0.6840215439856373</v>
      </c>
      <c r="R63" s="257">
        <f t="shared" ref="R63" si="111">I63/F63</f>
        <v>0.44897959183673469</v>
      </c>
      <c r="S63" s="257">
        <f t="shared" ref="S63" si="112">J63/G63</f>
        <v>0.64885496183206104</v>
      </c>
    </row>
    <row r="64" spans="1:19" s="102" customFormat="1" ht="9.9499999999999993" hidden="1" customHeight="1" x14ac:dyDescent="0.2">
      <c r="A64" s="105" t="s">
        <v>35</v>
      </c>
      <c r="B64" s="369">
        <f>SUM(B65:B75)</f>
        <v>237</v>
      </c>
      <c r="C64" s="369">
        <f>SUM(C65:C75)</f>
        <v>0</v>
      </c>
      <c r="D64" s="316">
        <f>SUM(B64:C64)</f>
        <v>237</v>
      </c>
      <c r="E64" s="369">
        <f t="shared" ref="E64:F64" si="113">SUM(E65:E75)</f>
        <v>52</v>
      </c>
      <c r="F64" s="369">
        <f t="shared" si="113"/>
        <v>0</v>
      </c>
      <c r="G64" s="371">
        <f t="shared" ref="G64:G86" si="114">SUM(E64:F64)</f>
        <v>52</v>
      </c>
      <c r="H64" s="369">
        <f t="shared" ref="H64:I64" si="115">SUM(H65:H75)</f>
        <v>40</v>
      </c>
      <c r="I64" s="369">
        <f t="shared" si="115"/>
        <v>0</v>
      </c>
      <c r="J64" s="371">
        <f t="shared" ref="J64:J86" si="116">SUM(H64:I64)</f>
        <v>40</v>
      </c>
      <c r="K64" s="258">
        <f>E64/B64</f>
        <v>0.21940928270042195</v>
      </c>
      <c r="L64" s="258" t="e">
        <f t="shared" ref="L64:M75" si="117">F64/C64</f>
        <v>#DIV/0!</v>
      </c>
      <c r="M64" s="258">
        <f t="shared" ref="M64" si="118">G64/D64</f>
        <v>0.21940928270042195</v>
      </c>
      <c r="N64" s="258">
        <f t="shared" ref="N64" si="119">H64/B64</f>
        <v>0.16877637130801687</v>
      </c>
      <c r="O64" s="258" t="e">
        <f t="shared" si="72"/>
        <v>#DIV/0!</v>
      </c>
      <c r="P64" s="258">
        <f t="shared" si="73"/>
        <v>0.16877637130801687</v>
      </c>
      <c r="Q64" s="258">
        <f t="shared" ref="Q64" si="120">H64/E64</f>
        <v>0.76923076923076927</v>
      </c>
      <c r="R64" s="258" t="e">
        <f t="shared" si="75"/>
        <v>#DIV/0!</v>
      </c>
      <c r="S64" s="258">
        <f t="shared" si="76"/>
        <v>0.76923076923076927</v>
      </c>
    </row>
    <row r="65" spans="1:19" s="107" customFormat="1" ht="9.9499999999999993" hidden="1" customHeight="1" x14ac:dyDescent="0.2">
      <c r="A65" s="108" t="s">
        <v>253</v>
      </c>
      <c r="B65" s="75">
        <v>23</v>
      </c>
      <c r="C65" s="317"/>
      <c r="D65" s="67">
        <f t="shared" ref="D65:D75" si="121">SUM(B65:C65)</f>
        <v>23</v>
      </c>
      <c r="E65" s="67">
        <v>3</v>
      </c>
      <c r="F65" s="67">
        <v>0</v>
      </c>
      <c r="G65" s="67">
        <f t="shared" si="114"/>
        <v>3</v>
      </c>
      <c r="H65" s="75">
        <v>2</v>
      </c>
      <c r="I65" s="317"/>
      <c r="J65" s="67">
        <f t="shared" si="116"/>
        <v>2</v>
      </c>
      <c r="K65" s="259">
        <f t="shared" ref="K65:K75" si="122">E65/B65</f>
        <v>0.13043478260869565</v>
      </c>
      <c r="L65" s="259" t="e">
        <f t="shared" si="117"/>
        <v>#DIV/0!</v>
      </c>
      <c r="M65" s="259">
        <f t="shared" si="117"/>
        <v>0.13043478260869565</v>
      </c>
      <c r="N65" s="259">
        <f t="shared" ref="N65:P76" si="123">H65/B65</f>
        <v>8.6956521739130432E-2</v>
      </c>
      <c r="O65" s="259" t="e">
        <f t="shared" si="123"/>
        <v>#DIV/0!</v>
      </c>
      <c r="P65" s="259">
        <f t="shared" si="123"/>
        <v>8.6956521739130432E-2</v>
      </c>
      <c r="Q65" s="259">
        <f t="shared" ref="Q65:Q76" si="124">H65/E65</f>
        <v>0.66666666666666663</v>
      </c>
      <c r="R65" s="259" t="e">
        <f t="shared" ref="R65:R75" si="125">I65/F65</f>
        <v>#DIV/0!</v>
      </c>
      <c r="S65" s="259">
        <f t="shared" ref="S65:S75" si="126">J65/G65</f>
        <v>0.66666666666666663</v>
      </c>
    </row>
    <row r="66" spans="1:19" s="107" customFormat="1" ht="9.9499999999999993" hidden="1" customHeight="1" x14ac:dyDescent="0.2">
      <c r="A66" s="110" t="s">
        <v>50</v>
      </c>
      <c r="B66" s="75">
        <v>23</v>
      </c>
      <c r="C66" s="317"/>
      <c r="D66" s="67">
        <f t="shared" si="121"/>
        <v>23</v>
      </c>
      <c r="E66" s="67">
        <v>4</v>
      </c>
      <c r="F66" s="67">
        <v>0</v>
      </c>
      <c r="G66" s="67">
        <f t="shared" si="114"/>
        <v>4</v>
      </c>
      <c r="H66" s="75">
        <v>4</v>
      </c>
      <c r="I66" s="317"/>
      <c r="J66" s="67">
        <f t="shared" si="116"/>
        <v>4</v>
      </c>
      <c r="K66" s="259">
        <f t="shared" si="122"/>
        <v>0.17391304347826086</v>
      </c>
      <c r="L66" s="259" t="e">
        <f t="shared" si="117"/>
        <v>#DIV/0!</v>
      </c>
      <c r="M66" s="259">
        <f t="shared" si="117"/>
        <v>0.17391304347826086</v>
      </c>
      <c r="N66" s="259">
        <f t="shared" si="123"/>
        <v>0.17391304347826086</v>
      </c>
      <c r="O66" s="259" t="e">
        <f t="shared" si="123"/>
        <v>#DIV/0!</v>
      </c>
      <c r="P66" s="259">
        <f t="shared" si="123"/>
        <v>0.17391304347826086</v>
      </c>
      <c r="Q66" s="259">
        <f t="shared" si="124"/>
        <v>1</v>
      </c>
      <c r="R66" s="259" t="e">
        <f t="shared" si="125"/>
        <v>#DIV/0!</v>
      </c>
      <c r="S66" s="259">
        <f t="shared" si="126"/>
        <v>1</v>
      </c>
    </row>
    <row r="67" spans="1:19" s="107" customFormat="1" ht="9.9499999999999993" hidden="1" customHeight="1" x14ac:dyDescent="0.2">
      <c r="A67" s="106" t="s">
        <v>272</v>
      </c>
      <c r="B67" s="75">
        <v>11.5</v>
      </c>
      <c r="C67" s="317"/>
      <c r="D67" s="67">
        <f t="shared" si="121"/>
        <v>11.5</v>
      </c>
      <c r="E67" s="67">
        <f>2/2</f>
        <v>1</v>
      </c>
      <c r="F67" s="67">
        <v>0</v>
      </c>
      <c r="G67" s="67">
        <f t="shared" si="114"/>
        <v>1</v>
      </c>
      <c r="H67" s="75">
        <v>1</v>
      </c>
      <c r="I67" s="317"/>
      <c r="J67" s="67">
        <f t="shared" si="116"/>
        <v>1</v>
      </c>
      <c r="K67" s="259">
        <f t="shared" si="122"/>
        <v>8.6956521739130432E-2</v>
      </c>
      <c r="L67" s="259" t="e">
        <f t="shared" si="117"/>
        <v>#DIV/0!</v>
      </c>
      <c r="M67" s="259">
        <f t="shared" si="117"/>
        <v>8.6956521739130432E-2</v>
      </c>
      <c r="N67" s="259">
        <f t="shared" si="123"/>
        <v>8.6956521739130432E-2</v>
      </c>
      <c r="O67" s="259" t="e">
        <f t="shared" si="123"/>
        <v>#DIV/0!</v>
      </c>
      <c r="P67" s="259">
        <f t="shared" si="123"/>
        <v>8.6956521739130432E-2</v>
      </c>
      <c r="Q67" s="259">
        <f t="shared" si="124"/>
        <v>1</v>
      </c>
      <c r="R67" s="259" t="e">
        <f t="shared" si="125"/>
        <v>#DIV/0!</v>
      </c>
      <c r="S67" s="259">
        <f t="shared" si="126"/>
        <v>1</v>
      </c>
    </row>
    <row r="68" spans="1:19" s="107" customFormat="1" ht="9.9499999999999993" hidden="1" customHeight="1" x14ac:dyDescent="0.2">
      <c r="A68" s="110" t="s">
        <v>65</v>
      </c>
      <c r="B68" s="75">
        <v>23</v>
      </c>
      <c r="C68" s="75"/>
      <c r="D68" s="67">
        <f t="shared" si="121"/>
        <v>23</v>
      </c>
      <c r="E68" s="67">
        <v>5</v>
      </c>
      <c r="F68" s="67">
        <v>0</v>
      </c>
      <c r="G68" s="67">
        <f t="shared" si="114"/>
        <v>5</v>
      </c>
      <c r="H68" s="75">
        <v>4</v>
      </c>
      <c r="I68" s="75"/>
      <c r="J68" s="67">
        <f t="shared" si="116"/>
        <v>4</v>
      </c>
      <c r="K68" s="259">
        <f t="shared" si="122"/>
        <v>0.21739130434782608</v>
      </c>
      <c r="L68" s="259" t="e">
        <f t="shared" si="117"/>
        <v>#DIV/0!</v>
      </c>
      <c r="M68" s="259">
        <f t="shared" si="117"/>
        <v>0.21739130434782608</v>
      </c>
      <c r="N68" s="259">
        <f t="shared" si="123"/>
        <v>0.17391304347826086</v>
      </c>
      <c r="O68" s="259" t="e">
        <f t="shared" si="123"/>
        <v>#DIV/0!</v>
      </c>
      <c r="P68" s="259">
        <f t="shared" si="123"/>
        <v>0.17391304347826086</v>
      </c>
      <c r="Q68" s="259">
        <f t="shared" si="124"/>
        <v>0.8</v>
      </c>
      <c r="R68" s="259" t="e">
        <f t="shared" si="125"/>
        <v>#DIV/0!</v>
      </c>
      <c r="S68" s="259">
        <f t="shared" si="126"/>
        <v>0.8</v>
      </c>
    </row>
    <row r="69" spans="1:19" s="107" customFormat="1" ht="9.9499999999999993" hidden="1" customHeight="1" x14ac:dyDescent="0.2">
      <c r="A69" s="110" t="s">
        <v>258</v>
      </c>
      <c r="B69" s="75">
        <v>23</v>
      </c>
      <c r="C69" s="318"/>
      <c r="D69" s="67">
        <f t="shared" si="121"/>
        <v>23</v>
      </c>
      <c r="E69" s="67">
        <v>5</v>
      </c>
      <c r="F69" s="67">
        <v>0</v>
      </c>
      <c r="G69" s="67">
        <f t="shared" si="114"/>
        <v>5</v>
      </c>
      <c r="H69" s="318">
        <v>4</v>
      </c>
      <c r="I69" s="318"/>
      <c r="J69" s="67">
        <f t="shared" si="116"/>
        <v>4</v>
      </c>
      <c r="K69" s="259">
        <f t="shared" si="122"/>
        <v>0.21739130434782608</v>
      </c>
      <c r="L69" s="259" t="e">
        <f t="shared" si="117"/>
        <v>#DIV/0!</v>
      </c>
      <c r="M69" s="259">
        <f t="shared" si="117"/>
        <v>0.21739130434782608</v>
      </c>
      <c r="N69" s="259">
        <f t="shared" si="123"/>
        <v>0.17391304347826086</v>
      </c>
      <c r="O69" s="259" t="e">
        <f t="shared" si="123"/>
        <v>#DIV/0!</v>
      </c>
      <c r="P69" s="259">
        <f t="shared" si="123"/>
        <v>0.17391304347826086</v>
      </c>
      <c r="Q69" s="259">
        <f t="shared" si="124"/>
        <v>0.8</v>
      </c>
      <c r="R69" s="259" t="e">
        <f t="shared" si="125"/>
        <v>#DIV/0!</v>
      </c>
      <c r="S69" s="259">
        <f t="shared" si="126"/>
        <v>0.8</v>
      </c>
    </row>
    <row r="70" spans="1:19" s="107" customFormat="1" ht="9.9499999999999993" hidden="1" customHeight="1" x14ac:dyDescent="0.2">
      <c r="A70" s="110" t="s">
        <v>104</v>
      </c>
      <c r="B70" s="71">
        <v>30</v>
      </c>
      <c r="C70" s="71"/>
      <c r="D70" s="67">
        <f t="shared" si="121"/>
        <v>30</v>
      </c>
      <c r="E70" s="67">
        <v>1</v>
      </c>
      <c r="F70" s="67">
        <v>0</v>
      </c>
      <c r="G70" s="67">
        <f t="shared" si="114"/>
        <v>1</v>
      </c>
      <c r="H70" s="71"/>
      <c r="I70" s="71"/>
      <c r="J70" s="67">
        <f t="shared" si="116"/>
        <v>0</v>
      </c>
      <c r="K70" s="259">
        <f t="shared" si="122"/>
        <v>3.3333333333333333E-2</v>
      </c>
      <c r="L70" s="259" t="e">
        <f t="shared" si="117"/>
        <v>#DIV/0!</v>
      </c>
      <c r="M70" s="259">
        <f t="shared" si="117"/>
        <v>3.3333333333333333E-2</v>
      </c>
      <c r="N70" s="259">
        <f t="shared" si="123"/>
        <v>0</v>
      </c>
      <c r="O70" s="259" t="e">
        <f t="shared" si="123"/>
        <v>#DIV/0!</v>
      </c>
      <c r="P70" s="259">
        <f t="shared" si="123"/>
        <v>0</v>
      </c>
      <c r="Q70" s="259">
        <f t="shared" si="124"/>
        <v>0</v>
      </c>
      <c r="R70" s="259" t="e">
        <f t="shared" si="125"/>
        <v>#DIV/0!</v>
      </c>
      <c r="S70" s="259">
        <f t="shared" si="126"/>
        <v>0</v>
      </c>
    </row>
    <row r="71" spans="1:19" s="107" customFormat="1" ht="9.9499999999999993" hidden="1" customHeight="1" x14ac:dyDescent="0.2">
      <c r="A71" s="355" t="s">
        <v>254</v>
      </c>
      <c r="B71" s="75">
        <v>23</v>
      </c>
      <c r="C71" s="75"/>
      <c r="D71" s="67">
        <f t="shared" si="121"/>
        <v>23</v>
      </c>
      <c r="E71" s="67">
        <v>14</v>
      </c>
      <c r="F71" s="67">
        <v>0</v>
      </c>
      <c r="G71" s="67">
        <f t="shared" si="114"/>
        <v>14</v>
      </c>
      <c r="H71" s="75">
        <v>11</v>
      </c>
      <c r="I71" s="75"/>
      <c r="J71" s="67">
        <f t="shared" si="116"/>
        <v>11</v>
      </c>
      <c r="K71" s="259">
        <f t="shared" si="122"/>
        <v>0.60869565217391308</v>
      </c>
      <c r="L71" s="259" t="e">
        <f t="shared" si="117"/>
        <v>#DIV/0!</v>
      </c>
      <c r="M71" s="259">
        <f t="shared" si="117"/>
        <v>0.60869565217391308</v>
      </c>
      <c r="N71" s="259">
        <f t="shared" si="123"/>
        <v>0.47826086956521741</v>
      </c>
      <c r="O71" s="259" t="e">
        <f t="shared" si="123"/>
        <v>#DIV/0!</v>
      </c>
      <c r="P71" s="259">
        <f t="shared" si="123"/>
        <v>0.47826086956521741</v>
      </c>
      <c r="Q71" s="259">
        <f t="shared" si="124"/>
        <v>0.7857142857142857</v>
      </c>
      <c r="R71" s="259" t="e">
        <f t="shared" si="125"/>
        <v>#DIV/0!</v>
      </c>
      <c r="S71" s="259">
        <f t="shared" si="126"/>
        <v>0.7857142857142857</v>
      </c>
    </row>
    <row r="72" spans="1:19" s="107" customFormat="1" ht="9.9499999999999993" hidden="1" customHeight="1" x14ac:dyDescent="0.2">
      <c r="A72" s="355" t="s">
        <v>51</v>
      </c>
      <c r="B72" s="75">
        <v>23</v>
      </c>
      <c r="C72" s="75"/>
      <c r="D72" s="67">
        <f t="shared" si="121"/>
        <v>23</v>
      </c>
      <c r="E72" s="67">
        <v>6</v>
      </c>
      <c r="F72" s="67">
        <v>0</v>
      </c>
      <c r="G72" s="67">
        <f t="shared" si="114"/>
        <v>6</v>
      </c>
      <c r="H72" s="75">
        <v>4</v>
      </c>
      <c r="I72" s="75"/>
      <c r="J72" s="67">
        <f t="shared" si="116"/>
        <v>4</v>
      </c>
      <c r="K72" s="259">
        <f t="shared" si="122"/>
        <v>0.2608695652173913</v>
      </c>
      <c r="L72" s="259" t="e">
        <f t="shared" si="117"/>
        <v>#DIV/0!</v>
      </c>
      <c r="M72" s="259">
        <f t="shared" si="117"/>
        <v>0.2608695652173913</v>
      </c>
      <c r="N72" s="259">
        <f t="shared" si="123"/>
        <v>0.17391304347826086</v>
      </c>
      <c r="O72" s="259" t="e">
        <f t="shared" si="123"/>
        <v>#DIV/0!</v>
      </c>
      <c r="P72" s="259">
        <f t="shared" si="123"/>
        <v>0.17391304347826086</v>
      </c>
      <c r="Q72" s="259">
        <f t="shared" si="124"/>
        <v>0.66666666666666663</v>
      </c>
      <c r="R72" s="259" t="e">
        <f t="shared" si="125"/>
        <v>#DIV/0!</v>
      </c>
      <c r="S72" s="259">
        <f t="shared" si="126"/>
        <v>0.66666666666666663</v>
      </c>
    </row>
    <row r="73" spans="1:19" s="107" customFormat="1" ht="9.9499999999999993" hidden="1" customHeight="1" x14ac:dyDescent="0.2">
      <c r="A73" s="355" t="s">
        <v>259</v>
      </c>
      <c r="B73" s="75">
        <v>23</v>
      </c>
      <c r="C73" s="75"/>
      <c r="D73" s="67">
        <f t="shared" si="121"/>
        <v>23</v>
      </c>
      <c r="E73" s="67">
        <v>4</v>
      </c>
      <c r="F73" s="67">
        <v>0</v>
      </c>
      <c r="G73" s="67">
        <f t="shared" si="114"/>
        <v>4</v>
      </c>
      <c r="H73" s="75">
        <v>4</v>
      </c>
      <c r="I73" s="75"/>
      <c r="J73" s="67">
        <f t="shared" si="116"/>
        <v>4</v>
      </c>
      <c r="K73" s="259">
        <f t="shared" si="122"/>
        <v>0.17391304347826086</v>
      </c>
      <c r="L73" s="259" t="e">
        <f t="shared" si="117"/>
        <v>#DIV/0!</v>
      </c>
      <c r="M73" s="259">
        <f t="shared" si="117"/>
        <v>0.17391304347826086</v>
      </c>
      <c r="N73" s="259">
        <f t="shared" si="123"/>
        <v>0.17391304347826086</v>
      </c>
      <c r="O73" s="259" t="e">
        <f t="shared" si="123"/>
        <v>#DIV/0!</v>
      </c>
      <c r="P73" s="259">
        <f t="shared" si="123"/>
        <v>0.17391304347826086</v>
      </c>
      <c r="Q73" s="259">
        <f t="shared" si="124"/>
        <v>1</v>
      </c>
      <c r="R73" s="259" t="e">
        <f t="shared" si="125"/>
        <v>#DIV/0!</v>
      </c>
      <c r="S73" s="259">
        <f t="shared" si="126"/>
        <v>1</v>
      </c>
    </row>
    <row r="74" spans="1:19" s="107" customFormat="1" ht="9.9499999999999993" hidden="1" customHeight="1" x14ac:dyDescent="0.2">
      <c r="A74" s="355" t="s">
        <v>66</v>
      </c>
      <c r="B74" s="75">
        <v>23</v>
      </c>
      <c r="C74" s="318"/>
      <c r="D74" s="67">
        <f t="shared" si="121"/>
        <v>23</v>
      </c>
      <c r="E74" s="67">
        <v>7</v>
      </c>
      <c r="F74" s="67">
        <v>0</v>
      </c>
      <c r="G74" s="67">
        <f t="shared" si="114"/>
        <v>7</v>
      </c>
      <c r="H74" s="332">
        <v>5</v>
      </c>
      <c r="I74" s="413"/>
      <c r="J74" s="67">
        <f t="shared" si="116"/>
        <v>5</v>
      </c>
      <c r="K74" s="259">
        <f t="shared" si="122"/>
        <v>0.30434782608695654</v>
      </c>
      <c r="L74" s="259" t="e">
        <f t="shared" si="117"/>
        <v>#DIV/0!</v>
      </c>
      <c r="M74" s="259">
        <f t="shared" si="117"/>
        <v>0.30434782608695654</v>
      </c>
      <c r="N74" s="259">
        <f t="shared" si="123"/>
        <v>0.21739130434782608</v>
      </c>
      <c r="O74" s="259" t="e">
        <f t="shared" si="123"/>
        <v>#DIV/0!</v>
      </c>
      <c r="P74" s="259">
        <f t="shared" si="123"/>
        <v>0.21739130434782608</v>
      </c>
      <c r="Q74" s="259">
        <f t="shared" si="124"/>
        <v>0.7142857142857143</v>
      </c>
      <c r="R74" s="259" t="e">
        <f t="shared" si="125"/>
        <v>#DIV/0!</v>
      </c>
      <c r="S74" s="259">
        <f t="shared" si="126"/>
        <v>0.7142857142857143</v>
      </c>
    </row>
    <row r="75" spans="1:19" s="107" customFormat="1" ht="9.9499999999999993" hidden="1" customHeight="1" x14ac:dyDescent="0.2">
      <c r="A75" s="355" t="s">
        <v>260</v>
      </c>
      <c r="B75" s="75">
        <v>11.5</v>
      </c>
      <c r="C75" s="75"/>
      <c r="D75" s="67">
        <f t="shared" si="121"/>
        <v>11.5</v>
      </c>
      <c r="E75" s="67">
        <f>4/2</f>
        <v>2</v>
      </c>
      <c r="F75" s="67">
        <v>0</v>
      </c>
      <c r="G75" s="67">
        <f t="shared" si="114"/>
        <v>2</v>
      </c>
      <c r="H75" s="332">
        <v>1</v>
      </c>
      <c r="I75" s="332"/>
      <c r="J75" s="67">
        <f t="shared" si="116"/>
        <v>1</v>
      </c>
      <c r="K75" s="259">
        <f t="shared" si="122"/>
        <v>0.17391304347826086</v>
      </c>
      <c r="L75" s="259" t="e">
        <f t="shared" si="117"/>
        <v>#DIV/0!</v>
      </c>
      <c r="M75" s="259">
        <f t="shared" si="117"/>
        <v>0.17391304347826086</v>
      </c>
      <c r="N75" s="259">
        <f t="shared" si="123"/>
        <v>8.6956521739130432E-2</v>
      </c>
      <c r="O75" s="259" t="e">
        <f t="shared" si="123"/>
        <v>#DIV/0!</v>
      </c>
      <c r="P75" s="259">
        <f t="shared" si="123"/>
        <v>8.6956521739130432E-2</v>
      </c>
      <c r="Q75" s="259">
        <f t="shared" si="124"/>
        <v>0.5</v>
      </c>
      <c r="R75" s="259" t="e">
        <f t="shared" si="125"/>
        <v>#DIV/0!</v>
      </c>
      <c r="S75" s="259">
        <f t="shared" si="126"/>
        <v>0.5</v>
      </c>
    </row>
    <row r="76" spans="1:19" s="102" customFormat="1" ht="9.9499999999999993" hidden="1" customHeight="1" x14ac:dyDescent="0.2">
      <c r="A76" s="105" t="s">
        <v>36</v>
      </c>
      <c r="B76" s="316">
        <f>SUM(B77:B85)</f>
        <v>206</v>
      </c>
      <c r="C76" s="316">
        <f>SUM(C77:C85)</f>
        <v>264</v>
      </c>
      <c r="D76" s="371">
        <f t="shared" ref="D76:D85" si="127">SUM(B76:C76)</f>
        <v>470</v>
      </c>
      <c r="E76" s="316">
        <f>SUM(E77:E85)</f>
        <v>121</v>
      </c>
      <c r="F76" s="316">
        <f>SUM(F77:F85)</f>
        <v>15</v>
      </c>
      <c r="G76" s="371">
        <f t="shared" si="114"/>
        <v>136</v>
      </c>
      <c r="H76" s="316">
        <f>SUM(H77:H85)</f>
        <v>70</v>
      </c>
      <c r="I76" s="316">
        <f>SUM(I77:I85)</f>
        <v>5</v>
      </c>
      <c r="J76" s="371">
        <f t="shared" si="116"/>
        <v>75</v>
      </c>
      <c r="K76" s="258">
        <f>E76/B76</f>
        <v>0.58737864077669899</v>
      </c>
      <c r="L76" s="258">
        <f t="shared" ref="L76" si="128">F76/C76</f>
        <v>5.6818181818181816E-2</v>
      </c>
      <c r="M76" s="258">
        <f t="shared" ref="M76" si="129">G76/D76</f>
        <v>0.28936170212765955</v>
      </c>
      <c r="N76" s="258">
        <f t="shared" si="123"/>
        <v>0.33980582524271846</v>
      </c>
      <c r="O76" s="258">
        <f t="shared" si="123"/>
        <v>1.893939393939394E-2</v>
      </c>
      <c r="P76" s="258">
        <f t="shared" si="123"/>
        <v>0.15957446808510639</v>
      </c>
      <c r="Q76" s="258">
        <f t="shared" si="124"/>
        <v>0.57851239669421484</v>
      </c>
      <c r="R76" s="258">
        <f t="shared" ref="R76" si="130">I76/F76</f>
        <v>0.33333333333333331</v>
      </c>
      <c r="S76" s="258">
        <f t="shared" ref="S76" si="131">J76/G76</f>
        <v>0.55147058823529416</v>
      </c>
    </row>
    <row r="77" spans="1:19" s="107" customFormat="1" ht="9.9499999999999993" hidden="1" customHeight="1" x14ac:dyDescent="0.2">
      <c r="A77" s="106" t="s">
        <v>247</v>
      </c>
      <c r="B77" s="75">
        <v>24</v>
      </c>
      <c r="C77" s="75">
        <v>22</v>
      </c>
      <c r="D77" s="67">
        <f t="shared" si="127"/>
        <v>46</v>
      </c>
      <c r="E77" s="67">
        <v>12</v>
      </c>
      <c r="F77" s="67">
        <v>2</v>
      </c>
      <c r="G77" s="67">
        <f t="shared" si="114"/>
        <v>14</v>
      </c>
      <c r="H77" s="75">
        <v>7</v>
      </c>
      <c r="I77" s="75">
        <v>4</v>
      </c>
      <c r="J77" s="67">
        <f t="shared" si="116"/>
        <v>11</v>
      </c>
      <c r="K77" s="259">
        <f t="shared" ref="K77:K81" si="132">E77/B77</f>
        <v>0.5</v>
      </c>
      <c r="L77" s="259">
        <f t="shared" ref="L77:M81" si="133">F77/C77</f>
        <v>9.0909090909090912E-2</v>
      </c>
      <c r="M77" s="259">
        <f t="shared" si="133"/>
        <v>0.30434782608695654</v>
      </c>
      <c r="N77" s="259">
        <f t="shared" ref="N77:P81" si="134">H77/B77</f>
        <v>0.29166666666666669</v>
      </c>
      <c r="O77" s="259">
        <f t="shared" si="134"/>
        <v>0.18181818181818182</v>
      </c>
      <c r="P77" s="259">
        <f t="shared" si="134"/>
        <v>0.2391304347826087</v>
      </c>
      <c r="Q77" s="259">
        <f t="shared" ref="Q77:Q86" si="135">H77/E77</f>
        <v>0.58333333333333337</v>
      </c>
      <c r="R77" s="259">
        <f t="shared" ref="R77:R85" si="136">I77/F77</f>
        <v>2</v>
      </c>
      <c r="S77" s="259">
        <f t="shared" ref="S77:S85" si="137">J77/G77</f>
        <v>0.7857142857142857</v>
      </c>
    </row>
    <row r="78" spans="1:19" s="107" customFormat="1" ht="9.9499999999999993" hidden="1" customHeight="1" x14ac:dyDescent="0.2">
      <c r="A78" s="106" t="s">
        <v>255</v>
      </c>
      <c r="B78" s="71"/>
      <c r="C78" s="71">
        <v>60</v>
      </c>
      <c r="D78" s="67">
        <f t="shared" si="127"/>
        <v>60</v>
      </c>
      <c r="E78" s="67">
        <v>0</v>
      </c>
      <c r="F78" s="67">
        <v>8</v>
      </c>
      <c r="G78" s="67">
        <f t="shared" si="114"/>
        <v>8</v>
      </c>
      <c r="H78" s="71"/>
      <c r="I78" s="71"/>
      <c r="J78" s="67">
        <f t="shared" si="116"/>
        <v>0</v>
      </c>
      <c r="K78" s="259" t="e">
        <f t="shared" si="132"/>
        <v>#DIV/0!</v>
      </c>
      <c r="L78" s="259">
        <f t="shared" si="133"/>
        <v>0.13333333333333333</v>
      </c>
      <c r="M78" s="259">
        <f t="shared" si="133"/>
        <v>0.13333333333333333</v>
      </c>
      <c r="N78" s="259" t="e">
        <f t="shared" si="134"/>
        <v>#DIV/0!</v>
      </c>
      <c r="O78" s="259">
        <f t="shared" si="134"/>
        <v>0</v>
      </c>
      <c r="P78" s="259">
        <f t="shared" si="134"/>
        <v>0</v>
      </c>
      <c r="Q78" s="259" t="e">
        <f t="shared" si="135"/>
        <v>#DIV/0!</v>
      </c>
      <c r="R78" s="259">
        <f t="shared" si="136"/>
        <v>0</v>
      </c>
      <c r="S78" s="259">
        <f t="shared" si="137"/>
        <v>0</v>
      </c>
    </row>
    <row r="79" spans="1:19" s="107" customFormat="1" ht="9.9499999999999993" hidden="1" customHeight="1" x14ac:dyDescent="0.2">
      <c r="A79" s="106" t="s">
        <v>179</v>
      </c>
      <c r="B79" s="75">
        <v>24</v>
      </c>
      <c r="C79" s="75">
        <v>22</v>
      </c>
      <c r="D79" s="67">
        <f t="shared" si="127"/>
        <v>46</v>
      </c>
      <c r="E79" s="67">
        <v>7</v>
      </c>
      <c r="F79" s="67">
        <v>0</v>
      </c>
      <c r="G79" s="67">
        <f t="shared" si="114"/>
        <v>7</v>
      </c>
      <c r="H79" s="317"/>
      <c r="I79" s="317"/>
      <c r="J79" s="67">
        <f t="shared" si="116"/>
        <v>0</v>
      </c>
      <c r="K79" s="259">
        <f t="shared" si="132"/>
        <v>0.29166666666666669</v>
      </c>
      <c r="L79" s="259">
        <f t="shared" si="133"/>
        <v>0</v>
      </c>
      <c r="M79" s="259">
        <f t="shared" si="133"/>
        <v>0.15217391304347827</v>
      </c>
      <c r="N79" s="259">
        <f t="shared" si="134"/>
        <v>0</v>
      </c>
      <c r="O79" s="259">
        <f t="shared" si="134"/>
        <v>0</v>
      </c>
      <c r="P79" s="259">
        <f t="shared" si="134"/>
        <v>0</v>
      </c>
      <c r="Q79" s="259">
        <f t="shared" si="135"/>
        <v>0</v>
      </c>
      <c r="R79" s="259" t="e">
        <f t="shared" si="136"/>
        <v>#DIV/0!</v>
      </c>
      <c r="S79" s="259">
        <f t="shared" si="137"/>
        <v>0</v>
      </c>
    </row>
    <row r="80" spans="1:19" s="107" customFormat="1" ht="9.9499999999999993" hidden="1" customHeight="1" x14ac:dyDescent="0.2">
      <c r="A80" s="401" t="s">
        <v>278</v>
      </c>
      <c r="B80" s="75">
        <v>45</v>
      </c>
      <c r="C80" s="75">
        <v>22</v>
      </c>
      <c r="D80" s="67">
        <f t="shared" si="127"/>
        <v>67</v>
      </c>
      <c r="E80" s="67">
        <v>41</v>
      </c>
      <c r="F80" s="67">
        <v>1</v>
      </c>
      <c r="G80" s="67">
        <f t="shared" si="114"/>
        <v>42</v>
      </c>
      <c r="H80" s="75">
        <v>33</v>
      </c>
      <c r="I80" s="317"/>
      <c r="J80" s="67">
        <f t="shared" si="116"/>
        <v>33</v>
      </c>
      <c r="K80" s="259">
        <f t="shared" si="132"/>
        <v>0.91111111111111109</v>
      </c>
      <c r="L80" s="259">
        <f t="shared" si="133"/>
        <v>4.5454545454545456E-2</v>
      </c>
      <c r="M80" s="259">
        <f t="shared" si="133"/>
        <v>0.62686567164179108</v>
      </c>
      <c r="N80" s="259">
        <f t="shared" si="134"/>
        <v>0.73333333333333328</v>
      </c>
      <c r="O80" s="259">
        <f t="shared" si="134"/>
        <v>0</v>
      </c>
      <c r="P80" s="259">
        <f t="shared" si="134"/>
        <v>0.4925373134328358</v>
      </c>
      <c r="Q80" s="259">
        <f t="shared" si="135"/>
        <v>0.80487804878048785</v>
      </c>
      <c r="R80" s="259">
        <f t="shared" si="136"/>
        <v>0</v>
      </c>
      <c r="S80" s="259">
        <f t="shared" si="137"/>
        <v>0.7857142857142857</v>
      </c>
    </row>
    <row r="81" spans="1:19" s="107" customFormat="1" ht="9.9499999999999993" hidden="1" customHeight="1" x14ac:dyDescent="0.2">
      <c r="A81" s="401" t="s">
        <v>178</v>
      </c>
      <c r="B81" s="75">
        <v>30</v>
      </c>
      <c r="C81" s="75">
        <v>30</v>
      </c>
      <c r="D81" s="67">
        <f t="shared" si="127"/>
        <v>60</v>
      </c>
      <c r="E81" s="67">
        <v>15</v>
      </c>
      <c r="F81" s="67">
        <v>2</v>
      </c>
      <c r="G81" s="67">
        <f t="shared" si="114"/>
        <v>17</v>
      </c>
      <c r="H81" s="75"/>
      <c r="I81" s="344"/>
      <c r="J81" s="67">
        <f t="shared" si="116"/>
        <v>0</v>
      </c>
      <c r="K81" s="259">
        <f t="shared" si="132"/>
        <v>0.5</v>
      </c>
      <c r="L81" s="259">
        <f t="shared" si="133"/>
        <v>6.6666666666666666E-2</v>
      </c>
      <c r="M81" s="259">
        <f t="shared" si="133"/>
        <v>0.28333333333333333</v>
      </c>
      <c r="N81" s="259">
        <f t="shared" si="134"/>
        <v>0</v>
      </c>
      <c r="O81" s="259">
        <f t="shared" si="134"/>
        <v>0</v>
      </c>
      <c r="P81" s="259">
        <f t="shared" si="134"/>
        <v>0</v>
      </c>
      <c r="Q81" s="259">
        <f t="shared" si="135"/>
        <v>0</v>
      </c>
      <c r="R81" s="259">
        <f t="shared" si="136"/>
        <v>0</v>
      </c>
      <c r="S81" s="259">
        <f t="shared" si="137"/>
        <v>0</v>
      </c>
    </row>
    <row r="82" spans="1:19" s="107" customFormat="1" ht="9.9499999999999993" hidden="1" customHeight="1" x14ac:dyDescent="0.2">
      <c r="A82" s="106" t="s">
        <v>75</v>
      </c>
      <c r="B82" s="75">
        <v>24</v>
      </c>
      <c r="C82" s="75">
        <v>22</v>
      </c>
      <c r="D82" s="67">
        <f t="shared" si="127"/>
        <v>46</v>
      </c>
      <c r="E82" s="67">
        <v>17</v>
      </c>
      <c r="F82" s="67">
        <v>1</v>
      </c>
      <c r="G82" s="67">
        <f t="shared" si="114"/>
        <v>18</v>
      </c>
      <c r="H82" s="75">
        <v>13</v>
      </c>
      <c r="I82" s="75">
        <v>1</v>
      </c>
      <c r="J82" s="67">
        <f t="shared" si="116"/>
        <v>14</v>
      </c>
      <c r="K82" s="259">
        <f t="shared" ref="K82:M86" si="138">E82/B82</f>
        <v>0.70833333333333337</v>
      </c>
      <c r="L82" s="259">
        <f t="shared" si="138"/>
        <v>4.5454545454545456E-2</v>
      </c>
      <c r="M82" s="259">
        <f t="shared" si="138"/>
        <v>0.39130434782608697</v>
      </c>
      <c r="N82" s="259">
        <f t="shared" ref="N82:P86" si="139">H82/B82</f>
        <v>0.54166666666666663</v>
      </c>
      <c r="O82" s="259">
        <f t="shared" si="139"/>
        <v>4.5454545454545456E-2</v>
      </c>
      <c r="P82" s="259">
        <f t="shared" si="139"/>
        <v>0.30434782608695654</v>
      </c>
      <c r="Q82" s="259">
        <f t="shared" si="135"/>
        <v>0.76470588235294112</v>
      </c>
      <c r="R82" s="259">
        <f t="shared" si="136"/>
        <v>1</v>
      </c>
      <c r="S82" s="259">
        <f t="shared" si="137"/>
        <v>0.77777777777777779</v>
      </c>
    </row>
    <row r="83" spans="1:19" s="107" customFormat="1" ht="9.9499999999999993" hidden="1" customHeight="1" x14ac:dyDescent="0.2">
      <c r="A83" s="106" t="s">
        <v>114</v>
      </c>
      <c r="B83" s="75">
        <v>35</v>
      </c>
      <c r="C83" s="75">
        <v>24</v>
      </c>
      <c r="D83" s="67">
        <f t="shared" si="127"/>
        <v>59</v>
      </c>
      <c r="E83" s="67">
        <v>24</v>
      </c>
      <c r="F83" s="67">
        <v>0</v>
      </c>
      <c r="G83" s="67">
        <f t="shared" si="114"/>
        <v>24</v>
      </c>
      <c r="H83" s="75">
        <v>17</v>
      </c>
      <c r="I83" s="75"/>
      <c r="J83" s="67">
        <f t="shared" si="116"/>
        <v>17</v>
      </c>
      <c r="K83" s="259">
        <f t="shared" si="138"/>
        <v>0.68571428571428572</v>
      </c>
      <c r="L83" s="259">
        <f t="shared" si="138"/>
        <v>0</v>
      </c>
      <c r="M83" s="259">
        <f t="shared" si="138"/>
        <v>0.40677966101694918</v>
      </c>
      <c r="N83" s="259">
        <f t="shared" si="139"/>
        <v>0.48571428571428571</v>
      </c>
      <c r="O83" s="259">
        <f t="shared" si="139"/>
        <v>0</v>
      </c>
      <c r="P83" s="259">
        <f t="shared" si="139"/>
        <v>0.28813559322033899</v>
      </c>
      <c r="Q83" s="259">
        <f t="shared" si="135"/>
        <v>0.70833333333333337</v>
      </c>
      <c r="R83" s="259" t="e">
        <f t="shared" si="136"/>
        <v>#DIV/0!</v>
      </c>
      <c r="S83" s="259">
        <f t="shared" si="137"/>
        <v>0.70833333333333337</v>
      </c>
    </row>
    <row r="84" spans="1:19" s="107" customFormat="1" ht="9.9499999999999993" hidden="1" customHeight="1" x14ac:dyDescent="0.2">
      <c r="A84" s="106" t="s">
        <v>256</v>
      </c>
      <c r="B84" s="75">
        <v>24</v>
      </c>
      <c r="C84" s="75">
        <v>22</v>
      </c>
      <c r="D84" s="67">
        <f t="shared" si="127"/>
        <v>46</v>
      </c>
      <c r="E84" s="67">
        <v>5</v>
      </c>
      <c r="F84" s="67">
        <v>0</v>
      </c>
      <c r="G84" s="67">
        <f t="shared" si="114"/>
        <v>5</v>
      </c>
      <c r="H84" s="75"/>
      <c r="I84" s="75"/>
      <c r="J84" s="67">
        <f t="shared" si="116"/>
        <v>0</v>
      </c>
      <c r="K84" s="259">
        <f t="shared" si="138"/>
        <v>0.20833333333333334</v>
      </c>
      <c r="L84" s="259">
        <f t="shared" si="138"/>
        <v>0</v>
      </c>
      <c r="M84" s="259">
        <f t="shared" si="138"/>
        <v>0.10869565217391304</v>
      </c>
      <c r="N84" s="259">
        <f t="shared" si="139"/>
        <v>0</v>
      </c>
      <c r="O84" s="259">
        <f t="shared" si="139"/>
        <v>0</v>
      </c>
      <c r="P84" s="259">
        <f t="shared" si="139"/>
        <v>0</v>
      </c>
      <c r="Q84" s="259">
        <f t="shared" si="135"/>
        <v>0</v>
      </c>
      <c r="R84" s="259" t="e">
        <f t="shared" si="136"/>
        <v>#DIV/0!</v>
      </c>
      <c r="S84" s="259">
        <f t="shared" si="137"/>
        <v>0</v>
      </c>
    </row>
    <row r="85" spans="1:19" s="107" customFormat="1" ht="9.9499999999999993" hidden="1" customHeight="1" x14ac:dyDescent="0.2">
      <c r="A85" s="106" t="s">
        <v>257</v>
      </c>
      <c r="B85" s="75"/>
      <c r="C85" s="75">
        <v>40</v>
      </c>
      <c r="D85" s="67">
        <f t="shared" si="127"/>
        <v>40</v>
      </c>
      <c r="E85" s="67">
        <v>0</v>
      </c>
      <c r="F85" s="67">
        <v>1</v>
      </c>
      <c r="G85" s="67">
        <f t="shared" si="114"/>
        <v>1</v>
      </c>
      <c r="H85" s="75"/>
      <c r="I85" s="75"/>
      <c r="J85" s="67">
        <f t="shared" si="116"/>
        <v>0</v>
      </c>
      <c r="K85" s="259" t="e">
        <f t="shared" si="138"/>
        <v>#DIV/0!</v>
      </c>
      <c r="L85" s="259">
        <f t="shared" si="138"/>
        <v>2.5000000000000001E-2</v>
      </c>
      <c r="M85" s="259">
        <f t="shared" si="138"/>
        <v>2.5000000000000001E-2</v>
      </c>
      <c r="N85" s="259" t="e">
        <f t="shared" si="139"/>
        <v>#DIV/0!</v>
      </c>
      <c r="O85" s="259">
        <f t="shared" si="139"/>
        <v>0</v>
      </c>
      <c r="P85" s="259">
        <f t="shared" si="139"/>
        <v>0</v>
      </c>
      <c r="Q85" s="259" t="e">
        <f t="shared" si="135"/>
        <v>#DIV/0!</v>
      </c>
      <c r="R85" s="259">
        <f t="shared" si="136"/>
        <v>0</v>
      </c>
      <c r="S85" s="259">
        <f t="shared" si="137"/>
        <v>0</v>
      </c>
    </row>
    <row r="86" spans="1:19" s="102" customFormat="1" ht="9.9499999999999993" customHeight="1" x14ac:dyDescent="0.25">
      <c r="A86" s="105" t="s">
        <v>37</v>
      </c>
      <c r="B86" s="316">
        <f>SUM(B87:B94)</f>
        <v>298</v>
      </c>
      <c r="C86" s="316">
        <f>SUM(C87:C94)</f>
        <v>0</v>
      </c>
      <c r="D86" s="316">
        <f>SUM(B86:C86)</f>
        <v>298</v>
      </c>
      <c r="E86" s="316">
        <f t="shared" ref="E86:F86" si="140">SUM(E87:E94)</f>
        <v>86</v>
      </c>
      <c r="F86" s="316">
        <f t="shared" si="140"/>
        <v>0</v>
      </c>
      <c r="G86" s="316">
        <f t="shared" si="114"/>
        <v>86</v>
      </c>
      <c r="H86" s="316">
        <f t="shared" ref="H86:I86" si="141">SUM(H87:H94)</f>
        <v>65</v>
      </c>
      <c r="I86" s="316">
        <f t="shared" si="141"/>
        <v>0</v>
      </c>
      <c r="J86" s="316">
        <f t="shared" si="116"/>
        <v>65</v>
      </c>
      <c r="K86" s="258">
        <f>E86/B86</f>
        <v>0.28859060402684567</v>
      </c>
      <c r="L86" s="258" t="e">
        <f t="shared" si="138"/>
        <v>#DIV/0!</v>
      </c>
      <c r="M86" s="258">
        <f t="shared" si="138"/>
        <v>0.28859060402684567</v>
      </c>
      <c r="N86" s="258">
        <f t="shared" si="139"/>
        <v>0.21812080536912751</v>
      </c>
      <c r="O86" s="258" t="e">
        <f t="shared" si="139"/>
        <v>#DIV/0!</v>
      </c>
      <c r="P86" s="258">
        <f t="shared" si="139"/>
        <v>0.21812080536912751</v>
      </c>
      <c r="Q86" s="258">
        <f t="shared" si="135"/>
        <v>0.7558139534883721</v>
      </c>
      <c r="R86" s="258" t="e">
        <f t="shared" ref="R86" si="142">I86/F86</f>
        <v>#DIV/0!</v>
      </c>
      <c r="S86" s="258">
        <f t="shared" ref="S86" si="143">J86/G86</f>
        <v>0.7558139534883721</v>
      </c>
    </row>
    <row r="87" spans="1:19" s="297" customFormat="1" ht="9.9499999999999993" customHeight="1" x14ac:dyDescent="0.2">
      <c r="A87" s="106" t="s">
        <v>61</v>
      </c>
      <c r="B87" s="75">
        <v>34</v>
      </c>
      <c r="C87" s="476"/>
      <c r="D87" s="67">
        <f t="shared" ref="D87:D94" si="144">SUM(B87:C87)</f>
        <v>34</v>
      </c>
      <c r="E87" s="522">
        <v>11</v>
      </c>
      <c r="F87" s="67">
        <v>0</v>
      </c>
      <c r="G87" s="67">
        <f t="shared" ref="G87:G109" si="145">SUM(E87:F87)</f>
        <v>11</v>
      </c>
      <c r="H87" s="75">
        <v>9</v>
      </c>
      <c r="I87" s="476"/>
      <c r="J87" s="67">
        <f t="shared" ref="J87:J109" si="146">SUM(H87:I87)</f>
        <v>9</v>
      </c>
      <c r="K87" s="259">
        <f t="shared" ref="K87:K94" si="147">E87/B87</f>
        <v>0.3235294117647059</v>
      </c>
      <c r="L87" s="259" t="e">
        <f t="shared" ref="L87:M95" si="148">F87/C87</f>
        <v>#DIV/0!</v>
      </c>
      <c r="M87" s="259">
        <f t="shared" si="148"/>
        <v>0.3235294117647059</v>
      </c>
      <c r="N87" s="259">
        <f t="shared" ref="N87:P95" si="149">H87/B87</f>
        <v>0.26470588235294118</v>
      </c>
      <c r="O87" s="259" t="e">
        <f t="shared" si="149"/>
        <v>#DIV/0!</v>
      </c>
      <c r="P87" s="259">
        <f t="shared" si="149"/>
        <v>0.26470588235294118</v>
      </c>
      <c r="Q87" s="259">
        <f t="shared" ref="Q87:Q95" si="150">H87/E87</f>
        <v>0.81818181818181823</v>
      </c>
      <c r="R87" s="259" t="e">
        <f t="shared" ref="R87:S94" si="151">I87/F87</f>
        <v>#DIV/0!</v>
      </c>
      <c r="S87" s="259">
        <f t="shared" si="151"/>
        <v>0.81818181818181823</v>
      </c>
    </row>
    <row r="88" spans="1:19" s="297" customFormat="1" ht="9.9499999999999993" customHeight="1" x14ac:dyDescent="0.2">
      <c r="A88" s="106" t="s">
        <v>116</v>
      </c>
      <c r="B88" s="75">
        <v>42</v>
      </c>
      <c r="C88" s="476"/>
      <c r="D88" s="67">
        <f t="shared" si="144"/>
        <v>42</v>
      </c>
      <c r="E88" s="67">
        <v>6</v>
      </c>
      <c r="F88" s="67">
        <v>0</v>
      </c>
      <c r="G88" s="67">
        <f t="shared" si="145"/>
        <v>6</v>
      </c>
      <c r="H88" s="75">
        <v>5</v>
      </c>
      <c r="I88" s="476"/>
      <c r="J88" s="67">
        <f t="shared" si="146"/>
        <v>5</v>
      </c>
      <c r="K88" s="259">
        <f t="shared" si="147"/>
        <v>0.14285714285714285</v>
      </c>
      <c r="L88" s="259" t="e">
        <f t="shared" si="148"/>
        <v>#DIV/0!</v>
      </c>
      <c r="M88" s="259">
        <f t="shared" si="148"/>
        <v>0.14285714285714285</v>
      </c>
      <c r="N88" s="259">
        <f t="shared" si="149"/>
        <v>0.11904761904761904</v>
      </c>
      <c r="O88" s="259" t="e">
        <f t="shared" si="149"/>
        <v>#DIV/0!</v>
      </c>
      <c r="P88" s="259">
        <f t="shared" si="149"/>
        <v>0.11904761904761904</v>
      </c>
      <c r="Q88" s="259">
        <f t="shared" si="150"/>
        <v>0.83333333333333337</v>
      </c>
      <c r="R88" s="259" t="e">
        <f t="shared" si="151"/>
        <v>#DIV/0!</v>
      </c>
      <c r="S88" s="259">
        <f t="shared" si="151"/>
        <v>0.83333333333333337</v>
      </c>
    </row>
    <row r="89" spans="1:19" s="107" customFormat="1" ht="9.9499999999999993" customHeight="1" x14ac:dyDescent="0.2">
      <c r="A89" s="106" t="s">
        <v>142</v>
      </c>
      <c r="B89" s="75">
        <v>32</v>
      </c>
      <c r="C89" s="476"/>
      <c r="D89" s="67">
        <f t="shared" si="144"/>
        <v>32</v>
      </c>
      <c r="E89" s="67">
        <v>6</v>
      </c>
      <c r="F89" s="67">
        <v>0</v>
      </c>
      <c r="G89" s="67">
        <f t="shared" si="145"/>
        <v>6</v>
      </c>
      <c r="H89" s="75">
        <v>5</v>
      </c>
      <c r="I89" s="476"/>
      <c r="J89" s="67">
        <f t="shared" si="146"/>
        <v>5</v>
      </c>
      <c r="K89" s="259">
        <f t="shared" si="147"/>
        <v>0.1875</v>
      </c>
      <c r="L89" s="259" t="e">
        <f t="shared" si="148"/>
        <v>#DIV/0!</v>
      </c>
      <c r="M89" s="259">
        <f t="shared" si="148"/>
        <v>0.1875</v>
      </c>
      <c r="N89" s="259">
        <f t="shared" si="149"/>
        <v>0.15625</v>
      </c>
      <c r="O89" s="259" t="e">
        <f t="shared" si="149"/>
        <v>#DIV/0!</v>
      </c>
      <c r="P89" s="259">
        <f t="shared" si="149"/>
        <v>0.15625</v>
      </c>
      <c r="Q89" s="259">
        <f t="shared" si="150"/>
        <v>0.83333333333333337</v>
      </c>
      <c r="R89" s="259" t="e">
        <f t="shared" si="151"/>
        <v>#DIV/0!</v>
      </c>
      <c r="S89" s="259">
        <f t="shared" si="151"/>
        <v>0.83333333333333337</v>
      </c>
    </row>
    <row r="90" spans="1:19" s="107" customFormat="1" ht="9.9499999999999993" customHeight="1" x14ac:dyDescent="0.2">
      <c r="A90" s="106" t="s">
        <v>77</v>
      </c>
      <c r="B90" s="75">
        <v>42</v>
      </c>
      <c r="C90" s="476"/>
      <c r="D90" s="67">
        <f t="shared" si="144"/>
        <v>42</v>
      </c>
      <c r="E90" s="67">
        <v>4</v>
      </c>
      <c r="F90" s="67">
        <v>0</v>
      </c>
      <c r="G90" s="67">
        <f t="shared" si="145"/>
        <v>4</v>
      </c>
      <c r="H90" s="75">
        <v>4</v>
      </c>
      <c r="I90" s="476"/>
      <c r="J90" s="67">
        <f t="shared" si="146"/>
        <v>4</v>
      </c>
      <c r="K90" s="259">
        <f t="shared" si="147"/>
        <v>9.5238095238095233E-2</v>
      </c>
      <c r="L90" s="259" t="e">
        <f t="shared" si="148"/>
        <v>#DIV/0!</v>
      </c>
      <c r="M90" s="259">
        <f t="shared" si="148"/>
        <v>9.5238095238095233E-2</v>
      </c>
      <c r="N90" s="259">
        <f t="shared" si="149"/>
        <v>9.5238095238095233E-2</v>
      </c>
      <c r="O90" s="259" t="e">
        <f t="shared" si="149"/>
        <v>#DIV/0!</v>
      </c>
      <c r="P90" s="259">
        <f t="shared" si="149"/>
        <v>9.5238095238095233E-2</v>
      </c>
      <c r="Q90" s="259">
        <f t="shared" si="150"/>
        <v>1</v>
      </c>
      <c r="R90" s="259" t="e">
        <f t="shared" si="151"/>
        <v>#DIV/0!</v>
      </c>
      <c r="S90" s="259">
        <f t="shared" si="151"/>
        <v>1</v>
      </c>
    </row>
    <row r="91" spans="1:19" s="107" customFormat="1" ht="9.9499999999999993" customHeight="1" x14ac:dyDescent="0.2">
      <c r="A91" s="106" t="s">
        <v>62</v>
      </c>
      <c r="B91" s="75">
        <v>42</v>
      </c>
      <c r="C91" s="476"/>
      <c r="D91" s="67">
        <f t="shared" si="144"/>
        <v>42</v>
      </c>
      <c r="E91" s="67">
        <v>8</v>
      </c>
      <c r="F91" s="67">
        <v>0</v>
      </c>
      <c r="G91" s="67">
        <f t="shared" si="145"/>
        <v>8</v>
      </c>
      <c r="H91" s="75">
        <v>5</v>
      </c>
      <c r="I91" s="476"/>
      <c r="J91" s="67">
        <f t="shared" si="146"/>
        <v>5</v>
      </c>
      <c r="K91" s="259">
        <f t="shared" si="147"/>
        <v>0.19047619047619047</v>
      </c>
      <c r="L91" s="259" t="e">
        <f t="shared" si="148"/>
        <v>#DIV/0!</v>
      </c>
      <c r="M91" s="259">
        <f t="shared" si="148"/>
        <v>0.19047619047619047</v>
      </c>
      <c r="N91" s="259">
        <f t="shared" si="149"/>
        <v>0.11904761904761904</v>
      </c>
      <c r="O91" s="259" t="e">
        <f t="shared" si="149"/>
        <v>#DIV/0!</v>
      </c>
      <c r="P91" s="259">
        <f t="shared" si="149"/>
        <v>0.11904761904761904</v>
      </c>
      <c r="Q91" s="259">
        <f t="shared" si="150"/>
        <v>0.625</v>
      </c>
      <c r="R91" s="259" t="e">
        <f t="shared" si="151"/>
        <v>#DIV/0!</v>
      </c>
      <c r="S91" s="259">
        <f t="shared" si="151"/>
        <v>0.625</v>
      </c>
    </row>
    <row r="92" spans="1:19" s="107" customFormat="1" ht="9.9499999999999993" customHeight="1" x14ac:dyDescent="0.2">
      <c r="A92" s="106" t="s">
        <v>218</v>
      </c>
      <c r="B92" s="75">
        <v>29</v>
      </c>
      <c r="C92" s="476"/>
      <c r="D92" s="67">
        <f t="shared" si="144"/>
        <v>29</v>
      </c>
      <c r="E92" s="67">
        <v>2</v>
      </c>
      <c r="F92" s="67">
        <v>0</v>
      </c>
      <c r="G92" s="67">
        <f t="shared" si="145"/>
        <v>2</v>
      </c>
      <c r="H92" s="75">
        <v>1</v>
      </c>
      <c r="I92" s="476"/>
      <c r="J92" s="67">
        <f t="shared" si="146"/>
        <v>1</v>
      </c>
      <c r="K92" s="259">
        <f t="shared" si="147"/>
        <v>6.8965517241379309E-2</v>
      </c>
      <c r="L92" s="259" t="e">
        <f t="shared" si="148"/>
        <v>#DIV/0!</v>
      </c>
      <c r="M92" s="259">
        <f t="shared" si="148"/>
        <v>6.8965517241379309E-2</v>
      </c>
      <c r="N92" s="259">
        <f t="shared" si="149"/>
        <v>3.4482758620689655E-2</v>
      </c>
      <c r="O92" s="259" t="e">
        <f t="shared" si="149"/>
        <v>#DIV/0!</v>
      </c>
      <c r="P92" s="259">
        <f t="shared" si="149"/>
        <v>3.4482758620689655E-2</v>
      </c>
      <c r="Q92" s="259">
        <f t="shared" si="150"/>
        <v>0.5</v>
      </c>
      <c r="R92" s="259" t="e">
        <f t="shared" si="151"/>
        <v>#DIV/0!</v>
      </c>
      <c r="S92" s="259">
        <f t="shared" si="151"/>
        <v>0.5</v>
      </c>
    </row>
    <row r="93" spans="1:19" s="107" customFormat="1" ht="9.9499999999999993" customHeight="1" x14ac:dyDescent="0.2">
      <c r="A93" s="106" t="s">
        <v>180</v>
      </c>
      <c r="B93" s="75">
        <v>35</v>
      </c>
      <c r="C93" s="476"/>
      <c r="D93" s="67">
        <f t="shared" si="144"/>
        <v>35</v>
      </c>
      <c r="E93" s="67">
        <v>30</v>
      </c>
      <c r="F93" s="67">
        <v>0</v>
      </c>
      <c r="G93" s="67">
        <f t="shared" si="145"/>
        <v>30</v>
      </c>
      <c r="H93" s="75">
        <v>21</v>
      </c>
      <c r="I93" s="476"/>
      <c r="J93" s="67">
        <f t="shared" si="146"/>
        <v>21</v>
      </c>
      <c r="K93" s="259">
        <f t="shared" si="147"/>
        <v>0.8571428571428571</v>
      </c>
      <c r="L93" s="259" t="e">
        <f t="shared" si="148"/>
        <v>#DIV/0!</v>
      </c>
      <c r="M93" s="259">
        <f t="shared" si="148"/>
        <v>0.8571428571428571</v>
      </c>
      <c r="N93" s="259">
        <f t="shared" si="149"/>
        <v>0.6</v>
      </c>
      <c r="O93" s="259" t="e">
        <f t="shared" si="149"/>
        <v>#DIV/0!</v>
      </c>
      <c r="P93" s="259">
        <f t="shared" si="149"/>
        <v>0.6</v>
      </c>
      <c r="Q93" s="259">
        <f t="shared" si="150"/>
        <v>0.7</v>
      </c>
      <c r="R93" s="259" t="e">
        <f t="shared" si="151"/>
        <v>#DIV/0!</v>
      </c>
      <c r="S93" s="259">
        <f t="shared" si="151"/>
        <v>0.7</v>
      </c>
    </row>
    <row r="94" spans="1:19" s="107" customFormat="1" ht="9.9499999999999993" customHeight="1" x14ac:dyDescent="0.2">
      <c r="A94" s="106" t="s">
        <v>76</v>
      </c>
      <c r="B94" s="75">
        <v>42</v>
      </c>
      <c r="C94" s="302"/>
      <c r="D94" s="67">
        <f t="shared" si="144"/>
        <v>42</v>
      </c>
      <c r="E94" s="67">
        <v>19</v>
      </c>
      <c r="F94" s="67">
        <v>0</v>
      </c>
      <c r="G94" s="67">
        <f t="shared" si="145"/>
        <v>19</v>
      </c>
      <c r="H94" s="75">
        <v>15</v>
      </c>
      <c r="I94" s="302"/>
      <c r="J94" s="67">
        <f t="shared" si="146"/>
        <v>15</v>
      </c>
      <c r="K94" s="259">
        <f t="shared" si="147"/>
        <v>0.45238095238095238</v>
      </c>
      <c r="L94" s="259" t="e">
        <f t="shared" si="148"/>
        <v>#DIV/0!</v>
      </c>
      <c r="M94" s="259">
        <f t="shared" si="148"/>
        <v>0.45238095238095238</v>
      </c>
      <c r="N94" s="259">
        <f t="shared" si="149"/>
        <v>0.35714285714285715</v>
      </c>
      <c r="O94" s="259" t="e">
        <f t="shared" si="149"/>
        <v>#DIV/0!</v>
      </c>
      <c r="P94" s="259">
        <f t="shared" si="149"/>
        <v>0.35714285714285715</v>
      </c>
      <c r="Q94" s="259">
        <f t="shared" si="150"/>
        <v>0.78947368421052633</v>
      </c>
      <c r="R94" s="259" t="e">
        <f t="shared" si="151"/>
        <v>#DIV/0!</v>
      </c>
      <c r="S94" s="259">
        <f t="shared" si="151"/>
        <v>0.78947368421052633</v>
      </c>
    </row>
    <row r="95" spans="1:19" s="102" customFormat="1" ht="9.9499999999999993" hidden="1" customHeight="1" x14ac:dyDescent="0.25">
      <c r="A95" s="105" t="s">
        <v>38</v>
      </c>
      <c r="B95" s="316">
        <f>SUM(B96:B101)</f>
        <v>198</v>
      </c>
      <c r="C95" s="316">
        <f>SUM(C96:C101)</f>
        <v>185</v>
      </c>
      <c r="D95" s="316">
        <f>SUM(B95:C95)</f>
        <v>383</v>
      </c>
      <c r="E95" s="316">
        <f>SUM(E96:E101)</f>
        <v>154</v>
      </c>
      <c r="F95" s="316">
        <f>SUM(F96:F101)</f>
        <v>79</v>
      </c>
      <c r="G95" s="316">
        <f t="shared" si="145"/>
        <v>233</v>
      </c>
      <c r="H95" s="316">
        <f>SUM(H96:H101)</f>
        <v>119</v>
      </c>
      <c r="I95" s="316">
        <f>SUM(I96:I101)</f>
        <v>36</v>
      </c>
      <c r="J95" s="316">
        <f t="shared" si="146"/>
        <v>155</v>
      </c>
      <c r="K95" s="258">
        <f>E95/B95</f>
        <v>0.77777777777777779</v>
      </c>
      <c r="L95" s="258">
        <f t="shared" si="148"/>
        <v>0.42702702702702705</v>
      </c>
      <c r="M95" s="258">
        <f t="shared" si="148"/>
        <v>0.60835509138381205</v>
      </c>
      <c r="N95" s="258">
        <f t="shared" si="149"/>
        <v>0.60101010101010099</v>
      </c>
      <c r="O95" s="258">
        <f t="shared" si="149"/>
        <v>0.19459459459459461</v>
      </c>
      <c r="P95" s="258">
        <f t="shared" si="149"/>
        <v>0.40469973890339428</v>
      </c>
      <c r="Q95" s="258">
        <f t="shared" si="150"/>
        <v>0.77272727272727271</v>
      </c>
      <c r="R95" s="258">
        <f t="shared" ref="R95" si="152">I95/F95</f>
        <v>0.45569620253164556</v>
      </c>
      <c r="S95" s="258">
        <f t="shared" ref="S95" si="153">J95/G95</f>
        <v>0.66523605150214593</v>
      </c>
    </row>
    <row r="96" spans="1:19" s="107" customFormat="1" ht="9.9499999999999993" hidden="1" customHeight="1" x14ac:dyDescent="0.2">
      <c r="A96" s="106" t="s">
        <v>181</v>
      </c>
      <c r="B96" s="75">
        <v>35</v>
      </c>
      <c r="C96" s="75">
        <v>33</v>
      </c>
      <c r="D96" s="67">
        <f t="shared" ref="D96:D101" si="154">SUM(B96:C96)</f>
        <v>68</v>
      </c>
      <c r="E96" s="67">
        <v>33</v>
      </c>
      <c r="F96" s="67">
        <v>18</v>
      </c>
      <c r="G96" s="67">
        <f t="shared" si="145"/>
        <v>51</v>
      </c>
      <c r="H96" s="344">
        <v>22</v>
      </c>
      <c r="I96" s="344">
        <v>7</v>
      </c>
      <c r="J96" s="67">
        <f t="shared" si="146"/>
        <v>29</v>
      </c>
      <c r="K96" s="259">
        <f t="shared" ref="K96:K101" si="155">E96/B96</f>
        <v>0.94285714285714284</v>
      </c>
      <c r="L96" s="259">
        <f t="shared" ref="L96:M102" si="156">F96/C96</f>
        <v>0.54545454545454541</v>
      </c>
      <c r="M96" s="259">
        <f t="shared" si="156"/>
        <v>0.75</v>
      </c>
      <c r="N96" s="259">
        <f t="shared" ref="N96:P102" si="157">H96/B96</f>
        <v>0.62857142857142856</v>
      </c>
      <c r="O96" s="259">
        <f t="shared" si="157"/>
        <v>0.21212121212121213</v>
      </c>
      <c r="P96" s="259">
        <f t="shared" si="157"/>
        <v>0.4264705882352941</v>
      </c>
      <c r="Q96" s="259">
        <f t="shared" ref="Q96:Q102" si="158">H96/E96</f>
        <v>0.66666666666666663</v>
      </c>
      <c r="R96" s="259">
        <f t="shared" ref="R96:S101" si="159">I96/F96</f>
        <v>0.3888888888888889</v>
      </c>
      <c r="S96" s="259">
        <f t="shared" si="159"/>
        <v>0.56862745098039214</v>
      </c>
    </row>
    <row r="97" spans="1:19" s="107" customFormat="1" ht="9.9499999999999993" hidden="1" customHeight="1" x14ac:dyDescent="0.2">
      <c r="A97" s="106" t="s">
        <v>182</v>
      </c>
      <c r="B97" s="75"/>
      <c r="C97" s="75">
        <v>33</v>
      </c>
      <c r="D97" s="67">
        <f t="shared" si="154"/>
        <v>33</v>
      </c>
      <c r="E97" s="67">
        <v>0</v>
      </c>
      <c r="F97" s="67">
        <v>41</v>
      </c>
      <c r="G97" s="67">
        <f t="shared" si="145"/>
        <v>41</v>
      </c>
      <c r="H97" s="75"/>
      <c r="I97" s="75">
        <v>29</v>
      </c>
      <c r="J97" s="67">
        <f t="shared" si="146"/>
        <v>29</v>
      </c>
      <c r="K97" s="259" t="e">
        <f t="shared" si="155"/>
        <v>#DIV/0!</v>
      </c>
      <c r="L97" s="259">
        <f t="shared" si="156"/>
        <v>1.2424242424242424</v>
      </c>
      <c r="M97" s="259">
        <f t="shared" si="156"/>
        <v>1.2424242424242424</v>
      </c>
      <c r="N97" s="259" t="e">
        <f t="shared" si="157"/>
        <v>#DIV/0!</v>
      </c>
      <c r="O97" s="259">
        <f t="shared" si="157"/>
        <v>0.87878787878787878</v>
      </c>
      <c r="P97" s="259">
        <f t="shared" si="157"/>
        <v>0.87878787878787878</v>
      </c>
      <c r="Q97" s="259" t="e">
        <f t="shared" si="158"/>
        <v>#DIV/0!</v>
      </c>
      <c r="R97" s="259">
        <f t="shared" si="159"/>
        <v>0.70731707317073167</v>
      </c>
      <c r="S97" s="259">
        <f t="shared" si="159"/>
        <v>0.70731707317073167</v>
      </c>
    </row>
    <row r="98" spans="1:19" s="107" customFormat="1" ht="9.9499999999999993" hidden="1" customHeight="1" x14ac:dyDescent="0.2">
      <c r="A98" s="106" t="s">
        <v>78</v>
      </c>
      <c r="B98" s="75">
        <v>29</v>
      </c>
      <c r="C98" s="75">
        <v>27</v>
      </c>
      <c r="D98" s="67">
        <f t="shared" si="154"/>
        <v>56</v>
      </c>
      <c r="E98" s="67">
        <v>12</v>
      </c>
      <c r="F98" s="67">
        <v>0</v>
      </c>
      <c r="G98" s="67">
        <f t="shared" si="145"/>
        <v>12</v>
      </c>
      <c r="H98" s="75">
        <v>9</v>
      </c>
      <c r="I98" s="75"/>
      <c r="J98" s="67">
        <f t="shared" si="146"/>
        <v>9</v>
      </c>
      <c r="K98" s="259">
        <f t="shared" si="155"/>
        <v>0.41379310344827586</v>
      </c>
      <c r="L98" s="259">
        <f t="shared" si="156"/>
        <v>0</v>
      </c>
      <c r="M98" s="259">
        <f t="shared" si="156"/>
        <v>0.21428571428571427</v>
      </c>
      <c r="N98" s="259">
        <f t="shared" si="157"/>
        <v>0.31034482758620691</v>
      </c>
      <c r="O98" s="259">
        <f t="shared" si="157"/>
        <v>0</v>
      </c>
      <c r="P98" s="259">
        <f t="shared" si="157"/>
        <v>0.16071428571428573</v>
      </c>
      <c r="Q98" s="259">
        <f t="shared" si="158"/>
        <v>0.75</v>
      </c>
      <c r="R98" s="259" t="e">
        <f t="shared" si="159"/>
        <v>#DIV/0!</v>
      </c>
      <c r="S98" s="259">
        <f t="shared" si="159"/>
        <v>0.75</v>
      </c>
    </row>
    <row r="99" spans="1:19" s="107" customFormat="1" ht="9.9499999999999993" hidden="1" customHeight="1" x14ac:dyDescent="0.2">
      <c r="A99" s="106" t="s">
        <v>64</v>
      </c>
      <c r="B99" s="75">
        <v>66</v>
      </c>
      <c r="C99" s="75">
        <v>26</v>
      </c>
      <c r="D99" s="67">
        <f t="shared" si="154"/>
        <v>92</v>
      </c>
      <c r="E99" s="67">
        <v>61</v>
      </c>
      <c r="F99" s="67">
        <v>2</v>
      </c>
      <c r="G99" s="67">
        <f t="shared" si="145"/>
        <v>63</v>
      </c>
      <c r="H99" s="75">
        <v>57</v>
      </c>
      <c r="I99" s="75"/>
      <c r="J99" s="67">
        <f t="shared" si="146"/>
        <v>57</v>
      </c>
      <c r="K99" s="259">
        <f t="shared" si="155"/>
        <v>0.9242424242424242</v>
      </c>
      <c r="L99" s="259">
        <f t="shared" si="156"/>
        <v>7.6923076923076927E-2</v>
      </c>
      <c r="M99" s="259">
        <f t="shared" si="156"/>
        <v>0.68478260869565222</v>
      </c>
      <c r="N99" s="259">
        <f t="shared" si="157"/>
        <v>0.86363636363636365</v>
      </c>
      <c r="O99" s="259">
        <f t="shared" si="157"/>
        <v>0</v>
      </c>
      <c r="P99" s="259">
        <f t="shared" si="157"/>
        <v>0.61956521739130432</v>
      </c>
      <c r="Q99" s="259">
        <f t="shared" si="158"/>
        <v>0.93442622950819676</v>
      </c>
      <c r="R99" s="259">
        <f t="shared" si="159"/>
        <v>0</v>
      </c>
      <c r="S99" s="259">
        <f t="shared" si="159"/>
        <v>0.90476190476190477</v>
      </c>
    </row>
    <row r="100" spans="1:19" s="107" customFormat="1" ht="9.9499999999999993" hidden="1" customHeight="1" x14ac:dyDescent="0.2">
      <c r="A100" s="106" t="s">
        <v>106</v>
      </c>
      <c r="B100" s="75">
        <v>33</v>
      </c>
      <c r="C100" s="75">
        <v>33</v>
      </c>
      <c r="D100" s="67">
        <f t="shared" si="154"/>
        <v>66</v>
      </c>
      <c r="E100" s="67">
        <v>31</v>
      </c>
      <c r="F100" s="67">
        <v>8</v>
      </c>
      <c r="G100" s="67">
        <f t="shared" si="145"/>
        <v>39</v>
      </c>
      <c r="H100" s="75">
        <v>16</v>
      </c>
      <c r="I100" s="75"/>
      <c r="J100" s="67">
        <f t="shared" si="146"/>
        <v>16</v>
      </c>
      <c r="K100" s="259">
        <f t="shared" si="155"/>
        <v>0.93939393939393945</v>
      </c>
      <c r="L100" s="259">
        <f t="shared" si="156"/>
        <v>0.24242424242424243</v>
      </c>
      <c r="M100" s="259">
        <f t="shared" si="156"/>
        <v>0.59090909090909094</v>
      </c>
      <c r="N100" s="259">
        <f t="shared" si="157"/>
        <v>0.48484848484848486</v>
      </c>
      <c r="O100" s="259">
        <f t="shared" si="157"/>
        <v>0</v>
      </c>
      <c r="P100" s="259">
        <f t="shared" si="157"/>
        <v>0.24242424242424243</v>
      </c>
      <c r="Q100" s="259">
        <f t="shared" si="158"/>
        <v>0.5161290322580645</v>
      </c>
      <c r="R100" s="259">
        <f t="shared" si="159"/>
        <v>0</v>
      </c>
      <c r="S100" s="259">
        <f t="shared" si="159"/>
        <v>0.41025641025641024</v>
      </c>
    </row>
    <row r="101" spans="1:19" s="107" customFormat="1" ht="9.9499999999999993" hidden="1" customHeight="1" x14ac:dyDescent="0.2">
      <c r="A101" s="106" t="s">
        <v>79</v>
      </c>
      <c r="B101" s="75">
        <v>35</v>
      </c>
      <c r="C101" s="75">
        <v>33</v>
      </c>
      <c r="D101" s="67">
        <f t="shared" si="154"/>
        <v>68</v>
      </c>
      <c r="E101" s="67">
        <v>17</v>
      </c>
      <c r="F101" s="67">
        <v>10</v>
      </c>
      <c r="G101" s="67">
        <f t="shared" si="145"/>
        <v>27</v>
      </c>
      <c r="H101" s="75">
        <v>15</v>
      </c>
      <c r="I101" s="317"/>
      <c r="J101" s="67">
        <f t="shared" si="146"/>
        <v>15</v>
      </c>
      <c r="K101" s="259">
        <f t="shared" si="155"/>
        <v>0.48571428571428571</v>
      </c>
      <c r="L101" s="259">
        <f t="shared" si="156"/>
        <v>0.30303030303030304</v>
      </c>
      <c r="M101" s="259">
        <f t="shared" si="156"/>
        <v>0.39705882352941174</v>
      </c>
      <c r="N101" s="259">
        <f t="shared" si="157"/>
        <v>0.42857142857142855</v>
      </c>
      <c r="O101" s="259">
        <f t="shared" si="157"/>
        <v>0</v>
      </c>
      <c r="P101" s="259">
        <f t="shared" si="157"/>
        <v>0.22058823529411764</v>
      </c>
      <c r="Q101" s="259">
        <f t="shared" si="158"/>
        <v>0.88235294117647056</v>
      </c>
      <c r="R101" s="259">
        <f t="shared" si="159"/>
        <v>0</v>
      </c>
      <c r="S101" s="259">
        <f t="shared" si="159"/>
        <v>0.55555555555555558</v>
      </c>
    </row>
    <row r="102" spans="1:19" s="102" customFormat="1" ht="9.9499999999999993" hidden="1" customHeight="1" x14ac:dyDescent="0.2">
      <c r="A102" s="105" t="s">
        <v>39</v>
      </c>
      <c r="B102" s="316">
        <f>SUM(B103:B104)</f>
        <v>79</v>
      </c>
      <c r="C102" s="316">
        <f>SUM(C103:C104)</f>
        <v>12</v>
      </c>
      <c r="D102" s="371">
        <f t="shared" ref="D102" si="160">SUM(B102:C102)</f>
        <v>91</v>
      </c>
      <c r="E102" s="316">
        <f t="shared" ref="E102:F102" si="161">SUM(E103:E104)</f>
        <v>48</v>
      </c>
      <c r="F102" s="316">
        <f t="shared" si="161"/>
        <v>3</v>
      </c>
      <c r="G102" s="371">
        <f t="shared" si="145"/>
        <v>51</v>
      </c>
      <c r="H102" s="316">
        <f t="shared" ref="H102:I102" si="162">SUM(H103:H104)</f>
        <v>24</v>
      </c>
      <c r="I102" s="316">
        <f t="shared" si="162"/>
        <v>3</v>
      </c>
      <c r="J102" s="371">
        <f t="shared" si="146"/>
        <v>27</v>
      </c>
      <c r="K102" s="258">
        <f>E102/B102</f>
        <v>0.60759493670886078</v>
      </c>
      <c r="L102" s="258">
        <f t="shared" si="156"/>
        <v>0.25</v>
      </c>
      <c r="M102" s="258">
        <f t="shared" si="156"/>
        <v>0.56043956043956045</v>
      </c>
      <c r="N102" s="258">
        <f t="shared" si="157"/>
        <v>0.30379746835443039</v>
      </c>
      <c r="O102" s="258">
        <f t="shared" si="157"/>
        <v>0.25</v>
      </c>
      <c r="P102" s="258">
        <f t="shared" si="157"/>
        <v>0.2967032967032967</v>
      </c>
      <c r="Q102" s="258">
        <f t="shared" si="158"/>
        <v>0.5</v>
      </c>
      <c r="R102" s="258">
        <f t="shared" ref="R102" si="163">I102/F102</f>
        <v>1</v>
      </c>
      <c r="S102" s="258">
        <f t="shared" ref="S102" si="164">J102/G102</f>
        <v>0.52941176470588236</v>
      </c>
    </row>
    <row r="103" spans="1:19" s="107" customFormat="1" ht="9.9499999999999993" hidden="1" customHeight="1" x14ac:dyDescent="0.2">
      <c r="A103" s="106" t="s">
        <v>107</v>
      </c>
      <c r="B103" s="75">
        <v>34</v>
      </c>
      <c r="C103" s="75"/>
      <c r="D103" s="67">
        <f t="shared" ref="D103:D104" si="165">SUM(B103:C103)</f>
        <v>34</v>
      </c>
      <c r="E103" s="67">
        <v>13</v>
      </c>
      <c r="F103" s="67">
        <v>0</v>
      </c>
      <c r="G103" s="67">
        <f t="shared" si="145"/>
        <v>13</v>
      </c>
      <c r="H103" s="75">
        <v>4</v>
      </c>
      <c r="I103" s="75"/>
      <c r="J103" s="67">
        <f t="shared" si="146"/>
        <v>4</v>
      </c>
      <c r="K103" s="259">
        <f t="shared" ref="K103:K104" si="166">E103/B103</f>
        <v>0.38235294117647056</v>
      </c>
      <c r="L103" s="259" t="e">
        <f t="shared" ref="L103:M105" si="167">F103/C103</f>
        <v>#DIV/0!</v>
      </c>
      <c r="M103" s="259">
        <f t="shared" si="167"/>
        <v>0.38235294117647056</v>
      </c>
      <c r="N103" s="259">
        <f t="shared" ref="N103:P105" si="168">H103/B103</f>
        <v>0.11764705882352941</v>
      </c>
      <c r="O103" s="259" t="e">
        <f t="shared" si="168"/>
        <v>#DIV/0!</v>
      </c>
      <c r="P103" s="259">
        <f t="shared" si="168"/>
        <v>0.11764705882352941</v>
      </c>
      <c r="Q103" s="259">
        <f t="shared" ref="Q103:Q105" si="169">H103/E103</f>
        <v>0.30769230769230771</v>
      </c>
      <c r="R103" s="259" t="e">
        <f>I103/F103</f>
        <v>#DIV/0!</v>
      </c>
      <c r="S103" s="259">
        <f>J103/G103</f>
        <v>0.30769230769230771</v>
      </c>
    </row>
    <row r="104" spans="1:19" s="107" customFormat="1" ht="9.9499999999999993" hidden="1" customHeight="1" x14ac:dyDescent="0.2">
      <c r="A104" s="106" t="s">
        <v>72</v>
      </c>
      <c r="B104" s="75">
        <v>45</v>
      </c>
      <c r="C104" s="75">
        <v>12</v>
      </c>
      <c r="D104" s="67">
        <f t="shared" si="165"/>
        <v>57</v>
      </c>
      <c r="E104" s="67">
        <v>35</v>
      </c>
      <c r="F104" s="67">
        <v>3</v>
      </c>
      <c r="G104" s="67">
        <f t="shared" si="145"/>
        <v>38</v>
      </c>
      <c r="H104" s="75">
        <v>20</v>
      </c>
      <c r="I104" s="75">
        <v>3</v>
      </c>
      <c r="J104" s="67">
        <f t="shared" si="146"/>
        <v>23</v>
      </c>
      <c r="K104" s="259">
        <f t="shared" si="166"/>
        <v>0.77777777777777779</v>
      </c>
      <c r="L104" s="259">
        <f t="shared" si="167"/>
        <v>0.25</v>
      </c>
      <c r="M104" s="259">
        <f t="shared" si="167"/>
        <v>0.66666666666666663</v>
      </c>
      <c r="N104" s="259">
        <f t="shared" si="168"/>
        <v>0.44444444444444442</v>
      </c>
      <c r="O104" s="259">
        <f t="shared" si="168"/>
        <v>0.25</v>
      </c>
      <c r="P104" s="259">
        <f t="shared" si="168"/>
        <v>0.40350877192982454</v>
      </c>
      <c r="Q104" s="259">
        <f t="shared" si="169"/>
        <v>0.5714285714285714</v>
      </c>
      <c r="R104" s="259">
        <f>I104/F104</f>
        <v>1</v>
      </c>
      <c r="S104" s="259">
        <f>J104/G104</f>
        <v>0.60526315789473684</v>
      </c>
    </row>
    <row r="105" spans="1:19" s="102" customFormat="1" ht="9.9499999999999993" hidden="1" customHeight="1" x14ac:dyDescent="0.2">
      <c r="A105" s="105" t="s">
        <v>40</v>
      </c>
      <c r="B105" s="316">
        <f>SUM(B106:B108)</f>
        <v>102</v>
      </c>
      <c r="C105" s="316">
        <f>SUM(C106:C108)</f>
        <v>40</v>
      </c>
      <c r="D105" s="371">
        <f t="shared" ref="D105" si="170">SUM(B105:C105)</f>
        <v>142</v>
      </c>
      <c r="E105" s="316">
        <f t="shared" ref="E105:F105" si="171">SUM(E106:E108)</f>
        <v>96</v>
      </c>
      <c r="F105" s="316">
        <f t="shared" si="171"/>
        <v>1</v>
      </c>
      <c r="G105" s="371">
        <f t="shared" si="145"/>
        <v>97</v>
      </c>
      <c r="H105" s="316">
        <f t="shared" ref="H105:I105" si="172">SUM(H106:H108)</f>
        <v>63</v>
      </c>
      <c r="I105" s="316">
        <f t="shared" si="172"/>
        <v>0</v>
      </c>
      <c r="J105" s="371">
        <f t="shared" si="146"/>
        <v>63</v>
      </c>
      <c r="K105" s="258">
        <f>E105/B105</f>
        <v>0.94117647058823528</v>
      </c>
      <c r="L105" s="258">
        <f t="shared" si="167"/>
        <v>2.5000000000000001E-2</v>
      </c>
      <c r="M105" s="258">
        <f t="shared" si="167"/>
        <v>0.68309859154929575</v>
      </c>
      <c r="N105" s="258">
        <f t="shared" si="168"/>
        <v>0.61764705882352944</v>
      </c>
      <c r="O105" s="258">
        <f t="shared" si="168"/>
        <v>0</v>
      </c>
      <c r="P105" s="258">
        <f t="shared" si="168"/>
        <v>0.44366197183098594</v>
      </c>
      <c r="Q105" s="258">
        <f t="shared" si="169"/>
        <v>0.65625</v>
      </c>
      <c r="R105" s="258">
        <f t="shared" ref="R105" si="173">I105/F105</f>
        <v>0</v>
      </c>
      <c r="S105" s="258">
        <f t="shared" ref="S105" si="174">J105/G105</f>
        <v>0.64948453608247425</v>
      </c>
    </row>
    <row r="106" spans="1:19" s="107" customFormat="1" ht="9.9499999999999993" hidden="1" customHeight="1" x14ac:dyDescent="0.2">
      <c r="A106" s="358" t="s">
        <v>59</v>
      </c>
      <c r="B106" s="75">
        <v>32</v>
      </c>
      <c r="C106" s="75">
        <v>40</v>
      </c>
      <c r="D106" s="67">
        <f t="shared" ref="D106:D108" si="175">SUM(B106:C106)</f>
        <v>72</v>
      </c>
      <c r="E106" s="67">
        <v>32</v>
      </c>
      <c r="F106" s="67">
        <v>1</v>
      </c>
      <c r="G106" s="67">
        <f t="shared" si="145"/>
        <v>33</v>
      </c>
      <c r="H106" s="75">
        <v>19</v>
      </c>
      <c r="I106" s="75"/>
      <c r="J106" s="67">
        <f t="shared" si="146"/>
        <v>19</v>
      </c>
      <c r="K106" s="259">
        <f t="shared" ref="K106:K109" si="176">E106/B106</f>
        <v>1</v>
      </c>
      <c r="L106" s="259">
        <f t="shared" ref="L106:M109" si="177">F106/C106</f>
        <v>2.5000000000000001E-2</v>
      </c>
      <c r="M106" s="259">
        <f t="shared" si="177"/>
        <v>0.45833333333333331</v>
      </c>
      <c r="N106" s="259">
        <f t="shared" ref="N106:P109" si="178">H106/B106</f>
        <v>0.59375</v>
      </c>
      <c r="O106" s="259">
        <f t="shared" si="178"/>
        <v>0</v>
      </c>
      <c r="P106" s="259">
        <f t="shared" si="178"/>
        <v>0.2638888888888889</v>
      </c>
      <c r="Q106" s="259">
        <f t="shared" ref="Q106:Q109" si="179">H106/E106</f>
        <v>0.59375</v>
      </c>
      <c r="R106" s="259">
        <f t="shared" ref="R106:S108" si="180">I106/F106</f>
        <v>0</v>
      </c>
      <c r="S106" s="259">
        <f t="shared" si="180"/>
        <v>0.5757575757575758</v>
      </c>
    </row>
    <row r="107" spans="1:19" s="107" customFormat="1" ht="9.9499999999999993" hidden="1" customHeight="1" x14ac:dyDescent="0.2">
      <c r="A107" s="355" t="s">
        <v>262</v>
      </c>
      <c r="B107" s="332">
        <v>35</v>
      </c>
      <c r="C107" s="370"/>
      <c r="D107" s="67">
        <f t="shared" si="175"/>
        <v>35</v>
      </c>
      <c r="E107" s="67">
        <v>27</v>
      </c>
      <c r="F107" s="67">
        <v>0</v>
      </c>
      <c r="G107" s="67">
        <f t="shared" si="145"/>
        <v>27</v>
      </c>
      <c r="H107" s="332">
        <v>18</v>
      </c>
      <c r="I107" s="370"/>
      <c r="J107" s="67">
        <f t="shared" si="146"/>
        <v>18</v>
      </c>
      <c r="K107" s="259">
        <f t="shared" si="176"/>
        <v>0.77142857142857146</v>
      </c>
      <c r="L107" s="259" t="e">
        <f t="shared" si="177"/>
        <v>#DIV/0!</v>
      </c>
      <c r="M107" s="259">
        <f t="shared" si="177"/>
        <v>0.77142857142857146</v>
      </c>
      <c r="N107" s="259">
        <f t="shared" si="178"/>
        <v>0.51428571428571423</v>
      </c>
      <c r="O107" s="259" t="e">
        <f t="shared" si="178"/>
        <v>#DIV/0!</v>
      </c>
      <c r="P107" s="259">
        <f t="shared" si="178"/>
        <v>0.51428571428571423</v>
      </c>
      <c r="Q107" s="259">
        <f t="shared" si="179"/>
        <v>0.66666666666666663</v>
      </c>
      <c r="R107" s="259" t="e">
        <f t="shared" si="180"/>
        <v>#DIV/0!</v>
      </c>
      <c r="S107" s="259">
        <f t="shared" si="180"/>
        <v>0.66666666666666663</v>
      </c>
    </row>
    <row r="108" spans="1:19" s="107" customFormat="1" ht="9.9499999999999993" hidden="1" customHeight="1" x14ac:dyDescent="0.2">
      <c r="A108" s="358" t="s">
        <v>86</v>
      </c>
      <c r="B108" s="75">
        <v>35</v>
      </c>
      <c r="C108" s="317"/>
      <c r="D108" s="67">
        <f t="shared" si="175"/>
        <v>35</v>
      </c>
      <c r="E108" s="67">
        <v>37</v>
      </c>
      <c r="F108" s="67">
        <v>0</v>
      </c>
      <c r="G108" s="67">
        <f t="shared" si="145"/>
        <v>37</v>
      </c>
      <c r="H108" s="75">
        <v>26</v>
      </c>
      <c r="I108" s="317"/>
      <c r="J108" s="67">
        <f t="shared" si="146"/>
        <v>26</v>
      </c>
      <c r="K108" s="259">
        <f t="shared" si="176"/>
        <v>1.0571428571428572</v>
      </c>
      <c r="L108" s="259" t="e">
        <f t="shared" si="177"/>
        <v>#DIV/0!</v>
      </c>
      <c r="M108" s="259">
        <f t="shared" si="177"/>
        <v>1.0571428571428572</v>
      </c>
      <c r="N108" s="259">
        <f t="shared" si="178"/>
        <v>0.74285714285714288</v>
      </c>
      <c r="O108" s="259" t="e">
        <f t="shared" si="178"/>
        <v>#DIV/0!</v>
      </c>
      <c r="P108" s="259">
        <f t="shared" si="178"/>
        <v>0.74285714285714288</v>
      </c>
      <c r="Q108" s="259">
        <f t="shared" si="179"/>
        <v>0.70270270270270274</v>
      </c>
      <c r="R108" s="259" t="e">
        <f t="shared" si="180"/>
        <v>#DIV/0!</v>
      </c>
      <c r="S108" s="259">
        <f t="shared" si="180"/>
        <v>0.70270270270270274</v>
      </c>
    </row>
    <row r="109" spans="1:19" s="102" customFormat="1" ht="9.9499999999999993" hidden="1" customHeight="1" x14ac:dyDescent="0.2">
      <c r="A109" s="357" t="s">
        <v>137</v>
      </c>
      <c r="B109" s="310">
        <f>SUM(B110,B118,B120,B124,B127,B129)</f>
        <v>0</v>
      </c>
      <c r="C109" s="310">
        <f>SUM(C110,C118,C120,C124,C127,C129)</f>
        <v>151</v>
      </c>
      <c r="D109" s="374">
        <f>SUM(B109:C109)</f>
        <v>151</v>
      </c>
      <c r="E109" s="310">
        <f t="shared" ref="E109:F109" si="181">SUM(E110,E118,E120,E124,E127,E129)</f>
        <v>0</v>
      </c>
      <c r="F109" s="310">
        <f t="shared" si="181"/>
        <v>73</v>
      </c>
      <c r="G109" s="374">
        <f t="shared" si="145"/>
        <v>73</v>
      </c>
      <c r="H109" s="310">
        <f t="shared" ref="H109:I109" si="182">SUM(H110,H118,H120,H124,H127,H129)</f>
        <v>0</v>
      </c>
      <c r="I109" s="310">
        <f t="shared" si="182"/>
        <v>49</v>
      </c>
      <c r="J109" s="374">
        <f t="shared" si="146"/>
        <v>49</v>
      </c>
      <c r="K109" s="257" t="e">
        <f t="shared" si="176"/>
        <v>#DIV/0!</v>
      </c>
      <c r="L109" s="257">
        <f t="shared" si="177"/>
        <v>0.48344370860927155</v>
      </c>
      <c r="M109" s="257">
        <f t="shared" si="177"/>
        <v>0.48344370860927155</v>
      </c>
      <c r="N109" s="257" t="e">
        <f t="shared" si="178"/>
        <v>#DIV/0!</v>
      </c>
      <c r="O109" s="257">
        <f t="shared" si="178"/>
        <v>0.32450331125827814</v>
      </c>
      <c r="P109" s="257">
        <f t="shared" si="178"/>
        <v>0.32450331125827814</v>
      </c>
      <c r="Q109" s="257" t="e">
        <f t="shared" si="179"/>
        <v>#DIV/0!</v>
      </c>
      <c r="R109" s="257">
        <f t="shared" ref="R109" si="183">I109/F109</f>
        <v>0.67123287671232879</v>
      </c>
      <c r="S109" s="257">
        <f t="shared" ref="S109" si="184">J109/G109</f>
        <v>0.67123287671232879</v>
      </c>
    </row>
    <row r="110" spans="1:19" s="102" customFormat="1" ht="9.9499999999999993" hidden="1" customHeight="1" x14ac:dyDescent="0.2">
      <c r="A110" s="105" t="s">
        <v>35</v>
      </c>
      <c r="B110" s="316">
        <f>SUM(B111:B117)</f>
        <v>0</v>
      </c>
      <c r="C110" s="316">
        <f>SUM(C111:C117)</f>
        <v>49</v>
      </c>
      <c r="D110" s="371">
        <f t="shared" ref="D110:D117" si="185">SUM(B110:C110)</f>
        <v>49</v>
      </c>
      <c r="E110" s="316">
        <f t="shared" ref="E110:F110" si="186">SUM(E111:E117)</f>
        <v>0</v>
      </c>
      <c r="F110" s="316">
        <f t="shared" si="186"/>
        <v>20</v>
      </c>
      <c r="G110" s="371">
        <f t="shared" ref="G110:G130" si="187">SUM(E110:F110)</f>
        <v>20</v>
      </c>
      <c r="H110" s="316">
        <f t="shared" ref="H110:I110" si="188">SUM(H111:H117)</f>
        <v>0</v>
      </c>
      <c r="I110" s="316">
        <f t="shared" si="188"/>
        <v>17</v>
      </c>
      <c r="J110" s="371">
        <f t="shared" ref="J110:J130" si="189">SUM(H110:I110)</f>
        <v>17</v>
      </c>
      <c r="K110" s="258" t="e">
        <f>E110/B110</f>
        <v>#DIV/0!</v>
      </c>
      <c r="L110" s="258">
        <f t="shared" ref="L110:M118" si="190">F110/C110</f>
        <v>0.40816326530612246</v>
      </c>
      <c r="M110" s="258">
        <f t="shared" ref="M110" si="191">G110/D110</f>
        <v>0.40816326530612246</v>
      </c>
      <c r="N110" s="258" t="e">
        <f t="shared" ref="N110:P118" si="192">H110/B110</f>
        <v>#DIV/0!</v>
      </c>
      <c r="O110" s="258">
        <f t="shared" ref="O110" si="193">I110/C110</f>
        <v>0.34693877551020408</v>
      </c>
      <c r="P110" s="258">
        <f t="shared" ref="P110" si="194">J110/D110</f>
        <v>0.34693877551020408</v>
      </c>
      <c r="Q110" s="258" t="e">
        <f t="shared" ref="Q110:Q118" si="195">H110/E110</f>
        <v>#DIV/0!</v>
      </c>
      <c r="R110" s="258">
        <f t="shared" ref="R110" si="196">I110/F110</f>
        <v>0.85</v>
      </c>
      <c r="S110" s="258">
        <f t="shared" ref="S110" si="197">J110/G110</f>
        <v>0.85</v>
      </c>
    </row>
    <row r="111" spans="1:19" s="107" customFormat="1" ht="9.9499999999999993" hidden="1" customHeight="1" x14ac:dyDescent="0.2">
      <c r="A111" s="355" t="s">
        <v>263</v>
      </c>
      <c r="B111" s="75"/>
      <c r="C111" s="75">
        <v>7</v>
      </c>
      <c r="D111" s="67">
        <f t="shared" si="185"/>
        <v>7</v>
      </c>
      <c r="E111" s="67">
        <v>0</v>
      </c>
      <c r="F111" s="67">
        <v>7</v>
      </c>
      <c r="G111" s="67">
        <f t="shared" si="187"/>
        <v>7</v>
      </c>
      <c r="H111" s="75"/>
      <c r="I111" s="75"/>
      <c r="J111" s="67">
        <f t="shared" si="189"/>
        <v>0</v>
      </c>
      <c r="K111" s="259" t="e">
        <f t="shared" ref="K111:K117" si="198">E111/B111</f>
        <v>#DIV/0!</v>
      </c>
      <c r="L111" s="259">
        <f t="shared" si="190"/>
        <v>1</v>
      </c>
      <c r="M111" s="259">
        <f t="shared" si="190"/>
        <v>1</v>
      </c>
      <c r="N111" s="259" t="e">
        <f t="shared" si="192"/>
        <v>#DIV/0!</v>
      </c>
      <c r="O111" s="259">
        <f t="shared" si="192"/>
        <v>0</v>
      </c>
      <c r="P111" s="259">
        <f t="shared" si="192"/>
        <v>0</v>
      </c>
      <c r="Q111" s="259" t="e">
        <f t="shared" si="195"/>
        <v>#DIV/0!</v>
      </c>
      <c r="R111" s="259">
        <f t="shared" ref="R111:S117" si="199">I111/F111</f>
        <v>0</v>
      </c>
      <c r="S111" s="259">
        <f t="shared" si="199"/>
        <v>0</v>
      </c>
    </row>
    <row r="112" spans="1:19" s="107" customFormat="1" ht="9.9499999999999993" hidden="1" customHeight="1" x14ac:dyDescent="0.2">
      <c r="A112" s="355" t="s">
        <v>264</v>
      </c>
      <c r="B112" s="75"/>
      <c r="C112" s="75">
        <v>7</v>
      </c>
      <c r="D112" s="67">
        <f t="shared" si="185"/>
        <v>7</v>
      </c>
      <c r="E112" s="67">
        <v>0</v>
      </c>
      <c r="F112" s="67">
        <v>0</v>
      </c>
      <c r="G112" s="67">
        <f t="shared" si="187"/>
        <v>0</v>
      </c>
      <c r="H112" s="75"/>
      <c r="I112" s="75">
        <v>6</v>
      </c>
      <c r="J112" s="67">
        <f t="shared" si="189"/>
        <v>6</v>
      </c>
      <c r="K112" s="259" t="e">
        <f t="shared" si="198"/>
        <v>#DIV/0!</v>
      </c>
      <c r="L112" s="259">
        <f t="shared" si="190"/>
        <v>0</v>
      </c>
      <c r="M112" s="259">
        <f t="shared" si="190"/>
        <v>0</v>
      </c>
      <c r="N112" s="259" t="e">
        <f t="shared" si="192"/>
        <v>#DIV/0!</v>
      </c>
      <c r="O112" s="259">
        <f t="shared" si="192"/>
        <v>0.8571428571428571</v>
      </c>
      <c r="P112" s="259">
        <f t="shared" si="192"/>
        <v>0.8571428571428571</v>
      </c>
      <c r="Q112" s="259" t="e">
        <f t="shared" si="195"/>
        <v>#DIV/0!</v>
      </c>
      <c r="R112" s="259" t="e">
        <f t="shared" si="199"/>
        <v>#DIV/0!</v>
      </c>
      <c r="S112" s="259" t="e">
        <f t="shared" si="199"/>
        <v>#DIV/0!</v>
      </c>
    </row>
    <row r="113" spans="1:19" s="107" customFormat="1" ht="9.9499999999999993" hidden="1" customHeight="1" x14ac:dyDescent="0.2">
      <c r="A113" s="110" t="s">
        <v>50</v>
      </c>
      <c r="B113" s="75"/>
      <c r="C113" s="75">
        <v>7</v>
      </c>
      <c r="D113" s="67">
        <f t="shared" si="185"/>
        <v>7</v>
      </c>
      <c r="E113" s="67">
        <v>0</v>
      </c>
      <c r="F113" s="67">
        <v>0</v>
      </c>
      <c r="G113" s="67">
        <f t="shared" si="187"/>
        <v>0</v>
      </c>
      <c r="H113" s="75"/>
      <c r="I113" s="75"/>
      <c r="J113" s="67">
        <f t="shared" si="189"/>
        <v>0</v>
      </c>
      <c r="K113" s="259" t="e">
        <f t="shared" si="198"/>
        <v>#DIV/0!</v>
      </c>
      <c r="L113" s="259">
        <f t="shared" si="190"/>
        <v>0</v>
      </c>
      <c r="M113" s="259">
        <f t="shared" si="190"/>
        <v>0</v>
      </c>
      <c r="N113" s="259" t="e">
        <f t="shared" si="192"/>
        <v>#DIV/0!</v>
      </c>
      <c r="O113" s="259">
        <f t="shared" si="192"/>
        <v>0</v>
      </c>
      <c r="P113" s="259">
        <f t="shared" si="192"/>
        <v>0</v>
      </c>
      <c r="Q113" s="259" t="e">
        <f t="shared" si="195"/>
        <v>#DIV/0!</v>
      </c>
      <c r="R113" s="259" t="e">
        <f t="shared" si="199"/>
        <v>#DIV/0!</v>
      </c>
      <c r="S113" s="259" t="e">
        <f t="shared" si="199"/>
        <v>#DIV/0!</v>
      </c>
    </row>
    <row r="114" spans="1:19" s="107" customFormat="1" ht="9.9499999999999993" hidden="1" customHeight="1" x14ac:dyDescent="0.2">
      <c r="A114" s="110" t="s">
        <v>265</v>
      </c>
      <c r="B114" s="75"/>
      <c r="C114" s="75">
        <v>7</v>
      </c>
      <c r="D114" s="67">
        <f t="shared" si="185"/>
        <v>7</v>
      </c>
      <c r="E114" s="67">
        <v>0</v>
      </c>
      <c r="F114" s="67">
        <v>10</v>
      </c>
      <c r="G114" s="67">
        <f t="shared" si="187"/>
        <v>10</v>
      </c>
      <c r="H114" s="75"/>
      <c r="I114" s="75">
        <v>9</v>
      </c>
      <c r="J114" s="67">
        <f t="shared" si="189"/>
        <v>9</v>
      </c>
      <c r="K114" s="259" t="e">
        <f t="shared" si="198"/>
        <v>#DIV/0!</v>
      </c>
      <c r="L114" s="259">
        <f t="shared" si="190"/>
        <v>1.4285714285714286</v>
      </c>
      <c r="M114" s="259">
        <f t="shared" si="190"/>
        <v>1.4285714285714286</v>
      </c>
      <c r="N114" s="259" t="e">
        <f t="shared" si="192"/>
        <v>#DIV/0!</v>
      </c>
      <c r="O114" s="259">
        <f t="shared" si="192"/>
        <v>1.2857142857142858</v>
      </c>
      <c r="P114" s="259">
        <f t="shared" si="192"/>
        <v>1.2857142857142858</v>
      </c>
      <c r="Q114" s="259" t="e">
        <f t="shared" si="195"/>
        <v>#DIV/0!</v>
      </c>
      <c r="R114" s="259">
        <f t="shared" si="199"/>
        <v>0.9</v>
      </c>
      <c r="S114" s="259">
        <f t="shared" si="199"/>
        <v>0.9</v>
      </c>
    </row>
    <row r="115" spans="1:19" s="107" customFormat="1" ht="9.9499999999999993" hidden="1" customHeight="1" x14ac:dyDescent="0.2">
      <c r="A115" s="355" t="s">
        <v>54</v>
      </c>
      <c r="B115" s="318"/>
      <c r="C115" s="75">
        <v>7</v>
      </c>
      <c r="D115" s="67">
        <f t="shared" si="185"/>
        <v>7</v>
      </c>
      <c r="E115" s="67">
        <v>0</v>
      </c>
      <c r="F115" s="67">
        <v>0</v>
      </c>
      <c r="G115" s="67">
        <f t="shared" si="187"/>
        <v>0</v>
      </c>
      <c r="H115" s="318"/>
      <c r="I115" s="318"/>
      <c r="J115" s="67">
        <f t="shared" si="189"/>
        <v>0</v>
      </c>
      <c r="K115" s="259" t="e">
        <f t="shared" si="198"/>
        <v>#DIV/0!</v>
      </c>
      <c r="L115" s="259">
        <f t="shared" si="190"/>
        <v>0</v>
      </c>
      <c r="M115" s="259">
        <f t="shared" si="190"/>
        <v>0</v>
      </c>
      <c r="N115" s="259" t="e">
        <f t="shared" si="192"/>
        <v>#DIV/0!</v>
      </c>
      <c r="O115" s="259">
        <f t="shared" si="192"/>
        <v>0</v>
      </c>
      <c r="P115" s="259">
        <f t="shared" si="192"/>
        <v>0</v>
      </c>
      <c r="Q115" s="259" t="e">
        <f t="shared" si="195"/>
        <v>#DIV/0!</v>
      </c>
      <c r="R115" s="259" t="e">
        <f t="shared" si="199"/>
        <v>#DIV/0!</v>
      </c>
      <c r="S115" s="259" t="e">
        <f t="shared" si="199"/>
        <v>#DIV/0!</v>
      </c>
    </row>
    <row r="116" spans="1:19" s="107" customFormat="1" ht="9.9499999999999993" hidden="1" customHeight="1" x14ac:dyDescent="0.2">
      <c r="A116" s="355" t="s">
        <v>108</v>
      </c>
      <c r="B116" s="317"/>
      <c r="C116" s="75">
        <v>7</v>
      </c>
      <c r="D116" s="67">
        <f t="shared" si="185"/>
        <v>7</v>
      </c>
      <c r="E116" s="67">
        <v>0</v>
      </c>
      <c r="F116" s="67">
        <v>0</v>
      </c>
      <c r="G116" s="67">
        <f t="shared" si="187"/>
        <v>0</v>
      </c>
      <c r="H116" s="317"/>
      <c r="I116" s="317"/>
      <c r="J116" s="67">
        <f t="shared" si="189"/>
        <v>0</v>
      </c>
      <c r="K116" s="259" t="e">
        <f t="shared" si="198"/>
        <v>#DIV/0!</v>
      </c>
      <c r="L116" s="259">
        <f t="shared" si="190"/>
        <v>0</v>
      </c>
      <c r="M116" s="259">
        <f t="shared" si="190"/>
        <v>0</v>
      </c>
      <c r="N116" s="259" t="e">
        <f t="shared" si="192"/>
        <v>#DIV/0!</v>
      </c>
      <c r="O116" s="259">
        <f t="shared" si="192"/>
        <v>0</v>
      </c>
      <c r="P116" s="259">
        <f t="shared" si="192"/>
        <v>0</v>
      </c>
      <c r="Q116" s="259" t="e">
        <f t="shared" si="195"/>
        <v>#DIV/0!</v>
      </c>
      <c r="R116" s="259" t="e">
        <f t="shared" si="199"/>
        <v>#DIV/0!</v>
      </c>
      <c r="S116" s="259" t="e">
        <f t="shared" si="199"/>
        <v>#DIV/0!</v>
      </c>
    </row>
    <row r="117" spans="1:19" s="107" customFormat="1" ht="9.9499999999999993" hidden="1" customHeight="1" x14ac:dyDescent="0.2">
      <c r="A117" s="355" t="s">
        <v>81</v>
      </c>
      <c r="B117" s="75"/>
      <c r="C117" s="75">
        <v>7</v>
      </c>
      <c r="D117" s="67">
        <f t="shared" si="185"/>
        <v>7</v>
      </c>
      <c r="E117" s="67">
        <v>0</v>
      </c>
      <c r="F117" s="67">
        <v>3</v>
      </c>
      <c r="G117" s="67">
        <f t="shared" si="187"/>
        <v>3</v>
      </c>
      <c r="H117" s="75"/>
      <c r="I117" s="75">
        <v>2</v>
      </c>
      <c r="J117" s="67">
        <f t="shared" si="189"/>
        <v>2</v>
      </c>
      <c r="K117" s="259" t="e">
        <f t="shared" si="198"/>
        <v>#DIV/0!</v>
      </c>
      <c r="L117" s="259">
        <f t="shared" si="190"/>
        <v>0.42857142857142855</v>
      </c>
      <c r="M117" s="259">
        <f t="shared" si="190"/>
        <v>0.42857142857142855</v>
      </c>
      <c r="N117" s="259" t="e">
        <f t="shared" si="192"/>
        <v>#DIV/0!</v>
      </c>
      <c r="O117" s="259">
        <f t="shared" si="192"/>
        <v>0.2857142857142857</v>
      </c>
      <c r="P117" s="259">
        <f t="shared" si="192"/>
        <v>0.2857142857142857</v>
      </c>
      <c r="Q117" s="259" t="e">
        <f t="shared" si="195"/>
        <v>#DIV/0!</v>
      </c>
      <c r="R117" s="259">
        <f t="shared" si="199"/>
        <v>0.66666666666666663</v>
      </c>
      <c r="S117" s="259">
        <f t="shared" si="199"/>
        <v>0.66666666666666663</v>
      </c>
    </row>
    <row r="118" spans="1:19" s="102" customFormat="1" ht="9.9499999999999993" hidden="1" customHeight="1" x14ac:dyDescent="0.25">
      <c r="A118" s="105" t="s">
        <v>36</v>
      </c>
      <c r="B118" s="316">
        <f>SUM(B119)</f>
        <v>0</v>
      </c>
      <c r="C118" s="316">
        <f>SUM(C119)</f>
        <v>12</v>
      </c>
      <c r="D118" s="316">
        <f>SUM(B118:C118)</f>
        <v>12</v>
      </c>
      <c r="E118" s="316">
        <f t="shared" ref="E118:F118" si="200">SUM(E119)</f>
        <v>0</v>
      </c>
      <c r="F118" s="316">
        <f t="shared" si="200"/>
        <v>10</v>
      </c>
      <c r="G118" s="316">
        <f t="shared" si="187"/>
        <v>10</v>
      </c>
      <c r="H118" s="316">
        <f t="shared" ref="H118:I118" si="201">SUM(H119)</f>
        <v>0</v>
      </c>
      <c r="I118" s="316">
        <f t="shared" si="201"/>
        <v>8</v>
      </c>
      <c r="J118" s="316">
        <f t="shared" si="189"/>
        <v>8</v>
      </c>
      <c r="K118" s="258" t="e">
        <f>E118/B118</f>
        <v>#DIV/0!</v>
      </c>
      <c r="L118" s="258">
        <f t="shared" si="190"/>
        <v>0.83333333333333337</v>
      </c>
      <c r="M118" s="258">
        <f t="shared" si="190"/>
        <v>0.83333333333333337</v>
      </c>
      <c r="N118" s="258" t="e">
        <f t="shared" si="192"/>
        <v>#DIV/0!</v>
      </c>
      <c r="O118" s="258">
        <f t="shared" si="192"/>
        <v>0.66666666666666663</v>
      </c>
      <c r="P118" s="258">
        <f t="shared" si="192"/>
        <v>0.66666666666666663</v>
      </c>
      <c r="Q118" s="258" t="e">
        <f t="shared" si="195"/>
        <v>#DIV/0!</v>
      </c>
      <c r="R118" s="258">
        <f t="shared" ref="R118" si="202">I118/F118</f>
        <v>0.8</v>
      </c>
      <c r="S118" s="258">
        <f t="shared" ref="S118" si="203">J118/G118</f>
        <v>0.8</v>
      </c>
    </row>
    <row r="119" spans="1:19" s="102" customFormat="1" ht="9.9499999999999993" hidden="1" customHeight="1" x14ac:dyDescent="0.2">
      <c r="A119" s="106" t="s">
        <v>70</v>
      </c>
      <c r="B119" s="75"/>
      <c r="C119" s="75">
        <v>12</v>
      </c>
      <c r="D119" s="67">
        <f t="shared" ref="D119" si="204">SUM(B119:C119)</f>
        <v>12</v>
      </c>
      <c r="E119" s="67">
        <v>0</v>
      </c>
      <c r="F119" s="67">
        <v>10</v>
      </c>
      <c r="G119" s="67">
        <f t="shared" si="187"/>
        <v>10</v>
      </c>
      <c r="H119" s="75"/>
      <c r="I119" s="75">
        <v>8</v>
      </c>
      <c r="J119" s="67">
        <f t="shared" si="189"/>
        <v>8</v>
      </c>
      <c r="K119" s="259" t="e">
        <f t="shared" ref="K119" si="205">E119/B119</f>
        <v>#DIV/0!</v>
      </c>
      <c r="L119" s="259">
        <f t="shared" ref="L119:M124" si="206">F119/C119</f>
        <v>0.83333333333333337</v>
      </c>
      <c r="M119" s="259">
        <f t="shared" si="206"/>
        <v>0.83333333333333337</v>
      </c>
      <c r="N119" s="259" t="e">
        <f t="shared" ref="N119:P120" si="207">H119/B119</f>
        <v>#DIV/0!</v>
      </c>
      <c r="O119" s="259">
        <f t="shared" si="207"/>
        <v>0.66666666666666663</v>
      </c>
      <c r="P119" s="259">
        <f t="shared" si="207"/>
        <v>0.66666666666666663</v>
      </c>
      <c r="Q119" s="259" t="e">
        <f t="shared" ref="Q119:Q120" si="208">H119/E119</f>
        <v>#DIV/0!</v>
      </c>
      <c r="R119" s="259">
        <f>I119/F119</f>
        <v>0.8</v>
      </c>
      <c r="S119" s="259">
        <f>J119/G119</f>
        <v>0.8</v>
      </c>
    </row>
    <row r="120" spans="1:19" s="102" customFormat="1" ht="9.9499999999999993" customHeight="1" x14ac:dyDescent="0.2">
      <c r="A120" s="105" t="s">
        <v>37</v>
      </c>
      <c r="B120" s="316">
        <f>SUM(B121:B123)</f>
        <v>0</v>
      </c>
      <c r="C120" s="316">
        <f>SUM(C121:C123)</f>
        <v>39</v>
      </c>
      <c r="D120" s="371">
        <f t="shared" ref="D120:D123" si="209">SUM(B120:C120)</f>
        <v>39</v>
      </c>
      <c r="E120" s="316">
        <f t="shared" ref="E120:F120" si="210">SUM(E121:E123)</f>
        <v>0</v>
      </c>
      <c r="F120" s="316">
        <f t="shared" si="210"/>
        <v>17</v>
      </c>
      <c r="G120" s="371">
        <f t="shared" si="187"/>
        <v>17</v>
      </c>
      <c r="H120" s="316">
        <f t="shared" ref="H120:I120" si="211">SUM(H121:H123)</f>
        <v>0</v>
      </c>
      <c r="I120" s="316">
        <f t="shared" si="211"/>
        <v>9</v>
      </c>
      <c r="J120" s="371">
        <f t="shared" si="189"/>
        <v>9</v>
      </c>
      <c r="K120" s="258" t="e">
        <f>E120/B120</f>
        <v>#DIV/0!</v>
      </c>
      <c r="L120" s="258">
        <f t="shared" si="206"/>
        <v>0.4358974358974359</v>
      </c>
      <c r="M120" s="258">
        <f t="shared" si="206"/>
        <v>0.4358974358974359</v>
      </c>
      <c r="N120" s="258" t="e">
        <f t="shared" si="207"/>
        <v>#DIV/0!</v>
      </c>
      <c r="O120" s="258">
        <f t="shared" si="207"/>
        <v>0.23076923076923078</v>
      </c>
      <c r="P120" s="258">
        <f t="shared" si="207"/>
        <v>0.23076923076923078</v>
      </c>
      <c r="Q120" s="258" t="e">
        <f t="shared" si="208"/>
        <v>#DIV/0!</v>
      </c>
      <c r="R120" s="258">
        <f t="shared" ref="R120" si="212">I120/F120</f>
        <v>0.52941176470588236</v>
      </c>
      <c r="S120" s="258">
        <f t="shared" ref="S120" si="213">J120/G120</f>
        <v>0.52941176470588236</v>
      </c>
    </row>
    <row r="121" spans="1:19" s="107" customFormat="1" ht="9.9499999999999993" customHeight="1" x14ac:dyDescent="0.2">
      <c r="A121" s="106" t="s">
        <v>116</v>
      </c>
      <c r="B121" s="302"/>
      <c r="C121" s="75">
        <v>12</v>
      </c>
      <c r="D121" s="67">
        <f t="shared" si="209"/>
        <v>12</v>
      </c>
      <c r="E121" s="67">
        <v>0</v>
      </c>
      <c r="F121" s="67">
        <v>1</v>
      </c>
      <c r="G121" s="67">
        <f t="shared" si="187"/>
        <v>1</v>
      </c>
      <c r="H121" s="302"/>
      <c r="I121" s="75">
        <v>1</v>
      </c>
      <c r="J121" s="67">
        <f t="shared" si="189"/>
        <v>1</v>
      </c>
      <c r="K121" s="259" t="e">
        <f t="shared" ref="K121:K123" si="214">E121/B121</f>
        <v>#DIV/0!</v>
      </c>
      <c r="L121" s="259">
        <f t="shared" si="206"/>
        <v>8.3333333333333329E-2</v>
      </c>
      <c r="M121" s="259">
        <f t="shared" si="206"/>
        <v>8.3333333333333329E-2</v>
      </c>
      <c r="N121" s="259" t="e">
        <f t="shared" ref="N121:P124" si="215">H121/B121</f>
        <v>#DIV/0!</v>
      </c>
      <c r="O121" s="259">
        <f t="shared" si="215"/>
        <v>8.3333333333333329E-2</v>
      </c>
      <c r="P121" s="259">
        <f t="shared" si="215"/>
        <v>8.3333333333333329E-2</v>
      </c>
      <c r="Q121" s="259" t="e">
        <f t="shared" ref="Q121:Q124" si="216">H121/E121</f>
        <v>#DIV/0!</v>
      </c>
      <c r="R121" s="259">
        <f t="shared" ref="R121:S123" si="217">I121/F121</f>
        <v>1</v>
      </c>
      <c r="S121" s="259">
        <f t="shared" si="217"/>
        <v>1</v>
      </c>
    </row>
    <row r="122" spans="1:19" s="107" customFormat="1" ht="9.9499999999999993" customHeight="1" x14ac:dyDescent="0.2">
      <c r="A122" s="106" t="s">
        <v>142</v>
      </c>
      <c r="B122" s="302"/>
      <c r="C122" s="75">
        <v>12</v>
      </c>
      <c r="D122" s="67">
        <f t="shared" si="209"/>
        <v>12</v>
      </c>
      <c r="E122" s="67">
        <v>0</v>
      </c>
      <c r="F122" s="67">
        <v>8</v>
      </c>
      <c r="G122" s="67">
        <f t="shared" si="187"/>
        <v>8</v>
      </c>
      <c r="H122" s="302"/>
      <c r="I122" s="75">
        <v>5</v>
      </c>
      <c r="J122" s="67">
        <f t="shared" si="189"/>
        <v>5</v>
      </c>
      <c r="K122" s="259" t="e">
        <f t="shared" si="214"/>
        <v>#DIV/0!</v>
      </c>
      <c r="L122" s="259">
        <f t="shared" si="206"/>
        <v>0.66666666666666663</v>
      </c>
      <c r="M122" s="259">
        <f t="shared" si="206"/>
        <v>0.66666666666666663</v>
      </c>
      <c r="N122" s="259" t="e">
        <f t="shared" si="215"/>
        <v>#DIV/0!</v>
      </c>
      <c r="O122" s="259">
        <f t="shared" si="215"/>
        <v>0.41666666666666669</v>
      </c>
      <c r="P122" s="259">
        <f t="shared" si="215"/>
        <v>0.41666666666666669</v>
      </c>
      <c r="Q122" s="259" t="e">
        <f t="shared" si="216"/>
        <v>#DIV/0!</v>
      </c>
      <c r="R122" s="259">
        <f t="shared" si="217"/>
        <v>0.625</v>
      </c>
      <c r="S122" s="259">
        <f t="shared" si="217"/>
        <v>0.625</v>
      </c>
    </row>
    <row r="123" spans="1:19" s="107" customFormat="1" ht="9.9499999999999993" customHeight="1" x14ac:dyDescent="0.2">
      <c r="A123" s="106" t="s">
        <v>62</v>
      </c>
      <c r="B123" s="302"/>
      <c r="C123" s="75">
        <v>15</v>
      </c>
      <c r="D123" s="67">
        <f t="shared" si="209"/>
        <v>15</v>
      </c>
      <c r="E123" s="67">
        <v>0</v>
      </c>
      <c r="F123" s="522">
        <v>8</v>
      </c>
      <c r="G123" s="67">
        <f t="shared" si="187"/>
        <v>8</v>
      </c>
      <c r="H123" s="302"/>
      <c r="I123" s="75">
        <v>3</v>
      </c>
      <c r="J123" s="67">
        <f t="shared" si="189"/>
        <v>3</v>
      </c>
      <c r="K123" s="259" t="e">
        <f t="shared" si="214"/>
        <v>#DIV/0!</v>
      </c>
      <c r="L123" s="259">
        <f t="shared" si="206"/>
        <v>0.53333333333333333</v>
      </c>
      <c r="M123" s="259">
        <f t="shared" si="206"/>
        <v>0.53333333333333333</v>
      </c>
      <c r="N123" s="259" t="e">
        <f t="shared" si="215"/>
        <v>#DIV/0!</v>
      </c>
      <c r="O123" s="259">
        <f t="shared" si="215"/>
        <v>0.2</v>
      </c>
      <c r="P123" s="259">
        <f t="shared" si="215"/>
        <v>0.2</v>
      </c>
      <c r="Q123" s="259" t="e">
        <f t="shared" si="216"/>
        <v>#DIV/0!</v>
      </c>
      <c r="R123" s="259">
        <f t="shared" si="217"/>
        <v>0.375</v>
      </c>
      <c r="S123" s="259">
        <f t="shared" si="217"/>
        <v>0.375</v>
      </c>
    </row>
    <row r="124" spans="1:19" s="102" customFormat="1" ht="9.9499999999999993" hidden="1" customHeight="1" x14ac:dyDescent="0.2">
      <c r="A124" s="105" t="s">
        <v>38</v>
      </c>
      <c r="B124" s="316">
        <f>SUM(B125:B126)</f>
        <v>0</v>
      </c>
      <c r="C124" s="316">
        <f>SUM(C125:C126)</f>
        <v>24</v>
      </c>
      <c r="D124" s="371">
        <f t="shared" ref="D124:D126" si="218">SUM(B124:C124)</f>
        <v>24</v>
      </c>
      <c r="E124" s="316">
        <f t="shared" ref="E124:F124" si="219">SUM(E125:E126)</f>
        <v>0</v>
      </c>
      <c r="F124" s="316">
        <f t="shared" si="219"/>
        <v>11</v>
      </c>
      <c r="G124" s="371">
        <f t="shared" si="187"/>
        <v>11</v>
      </c>
      <c r="H124" s="316">
        <f t="shared" ref="H124:I124" si="220">SUM(H125:H126)</f>
        <v>0</v>
      </c>
      <c r="I124" s="316">
        <f t="shared" si="220"/>
        <v>7</v>
      </c>
      <c r="J124" s="371">
        <f t="shared" si="189"/>
        <v>7</v>
      </c>
      <c r="K124" s="258" t="e">
        <f>E124/B124</f>
        <v>#DIV/0!</v>
      </c>
      <c r="L124" s="258">
        <f t="shared" si="206"/>
        <v>0.45833333333333331</v>
      </c>
      <c r="M124" s="258">
        <f t="shared" si="206"/>
        <v>0.45833333333333331</v>
      </c>
      <c r="N124" s="258" t="e">
        <f t="shared" si="215"/>
        <v>#DIV/0!</v>
      </c>
      <c r="O124" s="258">
        <f t="shared" si="215"/>
        <v>0.29166666666666669</v>
      </c>
      <c r="P124" s="258">
        <f t="shared" si="215"/>
        <v>0.29166666666666669</v>
      </c>
      <c r="Q124" s="258" t="e">
        <f t="shared" si="216"/>
        <v>#DIV/0!</v>
      </c>
      <c r="R124" s="258">
        <f t="shared" ref="R124" si="221">I124/F124</f>
        <v>0.63636363636363635</v>
      </c>
      <c r="S124" s="258">
        <f t="shared" ref="S124" si="222">J124/G124</f>
        <v>0.63636363636363635</v>
      </c>
    </row>
    <row r="125" spans="1:19" s="107" customFormat="1" ht="9.9499999999999993" hidden="1" customHeight="1" x14ac:dyDescent="0.2">
      <c r="A125" s="106" t="s">
        <v>69</v>
      </c>
      <c r="B125" s="75"/>
      <c r="C125" s="75">
        <v>12</v>
      </c>
      <c r="D125" s="67">
        <f t="shared" si="218"/>
        <v>12</v>
      </c>
      <c r="E125" s="67">
        <v>0</v>
      </c>
      <c r="F125" s="67">
        <v>6</v>
      </c>
      <c r="G125" s="67">
        <f t="shared" si="187"/>
        <v>6</v>
      </c>
      <c r="H125" s="75"/>
      <c r="I125" s="75">
        <v>4</v>
      </c>
      <c r="J125" s="67">
        <f t="shared" si="189"/>
        <v>4</v>
      </c>
      <c r="K125" s="259" t="e">
        <f t="shared" ref="K125:K126" si="223">E125/B125</f>
        <v>#DIV/0!</v>
      </c>
      <c r="L125" s="259">
        <f t="shared" ref="L125:M127" si="224">F125/C125</f>
        <v>0.5</v>
      </c>
      <c r="M125" s="259">
        <f t="shared" si="224"/>
        <v>0.5</v>
      </c>
      <c r="N125" s="259" t="e">
        <f t="shared" ref="N125:P127" si="225">H125/B125</f>
        <v>#DIV/0!</v>
      </c>
      <c r="O125" s="259">
        <f t="shared" si="225"/>
        <v>0.33333333333333331</v>
      </c>
      <c r="P125" s="259">
        <f t="shared" si="225"/>
        <v>0.33333333333333331</v>
      </c>
      <c r="Q125" s="259" t="e">
        <f t="shared" ref="Q125:Q127" si="226">H125/E125</f>
        <v>#DIV/0!</v>
      </c>
      <c r="R125" s="259">
        <f>I125/F125</f>
        <v>0.66666666666666663</v>
      </c>
      <c r="S125" s="259">
        <f>J125/G125</f>
        <v>0.66666666666666663</v>
      </c>
    </row>
    <row r="126" spans="1:19" s="107" customFormat="1" ht="9.9499999999999993" hidden="1" customHeight="1" x14ac:dyDescent="0.2">
      <c r="A126" s="106" t="s">
        <v>266</v>
      </c>
      <c r="B126" s="317"/>
      <c r="C126" s="75">
        <v>12</v>
      </c>
      <c r="D126" s="67">
        <f t="shared" si="218"/>
        <v>12</v>
      </c>
      <c r="E126" s="67">
        <v>0</v>
      </c>
      <c r="F126" s="67">
        <v>5</v>
      </c>
      <c r="G126" s="67">
        <f t="shared" si="187"/>
        <v>5</v>
      </c>
      <c r="H126" s="317"/>
      <c r="I126" s="317">
        <v>3</v>
      </c>
      <c r="J126" s="67">
        <f t="shared" si="189"/>
        <v>3</v>
      </c>
      <c r="K126" s="259" t="e">
        <f t="shared" si="223"/>
        <v>#DIV/0!</v>
      </c>
      <c r="L126" s="259">
        <f t="shared" si="224"/>
        <v>0.41666666666666669</v>
      </c>
      <c r="M126" s="259">
        <f t="shared" si="224"/>
        <v>0.41666666666666669</v>
      </c>
      <c r="N126" s="259" t="e">
        <f t="shared" si="225"/>
        <v>#DIV/0!</v>
      </c>
      <c r="O126" s="259">
        <f t="shared" si="225"/>
        <v>0.25</v>
      </c>
      <c r="P126" s="259">
        <f t="shared" si="225"/>
        <v>0.25</v>
      </c>
      <c r="Q126" s="259" t="e">
        <f t="shared" si="226"/>
        <v>#DIV/0!</v>
      </c>
      <c r="R126" s="259">
        <f>I126/F126</f>
        <v>0.6</v>
      </c>
      <c r="S126" s="259">
        <f>J126/G126</f>
        <v>0.6</v>
      </c>
    </row>
    <row r="127" spans="1:19" s="102" customFormat="1" ht="9.9499999999999993" hidden="1" customHeight="1" x14ac:dyDescent="0.25">
      <c r="A127" s="105" t="s">
        <v>39</v>
      </c>
      <c r="B127" s="316">
        <f>SUM(B128)</f>
        <v>0</v>
      </c>
      <c r="C127" s="316">
        <f>SUM(C128)</f>
        <v>12</v>
      </c>
      <c r="D127" s="316">
        <f>SUM(B127:C127)</f>
        <v>12</v>
      </c>
      <c r="E127" s="316">
        <f t="shared" ref="E127:F127" si="227">SUM(E128)</f>
        <v>0</v>
      </c>
      <c r="F127" s="316">
        <f t="shared" si="227"/>
        <v>8</v>
      </c>
      <c r="G127" s="316">
        <f t="shared" si="187"/>
        <v>8</v>
      </c>
      <c r="H127" s="316">
        <f t="shared" ref="H127:I127" si="228">SUM(H128)</f>
        <v>0</v>
      </c>
      <c r="I127" s="316">
        <f t="shared" si="228"/>
        <v>4</v>
      </c>
      <c r="J127" s="316">
        <f t="shared" si="189"/>
        <v>4</v>
      </c>
      <c r="K127" s="258" t="e">
        <f>E127/B127</f>
        <v>#DIV/0!</v>
      </c>
      <c r="L127" s="258">
        <f t="shared" si="224"/>
        <v>0.66666666666666663</v>
      </c>
      <c r="M127" s="258">
        <f t="shared" si="224"/>
        <v>0.66666666666666663</v>
      </c>
      <c r="N127" s="258" t="e">
        <f t="shared" si="225"/>
        <v>#DIV/0!</v>
      </c>
      <c r="O127" s="258">
        <f t="shared" si="225"/>
        <v>0.33333333333333331</v>
      </c>
      <c r="P127" s="258">
        <f t="shared" si="225"/>
        <v>0.33333333333333331</v>
      </c>
      <c r="Q127" s="258" t="e">
        <f t="shared" si="226"/>
        <v>#DIV/0!</v>
      </c>
      <c r="R127" s="258">
        <f t="shared" ref="R127" si="229">I127/F127</f>
        <v>0.5</v>
      </c>
      <c r="S127" s="258">
        <f t="shared" ref="S127" si="230">J127/G127</f>
        <v>0.5</v>
      </c>
    </row>
    <row r="128" spans="1:19" ht="9.9499999999999993" hidden="1" customHeight="1" x14ac:dyDescent="0.2">
      <c r="A128" s="108" t="s">
        <v>84</v>
      </c>
      <c r="B128" s="368"/>
      <c r="C128" s="71">
        <v>12</v>
      </c>
      <c r="D128" s="67">
        <f t="shared" ref="D128" si="231">SUM(B128:C128)</f>
        <v>12</v>
      </c>
      <c r="E128" s="67">
        <v>0</v>
      </c>
      <c r="F128" s="67">
        <v>8</v>
      </c>
      <c r="G128" s="67">
        <f t="shared" si="187"/>
        <v>8</v>
      </c>
      <c r="H128" s="368"/>
      <c r="I128" s="368">
        <v>4</v>
      </c>
      <c r="J128" s="67">
        <f t="shared" si="189"/>
        <v>4</v>
      </c>
      <c r="K128" s="259" t="e">
        <f t="shared" ref="K128" si="232">E128/B128</f>
        <v>#DIV/0!</v>
      </c>
      <c r="L128" s="259">
        <f t="shared" ref="L128:M129" si="233">F128/C128</f>
        <v>0.66666666666666663</v>
      </c>
      <c r="M128" s="259">
        <f t="shared" si="233"/>
        <v>0.66666666666666663</v>
      </c>
      <c r="N128" s="259" t="e">
        <f t="shared" ref="N128:P129" si="234">H128/B128</f>
        <v>#DIV/0!</v>
      </c>
      <c r="O128" s="259">
        <f t="shared" si="234"/>
        <v>0.33333333333333331</v>
      </c>
      <c r="P128" s="259">
        <f t="shared" si="234"/>
        <v>0.33333333333333331</v>
      </c>
      <c r="Q128" s="259" t="e">
        <f t="shared" ref="Q128:Q129" si="235">H128/E128</f>
        <v>#DIV/0!</v>
      </c>
      <c r="R128" s="259">
        <f>I128/F128</f>
        <v>0.5</v>
      </c>
      <c r="S128" s="259">
        <f>J128/G128</f>
        <v>0.5</v>
      </c>
    </row>
    <row r="129" spans="1:19" ht="9.9499999999999993" hidden="1" customHeight="1" x14ac:dyDescent="0.2">
      <c r="A129" s="105" t="s">
        <v>40</v>
      </c>
      <c r="B129" s="316">
        <f>SUM(B130)</f>
        <v>0</v>
      </c>
      <c r="C129" s="316">
        <f>SUM(C130)</f>
        <v>15</v>
      </c>
      <c r="D129" s="316">
        <f>SUM(B129:C129)</f>
        <v>15</v>
      </c>
      <c r="E129" s="316">
        <f t="shared" ref="E129:F129" si="236">SUM(E130)</f>
        <v>0</v>
      </c>
      <c r="F129" s="316">
        <f t="shared" si="236"/>
        <v>7</v>
      </c>
      <c r="G129" s="316">
        <f t="shared" si="187"/>
        <v>7</v>
      </c>
      <c r="H129" s="316">
        <f t="shared" ref="H129:I129" si="237">SUM(H130)</f>
        <v>0</v>
      </c>
      <c r="I129" s="316">
        <f t="shared" si="237"/>
        <v>4</v>
      </c>
      <c r="J129" s="316">
        <f t="shared" si="189"/>
        <v>4</v>
      </c>
      <c r="K129" s="258" t="e">
        <f>E129/B129</f>
        <v>#DIV/0!</v>
      </c>
      <c r="L129" s="258">
        <f t="shared" si="233"/>
        <v>0.46666666666666667</v>
      </c>
      <c r="M129" s="258">
        <f t="shared" si="233"/>
        <v>0.46666666666666667</v>
      </c>
      <c r="N129" s="258" t="e">
        <f t="shared" si="234"/>
        <v>#DIV/0!</v>
      </c>
      <c r="O129" s="258">
        <f t="shared" si="234"/>
        <v>0.26666666666666666</v>
      </c>
      <c r="P129" s="258">
        <f t="shared" si="234"/>
        <v>0.26666666666666666</v>
      </c>
      <c r="Q129" s="258" t="e">
        <f t="shared" si="235"/>
        <v>#DIV/0!</v>
      </c>
      <c r="R129" s="258">
        <f t="shared" ref="R129" si="238">I129/F129</f>
        <v>0.5714285714285714</v>
      </c>
      <c r="S129" s="258">
        <f t="shared" ref="S129" si="239">J129/G129</f>
        <v>0.5714285714285714</v>
      </c>
    </row>
    <row r="130" spans="1:19" ht="9.9499999999999993" hidden="1" customHeight="1" x14ac:dyDescent="0.2">
      <c r="A130" s="358" t="s">
        <v>59</v>
      </c>
      <c r="B130" s="367"/>
      <c r="C130" s="408">
        <v>15</v>
      </c>
      <c r="D130" s="67">
        <f t="shared" ref="D130" si="240">SUM(B130:C130)</f>
        <v>15</v>
      </c>
      <c r="E130" s="67">
        <v>0</v>
      </c>
      <c r="F130" s="67">
        <v>7</v>
      </c>
      <c r="G130" s="67">
        <f t="shared" si="187"/>
        <v>7</v>
      </c>
      <c r="H130" s="367"/>
      <c r="I130" s="367">
        <v>4</v>
      </c>
      <c r="J130" s="67">
        <f t="shared" si="189"/>
        <v>4</v>
      </c>
      <c r="K130" s="259" t="e">
        <f t="shared" ref="K130:M130" si="241">E130/B130</f>
        <v>#DIV/0!</v>
      </c>
      <c r="L130" s="259">
        <f t="shared" si="241"/>
        <v>0.46666666666666667</v>
      </c>
      <c r="M130" s="259">
        <f t="shared" si="241"/>
        <v>0.46666666666666667</v>
      </c>
      <c r="N130" s="259" t="e">
        <f t="shared" ref="N130:P130" si="242">H130/B130</f>
        <v>#DIV/0!</v>
      </c>
      <c r="O130" s="259">
        <f t="shared" si="242"/>
        <v>0.26666666666666666</v>
      </c>
      <c r="P130" s="259">
        <f t="shared" si="242"/>
        <v>0.26666666666666666</v>
      </c>
      <c r="Q130" s="259" t="e">
        <f t="shared" ref="Q130" si="243">H130/E130</f>
        <v>#DIV/0!</v>
      </c>
      <c r="R130" s="259">
        <f>I130/F130</f>
        <v>0.5714285714285714</v>
      </c>
      <c r="S130" s="259">
        <f>J130/G130</f>
        <v>0.5714285714285714</v>
      </c>
    </row>
    <row r="131" spans="1:19" hidden="1" x14ac:dyDescent="0.2">
      <c r="A131" s="11"/>
    </row>
    <row r="132" spans="1:19" x14ac:dyDescent="0.2">
      <c r="A132" s="409"/>
    </row>
    <row r="133" spans="1:19" x14ac:dyDescent="0.2">
      <c r="A133" s="486"/>
      <c r="B133" s="487"/>
      <c r="C133" s="487"/>
      <c r="D133" s="487"/>
      <c r="E133" s="487"/>
      <c r="F133" s="487"/>
      <c r="G133" s="487"/>
      <c r="H133" s="487"/>
      <c r="I133" s="487"/>
      <c r="J133" s="487"/>
      <c r="K133" s="487"/>
      <c r="L133" s="487"/>
      <c r="M133" s="487"/>
      <c r="N133" s="488"/>
      <c r="O133" s="488"/>
      <c r="P133" s="488"/>
      <c r="Q133" s="488"/>
      <c r="R133" s="488"/>
    </row>
    <row r="134" spans="1:19" x14ac:dyDescent="0.2">
      <c r="A134" s="489"/>
      <c r="B134" s="490"/>
      <c r="C134" s="490"/>
      <c r="D134" s="490"/>
      <c r="E134" s="490"/>
      <c r="F134" s="490"/>
      <c r="G134" s="490"/>
      <c r="H134" s="490"/>
      <c r="I134" s="490"/>
      <c r="J134" s="490"/>
      <c r="K134" s="490"/>
      <c r="L134" s="490"/>
      <c r="M134" s="490"/>
      <c r="N134" s="491"/>
      <c r="O134" s="491"/>
      <c r="P134" s="491"/>
      <c r="Q134" s="491"/>
      <c r="R134" s="491"/>
    </row>
    <row r="135" spans="1:19" ht="15.75" customHeight="1" x14ac:dyDescent="0.2">
      <c r="A135" s="489"/>
      <c r="B135" s="490"/>
      <c r="C135" s="490"/>
      <c r="D135" s="490"/>
      <c r="E135" s="490"/>
      <c r="F135" s="490"/>
      <c r="G135" s="490"/>
      <c r="H135" s="490"/>
      <c r="I135" s="490"/>
      <c r="J135" s="490"/>
      <c r="K135" s="490"/>
      <c r="L135" s="490"/>
      <c r="M135" s="490"/>
      <c r="N135" s="491"/>
      <c r="O135" s="491"/>
      <c r="P135" s="491"/>
      <c r="Q135" s="491"/>
      <c r="R135" s="491"/>
    </row>
    <row r="136" spans="1:19" x14ac:dyDescent="0.2">
      <c r="A136" s="11"/>
    </row>
    <row r="137" spans="1:19" x14ac:dyDescent="0.2">
      <c r="A137" s="11"/>
    </row>
    <row r="138" spans="1:19" x14ac:dyDescent="0.2">
      <c r="A138" s="11"/>
    </row>
    <row r="139" spans="1:19" x14ac:dyDescent="0.2">
      <c r="A139" s="11"/>
    </row>
    <row r="140" spans="1:19" x14ac:dyDescent="0.2">
      <c r="A140" s="11"/>
    </row>
  </sheetData>
  <mergeCells count="8">
    <mergeCell ref="A5:A8"/>
    <mergeCell ref="B5:S5"/>
    <mergeCell ref="B6:D6"/>
    <mergeCell ref="E6:G6"/>
    <mergeCell ref="H6:J6"/>
    <mergeCell ref="N6:P6"/>
    <mergeCell ref="Q6:S6"/>
    <mergeCell ref="K6:M6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41"/>
  <sheetViews>
    <sheetView topLeftCell="A4" zoomScale="90" zoomScaleNormal="90" workbookViewId="0">
      <pane xSplit="1" topLeftCell="B1" activePane="topRight" state="frozen"/>
      <selection pane="topRight" activeCell="E67" sqref="E67"/>
    </sheetView>
  </sheetViews>
  <sheetFormatPr defaultColWidth="9.140625" defaultRowHeight="12.75" x14ac:dyDescent="0.2"/>
  <cols>
    <col min="1" max="1" width="50.7109375" style="12" customWidth="1"/>
    <col min="2" max="13" width="7.7109375" style="13" customWidth="1"/>
    <col min="14" max="19" width="7.7109375" style="8" customWidth="1"/>
    <col min="20" max="16384" width="9.140625" style="8"/>
  </cols>
  <sheetData>
    <row r="1" spans="1:19" x14ac:dyDescent="0.2">
      <c r="A1" s="10" t="s">
        <v>6</v>
      </c>
    </row>
    <row r="2" spans="1:19" x14ac:dyDescent="0.2">
      <c r="A2" s="10" t="s">
        <v>7</v>
      </c>
    </row>
    <row r="3" spans="1:19" x14ac:dyDescent="0.2">
      <c r="A3" s="10"/>
    </row>
    <row r="4" spans="1:19" x14ac:dyDescent="0.2">
      <c r="A4" s="10"/>
    </row>
    <row r="5" spans="1:19" s="14" customFormat="1" ht="15" customHeight="1" x14ac:dyDescent="0.2">
      <c r="A5" s="589" t="s">
        <v>113</v>
      </c>
      <c r="B5" s="592" t="s">
        <v>234</v>
      </c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3"/>
    </row>
    <row r="6" spans="1:19" s="14" customFormat="1" ht="32.25" customHeight="1" x14ac:dyDescent="0.2">
      <c r="A6" s="590"/>
      <c r="B6" s="594" t="s">
        <v>210</v>
      </c>
      <c r="C6" s="595"/>
      <c r="D6" s="595"/>
      <c r="E6" s="594" t="s">
        <v>211</v>
      </c>
      <c r="F6" s="595"/>
      <c r="G6" s="595"/>
      <c r="H6" s="594" t="s">
        <v>212</v>
      </c>
      <c r="I6" s="595"/>
      <c r="J6" s="595"/>
      <c r="K6" s="597" t="s">
        <v>230</v>
      </c>
      <c r="L6" s="598"/>
      <c r="M6" s="599"/>
      <c r="N6" s="592" t="s">
        <v>191</v>
      </c>
      <c r="O6" s="593"/>
      <c r="P6" s="593"/>
      <c r="Q6" s="592" t="s">
        <v>190</v>
      </c>
      <c r="R6" s="593"/>
      <c r="S6" s="593"/>
    </row>
    <row r="7" spans="1:19" s="14" customFormat="1" ht="15" customHeight="1" x14ac:dyDescent="0.2">
      <c r="A7" s="590"/>
      <c r="B7" s="418" t="s">
        <v>41</v>
      </c>
      <c r="C7" s="418" t="s">
        <v>42</v>
      </c>
      <c r="D7" s="418" t="s">
        <v>2</v>
      </c>
      <c r="E7" s="418" t="s">
        <v>41</v>
      </c>
      <c r="F7" s="418" t="s">
        <v>42</v>
      </c>
      <c r="G7" s="418" t="s">
        <v>2</v>
      </c>
      <c r="H7" s="418" t="s">
        <v>41</v>
      </c>
      <c r="I7" s="418" t="s">
        <v>42</v>
      </c>
      <c r="J7" s="418" t="s">
        <v>2</v>
      </c>
      <c r="K7" s="418" t="s">
        <v>41</v>
      </c>
      <c r="L7" s="418" t="s">
        <v>42</v>
      </c>
      <c r="M7" s="418" t="s">
        <v>2</v>
      </c>
      <c r="N7" s="418" t="s">
        <v>41</v>
      </c>
      <c r="O7" s="418" t="s">
        <v>42</v>
      </c>
      <c r="P7" s="418" t="s">
        <v>2</v>
      </c>
      <c r="Q7" s="418" t="s">
        <v>41</v>
      </c>
      <c r="R7" s="418" t="s">
        <v>42</v>
      </c>
      <c r="S7" s="418" t="s">
        <v>2</v>
      </c>
    </row>
    <row r="8" spans="1:19" s="14" customFormat="1" ht="9.9499999999999993" customHeight="1" x14ac:dyDescent="0.2">
      <c r="A8" s="591"/>
      <c r="B8" s="418" t="s">
        <v>146</v>
      </c>
      <c r="C8" s="418" t="s">
        <v>147</v>
      </c>
      <c r="D8" s="418" t="s">
        <v>148</v>
      </c>
      <c r="E8" s="418" t="s">
        <v>149</v>
      </c>
      <c r="F8" s="418" t="s">
        <v>150</v>
      </c>
      <c r="G8" s="418" t="s">
        <v>192</v>
      </c>
      <c r="H8" s="418" t="s">
        <v>193</v>
      </c>
      <c r="I8" s="418" t="s">
        <v>194</v>
      </c>
      <c r="J8" s="418" t="s">
        <v>195</v>
      </c>
      <c r="K8" s="418" t="s">
        <v>196</v>
      </c>
      <c r="L8" s="418" t="s">
        <v>197</v>
      </c>
      <c r="M8" s="418" t="s">
        <v>198</v>
      </c>
      <c r="N8" s="418" t="s">
        <v>204</v>
      </c>
      <c r="O8" s="418" t="s">
        <v>199</v>
      </c>
      <c r="P8" s="418" t="s">
        <v>200</v>
      </c>
      <c r="Q8" s="418" t="s">
        <v>201</v>
      </c>
      <c r="R8" s="418" t="s">
        <v>202</v>
      </c>
      <c r="S8" s="418" t="s">
        <v>203</v>
      </c>
    </row>
    <row r="9" spans="1:19" s="14" customFormat="1" ht="9.9499999999999993" customHeight="1" x14ac:dyDescent="0.2">
      <c r="A9" s="417" t="s">
        <v>223</v>
      </c>
      <c r="B9" s="302">
        <f>SUM(B10,B63,B109)</f>
        <v>2525</v>
      </c>
      <c r="C9" s="302">
        <f>SUM(C10,C63,C109)</f>
        <v>1108</v>
      </c>
      <c r="D9" s="302">
        <f t="shared" ref="D9:D54" si="0">SUM(B9:C9)</f>
        <v>3633</v>
      </c>
      <c r="E9" s="302">
        <f>SUM(E10,E63,E109)</f>
        <v>2116</v>
      </c>
      <c r="F9" s="302">
        <f>SUM(F10,F63,F109)</f>
        <v>577</v>
      </c>
      <c r="G9" s="302">
        <f>SUM(E9:F9)</f>
        <v>2693</v>
      </c>
      <c r="H9" s="302">
        <f>SUM(H10,H63,H109)</f>
        <v>1353</v>
      </c>
      <c r="I9" s="302">
        <f>SUM(I10,I63,I109)</f>
        <v>367</v>
      </c>
      <c r="J9" s="302">
        <f>SUM(H9:I9)</f>
        <v>1720</v>
      </c>
      <c r="K9" s="261">
        <f t="shared" ref="K9:M24" si="1">E9/B9</f>
        <v>0.83801980198019799</v>
      </c>
      <c r="L9" s="261">
        <f t="shared" si="1"/>
        <v>0.52075812274368227</v>
      </c>
      <c r="M9" s="261">
        <f t="shared" si="1"/>
        <v>0.74126066611615749</v>
      </c>
      <c r="N9" s="261">
        <f t="shared" ref="N9:P24" si="2">H9/B9</f>
        <v>0.53584158415841587</v>
      </c>
      <c r="O9" s="261">
        <f t="shared" si="2"/>
        <v>0.33122743682310468</v>
      </c>
      <c r="P9" s="261">
        <f t="shared" si="2"/>
        <v>0.47343793008532892</v>
      </c>
      <c r="Q9" s="261">
        <f t="shared" ref="Q9:S24" si="3">H9/E9</f>
        <v>0.63941398865784504</v>
      </c>
      <c r="R9" s="261">
        <f t="shared" si="3"/>
        <v>0.63604852686308488</v>
      </c>
      <c r="S9" s="261">
        <f t="shared" si="3"/>
        <v>0.63869290753806163</v>
      </c>
    </row>
    <row r="10" spans="1:19" s="14" customFormat="1" ht="9.9499999999999993" customHeight="1" x14ac:dyDescent="0.2">
      <c r="A10" s="354" t="s">
        <v>20</v>
      </c>
      <c r="B10" s="310">
        <f>SUM(B11,B47)</f>
        <v>1405</v>
      </c>
      <c r="C10" s="310">
        <f>SUM(C11,C47)</f>
        <v>456</v>
      </c>
      <c r="D10" s="310">
        <f t="shared" si="0"/>
        <v>1861</v>
      </c>
      <c r="E10" s="310">
        <f>SUM(E11,E47)</f>
        <v>1559</v>
      </c>
      <c r="F10" s="310">
        <f>SUM(F11,F47)</f>
        <v>406</v>
      </c>
      <c r="G10" s="310">
        <f t="shared" ref="G10:G14" si="4">SUM(E10:F10)</f>
        <v>1965</v>
      </c>
      <c r="H10" s="310">
        <f>SUM(H11,H47)</f>
        <v>972</v>
      </c>
      <c r="I10" s="310">
        <f>SUM(I11,I47)</f>
        <v>274</v>
      </c>
      <c r="J10" s="310">
        <f t="shared" ref="J10:J14" si="5">SUM(H10:I10)</f>
        <v>1246</v>
      </c>
      <c r="K10" s="257">
        <f t="shared" si="1"/>
        <v>1.109608540925267</v>
      </c>
      <c r="L10" s="257">
        <f t="shared" si="1"/>
        <v>0.89035087719298245</v>
      </c>
      <c r="M10" s="257">
        <f t="shared" si="1"/>
        <v>1.0558839333691563</v>
      </c>
      <c r="N10" s="257">
        <f t="shared" si="2"/>
        <v>0.69181494661921705</v>
      </c>
      <c r="O10" s="257">
        <f t="shared" si="2"/>
        <v>0.60087719298245612</v>
      </c>
      <c r="P10" s="257">
        <f t="shared" si="2"/>
        <v>0.66953250940354647</v>
      </c>
      <c r="Q10" s="257">
        <f t="shared" si="3"/>
        <v>0.62347658755612567</v>
      </c>
      <c r="R10" s="257">
        <f t="shared" si="3"/>
        <v>0.67487684729064035</v>
      </c>
      <c r="S10" s="257">
        <f t="shared" si="3"/>
        <v>0.63409669211195929</v>
      </c>
    </row>
    <row r="11" spans="1:19" ht="9.9499999999999993" customHeight="1" x14ac:dyDescent="0.2">
      <c r="A11" s="286" t="s">
        <v>159</v>
      </c>
      <c r="B11" s="311">
        <f>SUM(B12,B24,B27,B38,B42,B45)</f>
        <v>940</v>
      </c>
      <c r="C11" s="311">
        <f>SUM(C12,C24,C27,C38,C42,C45)</f>
        <v>66</v>
      </c>
      <c r="D11" s="311">
        <f t="shared" si="0"/>
        <v>1006</v>
      </c>
      <c r="E11" s="311">
        <f>SUM(E12,E24,E27,E38,E42,E45)</f>
        <v>890</v>
      </c>
      <c r="F11" s="311">
        <f>SUM(F12,F24,F27,F38,F42,F45)</f>
        <v>14</v>
      </c>
      <c r="G11" s="311">
        <f t="shared" si="4"/>
        <v>904</v>
      </c>
      <c r="H11" s="311">
        <f>SUM(H12,H24,H27,H38,H42,H45)</f>
        <v>544</v>
      </c>
      <c r="I11" s="311">
        <f>SUM(I12,I24,I27,I38,I42,I45)</f>
        <v>15</v>
      </c>
      <c r="J11" s="311">
        <f t="shared" si="5"/>
        <v>559</v>
      </c>
      <c r="K11" s="260">
        <f>E11/B11</f>
        <v>0.94680851063829785</v>
      </c>
      <c r="L11" s="260">
        <f t="shared" si="1"/>
        <v>0.21212121212121213</v>
      </c>
      <c r="M11" s="260">
        <f t="shared" si="1"/>
        <v>0.89860834990059646</v>
      </c>
      <c r="N11" s="260">
        <f t="shared" si="2"/>
        <v>0.5787234042553191</v>
      </c>
      <c r="O11" s="260">
        <f t="shared" si="2"/>
        <v>0.22727272727272727</v>
      </c>
      <c r="P11" s="260">
        <f t="shared" si="2"/>
        <v>0.55566600397614319</v>
      </c>
      <c r="Q11" s="260">
        <f t="shared" si="3"/>
        <v>0.61123595505617978</v>
      </c>
      <c r="R11" s="260">
        <f t="shared" si="3"/>
        <v>1.0714285714285714</v>
      </c>
      <c r="S11" s="260">
        <f t="shared" si="3"/>
        <v>0.61836283185840712</v>
      </c>
    </row>
    <row r="12" spans="1:19" ht="9.9499999999999993" customHeight="1" x14ac:dyDescent="0.2">
      <c r="A12" s="73" t="s">
        <v>35</v>
      </c>
      <c r="B12" s="305">
        <f>SUM(B13,B20)</f>
        <v>174</v>
      </c>
      <c r="C12" s="305">
        <f>SUM(C13,C20)</f>
        <v>0</v>
      </c>
      <c r="D12" s="305">
        <f t="shared" si="0"/>
        <v>174</v>
      </c>
      <c r="E12" s="305">
        <f t="shared" ref="E12:F12" si="6">SUM(E13,E20)</f>
        <v>150</v>
      </c>
      <c r="F12" s="305">
        <f t="shared" si="6"/>
        <v>0</v>
      </c>
      <c r="G12" s="305">
        <f t="shared" si="4"/>
        <v>150</v>
      </c>
      <c r="H12" s="305">
        <f t="shared" ref="H12:I12" si="7">SUM(H13,H20)</f>
        <v>101</v>
      </c>
      <c r="I12" s="305">
        <f t="shared" si="7"/>
        <v>0</v>
      </c>
      <c r="J12" s="305">
        <f t="shared" si="5"/>
        <v>101</v>
      </c>
      <c r="K12" s="258">
        <f>E12/B12</f>
        <v>0.86206896551724133</v>
      </c>
      <c r="L12" s="258" t="e">
        <f t="shared" si="1"/>
        <v>#DIV/0!</v>
      </c>
      <c r="M12" s="258">
        <f t="shared" si="1"/>
        <v>0.86206896551724133</v>
      </c>
      <c r="N12" s="258">
        <f t="shared" si="2"/>
        <v>0.58045977011494254</v>
      </c>
      <c r="O12" s="258" t="e">
        <f t="shared" si="2"/>
        <v>#DIV/0!</v>
      </c>
      <c r="P12" s="258">
        <f t="shared" si="2"/>
        <v>0.58045977011494254</v>
      </c>
      <c r="Q12" s="258">
        <f t="shared" si="3"/>
        <v>0.67333333333333334</v>
      </c>
      <c r="R12" s="258" t="e">
        <f t="shared" si="3"/>
        <v>#DIV/0!</v>
      </c>
      <c r="S12" s="258">
        <f t="shared" si="3"/>
        <v>0.67333333333333334</v>
      </c>
    </row>
    <row r="13" spans="1:19" ht="9.9499999999999993" customHeight="1" x14ac:dyDescent="0.2">
      <c r="A13" s="287" t="s">
        <v>111</v>
      </c>
      <c r="B13" s="312">
        <f>SUM(B14:B19)</f>
        <v>144</v>
      </c>
      <c r="C13" s="312">
        <f>SUM(C14:C19)</f>
        <v>0</v>
      </c>
      <c r="D13" s="312">
        <f t="shared" si="0"/>
        <v>144</v>
      </c>
      <c r="E13" s="312">
        <f t="shared" ref="E13:F13" si="8">SUM(E14:E19)</f>
        <v>124</v>
      </c>
      <c r="F13" s="312">
        <f t="shared" si="8"/>
        <v>0</v>
      </c>
      <c r="G13" s="312">
        <f t="shared" si="4"/>
        <v>124</v>
      </c>
      <c r="H13" s="312">
        <f t="shared" ref="H13:I13" si="9">SUM(H14:H19)</f>
        <v>79</v>
      </c>
      <c r="I13" s="312">
        <f t="shared" si="9"/>
        <v>0</v>
      </c>
      <c r="J13" s="312">
        <f t="shared" si="5"/>
        <v>79</v>
      </c>
      <c r="K13" s="284">
        <f>E13/B13</f>
        <v>0.86111111111111116</v>
      </c>
      <c r="L13" s="284" t="e">
        <f t="shared" si="1"/>
        <v>#DIV/0!</v>
      </c>
      <c r="M13" s="284">
        <f t="shared" si="1"/>
        <v>0.86111111111111116</v>
      </c>
      <c r="N13" s="284">
        <f t="shared" si="2"/>
        <v>0.54861111111111116</v>
      </c>
      <c r="O13" s="284" t="e">
        <f t="shared" si="2"/>
        <v>#DIV/0!</v>
      </c>
      <c r="P13" s="284">
        <f t="shared" si="2"/>
        <v>0.54861111111111116</v>
      </c>
      <c r="Q13" s="284">
        <f t="shared" si="3"/>
        <v>0.63709677419354838</v>
      </c>
      <c r="R13" s="284" t="e">
        <f t="shared" si="3"/>
        <v>#DIV/0!</v>
      </c>
      <c r="S13" s="284">
        <f t="shared" si="3"/>
        <v>0.63709677419354838</v>
      </c>
    </row>
    <row r="14" spans="1:19" s="15" customFormat="1" ht="9.9499999999999993" customHeight="1" x14ac:dyDescent="0.2">
      <c r="A14" s="346" t="s">
        <v>74</v>
      </c>
      <c r="B14" s="67">
        <f>20+3+2</f>
        <v>25</v>
      </c>
      <c r="C14" s="67"/>
      <c r="D14" s="67">
        <f t="shared" si="0"/>
        <v>25</v>
      </c>
      <c r="E14" s="67">
        <f>SUM('KUP 1'!B14+'KUP 1'!K14+'KUP 1'!T14)</f>
        <v>13</v>
      </c>
      <c r="F14" s="67">
        <f>SUM('KUP 1'!C14+'KUP 1'!L14+'KUP 1'!U14)</f>
        <v>0</v>
      </c>
      <c r="G14" s="67">
        <f t="shared" si="4"/>
        <v>13</v>
      </c>
      <c r="H14" s="67">
        <v>9</v>
      </c>
      <c r="I14" s="67"/>
      <c r="J14" s="67">
        <f t="shared" si="5"/>
        <v>9</v>
      </c>
      <c r="K14" s="259">
        <f t="shared" ref="K14:K19" si="10">E14/B14</f>
        <v>0.52</v>
      </c>
      <c r="L14" s="259" t="e">
        <f t="shared" si="1"/>
        <v>#DIV/0!</v>
      </c>
      <c r="M14" s="259">
        <f t="shared" si="1"/>
        <v>0.52</v>
      </c>
      <c r="N14" s="259">
        <f t="shared" si="2"/>
        <v>0.36</v>
      </c>
      <c r="O14" s="259" t="e">
        <f t="shared" si="2"/>
        <v>#DIV/0!</v>
      </c>
      <c r="P14" s="259">
        <f t="shared" si="2"/>
        <v>0.36</v>
      </c>
      <c r="Q14" s="259">
        <f t="shared" si="3"/>
        <v>0.69230769230769229</v>
      </c>
      <c r="R14" s="259" t="e">
        <f t="shared" si="3"/>
        <v>#DIV/0!</v>
      </c>
      <c r="S14" s="259">
        <f t="shared" si="3"/>
        <v>0.69230769230769229</v>
      </c>
    </row>
    <row r="15" spans="1:19" s="15" customFormat="1" ht="9.9499999999999993" customHeight="1" x14ac:dyDescent="0.2">
      <c r="A15" s="347" t="s">
        <v>65</v>
      </c>
      <c r="B15" s="67">
        <f>20+3+2</f>
        <v>25</v>
      </c>
      <c r="C15" s="67"/>
      <c r="D15" s="67">
        <f t="shared" si="0"/>
        <v>25</v>
      </c>
      <c r="E15" s="67">
        <f>SUM('KUP 1'!B15+'KUP 1'!K15+'KUP 1'!T15)</f>
        <v>13</v>
      </c>
      <c r="F15" s="67">
        <f>SUM('KUP 1'!C15+'KUP 1'!L15+'KUP 1'!U15)</f>
        <v>0</v>
      </c>
      <c r="G15" s="67">
        <f t="shared" ref="G15:G78" si="11">SUM(E15:F15)</f>
        <v>13</v>
      </c>
      <c r="H15" s="67">
        <v>11</v>
      </c>
      <c r="I15" s="67"/>
      <c r="J15" s="67">
        <f t="shared" ref="J15:J78" si="12">SUM(H15:I15)</f>
        <v>11</v>
      </c>
      <c r="K15" s="259">
        <f t="shared" si="10"/>
        <v>0.52</v>
      </c>
      <c r="L15" s="259" t="e">
        <f t="shared" si="1"/>
        <v>#DIV/0!</v>
      </c>
      <c r="M15" s="259">
        <f t="shared" si="1"/>
        <v>0.52</v>
      </c>
      <c r="N15" s="259">
        <f t="shared" si="2"/>
        <v>0.44</v>
      </c>
      <c r="O15" s="259" t="e">
        <f t="shared" si="2"/>
        <v>#DIV/0!</v>
      </c>
      <c r="P15" s="259">
        <f t="shared" si="2"/>
        <v>0.44</v>
      </c>
      <c r="Q15" s="259">
        <f t="shared" si="3"/>
        <v>0.84615384615384615</v>
      </c>
      <c r="R15" s="259" t="e">
        <f t="shared" si="3"/>
        <v>#DIV/0!</v>
      </c>
      <c r="S15" s="259">
        <f t="shared" si="3"/>
        <v>0.84615384615384615</v>
      </c>
    </row>
    <row r="16" spans="1:19" s="15" customFormat="1" ht="9.9499999999999993" customHeight="1" x14ac:dyDescent="0.2">
      <c r="A16" s="347" t="s">
        <v>52</v>
      </c>
      <c r="B16" s="67">
        <f>20+3+2</f>
        <v>25</v>
      </c>
      <c r="C16" s="67"/>
      <c r="D16" s="67">
        <f t="shared" si="0"/>
        <v>25</v>
      </c>
      <c r="E16" s="67">
        <f>SUM('KUP 1'!B16+'KUP 1'!K16+'KUP 1'!T16)</f>
        <v>27</v>
      </c>
      <c r="F16" s="67">
        <f>SUM('KUP 1'!C16+'KUP 1'!L16+'KUP 1'!U16)</f>
        <v>0</v>
      </c>
      <c r="G16" s="67">
        <f t="shared" si="11"/>
        <v>27</v>
      </c>
      <c r="H16" s="67">
        <v>18</v>
      </c>
      <c r="I16" s="67"/>
      <c r="J16" s="67">
        <f t="shared" si="12"/>
        <v>18</v>
      </c>
      <c r="K16" s="259">
        <f t="shared" si="10"/>
        <v>1.08</v>
      </c>
      <c r="L16" s="259" t="e">
        <f t="shared" si="1"/>
        <v>#DIV/0!</v>
      </c>
      <c r="M16" s="259">
        <f t="shared" si="1"/>
        <v>1.08</v>
      </c>
      <c r="N16" s="259">
        <f t="shared" si="2"/>
        <v>0.72</v>
      </c>
      <c r="O16" s="259" t="e">
        <f t="shared" si="2"/>
        <v>#DIV/0!</v>
      </c>
      <c r="P16" s="259">
        <f t="shared" si="2"/>
        <v>0.72</v>
      </c>
      <c r="Q16" s="259">
        <f t="shared" si="3"/>
        <v>0.66666666666666663</v>
      </c>
      <c r="R16" s="259" t="e">
        <f t="shared" si="3"/>
        <v>#DIV/0!</v>
      </c>
      <c r="S16" s="259">
        <f t="shared" si="3"/>
        <v>0.66666666666666663</v>
      </c>
    </row>
    <row r="17" spans="1:19" s="15" customFormat="1" ht="9.9499999999999993" customHeight="1" x14ac:dyDescent="0.2">
      <c r="A17" s="347" t="s">
        <v>53</v>
      </c>
      <c r="B17" s="67">
        <f>25+4+2</f>
        <v>31</v>
      </c>
      <c r="C17" s="67"/>
      <c r="D17" s="67">
        <f t="shared" si="0"/>
        <v>31</v>
      </c>
      <c r="E17" s="67">
        <f>SUM('KUP 1'!B17+'KUP 1'!K17+'KUP 1'!T17)</f>
        <v>46</v>
      </c>
      <c r="F17" s="67">
        <f>SUM('KUP 1'!C17+'KUP 1'!L17+'KUP 1'!U17)</f>
        <v>0</v>
      </c>
      <c r="G17" s="67">
        <f t="shared" si="11"/>
        <v>46</v>
      </c>
      <c r="H17" s="67">
        <v>27</v>
      </c>
      <c r="I17" s="67"/>
      <c r="J17" s="67">
        <f t="shared" si="12"/>
        <v>27</v>
      </c>
      <c r="K17" s="259">
        <f t="shared" si="10"/>
        <v>1.4838709677419355</v>
      </c>
      <c r="L17" s="259" t="e">
        <f t="shared" si="1"/>
        <v>#DIV/0!</v>
      </c>
      <c r="M17" s="259">
        <f t="shared" si="1"/>
        <v>1.4838709677419355</v>
      </c>
      <c r="N17" s="259">
        <f t="shared" si="2"/>
        <v>0.87096774193548387</v>
      </c>
      <c r="O17" s="259" t="e">
        <f t="shared" si="2"/>
        <v>#DIV/0!</v>
      </c>
      <c r="P17" s="259">
        <f t="shared" si="2"/>
        <v>0.87096774193548387</v>
      </c>
      <c r="Q17" s="259">
        <f t="shared" si="3"/>
        <v>0.58695652173913049</v>
      </c>
      <c r="R17" s="259" t="e">
        <f t="shared" si="3"/>
        <v>#DIV/0!</v>
      </c>
      <c r="S17" s="259">
        <f t="shared" si="3"/>
        <v>0.58695652173913049</v>
      </c>
    </row>
    <row r="18" spans="1:19" s="15" customFormat="1" ht="9.9499999999999993" customHeight="1" x14ac:dyDescent="0.2">
      <c r="A18" s="347" t="s">
        <v>68</v>
      </c>
      <c r="B18" s="67">
        <f>10+2+1</f>
        <v>13</v>
      </c>
      <c r="C18" s="67"/>
      <c r="D18" s="67">
        <f t="shared" si="0"/>
        <v>13</v>
      </c>
      <c r="E18" s="67">
        <f>SUM('KUP 1'!B18+'KUP 1'!K18+'KUP 1'!T18)</f>
        <v>11</v>
      </c>
      <c r="F18" s="67">
        <f>SUM('KUP 1'!C18+'KUP 1'!L18+'KUP 1'!U18)</f>
        <v>0</v>
      </c>
      <c r="G18" s="67">
        <f t="shared" si="11"/>
        <v>11</v>
      </c>
      <c r="H18" s="67">
        <v>5</v>
      </c>
      <c r="I18" s="67"/>
      <c r="J18" s="67">
        <f t="shared" si="12"/>
        <v>5</v>
      </c>
      <c r="K18" s="259">
        <f t="shared" si="10"/>
        <v>0.84615384615384615</v>
      </c>
      <c r="L18" s="259" t="e">
        <f t="shared" si="1"/>
        <v>#DIV/0!</v>
      </c>
      <c r="M18" s="259">
        <f t="shared" si="1"/>
        <v>0.84615384615384615</v>
      </c>
      <c r="N18" s="259">
        <f t="shared" si="2"/>
        <v>0.38461538461538464</v>
      </c>
      <c r="O18" s="259" t="e">
        <f t="shared" si="2"/>
        <v>#DIV/0!</v>
      </c>
      <c r="P18" s="259">
        <f t="shared" si="2"/>
        <v>0.38461538461538464</v>
      </c>
      <c r="Q18" s="259">
        <f t="shared" si="3"/>
        <v>0.45454545454545453</v>
      </c>
      <c r="R18" s="259" t="e">
        <f t="shared" si="3"/>
        <v>#DIV/0!</v>
      </c>
      <c r="S18" s="259">
        <f t="shared" si="3"/>
        <v>0.45454545454545453</v>
      </c>
    </row>
    <row r="19" spans="1:19" s="15" customFormat="1" ht="9.9499999999999993" customHeight="1" x14ac:dyDescent="0.2">
      <c r="A19" s="348" t="s">
        <v>66</v>
      </c>
      <c r="B19" s="67">
        <f>20+3+2</f>
        <v>25</v>
      </c>
      <c r="C19" s="67"/>
      <c r="D19" s="67">
        <f t="shared" si="0"/>
        <v>25</v>
      </c>
      <c r="E19" s="67">
        <f>SUM('KUP 1'!B19+'KUP 1'!K19+'KUP 1'!T19)</f>
        <v>14</v>
      </c>
      <c r="F19" s="67">
        <f>SUM('KUP 1'!C19+'KUP 1'!L19+'KUP 1'!U19)</f>
        <v>0</v>
      </c>
      <c r="G19" s="67">
        <f t="shared" si="11"/>
        <v>14</v>
      </c>
      <c r="H19" s="67">
        <v>9</v>
      </c>
      <c r="I19" s="67"/>
      <c r="J19" s="67">
        <f t="shared" si="12"/>
        <v>9</v>
      </c>
      <c r="K19" s="259">
        <f t="shared" si="10"/>
        <v>0.56000000000000005</v>
      </c>
      <c r="L19" s="259" t="e">
        <f t="shared" si="1"/>
        <v>#DIV/0!</v>
      </c>
      <c r="M19" s="259">
        <f t="shared" si="1"/>
        <v>0.56000000000000005</v>
      </c>
      <c r="N19" s="259">
        <f t="shared" si="2"/>
        <v>0.36</v>
      </c>
      <c r="O19" s="259" t="e">
        <f t="shared" si="2"/>
        <v>#DIV/0!</v>
      </c>
      <c r="P19" s="259">
        <f t="shared" si="2"/>
        <v>0.36</v>
      </c>
      <c r="Q19" s="259">
        <f t="shared" si="3"/>
        <v>0.6428571428571429</v>
      </c>
      <c r="R19" s="259" t="e">
        <f t="shared" si="3"/>
        <v>#DIV/0!</v>
      </c>
      <c r="S19" s="259">
        <f t="shared" si="3"/>
        <v>0.6428571428571429</v>
      </c>
    </row>
    <row r="20" spans="1:19" s="15" customFormat="1" ht="9.9499999999999993" customHeight="1" x14ac:dyDescent="0.2">
      <c r="A20" s="287" t="s">
        <v>58</v>
      </c>
      <c r="B20" s="334">
        <f>SUM(B21:B23)</f>
        <v>30</v>
      </c>
      <c r="C20" s="334">
        <f>SUM(C21:C23)</f>
        <v>0</v>
      </c>
      <c r="D20" s="334">
        <f t="shared" si="0"/>
        <v>30</v>
      </c>
      <c r="E20" s="334">
        <f>SUM(E21:E23)</f>
        <v>26</v>
      </c>
      <c r="F20" s="334">
        <f>SUM(F21:F23)</f>
        <v>0</v>
      </c>
      <c r="G20" s="334">
        <f t="shared" si="11"/>
        <v>26</v>
      </c>
      <c r="H20" s="334">
        <f>SUM(H21:H23)</f>
        <v>22</v>
      </c>
      <c r="I20" s="334">
        <f>SUM(I21:I23)</f>
        <v>0</v>
      </c>
      <c r="J20" s="334">
        <f t="shared" si="12"/>
        <v>22</v>
      </c>
      <c r="K20" s="284">
        <f>E20/B20</f>
        <v>0.8666666666666667</v>
      </c>
      <c r="L20" s="284" t="e">
        <f t="shared" si="1"/>
        <v>#DIV/0!</v>
      </c>
      <c r="M20" s="284">
        <f t="shared" si="1"/>
        <v>0.8666666666666667</v>
      </c>
      <c r="N20" s="284">
        <f t="shared" si="2"/>
        <v>0.73333333333333328</v>
      </c>
      <c r="O20" s="284" t="e">
        <f t="shared" si="2"/>
        <v>#DIV/0!</v>
      </c>
      <c r="P20" s="284">
        <f t="shared" si="2"/>
        <v>0.73333333333333328</v>
      </c>
      <c r="Q20" s="284">
        <f t="shared" si="3"/>
        <v>0.84615384615384615</v>
      </c>
      <c r="R20" s="284" t="e">
        <f t="shared" si="3"/>
        <v>#DIV/0!</v>
      </c>
      <c r="S20" s="284">
        <f t="shared" si="3"/>
        <v>0.84615384615384615</v>
      </c>
    </row>
    <row r="21" spans="1:19" s="15" customFormat="1" ht="9.9499999999999993" customHeight="1" x14ac:dyDescent="0.2">
      <c r="A21" s="350" t="s">
        <v>101</v>
      </c>
      <c r="B21" s="67">
        <f>(15+3+2)/2</f>
        <v>10</v>
      </c>
      <c r="C21" s="67"/>
      <c r="D21" s="67">
        <f t="shared" si="0"/>
        <v>10</v>
      </c>
      <c r="E21" s="67">
        <f>SUM('KUP 1'!B21+'KUP 1'!K21+'KUP 1'!T21)</f>
        <v>7.5</v>
      </c>
      <c r="F21" s="67">
        <f>SUM('KUP 1'!C21+'KUP 1'!L21+'KUP 1'!U21)</f>
        <v>0</v>
      </c>
      <c r="G21" s="67">
        <f t="shared" si="11"/>
        <v>7.5</v>
      </c>
      <c r="H21" s="67">
        <v>6.5</v>
      </c>
      <c r="I21" s="67"/>
      <c r="J21" s="67">
        <f t="shared" si="12"/>
        <v>6.5</v>
      </c>
      <c r="K21" s="259">
        <f t="shared" ref="K21:K23" si="13">E21/B21</f>
        <v>0.75</v>
      </c>
      <c r="L21" s="259" t="e">
        <f t="shared" si="1"/>
        <v>#DIV/0!</v>
      </c>
      <c r="M21" s="259">
        <f t="shared" si="1"/>
        <v>0.75</v>
      </c>
      <c r="N21" s="259">
        <f t="shared" si="2"/>
        <v>0.65</v>
      </c>
      <c r="O21" s="259" t="e">
        <f t="shared" si="2"/>
        <v>#DIV/0!</v>
      </c>
      <c r="P21" s="259">
        <f t="shared" si="2"/>
        <v>0.65</v>
      </c>
      <c r="Q21" s="259">
        <f t="shared" si="3"/>
        <v>0.8666666666666667</v>
      </c>
      <c r="R21" s="259" t="e">
        <f t="shared" si="3"/>
        <v>#DIV/0!</v>
      </c>
      <c r="S21" s="259">
        <f t="shared" si="3"/>
        <v>0.8666666666666667</v>
      </c>
    </row>
    <row r="22" spans="1:19" s="15" customFormat="1" ht="9.9499999999999993" customHeight="1" x14ac:dyDescent="0.2">
      <c r="A22" s="349" t="s">
        <v>56</v>
      </c>
      <c r="B22" s="71">
        <f>(15+3+2)/2</f>
        <v>10</v>
      </c>
      <c r="C22" s="71"/>
      <c r="D22" s="67">
        <f t="shared" si="0"/>
        <v>10</v>
      </c>
      <c r="E22" s="67">
        <f>SUM('KUP 1'!B22+'KUP 1'!K22+'KUP 1'!T22)</f>
        <v>7.5</v>
      </c>
      <c r="F22" s="67">
        <f>SUM('KUP 1'!C22+'KUP 1'!L22+'KUP 1'!U22)</f>
        <v>0</v>
      </c>
      <c r="G22" s="67">
        <f t="shared" si="11"/>
        <v>7.5</v>
      </c>
      <c r="H22" s="71">
        <v>6.5</v>
      </c>
      <c r="I22" s="71"/>
      <c r="J22" s="67">
        <f t="shared" si="12"/>
        <v>6.5</v>
      </c>
      <c r="K22" s="259">
        <f t="shared" si="13"/>
        <v>0.75</v>
      </c>
      <c r="L22" s="259" t="e">
        <f t="shared" si="1"/>
        <v>#DIV/0!</v>
      </c>
      <c r="M22" s="259">
        <f t="shared" si="1"/>
        <v>0.75</v>
      </c>
      <c r="N22" s="259">
        <f t="shared" si="2"/>
        <v>0.65</v>
      </c>
      <c r="O22" s="259" t="e">
        <f t="shared" si="2"/>
        <v>#DIV/0!</v>
      </c>
      <c r="P22" s="259">
        <f t="shared" si="2"/>
        <v>0.65</v>
      </c>
      <c r="Q22" s="259">
        <f t="shared" si="3"/>
        <v>0.8666666666666667</v>
      </c>
      <c r="R22" s="259" t="e">
        <f t="shared" si="3"/>
        <v>#DIV/0!</v>
      </c>
      <c r="S22" s="259">
        <f t="shared" si="3"/>
        <v>0.8666666666666667</v>
      </c>
    </row>
    <row r="23" spans="1:19" s="15" customFormat="1" ht="9.9499999999999993" customHeight="1" x14ac:dyDescent="0.2">
      <c r="A23" s="351" t="s">
        <v>267</v>
      </c>
      <c r="B23" s="67">
        <f>(15+3+2)/2</f>
        <v>10</v>
      </c>
      <c r="C23" s="71"/>
      <c r="D23" s="67">
        <f t="shared" si="0"/>
        <v>10</v>
      </c>
      <c r="E23" s="67">
        <f>SUM('KUP 1'!B23+'KUP 1'!K23+'KUP 1'!T23)</f>
        <v>11</v>
      </c>
      <c r="F23" s="67">
        <f>SUM('KUP 1'!C23+'KUP 1'!L23+'KUP 1'!U23)</f>
        <v>0</v>
      </c>
      <c r="G23" s="67">
        <f t="shared" si="11"/>
        <v>11</v>
      </c>
      <c r="H23" s="71">
        <v>9</v>
      </c>
      <c r="I23" s="71"/>
      <c r="J23" s="67">
        <f t="shared" si="12"/>
        <v>9</v>
      </c>
      <c r="K23" s="259">
        <f t="shared" si="13"/>
        <v>1.1000000000000001</v>
      </c>
      <c r="L23" s="259" t="e">
        <f t="shared" si="1"/>
        <v>#DIV/0!</v>
      </c>
      <c r="M23" s="259">
        <f t="shared" si="1"/>
        <v>1.1000000000000001</v>
      </c>
      <c r="N23" s="259">
        <f t="shared" si="2"/>
        <v>0.9</v>
      </c>
      <c r="O23" s="259" t="e">
        <f t="shared" si="2"/>
        <v>#DIV/0!</v>
      </c>
      <c r="P23" s="259">
        <f t="shared" si="2"/>
        <v>0.9</v>
      </c>
      <c r="Q23" s="259">
        <f t="shared" si="3"/>
        <v>0.81818181818181823</v>
      </c>
      <c r="R23" s="259" t="e">
        <f t="shared" si="3"/>
        <v>#DIV/0!</v>
      </c>
      <c r="S23" s="259">
        <f t="shared" si="3"/>
        <v>0.81818181818181823</v>
      </c>
    </row>
    <row r="24" spans="1:19" s="15" customFormat="1" ht="9.9499999999999993" customHeight="1" x14ac:dyDescent="0.2">
      <c r="A24" s="73" t="s">
        <v>36</v>
      </c>
      <c r="B24" s="305">
        <f>SUM(B25:B26)</f>
        <v>85</v>
      </c>
      <c r="C24" s="305">
        <f>SUM(C25:C26)</f>
        <v>30</v>
      </c>
      <c r="D24" s="371">
        <f t="shared" si="0"/>
        <v>115</v>
      </c>
      <c r="E24" s="305">
        <f t="shared" ref="E24:F24" si="14">SUM(E25:E26)</f>
        <v>125</v>
      </c>
      <c r="F24" s="305">
        <f t="shared" si="14"/>
        <v>0</v>
      </c>
      <c r="G24" s="371">
        <f t="shared" si="11"/>
        <v>125</v>
      </c>
      <c r="H24" s="305">
        <f t="shared" ref="H24:I24" si="15">SUM(H25:H26)</f>
        <v>67</v>
      </c>
      <c r="I24" s="305">
        <f t="shared" si="15"/>
        <v>0</v>
      </c>
      <c r="J24" s="371">
        <f t="shared" si="12"/>
        <v>67</v>
      </c>
      <c r="K24" s="258">
        <f>E24/B24</f>
        <v>1.4705882352941178</v>
      </c>
      <c r="L24" s="258">
        <f t="shared" si="1"/>
        <v>0</v>
      </c>
      <c r="M24" s="258">
        <f t="shared" si="1"/>
        <v>1.0869565217391304</v>
      </c>
      <c r="N24" s="258">
        <f t="shared" si="2"/>
        <v>0.78823529411764703</v>
      </c>
      <c r="O24" s="258">
        <f t="shared" si="2"/>
        <v>0</v>
      </c>
      <c r="P24" s="258">
        <f t="shared" si="2"/>
        <v>0.58260869565217388</v>
      </c>
      <c r="Q24" s="258">
        <f t="shared" si="3"/>
        <v>0.53600000000000003</v>
      </c>
      <c r="R24" s="258" t="e">
        <f t="shared" si="3"/>
        <v>#DIV/0!</v>
      </c>
      <c r="S24" s="258">
        <f t="shared" si="3"/>
        <v>0.53600000000000003</v>
      </c>
    </row>
    <row r="25" spans="1:19" s="15" customFormat="1" ht="9.9499999999999993" customHeight="1" x14ac:dyDescent="0.2">
      <c r="A25" s="250" t="s">
        <v>277</v>
      </c>
      <c r="B25" s="71">
        <f>40+10</f>
        <v>50</v>
      </c>
      <c r="C25" s="71"/>
      <c r="D25" s="67">
        <f t="shared" si="0"/>
        <v>50</v>
      </c>
      <c r="E25" s="67">
        <f>SUM('KUP 1'!B25+'KUP 1'!K25+'KUP 1'!T25)</f>
        <v>62</v>
      </c>
      <c r="F25" s="67">
        <f>SUM('KUP 1'!C25+'KUP 1'!L25+'KUP 1'!U25)</f>
        <v>0</v>
      </c>
      <c r="G25" s="67">
        <f t="shared" si="11"/>
        <v>62</v>
      </c>
      <c r="H25" s="71">
        <v>42</v>
      </c>
      <c r="I25" s="71"/>
      <c r="J25" s="67">
        <f t="shared" si="12"/>
        <v>42</v>
      </c>
      <c r="K25" s="259">
        <f t="shared" ref="K25:M40" si="16">E25/B25</f>
        <v>1.24</v>
      </c>
      <c r="L25" s="259" t="e">
        <f t="shared" si="16"/>
        <v>#DIV/0!</v>
      </c>
      <c r="M25" s="259">
        <f t="shared" si="16"/>
        <v>1.24</v>
      </c>
      <c r="N25" s="259">
        <f t="shared" ref="N25:P40" si="17">H25/B25</f>
        <v>0.84</v>
      </c>
      <c r="O25" s="259" t="e">
        <f t="shared" si="17"/>
        <v>#DIV/0!</v>
      </c>
      <c r="P25" s="259">
        <f t="shared" si="17"/>
        <v>0.84</v>
      </c>
      <c r="Q25" s="259">
        <f t="shared" ref="Q25:S40" si="18">H25/E25</f>
        <v>0.67741935483870963</v>
      </c>
      <c r="R25" s="259" t="e">
        <f>I25/F25</f>
        <v>#DIV/0!</v>
      </c>
      <c r="S25" s="259">
        <f>J25/G25</f>
        <v>0.67741935483870963</v>
      </c>
    </row>
    <row r="26" spans="1:19" s="15" customFormat="1" ht="9.9499999999999993" customHeight="1" x14ac:dyDescent="0.2">
      <c r="A26" s="250" t="s">
        <v>178</v>
      </c>
      <c r="B26" s="71">
        <f>20+15</f>
        <v>35</v>
      </c>
      <c r="C26" s="71">
        <f>20+10</f>
        <v>30</v>
      </c>
      <c r="D26" s="67">
        <f t="shared" si="0"/>
        <v>65</v>
      </c>
      <c r="E26" s="67">
        <f>SUM('KUP 1'!B26+'KUP 1'!K26+'KUP 1'!T26)</f>
        <v>63</v>
      </c>
      <c r="F26" s="67">
        <f>SUM('KUP 1'!C26+'KUP 1'!L26+'KUP 1'!U26)</f>
        <v>0</v>
      </c>
      <c r="G26" s="67">
        <f t="shared" si="11"/>
        <v>63</v>
      </c>
      <c r="H26" s="71">
        <v>25</v>
      </c>
      <c r="I26" s="71"/>
      <c r="J26" s="67">
        <f t="shared" si="12"/>
        <v>25</v>
      </c>
      <c r="K26" s="259">
        <f t="shared" si="16"/>
        <v>1.8</v>
      </c>
      <c r="L26" s="259">
        <f t="shared" si="16"/>
        <v>0</v>
      </c>
      <c r="M26" s="259">
        <f t="shared" si="16"/>
        <v>0.96923076923076923</v>
      </c>
      <c r="N26" s="259">
        <f t="shared" si="17"/>
        <v>0.7142857142857143</v>
      </c>
      <c r="O26" s="259">
        <f t="shared" si="17"/>
        <v>0</v>
      </c>
      <c r="P26" s="259">
        <f t="shared" si="17"/>
        <v>0.38461538461538464</v>
      </c>
      <c r="Q26" s="259">
        <f t="shared" si="18"/>
        <v>0.3968253968253968</v>
      </c>
      <c r="R26" s="259" t="e">
        <f>I26/F26</f>
        <v>#DIV/0!</v>
      </c>
      <c r="S26" s="259">
        <f>J26/G26</f>
        <v>0.3968253968253968</v>
      </c>
    </row>
    <row r="27" spans="1:19" s="15" customFormat="1" ht="9.9499999999999993" customHeight="1" x14ac:dyDescent="0.2">
      <c r="A27" s="73" t="s">
        <v>37</v>
      </c>
      <c r="B27" s="305">
        <f>SUM(B28:B37)</f>
        <v>378</v>
      </c>
      <c r="C27" s="305">
        <f>SUM(C28:C37)</f>
        <v>0</v>
      </c>
      <c r="D27" s="371">
        <f t="shared" si="0"/>
        <v>378</v>
      </c>
      <c r="E27" s="305">
        <f t="shared" ref="E27:F27" si="19">SUM(E28:E37)</f>
        <v>239</v>
      </c>
      <c r="F27" s="305">
        <f t="shared" si="19"/>
        <v>0</v>
      </c>
      <c r="G27" s="371">
        <f t="shared" si="11"/>
        <v>239</v>
      </c>
      <c r="H27" s="305">
        <f>SUM(H28:H37)</f>
        <v>149</v>
      </c>
      <c r="I27" s="305">
        <f t="shared" ref="I27" si="20">SUM(I28:I37)</f>
        <v>0</v>
      </c>
      <c r="J27" s="371">
        <f t="shared" si="12"/>
        <v>149</v>
      </c>
      <c r="K27" s="258">
        <f>E27/B27</f>
        <v>0.63227513227513232</v>
      </c>
      <c r="L27" s="258" t="e">
        <f t="shared" si="16"/>
        <v>#DIV/0!</v>
      </c>
      <c r="M27" s="258">
        <f t="shared" si="16"/>
        <v>0.63227513227513232</v>
      </c>
      <c r="N27" s="258">
        <f t="shared" si="17"/>
        <v>0.39417989417989419</v>
      </c>
      <c r="O27" s="258" t="e">
        <f t="shared" si="17"/>
        <v>#DIV/0!</v>
      </c>
      <c r="P27" s="258">
        <f t="shared" si="17"/>
        <v>0.39417989417989419</v>
      </c>
      <c r="Q27" s="258">
        <f t="shared" si="18"/>
        <v>0.62343096234309625</v>
      </c>
      <c r="R27" s="258" t="e">
        <f t="shared" si="18"/>
        <v>#DIV/0!</v>
      </c>
      <c r="S27" s="258">
        <f t="shared" si="18"/>
        <v>0.62343096234309625</v>
      </c>
    </row>
    <row r="28" spans="1:19" s="15" customFormat="1" ht="9.9499999999999993" customHeight="1" x14ac:dyDescent="0.2">
      <c r="A28" s="347" t="s">
        <v>270</v>
      </c>
      <c r="B28" s="71">
        <f>25+2+2</f>
        <v>29</v>
      </c>
      <c r="C28" s="71"/>
      <c r="D28" s="67">
        <f t="shared" si="0"/>
        <v>29</v>
      </c>
      <c r="E28" s="67">
        <f>SUM('KUP 1'!B28+'KUP 1'!K28+'KUP 1'!T28)</f>
        <v>15</v>
      </c>
      <c r="F28" s="67">
        <f>SUM('KUP 1'!C28+'KUP 1'!L28+'KUP 1'!U28)</f>
        <v>0</v>
      </c>
      <c r="G28" s="67">
        <f t="shared" si="11"/>
        <v>15</v>
      </c>
      <c r="H28" s="71">
        <v>23</v>
      </c>
      <c r="I28" s="71"/>
      <c r="J28" s="67">
        <f>SUM(H28:I28)</f>
        <v>23</v>
      </c>
      <c r="K28" s="259">
        <f t="shared" si="16"/>
        <v>0.51724137931034486</v>
      </c>
      <c r="L28" s="259" t="e">
        <f t="shared" si="16"/>
        <v>#DIV/0!</v>
      </c>
      <c r="M28" s="259">
        <f t="shared" si="16"/>
        <v>0.51724137931034486</v>
      </c>
      <c r="N28" s="259">
        <f>H30/B28</f>
        <v>1.2068965517241379</v>
      </c>
      <c r="O28" s="259" t="e">
        <f t="shared" si="17"/>
        <v>#DIV/0!</v>
      </c>
      <c r="P28" s="259">
        <f t="shared" si="17"/>
        <v>0.7931034482758621</v>
      </c>
      <c r="Q28" s="259">
        <f>H30/E28</f>
        <v>2.3333333333333335</v>
      </c>
      <c r="R28" s="259" t="e">
        <f t="shared" si="18"/>
        <v>#DIV/0!</v>
      </c>
      <c r="S28" s="259">
        <f t="shared" si="18"/>
        <v>1.5333333333333334</v>
      </c>
    </row>
    <row r="29" spans="1:19" s="15" customFormat="1" ht="9.9499999999999993" customHeight="1" x14ac:dyDescent="0.2">
      <c r="A29" s="347" t="s">
        <v>271</v>
      </c>
      <c r="B29" s="71">
        <f>15+15+1</f>
        <v>31</v>
      </c>
      <c r="C29" s="71"/>
      <c r="D29" s="67">
        <f t="shared" si="0"/>
        <v>31</v>
      </c>
      <c r="E29" s="67">
        <f>SUM('KUP 1'!B29+'KUP 1'!K29+'KUP 1'!T29)</f>
        <v>18</v>
      </c>
      <c r="F29" s="67">
        <f>SUM('KUP 1'!C29+'KUP 1'!L29+'KUP 1'!U29)</f>
        <v>0</v>
      </c>
      <c r="G29" s="67">
        <f t="shared" si="11"/>
        <v>18</v>
      </c>
      <c r="I29" s="71"/>
      <c r="J29" s="67">
        <f t="shared" si="12"/>
        <v>0</v>
      </c>
      <c r="K29" s="259">
        <f t="shared" si="16"/>
        <v>0.58064516129032262</v>
      </c>
      <c r="L29" s="259" t="e">
        <f t="shared" si="16"/>
        <v>#DIV/0!</v>
      </c>
      <c r="M29" s="259">
        <f t="shared" si="16"/>
        <v>0.58064516129032262</v>
      </c>
      <c r="N29" s="259">
        <f>H28/B29</f>
        <v>0.74193548387096775</v>
      </c>
      <c r="O29" s="259" t="e">
        <f t="shared" si="17"/>
        <v>#DIV/0!</v>
      </c>
      <c r="P29" s="259">
        <f t="shared" si="17"/>
        <v>0</v>
      </c>
      <c r="Q29" s="259">
        <f>H28/E29</f>
        <v>1.2777777777777777</v>
      </c>
      <c r="R29" s="259" t="e">
        <f t="shared" si="18"/>
        <v>#DIV/0!</v>
      </c>
      <c r="S29" s="259">
        <f t="shared" si="18"/>
        <v>0</v>
      </c>
    </row>
    <row r="30" spans="1:19" s="15" customFormat="1" ht="9.9499999999999993" customHeight="1" x14ac:dyDescent="0.2">
      <c r="A30" s="347" t="s">
        <v>167</v>
      </c>
      <c r="B30" s="71">
        <f>35+3+3</f>
        <v>41</v>
      </c>
      <c r="C30" s="71"/>
      <c r="D30" s="67">
        <f t="shared" si="0"/>
        <v>41</v>
      </c>
      <c r="E30" s="67">
        <f>SUM('KUP 1'!B30+'KUP 1'!K30+'KUP 1'!T30)</f>
        <v>49</v>
      </c>
      <c r="F30" s="67">
        <f>SUM('KUP 1'!C30+'KUP 1'!L30+'KUP 1'!U30)</f>
        <v>0</v>
      </c>
      <c r="G30" s="67">
        <f t="shared" si="11"/>
        <v>49</v>
      </c>
      <c r="H30" s="71">
        <v>35</v>
      </c>
      <c r="I30" s="71"/>
      <c r="J30" s="67">
        <f>SUM(H30:I30)</f>
        <v>35</v>
      </c>
      <c r="K30" s="259">
        <f t="shared" si="16"/>
        <v>1.1951219512195121</v>
      </c>
      <c r="L30" s="259" t="e">
        <f t="shared" si="16"/>
        <v>#DIV/0!</v>
      </c>
      <c r="M30" s="259">
        <f t="shared" si="16"/>
        <v>1.1951219512195121</v>
      </c>
      <c r="N30" s="259" t="e">
        <f>#REF!/B30</f>
        <v>#REF!</v>
      </c>
      <c r="O30" s="259" t="e">
        <f t="shared" si="17"/>
        <v>#DIV/0!</v>
      </c>
      <c r="P30" s="259">
        <f t="shared" si="17"/>
        <v>0.85365853658536583</v>
      </c>
      <c r="Q30" s="259" t="e">
        <f>#REF!/E30</f>
        <v>#REF!</v>
      </c>
      <c r="R30" s="259" t="e">
        <f t="shared" si="18"/>
        <v>#DIV/0!</v>
      </c>
      <c r="S30" s="259">
        <f t="shared" si="18"/>
        <v>0.7142857142857143</v>
      </c>
    </row>
    <row r="31" spans="1:19" s="15" customFormat="1" ht="9.9499999999999993" customHeight="1" x14ac:dyDescent="0.2">
      <c r="A31" s="347" t="s">
        <v>112</v>
      </c>
      <c r="B31" s="71">
        <f>30+3+3</f>
        <v>36</v>
      </c>
      <c r="C31" s="71"/>
      <c r="D31" s="67">
        <f t="shared" si="0"/>
        <v>36</v>
      </c>
      <c r="E31" s="67">
        <f>SUM('KUP 1'!B31+'KUP 1'!K31+'KUP 1'!T31)</f>
        <v>8</v>
      </c>
      <c r="F31" s="67">
        <f>SUM('KUP 1'!C31+'KUP 1'!L31+'KUP 1'!U31)</f>
        <v>0</v>
      </c>
      <c r="G31" s="67">
        <f t="shared" si="11"/>
        <v>8</v>
      </c>
      <c r="H31" s="71">
        <v>10</v>
      </c>
      <c r="I31" s="71"/>
      <c r="J31" s="67">
        <f t="shared" si="12"/>
        <v>10</v>
      </c>
      <c r="K31" s="259">
        <f t="shared" si="16"/>
        <v>0.22222222222222221</v>
      </c>
      <c r="L31" s="259" t="e">
        <f t="shared" si="16"/>
        <v>#DIV/0!</v>
      </c>
      <c r="M31" s="259">
        <f t="shared" si="16"/>
        <v>0.22222222222222221</v>
      </c>
      <c r="N31" s="259">
        <f t="shared" si="17"/>
        <v>0.27777777777777779</v>
      </c>
      <c r="O31" s="259" t="e">
        <f t="shared" si="17"/>
        <v>#DIV/0!</v>
      </c>
      <c r="P31" s="259">
        <f t="shared" si="17"/>
        <v>0.27777777777777779</v>
      </c>
      <c r="Q31" s="259">
        <f t="shared" si="18"/>
        <v>1.25</v>
      </c>
      <c r="R31" s="259" t="e">
        <f t="shared" si="18"/>
        <v>#DIV/0!</v>
      </c>
      <c r="S31" s="259">
        <f t="shared" si="18"/>
        <v>1.25</v>
      </c>
    </row>
    <row r="32" spans="1:19" s="15" customFormat="1" ht="9.9499999999999993" customHeight="1" x14ac:dyDescent="0.2">
      <c r="A32" s="347" t="s">
        <v>168</v>
      </c>
      <c r="B32" s="71">
        <f>25+25+3</f>
        <v>53</v>
      </c>
      <c r="C32" s="71"/>
      <c r="D32" s="67">
        <f t="shared" si="0"/>
        <v>53</v>
      </c>
      <c r="E32" s="67">
        <f>SUM('KUP 1'!B32+'KUP 1'!K32+'KUP 1'!T32)</f>
        <v>11</v>
      </c>
      <c r="F32" s="67">
        <f>SUM('KUP 1'!C32+'KUP 1'!L32+'KUP 1'!U32)</f>
        <v>0</v>
      </c>
      <c r="G32" s="67">
        <f t="shared" si="11"/>
        <v>11</v>
      </c>
      <c r="H32" s="71">
        <v>8</v>
      </c>
      <c r="I32" s="368"/>
      <c r="J32" s="67">
        <f t="shared" si="12"/>
        <v>8</v>
      </c>
      <c r="K32" s="259">
        <f t="shared" si="16"/>
        <v>0.20754716981132076</v>
      </c>
      <c r="L32" s="259" t="e">
        <f t="shared" si="16"/>
        <v>#DIV/0!</v>
      </c>
      <c r="M32" s="259">
        <f t="shared" si="16"/>
        <v>0.20754716981132076</v>
      </c>
      <c r="N32" s="259">
        <f t="shared" si="17"/>
        <v>0.15094339622641509</v>
      </c>
      <c r="O32" s="259" t="e">
        <f t="shared" si="17"/>
        <v>#DIV/0!</v>
      </c>
      <c r="P32" s="259">
        <f t="shared" si="17"/>
        <v>0.15094339622641509</v>
      </c>
      <c r="Q32" s="259">
        <f t="shared" si="18"/>
        <v>0.72727272727272729</v>
      </c>
      <c r="R32" s="259" t="e">
        <f t="shared" si="18"/>
        <v>#DIV/0!</v>
      </c>
      <c r="S32" s="259">
        <f t="shared" si="18"/>
        <v>0.72727272727272729</v>
      </c>
    </row>
    <row r="33" spans="1:19" s="15" customFormat="1" ht="9.9499999999999993" customHeight="1" x14ac:dyDescent="0.2">
      <c r="A33" s="347" t="s">
        <v>71</v>
      </c>
      <c r="B33" s="67">
        <f>30+2+2</f>
        <v>34</v>
      </c>
      <c r="C33" s="67"/>
      <c r="D33" s="67">
        <f t="shared" si="0"/>
        <v>34</v>
      </c>
      <c r="E33" s="67">
        <f>SUM('KUP 1'!B33+'KUP 1'!K33+'KUP 1'!T33)</f>
        <v>9</v>
      </c>
      <c r="F33" s="67">
        <f>SUM('KUP 1'!C33+'KUP 1'!L33+'KUP 1'!U33)</f>
        <v>0</v>
      </c>
      <c r="G33" s="67">
        <f t="shared" si="11"/>
        <v>9</v>
      </c>
      <c r="H33" s="67">
        <v>4</v>
      </c>
      <c r="I33" s="67"/>
      <c r="J33" s="67">
        <f t="shared" si="12"/>
        <v>4</v>
      </c>
      <c r="K33" s="259">
        <f t="shared" si="16"/>
        <v>0.26470588235294118</v>
      </c>
      <c r="L33" s="259" t="e">
        <f t="shared" si="16"/>
        <v>#DIV/0!</v>
      </c>
      <c r="M33" s="259">
        <f t="shared" si="16"/>
        <v>0.26470588235294118</v>
      </c>
      <c r="N33" s="259">
        <f t="shared" si="17"/>
        <v>0.11764705882352941</v>
      </c>
      <c r="O33" s="259" t="e">
        <f t="shared" si="17"/>
        <v>#DIV/0!</v>
      </c>
      <c r="P33" s="259">
        <f t="shared" si="17"/>
        <v>0.11764705882352941</v>
      </c>
      <c r="Q33" s="259">
        <f t="shared" si="18"/>
        <v>0.44444444444444442</v>
      </c>
      <c r="R33" s="259" t="e">
        <f t="shared" si="18"/>
        <v>#DIV/0!</v>
      </c>
      <c r="S33" s="259">
        <f t="shared" si="18"/>
        <v>0.44444444444444442</v>
      </c>
    </row>
    <row r="34" spans="1:19" s="15" customFormat="1" ht="9.9499999999999993" customHeight="1" x14ac:dyDescent="0.2">
      <c r="A34" s="347" t="s">
        <v>243</v>
      </c>
      <c r="B34" s="67">
        <f>45+5+5</f>
        <v>55</v>
      </c>
      <c r="C34" s="67"/>
      <c r="D34" s="67">
        <f t="shared" si="0"/>
        <v>55</v>
      </c>
      <c r="E34" s="67">
        <f>SUM('KUP 1'!B34+'KUP 1'!K34+'KUP 1'!T34)</f>
        <v>59</v>
      </c>
      <c r="F34" s="67">
        <f>SUM('KUP 1'!C34+'KUP 1'!L34+'KUP 1'!U34)</f>
        <v>0</v>
      </c>
      <c r="G34" s="67">
        <f t="shared" si="11"/>
        <v>59</v>
      </c>
      <c r="H34" s="67">
        <v>26</v>
      </c>
      <c r="I34" s="67"/>
      <c r="J34" s="67">
        <f t="shared" si="12"/>
        <v>26</v>
      </c>
      <c r="K34" s="259">
        <f t="shared" si="16"/>
        <v>1.0727272727272728</v>
      </c>
      <c r="L34" s="259" t="e">
        <f t="shared" si="16"/>
        <v>#DIV/0!</v>
      </c>
      <c r="M34" s="259">
        <f t="shared" si="16"/>
        <v>1.0727272727272728</v>
      </c>
      <c r="N34" s="259">
        <f t="shared" si="17"/>
        <v>0.47272727272727272</v>
      </c>
      <c r="O34" s="259" t="e">
        <f t="shared" si="17"/>
        <v>#DIV/0!</v>
      </c>
      <c r="P34" s="259">
        <f t="shared" si="17"/>
        <v>0.47272727272727272</v>
      </c>
      <c r="Q34" s="259">
        <f t="shared" si="18"/>
        <v>0.44067796610169491</v>
      </c>
      <c r="R34" s="259" t="e">
        <f t="shared" si="18"/>
        <v>#DIV/0!</v>
      </c>
      <c r="S34" s="259">
        <f t="shared" si="18"/>
        <v>0.44067796610169491</v>
      </c>
    </row>
    <row r="35" spans="1:19" s="15" customFormat="1" ht="9.9499999999999993" customHeight="1" x14ac:dyDescent="0.2">
      <c r="A35" s="347" t="s">
        <v>244</v>
      </c>
      <c r="B35" s="71">
        <f>15+15+1</f>
        <v>31</v>
      </c>
      <c r="C35" s="71"/>
      <c r="D35" s="67">
        <f t="shared" si="0"/>
        <v>31</v>
      </c>
      <c r="E35" s="67">
        <f>SUM('KUP 1'!B35+'KUP 1'!K35+'KUP 1'!T35)</f>
        <v>48</v>
      </c>
      <c r="F35" s="67">
        <f>SUM('KUP 1'!C35+'KUP 1'!L35+'KUP 1'!U35)</f>
        <v>0</v>
      </c>
      <c r="G35" s="67">
        <f t="shared" si="11"/>
        <v>48</v>
      </c>
      <c r="H35" s="71">
        <v>30</v>
      </c>
      <c r="I35" s="368"/>
      <c r="J35" s="67">
        <f t="shared" si="12"/>
        <v>30</v>
      </c>
      <c r="K35" s="259">
        <f t="shared" si="16"/>
        <v>1.5483870967741935</v>
      </c>
      <c r="L35" s="259" t="e">
        <f t="shared" si="16"/>
        <v>#DIV/0!</v>
      </c>
      <c r="M35" s="259">
        <f t="shared" si="16"/>
        <v>1.5483870967741935</v>
      </c>
      <c r="N35" s="259">
        <f t="shared" si="17"/>
        <v>0.967741935483871</v>
      </c>
      <c r="O35" s="259" t="e">
        <f t="shared" si="17"/>
        <v>#DIV/0!</v>
      </c>
      <c r="P35" s="259">
        <f t="shared" si="17"/>
        <v>0.967741935483871</v>
      </c>
      <c r="Q35" s="259">
        <f t="shared" si="18"/>
        <v>0.625</v>
      </c>
      <c r="R35" s="259" t="e">
        <f t="shared" si="18"/>
        <v>#DIV/0!</v>
      </c>
      <c r="S35" s="259">
        <f t="shared" si="18"/>
        <v>0.625</v>
      </c>
    </row>
    <row r="36" spans="1:19" s="15" customFormat="1" ht="9.9499999999999993" customHeight="1" x14ac:dyDescent="0.2">
      <c r="A36" s="352" t="s">
        <v>183</v>
      </c>
      <c r="B36" s="67">
        <f>25+2+2</f>
        <v>29</v>
      </c>
      <c r="C36" s="67"/>
      <c r="D36" s="67">
        <f t="shared" si="0"/>
        <v>29</v>
      </c>
      <c r="E36" s="67">
        <f>SUM('KUP 1'!B36+'KUP 1'!K36+'KUP 1'!T36)</f>
        <v>2</v>
      </c>
      <c r="F36" s="67">
        <f>SUM('KUP 1'!C36+'KUP 1'!L36+'KUP 1'!U36)</f>
        <v>0</v>
      </c>
      <c r="G36" s="67">
        <f t="shared" si="11"/>
        <v>2</v>
      </c>
      <c r="H36" s="67"/>
      <c r="I36" s="67"/>
      <c r="J36" s="67">
        <f t="shared" si="12"/>
        <v>0</v>
      </c>
      <c r="K36" s="259">
        <f t="shared" si="16"/>
        <v>6.8965517241379309E-2</v>
      </c>
      <c r="L36" s="259" t="e">
        <f t="shared" si="16"/>
        <v>#DIV/0!</v>
      </c>
      <c r="M36" s="259">
        <f t="shared" si="16"/>
        <v>6.8965517241379309E-2</v>
      </c>
      <c r="N36" s="259">
        <f t="shared" si="17"/>
        <v>0</v>
      </c>
      <c r="O36" s="259" t="e">
        <f t="shared" si="17"/>
        <v>#DIV/0!</v>
      </c>
      <c r="P36" s="259">
        <f t="shared" si="17"/>
        <v>0</v>
      </c>
      <c r="Q36" s="259">
        <f t="shared" si="18"/>
        <v>0</v>
      </c>
      <c r="R36" s="259" t="e">
        <f t="shared" si="18"/>
        <v>#DIV/0!</v>
      </c>
      <c r="S36" s="259">
        <f t="shared" si="18"/>
        <v>0</v>
      </c>
    </row>
    <row r="37" spans="1:19" s="15" customFormat="1" ht="9.9499999999999993" customHeight="1" x14ac:dyDescent="0.2">
      <c r="A37" s="400" t="s">
        <v>276</v>
      </c>
      <c r="B37" s="67">
        <f>35+2+2</f>
        <v>39</v>
      </c>
      <c r="C37" s="67"/>
      <c r="D37" s="67">
        <f t="shared" si="0"/>
        <v>39</v>
      </c>
      <c r="E37" s="67">
        <f>SUM('KUP 1'!B37+'KUP 1'!K37+'KUP 1'!T37)</f>
        <v>20</v>
      </c>
      <c r="F37" s="67">
        <f>SUM('KUP 1'!C37+'KUP 1'!L37+'KUP 1'!U37)</f>
        <v>0</v>
      </c>
      <c r="G37" s="67">
        <f t="shared" si="11"/>
        <v>20</v>
      </c>
      <c r="H37" s="67">
        <v>13</v>
      </c>
      <c r="I37" s="67"/>
      <c r="J37" s="67">
        <f t="shared" si="12"/>
        <v>13</v>
      </c>
      <c r="K37" s="259">
        <f t="shared" si="16"/>
        <v>0.51282051282051277</v>
      </c>
      <c r="L37" s="259" t="e">
        <f t="shared" si="16"/>
        <v>#DIV/0!</v>
      </c>
      <c r="M37" s="259">
        <f t="shared" si="16"/>
        <v>0.51282051282051277</v>
      </c>
      <c r="N37" s="259">
        <f t="shared" si="17"/>
        <v>0.33333333333333331</v>
      </c>
      <c r="O37" s="259" t="e">
        <f t="shared" si="17"/>
        <v>#DIV/0!</v>
      </c>
      <c r="P37" s="259">
        <f t="shared" si="17"/>
        <v>0.33333333333333331</v>
      </c>
      <c r="Q37" s="259">
        <f t="shared" si="18"/>
        <v>0.65</v>
      </c>
      <c r="R37" s="259" t="e">
        <f t="shared" si="18"/>
        <v>#DIV/0!</v>
      </c>
      <c r="S37" s="259">
        <f t="shared" si="18"/>
        <v>0.65</v>
      </c>
    </row>
    <row r="38" spans="1:19" s="15" customFormat="1" ht="9.9499999999999993" customHeight="1" x14ac:dyDescent="0.2">
      <c r="A38" s="73" t="s">
        <v>38</v>
      </c>
      <c r="B38" s="371">
        <f>SUM(B39:B41)</f>
        <v>135</v>
      </c>
      <c r="C38" s="371">
        <f>SUM(C39:C41)</f>
        <v>0</v>
      </c>
      <c r="D38" s="371">
        <f t="shared" si="0"/>
        <v>135</v>
      </c>
      <c r="E38" s="371">
        <f>SUM(E39:E41)</f>
        <v>154</v>
      </c>
      <c r="F38" s="371">
        <f>SUM(F39:F41)</f>
        <v>0</v>
      </c>
      <c r="G38" s="371">
        <f t="shared" si="11"/>
        <v>154</v>
      </c>
      <c r="H38" s="371">
        <f>SUM(H39:H41)</f>
        <v>112</v>
      </c>
      <c r="I38" s="371">
        <f>SUM(I39:I41)</f>
        <v>0</v>
      </c>
      <c r="J38" s="371">
        <f t="shared" si="12"/>
        <v>112</v>
      </c>
      <c r="K38" s="258">
        <f>E38/B38</f>
        <v>1.1407407407407408</v>
      </c>
      <c r="L38" s="258" t="e">
        <f t="shared" si="16"/>
        <v>#DIV/0!</v>
      </c>
      <c r="M38" s="258">
        <f t="shared" si="16"/>
        <v>1.1407407407407408</v>
      </c>
      <c r="N38" s="258">
        <f t="shared" si="17"/>
        <v>0.82962962962962961</v>
      </c>
      <c r="O38" s="258" t="e">
        <f t="shared" si="17"/>
        <v>#DIV/0!</v>
      </c>
      <c r="P38" s="258">
        <f t="shared" si="17"/>
        <v>0.82962962962962961</v>
      </c>
      <c r="Q38" s="258">
        <f t="shared" si="18"/>
        <v>0.72727272727272729</v>
      </c>
      <c r="R38" s="258" t="e">
        <f t="shared" si="18"/>
        <v>#DIV/0!</v>
      </c>
      <c r="S38" s="258">
        <f t="shared" si="18"/>
        <v>0.72727272727272729</v>
      </c>
    </row>
    <row r="39" spans="1:19" s="15" customFormat="1" ht="9.9499999999999993" customHeight="1" x14ac:dyDescent="0.2">
      <c r="A39" s="353" t="s">
        <v>269</v>
      </c>
      <c r="B39" s="67">
        <f>45+5+4</f>
        <v>54</v>
      </c>
      <c r="C39" s="67"/>
      <c r="D39" s="67">
        <f t="shared" si="0"/>
        <v>54</v>
      </c>
      <c r="E39" s="67">
        <f>SUM('KUP 1'!B39+'KUP 1'!K39+'KUP 1'!T39)</f>
        <v>67</v>
      </c>
      <c r="F39" s="67">
        <f>SUM('KUP 1'!C39+'KUP 1'!L39+'KUP 1'!U39)</f>
        <v>0</v>
      </c>
      <c r="G39" s="67">
        <f t="shared" si="11"/>
        <v>67</v>
      </c>
      <c r="H39" s="67">
        <v>46</v>
      </c>
      <c r="I39" s="67"/>
      <c r="J39" s="67">
        <f t="shared" si="12"/>
        <v>46</v>
      </c>
      <c r="K39" s="259">
        <f t="shared" ref="K39:M54" si="21">E39/B39</f>
        <v>1.2407407407407407</v>
      </c>
      <c r="L39" s="259" t="e">
        <f t="shared" si="16"/>
        <v>#DIV/0!</v>
      </c>
      <c r="M39" s="259">
        <f t="shared" si="16"/>
        <v>1.2407407407407407</v>
      </c>
      <c r="N39" s="259">
        <f t="shared" si="17"/>
        <v>0.85185185185185186</v>
      </c>
      <c r="O39" s="259" t="e">
        <f t="shared" si="17"/>
        <v>#DIV/0!</v>
      </c>
      <c r="P39" s="259">
        <f t="shared" si="17"/>
        <v>0.85185185185185186</v>
      </c>
      <c r="Q39" s="259">
        <f t="shared" si="18"/>
        <v>0.68656716417910446</v>
      </c>
      <c r="R39" s="259" t="e">
        <f t="shared" si="18"/>
        <v>#DIV/0!</v>
      </c>
      <c r="S39" s="259">
        <f t="shared" si="18"/>
        <v>0.68656716417910446</v>
      </c>
    </row>
    <row r="40" spans="1:19" s="15" customFormat="1" ht="9.9499999999999993" customHeight="1" x14ac:dyDescent="0.2">
      <c r="A40" s="347" t="s">
        <v>273</v>
      </c>
      <c r="B40" s="71">
        <f>60+6+4</f>
        <v>70</v>
      </c>
      <c r="C40" s="71"/>
      <c r="D40" s="67">
        <f t="shared" si="0"/>
        <v>70</v>
      </c>
      <c r="E40" s="67">
        <f>SUM('KUP 1'!B40+'KUP 1'!K40+'KUP 1'!T40)</f>
        <v>81</v>
      </c>
      <c r="F40" s="67">
        <f>SUM('KUP 1'!C40+'KUP 1'!L40+'KUP 1'!U40)</f>
        <v>0</v>
      </c>
      <c r="G40" s="67">
        <f t="shared" si="11"/>
        <v>81</v>
      </c>
      <c r="H40" s="71">
        <v>62</v>
      </c>
      <c r="I40" s="71"/>
      <c r="J40" s="67">
        <f t="shared" si="12"/>
        <v>62</v>
      </c>
      <c r="K40" s="259">
        <f t="shared" si="21"/>
        <v>1.1571428571428573</v>
      </c>
      <c r="L40" s="259" t="e">
        <f t="shared" si="16"/>
        <v>#DIV/0!</v>
      </c>
      <c r="M40" s="259">
        <f t="shared" si="16"/>
        <v>1.1571428571428573</v>
      </c>
      <c r="N40" s="259">
        <f t="shared" si="17"/>
        <v>0.88571428571428568</v>
      </c>
      <c r="O40" s="259" t="e">
        <f t="shared" si="17"/>
        <v>#DIV/0!</v>
      </c>
      <c r="P40" s="259">
        <f t="shared" si="17"/>
        <v>0.88571428571428568</v>
      </c>
      <c r="Q40" s="259">
        <f t="shared" si="18"/>
        <v>0.76543209876543206</v>
      </c>
      <c r="R40" s="259" t="e">
        <f t="shared" si="18"/>
        <v>#DIV/0!</v>
      </c>
      <c r="S40" s="259">
        <f t="shared" si="18"/>
        <v>0.76543209876543206</v>
      </c>
    </row>
    <row r="41" spans="1:19" s="15" customFormat="1" ht="9.9499999999999993" customHeight="1" x14ac:dyDescent="0.2">
      <c r="A41" s="366" t="s">
        <v>274</v>
      </c>
      <c r="B41" s="67">
        <f>10+1</f>
        <v>11</v>
      </c>
      <c r="C41" s="67"/>
      <c r="D41" s="67">
        <f t="shared" si="0"/>
        <v>11</v>
      </c>
      <c r="E41" s="67">
        <f>SUM('KUP 1'!B41+'KUP 1'!K41+'KUP 1'!T41)</f>
        <v>6</v>
      </c>
      <c r="F41" s="67">
        <f>SUM('KUP 1'!C41+'KUP 1'!L41+'KUP 1'!U41)</f>
        <v>0</v>
      </c>
      <c r="G41" s="67">
        <f t="shared" si="11"/>
        <v>6</v>
      </c>
      <c r="H41" s="67">
        <v>4</v>
      </c>
      <c r="I41" s="67"/>
      <c r="J41" s="67">
        <f t="shared" si="12"/>
        <v>4</v>
      </c>
      <c r="K41" s="259">
        <f t="shared" si="21"/>
        <v>0.54545454545454541</v>
      </c>
      <c r="L41" s="259" t="e">
        <f t="shared" si="21"/>
        <v>#DIV/0!</v>
      </c>
      <c r="M41" s="259">
        <f t="shared" si="21"/>
        <v>0.54545454545454541</v>
      </c>
      <c r="N41" s="259">
        <f t="shared" ref="N41:P56" si="22">H41/B41</f>
        <v>0.36363636363636365</v>
      </c>
      <c r="O41" s="259" t="e">
        <f t="shared" si="22"/>
        <v>#DIV/0!</v>
      </c>
      <c r="P41" s="259">
        <f t="shared" si="22"/>
        <v>0.36363636363636365</v>
      </c>
      <c r="Q41" s="259">
        <f t="shared" ref="Q41:S56" si="23">H41/E41</f>
        <v>0.66666666666666663</v>
      </c>
      <c r="R41" s="259" t="e">
        <f t="shared" si="23"/>
        <v>#DIV/0!</v>
      </c>
      <c r="S41" s="259">
        <f t="shared" si="23"/>
        <v>0.66666666666666663</v>
      </c>
    </row>
    <row r="42" spans="1:19" s="15" customFormat="1" ht="9.9499999999999993" customHeight="1" x14ac:dyDescent="0.2">
      <c r="A42" s="73" t="s">
        <v>39</v>
      </c>
      <c r="B42" s="371">
        <f>SUM(B43:B44)</f>
        <v>113</v>
      </c>
      <c r="C42" s="371">
        <f>SUM(C43:C44)</f>
        <v>0</v>
      </c>
      <c r="D42" s="371">
        <f t="shared" si="0"/>
        <v>113</v>
      </c>
      <c r="E42" s="371">
        <f t="shared" ref="E42:F42" si="24">SUM(E43:E44)</f>
        <v>106</v>
      </c>
      <c r="F42" s="371">
        <f t="shared" si="24"/>
        <v>0</v>
      </c>
      <c r="G42" s="371">
        <f t="shared" si="11"/>
        <v>106</v>
      </c>
      <c r="H42" s="371">
        <f t="shared" ref="H42:I42" si="25">SUM(H43:H44)</f>
        <v>69</v>
      </c>
      <c r="I42" s="371">
        <f t="shared" si="25"/>
        <v>0</v>
      </c>
      <c r="J42" s="371">
        <f t="shared" si="12"/>
        <v>69</v>
      </c>
      <c r="K42" s="258">
        <f>E42/B42</f>
        <v>0.93805309734513276</v>
      </c>
      <c r="L42" s="258" t="e">
        <f t="shared" si="21"/>
        <v>#DIV/0!</v>
      </c>
      <c r="M42" s="258">
        <f t="shared" si="21"/>
        <v>0.93805309734513276</v>
      </c>
      <c r="N42" s="258">
        <f t="shared" si="22"/>
        <v>0.61061946902654862</v>
      </c>
      <c r="O42" s="258" t="e">
        <f t="shared" si="22"/>
        <v>#DIV/0!</v>
      </c>
      <c r="P42" s="258">
        <f t="shared" si="22"/>
        <v>0.61061946902654862</v>
      </c>
      <c r="Q42" s="258">
        <f t="shared" si="23"/>
        <v>0.65094339622641506</v>
      </c>
      <c r="R42" s="258" t="e">
        <f t="shared" si="23"/>
        <v>#DIV/0!</v>
      </c>
      <c r="S42" s="258">
        <f t="shared" si="23"/>
        <v>0.65094339622641506</v>
      </c>
    </row>
    <row r="43" spans="1:19" s="15" customFormat="1" ht="9.9499999999999993" customHeight="1" x14ac:dyDescent="0.2">
      <c r="A43" s="349" t="s">
        <v>268</v>
      </c>
      <c r="B43" s="67">
        <f>30+6+2</f>
        <v>38</v>
      </c>
      <c r="C43" s="67"/>
      <c r="D43" s="67">
        <f t="shared" si="0"/>
        <v>38</v>
      </c>
      <c r="E43" s="67">
        <f>SUM('KUP 1'!B43+'KUP 1'!K43+'KUP 1'!T43)</f>
        <v>26</v>
      </c>
      <c r="F43" s="67">
        <f>SUM('KUP 1'!C43+'KUP 1'!L43+'KUP 1'!U43)</f>
        <v>0</v>
      </c>
      <c r="G43" s="67">
        <f t="shared" si="11"/>
        <v>26</v>
      </c>
      <c r="H43" s="67">
        <v>17</v>
      </c>
      <c r="I43" s="67"/>
      <c r="J43" s="67">
        <f t="shared" si="12"/>
        <v>17</v>
      </c>
      <c r="K43" s="259">
        <f t="shared" si="21"/>
        <v>0.68421052631578949</v>
      </c>
      <c r="L43" s="259" t="e">
        <f t="shared" si="21"/>
        <v>#DIV/0!</v>
      </c>
      <c r="M43" s="259">
        <f t="shared" si="21"/>
        <v>0.68421052631578949</v>
      </c>
      <c r="N43" s="259">
        <f t="shared" si="22"/>
        <v>0.44736842105263158</v>
      </c>
      <c r="O43" s="259" t="e">
        <f t="shared" si="22"/>
        <v>#DIV/0!</v>
      </c>
      <c r="P43" s="259">
        <f t="shared" si="22"/>
        <v>0.44736842105263158</v>
      </c>
      <c r="Q43" s="259">
        <f t="shared" si="23"/>
        <v>0.65384615384615385</v>
      </c>
      <c r="R43" s="259" t="e">
        <f>I43/F43</f>
        <v>#DIV/0!</v>
      </c>
      <c r="S43" s="259">
        <f>J43/G43</f>
        <v>0.65384615384615385</v>
      </c>
    </row>
    <row r="44" spans="1:19" s="15" customFormat="1" ht="9.9499999999999993" customHeight="1" x14ac:dyDescent="0.2">
      <c r="A44" s="350" t="s">
        <v>63</v>
      </c>
      <c r="B44" s="71">
        <f>60+12+3</f>
        <v>75</v>
      </c>
      <c r="C44" s="71"/>
      <c r="D44" s="67">
        <f t="shared" si="0"/>
        <v>75</v>
      </c>
      <c r="E44" s="67">
        <f>SUM('KUP 1'!B44+'KUP 1'!K44+'KUP 1'!T44)</f>
        <v>80</v>
      </c>
      <c r="F44" s="67">
        <f>SUM('KUP 1'!C44+'KUP 1'!L44+'KUP 1'!U44)</f>
        <v>0</v>
      </c>
      <c r="G44" s="67">
        <f t="shared" si="11"/>
        <v>80</v>
      </c>
      <c r="H44" s="71">
        <v>52</v>
      </c>
      <c r="I44" s="368"/>
      <c r="J44" s="67">
        <f t="shared" si="12"/>
        <v>52</v>
      </c>
      <c r="K44" s="259">
        <f t="shared" si="21"/>
        <v>1.0666666666666667</v>
      </c>
      <c r="L44" s="259" t="e">
        <f t="shared" si="21"/>
        <v>#DIV/0!</v>
      </c>
      <c r="M44" s="259">
        <f t="shared" si="21"/>
        <v>1.0666666666666667</v>
      </c>
      <c r="N44" s="259">
        <f t="shared" si="22"/>
        <v>0.69333333333333336</v>
      </c>
      <c r="O44" s="259" t="e">
        <f t="shared" si="22"/>
        <v>#DIV/0!</v>
      </c>
      <c r="P44" s="259">
        <f t="shared" si="22"/>
        <v>0.69333333333333336</v>
      </c>
      <c r="Q44" s="259">
        <f t="shared" si="23"/>
        <v>0.65</v>
      </c>
      <c r="R44" s="259" t="e">
        <f>I44/F44</f>
        <v>#DIV/0!</v>
      </c>
      <c r="S44" s="259">
        <f>J44/G44</f>
        <v>0.65</v>
      </c>
    </row>
    <row r="45" spans="1:19" s="15" customFormat="1" ht="9.9499999999999993" customHeight="1" x14ac:dyDescent="0.2">
      <c r="A45" s="73" t="s">
        <v>40</v>
      </c>
      <c r="B45" s="371">
        <f>SUM(B46)</f>
        <v>55</v>
      </c>
      <c r="C45" s="371">
        <f>SUM(C46)</f>
        <v>36</v>
      </c>
      <c r="D45" s="371">
        <f t="shared" si="0"/>
        <v>91</v>
      </c>
      <c r="E45" s="371">
        <f t="shared" ref="E45:F45" si="26">SUM(E46)</f>
        <v>116</v>
      </c>
      <c r="F45" s="371">
        <f t="shared" si="26"/>
        <v>14</v>
      </c>
      <c r="G45" s="371">
        <f t="shared" si="11"/>
        <v>130</v>
      </c>
      <c r="H45" s="371">
        <f t="shared" ref="H45:I45" si="27">SUM(H46)</f>
        <v>46</v>
      </c>
      <c r="I45" s="371">
        <f t="shared" si="27"/>
        <v>15</v>
      </c>
      <c r="J45" s="371">
        <f t="shared" si="12"/>
        <v>61</v>
      </c>
      <c r="K45" s="258">
        <f>E45/B45</f>
        <v>2.1090909090909089</v>
      </c>
      <c r="L45" s="258">
        <f t="shared" si="21"/>
        <v>0.3888888888888889</v>
      </c>
      <c r="M45" s="258">
        <f t="shared" si="21"/>
        <v>1.4285714285714286</v>
      </c>
      <c r="N45" s="258">
        <f t="shared" si="22"/>
        <v>0.83636363636363631</v>
      </c>
      <c r="O45" s="258">
        <f t="shared" si="22"/>
        <v>0.41666666666666669</v>
      </c>
      <c r="P45" s="258">
        <f t="shared" si="22"/>
        <v>0.67032967032967028</v>
      </c>
      <c r="Q45" s="258">
        <f t="shared" si="23"/>
        <v>0.39655172413793105</v>
      </c>
      <c r="R45" s="258">
        <f t="shared" si="23"/>
        <v>1.0714285714285714</v>
      </c>
      <c r="S45" s="258">
        <f t="shared" si="23"/>
        <v>0.46923076923076923</v>
      </c>
    </row>
    <row r="46" spans="1:19" s="15" customFormat="1" ht="9.9499999999999993" customHeight="1" x14ac:dyDescent="0.2">
      <c r="A46" s="349" t="s">
        <v>217</v>
      </c>
      <c r="B46" s="67">
        <f>45+5+5</f>
        <v>55</v>
      </c>
      <c r="C46" s="67">
        <f>30+3+3</f>
        <v>36</v>
      </c>
      <c r="D46" s="67">
        <f>SUM(B46:C46)</f>
        <v>91</v>
      </c>
      <c r="E46" s="67">
        <f>SUM('KUP 1'!B46+'KUP 1'!K46+'KUP 1'!T46)</f>
        <v>116</v>
      </c>
      <c r="F46" s="67">
        <f>SUM('KUP 1'!C46+'KUP 1'!L46+'KUP 1'!U46)</f>
        <v>14</v>
      </c>
      <c r="G46" s="67">
        <f t="shared" si="11"/>
        <v>130</v>
      </c>
      <c r="H46" s="67">
        <v>46</v>
      </c>
      <c r="I46" s="67">
        <v>15</v>
      </c>
      <c r="J46" s="67">
        <f t="shared" si="12"/>
        <v>61</v>
      </c>
      <c r="K46" s="259">
        <f t="shared" ref="K46" si="28">E46/B46</f>
        <v>2.1090909090909089</v>
      </c>
      <c r="L46" s="259">
        <f t="shared" si="21"/>
        <v>0.3888888888888889</v>
      </c>
      <c r="M46" s="259">
        <f t="shared" si="21"/>
        <v>1.4285714285714286</v>
      </c>
      <c r="N46" s="259">
        <f t="shared" si="22"/>
        <v>0.83636363636363631</v>
      </c>
      <c r="O46" s="259">
        <f t="shared" si="22"/>
        <v>0.41666666666666669</v>
      </c>
      <c r="P46" s="259">
        <f t="shared" si="22"/>
        <v>0.67032967032967028</v>
      </c>
      <c r="Q46" s="259">
        <f t="shared" si="23"/>
        <v>0.39655172413793105</v>
      </c>
      <c r="R46" s="259">
        <f>I46/F46</f>
        <v>1.0714285714285714</v>
      </c>
      <c r="S46" s="259">
        <f>J46/G46</f>
        <v>0.46923076923076923</v>
      </c>
    </row>
    <row r="47" spans="1:19" ht="9.9499999999999993" customHeight="1" x14ac:dyDescent="0.2">
      <c r="A47" s="290" t="s">
        <v>160</v>
      </c>
      <c r="B47" s="311">
        <f>SUM(B48,B50,B55,B59)</f>
        <v>465</v>
      </c>
      <c r="C47" s="311">
        <f>SUM(C48,C50,C55,C59)</f>
        <v>390</v>
      </c>
      <c r="D47" s="311">
        <f>SUM(B47:C47)</f>
        <v>855</v>
      </c>
      <c r="E47" s="311">
        <f>SUM(E48,E50,E55,E59)</f>
        <v>669</v>
      </c>
      <c r="F47" s="311">
        <f>SUM(F48,F50,F55,F59)</f>
        <v>392</v>
      </c>
      <c r="G47" s="311">
        <f t="shared" si="11"/>
        <v>1061</v>
      </c>
      <c r="H47" s="311">
        <f>SUM(H48,H50,H55,H59)</f>
        <v>428</v>
      </c>
      <c r="I47" s="311">
        <f>SUM(I48,I50,I55,I59)</f>
        <v>259</v>
      </c>
      <c r="J47" s="311">
        <f t="shared" si="12"/>
        <v>687</v>
      </c>
      <c r="K47" s="260">
        <f>E47/B47</f>
        <v>1.4387096774193548</v>
      </c>
      <c r="L47" s="260">
        <f t="shared" si="21"/>
        <v>1.0051282051282051</v>
      </c>
      <c r="M47" s="260">
        <f t="shared" si="21"/>
        <v>1.2409356725146199</v>
      </c>
      <c r="N47" s="260">
        <f t="shared" si="22"/>
        <v>0.9204301075268817</v>
      </c>
      <c r="O47" s="260">
        <f t="shared" si="22"/>
        <v>0.66410256410256407</v>
      </c>
      <c r="P47" s="260">
        <f t="shared" si="22"/>
        <v>0.80350877192982462</v>
      </c>
      <c r="Q47" s="260">
        <f t="shared" si="23"/>
        <v>0.63976083707025411</v>
      </c>
      <c r="R47" s="260">
        <f t="shared" si="23"/>
        <v>0.6607142857142857</v>
      </c>
      <c r="S47" s="260">
        <f t="shared" si="23"/>
        <v>0.64750235626767205</v>
      </c>
    </row>
    <row r="48" spans="1:19" s="15" customFormat="1" ht="9.9499999999999993" customHeight="1" x14ac:dyDescent="0.2">
      <c r="A48" s="73" t="s">
        <v>36</v>
      </c>
      <c r="B48" s="372">
        <f>SUM(B49:B49)</f>
        <v>110</v>
      </c>
      <c r="C48" s="372">
        <f>SUM(C49:C49)</f>
        <v>0</v>
      </c>
      <c r="D48" s="371">
        <f t="shared" si="0"/>
        <v>110</v>
      </c>
      <c r="E48" s="372">
        <f>SUM(E49:E49)</f>
        <v>138</v>
      </c>
      <c r="F48" s="372">
        <f>SUM(F49:F49)</f>
        <v>0</v>
      </c>
      <c r="G48" s="371">
        <f t="shared" si="11"/>
        <v>138</v>
      </c>
      <c r="H48" s="372">
        <f>SUM(H49:H49)</f>
        <v>98</v>
      </c>
      <c r="I48" s="372">
        <f>SUM(I49:I49)</f>
        <v>0</v>
      </c>
      <c r="J48" s="371">
        <f t="shared" si="12"/>
        <v>98</v>
      </c>
      <c r="K48" s="258">
        <f>E48/B48</f>
        <v>1.2545454545454546</v>
      </c>
      <c r="L48" s="258" t="e">
        <f t="shared" si="21"/>
        <v>#DIV/0!</v>
      </c>
      <c r="M48" s="258">
        <f t="shared" si="21"/>
        <v>1.2545454545454546</v>
      </c>
      <c r="N48" s="258">
        <f t="shared" si="22"/>
        <v>0.89090909090909087</v>
      </c>
      <c r="O48" s="258" t="e">
        <f t="shared" si="22"/>
        <v>#DIV/0!</v>
      </c>
      <c r="P48" s="258">
        <f t="shared" si="22"/>
        <v>0.89090909090909087</v>
      </c>
      <c r="Q48" s="258">
        <f t="shared" si="23"/>
        <v>0.71014492753623193</v>
      </c>
      <c r="R48" s="258" t="e">
        <f t="shared" si="23"/>
        <v>#DIV/0!</v>
      </c>
      <c r="S48" s="258">
        <f t="shared" si="23"/>
        <v>0.71014492753623193</v>
      </c>
    </row>
    <row r="49" spans="1:19" s="15" customFormat="1" ht="9.9499999999999993" customHeight="1" x14ac:dyDescent="0.2">
      <c r="A49" s="347" t="s">
        <v>70</v>
      </c>
      <c r="B49" s="313">
        <f>100+10</f>
        <v>110</v>
      </c>
      <c r="C49" s="313"/>
      <c r="D49" s="67">
        <f t="shared" si="0"/>
        <v>110</v>
      </c>
      <c r="E49" s="67">
        <f>SUM('KUP 1'!B49+'KUP 1'!K49+'KUP 1'!T49)</f>
        <v>138</v>
      </c>
      <c r="F49" s="67">
        <f>SUM('KUP 1'!C49+'KUP 1'!L49+'KUP 1'!U49)</f>
        <v>0</v>
      </c>
      <c r="G49" s="67">
        <f t="shared" si="11"/>
        <v>138</v>
      </c>
      <c r="H49" s="313">
        <v>98</v>
      </c>
      <c r="I49" s="313"/>
      <c r="J49" s="67">
        <f t="shared" si="12"/>
        <v>98</v>
      </c>
      <c r="K49" s="259">
        <f t="shared" ref="K49" si="29">E49/B49</f>
        <v>1.2545454545454546</v>
      </c>
      <c r="L49" s="259" t="e">
        <f t="shared" si="21"/>
        <v>#DIV/0!</v>
      </c>
      <c r="M49" s="259">
        <f t="shared" si="21"/>
        <v>1.2545454545454546</v>
      </c>
      <c r="N49" s="259">
        <f t="shared" si="22"/>
        <v>0.89090909090909087</v>
      </c>
      <c r="O49" s="259" t="e">
        <f t="shared" si="22"/>
        <v>#DIV/0!</v>
      </c>
      <c r="P49" s="259">
        <f t="shared" si="22"/>
        <v>0.89090909090909087</v>
      </c>
      <c r="Q49" s="259">
        <f t="shared" si="23"/>
        <v>0.71014492753623193</v>
      </c>
      <c r="R49" s="259" t="e">
        <f t="shared" si="23"/>
        <v>#DIV/0!</v>
      </c>
      <c r="S49" s="259">
        <f t="shared" si="23"/>
        <v>0.71014492753623193</v>
      </c>
    </row>
    <row r="50" spans="1:19" s="15" customFormat="1" ht="9.9499999999999993" customHeight="1" x14ac:dyDescent="0.2">
      <c r="A50" s="73" t="s">
        <v>38</v>
      </c>
      <c r="B50" s="322">
        <f>SUM(B51:B54)</f>
        <v>77</v>
      </c>
      <c r="C50" s="322">
        <f>SUM(C51:C54)</f>
        <v>210</v>
      </c>
      <c r="D50" s="322">
        <f t="shared" si="0"/>
        <v>287</v>
      </c>
      <c r="E50" s="322">
        <f>SUM(E51:E54)</f>
        <v>140</v>
      </c>
      <c r="F50" s="322">
        <f>SUM(F51:F54)</f>
        <v>277</v>
      </c>
      <c r="G50" s="322">
        <f t="shared" si="11"/>
        <v>417</v>
      </c>
      <c r="H50" s="322">
        <f>SUM(H51:H54)</f>
        <v>77</v>
      </c>
      <c r="I50" s="322">
        <f>SUM(I51:I54)</f>
        <v>175</v>
      </c>
      <c r="J50" s="322">
        <f t="shared" si="12"/>
        <v>252</v>
      </c>
      <c r="K50" s="258">
        <f>E50/B50</f>
        <v>1.8181818181818181</v>
      </c>
      <c r="L50" s="258">
        <f t="shared" si="21"/>
        <v>1.319047619047619</v>
      </c>
      <c r="M50" s="258">
        <f t="shared" si="21"/>
        <v>1.4529616724738676</v>
      </c>
      <c r="N50" s="258">
        <f t="shared" si="22"/>
        <v>1</v>
      </c>
      <c r="O50" s="258">
        <f t="shared" si="22"/>
        <v>0.83333333333333337</v>
      </c>
      <c r="P50" s="258">
        <f t="shared" si="22"/>
        <v>0.87804878048780488</v>
      </c>
      <c r="Q50" s="258">
        <f t="shared" si="23"/>
        <v>0.55000000000000004</v>
      </c>
      <c r="R50" s="258">
        <f t="shared" si="23"/>
        <v>0.63176895306859204</v>
      </c>
      <c r="S50" s="258">
        <f t="shared" si="23"/>
        <v>0.60431654676258995</v>
      </c>
    </row>
    <row r="51" spans="1:19" s="15" customFormat="1" ht="9.9499999999999993" customHeight="1" x14ac:dyDescent="0.2">
      <c r="A51" s="347" t="s">
        <v>280</v>
      </c>
      <c r="B51" s="307">
        <f>60+6</f>
        <v>66</v>
      </c>
      <c r="C51" s="307">
        <f>60+6+4</f>
        <v>70</v>
      </c>
      <c r="D51" s="67">
        <f t="shared" si="0"/>
        <v>136</v>
      </c>
      <c r="E51" s="67">
        <f>SUM('KUP 1'!B51+'KUP 1'!K51+'KUP 1'!T51)</f>
        <v>134</v>
      </c>
      <c r="F51" s="67">
        <f>SUM('KUP 1'!C51+'KUP 1'!L51+'KUP 1'!U51)</f>
        <v>90</v>
      </c>
      <c r="G51" s="67">
        <f t="shared" si="11"/>
        <v>224</v>
      </c>
      <c r="H51" s="307">
        <v>66</v>
      </c>
      <c r="I51" s="307">
        <v>58</v>
      </c>
      <c r="J51" s="67">
        <f t="shared" si="12"/>
        <v>124</v>
      </c>
      <c r="K51" s="259">
        <f t="shared" ref="K51:K54" si="30">E51/B51</f>
        <v>2.0303030303030303</v>
      </c>
      <c r="L51" s="259">
        <f t="shared" si="21"/>
        <v>1.2857142857142858</v>
      </c>
      <c r="M51" s="259">
        <f t="shared" si="21"/>
        <v>1.6470588235294117</v>
      </c>
      <c r="N51" s="259">
        <f t="shared" si="22"/>
        <v>1</v>
      </c>
      <c r="O51" s="259">
        <f t="shared" si="22"/>
        <v>0.82857142857142863</v>
      </c>
      <c r="P51" s="259">
        <f t="shared" si="22"/>
        <v>0.91176470588235292</v>
      </c>
      <c r="Q51" s="259">
        <f t="shared" si="23"/>
        <v>0.4925373134328358</v>
      </c>
      <c r="R51" s="259">
        <f t="shared" si="23"/>
        <v>0.64444444444444449</v>
      </c>
      <c r="S51" s="259">
        <f t="shared" si="23"/>
        <v>0.5535714285714286</v>
      </c>
    </row>
    <row r="52" spans="1:19" s="15" customFormat="1" ht="9.9499999999999993" customHeight="1" x14ac:dyDescent="0.2">
      <c r="A52" s="356" t="s">
        <v>275</v>
      </c>
      <c r="B52" s="307">
        <f>10+1</f>
        <v>11</v>
      </c>
      <c r="C52" s="307"/>
      <c r="D52" s="67">
        <f t="shared" si="0"/>
        <v>11</v>
      </c>
      <c r="E52" s="67">
        <f>SUM('KUP 1'!B52+'KUP 1'!K52+'KUP 1'!T52)</f>
        <v>6</v>
      </c>
      <c r="F52" s="67">
        <f>SUM('KUP 1'!C52+'KUP 1'!L52+'KUP 1'!U52)</f>
        <v>8</v>
      </c>
      <c r="G52" s="67">
        <f t="shared" si="11"/>
        <v>14</v>
      </c>
      <c r="H52" s="307">
        <v>11</v>
      </c>
      <c r="I52" s="307"/>
      <c r="J52" s="67">
        <f t="shared" si="12"/>
        <v>11</v>
      </c>
      <c r="K52" s="259">
        <f t="shared" si="30"/>
        <v>0.54545454545454541</v>
      </c>
      <c r="L52" s="259" t="e">
        <f t="shared" si="21"/>
        <v>#DIV/0!</v>
      </c>
      <c r="M52" s="259">
        <f t="shared" si="21"/>
        <v>1.2727272727272727</v>
      </c>
      <c r="N52" s="259">
        <f t="shared" si="22"/>
        <v>1</v>
      </c>
      <c r="O52" s="259" t="e">
        <f t="shared" si="22"/>
        <v>#DIV/0!</v>
      </c>
      <c r="P52" s="259">
        <f t="shared" si="22"/>
        <v>1</v>
      </c>
      <c r="Q52" s="259">
        <f t="shared" si="23"/>
        <v>1.8333333333333333</v>
      </c>
      <c r="R52" s="259">
        <f t="shared" si="23"/>
        <v>0</v>
      </c>
      <c r="S52" s="259">
        <f t="shared" si="23"/>
        <v>0.7857142857142857</v>
      </c>
    </row>
    <row r="53" spans="1:19" s="15" customFormat="1" ht="9.9499999999999993" customHeight="1" x14ac:dyDescent="0.2">
      <c r="A53" s="347" t="s">
        <v>281</v>
      </c>
      <c r="B53" s="71"/>
      <c r="C53" s="71">
        <f>60+6+4</f>
        <v>70</v>
      </c>
      <c r="D53" s="67">
        <f t="shared" si="0"/>
        <v>70</v>
      </c>
      <c r="E53" s="67">
        <f>SUM('KUP 1'!B53+'KUP 1'!K53+'KUP 1'!T53)</f>
        <v>0</v>
      </c>
      <c r="F53" s="67">
        <f>SUM('KUP 1'!C53+'KUP 1'!L53+'KUP 1'!U53)</f>
        <v>74</v>
      </c>
      <c r="G53" s="67">
        <f t="shared" si="11"/>
        <v>74</v>
      </c>
      <c r="H53" s="71"/>
      <c r="I53" s="71">
        <v>58</v>
      </c>
      <c r="J53" s="67">
        <f t="shared" si="12"/>
        <v>58</v>
      </c>
      <c r="K53" s="259" t="e">
        <f t="shared" si="30"/>
        <v>#DIV/0!</v>
      </c>
      <c r="L53" s="259">
        <f t="shared" si="21"/>
        <v>1.0571428571428572</v>
      </c>
      <c r="M53" s="259">
        <f t="shared" si="21"/>
        <v>1.0571428571428572</v>
      </c>
      <c r="N53" s="259" t="e">
        <f t="shared" si="22"/>
        <v>#DIV/0!</v>
      </c>
      <c r="O53" s="259">
        <f t="shared" si="22"/>
        <v>0.82857142857142863</v>
      </c>
      <c r="P53" s="259">
        <f t="shared" si="22"/>
        <v>0.82857142857142863</v>
      </c>
      <c r="Q53" s="259" t="e">
        <f t="shared" si="23"/>
        <v>#DIV/0!</v>
      </c>
      <c r="R53" s="259">
        <f t="shared" si="23"/>
        <v>0.78378378378378377</v>
      </c>
      <c r="S53" s="259">
        <f t="shared" si="23"/>
        <v>0.78378378378378377</v>
      </c>
    </row>
    <row r="54" spans="1:19" s="15" customFormat="1" ht="9.9499999999999993" customHeight="1" x14ac:dyDescent="0.2">
      <c r="A54" s="347" t="s">
        <v>282</v>
      </c>
      <c r="B54" s="307"/>
      <c r="C54" s="307">
        <f>60+6+4</f>
        <v>70</v>
      </c>
      <c r="D54" s="67">
        <f t="shared" si="0"/>
        <v>70</v>
      </c>
      <c r="E54" s="67">
        <f>SUM('KUP 1'!B54+'KUP 1'!K54+'KUP 1'!T54)</f>
        <v>0</v>
      </c>
      <c r="F54" s="67">
        <f>SUM('KUP 1'!C54+'KUP 1'!L54+'KUP 1'!U54)</f>
        <v>105</v>
      </c>
      <c r="G54" s="67">
        <f t="shared" si="11"/>
        <v>105</v>
      </c>
      <c r="H54" s="307"/>
      <c r="I54" s="307">
        <v>59</v>
      </c>
      <c r="J54" s="67">
        <f t="shared" si="12"/>
        <v>59</v>
      </c>
      <c r="K54" s="259" t="e">
        <f t="shared" si="30"/>
        <v>#DIV/0!</v>
      </c>
      <c r="L54" s="259">
        <f t="shared" si="21"/>
        <v>1.5</v>
      </c>
      <c r="M54" s="259">
        <f t="shared" si="21"/>
        <v>1.5</v>
      </c>
      <c r="N54" s="259" t="e">
        <f t="shared" si="22"/>
        <v>#DIV/0!</v>
      </c>
      <c r="O54" s="259">
        <f t="shared" si="22"/>
        <v>0.84285714285714286</v>
      </c>
      <c r="P54" s="259">
        <f t="shared" si="22"/>
        <v>0.84285714285714286</v>
      </c>
      <c r="Q54" s="259" t="e">
        <f t="shared" si="23"/>
        <v>#DIV/0!</v>
      </c>
      <c r="R54" s="259">
        <f t="shared" si="23"/>
        <v>0.56190476190476191</v>
      </c>
      <c r="S54" s="259">
        <f t="shared" si="23"/>
        <v>0.56190476190476191</v>
      </c>
    </row>
    <row r="55" spans="1:19" ht="9.9499999999999993" customHeight="1" x14ac:dyDescent="0.2">
      <c r="A55" s="73" t="s">
        <v>39</v>
      </c>
      <c r="B55" s="305">
        <f>SUM(B56:B58)</f>
        <v>112</v>
      </c>
      <c r="C55" s="305">
        <f>SUM(C56:C58)</f>
        <v>94</v>
      </c>
      <c r="D55" s="305">
        <f>SUM(B55:C55)</f>
        <v>206</v>
      </c>
      <c r="E55" s="305">
        <f t="shared" ref="E55:F55" si="31">SUM(E56:E58)</f>
        <v>126</v>
      </c>
      <c r="F55" s="305">
        <f t="shared" si="31"/>
        <v>33</v>
      </c>
      <c r="G55" s="305">
        <f t="shared" si="11"/>
        <v>159</v>
      </c>
      <c r="H55" s="305">
        <f t="shared" ref="H55:I55" si="32">SUM(H56:H58)</f>
        <v>103</v>
      </c>
      <c r="I55" s="305">
        <f t="shared" si="32"/>
        <v>19</v>
      </c>
      <c r="J55" s="305">
        <f t="shared" si="12"/>
        <v>122</v>
      </c>
      <c r="K55" s="258">
        <f>E55/B55</f>
        <v>1.125</v>
      </c>
      <c r="L55" s="258">
        <f t="shared" ref="L55:M70" si="33">F55/C55</f>
        <v>0.35106382978723405</v>
      </c>
      <c r="M55" s="258">
        <f t="shared" si="33"/>
        <v>0.77184466019417475</v>
      </c>
      <c r="N55" s="258">
        <f t="shared" si="22"/>
        <v>0.9196428571428571</v>
      </c>
      <c r="O55" s="258">
        <f t="shared" si="22"/>
        <v>0.20212765957446807</v>
      </c>
      <c r="P55" s="258">
        <f t="shared" si="22"/>
        <v>0.59223300970873782</v>
      </c>
      <c r="Q55" s="258">
        <f t="shared" si="23"/>
        <v>0.81746031746031744</v>
      </c>
      <c r="R55" s="258">
        <f t="shared" si="23"/>
        <v>0.5757575757575758</v>
      </c>
      <c r="S55" s="258">
        <f t="shared" si="23"/>
        <v>0.76729559748427678</v>
      </c>
    </row>
    <row r="56" spans="1:19" s="15" customFormat="1" ht="9.9499999999999993" customHeight="1" x14ac:dyDescent="0.2">
      <c r="A56" s="346" t="s">
        <v>242</v>
      </c>
      <c r="B56" s="67"/>
      <c r="C56" s="67">
        <f>30+15+2</f>
        <v>47</v>
      </c>
      <c r="D56" s="67">
        <f t="shared" ref="D56:D58" si="34">SUM(B56:C56)</f>
        <v>47</v>
      </c>
      <c r="E56" s="67">
        <f>SUM('KUP 1'!B56+'KUP 1'!K56+'KUP 1'!T56)</f>
        <v>0</v>
      </c>
      <c r="F56" s="67">
        <f>SUM('KUP 1'!C56+'KUP 1'!L56+'KUP 1'!U56)</f>
        <v>25</v>
      </c>
      <c r="G56" s="67">
        <f t="shared" si="11"/>
        <v>25</v>
      </c>
      <c r="H56" s="67"/>
      <c r="I56" s="67">
        <v>18</v>
      </c>
      <c r="J56" s="67">
        <f t="shared" si="12"/>
        <v>18</v>
      </c>
      <c r="K56" s="259" t="e">
        <f t="shared" ref="K56:K58" si="35">E56/B56</f>
        <v>#DIV/0!</v>
      </c>
      <c r="L56" s="259">
        <f t="shared" si="33"/>
        <v>0.53191489361702127</v>
      </c>
      <c r="M56" s="259">
        <f t="shared" si="33"/>
        <v>0.53191489361702127</v>
      </c>
      <c r="N56" s="259" t="e">
        <f t="shared" si="22"/>
        <v>#DIV/0!</v>
      </c>
      <c r="O56" s="259">
        <f t="shared" si="22"/>
        <v>0.38297872340425532</v>
      </c>
      <c r="P56" s="259">
        <f t="shared" si="22"/>
        <v>0.38297872340425532</v>
      </c>
      <c r="Q56" s="259" t="e">
        <f t="shared" si="23"/>
        <v>#DIV/0!</v>
      </c>
      <c r="R56" s="259">
        <f t="shared" si="23"/>
        <v>0.72</v>
      </c>
      <c r="S56" s="259">
        <f t="shared" si="23"/>
        <v>0.72</v>
      </c>
    </row>
    <row r="57" spans="1:19" s="15" customFormat="1" ht="9.9499999999999993" customHeight="1" x14ac:dyDescent="0.2">
      <c r="A57" s="347" t="s">
        <v>245</v>
      </c>
      <c r="B57" s="67">
        <f>90+18+4</f>
        <v>112</v>
      </c>
      <c r="C57" s="67"/>
      <c r="D57" s="67">
        <f t="shared" si="34"/>
        <v>112</v>
      </c>
      <c r="E57" s="67">
        <f>SUM('KUP 1'!B57+'KUP 1'!K57+'KUP 1'!T57)</f>
        <v>119</v>
      </c>
      <c r="F57" s="67">
        <f>SUM('KUP 1'!C57+'KUP 1'!L57+'KUP 1'!U57)</f>
        <v>0</v>
      </c>
      <c r="G57" s="67">
        <f t="shared" si="11"/>
        <v>119</v>
      </c>
      <c r="H57" s="67">
        <v>103</v>
      </c>
      <c r="I57" s="67"/>
      <c r="J57" s="67">
        <f t="shared" si="12"/>
        <v>103</v>
      </c>
      <c r="K57" s="259">
        <f t="shared" si="35"/>
        <v>1.0625</v>
      </c>
      <c r="L57" s="259" t="e">
        <f t="shared" si="33"/>
        <v>#DIV/0!</v>
      </c>
      <c r="M57" s="259">
        <f t="shared" si="33"/>
        <v>1.0625</v>
      </c>
      <c r="N57" s="259">
        <f t="shared" ref="N57:P72" si="36">H57/B57</f>
        <v>0.9196428571428571</v>
      </c>
      <c r="O57" s="259" t="e">
        <f t="shared" si="36"/>
        <v>#DIV/0!</v>
      </c>
      <c r="P57" s="259">
        <f t="shared" si="36"/>
        <v>0.9196428571428571</v>
      </c>
      <c r="Q57" s="259">
        <f t="shared" ref="Q57:S72" si="37">H57/E57</f>
        <v>0.86554621848739499</v>
      </c>
      <c r="R57" s="259" t="e">
        <f t="shared" si="37"/>
        <v>#DIV/0!</v>
      </c>
      <c r="S57" s="259">
        <f t="shared" si="37"/>
        <v>0.86554621848739499</v>
      </c>
    </row>
    <row r="58" spans="1:19" s="15" customFormat="1" ht="9.9499999999999993" customHeight="1" x14ac:dyDescent="0.2">
      <c r="A58" s="347" t="s">
        <v>246</v>
      </c>
      <c r="B58" s="67"/>
      <c r="C58" s="67">
        <f>30+15+2</f>
        <v>47</v>
      </c>
      <c r="D58" s="67">
        <f t="shared" si="34"/>
        <v>47</v>
      </c>
      <c r="E58" s="67">
        <f>SUM('KUP 1'!B58+'KUP 1'!K58+'KUP 1'!T58)</f>
        <v>7</v>
      </c>
      <c r="F58" s="67">
        <f>SUM('KUP 1'!C58+'KUP 1'!L58+'KUP 1'!U58)</f>
        <v>8</v>
      </c>
      <c r="G58" s="67">
        <f t="shared" si="11"/>
        <v>15</v>
      </c>
      <c r="H58" s="67"/>
      <c r="I58" s="67">
        <v>1</v>
      </c>
      <c r="J58" s="67">
        <f t="shared" si="12"/>
        <v>1</v>
      </c>
      <c r="K58" s="259" t="e">
        <f t="shared" si="35"/>
        <v>#DIV/0!</v>
      </c>
      <c r="L58" s="259">
        <f t="shared" si="33"/>
        <v>0.1702127659574468</v>
      </c>
      <c r="M58" s="259">
        <f t="shared" si="33"/>
        <v>0.31914893617021278</v>
      </c>
      <c r="N58" s="259" t="e">
        <f t="shared" si="36"/>
        <v>#DIV/0!</v>
      </c>
      <c r="O58" s="259">
        <f t="shared" si="36"/>
        <v>2.1276595744680851E-2</v>
      </c>
      <c r="P58" s="259">
        <f t="shared" si="36"/>
        <v>2.1276595744680851E-2</v>
      </c>
      <c r="Q58" s="259">
        <f t="shared" si="37"/>
        <v>0</v>
      </c>
      <c r="R58" s="259">
        <f t="shared" si="37"/>
        <v>0.125</v>
      </c>
      <c r="S58" s="259">
        <f t="shared" si="37"/>
        <v>6.6666666666666666E-2</v>
      </c>
    </row>
    <row r="59" spans="1:19" ht="9.9499999999999993" customHeight="1" x14ac:dyDescent="0.2">
      <c r="A59" s="73" t="s">
        <v>40</v>
      </c>
      <c r="B59" s="305">
        <f>SUM(B60:B62)</f>
        <v>166</v>
      </c>
      <c r="C59" s="305">
        <f>SUM(C60:C62)</f>
        <v>86</v>
      </c>
      <c r="D59" s="305">
        <f>SUM(B59:C59)</f>
        <v>252</v>
      </c>
      <c r="E59" s="305">
        <f t="shared" ref="E59:F59" si="38">SUM(E60:E62)</f>
        <v>265</v>
      </c>
      <c r="F59" s="305">
        <f t="shared" si="38"/>
        <v>82</v>
      </c>
      <c r="G59" s="305">
        <f t="shared" si="11"/>
        <v>347</v>
      </c>
      <c r="H59" s="305">
        <f t="shared" ref="H59:I59" si="39">SUM(H60:H62)</f>
        <v>150</v>
      </c>
      <c r="I59" s="305">
        <f t="shared" si="39"/>
        <v>65</v>
      </c>
      <c r="J59" s="305">
        <f t="shared" si="12"/>
        <v>215</v>
      </c>
      <c r="K59" s="258">
        <f>E59/B59</f>
        <v>1.5963855421686748</v>
      </c>
      <c r="L59" s="258">
        <f t="shared" si="33"/>
        <v>0.95348837209302328</v>
      </c>
      <c r="M59" s="258">
        <f t="shared" si="33"/>
        <v>1.376984126984127</v>
      </c>
      <c r="N59" s="258">
        <f t="shared" si="36"/>
        <v>0.90361445783132532</v>
      </c>
      <c r="O59" s="258">
        <f t="shared" si="36"/>
        <v>0.7558139534883721</v>
      </c>
      <c r="P59" s="258">
        <f t="shared" si="36"/>
        <v>0.85317460317460314</v>
      </c>
      <c r="Q59" s="258">
        <f t="shared" si="37"/>
        <v>0.56603773584905659</v>
      </c>
      <c r="R59" s="258">
        <f t="shared" si="37"/>
        <v>0.79268292682926833</v>
      </c>
      <c r="S59" s="258">
        <f t="shared" si="37"/>
        <v>0.6195965417867435</v>
      </c>
    </row>
    <row r="60" spans="1:19" s="15" customFormat="1" ht="9.9499999999999993" customHeight="1" x14ac:dyDescent="0.2">
      <c r="A60" s="346" t="s">
        <v>241</v>
      </c>
      <c r="B60" s="67">
        <f>40+4+2</f>
        <v>46</v>
      </c>
      <c r="C60" s="67">
        <f>30+3+2</f>
        <v>35</v>
      </c>
      <c r="D60" s="67">
        <f t="shared" ref="D60:D63" si="40">SUM(B60:C60)</f>
        <v>81</v>
      </c>
      <c r="E60" s="67">
        <f>SUM('KUP 1'!B60+'KUP 1'!K60+'KUP 1'!T60)</f>
        <v>88</v>
      </c>
      <c r="F60" s="67">
        <f>SUM('KUP 1'!C60+'KUP 1'!L60+'KUP 1'!U60)</f>
        <v>35</v>
      </c>
      <c r="G60" s="67">
        <f t="shared" si="11"/>
        <v>123</v>
      </c>
      <c r="H60" s="67">
        <v>42</v>
      </c>
      <c r="I60" s="67">
        <v>26</v>
      </c>
      <c r="J60" s="67">
        <f t="shared" si="12"/>
        <v>68</v>
      </c>
      <c r="K60" s="259">
        <f t="shared" ref="K60:K63" si="41">E60/B60</f>
        <v>1.9130434782608696</v>
      </c>
      <c r="L60" s="259">
        <f t="shared" si="33"/>
        <v>1</v>
      </c>
      <c r="M60" s="259">
        <f t="shared" si="33"/>
        <v>1.5185185185185186</v>
      </c>
      <c r="N60" s="259">
        <f t="shared" si="36"/>
        <v>0.91304347826086951</v>
      </c>
      <c r="O60" s="259">
        <f t="shared" si="36"/>
        <v>0.74285714285714288</v>
      </c>
      <c r="P60" s="259">
        <f t="shared" si="36"/>
        <v>0.83950617283950613</v>
      </c>
      <c r="Q60" s="259">
        <f t="shared" si="37"/>
        <v>0.47727272727272729</v>
      </c>
      <c r="R60" s="259">
        <f t="shared" si="37"/>
        <v>0.74285714285714288</v>
      </c>
      <c r="S60" s="259">
        <f t="shared" si="37"/>
        <v>0.55284552845528456</v>
      </c>
    </row>
    <row r="61" spans="1:19" s="15" customFormat="1" ht="9.9499999999999993" customHeight="1" x14ac:dyDescent="0.2">
      <c r="A61" s="348" t="s">
        <v>175</v>
      </c>
      <c r="B61" s="307">
        <f>60+6+3</f>
        <v>69</v>
      </c>
      <c r="C61" s="307">
        <f>45+4+2</f>
        <v>51</v>
      </c>
      <c r="D61" s="67">
        <f t="shared" si="40"/>
        <v>120</v>
      </c>
      <c r="E61" s="67">
        <f>SUM('KUP 1'!B61+'KUP 1'!K61+'KUP 1'!T61)</f>
        <v>88</v>
      </c>
      <c r="F61" s="67">
        <f>SUM('KUP 1'!C61+'KUP 1'!L61+'KUP 1'!U61)</f>
        <v>47</v>
      </c>
      <c r="G61" s="67">
        <f t="shared" si="11"/>
        <v>135</v>
      </c>
      <c r="H61" s="307">
        <v>60</v>
      </c>
      <c r="I61" s="307">
        <v>39</v>
      </c>
      <c r="J61" s="67">
        <f t="shared" si="12"/>
        <v>99</v>
      </c>
      <c r="K61" s="259">
        <f t="shared" si="41"/>
        <v>1.2753623188405796</v>
      </c>
      <c r="L61" s="259">
        <f t="shared" si="33"/>
        <v>0.92156862745098034</v>
      </c>
      <c r="M61" s="259">
        <f t="shared" si="33"/>
        <v>1.125</v>
      </c>
      <c r="N61" s="259">
        <f t="shared" si="36"/>
        <v>0.86956521739130432</v>
      </c>
      <c r="O61" s="259">
        <f t="shared" si="36"/>
        <v>0.76470588235294112</v>
      </c>
      <c r="P61" s="259">
        <f t="shared" si="36"/>
        <v>0.82499999999999996</v>
      </c>
      <c r="Q61" s="259">
        <f t="shared" si="37"/>
        <v>0.68181818181818177</v>
      </c>
      <c r="R61" s="259">
        <f t="shared" si="37"/>
        <v>0.82978723404255317</v>
      </c>
      <c r="S61" s="259">
        <f t="shared" si="37"/>
        <v>0.73333333333333328</v>
      </c>
    </row>
    <row r="62" spans="1:19" s="15" customFormat="1" ht="9.9499999999999993" customHeight="1" x14ac:dyDescent="0.2">
      <c r="A62" s="351" t="s">
        <v>176</v>
      </c>
      <c r="B62" s="307">
        <f>45+4+2</f>
        <v>51</v>
      </c>
      <c r="C62" s="307"/>
      <c r="D62" s="67">
        <f t="shared" si="40"/>
        <v>51</v>
      </c>
      <c r="E62" s="67">
        <f>SUM('KUP 1'!B62+'KUP 1'!K62+'KUP 1'!T62)</f>
        <v>89</v>
      </c>
      <c r="F62" s="67">
        <f>SUM('KUP 1'!C62+'KUP 1'!L62+'KUP 1'!U62)</f>
        <v>0</v>
      </c>
      <c r="G62" s="67">
        <f t="shared" si="11"/>
        <v>89</v>
      </c>
      <c r="H62" s="307">
        <v>48</v>
      </c>
      <c r="I62" s="307"/>
      <c r="J62" s="67">
        <f t="shared" si="12"/>
        <v>48</v>
      </c>
      <c r="K62" s="259">
        <f t="shared" si="41"/>
        <v>1.7450980392156863</v>
      </c>
      <c r="L62" s="259" t="e">
        <f t="shared" si="33"/>
        <v>#DIV/0!</v>
      </c>
      <c r="M62" s="259">
        <f t="shared" si="33"/>
        <v>1.7450980392156863</v>
      </c>
      <c r="N62" s="259">
        <f t="shared" si="36"/>
        <v>0.94117647058823528</v>
      </c>
      <c r="O62" s="259" t="e">
        <f t="shared" si="36"/>
        <v>#DIV/0!</v>
      </c>
      <c r="P62" s="259">
        <f t="shared" si="36"/>
        <v>0.94117647058823528</v>
      </c>
      <c r="Q62" s="259">
        <f t="shared" si="37"/>
        <v>0.5393258426966292</v>
      </c>
      <c r="R62" s="259" t="e">
        <f t="shared" si="37"/>
        <v>#DIV/0!</v>
      </c>
      <c r="S62" s="259">
        <f t="shared" si="37"/>
        <v>0.5393258426966292</v>
      </c>
    </row>
    <row r="63" spans="1:19" s="15" customFormat="1" ht="9.9499999999999993" customHeight="1" x14ac:dyDescent="0.2">
      <c r="A63" s="285" t="s">
        <v>136</v>
      </c>
      <c r="B63" s="373">
        <f>SUM(B64,B76,B86,B95,B102,B105)</f>
        <v>1120</v>
      </c>
      <c r="C63" s="373">
        <f>SUM(C64,C76,C86,C95,C102,C105)</f>
        <v>501</v>
      </c>
      <c r="D63" s="373">
        <f t="shared" si="40"/>
        <v>1621</v>
      </c>
      <c r="E63" s="373">
        <f>SUM(E64,E76,E86,E95,E102,E105)</f>
        <v>557</v>
      </c>
      <c r="F63" s="373">
        <f>SUM(F64,F76,F86,F95,F102,F105)</f>
        <v>98</v>
      </c>
      <c r="G63" s="373">
        <f t="shared" si="11"/>
        <v>655</v>
      </c>
      <c r="H63" s="373">
        <f>SUM(H64,H76,H86,H95,H102,H105)</f>
        <v>381</v>
      </c>
      <c r="I63" s="373">
        <f>SUM(I64,I76,I86,I95,I102,I105)</f>
        <v>44</v>
      </c>
      <c r="J63" s="373">
        <f t="shared" si="12"/>
        <v>425</v>
      </c>
      <c r="K63" s="257">
        <f t="shared" si="41"/>
        <v>0.49732142857142858</v>
      </c>
      <c r="L63" s="257">
        <f t="shared" si="33"/>
        <v>0.19560878243512975</v>
      </c>
      <c r="M63" s="257">
        <f t="shared" si="33"/>
        <v>0.40407156076495993</v>
      </c>
      <c r="N63" s="257">
        <f t="shared" si="36"/>
        <v>0.34017857142857144</v>
      </c>
      <c r="O63" s="257">
        <f t="shared" si="36"/>
        <v>8.7824351297405193E-2</v>
      </c>
      <c r="P63" s="257">
        <f t="shared" si="36"/>
        <v>0.26218383713756938</v>
      </c>
      <c r="Q63" s="257">
        <f t="shared" si="37"/>
        <v>0.6840215439856373</v>
      </c>
      <c r="R63" s="257">
        <f t="shared" si="37"/>
        <v>0.44897959183673469</v>
      </c>
      <c r="S63" s="257">
        <f t="shared" si="37"/>
        <v>0.64885496183206104</v>
      </c>
    </row>
    <row r="64" spans="1:19" s="102" customFormat="1" ht="9.9499999999999993" customHeight="1" x14ac:dyDescent="0.2">
      <c r="A64" s="105" t="s">
        <v>35</v>
      </c>
      <c r="B64" s="369">
        <f>SUM(B65:B75)</f>
        <v>237</v>
      </c>
      <c r="C64" s="369">
        <f>SUM(C65:C75)</f>
        <v>0</v>
      </c>
      <c r="D64" s="316">
        <f>SUM(B64:C64)</f>
        <v>237</v>
      </c>
      <c r="E64" s="369">
        <f t="shared" ref="E64:F64" si="42">SUM(E65:E75)</f>
        <v>52</v>
      </c>
      <c r="F64" s="369">
        <f t="shared" si="42"/>
        <v>0</v>
      </c>
      <c r="G64" s="371">
        <f t="shared" si="11"/>
        <v>52</v>
      </c>
      <c r="H64" s="369">
        <f t="shared" ref="H64:I64" si="43">SUM(H65:H75)</f>
        <v>40</v>
      </c>
      <c r="I64" s="369">
        <f t="shared" si="43"/>
        <v>0</v>
      </c>
      <c r="J64" s="371">
        <f t="shared" si="12"/>
        <v>40</v>
      </c>
      <c r="K64" s="258">
        <f>E64/B64</f>
        <v>0.21940928270042195</v>
      </c>
      <c r="L64" s="258" t="e">
        <f t="shared" si="33"/>
        <v>#DIV/0!</v>
      </c>
      <c r="M64" s="258">
        <f t="shared" si="33"/>
        <v>0.21940928270042195</v>
      </c>
      <c r="N64" s="258">
        <f t="shared" si="36"/>
        <v>0.16877637130801687</v>
      </c>
      <c r="O64" s="258" t="e">
        <f t="shared" si="36"/>
        <v>#DIV/0!</v>
      </c>
      <c r="P64" s="258">
        <f t="shared" si="36"/>
        <v>0.16877637130801687</v>
      </c>
      <c r="Q64" s="258">
        <f t="shared" si="37"/>
        <v>0.76923076923076927</v>
      </c>
      <c r="R64" s="258" t="e">
        <f t="shared" si="37"/>
        <v>#DIV/0!</v>
      </c>
      <c r="S64" s="258">
        <f t="shared" si="37"/>
        <v>0.76923076923076927</v>
      </c>
    </row>
    <row r="65" spans="1:19" s="107" customFormat="1" ht="9.9499999999999993" customHeight="1" x14ac:dyDescent="0.2">
      <c r="A65" s="108" t="s">
        <v>253</v>
      </c>
      <c r="B65" s="75">
        <v>23</v>
      </c>
      <c r="C65" s="317"/>
      <c r="D65" s="67">
        <f t="shared" ref="D65:D85" si="44">SUM(B65:C65)</f>
        <v>23</v>
      </c>
      <c r="E65" s="67">
        <f>SUM('KUP 1'!B65+'KUP 1'!K65+'KUP 1'!T65)</f>
        <v>3</v>
      </c>
      <c r="F65" s="67">
        <f>SUM('KUP 1'!C65+'KUP 1'!L65+'KUP 1'!U65)</f>
        <v>0</v>
      </c>
      <c r="G65" s="67">
        <f t="shared" si="11"/>
        <v>3</v>
      </c>
      <c r="H65" s="75">
        <v>2</v>
      </c>
      <c r="I65" s="317"/>
      <c r="J65" s="67">
        <f t="shared" si="12"/>
        <v>2</v>
      </c>
      <c r="K65" s="259">
        <f t="shared" ref="K65:M80" si="45">E65/B65</f>
        <v>0.13043478260869565</v>
      </c>
      <c r="L65" s="259" t="e">
        <f t="shared" si="33"/>
        <v>#DIV/0!</v>
      </c>
      <c r="M65" s="259">
        <f t="shared" si="33"/>
        <v>0.13043478260869565</v>
      </c>
      <c r="N65" s="259">
        <f t="shared" si="36"/>
        <v>8.6956521739130432E-2</v>
      </c>
      <c r="O65" s="259" t="e">
        <f t="shared" si="36"/>
        <v>#DIV/0!</v>
      </c>
      <c r="P65" s="259">
        <f t="shared" si="36"/>
        <v>8.6956521739130432E-2</v>
      </c>
      <c r="Q65" s="259">
        <f t="shared" si="37"/>
        <v>0.66666666666666663</v>
      </c>
      <c r="R65" s="259" t="e">
        <f t="shared" si="37"/>
        <v>#DIV/0!</v>
      </c>
      <c r="S65" s="259">
        <f t="shared" si="37"/>
        <v>0.66666666666666663</v>
      </c>
    </row>
    <row r="66" spans="1:19" s="107" customFormat="1" ht="9.9499999999999993" customHeight="1" x14ac:dyDescent="0.2">
      <c r="A66" s="110" t="s">
        <v>50</v>
      </c>
      <c r="B66" s="75">
        <v>23</v>
      </c>
      <c r="C66" s="317"/>
      <c r="D66" s="67">
        <f t="shared" si="44"/>
        <v>23</v>
      </c>
      <c r="E66" s="67">
        <f>SUM('KUP 1'!B66+'KUP 1'!K66+'KUP 1'!T66)</f>
        <v>4</v>
      </c>
      <c r="F66" s="67">
        <f>SUM('KUP 1'!C66+'KUP 1'!L66+'KUP 1'!U66)</f>
        <v>0</v>
      </c>
      <c r="G66" s="67">
        <f t="shared" si="11"/>
        <v>4</v>
      </c>
      <c r="H66" s="75">
        <v>4</v>
      </c>
      <c r="I66" s="317"/>
      <c r="J66" s="67">
        <f t="shared" si="12"/>
        <v>4</v>
      </c>
      <c r="K66" s="259">
        <f t="shared" si="45"/>
        <v>0.17391304347826086</v>
      </c>
      <c r="L66" s="259" t="e">
        <f t="shared" si="33"/>
        <v>#DIV/0!</v>
      </c>
      <c r="M66" s="259">
        <f t="shared" si="33"/>
        <v>0.17391304347826086</v>
      </c>
      <c r="N66" s="259">
        <f t="shared" si="36"/>
        <v>0.17391304347826086</v>
      </c>
      <c r="O66" s="259" t="e">
        <f t="shared" si="36"/>
        <v>#DIV/0!</v>
      </c>
      <c r="P66" s="259">
        <f t="shared" si="36"/>
        <v>0.17391304347826086</v>
      </c>
      <c r="Q66" s="259">
        <f t="shared" si="37"/>
        <v>1</v>
      </c>
      <c r="R66" s="259" t="e">
        <f t="shared" si="37"/>
        <v>#DIV/0!</v>
      </c>
      <c r="S66" s="259">
        <f t="shared" si="37"/>
        <v>1</v>
      </c>
    </row>
    <row r="67" spans="1:19" s="107" customFormat="1" ht="9.9499999999999993" customHeight="1" x14ac:dyDescent="0.2">
      <c r="A67" s="106" t="s">
        <v>272</v>
      </c>
      <c r="B67" s="75">
        <v>11.5</v>
      </c>
      <c r="C67" s="317"/>
      <c r="D67" s="67">
        <f t="shared" si="44"/>
        <v>11.5</v>
      </c>
      <c r="E67" s="67">
        <f>SUM('KUP 1'!B67+'KUP 1'!K67+'KUP 1'!T67)</f>
        <v>1</v>
      </c>
      <c r="F67" s="67">
        <f>SUM('KUP 1'!C67+'KUP 1'!L67+'KUP 1'!U67)</f>
        <v>0</v>
      </c>
      <c r="G67" s="67">
        <f t="shared" si="11"/>
        <v>1</v>
      </c>
      <c r="H67" s="75">
        <v>1</v>
      </c>
      <c r="I67" s="317"/>
      <c r="J67" s="67">
        <f t="shared" si="12"/>
        <v>1</v>
      </c>
      <c r="K67" s="259">
        <f t="shared" si="45"/>
        <v>8.6956521739130432E-2</v>
      </c>
      <c r="L67" s="259" t="e">
        <f t="shared" si="33"/>
        <v>#DIV/0!</v>
      </c>
      <c r="M67" s="259">
        <f t="shared" si="33"/>
        <v>8.6956521739130432E-2</v>
      </c>
      <c r="N67" s="259">
        <f t="shared" si="36"/>
        <v>8.6956521739130432E-2</v>
      </c>
      <c r="O67" s="259" t="e">
        <f t="shared" si="36"/>
        <v>#DIV/0!</v>
      </c>
      <c r="P67" s="259">
        <f t="shared" si="36"/>
        <v>8.6956521739130432E-2</v>
      </c>
      <c r="Q67" s="259">
        <f t="shared" si="37"/>
        <v>1</v>
      </c>
      <c r="R67" s="259" t="e">
        <f t="shared" si="37"/>
        <v>#DIV/0!</v>
      </c>
      <c r="S67" s="259">
        <f t="shared" si="37"/>
        <v>1</v>
      </c>
    </row>
    <row r="68" spans="1:19" s="107" customFormat="1" ht="9.9499999999999993" customHeight="1" x14ac:dyDescent="0.2">
      <c r="A68" s="110" t="s">
        <v>65</v>
      </c>
      <c r="B68" s="75">
        <v>23</v>
      </c>
      <c r="C68" s="75"/>
      <c r="D68" s="67">
        <f t="shared" si="44"/>
        <v>23</v>
      </c>
      <c r="E68" s="67">
        <f>SUM('KUP 1'!B68+'KUP 1'!K68+'KUP 1'!T68)</f>
        <v>5</v>
      </c>
      <c r="F68" s="67">
        <f>SUM('KUP 1'!C68+'KUP 1'!L68+'KUP 1'!U68)</f>
        <v>0</v>
      </c>
      <c r="G68" s="67">
        <f t="shared" si="11"/>
        <v>5</v>
      </c>
      <c r="H68" s="75">
        <v>4</v>
      </c>
      <c r="I68" s="75"/>
      <c r="J68" s="67">
        <f t="shared" si="12"/>
        <v>4</v>
      </c>
      <c r="K68" s="259">
        <f t="shared" si="45"/>
        <v>0.21739130434782608</v>
      </c>
      <c r="L68" s="259" t="e">
        <f t="shared" si="33"/>
        <v>#DIV/0!</v>
      </c>
      <c r="M68" s="259">
        <f t="shared" si="33"/>
        <v>0.21739130434782608</v>
      </c>
      <c r="N68" s="259">
        <f t="shared" si="36"/>
        <v>0.17391304347826086</v>
      </c>
      <c r="O68" s="259" t="e">
        <f t="shared" si="36"/>
        <v>#DIV/0!</v>
      </c>
      <c r="P68" s="259">
        <f t="shared" si="36"/>
        <v>0.17391304347826086</v>
      </c>
      <c r="Q68" s="259">
        <f t="shared" si="37"/>
        <v>0.8</v>
      </c>
      <c r="R68" s="259" t="e">
        <f t="shared" si="37"/>
        <v>#DIV/0!</v>
      </c>
      <c r="S68" s="259">
        <f t="shared" si="37"/>
        <v>0.8</v>
      </c>
    </row>
    <row r="69" spans="1:19" s="107" customFormat="1" ht="9.9499999999999993" customHeight="1" x14ac:dyDescent="0.2">
      <c r="A69" s="110" t="s">
        <v>258</v>
      </c>
      <c r="B69" s="75">
        <v>23</v>
      </c>
      <c r="C69" s="318"/>
      <c r="D69" s="67">
        <f t="shared" si="44"/>
        <v>23</v>
      </c>
      <c r="E69" s="67">
        <f>SUM('KUP 1'!B69+'KUP 1'!K69+'KUP 1'!T69)</f>
        <v>5</v>
      </c>
      <c r="F69" s="67">
        <f>SUM('KUP 1'!C69+'KUP 1'!L69+'KUP 1'!U69)</f>
        <v>0</v>
      </c>
      <c r="G69" s="67">
        <f t="shared" si="11"/>
        <v>5</v>
      </c>
      <c r="H69" s="318">
        <v>4</v>
      </c>
      <c r="I69" s="318"/>
      <c r="J69" s="67">
        <f t="shared" si="12"/>
        <v>4</v>
      </c>
      <c r="K69" s="259">
        <f t="shared" si="45"/>
        <v>0.21739130434782608</v>
      </c>
      <c r="L69" s="259" t="e">
        <f t="shared" si="33"/>
        <v>#DIV/0!</v>
      </c>
      <c r="M69" s="259">
        <f t="shared" si="33"/>
        <v>0.21739130434782608</v>
      </c>
      <c r="N69" s="259">
        <f t="shared" si="36"/>
        <v>0.17391304347826086</v>
      </c>
      <c r="O69" s="259" t="e">
        <f t="shared" si="36"/>
        <v>#DIV/0!</v>
      </c>
      <c r="P69" s="259">
        <f t="shared" si="36"/>
        <v>0.17391304347826086</v>
      </c>
      <c r="Q69" s="259">
        <f t="shared" si="37"/>
        <v>0.8</v>
      </c>
      <c r="R69" s="259" t="e">
        <f t="shared" si="37"/>
        <v>#DIV/0!</v>
      </c>
      <c r="S69" s="259">
        <f t="shared" si="37"/>
        <v>0.8</v>
      </c>
    </row>
    <row r="70" spans="1:19" s="107" customFormat="1" ht="9.9499999999999993" customHeight="1" x14ac:dyDescent="0.2">
      <c r="A70" s="110" t="s">
        <v>104</v>
      </c>
      <c r="B70" s="71">
        <v>30</v>
      </c>
      <c r="C70" s="71"/>
      <c r="D70" s="67">
        <f t="shared" si="44"/>
        <v>30</v>
      </c>
      <c r="E70" s="67">
        <f>SUM('KUP 1'!B70+'KUP 1'!K70+'KUP 1'!T70)</f>
        <v>1</v>
      </c>
      <c r="F70" s="67">
        <f>SUM('KUP 1'!C70+'KUP 1'!L70+'KUP 1'!U70)</f>
        <v>0</v>
      </c>
      <c r="G70" s="67">
        <f t="shared" si="11"/>
        <v>1</v>
      </c>
      <c r="H70" s="71"/>
      <c r="I70" s="71"/>
      <c r="J70" s="67">
        <f t="shared" si="12"/>
        <v>0</v>
      </c>
      <c r="K70" s="259">
        <f t="shared" si="45"/>
        <v>3.3333333333333333E-2</v>
      </c>
      <c r="L70" s="259" t="e">
        <f t="shared" si="33"/>
        <v>#DIV/0!</v>
      </c>
      <c r="M70" s="259">
        <f t="shared" si="33"/>
        <v>3.3333333333333333E-2</v>
      </c>
      <c r="N70" s="259">
        <f t="shared" si="36"/>
        <v>0</v>
      </c>
      <c r="O70" s="259" t="e">
        <f t="shared" si="36"/>
        <v>#DIV/0!</v>
      </c>
      <c r="P70" s="259">
        <f t="shared" si="36"/>
        <v>0</v>
      </c>
      <c r="Q70" s="259">
        <f t="shared" si="37"/>
        <v>0</v>
      </c>
      <c r="R70" s="259" t="e">
        <f t="shared" si="37"/>
        <v>#DIV/0!</v>
      </c>
      <c r="S70" s="259">
        <f t="shared" si="37"/>
        <v>0</v>
      </c>
    </row>
    <row r="71" spans="1:19" s="107" customFormat="1" ht="9.9499999999999993" customHeight="1" x14ac:dyDescent="0.2">
      <c r="A71" s="355" t="s">
        <v>254</v>
      </c>
      <c r="B71" s="75">
        <v>23</v>
      </c>
      <c r="C71" s="75"/>
      <c r="D71" s="67">
        <f t="shared" si="44"/>
        <v>23</v>
      </c>
      <c r="E71" s="67">
        <f>SUM('KUP 1'!B71+'KUP 1'!K71+'KUP 1'!T71)</f>
        <v>14</v>
      </c>
      <c r="F71" s="67">
        <f>SUM('KUP 1'!C71+'KUP 1'!L71+'KUP 1'!U71)</f>
        <v>0</v>
      </c>
      <c r="G71" s="67">
        <f t="shared" si="11"/>
        <v>14</v>
      </c>
      <c r="H71" s="75">
        <v>11</v>
      </c>
      <c r="I71" s="75"/>
      <c r="J71" s="67">
        <f t="shared" si="12"/>
        <v>11</v>
      </c>
      <c r="K71" s="259">
        <f t="shared" si="45"/>
        <v>0.60869565217391308</v>
      </c>
      <c r="L71" s="259" t="e">
        <f t="shared" si="45"/>
        <v>#DIV/0!</v>
      </c>
      <c r="M71" s="259">
        <f t="shared" si="45"/>
        <v>0.60869565217391308</v>
      </c>
      <c r="N71" s="259">
        <f t="shared" si="36"/>
        <v>0.47826086956521741</v>
      </c>
      <c r="O71" s="259" t="e">
        <f t="shared" si="36"/>
        <v>#DIV/0!</v>
      </c>
      <c r="P71" s="259">
        <f t="shared" si="36"/>
        <v>0.47826086956521741</v>
      </c>
      <c r="Q71" s="259">
        <f t="shared" si="37"/>
        <v>0.7857142857142857</v>
      </c>
      <c r="R71" s="259" t="e">
        <f t="shared" si="37"/>
        <v>#DIV/0!</v>
      </c>
      <c r="S71" s="259">
        <f t="shared" si="37"/>
        <v>0.7857142857142857</v>
      </c>
    </row>
    <row r="72" spans="1:19" s="107" customFormat="1" ht="9.9499999999999993" customHeight="1" x14ac:dyDescent="0.2">
      <c r="A72" s="355" t="s">
        <v>51</v>
      </c>
      <c r="B72" s="75">
        <v>23</v>
      </c>
      <c r="C72" s="75"/>
      <c r="D72" s="67">
        <f t="shared" si="44"/>
        <v>23</v>
      </c>
      <c r="E72" s="67">
        <f>SUM('KUP 1'!B72+'KUP 1'!K72+'KUP 1'!T72)</f>
        <v>6</v>
      </c>
      <c r="F72" s="67">
        <f>SUM('KUP 1'!C72+'KUP 1'!L72+'KUP 1'!U72)</f>
        <v>0</v>
      </c>
      <c r="G72" s="67">
        <f t="shared" si="11"/>
        <v>6</v>
      </c>
      <c r="H72" s="75">
        <v>4</v>
      </c>
      <c r="I72" s="75"/>
      <c r="J72" s="67">
        <f t="shared" si="12"/>
        <v>4</v>
      </c>
      <c r="K72" s="259">
        <f t="shared" si="45"/>
        <v>0.2608695652173913</v>
      </c>
      <c r="L72" s="259" t="e">
        <f t="shared" si="45"/>
        <v>#DIV/0!</v>
      </c>
      <c r="M72" s="259">
        <f t="shared" si="45"/>
        <v>0.2608695652173913</v>
      </c>
      <c r="N72" s="259">
        <f t="shared" si="36"/>
        <v>0.17391304347826086</v>
      </c>
      <c r="O72" s="259" t="e">
        <f t="shared" si="36"/>
        <v>#DIV/0!</v>
      </c>
      <c r="P72" s="259">
        <f t="shared" si="36"/>
        <v>0.17391304347826086</v>
      </c>
      <c r="Q72" s="259">
        <f t="shared" si="37"/>
        <v>0.66666666666666663</v>
      </c>
      <c r="R72" s="259" t="e">
        <f t="shared" si="37"/>
        <v>#DIV/0!</v>
      </c>
      <c r="S72" s="259">
        <f t="shared" si="37"/>
        <v>0.66666666666666663</v>
      </c>
    </row>
    <row r="73" spans="1:19" s="107" customFormat="1" ht="9.9499999999999993" customHeight="1" x14ac:dyDescent="0.2">
      <c r="A73" s="355" t="s">
        <v>259</v>
      </c>
      <c r="B73" s="75">
        <v>23</v>
      </c>
      <c r="C73" s="75"/>
      <c r="D73" s="67">
        <f t="shared" si="44"/>
        <v>23</v>
      </c>
      <c r="E73" s="67">
        <f>SUM('KUP 1'!B73+'KUP 1'!K73+'KUP 1'!T73)</f>
        <v>4</v>
      </c>
      <c r="F73" s="67">
        <f>SUM('KUP 1'!C73+'KUP 1'!L73+'KUP 1'!U73)</f>
        <v>0</v>
      </c>
      <c r="G73" s="67">
        <f t="shared" si="11"/>
        <v>4</v>
      </c>
      <c r="H73" s="75">
        <v>4</v>
      </c>
      <c r="I73" s="75"/>
      <c r="J73" s="67">
        <f t="shared" si="12"/>
        <v>4</v>
      </c>
      <c r="K73" s="259">
        <f t="shared" si="45"/>
        <v>0.17391304347826086</v>
      </c>
      <c r="L73" s="259" t="e">
        <f t="shared" si="45"/>
        <v>#DIV/0!</v>
      </c>
      <c r="M73" s="259">
        <f t="shared" si="45"/>
        <v>0.17391304347826086</v>
      </c>
      <c r="N73" s="259">
        <f t="shared" ref="N73:P88" si="46">H73/B73</f>
        <v>0.17391304347826086</v>
      </c>
      <c r="O73" s="259" t="e">
        <f t="shared" si="46"/>
        <v>#DIV/0!</v>
      </c>
      <c r="P73" s="259">
        <f t="shared" si="46"/>
        <v>0.17391304347826086</v>
      </c>
      <c r="Q73" s="259">
        <f t="shared" ref="Q73:S88" si="47">H73/E73</f>
        <v>1</v>
      </c>
      <c r="R73" s="259" t="e">
        <f t="shared" si="47"/>
        <v>#DIV/0!</v>
      </c>
      <c r="S73" s="259">
        <f t="shared" si="47"/>
        <v>1</v>
      </c>
    </row>
    <row r="74" spans="1:19" s="107" customFormat="1" ht="9.9499999999999993" customHeight="1" x14ac:dyDescent="0.2">
      <c r="A74" s="355" t="s">
        <v>66</v>
      </c>
      <c r="B74" s="75">
        <v>23</v>
      </c>
      <c r="C74" s="318"/>
      <c r="D74" s="67">
        <f t="shared" si="44"/>
        <v>23</v>
      </c>
      <c r="E74" s="67">
        <f>SUM('KUP 1'!B74+'KUP 1'!K74+'KUP 1'!T74)</f>
        <v>7</v>
      </c>
      <c r="F74" s="67">
        <f>SUM('KUP 1'!C74+'KUP 1'!L74+'KUP 1'!U74)</f>
        <v>0</v>
      </c>
      <c r="G74" s="67">
        <f t="shared" si="11"/>
        <v>7</v>
      </c>
      <c r="H74" s="332">
        <v>5</v>
      </c>
      <c r="I74" s="413"/>
      <c r="J74" s="67">
        <f t="shared" si="12"/>
        <v>5</v>
      </c>
      <c r="K74" s="259">
        <f t="shared" si="45"/>
        <v>0.30434782608695654</v>
      </c>
      <c r="L74" s="259" t="e">
        <f t="shared" si="45"/>
        <v>#DIV/0!</v>
      </c>
      <c r="M74" s="259">
        <f t="shared" si="45"/>
        <v>0.30434782608695654</v>
      </c>
      <c r="N74" s="259">
        <f t="shared" si="46"/>
        <v>0.21739130434782608</v>
      </c>
      <c r="O74" s="259" t="e">
        <f t="shared" si="46"/>
        <v>#DIV/0!</v>
      </c>
      <c r="P74" s="259">
        <f t="shared" si="46"/>
        <v>0.21739130434782608</v>
      </c>
      <c r="Q74" s="259">
        <f t="shared" si="47"/>
        <v>0.7142857142857143</v>
      </c>
      <c r="R74" s="259" t="e">
        <f t="shared" si="47"/>
        <v>#DIV/0!</v>
      </c>
      <c r="S74" s="259">
        <f t="shared" si="47"/>
        <v>0.7142857142857143</v>
      </c>
    </row>
    <row r="75" spans="1:19" s="107" customFormat="1" ht="9.9499999999999993" customHeight="1" x14ac:dyDescent="0.2">
      <c r="A75" s="355" t="s">
        <v>260</v>
      </c>
      <c r="B75" s="75">
        <v>11.5</v>
      </c>
      <c r="C75" s="75"/>
      <c r="D75" s="67">
        <f t="shared" si="44"/>
        <v>11.5</v>
      </c>
      <c r="E75" s="67">
        <f>SUM('KUP 1'!B75+'KUP 1'!K75+'KUP 1'!T75)</f>
        <v>2</v>
      </c>
      <c r="F75" s="67">
        <f>SUM('KUP 1'!C75+'KUP 1'!L75+'KUP 1'!U75)</f>
        <v>0</v>
      </c>
      <c r="G75" s="67">
        <f t="shared" si="11"/>
        <v>2</v>
      </c>
      <c r="H75" s="332">
        <v>1</v>
      </c>
      <c r="I75" s="332"/>
      <c r="J75" s="67">
        <f t="shared" si="12"/>
        <v>1</v>
      </c>
      <c r="K75" s="259">
        <f t="shared" si="45"/>
        <v>0.17391304347826086</v>
      </c>
      <c r="L75" s="259" t="e">
        <f t="shared" si="45"/>
        <v>#DIV/0!</v>
      </c>
      <c r="M75" s="259">
        <f t="shared" si="45"/>
        <v>0.17391304347826086</v>
      </c>
      <c r="N75" s="259">
        <f t="shared" si="46"/>
        <v>8.6956521739130432E-2</v>
      </c>
      <c r="O75" s="259" t="e">
        <f t="shared" si="46"/>
        <v>#DIV/0!</v>
      </c>
      <c r="P75" s="259">
        <f t="shared" si="46"/>
        <v>8.6956521739130432E-2</v>
      </c>
      <c r="Q75" s="259">
        <f t="shared" si="47"/>
        <v>0.5</v>
      </c>
      <c r="R75" s="259" t="e">
        <f t="shared" si="47"/>
        <v>#DIV/0!</v>
      </c>
      <c r="S75" s="259">
        <f t="shared" si="47"/>
        <v>0.5</v>
      </c>
    </row>
    <row r="76" spans="1:19" s="102" customFormat="1" ht="9.9499999999999993" customHeight="1" x14ac:dyDescent="0.2">
      <c r="A76" s="105" t="s">
        <v>36</v>
      </c>
      <c r="B76" s="316">
        <f>SUM(B77:B85)</f>
        <v>206</v>
      </c>
      <c r="C76" s="316">
        <f>SUM(C77:C85)</f>
        <v>264</v>
      </c>
      <c r="D76" s="371">
        <f t="shared" si="44"/>
        <v>470</v>
      </c>
      <c r="E76" s="316">
        <f>SUM(E77:E85)</f>
        <v>121</v>
      </c>
      <c r="F76" s="316">
        <f>SUM(F77:F85)</f>
        <v>15</v>
      </c>
      <c r="G76" s="371">
        <f t="shared" si="11"/>
        <v>136</v>
      </c>
      <c r="H76" s="316">
        <f>SUM(H77:H85)</f>
        <v>70</v>
      </c>
      <c r="I76" s="316">
        <f>SUM(I77:I85)</f>
        <v>5</v>
      </c>
      <c r="J76" s="371">
        <f t="shared" si="12"/>
        <v>75</v>
      </c>
      <c r="K76" s="258">
        <f>E76/B76</f>
        <v>0.58737864077669899</v>
      </c>
      <c r="L76" s="258">
        <f t="shared" si="45"/>
        <v>5.6818181818181816E-2</v>
      </c>
      <c r="M76" s="258">
        <f t="shared" si="45"/>
        <v>0.28936170212765955</v>
      </c>
      <c r="N76" s="258">
        <f t="shared" si="46"/>
        <v>0.33980582524271846</v>
      </c>
      <c r="O76" s="258">
        <f t="shared" si="46"/>
        <v>1.893939393939394E-2</v>
      </c>
      <c r="P76" s="258">
        <f t="shared" si="46"/>
        <v>0.15957446808510639</v>
      </c>
      <c r="Q76" s="258">
        <f t="shared" si="47"/>
        <v>0.57851239669421484</v>
      </c>
      <c r="R76" s="258">
        <f t="shared" si="47"/>
        <v>0.33333333333333331</v>
      </c>
      <c r="S76" s="258">
        <f t="shared" si="47"/>
        <v>0.55147058823529416</v>
      </c>
    </row>
    <row r="77" spans="1:19" s="107" customFormat="1" ht="9.9499999999999993" customHeight="1" x14ac:dyDescent="0.2">
      <c r="A77" s="106" t="s">
        <v>247</v>
      </c>
      <c r="B77" s="75">
        <v>24</v>
      </c>
      <c r="C77" s="75">
        <v>22</v>
      </c>
      <c r="D77" s="67">
        <f t="shared" si="44"/>
        <v>46</v>
      </c>
      <c r="E77" s="67">
        <f>SUM('KUP 1'!B77+'KUP 1'!K77+'KUP 1'!T77)</f>
        <v>12</v>
      </c>
      <c r="F77" s="67">
        <f>SUM('KUP 1'!C77+'KUP 1'!L77+'KUP 1'!U77)</f>
        <v>2</v>
      </c>
      <c r="G77" s="67">
        <f t="shared" si="11"/>
        <v>14</v>
      </c>
      <c r="H77" s="75">
        <v>7</v>
      </c>
      <c r="I77" s="75">
        <v>4</v>
      </c>
      <c r="J77" s="67">
        <f t="shared" si="12"/>
        <v>11</v>
      </c>
      <c r="K77" s="259">
        <f t="shared" ref="K77:M92" si="48">E77/B77</f>
        <v>0.5</v>
      </c>
      <c r="L77" s="259">
        <f t="shared" si="45"/>
        <v>9.0909090909090912E-2</v>
      </c>
      <c r="M77" s="259">
        <f t="shared" si="45"/>
        <v>0.30434782608695654</v>
      </c>
      <c r="N77" s="259">
        <f t="shared" si="46"/>
        <v>0.29166666666666669</v>
      </c>
      <c r="O77" s="259">
        <f t="shared" si="46"/>
        <v>0.18181818181818182</v>
      </c>
      <c r="P77" s="259">
        <f t="shared" si="46"/>
        <v>0.2391304347826087</v>
      </c>
      <c r="Q77" s="259">
        <f t="shared" si="47"/>
        <v>0.58333333333333337</v>
      </c>
      <c r="R77" s="259">
        <f t="shared" si="47"/>
        <v>2</v>
      </c>
      <c r="S77" s="259">
        <f t="shared" si="47"/>
        <v>0.7857142857142857</v>
      </c>
    </row>
    <row r="78" spans="1:19" s="107" customFormat="1" ht="9.9499999999999993" customHeight="1" x14ac:dyDescent="0.2">
      <c r="A78" s="106" t="s">
        <v>255</v>
      </c>
      <c r="B78" s="71"/>
      <c r="C78" s="71">
        <v>60</v>
      </c>
      <c r="D78" s="67">
        <f t="shared" si="44"/>
        <v>60</v>
      </c>
      <c r="E78" s="67">
        <f>SUM('KUP 1'!B78+'KUP 1'!K78+'KUP 1'!T78)</f>
        <v>0</v>
      </c>
      <c r="F78" s="67">
        <f>SUM('KUP 1'!C78+'KUP 1'!L78+'KUP 1'!U78)</f>
        <v>8</v>
      </c>
      <c r="G78" s="67">
        <f t="shared" si="11"/>
        <v>8</v>
      </c>
      <c r="H78" s="71"/>
      <c r="I78" s="71"/>
      <c r="J78" s="67">
        <f t="shared" si="12"/>
        <v>0</v>
      </c>
      <c r="K78" s="259" t="e">
        <f t="shared" si="48"/>
        <v>#DIV/0!</v>
      </c>
      <c r="L78" s="259">
        <f t="shared" si="45"/>
        <v>0.13333333333333333</v>
      </c>
      <c r="M78" s="259">
        <f t="shared" si="45"/>
        <v>0.13333333333333333</v>
      </c>
      <c r="N78" s="259" t="e">
        <f t="shared" si="46"/>
        <v>#DIV/0!</v>
      </c>
      <c r="O78" s="259">
        <f t="shared" si="46"/>
        <v>0</v>
      </c>
      <c r="P78" s="259">
        <f t="shared" si="46"/>
        <v>0</v>
      </c>
      <c r="Q78" s="259" t="e">
        <f t="shared" si="47"/>
        <v>#DIV/0!</v>
      </c>
      <c r="R78" s="259">
        <f t="shared" si="47"/>
        <v>0</v>
      </c>
      <c r="S78" s="259">
        <f t="shared" si="47"/>
        <v>0</v>
      </c>
    </row>
    <row r="79" spans="1:19" s="107" customFormat="1" ht="9.9499999999999993" customHeight="1" x14ac:dyDescent="0.2">
      <c r="A79" s="106" t="s">
        <v>179</v>
      </c>
      <c r="B79" s="75">
        <v>24</v>
      </c>
      <c r="C79" s="75">
        <v>22</v>
      </c>
      <c r="D79" s="67">
        <f t="shared" si="44"/>
        <v>46</v>
      </c>
      <c r="E79" s="67">
        <f>SUM('KUP 1'!B79+'KUP 1'!K79+'KUP 1'!T79)</f>
        <v>7</v>
      </c>
      <c r="F79" s="67">
        <f>SUM('KUP 1'!C79+'KUP 1'!L79+'KUP 1'!U79)</f>
        <v>0</v>
      </c>
      <c r="G79" s="67">
        <f t="shared" ref="G79:G130" si="49">SUM(E79:F79)</f>
        <v>7</v>
      </c>
      <c r="H79" s="317"/>
      <c r="I79" s="317"/>
      <c r="J79" s="67">
        <f t="shared" ref="J79:J130" si="50">SUM(H79:I79)</f>
        <v>0</v>
      </c>
      <c r="K79" s="259">
        <f t="shared" si="48"/>
        <v>0.29166666666666669</v>
      </c>
      <c r="L79" s="259">
        <f t="shared" si="45"/>
        <v>0</v>
      </c>
      <c r="M79" s="259">
        <f t="shared" si="45"/>
        <v>0.15217391304347827</v>
      </c>
      <c r="N79" s="259">
        <f t="shared" si="46"/>
        <v>0</v>
      </c>
      <c r="O79" s="259">
        <f t="shared" si="46"/>
        <v>0</v>
      </c>
      <c r="P79" s="259">
        <f t="shared" si="46"/>
        <v>0</v>
      </c>
      <c r="Q79" s="259">
        <f t="shared" si="47"/>
        <v>0</v>
      </c>
      <c r="R79" s="259" t="e">
        <f t="shared" si="47"/>
        <v>#DIV/0!</v>
      </c>
      <c r="S79" s="259">
        <f t="shared" si="47"/>
        <v>0</v>
      </c>
    </row>
    <row r="80" spans="1:19" s="107" customFormat="1" ht="9.9499999999999993" customHeight="1" x14ac:dyDescent="0.2">
      <c r="A80" s="401" t="s">
        <v>278</v>
      </c>
      <c r="B80" s="75">
        <v>45</v>
      </c>
      <c r="C80" s="75">
        <v>22</v>
      </c>
      <c r="D80" s="67">
        <f t="shared" si="44"/>
        <v>67</v>
      </c>
      <c r="E80" s="67">
        <f>SUM('KUP 1'!B80+'KUP 1'!K80+'KUP 1'!T80)</f>
        <v>41</v>
      </c>
      <c r="F80" s="67">
        <f>SUM('KUP 1'!C80+'KUP 1'!L80+'KUP 1'!U80)</f>
        <v>1</v>
      </c>
      <c r="G80" s="67">
        <f t="shared" si="49"/>
        <v>42</v>
      </c>
      <c r="H80" s="75">
        <v>33</v>
      </c>
      <c r="I80" s="317"/>
      <c r="J80" s="67">
        <f t="shared" si="50"/>
        <v>33</v>
      </c>
      <c r="K80" s="259">
        <f t="shared" si="48"/>
        <v>0.91111111111111109</v>
      </c>
      <c r="L80" s="259">
        <f t="shared" si="45"/>
        <v>4.5454545454545456E-2</v>
      </c>
      <c r="M80" s="259">
        <f t="shared" si="45"/>
        <v>0.62686567164179108</v>
      </c>
      <c r="N80" s="259">
        <f t="shared" si="46"/>
        <v>0.73333333333333328</v>
      </c>
      <c r="O80" s="259">
        <f t="shared" si="46"/>
        <v>0</v>
      </c>
      <c r="P80" s="259">
        <f t="shared" si="46"/>
        <v>0.4925373134328358</v>
      </c>
      <c r="Q80" s="259">
        <f t="shared" si="47"/>
        <v>0.80487804878048785</v>
      </c>
      <c r="R80" s="259">
        <f t="shared" si="47"/>
        <v>0</v>
      </c>
      <c r="S80" s="259">
        <f t="shared" si="47"/>
        <v>0.7857142857142857</v>
      </c>
    </row>
    <row r="81" spans="1:19" s="107" customFormat="1" ht="9.9499999999999993" customHeight="1" x14ac:dyDescent="0.2">
      <c r="A81" s="401" t="s">
        <v>178</v>
      </c>
      <c r="B81" s="75">
        <v>30</v>
      </c>
      <c r="C81" s="75">
        <v>30</v>
      </c>
      <c r="D81" s="67">
        <f t="shared" si="44"/>
        <v>60</v>
      </c>
      <c r="E81" s="67">
        <f>SUM('KUP 1'!B81+'KUP 1'!K81+'KUP 1'!T81)</f>
        <v>15</v>
      </c>
      <c r="F81" s="67">
        <f>SUM('KUP 1'!C81+'KUP 1'!L81+'KUP 1'!U81)</f>
        <v>2</v>
      </c>
      <c r="G81" s="67">
        <f t="shared" si="49"/>
        <v>17</v>
      </c>
      <c r="H81" s="75"/>
      <c r="I81" s="344"/>
      <c r="J81" s="67">
        <f t="shared" si="50"/>
        <v>0</v>
      </c>
      <c r="K81" s="259">
        <f t="shared" si="48"/>
        <v>0.5</v>
      </c>
      <c r="L81" s="259">
        <f t="shared" si="48"/>
        <v>6.6666666666666666E-2</v>
      </c>
      <c r="M81" s="259">
        <f t="shared" si="48"/>
        <v>0.28333333333333333</v>
      </c>
      <c r="N81" s="259">
        <f t="shared" si="46"/>
        <v>0</v>
      </c>
      <c r="O81" s="259">
        <f t="shared" si="46"/>
        <v>0</v>
      </c>
      <c r="P81" s="259">
        <f t="shared" si="46"/>
        <v>0</v>
      </c>
      <c r="Q81" s="259">
        <f t="shared" si="47"/>
        <v>0</v>
      </c>
      <c r="R81" s="259">
        <f t="shared" si="47"/>
        <v>0</v>
      </c>
      <c r="S81" s="259">
        <f t="shared" si="47"/>
        <v>0</v>
      </c>
    </row>
    <row r="82" spans="1:19" s="107" customFormat="1" ht="9.9499999999999993" customHeight="1" x14ac:dyDescent="0.2">
      <c r="A82" s="106" t="s">
        <v>75</v>
      </c>
      <c r="B82" s="75">
        <v>24</v>
      </c>
      <c r="C82" s="75">
        <v>22</v>
      </c>
      <c r="D82" s="67">
        <f t="shared" si="44"/>
        <v>46</v>
      </c>
      <c r="E82" s="67">
        <f>SUM('KUP 1'!B82+'KUP 1'!K82+'KUP 1'!T82)</f>
        <v>17</v>
      </c>
      <c r="F82" s="67">
        <f>SUM('KUP 1'!C82+'KUP 1'!L82+'KUP 1'!U82)</f>
        <v>1</v>
      </c>
      <c r="G82" s="67">
        <f t="shared" si="49"/>
        <v>18</v>
      </c>
      <c r="H82" s="75">
        <v>13</v>
      </c>
      <c r="I82" s="75">
        <v>1</v>
      </c>
      <c r="J82" s="67">
        <f t="shared" si="50"/>
        <v>14</v>
      </c>
      <c r="K82" s="259">
        <f t="shared" si="48"/>
        <v>0.70833333333333337</v>
      </c>
      <c r="L82" s="259">
        <f t="shared" si="48"/>
        <v>4.5454545454545456E-2</v>
      </c>
      <c r="M82" s="259">
        <f t="shared" si="48"/>
        <v>0.39130434782608697</v>
      </c>
      <c r="N82" s="259">
        <f t="shared" si="46"/>
        <v>0.54166666666666663</v>
      </c>
      <c r="O82" s="259">
        <f t="shared" si="46"/>
        <v>4.5454545454545456E-2</v>
      </c>
      <c r="P82" s="259">
        <f t="shared" si="46"/>
        <v>0.30434782608695654</v>
      </c>
      <c r="Q82" s="259">
        <f t="shared" si="47"/>
        <v>0.76470588235294112</v>
      </c>
      <c r="R82" s="259">
        <f t="shared" si="47"/>
        <v>1</v>
      </c>
      <c r="S82" s="259">
        <f t="shared" si="47"/>
        <v>0.77777777777777779</v>
      </c>
    </row>
    <row r="83" spans="1:19" s="107" customFormat="1" ht="9.9499999999999993" customHeight="1" x14ac:dyDescent="0.2">
      <c r="A83" s="106" t="s">
        <v>114</v>
      </c>
      <c r="B83" s="75">
        <v>35</v>
      </c>
      <c r="C83" s="75">
        <v>24</v>
      </c>
      <c r="D83" s="67">
        <f t="shared" si="44"/>
        <v>59</v>
      </c>
      <c r="E83" s="67">
        <f>SUM('KUP 1'!B83+'KUP 1'!K83+'KUP 1'!T83)</f>
        <v>24</v>
      </c>
      <c r="F83" s="67">
        <f>SUM('KUP 1'!C83+'KUP 1'!L83+'KUP 1'!U83)</f>
        <v>0</v>
      </c>
      <c r="G83" s="67">
        <f t="shared" si="49"/>
        <v>24</v>
      </c>
      <c r="H83" s="75">
        <v>17</v>
      </c>
      <c r="I83" s="75"/>
      <c r="J83" s="67">
        <f t="shared" si="50"/>
        <v>17</v>
      </c>
      <c r="K83" s="259">
        <f t="shared" si="48"/>
        <v>0.68571428571428572</v>
      </c>
      <c r="L83" s="259">
        <f t="shared" si="48"/>
        <v>0</v>
      </c>
      <c r="M83" s="259">
        <f t="shared" si="48"/>
        <v>0.40677966101694918</v>
      </c>
      <c r="N83" s="259">
        <f t="shared" si="46"/>
        <v>0.48571428571428571</v>
      </c>
      <c r="O83" s="259">
        <f t="shared" si="46"/>
        <v>0</v>
      </c>
      <c r="P83" s="259">
        <f t="shared" si="46"/>
        <v>0.28813559322033899</v>
      </c>
      <c r="Q83" s="259">
        <f t="shared" si="47"/>
        <v>0.70833333333333337</v>
      </c>
      <c r="R83" s="259" t="e">
        <f t="shared" si="47"/>
        <v>#DIV/0!</v>
      </c>
      <c r="S83" s="259">
        <f t="shared" si="47"/>
        <v>0.70833333333333337</v>
      </c>
    </row>
    <row r="84" spans="1:19" s="107" customFormat="1" ht="9.9499999999999993" customHeight="1" x14ac:dyDescent="0.2">
      <c r="A84" s="106" t="s">
        <v>256</v>
      </c>
      <c r="B84" s="75">
        <v>24</v>
      </c>
      <c r="C84" s="75">
        <v>22</v>
      </c>
      <c r="D84" s="67">
        <f t="shared" si="44"/>
        <v>46</v>
      </c>
      <c r="E84" s="67">
        <f>SUM('KUP 1'!B84+'KUP 1'!K84+'KUP 1'!T84)</f>
        <v>5</v>
      </c>
      <c r="F84" s="67">
        <f>SUM('KUP 1'!C84+'KUP 1'!L84+'KUP 1'!U84)</f>
        <v>0</v>
      </c>
      <c r="G84" s="67">
        <f t="shared" si="49"/>
        <v>5</v>
      </c>
      <c r="H84" s="75"/>
      <c r="I84" s="75"/>
      <c r="J84" s="67">
        <f t="shared" si="50"/>
        <v>0</v>
      </c>
      <c r="K84" s="259">
        <f t="shared" si="48"/>
        <v>0.20833333333333334</v>
      </c>
      <c r="L84" s="259">
        <f t="shared" si="48"/>
        <v>0</v>
      </c>
      <c r="M84" s="259">
        <f t="shared" si="48"/>
        <v>0.10869565217391304</v>
      </c>
      <c r="N84" s="259">
        <f t="shared" si="46"/>
        <v>0</v>
      </c>
      <c r="O84" s="259">
        <f t="shared" si="46"/>
        <v>0</v>
      </c>
      <c r="P84" s="259">
        <f t="shared" si="46"/>
        <v>0</v>
      </c>
      <c r="Q84" s="259">
        <f t="shared" si="47"/>
        <v>0</v>
      </c>
      <c r="R84" s="259" t="e">
        <f t="shared" si="47"/>
        <v>#DIV/0!</v>
      </c>
      <c r="S84" s="259">
        <f t="shared" si="47"/>
        <v>0</v>
      </c>
    </row>
    <row r="85" spans="1:19" s="107" customFormat="1" ht="9.9499999999999993" customHeight="1" x14ac:dyDescent="0.2">
      <c r="A85" s="106" t="s">
        <v>257</v>
      </c>
      <c r="B85" s="75"/>
      <c r="C85" s="75">
        <v>40</v>
      </c>
      <c r="D85" s="67">
        <f t="shared" si="44"/>
        <v>40</v>
      </c>
      <c r="E85" s="67">
        <f>SUM('KUP 1'!B85+'KUP 1'!K85+'KUP 1'!T85)</f>
        <v>0</v>
      </c>
      <c r="F85" s="67">
        <f>SUM('KUP 1'!C85+'KUP 1'!L85+'KUP 1'!U85)</f>
        <v>1</v>
      </c>
      <c r="G85" s="67">
        <f t="shared" si="49"/>
        <v>1</v>
      </c>
      <c r="H85" s="75"/>
      <c r="I85" s="75"/>
      <c r="J85" s="67">
        <f t="shared" si="50"/>
        <v>0</v>
      </c>
      <c r="K85" s="259" t="e">
        <f t="shared" si="48"/>
        <v>#DIV/0!</v>
      </c>
      <c r="L85" s="259">
        <f t="shared" si="48"/>
        <v>2.5000000000000001E-2</v>
      </c>
      <c r="M85" s="259">
        <f t="shared" si="48"/>
        <v>2.5000000000000001E-2</v>
      </c>
      <c r="N85" s="259" t="e">
        <f t="shared" si="46"/>
        <v>#DIV/0!</v>
      </c>
      <c r="O85" s="259">
        <f t="shared" si="46"/>
        <v>0</v>
      </c>
      <c r="P85" s="259">
        <f t="shared" si="46"/>
        <v>0</v>
      </c>
      <c r="Q85" s="259" t="e">
        <f t="shared" si="47"/>
        <v>#DIV/0!</v>
      </c>
      <c r="R85" s="259">
        <f t="shared" si="47"/>
        <v>0</v>
      </c>
      <c r="S85" s="259">
        <f t="shared" si="47"/>
        <v>0</v>
      </c>
    </row>
    <row r="86" spans="1:19" s="102" customFormat="1" ht="9.9499999999999993" customHeight="1" x14ac:dyDescent="0.25">
      <c r="A86" s="105" t="s">
        <v>37</v>
      </c>
      <c r="B86" s="316">
        <f>SUM(B87:B94)</f>
        <v>298</v>
      </c>
      <c r="C86" s="316">
        <f>SUM(C87:C94)</f>
        <v>0</v>
      </c>
      <c r="D86" s="316">
        <f>SUM(B86:C86)</f>
        <v>298</v>
      </c>
      <c r="E86" s="316">
        <f t="shared" ref="E86:F86" si="51">SUM(E87:E94)</f>
        <v>86</v>
      </c>
      <c r="F86" s="316">
        <f t="shared" si="51"/>
        <v>0</v>
      </c>
      <c r="G86" s="316">
        <f t="shared" si="49"/>
        <v>86</v>
      </c>
      <c r="H86" s="316">
        <f t="shared" ref="H86:I86" si="52">SUM(H87:H94)</f>
        <v>65</v>
      </c>
      <c r="I86" s="316">
        <f t="shared" si="52"/>
        <v>0</v>
      </c>
      <c r="J86" s="316">
        <f t="shared" si="50"/>
        <v>65</v>
      </c>
      <c r="K86" s="258">
        <f>E86/B86</f>
        <v>0.28859060402684567</v>
      </c>
      <c r="L86" s="258" t="e">
        <f t="shared" si="48"/>
        <v>#DIV/0!</v>
      </c>
      <c r="M86" s="258">
        <f t="shared" si="48"/>
        <v>0.28859060402684567</v>
      </c>
      <c r="N86" s="258">
        <f t="shared" si="46"/>
        <v>0.21812080536912751</v>
      </c>
      <c r="O86" s="258" t="e">
        <f t="shared" si="46"/>
        <v>#DIV/0!</v>
      </c>
      <c r="P86" s="258">
        <f t="shared" si="46"/>
        <v>0.21812080536912751</v>
      </c>
      <c r="Q86" s="258">
        <f t="shared" si="47"/>
        <v>0.7558139534883721</v>
      </c>
      <c r="R86" s="258" t="e">
        <f t="shared" si="47"/>
        <v>#DIV/0!</v>
      </c>
      <c r="S86" s="258">
        <f t="shared" si="47"/>
        <v>0.7558139534883721</v>
      </c>
    </row>
    <row r="87" spans="1:19" s="297" customFormat="1" ht="9.9499999999999993" customHeight="1" x14ac:dyDescent="0.2">
      <c r="A87" s="106" t="s">
        <v>61</v>
      </c>
      <c r="B87" s="75">
        <v>34</v>
      </c>
      <c r="C87" s="75"/>
      <c r="D87" s="67">
        <f t="shared" ref="D87:D94" si="53">SUM(B87:C87)</f>
        <v>34</v>
      </c>
      <c r="E87" s="67">
        <f>SUM('KUP 1'!B87+'KUP 1'!K87+'KUP 1'!T87)</f>
        <v>11</v>
      </c>
      <c r="F87" s="67">
        <f>SUM('KUP 1'!C87+'KUP 1'!L87+'KUP 1'!U87)</f>
        <v>0</v>
      </c>
      <c r="G87" s="67">
        <f t="shared" si="49"/>
        <v>11</v>
      </c>
      <c r="H87" s="75">
        <v>9</v>
      </c>
      <c r="I87" s="75"/>
      <c r="J87" s="67">
        <f t="shared" si="50"/>
        <v>9</v>
      </c>
      <c r="K87" s="259">
        <f t="shared" ref="K87:M102" si="54">E87/B87</f>
        <v>0.3235294117647059</v>
      </c>
      <c r="L87" s="259" t="e">
        <f t="shared" si="48"/>
        <v>#DIV/0!</v>
      </c>
      <c r="M87" s="259">
        <f t="shared" si="48"/>
        <v>0.3235294117647059</v>
      </c>
      <c r="N87" s="259">
        <f t="shared" si="46"/>
        <v>0.26470588235294118</v>
      </c>
      <c r="O87" s="259" t="e">
        <f t="shared" si="46"/>
        <v>#DIV/0!</v>
      </c>
      <c r="P87" s="259">
        <f t="shared" si="46"/>
        <v>0.26470588235294118</v>
      </c>
      <c r="Q87" s="259">
        <f t="shared" si="47"/>
        <v>0.81818181818181823</v>
      </c>
      <c r="R87" s="259" t="e">
        <f t="shared" si="47"/>
        <v>#DIV/0!</v>
      </c>
      <c r="S87" s="259">
        <f t="shared" si="47"/>
        <v>0.81818181818181823</v>
      </c>
    </row>
    <row r="88" spans="1:19" s="297" customFormat="1" ht="9.9499999999999993" customHeight="1" x14ac:dyDescent="0.2">
      <c r="A88" s="106" t="s">
        <v>116</v>
      </c>
      <c r="B88" s="75">
        <v>42</v>
      </c>
      <c r="C88" s="75"/>
      <c r="D88" s="67">
        <f t="shared" si="53"/>
        <v>42</v>
      </c>
      <c r="E88" s="67">
        <f>SUM('KUP 1'!B88+'KUP 1'!K88+'KUP 1'!T88)</f>
        <v>6</v>
      </c>
      <c r="F88" s="67">
        <f>SUM('KUP 1'!C88+'KUP 1'!L88+'KUP 1'!U88)</f>
        <v>0</v>
      </c>
      <c r="G88" s="67">
        <f t="shared" si="49"/>
        <v>6</v>
      </c>
      <c r="H88" s="75">
        <v>5</v>
      </c>
      <c r="I88" s="75"/>
      <c r="J88" s="67">
        <f t="shared" si="50"/>
        <v>5</v>
      </c>
      <c r="K88" s="259">
        <f t="shared" si="54"/>
        <v>0.14285714285714285</v>
      </c>
      <c r="L88" s="259" t="e">
        <f t="shared" si="48"/>
        <v>#DIV/0!</v>
      </c>
      <c r="M88" s="259">
        <f t="shared" si="48"/>
        <v>0.14285714285714285</v>
      </c>
      <c r="N88" s="259">
        <f t="shared" si="46"/>
        <v>0.11904761904761904</v>
      </c>
      <c r="O88" s="259" t="e">
        <f t="shared" si="46"/>
        <v>#DIV/0!</v>
      </c>
      <c r="P88" s="259">
        <f t="shared" si="46"/>
        <v>0.11904761904761904</v>
      </c>
      <c r="Q88" s="259">
        <f t="shared" si="47"/>
        <v>0.83333333333333337</v>
      </c>
      <c r="R88" s="259" t="e">
        <f t="shared" si="47"/>
        <v>#DIV/0!</v>
      </c>
      <c r="S88" s="259">
        <f t="shared" si="47"/>
        <v>0.83333333333333337</v>
      </c>
    </row>
    <row r="89" spans="1:19" s="107" customFormat="1" ht="9.9499999999999993" customHeight="1" x14ac:dyDescent="0.2">
      <c r="A89" s="106" t="s">
        <v>142</v>
      </c>
      <c r="B89" s="75">
        <v>32</v>
      </c>
      <c r="C89" s="75"/>
      <c r="D89" s="67">
        <f t="shared" si="53"/>
        <v>32</v>
      </c>
      <c r="E89" s="67">
        <f>SUM('KUP 1'!B89+'KUP 1'!K89+'KUP 1'!T89)</f>
        <v>6</v>
      </c>
      <c r="F89" s="67">
        <f>SUM('KUP 1'!C89+'KUP 1'!L89+'KUP 1'!U89)</f>
        <v>0</v>
      </c>
      <c r="G89" s="67">
        <f t="shared" si="49"/>
        <v>6</v>
      </c>
      <c r="H89" s="75">
        <v>5</v>
      </c>
      <c r="I89" s="75"/>
      <c r="J89" s="67">
        <f t="shared" si="50"/>
        <v>5</v>
      </c>
      <c r="K89" s="259">
        <f t="shared" si="54"/>
        <v>0.1875</v>
      </c>
      <c r="L89" s="259" t="e">
        <f t="shared" si="48"/>
        <v>#DIV/0!</v>
      </c>
      <c r="M89" s="259">
        <f t="shared" si="48"/>
        <v>0.1875</v>
      </c>
      <c r="N89" s="259">
        <f t="shared" ref="N89:P104" si="55">H89/B89</f>
        <v>0.15625</v>
      </c>
      <c r="O89" s="259" t="e">
        <f t="shared" si="55"/>
        <v>#DIV/0!</v>
      </c>
      <c r="P89" s="259">
        <f t="shared" si="55"/>
        <v>0.15625</v>
      </c>
      <c r="Q89" s="259">
        <f t="shared" ref="Q89:S104" si="56">H89/E89</f>
        <v>0.83333333333333337</v>
      </c>
      <c r="R89" s="259" t="e">
        <f t="shared" si="56"/>
        <v>#DIV/0!</v>
      </c>
      <c r="S89" s="259">
        <f t="shared" si="56"/>
        <v>0.83333333333333337</v>
      </c>
    </row>
    <row r="90" spans="1:19" s="107" customFormat="1" ht="9.9499999999999993" customHeight="1" x14ac:dyDescent="0.2">
      <c r="A90" s="106" t="s">
        <v>77</v>
      </c>
      <c r="B90" s="75">
        <v>42</v>
      </c>
      <c r="C90" s="75"/>
      <c r="D90" s="67">
        <f t="shared" si="53"/>
        <v>42</v>
      </c>
      <c r="E90" s="67">
        <f>SUM('KUP 1'!B90+'KUP 1'!K90+'KUP 1'!T90)</f>
        <v>4</v>
      </c>
      <c r="F90" s="67">
        <f>SUM('KUP 1'!C90+'KUP 1'!L90+'KUP 1'!U90)</f>
        <v>0</v>
      </c>
      <c r="G90" s="67">
        <f t="shared" si="49"/>
        <v>4</v>
      </c>
      <c r="H90" s="75">
        <v>4</v>
      </c>
      <c r="I90" s="75"/>
      <c r="J90" s="67">
        <f t="shared" si="50"/>
        <v>4</v>
      </c>
      <c r="K90" s="259">
        <f t="shared" si="54"/>
        <v>9.5238095238095233E-2</v>
      </c>
      <c r="L90" s="259" t="e">
        <f t="shared" si="48"/>
        <v>#DIV/0!</v>
      </c>
      <c r="M90" s="259">
        <f t="shared" si="48"/>
        <v>9.5238095238095233E-2</v>
      </c>
      <c r="N90" s="259">
        <f t="shared" si="55"/>
        <v>9.5238095238095233E-2</v>
      </c>
      <c r="O90" s="259" t="e">
        <f t="shared" si="55"/>
        <v>#DIV/0!</v>
      </c>
      <c r="P90" s="259">
        <f t="shared" si="55"/>
        <v>9.5238095238095233E-2</v>
      </c>
      <c r="Q90" s="259">
        <f t="shared" si="56"/>
        <v>1</v>
      </c>
      <c r="R90" s="259" t="e">
        <f t="shared" si="56"/>
        <v>#DIV/0!</v>
      </c>
      <c r="S90" s="259">
        <f t="shared" si="56"/>
        <v>1</v>
      </c>
    </row>
    <row r="91" spans="1:19" s="107" customFormat="1" ht="9.9499999999999993" customHeight="1" x14ac:dyDescent="0.2">
      <c r="A91" s="106" t="s">
        <v>62</v>
      </c>
      <c r="B91" s="75">
        <v>42</v>
      </c>
      <c r="C91" s="75"/>
      <c r="D91" s="67">
        <f t="shared" si="53"/>
        <v>42</v>
      </c>
      <c r="E91" s="67">
        <f>SUM('KUP 1'!B91+'KUP 1'!K91+'KUP 1'!T91)</f>
        <v>8</v>
      </c>
      <c r="F91" s="67">
        <f>SUM('KUP 1'!C91+'KUP 1'!L91+'KUP 1'!U91)</f>
        <v>0</v>
      </c>
      <c r="G91" s="67">
        <f t="shared" si="49"/>
        <v>8</v>
      </c>
      <c r="H91" s="75">
        <v>5</v>
      </c>
      <c r="I91" s="75"/>
      <c r="J91" s="67">
        <f t="shared" si="50"/>
        <v>5</v>
      </c>
      <c r="K91" s="259">
        <f t="shared" si="54"/>
        <v>0.19047619047619047</v>
      </c>
      <c r="L91" s="259" t="e">
        <f t="shared" si="48"/>
        <v>#DIV/0!</v>
      </c>
      <c r="M91" s="259">
        <f t="shared" si="48"/>
        <v>0.19047619047619047</v>
      </c>
      <c r="N91" s="259">
        <f t="shared" si="55"/>
        <v>0.11904761904761904</v>
      </c>
      <c r="O91" s="259" t="e">
        <f t="shared" si="55"/>
        <v>#DIV/0!</v>
      </c>
      <c r="P91" s="259">
        <f t="shared" si="55"/>
        <v>0.11904761904761904</v>
      </c>
      <c r="Q91" s="259">
        <f t="shared" si="56"/>
        <v>0.625</v>
      </c>
      <c r="R91" s="259" t="e">
        <f t="shared" si="56"/>
        <v>#DIV/0!</v>
      </c>
      <c r="S91" s="259">
        <f t="shared" si="56"/>
        <v>0.625</v>
      </c>
    </row>
    <row r="92" spans="1:19" s="107" customFormat="1" ht="9.9499999999999993" customHeight="1" x14ac:dyDescent="0.2">
      <c r="A92" s="106" t="s">
        <v>218</v>
      </c>
      <c r="B92" s="75">
        <v>29</v>
      </c>
      <c r="C92" s="75"/>
      <c r="D92" s="67">
        <f t="shared" si="53"/>
        <v>29</v>
      </c>
      <c r="E92" s="67">
        <f>SUM('KUP 1'!B92+'KUP 1'!K92+'KUP 1'!T92)</f>
        <v>2</v>
      </c>
      <c r="F92" s="67">
        <f>SUM('KUP 1'!C92+'KUP 1'!L92+'KUP 1'!U92)</f>
        <v>0</v>
      </c>
      <c r="G92" s="67">
        <f t="shared" si="49"/>
        <v>2</v>
      </c>
      <c r="H92" s="75">
        <v>1</v>
      </c>
      <c r="I92" s="75"/>
      <c r="J92" s="67">
        <f t="shared" si="50"/>
        <v>1</v>
      </c>
      <c r="K92" s="259">
        <f t="shared" si="54"/>
        <v>6.8965517241379309E-2</v>
      </c>
      <c r="L92" s="259" t="e">
        <f t="shared" si="48"/>
        <v>#DIV/0!</v>
      </c>
      <c r="M92" s="259">
        <f t="shared" si="48"/>
        <v>6.8965517241379309E-2</v>
      </c>
      <c r="N92" s="259">
        <f t="shared" si="55"/>
        <v>3.4482758620689655E-2</v>
      </c>
      <c r="O92" s="259" t="e">
        <f t="shared" si="55"/>
        <v>#DIV/0!</v>
      </c>
      <c r="P92" s="259">
        <f t="shared" si="55"/>
        <v>3.4482758620689655E-2</v>
      </c>
      <c r="Q92" s="259">
        <f t="shared" si="56"/>
        <v>0.5</v>
      </c>
      <c r="R92" s="259" t="e">
        <f t="shared" si="56"/>
        <v>#DIV/0!</v>
      </c>
      <c r="S92" s="259">
        <f t="shared" si="56"/>
        <v>0.5</v>
      </c>
    </row>
    <row r="93" spans="1:19" s="107" customFormat="1" ht="9.9499999999999993" customHeight="1" x14ac:dyDescent="0.2">
      <c r="A93" s="106" t="s">
        <v>180</v>
      </c>
      <c r="B93" s="75">
        <v>35</v>
      </c>
      <c r="C93" s="75"/>
      <c r="D93" s="67">
        <f t="shared" si="53"/>
        <v>35</v>
      </c>
      <c r="E93" s="67">
        <f>SUM('KUP 1'!B93+'KUP 1'!K93+'KUP 1'!T93)</f>
        <v>30</v>
      </c>
      <c r="F93" s="67">
        <f>SUM('KUP 1'!C93+'KUP 1'!L93+'KUP 1'!U93)</f>
        <v>0</v>
      </c>
      <c r="G93" s="67">
        <f t="shared" si="49"/>
        <v>30</v>
      </c>
      <c r="H93" s="75">
        <v>21</v>
      </c>
      <c r="I93" s="75"/>
      <c r="J93" s="67">
        <f t="shared" si="50"/>
        <v>21</v>
      </c>
      <c r="K93" s="259">
        <f t="shared" si="54"/>
        <v>0.8571428571428571</v>
      </c>
      <c r="L93" s="259" t="e">
        <f t="shared" si="54"/>
        <v>#DIV/0!</v>
      </c>
      <c r="M93" s="259">
        <f t="shared" si="54"/>
        <v>0.8571428571428571</v>
      </c>
      <c r="N93" s="259">
        <f t="shared" si="55"/>
        <v>0.6</v>
      </c>
      <c r="O93" s="259" t="e">
        <f t="shared" si="55"/>
        <v>#DIV/0!</v>
      </c>
      <c r="P93" s="259">
        <f t="shared" si="55"/>
        <v>0.6</v>
      </c>
      <c r="Q93" s="259">
        <f t="shared" si="56"/>
        <v>0.7</v>
      </c>
      <c r="R93" s="259" t="e">
        <f t="shared" si="56"/>
        <v>#DIV/0!</v>
      </c>
      <c r="S93" s="259">
        <f t="shared" si="56"/>
        <v>0.7</v>
      </c>
    </row>
    <row r="94" spans="1:19" s="107" customFormat="1" ht="9.9499999999999993" customHeight="1" x14ac:dyDescent="0.2">
      <c r="A94" s="106" t="s">
        <v>76</v>
      </c>
      <c r="B94" s="317">
        <v>42</v>
      </c>
      <c r="C94" s="317"/>
      <c r="D94" s="67">
        <f t="shared" si="53"/>
        <v>42</v>
      </c>
      <c r="E94" s="67">
        <f>SUM('KUP 1'!B94+'KUP 1'!K94+'KUP 1'!T94)</f>
        <v>19</v>
      </c>
      <c r="F94" s="67">
        <f>SUM('KUP 1'!C94+'KUP 1'!L94+'KUP 1'!U94)</f>
        <v>0</v>
      </c>
      <c r="G94" s="67">
        <f t="shared" si="49"/>
        <v>19</v>
      </c>
      <c r="H94" s="75">
        <v>15</v>
      </c>
      <c r="I94" s="317"/>
      <c r="J94" s="67">
        <f t="shared" si="50"/>
        <v>15</v>
      </c>
      <c r="K94" s="259">
        <f t="shared" si="54"/>
        <v>0.45238095238095238</v>
      </c>
      <c r="L94" s="259" t="e">
        <f t="shared" si="54"/>
        <v>#DIV/0!</v>
      </c>
      <c r="M94" s="259">
        <f t="shared" si="54"/>
        <v>0.45238095238095238</v>
      </c>
      <c r="N94" s="259">
        <f t="shared" si="55"/>
        <v>0.35714285714285715</v>
      </c>
      <c r="O94" s="259" t="e">
        <f t="shared" si="55"/>
        <v>#DIV/0!</v>
      </c>
      <c r="P94" s="259">
        <f t="shared" si="55"/>
        <v>0.35714285714285715</v>
      </c>
      <c r="Q94" s="259">
        <f t="shared" si="56"/>
        <v>0.78947368421052633</v>
      </c>
      <c r="R94" s="259" t="e">
        <f t="shared" si="56"/>
        <v>#DIV/0!</v>
      </c>
      <c r="S94" s="259">
        <f t="shared" si="56"/>
        <v>0.78947368421052633</v>
      </c>
    </row>
    <row r="95" spans="1:19" s="102" customFormat="1" ht="9.9499999999999993" customHeight="1" x14ac:dyDescent="0.25">
      <c r="A95" s="105" t="s">
        <v>38</v>
      </c>
      <c r="B95" s="316">
        <f>SUM(B96:B101)</f>
        <v>198</v>
      </c>
      <c r="C95" s="316">
        <f>SUM(C96:C101)</f>
        <v>185</v>
      </c>
      <c r="D95" s="316">
        <f>SUM(B95:C95)</f>
        <v>383</v>
      </c>
      <c r="E95" s="316">
        <f>SUM(E96:E101)</f>
        <v>154</v>
      </c>
      <c r="F95" s="316">
        <f>SUM(F96:F101)</f>
        <v>79</v>
      </c>
      <c r="G95" s="316">
        <f t="shared" si="49"/>
        <v>233</v>
      </c>
      <c r="H95" s="316">
        <f>SUM(H96:H101)</f>
        <v>119</v>
      </c>
      <c r="I95" s="316">
        <f>SUM(I96:I101)</f>
        <v>36</v>
      </c>
      <c r="J95" s="316">
        <f t="shared" si="50"/>
        <v>155</v>
      </c>
      <c r="K95" s="258">
        <f>E95/B95</f>
        <v>0.77777777777777779</v>
      </c>
      <c r="L95" s="258">
        <f t="shared" si="54"/>
        <v>0.42702702702702705</v>
      </c>
      <c r="M95" s="258">
        <f t="shared" si="54"/>
        <v>0.60835509138381205</v>
      </c>
      <c r="N95" s="258">
        <f t="shared" si="55"/>
        <v>0.60101010101010099</v>
      </c>
      <c r="O95" s="258">
        <f t="shared" si="55"/>
        <v>0.19459459459459461</v>
      </c>
      <c r="P95" s="258">
        <f t="shared" si="55"/>
        <v>0.40469973890339428</v>
      </c>
      <c r="Q95" s="258">
        <f t="shared" si="56"/>
        <v>0.77272727272727271</v>
      </c>
      <c r="R95" s="258">
        <f t="shared" si="56"/>
        <v>0.45569620253164556</v>
      </c>
      <c r="S95" s="258">
        <f t="shared" si="56"/>
        <v>0.66523605150214593</v>
      </c>
    </row>
    <row r="96" spans="1:19" s="107" customFormat="1" ht="9.9499999999999993" customHeight="1" x14ac:dyDescent="0.2">
      <c r="A96" s="106" t="s">
        <v>181</v>
      </c>
      <c r="B96" s="75">
        <v>35</v>
      </c>
      <c r="C96" s="75">
        <v>33</v>
      </c>
      <c r="D96" s="67">
        <f t="shared" ref="D96:D108" si="57">SUM(B96:C96)</f>
        <v>68</v>
      </c>
      <c r="E96" s="67">
        <f>SUM('KUP 1'!B96+'KUP 1'!K96+'KUP 1'!T96)</f>
        <v>33</v>
      </c>
      <c r="F96" s="67">
        <f>SUM('KUP 1'!C96+'KUP 1'!L96+'KUP 1'!U96)</f>
        <v>18</v>
      </c>
      <c r="G96" s="67">
        <f t="shared" si="49"/>
        <v>51</v>
      </c>
      <c r="H96" s="344">
        <v>22</v>
      </c>
      <c r="I96" s="344">
        <v>7</v>
      </c>
      <c r="J96" s="67">
        <f t="shared" si="50"/>
        <v>29</v>
      </c>
      <c r="K96" s="259">
        <f t="shared" ref="K96:K101" si="58">E96/B96</f>
        <v>0.94285714285714284</v>
      </c>
      <c r="L96" s="259">
        <f t="shared" si="54"/>
        <v>0.54545454545454541</v>
      </c>
      <c r="M96" s="259">
        <f t="shared" si="54"/>
        <v>0.75</v>
      </c>
      <c r="N96" s="259">
        <f t="shared" si="55"/>
        <v>0.62857142857142856</v>
      </c>
      <c r="O96" s="259">
        <f t="shared" si="55"/>
        <v>0.21212121212121213</v>
      </c>
      <c r="P96" s="259">
        <f t="shared" si="55"/>
        <v>0.4264705882352941</v>
      </c>
      <c r="Q96" s="259">
        <f t="shared" si="56"/>
        <v>0.66666666666666663</v>
      </c>
      <c r="R96" s="259">
        <f t="shared" si="56"/>
        <v>0.3888888888888889</v>
      </c>
      <c r="S96" s="259">
        <f t="shared" si="56"/>
        <v>0.56862745098039214</v>
      </c>
    </row>
    <row r="97" spans="1:19" s="107" customFormat="1" ht="9.9499999999999993" customHeight="1" x14ac:dyDescent="0.2">
      <c r="A97" s="106" t="s">
        <v>182</v>
      </c>
      <c r="B97" s="75"/>
      <c r="C97" s="75">
        <v>33</v>
      </c>
      <c r="D97" s="67">
        <f t="shared" si="57"/>
        <v>33</v>
      </c>
      <c r="E97" s="67">
        <f>SUM('KUP 1'!B97+'KUP 1'!K97+'KUP 1'!T97)</f>
        <v>0</v>
      </c>
      <c r="F97" s="67">
        <f>SUM('KUP 1'!C97+'KUP 1'!L97+'KUP 1'!U97)</f>
        <v>41</v>
      </c>
      <c r="G97" s="67">
        <f t="shared" si="49"/>
        <v>41</v>
      </c>
      <c r="H97" s="75"/>
      <c r="I97" s="75">
        <v>29</v>
      </c>
      <c r="J97" s="67">
        <f t="shared" si="50"/>
        <v>29</v>
      </c>
      <c r="K97" s="259" t="e">
        <f t="shared" si="58"/>
        <v>#DIV/0!</v>
      </c>
      <c r="L97" s="259">
        <f t="shared" si="54"/>
        <v>1.2424242424242424</v>
      </c>
      <c r="M97" s="259">
        <f t="shared" si="54"/>
        <v>1.2424242424242424</v>
      </c>
      <c r="N97" s="259" t="e">
        <f t="shared" si="55"/>
        <v>#DIV/0!</v>
      </c>
      <c r="O97" s="259">
        <f t="shared" si="55"/>
        <v>0.87878787878787878</v>
      </c>
      <c r="P97" s="259">
        <f t="shared" si="55"/>
        <v>0.87878787878787878</v>
      </c>
      <c r="Q97" s="259" t="e">
        <f t="shared" si="56"/>
        <v>#DIV/0!</v>
      </c>
      <c r="R97" s="259">
        <f t="shared" si="56"/>
        <v>0.70731707317073167</v>
      </c>
      <c r="S97" s="259">
        <f t="shared" si="56"/>
        <v>0.70731707317073167</v>
      </c>
    </row>
    <row r="98" spans="1:19" s="107" customFormat="1" ht="9.9499999999999993" customHeight="1" x14ac:dyDescent="0.2">
      <c r="A98" s="106" t="s">
        <v>78</v>
      </c>
      <c r="B98" s="75">
        <v>29</v>
      </c>
      <c r="C98" s="75">
        <v>27</v>
      </c>
      <c r="D98" s="67">
        <f t="shared" si="57"/>
        <v>56</v>
      </c>
      <c r="E98" s="67">
        <f>SUM('KUP 1'!B98+'KUP 1'!K98+'KUP 1'!T98)</f>
        <v>12</v>
      </c>
      <c r="F98" s="67">
        <f>SUM('KUP 1'!C98+'KUP 1'!L98+'KUP 1'!U98)</f>
        <v>0</v>
      </c>
      <c r="G98" s="67">
        <f t="shared" si="49"/>
        <v>12</v>
      </c>
      <c r="H98" s="75">
        <v>9</v>
      </c>
      <c r="I98" s="75"/>
      <c r="J98" s="67">
        <f t="shared" si="50"/>
        <v>9</v>
      </c>
      <c r="K98" s="259">
        <f t="shared" si="58"/>
        <v>0.41379310344827586</v>
      </c>
      <c r="L98" s="259">
        <f t="shared" si="54"/>
        <v>0</v>
      </c>
      <c r="M98" s="259">
        <f t="shared" si="54"/>
        <v>0.21428571428571427</v>
      </c>
      <c r="N98" s="259">
        <f t="shared" si="55"/>
        <v>0.31034482758620691</v>
      </c>
      <c r="O98" s="259">
        <f t="shared" si="55"/>
        <v>0</v>
      </c>
      <c r="P98" s="259">
        <f t="shared" si="55"/>
        <v>0.16071428571428573</v>
      </c>
      <c r="Q98" s="259">
        <f t="shared" si="56"/>
        <v>0.75</v>
      </c>
      <c r="R98" s="259" t="e">
        <f t="shared" si="56"/>
        <v>#DIV/0!</v>
      </c>
      <c r="S98" s="259">
        <f t="shared" si="56"/>
        <v>0.75</v>
      </c>
    </row>
    <row r="99" spans="1:19" s="107" customFormat="1" ht="9.9499999999999993" customHeight="1" x14ac:dyDescent="0.2">
      <c r="A99" s="106" t="s">
        <v>64</v>
      </c>
      <c r="B99" s="75">
        <v>66</v>
      </c>
      <c r="C99" s="75">
        <v>26</v>
      </c>
      <c r="D99" s="67">
        <f t="shared" si="57"/>
        <v>92</v>
      </c>
      <c r="E99" s="67">
        <f>SUM('KUP 1'!B99+'KUP 1'!K99+'KUP 1'!T99)</f>
        <v>61</v>
      </c>
      <c r="F99" s="67">
        <f>SUM('KUP 1'!C99+'KUP 1'!L99+'KUP 1'!U99)</f>
        <v>2</v>
      </c>
      <c r="G99" s="67">
        <f t="shared" si="49"/>
        <v>63</v>
      </c>
      <c r="H99" s="75">
        <v>57</v>
      </c>
      <c r="I99" s="75"/>
      <c r="J99" s="67">
        <f t="shared" si="50"/>
        <v>57</v>
      </c>
      <c r="K99" s="259">
        <f t="shared" si="58"/>
        <v>0.9242424242424242</v>
      </c>
      <c r="L99" s="259">
        <f t="shared" si="54"/>
        <v>7.6923076923076927E-2</v>
      </c>
      <c r="M99" s="259">
        <f t="shared" si="54"/>
        <v>0.68478260869565222</v>
      </c>
      <c r="N99" s="259">
        <f t="shared" si="55"/>
        <v>0.86363636363636365</v>
      </c>
      <c r="O99" s="259">
        <f t="shared" si="55"/>
        <v>0</v>
      </c>
      <c r="P99" s="259">
        <f t="shared" si="55"/>
        <v>0.61956521739130432</v>
      </c>
      <c r="Q99" s="259">
        <f t="shared" si="56"/>
        <v>0.93442622950819676</v>
      </c>
      <c r="R99" s="259">
        <f t="shared" si="56"/>
        <v>0</v>
      </c>
      <c r="S99" s="259">
        <f t="shared" si="56"/>
        <v>0.90476190476190477</v>
      </c>
    </row>
    <row r="100" spans="1:19" s="107" customFormat="1" ht="9.9499999999999993" customHeight="1" x14ac:dyDescent="0.2">
      <c r="A100" s="106" t="s">
        <v>106</v>
      </c>
      <c r="B100" s="75">
        <v>33</v>
      </c>
      <c r="C100" s="75">
        <v>33</v>
      </c>
      <c r="D100" s="67">
        <f t="shared" si="57"/>
        <v>66</v>
      </c>
      <c r="E100" s="67">
        <f>SUM('KUP 1'!B100+'KUP 1'!K100+'KUP 1'!T100)</f>
        <v>31</v>
      </c>
      <c r="F100" s="67">
        <f>SUM('KUP 1'!C100+'KUP 1'!L100+'KUP 1'!U100)</f>
        <v>8</v>
      </c>
      <c r="G100" s="67">
        <f t="shared" si="49"/>
        <v>39</v>
      </c>
      <c r="H100" s="75">
        <v>16</v>
      </c>
      <c r="I100" s="75"/>
      <c r="J100" s="67">
        <f t="shared" si="50"/>
        <v>16</v>
      </c>
      <c r="K100" s="259">
        <f t="shared" si="58"/>
        <v>0.93939393939393945</v>
      </c>
      <c r="L100" s="259">
        <f t="shared" si="54"/>
        <v>0.24242424242424243</v>
      </c>
      <c r="M100" s="259">
        <f t="shared" si="54"/>
        <v>0.59090909090909094</v>
      </c>
      <c r="N100" s="259">
        <f t="shared" si="55"/>
        <v>0.48484848484848486</v>
      </c>
      <c r="O100" s="259">
        <f t="shared" si="55"/>
        <v>0</v>
      </c>
      <c r="P100" s="259">
        <f t="shared" si="55"/>
        <v>0.24242424242424243</v>
      </c>
      <c r="Q100" s="259">
        <f t="shared" si="56"/>
        <v>0.5161290322580645</v>
      </c>
      <c r="R100" s="259">
        <f t="shared" si="56"/>
        <v>0</v>
      </c>
      <c r="S100" s="259">
        <f t="shared" si="56"/>
        <v>0.41025641025641024</v>
      </c>
    </row>
    <row r="101" spans="1:19" s="107" customFormat="1" ht="9.9499999999999993" customHeight="1" x14ac:dyDescent="0.2">
      <c r="A101" s="106" t="s">
        <v>79</v>
      </c>
      <c r="B101" s="75">
        <v>35</v>
      </c>
      <c r="C101" s="75">
        <v>33</v>
      </c>
      <c r="D101" s="67">
        <f t="shared" si="57"/>
        <v>68</v>
      </c>
      <c r="E101" s="67">
        <f>SUM('KUP 1'!B101+'KUP 1'!K101+'KUP 1'!T101)</f>
        <v>17</v>
      </c>
      <c r="F101" s="67">
        <f>SUM('KUP 1'!C101+'KUP 1'!L101+'KUP 1'!U101)</f>
        <v>10</v>
      </c>
      <c r="G101" s="67">
        <f t="shared" si="49"/>
        <v>27</v>
      </c>
      <c r="H101" s="75">
        <v>15</v>
      </c>
      <c r="I101" s="317"/>
      <c r="J101" s="67">
        <f t="shared" si="50"/>
        <v>15</v>
      </c>
      <c r="K101" s="259">
        <f t="shared" si="58"/>
        <v>0.48571428571428571</v>
      </c>
      <c r="L101" s="259">
        <f t="shared" si="54"/>
        <v>0.30303030303030304</v>
      </c>
      <c r="M101" s="259">
        <f t="shared" si="54"/>
        <v>0.39705882352941174</v>
      </c>
      <c r="N101" s="259">
        <f t="shared" si="55"/>
        <v>0.42857142857142855</v>
      </c>
      <c r="O101" s="259">
        <f t="shared" si="55"/>
        <v>0</v>
      </c>
      <c r="P101" s="259">
        <f t="shared" si="55"/>
        <v>0.22058823529411764</v>
      </c>
      <c r="Q101" s="259">
        <f t="shared" si="56"/>
        <v>0.88235294117647056</v>
      </c>
      <c r="R101" s="259">
        <f t="shared" si="56"/>
        <v>0</v>
      </c>
      <c r="S101" s="259">
        <f t="shared" si="56"/>
        <v>0.55555555555555558</v>
      </c>
    </row>
    <row r="102" spans="1:19" s="102" customFormat="1" ht="9.9499999999999993" customHeight="1" x14ac:dyDescent="0.2">
      <c r="A102" s="105" t="s">
        <v>39</v>
      </c>
      <c r="B102" s="316">
        <f>SUM(B103:B104)</f>
        <v>79</v>
      </c>
      <c r="C102" s="316">
        <f>SUM(C103:C104)</f>
        <v>12</v>
      </c>
      <c r="D102" s="371">
        <f t="shared" si="57"/>
        <v>91</v>
      </c>
      <c r="E102" s="316">
        <f t="shared" ref="E102:F102" si="59">SUM(E103:E104)</f>
        <v>48</v>
      </c>
      <c r="F102" s="316">
        <f t="shared" si="59"/>
        <v>3</v>
      </c>
      <c r="G102" s="371">
        <f t="shared" si="49"/>
        <v>51</v>
      </c>
      <c r="H102" s="316">
        <f t="shared" ref="H102:I102" si="60">SUM(H103:H104)</f>
        <v>24</v>
      </c>
      <c r="I102" s="316">
        <f t="shared" si="60"/>
        <v>3</v>
      </c>
      <c r="J102" s="371">
        <f t="shared" si="50"/>
        <v>27</v>
      </c>
      <c r="K102" s="258">
        <f>E102/B102</f>
        <v>0.60759493670886078</v>
      </c>
      <c r="L102" s="258">
        <f t="shared" si="54"/>
        <v>0.25</v>
      </c>
      <c r="M102" s="258">
        <f t="shared" si="54"/>
        <v>0.56043956043956045</v>
      </c>
      <c r="N102" s="258">
        <f t="shared" si="55"/>
        <v>0.30379746835443039</v>
      </c>
      <c r="O102" s="258">
        <f t="shared" si="55"/>
        <v>0.25</v>
      </c>
      <c r="P102" s="258">
        <f t="shared" si="55"/>
        <v>0.2967032967032967</v>
      </c>
      <c r="Q102" s="258">
        <f t="shared" si="56"/>
        <v>0.5</v>
      </c>
      <c r="R102" s="258">
        <f t="shared" si="56"/>
        <v>1</v>
      </c>
      <c r="S102" s="258">
        <f t="shared" si="56"/>
        <v>0.52941176470588236</v>
      </c>
    </row>
    <row r="103" spans="1:19" s="107" customFormat="1" ht="9.9499999999999993" customHeight="1" x14ac:dyDescent="0.2">
      <c r="A103" s="106" t="s">
        <v>107</v>
      </c>
      <c r="B103" s="75">
        <v>34</v>
      </c>
      <c r="C103" s="75"/>
      <c r="D103" s="67">
        <f t="shared" si="57"/>
        <v>34</v>
      </c>
      <c r="E103" s="67">
        <f>SUM('KUP 1'!B103+'KUP 1'!K103+'KUP 1'!T103)</f>
        <v>13</v>
      </c>
      <c r="F103" s="67">
        <f>SUM('KUP 1'!C103+'KUP 1'!L103+'KUP 1'!U103)</f>
        <v>0</v>
      </c>
      <c r="G103" s="67">
        <f t="shared" si="49"/>
        <v>13</v>
      </c>
      <c r="H103" s="75">
        <v>4</v>
      </c>
      <c r="I103" s="75"/>
      <c r="J103" s="67">
        <f t="shared" si="50"/>
        <v>4</v>
      </c>
      <c r="K103" s="259">
        <f t="shared" ref="K103:M118" si="61">E103/B103</f>
        <v>0.38235294117647056</v>
      </c>
      <c r="L103" s="259" t="e">
        <f t="shared" si="61"/>
        <v>#DIV/0!</v>
      </c>
      <c r="M103" s="259">
        <f t="shared" si="61"/>
        <v>0.38235294117647056</v>
      </c>
      <c r="N103" s="259">
        <f t="shared" si="55"/>
        <v>0.11764705882352941</v>
      </c>
      <c r="O103" s="259" t="e">
        <f t="shared" si="55"/>
        <v>#DIV/0!</v>
      </c>
      <c r="P103" s="259">
        <f t="shared" si="55"/>
        <v>0.11764705882352941</v>
      </c>
      <c r="Q103" s="259">
        <f t="shared" si="56"/>
        <v>0.30769230769230771</v>
      </c>
      <c r="R103" s="259" t="e">
        <f>I103/F103</f>
        <v>#DIV/0!</v>
      </c>
      <c r="S103" s="259">
        <f>J103/G103</f>
        <v>0.30769230769230771</v>
      </c>
    </row>
    <row r="104" spans="1:19" s="107" customFormat="1" ht="9.9499999999999993" customHeight="1" x14ac:dyDescent="0.2">
      <c r="A104" s="106" t="s">
        <v>72</v>
      </c>
      <c r="B104" s="75">
        <v>45</v>
      </c>
      <c r="C104" s="75">
        <v>12</v>
      </c>
      <c r="D104" s="67">
        <f t="shared" si="57"/>
        <v>57</v>
      </c>
      <c r="E104" s="67">
        <f>SUM('KUP 1'!B104+'KUP 1'!K104+'KUP 1'!T104)</f>
        <v>35</v>
      </c>
      <c r="F104" s="67">
        <f>SUM('KUP 1'!C104+'KUP 1'!L104+'KUP 1'!U104)</f>
        <v>3</v>
      </c>
      <c r="G104" s="67">
        <f t="shared" si="49"/>
        <v>38</v>
      </c>
      <c r="H104" s="75">
        <v>20</v>
      </c>
      <c r="I104" s="75">
        <v>3</v>
      </c>
      <c r="J104" s="67">
        <f t="shared" si="50"/>
        <v>23</v>
      </c>
      <c r="K104" s="259">
        <f t="shared" si="61"/>
        <v>0.77777777777777779</v>
      </c>
      <c r="L104" s="259">
        <f t="shared" si="61"/>
        <v>0.25</v>
      </c>
      <c r="M104" s="259">
        <f t="shared" si="61"/>
        <v>0.66666666666666663</v>
      </c>
      <c r="N104" s="259">
        <f t="shared" si="55"/>
        <v>0.44444444444444442</v>
      </c>
      <c r="O104" s="259">
        <f t="shared" si="55"/>
        <v>0.25</v>
      </c>
      <c r="P104" s="259">
        <f t="shared" si="55"/>
        <v>0.40350877192982454</v>
      </c>
      <c r="Q104" s="259">
        <f t="shared" si="56"/>
        <v>0.5714285714285714</v>
      </c>
      <c r="R104" s="259">
        <f>I104/F104</f>
        <v>1</v>
      </c>
      <c r="S104" s="259">
        <f>J104/G104</f>
        <v>0.60526315789473684</v>
      </c>
    </row>
    <row r="105" spans="1:19" s="102" customFormat="1" ht="9.9499999999999993" customHeight="1" x14ac:dyDescent="0.2">
      <c r="A105" s="105" t="s">
        <v>40</v>
      </c>
      <c r="B105" s="316">
        <f>SUM(B106:B108)</f>
        <v>102</v>
      </c>
      <c r="C105" s="316">
        <f>SUM(C106:C108)</f>
        <v>40</v>
      </c>
      <c r="D105" s="371">
        <f t="shared" si="57"/>
        <v>142</v>
      </c>
      <c r="E105" s="316">
        <f t="shared" ref="E105:F105" si="62">SUM(E106:E108)</f>
        <v>96</v>
      </c>
      <c r="F105" s="316">
        <f t="shared" si="62"/>
        <v>1</v>
      </c>
      <c r="G105" s="371">
        <f t="shared" si="49"/>
        <v>97</v>
      </c>
      <c r="H105" s="316">
        <f t="shared" ref="H105:I105" si="63">SUM(H106:H108)</f>
        <v>63</v>
      </c>
      <c r="I105" s="316">
        <f t="shared" si="63"/>
        <v>0</v>
      </c>
      <c r="J105" s="371">
        <f t="shared" si="50"/>
        <v>63</v>
      </c>
      <c r="K105" s="258">
        <f>E105/B105</f>
        <v>0.94117647058823528</v>
      </c>
      <c r="L105" s="258">
        <f t="shared" si="61"/>
        <v>2.5000000000000001E-2</v>
      </c>
      <c r="M105" s="258">
        <f t="shared" si="61"/>
        <v>0.68309859154929575</v>
      </c>
      <c r="N105" s="258">
        <f t="shared" ref="N105:P120" si="64">H105/B105</f>
        <v>0.61764705882352944</v>
      </c>
      <c r="O105" s="258">
        <f t="shared" si="64"/>
        <v>0</v>
      </c>
      <c r="P105" s="258">
        <f t="shared" si="64"/>
        <v>0.44366197183098594</v>
      </c>
      <c r="Q105" s="258">
        <f t="shared" ref="Q105:S120" si="65">H105/E105</f>
        <v>0.65625</v>
      </c>
      <c r="R105" s="258">
        <f t="shared" si="65"/>
        <v>0</v>
      </c>
      <c r="S105" s="258">
        <f t="shared" si="65"/>
        <v>0.64948453608247425</v>
      </c>
    </row>
    <row r="106" spans="1:19" s="107" customFormat="1" ht="9.9499999999999993" customHeight="1" x14ac:dyDescent="0.2">
      <c r="A106" s="358" t="s">
        <v>59</v>
      </c>
      <c r="B106" s="75">
        <v>32</v>
      </c>
      <c r="C106" s="75">
        <v>40</v>
      </c>
      <c r="D106" s="67">
        <f t="shared" si="57"/>
        <v>72</v>
      </c>
      <c r="E106" s="67">
        <f>SUM('KUP 1'!B106+'KUP 1'!K106+'KUP 1'!T106)</f>
        <v>32</v>
      </c>
      <c r="F106" s="67">
        <f>SUM('KUP 1'!C106+'KUP 1'!L106+'KUP 1'!U106)</f>
        <v>1</v>
      </c>
      <c r="G106" s="67">
        <f t="shared" si="49"/>
        <v>33</v>
      </c>
      <c r="H106" s="75">
        <v>19</v>
      </c>
      <c r="I106" s="75"/>
      <c r="J106" s="67">
        <f t="shared" si="50"/>
        <v>19</v>
      </c>
      <c r="K106" s="259">
        <f t="shared" ref="K106:K109" si="66">E106/B106</f>
        <v>1</v>
      </c>
      <c r="L106" s="259">
        <f t="shared" si="61"/>
        <v>2.5000000000000001E-2</v>
      </c>
      <c r="M106" s="259">
        <f t="shared" si="61"/>
        <v>0.45833333333333331</v>
      </c>
      <c r="N106" s="259">
        <f t="shared" si="64"/>
        <v>0.59375</v>
      </c>
      <c r="O106" s="259">
        <f t="shared" si="64"/>
        <v>0</v>
      </c>
      <c r="P106" s="259">
        <f t="shared" si="64"/>
        <v>0.2638888888888889</v>
      </c>
      <c r="Q106" s="259">
        <f t="shared" si="65"/>
        <v>0.59375</v>
      </c>
      <c r="R106" s="259">
        <f t="shared" si="65"/>
        <v>0</v>
      </c>
      <c r="S106" s="259">
        <f t="shared" si="65"/>
        <v>0.5757575757575758</v>
      </c>
    </row>
    <row r="107" spans="1:19" s="107" customFormat="1" ht="9.9499999999999993" customHeight="1" x14ac:dyDescent="0.2">
      <c r="A107" s="355" t="s">
        <v>262</v>
      </c>
      <c r="B107" s="332">
        <v>35</v>
      </c>
      <c r="C107" s="370"/>
      <c r="D107" s="67">
        <f t="shared" si="57"/>
        <v>35</v>
      </c>
      <c r="E107" s="67">
        <f>SUM('KUP 1'!B107+'KUP 1'!K107+'KUP 1'!T107)</f>
        <v>27</v>
      </c>
      <c r="F107" s="67">
        <f>SUM('KUP 1'!C107+'KUP 1'!L107+'KUP 1'!U107)</f>
        <v>0</v>
      </c>
      <c r="G107" s="67">
        <f t="shared" si="49"/>
        <v>27</v>
      </c>
      <c r="H107" s="332">
        <v>18</v>
      </c>
      <c r="I107" s="370"/>
      <c r="J107" s="67">
        <f t="shared" si="50"/>
        <v>18</v>
      </c>
      <c r="K107" s="259">
        <f t="shared" si="66"/>
        <v>0.77142857142857146</v>
      </c>
      <c r="L107" s="259" t="e">
        <f t="shared" si="61"/>
        <v>#DIV/0!</v>
      </c>
      <c r="M107" s="259">
        <f t="shared" si="61"/>
        <v>0.77142857142857146</v>
      </c>
      <c r="N107" s="259">
        <f t="shared" si="64"/>
        <v>0.51428571428571423</v>
      </c>
      <c r="O107" s="259" t="e">
        <f t="shared" si="64"/>
        <v>#DIV/0!</v>
      </c>
      <c r="P107" s="259">
        <f t="shared" si="64"/>
        <v>0.51428571428571423</v>
      </c>
      <c r="Q107" s="259">
        <f t="shared" si="65"/>
        <v>0.66666666666666663</v>
      </c>
      <c r="R107" s="259" t="e">
        <f t="shared" si="65"/>
        <v>#DIV/0!</v>
      </c>
      <c r="S107" s="259">
        <f t="shared" si="65"/>
        <v>0.66666666666666663</v>
      </c>
    </row>
    <row r="108" spans="1:19" s="107" customFormat="1" ht="9.9499999999999993" customHeight="1" x14ac:dyDescent="0.2">
      <c r="A108" s="358" t="s">
        <v>86</v>
      </c>
      <c r="B108" s="75">
        <v>35</v>
      </c>
      <c r="C108" s="317"/>
      <c r="D108" s="67">
        <f t="shared" si="57"/>
        <v>35</v>
      </c>
      <c r="E108" s="67">
        <f>SUM('KUP 1'!B108+'KUP 1'!K108+'KUP 1'!T108)</f>
        <v>37</v>
      </c>
      <c r="F108" s="67">
        <f>SUM('KUP 1'!C108+'KUP 1'!L108+'KUP 1'!U108)</f>
        <v>0</v>
      </c>
      <c r="G108" s="67">
        <f t="shared" si="49"/>
        <v>37</v>
      </c>
      <c r="H108" s="75">
        <v>26</v>
      </c>
      <c r="I108" s="317"/>
      <c r="J108" s="67">
        <f t="shared" si="50"/>
        <v>26</v>
      </c>
      <c r="K108" s="259">
        <f t="shared" si="66"/>
        <v>1.0571428571428572</v>
      </c>
      <c r="L108" s="259" t="e">
        <f t="shared" si="61"/>
        <v>#DIV/0!</v>
      </c>
      <c r="M108" s="259">
        <f t="shared" si="61"/>
        <v>1.0571428571428572</v>
      </c>
      <c r="N108" s="259">
        <f t="shared" si="64"/>
        <v>0.74285714285714288</v>
      </c>
      <c r="O108" s="259" t="e">
        <f t="shared" si="64"/>
        <v>#DIV/0!</v>
      </c>
      <c r="P108" s="259">
        <f t="shared" si="64"/>
        <v>0.74285714285714288</v>
      </c>
      <c r="Q108" s="259">
        <f t="shared" si="65"/>
        <v>0.70270270270270274</v>
      </c>
      <c r="R108" s="259" t="e">
        <f t="shared" si="65"/>
        <v>#DIV/0!</v>
      </c>
      <c r="S108" s="259">
        <f t="shared" si="65"/>
        <v>0.70270270270270274</v>
      </c>
    </row>
    <row r="109" spans="1:19" s="102" customFormat="1" ht="9.9499999999999993" customHeight="1" x14ac:dyDescent="0.2">
      <c r="A109" s="357" t="s">
        <v>137</v>
      </c>
      <c r="B109" s="310">
        <f>SUM(B110,B118,B120,B124,B127,B129)</f>
        <v>0</v>
      </c>
      <c r="C109" s="310">
        <f>SUM(C110,C118,C120,C124,C127,C129)</f>
        <v>151</v>
      </c>
      <c r="D109" s="374">
        <f>SUM(B109:C109)</f>
        <v>151</v>
      </c>
      <c r="E109" s="310">
        <f t="shared" ref="E109:F109" si="67">SUM(E110,E118,E120,E124,E127,E129)</f>
        <v>0</v>
      </c>
      <c r="F109" s="310">
        <f t="shared" si="67"/>
        <v>73</v>
      </c>
      <c r="G109" s="374">
        <f t="shared" si="49"/>
        <v>73</v>
      </c>
      <c r="H109" s="310">
        <f t="shared" ref="H109:I109" si="68">SUM(H110,H118,H120,H124,H127,H129)</f>
        <v>0</v>
      </c>
      <c r="I109" s="310">
        <f t="shared" si="68"/>
        <v>49</v>
      </c>
      <c r="J109" s="374">
        <f t="shared" si="50"/>
        <v>49</v>
      </c>
      <c r="K109" s="257" t="e">
        <f t="shared" si="66"/>
        <v>#DIV/0!</v>
      </c>
      <c r="L109" s="257">
        <f t="shared" si="61"/>
        <v>0.48344370860927155</v>
      </c>
      <c r="M109" s="257">
        <f t="shared" si="61"/>
        <v>0.48344370860927155</v>
      </c>
      <c r="N109" s="257" t="e">
        <f t="shared" si="64"/>
        <v>#DIV/0!</v>
      </c>
      <c r="O109" s="257">
        <f t="shared" si="64"/>
        <v>0.32450331125827814</v>
      </c>
      <c r="P109" s="257">
        <f t="shared" si="64"/>
        <v>0.32450331125827814</v>
      </c>
      <c r="Q109" s="257" t="e">
        <f t="shared" si="65"/>
        <v>#DIV/0!</v>
      </c>
      <c r="R109" s="257">
        <f t="shared" si="65"/>
        <v>0.67123287671232879</v>
      </c>
      <c r="S109" s="257">
        <f t="shared" si="65"/>
        <v>0.67123287671232879</v>
      </c>
    </row>
    <row r="110" spans="1:19" s="102" customFormat="1" ht="9.9499999999999993" customHeight="1" x14ac:dyDescent="0.2">
      <c r="A110" s="105" t="s">
        <v>35</v>
      </c>
      <c r="B110" s="316">
        <f>SUM(B111:B117)</f>
        <v>0</v>
      </c>
      <c r="C110" s="316">
        <f>SUM(C111:C117)</f>
        <v>49</v>
      </c>
      <c r="D110" s="371">
        <f t="shared" ref="D110:D117" si="69">SUM(B110:C110)</f>
        <v>49</v>
      </c>
      <c r="E110" s="316">
        <f t="shared" ref="E110:F110" si="70">SUM(E111:E117)</f>
        <v>0</v>
      </c>
      <c r="F110" s="316">
        <f t="shared" si="70"/>
        <v>20</v>
      </c>
      <c r="G110" s="371">
        <f t="shared" si="49"/>
        <v>20</v>
      </c>
      <c r="H110" s="316">
        <f t="shared" ref="H110:I110" si="71">SUM(H111:H117)</f>
        <v>0</v>
      </c>
      <c r="I110" s="316">
        <f t="shared" si="71"/>
        <v>17</v>
      </c>
      <c r="J110" s="371">
        <f t="shared" si="50"/>
        <v>17</v>
      </c>
      <c r="K110" s="258" t="e">
        <f>E110/B110</f>
        <v>#DIV/0!</v>
      </c>
      <c r="L110" s="258">
        <f t="shared" si="61"/>
        <v>0.40816326530612246</v>
      </c>
      <c r="M110" s="258">
        <f t="shared" si="61"/>
        <v>0.40816326530612246</v>
      </c>
      <c r="N110" s="258" t="e">
        <f t="shared" si="64"/>
        <v>#DIV/0!</v>
      </c>
      <c r="O110" s="258">
        <f t="shared" si="64"/>
        <v>0.34693877551020408</v>
      </c>
      <c r="P110" s="258">
        <f t="shared" si="64"/>
        <v>0.34693877551020408</v>
      </c>
      <c r="Q110" s="258" t="e">
        <f t="shared" si="65"/>
        <v>#DIV/0!</v>
      </c>
      <c r="R110" s="258">
        <f t="shared" si="65"/>
        <v>0.85</v>
      </c>
      <c r="S110" s="258">
        <f t="shared" si="65"/>
        <v>0.85</v>
      </c>
    </row>
    <row r="111" spans="1:19" s="107" customFormat="1" ht="9.9499999999999993" customHeight="1" x14ac:dyDescent="0.2">
      <c r="A111" s="355" t="s">
        <v>263</v>
      </c>
      <c r="B111" s="75"/>
      <c r="C111" s="75">
        <v>7</v>
      </c>
      <c r="D111" s="67">
        <f t="shared" si="69"/>
        <v>7</v>
      </c>
      <c r="E111" s="67">
        <f>SUM('KUP 1'!B111+'KUP 1'!K111+'KUP 1'!T111)</f>
        <v>0</v>
      </c>
      <c r="F111" s="67">
        <f>SUM('KUP 1'!C111+'KUP 1'!L111+'KUP 1'!U111)</f>
        <v>7</v>
      </c>
      <c r="G111" s="67">
        <f t="shared" si="49"/>
        <v>7</v>
      </c>
      <c r="H111" s="75"/>
      <c r="I111" s="75"/>
      <c r="J111" s="67">
        <f t="shared" si="50"/>
        <v>0</v>
      </c>
      <c r="K111" s="259" t="e">
        <f t="shared" ref="K111:K117" si="72">E111/B111</f>
        <v>#DIV/0!</v>
      </c>
      <c r="L111" s="259">
        <f t="shared" si="61"/>
        <v>1</v>
      </c>
      <c r="M111" s="259">
        <f t="shared" si="61"/>
        <v>1</v>
      </c>
      <c r="N111" s="259" t="e">
        <f t="shared" si="64"/>
        <v>#DIV/0!</v>
      </c>
      <c r="O111" s="259">
        <f t="shared" si="64"/>
        <v>0</v>
      </c>
      <c r="P111" s="259">
        <f t="shared" si="64"/>
        <v>0</v>
      </c>
      <c r="Q111" s="259" t="e">
        <f t="shared" si="65"/>
        <v>#DIV/0!</v>
      </c>
      <c r="R111" s="259">
        <f t="shared" si="65"/>
        <v>0</v>
      </c>
      <c r="S111" s="259">
        <f t="shared" si="65"/>
        <v>0</v>
      </c>
    </row>
    <row r="112" spans="1:19" s="107" customFormat="1" ht="9.9499999999999993" customHeight="1" x14ac:dyDescent="0.2">
      <c r="A112" s="355" t="s">
        <v>264</v>
      </c>
      <c r="B112" s="75"/>
      <c r="C112" s="75">
        <v>7</v>
      </c>
      <c r="D112" s="67">
        <f t="shared" si="69"/>
        <v>7</v>
      </c>
      <c r="E112" s="67">
        <f>SUM('KUP 1'!B112+'KUP 1'!K112+'KUP 1'!T112)</f>
        <v>0</v>
      </c>
      <c r="F112" s="67">
        <f>SUM('KUP 1'!C112+'KUP 1'!L112+'KUP 1'!U112)</f>
        <v>0</v>
      </c>
      <c r="G112" s="67">
        <f t="shared" si="49"/>
        <v>0</v>
      </c>
      <c r="H112" s="75"/>
      <c r="I112" s="75">
        <v>6</v>
      </c>
      <c r="J112" s="67">
        <f t="shared" si="50"/>
        <v>6</v>
      </c>
      <c r="K112" s="259" t="e">
        <f t="shared" si="72"/>
        <v>#DIV/0!</v>
      </c>
      <c r="L112" s="259">
        <f t="shared" si="61"/>
        <v>0</v>
      </c>
      <c r="M112" s="259">
        <f t="shared" si="61"/>
        <v>0</v>
      </c>
      <c r="N112" s="259" t="e">
        <f t="shared" si="64"/>
        <v>#DIV/0!</v>
      </c>
      <c r="O112" s="259">
        <f t="shared" si="64"/>
        <v>0.8571428571428571</v>
      </c>
      <c r="P112" s="259">
        <f t="shared" si="64"/>
        <v>0.8571428571428571</v>
      </c>
      <c r="Q112" s="259" t="e">
        <f t="shared" si="65"/>
        <v>#DIV/0!</v>
      </c>
      <c r="R112" s="259" t="e">
        <f t="shared" si="65"/>
        <v>#DIV/0!</v>
      </c>
      <c r="S112" s="259" t="e">
        <f t="shared" si="65"/>
        <v>#DIV/0!</v>
      </c>
    </row>
    <row r="113" spans="1:19" s="107" customFormat="1" ht="9.9499999999999993" customHeight="1" x14ac:dyDescent="0.2">
      <c r="A113" s="110" t="s">
        <v>50</v>
      </c>
      <c r="B113" s="75"/>
      <c r="C113" s="75">
        <v>7</v>
      </c>
      <c r="D113" s="67">
        <f t="shared" si="69"/>
        <v>7</v>
      </c>
      <c r="E113" s="67">
        <f>SUM('KUP 1'!B113+'KUP 1'!K113+'KUP 1'!T113)</f>
        <v>0</v>
      </c>
      <c r="F113" s="67">
        <f>SUM('KUP 1'!C113+'KUP 1'!L113+'KUP 1'!U113)</f>
        <v>0</v>
      </c>
      <c r="G113" s="67">
        <f t="shared" si="49"/>
        <v>0</v>
      </c>
      <c r="H113" s="75"/>
      <c r="I113" s="75"/>
      <c r="J113" s="67">
        <f t="shared" si="50"/>
        <v>0</v>
      </c>
      <c r="K113" s="259" t="e">
        <f t="shared" si="72"/>
        <v>#DIV/0!</v>
      </c>
      <c r="L113" s="259">
        <f t="shared" si="61"/>
        <v>0</v>
      </c>
      <c r="M113" s="259">
        <f t="shared" si="61"/>
        <v>0</v>
      </c>
      <c r="N113" s="259" t="e">
        <f t="shared" si="64"/>
        <v>#DIV/0!</v>
      </c>
      <c r="O113" s="259">
        <f t="shared" si="64"/>
        <v>0</v>
      </c>
      <c r="P113" s="259">
        <f t="shared" si="64"/>
        <v>0</v>
      </c>
      <c r="Q113" s="259" t="e">
        <f t="shared" si="65"/>
        <v>#DIV/0!</v>
      </c>
      <c r="R113" s="259" t="e">
        <f t="shared" si="65"/>
        <v>#DIV/0!</v>
      </c>
      <c r="S113" s="259" t="e">
        <f t="shared" si="65"/>
        <v>#DIV/0!</v>
      </c>
    </row>
    <row r="114" spans="1:19" s="107" customFormat="1" ht="9.9499999999999993" customHeight="1" x14ac:dyDescent="0.2">
      <c r="A114" s="110" t="s">
        <v>265</v>
      </c>
      <c r="B114" s="75"/>
      <c r="C114" s="75">
        <v>7</v>
      </c>
      <c r="D114" s="67">
        <f t="shared" si="69"/>
        <v>7</v>
      </c>
      <c r="E114" s="67">
        <f>SUM('KUP 1'!B114+'KUP 1'!K114+'KUP 1'!T114)</f>
        <v>0</v>
      </c>
      <c r="F114" s="67">
        <f>SUM('KUP 1'!C114+'KUP 1'!L114+'KUP 1'!U114)</f>
        <v>10</v>
      </c>
      <c r="G114" s="67">
        <f t="shared" si="49"/>
        <v>10</v>
      </c>
      <c r="H114" s="75"/>
      <c r="I114" s="75">
        <v>9</v>
      </c>
      <c r="J114" s="67">
        <f t="shared" si="50"/>
        <v>9</v>
      </c>
      <c r="K114" s="259" t="e">
        <f t="shared" si="72"/>
        <v>#DIV/0!</v>
      </c>
      <c r="L114" s="259">
        <f t="shared" si="61"/>
        <v>1.4285714285714286</v>
      </c>
      <c r="M114" s="259">
        <f t="shared" si="61"/>
        <v>1.4285714285714286</v>
      </c>
      <c r="N114" s="259" t="e">
        <f t="shared" si="64"/>
        <v>#DIV/0!</v>
      </c>
      <c r="O114" s="259">
        <f t="shared" si="64"/>
        <v>1.2857142857142858</v>
      </c>
      <c r="P114" s="259">
        <f t="shared" si="64"/>
        <v>1.2857142857142858</v>
      </c>
      <c r="Q114" s="259" t="e">
        <f t="shared" si="65"/>
        <v>#DIV/0!</v>
      </c>
      <c r="R114" s="259">
        <f t="shared" si="65"/>
        <v>0.9</v>
      </c>
      <c r="S114" s="259">
        <f t="shared" si="65"/>
        <v>0.9</v>
      </c>
    </row>
    <row r="115" spans="1:19" s="107" customFormat="1" ht="9.9499999999999993" customHeight="1" x14ac:dyDescent="0.2">
      <c r="A115" s="355" t="s">
        <v>54</v>
      </c>
      <c r="B115" s="318"/>
      <c r="C115" s="75">
        <v>7</v>
      </c>
      <c r="D115" s="67">
        <f t="shared" si="69"/>
        <v>7</v>
      </c>
      <c r="E115" s="67">
        <f>SUM('KUP 1'!B115+'KUP 1'!K115+'KUP 1'!T115)</f>
        <v>0</v>
      </c>
      <c r="F115" s="67">
        <f>SUM('KUP 1'!C115+'KUP 1'!L115+'KUP 1'!U115)</f>
        <v>0</v>
      </c>
      <c r="G115" s="67">
        <f t="shared" si="49"/>
        <v>0</v>
      </c>
      <c r="H115" s="318"/>
      <c r="I115" s="318"/>
      <c r="J115" s="67">
        <f t="shared" si="50"/>
        <v>0</v>
      </c>
      <c r="K115" s="259" t="e">
        <f t="shared" si="72"/>
        <v>#DIV/0!</v>
      </c>
      <c r="L115" s="259">
        <f t="shared" si="61"/>
        <v>0</v>
      </c>
      <c r="M115" s="259">
        <f t="shared" si="61"/>
        <v>0</v>
      </c>
      <c r="N115" s="259" t="e">
        <f t="shared" si="64"/>
        <v>#DIV/0!</v>
      </c>
      <c r="O115" s="259">
        <f t="shared" si="64"/>
        <v>0</v>
      </c>
      <c r="P115" s="259">
        <f t="shared" si="64"/>
        <v>0</v>
      </c>
      <c r="Q115" s="259" t="e">
        <f t="shared" si="65"/>
        <v>#DIV/0!</v>
      </c>
      <c r="R115" s="259" t="e">
        <f t="shared" si="65"/>
        <v>#DIV/0!</v>
      </c>
      <c r="S115" s="259" t="e">
        <f t="shared" si="65"/>
        <v>#DIV/0!</v>
      </c>
    </row>
    <row r="116" spans="1:19" s="107" customFormat="1" ht="9.9499999999999993" customHeight="1" x14ac:dyDescent="0.2">
      <c r="A116" s="355" t="s">
        <v>108</v>
      </c>
      <c r="B116" s="317"/>
      <c r="C116" s="75">
        <v>7</v>
      </c>
      <c r="D116" s="67">
        <f t="shared" si="69"/>
        <v>7</v>
      </c>
      <c r="E116" s="67">
        <f>SUM('KUP 1'!B116+'KUP 1'!K116+'KUP 1'!T116)</f>
        <v>0</v>
      </c>
      <c r="F116" s="67">
        <f>SUM('KUP 1'!C116+'KUP 1'!L116+'KUP 1'!U116)</f>
        <v>0</v>
      </c>
      <c r="G116" s="67">
        <f t="shared" si="49"/>
        <v>0</v>
      </c>
      <c r="H116" s="317"/>
      <c r="I116" s="317"/>
      <c r="J116" s="67">
        <f t="shared" si="50"/>
        <v>0</v>
      </c>
      <c r="K116" s="259" t="e">
        <f t="shared" si="72"/>
        <v>#DIV/0!</v>
      </c>
      <c r="L116" s="259">
        <f t="shared" si="61"/>
        <v>0</v>
      </c>
      <c r="M116" s="259">
        <f t="shared" si="61"/>
        <v>0</v>
      </c>
      <c r="N116" s="259" t="e">
        <f t="shared" si="64"/>
        <v>#DIV/0!</v>
      </c>
      <c r="O116" s="259">
        <f t="shared" si="64"/>
        <v>0</v>
      </c>
      <c r="P116" s="259">
        <f t="shared" si="64"/>
        <v>0</v>
      </c>
      <c r="Q116" s="259" t="e">
        <f t="shared" si="65"/>
        <v>#DIV/0!</v>
      </c>
      <c r="R116" s="259" t="e">
        <f t="shared" si="65"/>
        <v>#DIV/0!</v>
      </c>
      <c r="S116" s="259" t="e">
        <f t="shared" si="65"/>
        <v>#DIV/0!</v>
      </c>
    </row>
    <row r="117" spans="1:19" s="107" customFormat="1" ht="9.9499999999999993" customHeight="1" x14ac:dyDescent="0.2">
      <c r="A117" s="355" t="s">
        <v>81</v>
      </c>
      <c r="B117" s="75"/>
      <c r="C117" s="75">
        <v>7</v>
      </c>
      <c r="D117" s="67">
        <f t="shared" si="69"/>
        <v>7</v>
      </c>
      <c r="E117" s="67">
        <f>SUM('KUP 1'!B117+'KUP 1'!K117+'KUP 1'!T117)</f>
        <v>0</v>
      </c>
      <c r="F117" s="67">
        <f>SUM('KUP 1'!C117+'KUP 1'!L117+'KUP 1'!U117)</f>
        <v>3</v>
      </c>
      <c r="G117" s="67">
        <f t="shared" si="49"/>
        <v>3</v>
      </c>
      <c r="H117" s="75"/>
      <c r="I117" s="75">
        <v>2</v>
      </c>
      <c r="J117" s="67">
        <f t="shared" si="50"/>
        <v>2</v>
      </c>
      <c r="K117" s="259" t="e">
        <f t="shared" si="72"/>
        <v>#DIV/0!</v>
      </c>
      <c r="L117" s="259">
        <f t="shared" si="61"/>
        <v>0.42857142857142855</v>
      </c>
      <c r="M117" s="259">
        <f t="shared" si="61"/>
        <v>0.42857142857142855</v>
      </c>
      <c r="N117" s="259" t="e">
        <f t="shared" si="64"/>
        <v>#DIV/0!</v>
      </c>
      <c r="O117" s="259">
        <f t="shared" si="64"/>
        <v>0.2857142857142857</v>
      </c>
      <c r="P117" s="259">
        <f t="shared" si="64"/>
        <v>0.2857142857142857</v>
      </c>
      <c r="Q117" s="259" t="e">
        <f t="shared" si="65"/>
        <v>#DIV/0!</v>
      </c>
      <c r="R117" s="259">
        <f t="shared" si="65"/>
        <v>0.66666666666666663</v>
      </c>
      <c r="S117" s="259">
        <f t="shared" si="65"/>
        <v>0.66666666666666663</v>
      </c>
    </row>
    <row r="118" spans="1:19" s="102" customFormat="1" ht="9.9499999999999993" customHeight="1" x14ac:dyDescent="0.25">
      <c r="A118" s="105" t="s">
        <v>36</v>
      </c>
      <c r="B118" s="316">
        <f>SUM(B119)</f>
        <v>0</v>
      </c>
      <c r="C118" s="316">
        <f>SUM(C119)</f>
        <v>12</v>
      </c>
      <c r="D118" s="316">
        <f>SUM(B118:C118)</f>
        <v>12</v>
      </c>
      <c r="E118" s="316">
        <f t="shared" ref="E118:F118" si="73">SUM(E119)</f>
        <v>0</v>
      </c>
      <c r="F118" s="316">
        <f t="shared" si="73"/>
        <v>10</v>
      </c>
      <c r="G118" s="316">
        <f t="shared" si="49"/>
        <v>10</v>
      </c>
      <c r="H118" s="316">
        <f t="shared" ref="H118:I118" si="74">SUM(H119)</f>
        <v>0</v>
      </c>
      <c r="I118" s="316">
        <f t="shared" si="74"/>
        <v>8</v>
      </c>
      <c r="J118" s="316">
        <f t="shared" si="50"/>
        <v>8</v>
      </c>
      <c r="K118" s="258" t="e">
        <f>E118/B118</f>
        <v>#DIV/0!</v>
      </c>
      <c r="L118" s="258">
        <f t="shared" si="61"/>
        <v>0.83333333333333337</v>
      </c>
      <c r="M118" s="258">
        <f t="shared" si="61"/>
        <v>0.83333333333333337</v>
      </c>
      <c r="N118" s="258" t="e">
        <f t="shared" si="64"/>
        <v>#DIV/0!</v>
      </c>
      <c r="O118" s="258">
        <f t="shared" si="64"/>
        <v>0.66666666666666663</v>
      </c>
      <c r="P118" s="258">
        <f t="shared" si="64"/>
        <v>0.66666666666666663</v>
      </c>
      <c r="Q118" s="258" t="e">
        <f t="shared" si="65"/>
        <v>#DIV/0!</v>
      </c>
      <c r="R118" s="258">
        <f t="shared" si="65"/>
        <v>0.8</v>
      </c>
      <c r="S118" s="258">
        <f t="shared" si="65"/>
        <v>0.8</v>
      </c>
    </row>
    <row r="119" spans="1:19" s="102" customFormat="1" ht="9.9499999999999993" customHeight="1" x14ac:dyDescent="0.2">
      <c r="A119" s="106" t="s">
        <v>70</v>
      </c>
      <c r="B119" s="75"/>
      <c r="C119" s="75">
        <v>12</v>
      </c>
      <c r="D119" s="67">
        <f t="shared" ref="D119:D126" si="75">SUM(B119:C119)</f>
        <v>12</v>
      </c>
      <c r="E119" s="67">
        <f>SUM('KUP 1'!B119+'KUP 1'!K119+'KUP 1'!T119)</f>
        <v>0</v>
      </c>
      <c r="F119" s="67">
        <f>SUM('KUP 1'!C119+'KUP 1'!L119+'KUP 1'!U119)</f>
        <v>10</v>
      </c>
      <c r="G119" s="67">
        <f t="shared" si="49"/>
        <v>10</v>
      </c>
      <c r="H119" s="75"/>
      <c r="I119" s="75">
        <v>8</v>
      </c>
      <c r="J119" s="67">
        <f t="shared" si="50"/>
        <v>8</v>
      </c>
      <c r="K119" s="259" t="e">
        <f t="shared" ref="K119:M129" si="76">E119/B119</f>
        <v>#DIV/0!</v>
      </c>
      <c r="L119" s="259">
        <f t="shared" si="76"/>
        <v>0.83333333333333337</v>
      </c>
      <c r="M119" s="259">
        <f t="shared" si="76"/>
        <v>0.83333333333333337</v>
      </c>
      <c r="N119" s="259" t="e">
        <f t="shared" si="64"/>
        <v>#DIV/0!</v>
      </c>
      <c r="O119" s="259">
        <f t="shared" si="64"/>
        <v>0.66666666666666663</v>
      </c>
      <c r="P119" s="259">
        <f t="shared" si="64"/>
        <v>0.66666666666666663</v>
      </c>
      <c r="Q119" s="259" t="e">
        <f t="shared" si="65"/>
        <v>#DIV/0!</v>
      </c>
      <c r="R119" s="259">
        <f>I119/F119</f>
        <v>0.8</v>
      </c>
      <c r="S119" s="259">
        <f>J119/G119</f>
        <v>0.8</v>
      </c>
    </row>
    <row r="120" spans="1:19" s="102" customFormat="1" ht="9.9499999999999993" customHeight="1" x14ac:dyDescent="0.2">
      <c r="A120" s="105" t="s">
        <v>37</v>
      </c>
      <c r="B120" s="316">
        <f>SUM(B121:B123)</f>
        <v>0</v>
      </c>
      <c r="C120" s="316">
        <f>SUM(C121:C123)</f>
        <v>39</v>
      </c>
      <c r="D120" s="371">
        <f t="shared" si="75"/>
        <v>39</v>
      </c>
      <c r="E120" s="316">
        <f t="shared" ref="E120:F120" si="77">SUM(E121:E123)</f>
        <v>0</v>
      </c>
      <c r="F120" s="316">
        <f t="shared" si="77"/>
        <v>17</v>
      </c>
      <c r="G120" s="371">
        <f t="shared" si="49"/>
        <v>17</v>
      </c>
      <c r="H120" s="316">
        <f t="shared" ref="H120:I120" si="78">SUM(H121:H123)</f>
        <v>0</v>
      </c>
      <c r="I120" s="316">
        <f t="shared" si="78"/>
        <v>9</v>
      </c>
      <c r="J120" s="371">
        <f t="shared" si="50"/>
        <v>9</v>
      </c>
      <c r="K120" s="258" t="e">
        <f>E120/B120</f>
        <v>#DIV/0!</v>
      </c>
      <c r="L120" s="258">
        <f t="shared" si="76"/>
        <v>0.4358974358974359</v>
      </c>
      <c r="M120" s="258">
        <f t="shared" si="76"/>
        <v>0.4358974358974359</v>
      </c>
      <c r="N120" s="258" t="e">
        <f t="shared" si="64"/>
        <v>#DIV/0!</v>
      </c>
      <c r="O120" s="258">
        <f t="shared" si="64"/>
        <v>0.23076923076923078</v>
      </c>
      <c r="P120" s="258">
        <f t="shared" si="64"/>
        <v>0.23076923076923078</v>
      </c>
      <c r="Q120" s="258" t="e">
        <f t="shared" si="65"/>
        <v>#DIV/0!</v>
      </c>
      <c r="R120" s="258">
        <f t="shared" si="65"/>
        <v>0.52941176470588236</v>
      </c>
      <c r="S120" s="258">
        <f t="shared" si="65"/>
        <v>0.52941176470588236</v>
      </c>
    </row>
    <row r="121" spans="1:19" s="107" customFormat="1" ht="9.9499999999999993" customHeight="1" x14ac:dyDescent="0.2">
      <c r="A121" s="106" t="s">
        <v>116</v>
      </c>
      <c r="B121" s="317"/>
      <c r="C121" s="75">
        <v>12</v>
      </c>
      <c r="D121" s="67">
        <f t="shared" si="75"/>
        <v>12</v>
      </c>
      <c r="E121" s="67">
        <f>SUM('KUP 1'!B121+'KUP 1'!K121+'KUP 1'!T121)</f>
        <v>0</v>
      </c>
      <c r="F121" s="67">
        <f>SUM('KUP 1'!C121+'KUP 1'!L121+'KUP 1'!U121)</f>
        <v>1</v>
      </c>
      <c r="G121" s="67">
        <f t="shared" si="49"/>
        <v>1</v>
      </c>
      <c r="H121" s="317"/>
      <c r="I121" s="75">
        <v>1</v>
      </c>
      <c r="J121" s="67">
        <f t="shared" si="50"/>
        <v>1</v>
      </c>
      <c r="K121" s="259" t="e">
        <f t="shared" ref="K121:K123" si="79">E121/B121</f>
        <v>#DIV/0!</v>
      </c>
      <c r="L121" s="259">
        <f t="shared" si="76"/>
        <v>8.3333333333333329E-2</v>
      </c>
      <c r="M121" s="259">
        <f t="shared" si="76"/>
        <v>8.3333333333333329E-2</v>
      </c>
      <c r="N121" s="259" t="e">
        <f t="shared" ref="N121:P130" si="80">H121/B121</f>
        <v>#DIV/0!</v>
      </c>
      <c r="O121" s="259">
        <f t="shared" si="80"/>
        <v>8.3333333333333329E-2</v>
      </c>
      <c r="P121" s="259">
        <f t="shared" si="80"/>
        <v>8.3333333333333329E-2</v>
      </c>
      <c r="Q121" s="259" t="e">
        <f t="shared" ref="Q121:S130" si="81">H121/E121</f>
        <v>#DIV/0!</v>
      </c>
      <c r="R121" s="259">
        <f t="shared" si="81"/>
        <v>1</v>
      </c>
      <c r="S121" s="259">
        <f t="shared" si="81"/>
        <v>1</v>
      </c>
    </row>
    <row r="122" spans="1:19" s="107" customFormat="1" ht="9.9499999999999993" customHeight="1" x14ac:dyDescent="0.2">
      <c r="A122" s="106" t="s">
        <v>142</v>
      </c>
      <c r="B122" s="317"/>
      <c r="C122" s="75">
        <v>12</v>
      </c>
      <c r="D122" s="67">
        <f t="shared" si="75"/>
        <v>12</v>
      </c>
      <c r="E122" s="67">
        <f>SUM('KUP 1'!B122+'KUP 1'!K122+'KUP 1'!T122)</f>
        <v>0</v>
      </c>
      <c r="F122" s="67">
        <f>SUM('KUP 1'!C122+'KUP 1'!L122+'KUP 1'!U122)</f>
        <v>8</v>
      </c>
      <c r="G122" s="67">
        <f t="shared" si="49"/>
        <v>8</v>
      </c>
      <c r="H122" s="317"/>
      <c r="I122" s="75">
        <v>5</v>
      </c>
      <c r="J122" s="67">
        <f t="shared" si="50"/>
        <v>5</v>
      </c>
      <c r="K122" s="259" t="e">
        <f t="shared" si="79"/>
        <v>#DIV/0!</v>
      </c>
      <c r="L122" s="259">
        <f t="shared" si="76"/>
        <v>0.66666666666666663</v>
      </c>
      <c r="M122" s="259">
        <f t="shared" si="76"/>
        <v>0.66666666666666663</v>
      </c>
      <c r="N122" s="259" t="e">
        <f t="shared" si="80"/>
        <v>#DIV/0!</v>
      </c>
      <c r="O122" s="259">
        <f t="shared" si="80"/>
        <v>0.41666666666666669</v>
      </c>
      <c r="P122" s="259">
        <f t="shared" si="80"/>
        <v>0.41666666666666669</v>
      </c>
      <c r="Q122" s="259" t="e">
        <f t="shared" si="81"/>
        <v>#DIV/0!</v>
      </c>
      <c r="R122" s="259">
        <f t="shared" si="81"/>
        <v>0.625</v>
      </c>
      <c r="S122" s="259">
        <f t="shared" si="81"/>
        <v>0.625</v>
      </c>
    </row>
    <row r="123" spans="1:19" s="107" customFormat="1" ht="9.9499999999999993" customHeight="1" x14ac:dyDescent="0.2">
      <c r="A123" s="106" t="s">
        <v>62</v>
      </c>
      <c r="B123" s="317"/>
      <c r="C123" s="75">
        <v>15</v>
      </c>
      <c r="D123" s="67">
        <f t="shared" si="75"/>
        <v>15</v>
      </c>
      <c r="E123" s="67">
        <f>SUM('KUP 1'!B123+'KUP 1'!K123+'KUP 1'!T123)</f>
        <v>0</v>
      </c>
      <c r="F123" s="67">
        <f>SUM('KUP 1'!C123+'KUP 1'!L123+'KUP 1'!U123)</f>
        <v>8</v>
      </c>
      <c r="G123" s="67">
        <f t="shared" si="49"/>
        <v>8</v>
      </c>
      <c r="H123" s="317"/>
      <c r="I123" s="75">
        <v>3</v>
      </c>
      <c r="J123" s="67">
        <f t="shared" si="50"/>
        <v>3</v>
      </c>
      <c r="K123" s="259" t="e">
        <f t="shared" si="79"/>
        <v>#DIV/0!</v>
      </c>
      <c r="L123" s="259">
        <f t="shared" si="76"/>
        <v>0.53333333333333333</v>
      </c>
      <c r="M123" s="259">
        <f t="shared" si="76"/>
        <v>0.53333333333333333</v>
      </c>
      <c r="N123" s="259" t="e">
        <f t="shared" si="80"/>
        <v>#DIV/0!</v>
      </c>
      <c r="O123" s="259">
        <f t="shared" si="80"/>
        <v>0.2</v>
      </c>
      <c r="P123" s="259">
        <f t="shared" si="80"/>
        <v>0.2</v>
      </c>
      <c r="Q123" s="259" t="e">
        <f t="shared" si="81"/>
        <v>#DIV/0!</v>
      </c>
      <c r="R123" s="259">
        <f t="shared" si="81"/>
        <v>0.375</v>
      </c>
      <c r="S123" s="259">
        <f t="shared" si="81"/>
        <v>0.375</v>
      </c>
    </row>
    <row r="124" spans="1:19" s="102" customFormat="1" ht="9.9499999999999993" customHeight="1" x14ac:dyDescent="0.2">
      <c r="A124" s="105" t="s">
        <v>38</v>
      </c>
      <c r="B124" s="316">
        <f>SUM(B125:B126)</f>
        <v>0</v>
      </c>
      <c r="C124" s="316">
        <f>SUM(C125:C126)</f>
        <v>24</v>
      </c>
      <c r="D124" s="371">
        <f t="shared" si="75"/>
        <v>24</v>
      </c>
      <c r="E124" s="316">
        <f t="shared" ref="E124:F124" si="82">SUM(E125:E126)</f>
        <v>0</v>
      </c>
      <c r="F124" s="316">
        <f t="shared" si="82"/>
        <v>11</v>
      </c>
      <c r="G124" s="371">
        <f t="shared" si="49"/>
        <v>11</v>
      </c>
      <c r="H124" s="316">
        <f t="shared" ref="H124:I124" si="83">SUM(H125:H126)</f>
        <v>0</v>
      </c>
      <c r="I124" s="316">
        <f t="shared" si="83"/>
        <v>7</v>
      </c>
      <c r="J124" s="371">
        <f t="shared" si="50"/>
        <v>7</v>
      </c>
      <c r="K124" s="258" t="e">
        <f>E124/B124</f>
        <v>#DIV/0!</v>
      </c>
      <c r="L124" s="258">
        <f t="shared" si="76"/>
        <v>0.45833333333333331</v>
      </c>
      <c r="M124" s="258">
        <f t="shared" si="76"/>
        <v>0.45833333333333331</v>
      </c>
      <c r="N124" s="258" t="e">
        <f t="shared" si="80"/>
        <v>#DIV/0!</v>
      </c>
      <c r="O124" s="258">
        <f t="shared" si="80"/>
        <v>0.29166666666666669</v>
      </c>
      <c r="P124" s="258">
        <f t="shared" si="80"/>
        <v>0.29166666666666669</v>
      </c>
      <c r="Q124" s="258" t="e">
        <f t="shared" si="81"/>
        <v>#DIV/0!</v>
      </c>
      <c r="R124" s="258">
        <f t="shared" si="81"/>
        <v>0.63636363636363635</v>
      </c>
      <c r="S124" s="258">
        <f t="shared" si="81"/>
        <v>0.63636363636363635</v>
      </c>
    </row>
    <row r="125" spans="1:19" s="107" customFormat="1" ht="9.9499999999999993" customHeight="1" x14ac:dyDescent="0.2">
      <c r="A125" s="106" t="s">
        <v>69</v>
      </c>
      <c r="B125" s="75"/>
      <c r="C125" s="75">
        <v>12</v>
      </c>
      <c r="D125" s="67">
        <f t="shared" si="75"/>
        <v>12</v>
      </c>
      <c r="E125" s="67">
        <f>SUM('KUP 1'!B125+'KUP 1'!K125+'KUP 1'!T125)</f>
        <v>0</v>
      </c>
      <c r="F125" s="67">
        <f>SUM('KUP 1'!C125+'KUP 1'!L125+'KUP 1'!U125)</f>
        <v>6</v>
      </c>
      <c r="G125" s="67">
        <f t="shared" si="49"/>
        <v>6</v>
      </c>
      <c r="H125" s="75"/>
      <c r="I125" s="75">
        <v>4</v>
      </c>
      <c r="J125" s="67">
        <f t="shared" si="50"/>
        <v>4</v>
      </c>
      <c r="K125" s="259" t="e">
        <f t="shared" ref="K125:K126" si="84">E125/B125</f>
        <v>#DIV/0!</v>
      </c>
      <c r="L125" s="259">
        <f t="shared" si="76"/>
        <v>0.5</v>
      </c>
      <c r="M125" s="259">
        <f t="shared" si="76"/>
        <v>0.5</v>
      </c>
      <c r="N125" s="259" t="e">
        <f t="shared" si="80"/>
        <v>#DIV/0!</v>
      </c>
      <c r="O125" s="259">
        <f t="shared" si="80"/>
        <v>0.33333333333333331</v>
      </c>
      <c r="P125" s="259">
        <f t="shared" si="80"/>
        <v>0.33333333333333331</v>
      </c>
      <c r="Q125" s="259" t="e">
        <f t="shared" si="81"/>
        <v>#DIV/0!</v>
      </c>
      <c r="R125" s="259">
        <f>I125/F125</f>
        <v>0.66666666666666663</v>
      </c>
      <c r="S125" s="259">
        <f>J125/G125</f>
        <v>0.66666666666666663</v>
      </c>
    </row>
    <row r="126" spans="1:19" s="107" customFormat="1" ht="9.9499999999999993" customHeight="1" x14ac:dyDescent="0.2">
      <c r="A126" s="106" t="s">
        <v>266</v>
      </c>
      <c r="B126" s="317"/>
      <c r="C126" s="75">
        <v>12</v>
      </c>
      <c r="D126" s="67">
        <f t="shared" si="75"/>
        <v>12</v>
      </c>
      <c r="E126" s="67">
        <f>SUM('KUP 1'!B126+'KUP 1'!K126+'KUP 1'!T126)</f>
        <v>0</v>
      </c>
      <c r="F126" s="67">
        <f>SUM('KUP 1'!C126+'KUP 1'!L126+'KUP 1'!U126)</f>
        <v>5</v>
      </c>
      <c r="G126" s="67">
        <f t="shared" si="49"/>
        <v>5</v>
      </c>
      <c r="H126" s="317"/>
      <c r="I126" s="317">
        <v>3</v>
      </c>
      <c r="J126" s="67">
        <f t="shared" si="50"/>
        <v>3</v>
      </c>
      <c r="K126" s="259" t="e">
        <f t="shared" si="84"/>
        <v>#DIV/0!</v>
      </c>
      <c r="L126" s="259">
        <f t="shared" si="76"/>
        <v>0.41666666666666669</v>
      </c>
      <c r="M126" s="259">
        <f t="shared" si="76"/>
        <v>0.41666666666666669</v>
      </c>
      <c r="N126" s="259" t="e">
        <f t="shared" si="80"/>
        <v>#DIV/0!</v>
      </c>
      <c r="O126" s="259">
        <f t="shared" si="80"/>
        <v>0.25</v>
      </c>
      <c r="P126" s="259">
        <f t="shared" si="80"/>
        <v>0.25</v>
      </c>
      <c r="Q126" s="259" t="e">
        <f t="shared" si="81"/>
        <v>#DIV/0!</v>
      </c>
      <c r="R126" s="259">
        <f>I126/F126</f>
        <v>0.6</v>
      </c>
      <c r="S126" s="259">
        <f>J126/G126</f>
        <v>0.6</v>
      </c>
    </row>
    <row r="127" spans="1:19" s="102" customFormat="1" ht="9.9499999999999993" customHeight="1" x14ac:dyDescent="0.25">
      <c r="A127" s="105" t="s">
        <v>39</v>
      </c>
      <c r="B127" s="316">
        <f>SUM(B128)</f>
        <v>0</v>
      </c>
      <c r="C127" s="316">
        <f>SUM(C128)</f>
        <v>12</v>
      </c>
      <c r="D127" s="316">
        <f>SUM(B127:C127)</f>
        <v>12</v>
      </c>
      <c r="E127" s="316">
        <f t="shared" ref="E127:F127" si="85">SUM(E128)</f>
        <v>0</v>
      </c>
      <c r="F127" s="316">
        <f t="shared" si="85"/>
        <v>8</v>
      </c>
      <c r="G127" s="316">
        <f t="shared" si="49"/>
        <v>8</v>
      </c>
      <c r="H127" s="316">
        <f t="shared" ref="H127:I127" si="86">SUM(H128)</f>
        <v>0</v>
      </c>
      <c r="I127" s="316">
        <f t="shared" si="86"/>
        <v>4</v>
      </c>
      <c r="J127" s="316">
        <f t="shared" si="50"/>
        <v>4</v>
      </c>
      <c r="K127" s="258" t="e">
        <f>E127/B127</f>
        <v>#DIV/0!</v>
      </c>
      <c r="L127" s="258">
        <f t="shared" si="76"/>
        <v>0.66666666666666663</v>
      </c>
      <c r="M127" s="258">
        <f t="shared" si="76"/>
        <v>0.66666666666666663</v>
      </c>
      <c r="N127" s="258" t="e">
        <f t="shared" si="80"/>
        <v>#DIV/0!</v>
      </c>
      <c r="O127" s="258">
        <f t="shared" si="80"/>
        <v>0.33333333333333331</v>
      </c>
      <c r="P127" s="258">
        <f t="shared" si="80"/>
        <v>0.33333333333333331</v>
      </c>
      <c r="Q127" s="258" t="e">
        <f t="shared" si="81"/>
        <v>#DIV/0!</v>
      </c>
      <c r="R127" s="258">
        <f t="shared" si="81"/>
        <v>0.5</v>
      </c>
      <c r="S127" s="258">
        <f t="shared" si="81"/>
        <v>0.5</v>
      </c>
    </row>
    <row r="128" spans="1:19" ht="9.9499999999999993" customHeight="1" x14ac:dyDescent="0.2">
      <c r="A128" s="108" t="s">
        <v>84</v>
      </c>
      <c r="B128" s="368"/>
      <c r="C128" s="71">
        <v>12</v>
      </c>
      <c r="D128" s="67">
        <f t="shared" ref="D128" si="87">SUM(B128:C128)</f>
        <v>12</v>
      </c>
      <c r="E128" s="67">
        <f>SUM('KUP 1'!B128+'KUP 1'!K128+'KUP 1'!T128)</f>
        <v>0</v>
      </c>
      <c r="F128" s="67">
        <f>SUM('KUP 1'!C128+'KUP 1'!L128+'KUP 1'!U128)</f>
        <v>8</v>
      </c>
      <c r="G128" s="67">
        <f t="shared" si="49"/>
        <v>8</v>
      </c>
      <c r="H128" s="368"/>
      <c r="I128" s="368">
        <v>4</v>
      </c>
      <c r="J128" s="67">
        <f t="shared" si="50"/>
        <v>4</v>
      </c>
      <c r="K128" s="259" t="e">
        <f t="shared" ref="K128" si="88">E128/B128</f>
        <v>#DIV/0!</v>
      </c>
      <c r="L128" s="259">
        <f t="shared" si="76"/>
        <v>0.66666666666666663</v>
      </c>
      <c r="M128" s="259">
        <f t="shared" si="76"/>
        <v>0.66666666666666663</v>
      </c>
      <c r="N128" s="259" t="e">
        <f t="shared" si="80"/>
        <v>#DIV/0!</v>
      </c>
      <c r="O128" s="259">
        <f t="shared" si="80"/>
        <v>0.33333333333333331</v>
      </c>
      <c r="P128" s="259">
        <f t="shared" si="80"/>
        <v>0.33333333333333331</v>
      </c>
      <c r="Q128" s="259" t="e">
        <f t="shared" si="81"/>
        <v>#DIV/0!</v>
      </c>
      <c r="R128" s="259">
        <f>I128/F128</f>
        <v>0.5</v>
      </c>
      <c r="S128" s="259">
        <f>J128/G128</f>
        <v>0.5</v>
      </c>
    </row>
    <row r="129" spans="1:19" ht="9.9499999999999993" customHeight="1" x14ac:dyDescent="0.2">
      <c r="A129" s="105" t="s">
        <v>40</v>
      </c>
      <c r="B129" s="316">
        <f>SUM(B130)</f>
        <v>0</v>
      </c>
      <c r="C129" s="316">
        <f>SUM(C130)</f>
        <v>15</v>
      </c>
      <c r="D129" s="316">
        <f>SUM(B129:C129)</f>
        <v>15</v>
      </c>
      <c r="E129" s="316">
        <f t="shared" ref="E129:F129" si="89">SUM(E130)</f>
        <v>0</v>
      </c>
      <c r="F129" s="316">
        <f t="shared" si="89"/>
        <v>7</v>
      </c>
      <c r="G129" s="316">
        <f t="shared" si="49"/>
        <v>7</v>
      </c>
      <c r="H129" s="316">
        <f t="shared" ref="H129:I129" si="90">SUM(H130)</f>
        <v>0</v>
      </c>
      <c r="I129" s="316">
        <f t="shared" si="90"/>
        <v>4</v>
      </c>
      <c r="J129" s="316">
        <f t="shared" si="50"/>
        <v>4</v>
      </c>
      <c r="K129" s="258" t="e">
        <f>E129/B129</f>
        <v>#DIV/0!</v>
      </c>
      <c r="L129" s="258">
        <f t="shared" si="76"/>
        <v>0.46666666666666667</v>
      </c>
      <c r="M129" s="258">
        <f t="shared" si="76"/>
        <v>0.46666666666666667</v>
      </c>
      <c r="N129" s="258" t="e">
        <f t="shared" si="80"/>
        <v>#DIV/0!</v>
      </c>
      <c r="O129" s="258">
        <f t="shared" si="80"/>
        <v>0.26666666666666666</v>
      </c>
      <c r="P129" s="258">
        <f t="shared" si="80"/>
        <v>0.26666666666666666</v>
      </c>
      <c r="Q129" s="258" t="e">
        <f t="shared" si="81"/>
        <v>#DIV/0!</v>
      </c>
      <c r="R129" s="258">
        <f t="shared" si="81"/>
        <v>0.5714285714285714</v>
      </c>
      <c r="S129" s="258">
        <f t="shared" si="81"/>
        <v>0.5714285714285714</v>
      </c>
    </row>
    <row r="130" spans="1:19" ht="9.9499999999999993" customHeight="1" x14ac:dyDescent="0.2">
      <c r="A130" s="358" t="s">
        <v>59</v>
      </c>
      <c r="B130" s="367"/>
      <c r="C130" s="408">
        <v>15</v>
      </c>
      <c r="D130" s="67">
        <f t="shared" ref="D130" si="91">SUM(B130:C130)</f>
        <v>15</v>
      </c>
      <c r="E130" s="67">
        <f>SUM('KUP 1'!B130+'KUP 1'!K130+'KUP 1'!T130)</f>
        <v>0</v>
      </c>
      <c r="F130" s="67">
        <f>SUM('KUP 1'!C130+'KUP 1'!L130+'KUP 1'!U130)</f>
        <v>7</v>
      </c>
      <c r="G130" s="67">
        <f t="shared" si="49"/>
        <v>7</v>
      </c>
      <c r="H130" s="367"/>
      <c r="I130" s="367">
        <v>4</v>
      </c>
      <c r="J130" s="67">
        <f t="shared" si="50"/>
        <v>4</v>
      </c>
      <c r="K130" s="259" t="e">
        <f t="shared" ref="K130:M130" si="92">E130/B130</f>
        <v>#DIV/0!</v>
      </c>
      <c r="L130" s="259">
        <f t="shared" si="92"/>
        <v>0.46666666666666667</v>
      </c>
      <c r="M130" s="259">
        <f t="shared" si="92"/>
        <v>0.46666666666666667</v>
      </c>
      <c r="N130" s="259" t="e">
        <f t="shared" si="80"/>
        <v>#DIV/0!</v>
      </c>
      <c r="O130" s="259">
        <f t="shared" si="80"/>
        <v>0.26666666666666666</v>
      </c>
      <c r="P130" s="259">
        <f t="shared" si="80"/>
        <v>0.26666666666666666</v>
      </c>
      <c r="Q130" s="259" t="e">
        <f t="shared" si="81"/>
        <v>#DIV/0!</v>
      </c>
      <c r="R130" s="259">
        <f>I130/F130</f>
        <v>0.5714285714285714</v>
      </c>
      <c r="S130" s="259">
        <f>J130/G130</f>
        <v>0.5714285714285714</v>
      </c>
    </row>
    <row r="131" spans="1:19" x14ac:dyDescent="0.2">
      <c r="A131" s="11"/>
    </row>
    <row r="132" spans="1:19" x14ac:dyDescent="0.2">
      <c r="A132" s="409"/>
    </row>
    <row r="133" spans="1:19" x14ac:dyDescent="0.2">
      <c r="A133" s="11"/>
    </row>
    <row r="134" spans="1:19" x14ac:dyDescent="0.2">
      <c r="A134" s="11"/>
    </row>
    <row r="135" spans="1:19" ht="15.75" customHeight="1" x14ac:dyDescent="0.2">
      <c r="A135" s="11"/>
    </row>
    <row r="136" spans="1:19" ht="15.75" customHeight="1" x14ac:dyDescent="0.2">
      <c r="A136" s="11"/>
    </row>
    <row r="137" spans="1:19" x14ac:dyDescent="0.2">
      <c r="A137" s="11"/>
    </row>
    <row r="138" spans="1:19" x14ac:dyDescent="0.2">
      <c r="A138" s="11"/>
    </row>
    <row r="139" spans="1:19" x14ac:dyDescent="0.2">
      <c r="A139" s="11"/>
    </row>
    <row r="140" spans="1:19" x14ac:dyDescent="0.2">
      <c r="A140" s="11"/>
    </row>
    <row r="141" spans="1:19" x14ac:dyDescent="0.2">
      <c r="A141" s="11"/>
    </row>
  </sheetData>
  <mergeCells count="8">
    <mergeCell ref="A5:A8"/>
    <mergeCell ref="B5:S5"/>
    <mergeCell ref="B6:D6"/>
    <mergeCell ref="E6:G6"/>
    <mergeCell ref="H6:J6"/>
    <mergeCell ref="K6:M6"/>
    <mergeCell ref="N6:P6"/>
    <mergeCell ref="Q6:S6"/>
  </mergeCells>
  <pageMargins left="0.70866141732283472" right="0.70866141732283472" top="0.74803149606299213" bottom="0.74803149606299213" header="0.31496062992125984" footer="0.31496062992125984"/>
  <pageSetup paperSize="8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4"/>
  <sheetViews>
    <sheetView zoomScale="110" zoomScaleNormal="110" workbookViewId="0">
      <pane xSplit="1" topLeftCell="B1" activePane="topRight" state="frozen"/>
      <selection pane="topRight" activeCell="C139" sqref="C139"/>
    </sheetView>
  </sheetViews>
  <sheetFormatPr defaultColWidth="46" defaultRowHeight="12.75" x14ac:dyDescent="0.25"/>
  <cols>
    <col min="1" max="1" width="50.7109375" style="109" customWidth="1"/>
    <col min="2" max="28" width="7.7109375" style="92" customWidth="1"/>
    <col min="29" max="16384" width="46" style="102"/>
  </cols>
  <sheetData>
    <row r="1" spans="1:28" x14ac:dyDescent="0.25">
      <c r="A1" s="545" t="s">
        <v>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</row>
    <row r="2" spans="1:28" x14ac:dyDescent="0.25">
      <c r="A2" s="545" t="s">
        <v>88</v>
      </c>
      <c r="B2" s="102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</row>
    <row r="3" spans="1:28" x14ac:dyDescent="0.25">
      <c r="A3" s="101"/>
      <c r="B3" s="42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</row>
    <row r="5" spans="1:28" x14ac:dyDescent="0.25">
      <c r="A5" s="601" t="s">
        <v>113</v>
      </c>
      <c r="B5" s="600" t="s">
        <v>235</v>
      </c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0"/>
      <c r="W5" s="600"/>
      <c r="X5" s="600"/>
      <c r="Y5" s="600"/>
      <c r="Z5" s="600"/>
      <c r="AA5" s="600"/>
      <c r="AB5" s="600"/>
    </row>
    <row r="6" spans="1:28" ht="15" customHeight="1" x14ac:dyDescent="0.25">
      <c r="A6" s="602"/>
      <c r="B6" s="600" t="s">
        <v>10</v>
      </c>
      <c r="C6" s="600"/>
      <c r="D6" s="600"/>
      <c r="E6" s="600"/>
      <c r="F6" s="600"/>
      <c r="G6" s="600"/>
      <c r="H6" s="600"/>
      <c r="I6" s="600"/>
      <c r="J6" s="600"/>
      <c r="K6" s="600" t="s">
        <v>11</v>
      </c>
      <c r="L6" s="600"/>
      <c r="M6" s="600"/>
      <c r="N6" s="600"/>
      <c r="O6" s="600"/>
      <c r="P6" s="600"/>
      <c r="Q6" s="600"/>
      <c r="R6" s="600"/>
      <c r="S6" s="600"/>
      <c r="T6" s="604" t="s">
        <v>12</v>
      </c>
      <c r="U6" s="605"/>
      <c r="V6" s="605"/>
      <c r="W6" s="605"/>
      <c r="X6" s="605"/>
      <c r="Y6" s="605"/>
      <c r="Z6" s="605"/>
      <c r="AA6" s="605"/>
      <c r="AB6" s="606"/>
    </row>
    <row r="7" spans="1:28" ht="48" customHeight="1" x14ac:dyDescent="0.25">
      <c r="A7" s="602"/>
      <c r="B7" s="588" t="s">
        <v>250</v>
      </c>
      <c r="C7" s="588"/>
      <c r="D7" s="588"/>
      <c r="E7" s="588" t="s">
        <v>290</v>
      </c>
      <c r="F7" s="588"/>
      <c r="G7" s="588"/>
      <c r="H7" s="600" t="s">
        <v>188</v>
      </c>
      <c r="I7" s="600"/>
      <c r="J7" s="600"/>
      <c r="K7" s="588" t="s">
        <v>251</v>
      </c>
      <c r="L7" s="588"/>
      <c r="M7" s="588"/>
      <c r="N7" s="588" t="s">
        <v>291</v>
      </c>
      <c r="O7" s="588"/>
      <c r="P7" s="588"/>
      <c r="Q7" s="600" t="s">
        <v>188</v>
      </c>
      <c r="R7" s="600"/>
      <c r="S7" s="600"/>
      <c r="T7" s="588" t="s">
        <v>252</v>
      </c>
      <c r="U7" s="588"/>
      <c r="V7" s="588"/>
      <c r="W7" s="588" t="s">
        <v>292</v>
      </c>
      <c r="X7" s="588"/>
      <c r="Y7" s="588"/>
      <c r="Z7" s="600" t="s">
        <v>188</v>
      </c>
      <c r="AA7" s="600"/>
      <c r="AB7" s="600"/>
    </row>
    <row r="8" spans="1:28" ht="9.75" customHeight="1" x14ac:dyDescent="0.25">
      <c r="A8" s="603"/>
      <c r="B8" s="551" t="s">
        <v>0</v>
      </c>
      <c r="C8" s="551" t="s">
        <v>1</v>
      </c>
      <c r="D8" s="551" t="s">
        <v>4</v>
      </c>
      <c r="E8" s="551" t="s">
        <v>0</v>
      </c>
      <c r="F8" s="551" t="s">
        <v>1</v>
      </c>
      <c r="G8" s="551" t="s">
        <v>4</v>
      </c>
      <c r="H8" s="551" t="s">
        <v>0</v>
      </c>
      <c r="I8" s="551" t="s">
        <v>1</v>
      </c>
      <c r="J8" s="551" t="s">
        <v>4</v>
      </c>
      <c r="K8" s="551" t="s">
        <v>0</v>
      </c>
      <c r="L8" s="551" t="s">
        <v>1</v>
      </c>
      <c r="M8" s="551" t="s">
        <v>4</v>
      </c>
      <c r="N8" s="551" t="s">
        <v>0</v>
      </c>
      <c r="O8" s="551" t="s">
        <v>1</v>
      </c>
      <c r="P8" s="551" t="s">
        <v>4</v>
      </c>
      <c r="Q8" s="551" t="s">
        <v>0</v>
      </c>
      <c r="R8" s="551" t="s">
        <v>1</v>
      </c>
      <c r="S8" s="551" t="s">
        <v>4</v>
      </c>
      <c r="T8" s="551" t="s">
        <v>0</v>
      </c>
      <c r="U8" s="551" t="s">
        <v>1</v>
      </c>
      <c r="V8" s="551" t="s">
        <v>4</v>
      </c>
      <c r="W8" s="551" t="s">
        <v>0</v>
      </c>
      <c r="X8" s="551" t="s">
        <v>1</v>
      </c>
      <c r="Y8" s="551" t="s">
        <v>4</v>
      </c>
      <c r="Z8" s="551" t="s">
        <v>0</v>
      </c>
      <c r="AA8" s="551" t="s">
        <v>1</v>
      </c>
      <c r="AB8" s="551" t="s">
        <v>4</v>
      </c>
    </row>
    <row r="9" spans="1:28" ht="9.9499999999999993" hidden="1" customHeight="1" x14ac:dyDescent="0.25">
      <c r="A9" s="103" t="s">
        <v>20</v>
      </c>
      <c r="B9" s="319">
        <f t="shared" ref="B9:G9" si="0">SUM(B10,B46)</f>
        <v>88</v>
      </c>
      <c r="C9" s="319">
        <f t="shared" si="0"/>
        <v>0</v>
      </c>
      <c r="D9" s="319">
        <f t="shared" si="0"/>
        <v>88</v>
      </c>
      <c r="E9" s="319">
        <f t="shared" si="0"/>
        <v>1011</v>
      </c>
      <c r="F9" s="319">
        <f t="shared" si="0"/>
        <v>274</v>
      </c>
      <c r="G9" s="319">
        <f t="shared" si="0"/>
        <v>1285</v>
      </c>
      <c r="H9" s="94">
        <f t="shared" ref="H9:J18" si="1">B9/E9</f>
        <v>8.7042532146389712E-2</v>
      </c>
      <c r="I9" s="94">
        <f t="shared" si="1"/>
        <v>0</v>
      </c>
      <c r="J9" s="94">
        <f t="shared" si="1"/>
        <v>6.8482490272373547E-2</v>
      </c>
      <c r="K9" s="319">
        <f t="shared" ref="K9:P9" si="2">SUM(K10,K46)</f>
        <v>74</v>
      </c>
      <c r="L9" s="319">
        <f t="shared" si="2"/>
        <v>0</v>
      </c>
      <c r="M9" s="319">
        <f t="shared" si="2"/>
        <v>74</v>
      </c>
      <c r="N9" s="319">
        <f t="shared" si="2"/>
        <v>688</v>
      </c>
      <c r="O9" s="319">
        <f t="shared" si="2"/>
        <v>218</v>
      </c>
      <c r="P9" s="319">
        <f t="shared" si="2"/>
        <v>906</v>
      </c>
      <c r="Q9" s="94">
        <f t="shared" ref="Q9:S18" si="3">K9/N9</f>
        <v>0.10755813953488372</v>
      </c>
      <c r="R9" s="94">
        <f t="shared" si="3"/>
        <v>0</v>
      </c>
      <c r="S9" s="94">
        <f t="shared" si="3"/>
        <v>8.1677704194260486E-2</v>
      </c>
      <c r="T9" s="319">
        <f t="shared" ref="T9:Y9" si="4">SUM(T10,T46)</f>
        <v>0</v>
      </c>
      <c r="U9" s="319">
        <f t="shared" si="4"/>
        <v>0</v>
      </c>
      <c r="V9" s="319">
        <f t="shared" si="4"/>
        <v>0</v>
      </c>
      <c r="W9" s="319">
        <f t="shared" si="4"/>
        <v>558</v>
      </c>
      <c r="X9" s="319">
        <f t="shared" si="4"/>
        <v>226</v>
      </c>
      <c r="Y9" s="319">
        <f t="shared" si="4"/>
        <v>784</v>
      </c>
      <c r="Z9" s="94">
        <f t="shared" ref="Z9:AB18" si="5">T9/W9</f>
        <v>0</v>
      </c>
      <c r="AA9" s="94">
        <f t="shared" si="5"/>
        <v>0</v>
      </c>
      <c r="AB9" s="94">
        <f t="shared" si="5"/>
        <v>0</v>
      </c>
    </row>
    <row r="10" spans="1:28" ht="9.9499999999999993" hidden="1" customHeight="1" x14ac:dyDescent="0.25">
      <c r="A10" s="104" t="s">
        <v>159</v>
      </c>
      <c r="B10" s="330">
        <f>SUM(B11,B25,B28,B38,B41,B44)</f>
        <v>88</v>
      </c>
      <c r="C10" s="330">
        <f t="shared" ref="C10:G10" si="6">SUM(C11,C25,C28,C38,C41,C44)</f>
        <v>0</v>
      </c>
      <c r="D10" s="330">
        <f t="shared" si="6"/>
        <v>88</v>
      </c>
      <c r="E10" s="330">
        <f t="shared" si="6"/>
        <v>484</v>
      </c>
      <c r="F10" s="330">
        <f t="shared" si="6"/>
        <v>0</v>
      </c>
      <c r="G10" s="330">
        <f t="shared" si="6"/>
        <v>484</v>
      </c>
      <c r="H10" s="95">
        <f t="shared" si="1"/>
        <v>0.18181818181818182</v>
      </c>
      <c r="I10" s="95" t="e">
        <f t="shared" si="1"/>
        <v>#DIV/0!</v>
      </c>
      <c r="J10" s="95">
        <f t="shared" si="1"/>
        <v>0.18181818181818182</v>
      </c>
      <c r="K10" s="330">
        <f t="shared" ref="K10:P10" si="7">SUM(K11,K25,K28,K38,K41,K44)</f>
        <v>74</v>
      </c>
      <c r="L10" s="330">
        <f t="shared" si="7"/>
        <v>0</v>
      </c>
      <c r="M10" s="330">
        <f t="shared" si="7"/>
        <v>74</v>
      </c>
      <c r="N10" s="330">
        <f t="shared" si="7"/>
        <v>368</v>
      </c>
      <c r="O10" s="330">
        <f t="shared" si="7"/>
        <v>0</v>
      </c>
      <c r="P10" s="330">
        <f t="shared" si="7"/>
        <v>368</v>
      </c>
      <c r="Q10" s="95">
        <f t="shared" si="3"/>
        <v>0.20108695652173914</v>
      </c>
      <c r="R10" s="95" t="e">
        <f t="shared" si="3"/>
        <v>#DIV/0!</v>
      </c>
      <c r="S10" s="95">
        <f t="shared" si="3"/>
        <v>0.20108695652173914</v>
      </c>
      <c r="T10" s="330">
        <f t="shared" ref="T10:Y10" si="8">SUM(T11,T25,T28,T38,T41,T44)</f>
        <v>0</v>
      </c>
      <c r="U10" s="330">
        <f t="shared" si="8"/>
        <v>0</v>
      </c>
      <c r="V10" s="330">
        <f t="shared" si="8"/>
        <v>0</v>
      </c>
      <c r="W10" s="330">
        <f t="shared" si="8"/>
        <v>235</v>
      </c>
      <c r="X10" s="330">
        <f t="shared" si="8"/>
        <v>0</v>
      </c>
      <c r="Y10" s="330">
        <f t="shared" si="8"/>
        <v>235</v>
      </c>
      <c r="Z10" s="95">
        <f t="shared" si="5"/>
        <v>0</v>
      </c>
      <c r="AA10" s="95" t="e">
        <f t="shared" si="5"/>
        <v>#DIV/0!</v>
      </c>
      <c r="AB10" s="95">
        <f t="shared" si="5"/>
        <v>0</v>
      </c>
    </row>
    <row r="11" spans="1:28" ht="9.9499999999999993" hidden="1" customHeight="1" x14ac:dyDescent="0.25">
      <c r="A11" s="105" t="s">
        <v>35</v>
      </c>
      <c r="B11" s="316">
        <f t="shared" ref="B11:G11" si="9">SUM(B12,B19)</f>
        <v>0</v>
      </c>
      <c r="C11" s="316">
        <f t="shared" si="9"/>
        <v>0</v>
      </c>
      <c r="D11" s="316">
        <f t="shared" si="9"/>
        <v>0</v>
      </c>
      <c r="E11" s="316">
        <f t="shared" si="9"/>
        <v>64</v>
      </c>
      <c r="F11" s="316">
        <f t="shared" si="9"/>
        <v>0</v>
      </c>
      <c r="G11" s="316">
        <f t="shared" si="9"/>
        <v>64</v>
      </c>
      <c r="H11" s="329">
        <f t="shared" si="1"/>
        <v>0</v>
      </c>
      <c r="I11" s="329" t="e">
        <f t="shared" si="1"/>
        <v>#DIV/0!</v>
      </c>
      <c r="J11" s="329">
        <f t="shared" si="1"/>
        <v>0</v>
      </c>
      <c r="K11" s="316">
        <f t="shared" ref="K11:P11" si="10">SUM(K12,K19)</f>
        <v>0</v>
      </c>
      <c r="L11" s="316">
        <f t="shared" si="10"/>
        <v>0</v>
      </c>
      <c r="M11" s="316">
        <f t="shared" si="10"/>
        <v>0</v>
      </c>
      <c r="N11" s="316">
        <f t="shared" si="10"/>
        <v>57</v>
      </c>
      <c r="O11" s="316">
        <f t="shared" si="10"/>
        <v>0</v>
      </c>
      <c r="P11" s="316">
        <f t="shared" si="10"/>
        <v>57</v>
      </c>
      <c r="Q11" s="329">
        <f t="shared" si="3"/>
        <v>0</v>
      </c>
      <c r="R11" s="329" t="e">
        <f t="shared" si="3"/>
        <v>#DIV/0!</v>
      </c>
      <c r="S11" s="329">
        <f t="shared" si="3"/>
        <v>0</v>
      </c>
      <c r="T11" s="316">
        <f t="shared" ref="T11:Y11" si="11">SUM(T12,T19)</f>
        <v>0</v>
      </c>
      <c r="U11" s="316">
        <f t="shared" si="11"/>
        <v>0</v>
      </c>
      <c r="V11" s="316">
        <f t="shared" si="11"/>
        <v>0</v>
      </c>
      <c r="W11" s="316">
        <f t="shared" si="11"/>
        <v>54</v>
      </c>
      <c r="X11" s="316">
        <f t="shared" si="11"/>
        <v>0</v>
      </c>
      <c r="Y11" s="316">
        <f t="shared" si="11"/>
        <v>54</v>
      </c>
      <c r="Z11" s="329">
        <f t="shared" si="5"/>
        <v>0</v>
      </c>
      <c r="AA11" s="329" t="e">
        <f t="shared" si="5"/>
        <v>#DIV/0!</v>
      </c>
      <c r="AB11" s="329">
        <f t="shared" si="5"/>
        <v>0</v>
      </c>
    </row>
    <row r="12" spans="1:28" ht="9.9499999999999993" hidden="1" customHeight="1" x14ac:dyDescent="0.25">
      <c r="A12" s="326" t="s">
        <v>111</v>
      </c>
      <c r="B12" s="331">
        <f t="shared" ref="B12:G12" si="12">SUM(B13:B18)</f>
        <v>0</v>
      </c>
      <c r="C12" s="331">
        <f t="shared" si="12"/>
        <v>0</v>
      </c>
      <c r="D12" s="331">
        <f t="shared" si="12"/>
        <v>0</v>
      </c>
      <c r="E12" s="331">
        <f t="shared" si="12"/>
        <v>49</v>
      </c>
      <c r="F12" s="331">
        <f t="shared" si="12"/>
        <v>0</v>
      </c>
      <c r="G12" s="331">
        <f t="shared" si="12"/>
        <v>49</v>
      </c>
      <c r="H12" s="328">
        <f t="shared" si="1"/>
        <v>0</v>
      </c>
      <c r="I12" s="328" t="e">
        <f t="shared" si="1"/>
        <v>#DIV/0!</v>
      </c>
      <c r="J12" s="328">
        <f t="shared" si="1"/>
        <v>0</v>
      </c>
      <c r="K12" s="331">
        <f t="shared" ref="K12:P12" si="13">SUM(K13:K18)</f>
        <v>0</v>
      </c>
      <c r="L12" s="331">
        <f t="shared" si="13"/>
        <v>0</v>
      </c>
      <c r="M12" s="331">
        <f t="shared" si="13"/>
        <v>0</v>
      </c>
      <c r="N12" s="331">
        <f t="shared" si="13"/>
        <v>46</v>
      </c>
      <c r="O12" s="331">
        <f t="shared" si="13"/>
        <v>0</v>
      </c>
      <c r="P12" s="331">
        <f t="shared" si="13"/>
        <v>46</v>
      </c>
      <c r="Q12" s="328">
        <f t="shared" si="3"/>
        <v>0</v>
      </c>
      <c r="R12" s="328" t="e">
        <f t="shared" si="3"/>
        <v>#DIV/0!</v>
      </c>
      <c r="S12" s="328">
        <f t="shared" si="3"/>
        <v>0</v>
      </c>
      <c r="T12" s="331">
        <f t="shared" ref="T12:Y12" si="14">SUM(T13:T18)</f>
        <v>0</v>
      </c>
      <c r="U12" s="331">
        <f t="shared" si="14"/>
        <v>0</v>
      </c>
      <c r="V12" s="331">
        <f t="shared" si="14"/>
        <v>0</v>
      </c>
      <c r="W12" s="331">
        <f t="shared" si="14"/>
        <v>44</v>
      </c>
      <c r="X12" s="331">
        <f t="shared" si="14"/>
        <v>0</v>
      </c>
      <c r="Y12" s="331">
        <f t="shared" si="14"/>
        <v>44</v>
      </c>
      <c r="Z12" s="328">
        <f t="shared" si="5"/>
        <v>0</v>
      </c>
      <c r="AA12" s="328" t="e">
        <f t="shared" si="5"/>
        <v>#DIV/0!</v>
      </c>
      <c r="AB12" s="328">
        <f t="shared" si="5"/>
        <v>0</v>
      </c>
    </row>
    <row r="13" spans="1:28" ht="9.9499999999999993" hidden="1" customHeight="1" x14ac:dyDescent="0.25">
      <c r="A13" s="298" t="s">
        <v>50</v>
      </c>
      <c r="B13" s="75"/>
      <c r="C13" s="75"/>
      <c r="D13" s="75">
        <f>SUM(B13:C13)</f>
        <v>0</v>
      </c>
      <c r="E13" s="339">
        <f>SUM('[1]KUP 5_17-18'!B14)</f>
        <v>5</v>
      </c>
      <c r="F13" s="339">
        <f>SUM('[1]KUP 5_17-18'!C14)</f>
        <v>0</v>
      </c>
      <c r="G13" s="75">
        <f>SUM(E13:F13)</f>
        <v>5</v>
      </c>
      <c r="H13" s="98">
        <f t="shared" si="1"/>
        <v>0</v>
      </c>
      <c r="I13" s="98" t="e">
        <f t="shared" si="1"/>
        <v>#DIV/0!</v>
      </c>
      <c r="J13" s="98">
        <f t="shared" si="1"/>
        <v>0</v>
      </c>
      <c r="K13" s="75"/>
      <c r="L13" s="75"/>
      <c r="M13" s="75">
        <f>SUM(K13:L13)</f>
        <v>0</v>
      </c>
      <c r="N13" s="339">
        <f>SUM('[1]KUP 5_17-18'!K14)</f>
        <v>4</v>
      </c>
      <c r="O13" s="339">
        <f>SUM('[1]KUP 5_17-18'!L14)</f>
        <v>0</v>
      </c>
      <c r="P13" s="75">
        <f>SUM(N13:O13)</f>
        <v>4</v>
      </c>
      <c r="Q13" s="98">
        <f t="shared" si="3"/>
        <v>0</v>
      </c>
      <c r="R13" s="98" t="e">
        <f t="shared" si="3"/>
        <v>#DIV/0!</v>
      </c>
      <c r="S13" s="98">
        <f t="shared" si="3"/>
        <v>0</v>
      </c>
      <c r="T13" s="75"/>
      <c r="U13" s="75"/>
      <c r="V13" s="75">
        <f>SUM(T13:U13)</f>
        <v>0</v>
      </c>
      <c r="W13" s="339">
        <f>SUM('[1]KUP 5_17-18'!T14)</f>
        <v>8</v>
      </c>
      <c r="X13" s="339">
        <f>SUM('[1]KUP 5_17-18'!U14)</f>
        <v>0</v>
      </c>
      <c r="Y13" s="75">
        <f>SUM(W13:X13)</f>
        <v>8</v>
      </c>
      <c r="Z13" s="98">
        <f t="shared" si="5"/>
        <v>0</v>
      </c>
      <c r="AA13" s="98" t="e">
        <f t="shared" si="5"/>
        <v>#DIV/0!</v>
      </c>
      <c r="AB13" s="98">
        <f t="shared" si="5"/>
        <v>0</v>
      </c>
    </row>
    <row r="14" spans="1:28" s="107" customFormat="1" ht="9.9499999999999993" hidden="1" customHeight="1" x14ac:dyDescent="0.25">
      <c r="A14" s="298" t="s">
        <v>65</v>
      </c>
      <c r="B14" s="75"/>
      <c r="C14" s="75"/>
      <c r="D14" s="75">
        <f t="shared" ref="D14:D18" si="15">SUM(B14:C14)</f>
        <v>0</v>
      </c>
      <c r="E14" s="339">
        <f>SUM('[1]KUP 5_17-18'!B15)</f>
        <v>6</v>
      </c>
      <c r="F14" s="339">
        <f>SUM('[1]KUP 5_17-18'!C15)</f>
        <v>0</v>
      </c>
      <c r="G14" s="75">
        <f t="shared" ref="G14:G18" si="16">SUM(E14:F14)</f>
        <v>6</v>
      </c>
      <c r="H14" s="98">
        <f t="shared" si="1"/>
        <v>0</v>
      </c>
      <c r="I14" s="98" t="e">
        <f t="shared" si="1"/>
        <v>#DIV/0!</v>
      </c>
      <c r="J14" s="98">
        <f t="shared" si="1"/>
        <v>0</v>
      </c>
      <c r="K14" s="75"/>
      <c r="L14" s="75"/>
      <c r="M14" s="75">
        <f t="shared" ref="M14:M18" si="17">SUM(K14:L14)</f>
        <v>0</v>
      </c>
      <c r="N14" s="339">
        <f>SUM('[1]KUP 5_17-18'!K15)</f>
        <v>5</v>
      </c>
      <c r="O14" s="339">
        <f>SUM('[1]KUP 5_17-18'!L15)</f>
        <v>0</v>
      </c>
      <c r="P14" s="75">
        <f t="shared" ref="P14:P18" si="18">SUM(N14:O14)</f>
        <v>5</v>
      </c>
      <c r="Q14" s="98">
        <f t="shared" si="3"/>
        <v>0</v>
      </c>
      <c r="R14" s="98" t="e">
        <f t="shared" si="3"/>
        <v>#DIV/0!</v>
      </c>
      <c r="S14" s="98">
        <f t="shared" si="3"/>
        <v>0</v>
      </c>
      <c r="T14" s="75"/>
      <c r="U14" s="75"/>
      <c r="V14" s="75">
        <f t="shared" ref="V14:V18" si="19">SUM(T14:U14)</f>
        <v>0</v>
      </c>
      <c r="W14" s="339">
        <f>SUM('[1]KUP 5_17-18'!T15)</f>
        <v>7</v>
      </c>
      <c r="X14" s="339">
        <f>SUM('[1]KUP 5_17-18'!U15)</f>
        <v>0</v>
      </c>
      <c r="Y14" s="75">
        <f t="shared" ref="Y14:Y18" si="20">SUM(W14:X14)</f>
        <v>7</v>
      </c>
      <c r="Z14" s="98">
        <f t="shared" si="5"/>
        <v>0</v>
      </c>
      <c r="AA14" s="98" t="e">
        <f t="shared" si="5"/>
        <v>#DIV/0!</v>
      </c>
      <c r="AB14" s="98">
        <f t="shared" si="5"/>
        <v>0</v>
      </c>
    </row>
    <row r="15" spans="1:28" s="107" customFormat="1" ht="9.9499999999999993" hidden="1" customHeight="1" x14ac:dyDescent="0.25">
      <c r="A15" s="298" t="s">
        <v>52</v>
      </c>
      <c r="B15" s="75"/>
      <c r="C15" s="75"/>
      <c r="D15" s="75">
        <f t="shared" si="15"/>
        <v>0</v>
      </c>
      <c r="E15" s="339">
        <f>SUM('[1]KUP 5_17-18'!B16)</f>
        <v>10</v>
      </c>
      <c r="F15" s="339">
        <f>SUM('[1]KUP 5_17-18'!C16)</f>
        <v>0</v>
      </c>
      <c r="G15" s="75">
        <f t="shared" si="16"/>
        <v>10</v>
      </c>
      <c r="H15" s="98">
        <f t="shared" si="1"/>
        <v>0</v>
      </c>
      <c r="I15" s="98" t="e">
        <f t="shared" si="1"/>
        <v>#DIV/0!</v>
      </c>
      <c r="J15" s="98">
        <f t="shared" si="1"/>
        <v>0</v>
      </c>
      <c r="K15" s="75"/>
      <c r="L15" s="75"/>
      <c r="M15" s="75">
        <f t="shared" si="17"/>
        <v>0</v>
      </c>
      <c r="N15" s="339">
        <f>SUM('[1]KUP 5_17-18'!K16)</f>
        <v>13</v>
      </c>
      <c r="O15" s="339">
        <f>SUM('[1]KUP 5_17-18'!L16)</f>
        <v>0</v>
      </c>
      <c r="P15" s="75">
        <f t="shared" si="18"/>
        <v>13</v>
      </c>
      <c r="Q15" s="98">
        <f t="shared" si="3"/>
        <v>0</v>
      </c>
      <c r="R15" s="98" t="e">
        <f t="shared" si="3"/>
        <v>#DIV/0!</v>
      </c>
      <c r="S15" s="98">
        <f t="shared" si="3"/>
        <v>0</v>
      </c>
      <c r="T15" s="75"/>
      <c r="U15" s="75"/>
      <c r="V15" s="75">
        <f t="shared" si="19"/>
        <v>0</v>
      </c>
      <c r="W15" s="339">
        <f>SUM('[1]KUP 5_17-18'!T16)</f>
        <v>9</v>
      </c>
      <c r="X15" s="339">
        <f>SUM('[1]KUP 5_17-18'!U16)</f>
        <v>0</v>
      </c>
      <c r="Y15" s="75">
        <f t="shared" si="20"/>
        <v>9</v>
      </c>
      <c r="Z15" s="98">
        <f t="shared" si="5"/>
        <v>0</v>
      </c>
      <c r="AA15" s="98" t="e">
        <f t="shared" si="5"/>
        <v>#DIV/0!</v>
      </c>
      <c r="AB15" s="98">
        <f t="shared" si="5"/>
        <v>0</v>
      </c>
    </row>
    <row r="16" spans="1:28" ht="9.9499999999999993" hidden="1" customHeight="1" x14ac:dyDescent="0.25">
      <c r="A16" s="298" t="s">
        <v>53</v>
      </c>
      <c r="B16" s="75"/>
      <c r="C16" s="75"/>
      <c r="D16" s="75">
        <f t="shared" si="15"/>
        <v>0</v>
      </c>
      <c r="E16" s="339">
        <f>SUM('[1]KUP 5_17-18'!B17)</f>
        <v>19</v>
      </c>
      <c r="F16" s="339">
        <f>SUM('[1]KUP 5_17-18'!C17)</f>
        <v>0</v>
      </c>
      <c r="G16" s="75">
        <f t="shared" si="16"/>
        <v>19</v>
      </c>
      <c r="H16" s="98">
        <f t="shared" si="1"/>
        <v>0</v>
      </c>
      <c r="I16" s="98" t="e">
        <f t="shared" si="1"/>
        <v>#DIV/0!</v>
      </c>
      <c r="J16" s="98">
        <f t="shared" si="1"/>
        <v>0</v>
      </c>
      <c r="K16" s="75"/>
      <c r="L16" s="75"/>
      <c r="M16" s="75">
        <f t="shared" si="17"/>
        <v>0</v>
      </c>
      <c r="N16" s="339">
        <f>SUM('[1]KUP 5_17-18'!K17)</f>
        <v>16</v>
      </c>
      <c r="O16" s="339">
        <f>SUM('[1]KUP 5_17-18'!L17)</f>
        <v>0</v>
      </c>
      <c r="P16" s="75">
        <f t="shared" si="18"/>
        <v>16</v>
      </c>
      <c r="Q16" s="98">
        <f t="shared" si="3"/>
        <v>0</v>
      </c>
      <c r="R16" s="98" t="e">
        <f t="shared" si="3"/>
        <v>#DIV/0!</v>
      </c>
      <c r="S16" s="98">
        <f t="shared" si="3"/>
        <v>0</v>
      </c>
      <c r="T16" s="75"/>
      <c r="U16" s="75"/>
      <c r="V16" s="75">
        <f t="shared" si="19"/>
        <v>0</v>
      </c>
      <c r="W16" s="339">
        <f>SUM('[1]KUP 5_17-18'!T17)</f>
        <v>15</v>
      </c>
      <c r="X16" s="339">
        <f>SUM('[1]KUP 5_17-18'!U17)</f>
        <v>0</v>
      </c>
      <c r="Y16" s="75">
        <f t="shared" si="20"/>
        <v>15</v>
      </c>
      <c r="Z16" s="98">
        <f t="shared" si="5"/>
        <v>0</v>
      </c>
      <c r="AA16" s="98" t="e">
        <f t="shared" si="5"/>
        <v>#DIV/0!</v>
      </c>
      <c r="AB16" s="98">
        <f t="shared" si="5"/>
        <v>0</v>
      </c>
    </row>
    <row r="17" spans="1:28" ht="9.9499999999999993" hidden="1" customHeight="1" x14ac:dyDescent="0.25">
      <c r="A17" s="298" t="s">
        <v>68</v>
      </c>
      <c r="B17" s="75"/>
      <c r="C17" s="75"/>
      <c r="D17" s="75">
        <f t="shared" si="15"/>
        <v>0</v>
      </c>
      <c r="E17" s="339">
        <f>SUM('[1]KUP 5_17-18'!B18)</f>
        <v>2</v>
      </c>
      <c r="F17" s="339">
        <f>SUM('[1]KUP 5_17-18'!C18)</f>
        <v>0</v>
      </c>
      <c r="G17" s="75">
        <f t="shared" si="16"/>
        <v>2</v>
      </c>
      <c r="H17" s="98">
        <f t="shared" si="1"/>
        <v>0</v>
      </c>
      <c r="I17" s="98" t="e">
        <f t="shared" si="1"/>
        <v>#DIV/0!</v>
      </c>
      <c r="J17" s="98">
        <f t="shared" si="1"/>
        <v>0</v>
      </c>
      <c r="K17" s="75"/>
      <c r="L17" s="75"/>
      <c r="M17" s="75">
        <f t="shared" si="17"/>
        <v>0</v>
      </c>
      <c r="N17" s="339">
        <f>SUM('[1]KUP 5_17-18'!K18)</f>
        <v>2</v>
      </c>
      <c r="O17" s="339">
        <f>SUM('[1]KUP 5_17-18'!L18)</f>
        <v>0</v>
      </c>
      <c r="P17" s="75">
        <f t="shared" si="18"/>
        <v>2</v>
      </c>
      <c r="Q17" s="98">
        <f t="shared" si="3"/>
        <v>0</v>
      </c>
      <c r="R17" s="98" t="e">
        <f t="shared" si="3"/>
        <v>#DIV/0!</v>
      </c>
      <c r="S17" s="98">
        <f t="shared" si="3"/>
        <v>0</v>
      </c>
      <c r="T17" s="75"/>
      <c r="U17" s="75"/>
      <c r="V17" s="75">
        <f t="shared" si="19"/>
        <v>0</v>
      </c>
      <c r="W17" s="339">
        <f>SUM('[1]KUP 5_17-18'!T18)</f>
        <v>5</v>
      </c>
      <c r="X17" s="339">
        <f>SUM('[1]KUP 5_17-18'!U18)</f>
        <v>0</v>
      </c>
      <c r="Y17" s="75">
        <f t="shared" si="20"/>
        <v>5</v>
      </c>
      <c r="Z17" s="98">
        <f t="shared" si="5"/>
        <v>0</v>
      </c>
      <c r="AA17" s="98" t="e">
        <f t="shared" si="5"/>
        <v>#DIV/0!</v>
      </c>
      <c r="AB17" s="98">
        <f t="shared" si="5"/>
        <v>0</v>
      </c>
    </row>
    <row r="18" spans="1:28" ht="9.9499999999999993" hidden="1" customHeight="1" x14ac:dyDescent="0.25">
      <c r="A18" s="298" t="s">
        <v>66</v>
      </c>
      <c r="B18" s="75"/>
      <c r="C18" s="75"/>
      <c r="D18" s="75">
        <f t="shared" si="15"/>
        <v>0</v>
      </c>
      <c r="E18" s="339">
        <f>SUM('[1]KUP 5_17-18'!B19)</f>
        <v>7</v>
      </c>
      <c r="F18" s="339">
        <f>SUM('[1]KUP 5_17-18'!C19)</f>
        <v>0</v>
      </c>
      <c r="G18" s="75">
        <f t="shared" si="16"/>
        <v>7</v>
      </c>
      <c r="H18" s="98">
        <f t="shared" si="1"/>
        <v>0</v>
      </c>
      <c r="I18" s="98" t="e">
        <f t="shared" si="1"/>
        <v>#DIV/0!</v>
      </c>
      <c r="J18" s="98">
        <f t="shared" si="1"/>
        <v>0</v>
      </c>
      <c r="K18" s="75"/>
      <c r="L18" s="75"/>
      <c r="M18" s="75">
        <f t="shared" si="17"/>
        <v>0</v>
      </c>
      <c r="N18" s="339">
        <f>SUM('[1]KUP 5_17-18'!K19)</f>
        <v>6</v>
      </c>
      <c r="O18" s="339">
        <f>SUM('[1]KUP 5_17-18'!L19)</f>
        <v>0</v>
      </c>
      <c r="P18" s="75">
        <f t="shared" si="18"/>
        <v>6</v>
      </c>
      <c r="Q18" s="98">
        <f t="shared" si="3"/>
        <v>0</v>
      </c>
      <c r="R18" s="98" t="e">
        <f t="shared" si="3"/>
        <v>#DIV/0!</v>
      </c>
      <c r="S18" s="98">
        <f t="shared" si="3"/>
        <v>0</v>
      </c>
      <c r="T18" s="75"/>
      <c r="U18" s="75"/>
      <c r="V18" s="75">
        <f t="shared" si="19"/>
        <v>0</v>
      </c>
      <c r="W18" s="339">
        <f>SUM('[1]KUP 5_17-18'!T19)</f>
        <v>0</v>
      </c>
      <c r="X18" s="339">
        <f>SUM('[1]KUP 5_17-18'!U19)</f>
        <v>0</v>
      </c>
      <c r="Y18" s="75">
        <f t="shared" si="20"/>
        <v>0</v>
      </c>
      <c r="Z18" s="98" t="e">
        <f t="shared" si="5"/>
        <v>#DIV/0!</v>
      </c>
      <c r="AA18" s="98" t="e">
        <f t="shared" si="5"/>
        <v>#DIV/0!</v>
      </c>
      <c r="AB18" s="98" t="e">
        <f t="shared" si="5"/>
        <v>#DIV/0!</v>
      </c>
    </row>
    <row r="19" spans="1:28" ht="9.9499999999999993" hidden="1" customHeight="1" x14ac:dyDescent="0.25">
      <c r="A19" s="326" t="s">
        <v>58</v>
      </c>
      <c r="B19" s="331">
        <f t="shared" ref="B19:G19" si="21">SUM(B20:B24)</f>
        <v>0</v>
      </c>
      <c r="C19" s="331">
        <f t="shared" si="21"/>
        <v>0</v>
      </c>
      <c r="D19" s="331">
        <f t="shared" si="21"/>
        <v>0</v>
      </c>
      <c r="E19" s="331">
        <f t="shared" si="21"/>
        <v>15</v>
      </c>
      <c r="F19" s="331">
        <f t="shared" si="21"/>
        <v>0</v>
      </c>
      <c r="G19" s="331">
        <f t="shared" si="21"/>
        <v>15</v>
      </c>
      <c r="H19" s="327">
        <f>B19/E19</f>
        <v>0</v>
      </c>
      <c r="I19" s="327" t="e">
        <f>C19/F19</f>
        <v>#DIV/0!</v>
      </c>
      <c r="J19" s="327">
        <f>D19/G19</f>
        <v>0</v>
      </c>
      <c r="K19" s="331">
        <f t="shared" ref="K19:P19" si="22">SUM(K20:K24)</f>
        <v>0</v>
      </c>
      <c r="L19" s="331">
        <f t="shared" si="22"/>
        <v>0</v>
      </c>
      <c r="M19" s="331">
        <f t="shared" si="22"/>
        <v>0</v>
      </c>
      <c r="N19" s="331">
        <f t="shared" si="22"/>
        <v>11</v>
      </c>
      <c r="O19" s="331">
        <f t="shared" si="22"/>
        <v>0</v>
      </c>
      <c r="P19" s="331">
        <f t="shared" si="22"/>
        <v>11</v>
      </c>
      <c r="Q19" s="327">
        <f>K19/N19</f>
        <v>0</v>
      </c>
      <c r="R19" s="327" t="e">
        <f>L19/O19</f>
        <v>#DIV/0!</v>
      </c>
      <c r="S19" s="327">
        <f>M19/P19</f>
        <v>0</v>
      </c>
      <c r="T19" s="331">
        <f t="shared" ref="T19:Y19" si="23">SUM(T20:T24)</f>
        <v>0</v>
      </c>
      <c r="U19" s="331">
        <f t="shared" si="23"/>
        <v>0</v>
      </c>
      <c r="V19" s="331">
        <f t="shared" si="23"/>
        <v>0</v>
      </c>
      <c r="W19" s="331">
        <f t="shared" si="23"/>
        <v>10</v>
      </c>
      <c r="X19" s="331">
        <f t="shared" si="23"/>
        <v>0</v>
      </c>
      <c r="Y19" s="331">
        <f t="shared" si="23"/>
        <v>10</v>
      </c>
      <c r="Z19" s="327">
        <f>T19/W19</f>
        <v>0</v>
      </c>
      <c r="AA19" s="327" t="e">
        <f>U19/X19</f>
        <v>#DIV/0!</v>
      </c>
      <c r="AB19" s="327">
        <f>V19/Y19</f>
        <v>0</v>
      </c>
    </row>
    <row r="20" spans="1:28" s="107" customFormat="1" ht="9.9499999999999993" hidden="1" customHeight="1" x14ac:dyDescent="0.25">
      <c r="A20" s="74" t="s">
        <v>94</v>
      </c>
      <c r="B20" s="75"/>
      <c r="C20" s="75"/>
      <c r="D20" s="75">
        <f t="shared" ref="D20:D24" si="24">SUM(B20:C20)</f>
        <v>0</v>
      </c>
      <c r="E20" s="339">
        <f>SUM('[1]KUP 5_17-18'!B21)</f>
        <v>3</v>
      </c>
      <c r="F20" s="339">
        <f>SUM('[1]KUP 5_17-18'!C21)</f>
        <v>0</v>
      </c>
      <c r="G20" s="75">
        <f t="shared" ref="G20:G24" si="25">SUM(E20:F20)</f>
        <v>3</v>
      </c>
      <c r="H20" s="98">
        <f t="shared" ref="H20:J24" si="26">B20/E20</f>
        <v>0</v>
      </c>
      <c r="I20" s="98" t="e">
        <f t="shared" si="26"/>
        <v>#DIV/0!</v>
      </c>
      <c r="J20" s="98">
        <f t="shared" si="26"/>
        <v>0</v>
      </c>
      <c r="K20" s="75"/>
      <c r="L20" s="75"/>
      <c r="M20" s="75">
        <f t="shared" ref="M20:M24" si="27">SUM(K20:L20)</f>
        <v>0</v>
      </c>
      <c r="N20" s="339">
        <f>SUM('[1]KUP 5_17-18'!K21)</f>
        <v>3.5</v>
      </c>
      <c r="O20" s="339">
        <f>SUM('[1]KUP 5_17-18'!L21)</f>
        <v>0</v>
      </c>
      <c r="P20" s="75">
        <f t="shared" ref="P20:P24" si="28">SUM(N20:O20)</f>
        <v>3.5</v>
      </c>
      <c r="Q20" s="98">
        <f t="shared" ref="Q20:S24" si="29">K20/N20</f>
        <v>0</v>
      </c>
      <c r="R20" s="98" t="e">
        <f t="shared" si="29"/>
        <v>#DIV/0!</v>
      </c>
      <c r="S20" s="98">
        <f t="shared" si="29"/>
        <v>0</v>
      </c>
      <c r="T20" s="75"/>
      <c r="U20" s="75"/>
      <c r="V20" s="75">
        <f t="shared" ref="V20:V24" si="30">SUM(T20:U20)</f>
        <v>0</v>
      </c>
      <c r="W20" s="339">
        <f>SUM('[1]KUP 5_17-18'!T21)</f>
        <v>2</v>
      </c>
      <c r="X20" s="339">
        <f>SUM('[1]KUP 5_17-18'!U21)</f>
        <v>0</v>
      </c>
      <c r="Y20" s="75">
        <f t="shared" ref="Y20:Y24" si="31">SUM(W20:X20)</f>
        <v>2</v>
      </c>
      <c r="Z20" s="98">
        <f t="shared" ref="Z20:AB24" si="32">T20/W20</f>
        <v>0</v>
      </c>
      <c r="AA20" s="98" t="e">
        <f t="shared" si="32"/>
        <v>#DIV/0!</v>
      </c>
      <c r="AB20" s="98">
        <f t="shared" si="32"/>
        <v>0</v>
      </c>
    </row>
    <row r="21" spans="1:28" s="107" customFormat="1" ht="9.9499999999999993" hidden="1" customHeight="1" x14ac:dyDescent="0.25">
      <c r="A21" s="74" t="s">
        <v>101</v>
      </c>
      <c r="B21" s="75"/>
      <c r="C21" s="75"/>
      <c r="D21" s="75">
        <f t="shared" si="24"/>
        <v>0</v>
      </c>
      <c r="E21" s="339">
        <f>SUM('[1]KUP 5_17-18'!B22)</f>
        <v>3.5</v>
      </c>
      <c r="F21" s="339">
        <f>SUM('[1]KUP 5_17-18'!C22)</f>
        <v>0</v>
      </c>
      <c r="G21" s="75">
        <f t="shared" si="25"/>
        <v>3.5</v>
      </c>
      <c r="H21" s="98">
        <f t="shared" si="26"/>
        <v>0</v>
      </c>
      <c r="I21" s="98" t="e">
        <f t="shared" si="26"/>
        <v>#DIV/0!</v>
      </c>
      <c r="J21" s="98">
        <f t="shared" si="26"/>
        <v>0</v>
      </c>
      <c r="K21" s="75"/>
      <c r="L21" s="75"/>
      <c r="M21" s="75">
        <f t="shared" si="27"/>
        <v>0</v>
      </c>
      <c r="N21" s="339">
        <f>SUM('[1]KUP 5_17-18'!K22)</f>
        <v>1.5</v>
      </c>
      <c r="O21" s="339">
        <f>SUM('[1]KUP 5_17-18'!L22)</f>
        <v>0</v>
      </c>
      <c r="P21" s="75">
        <f t="shared" si="28"/>
        <v>1.5</v>
      </c>
      <c r="Q21" s="98">
        <f t="shared" si="29"/>
        <v>0</v>
      </c>
      <c r="R21" s="98" t="e">
        <f t="shared" si="29"/>
        <v>#DIV/0!</v>
      </c>
      <c r="S21" s="98">
        <f t="shared" si="29"/>
        <v>0</v>
      </c>
      <c r="T21" s="75"/>
      <c r="U21" s="75"/>
      <c r="V21" s="75">
        <f t="shared" si="30"/>
        <v>0</v>
      </c>
      <c r="W21" s="339">
        <f>SUM('[1]KUP 5_17-18'!T22)</f>
        <v>1</v>
      </c>
      <c r="X21" s="339">
        <f>SUM('[1]KUP 5_17-18'!U22)</f>
        <v>0</v>
      </c>
      <c r="Y21" s="75">
        <f t="shared" si="31"/>
        <v>1</v>
      </c>
      <c r="Z21" s="98">
        <f t="shared" si="32"/>
        <v>0</v>
      </c>
      <c r="AA21" s="98" t="e">
        <f t="shared" si="32"/>
        <v>#DIV/0!</v>
      </c>
      <c r="AB21" s="98">
        <f t="shared" si="32"/>
        <v>0</v>
      </c>
    </row>
    <row r="22" spans="1:28" s="107" customFormat="1" ht="9.9499999999999993" hidden="1" customHeight="1" x14ac:dyDescent="0.25">
      <c r="A22" s="74" t="s">
        <v>236</v>
      </c>
      <c r="B22" s="75"/>
      <c r="C22" s="75"/>
      <c r="D22" s="75">
        <f t="shared" si="24"/>
        <v>0</v>
      </c>
      <c r="E22" s="339">
        <f>SUM('[1]KUP 5_17-18'!B23)</f>
        <v>2.5</v>
      </c>
      <c r="F22" s="339">
        <f>SUM('[1]KUP 5_17-18'!C23)</f>
        <v>0</v>
      </c>
      <c r="G22" s="75">
        <f t="shared" si="25"/>
        <v>2.5</v>
      </c>
      <c r="H22" s="98">
        <f t="shared" si="26"/>
        <v>0</v>
      </c>
      <c r="I22" s="98" t="e">
        <f t="shared" si="26"/>
        <v>#DIV/0!</v>
      </c>
      <c r="J22" s="98">
        <f t="shared" si="26"/>
        <v>0</v>
      </c>
      <c r="K22" s="75"/>
      <c r="L22" s="75"/>
      <c r="M22" s="75">
        <f t="shared" si="27"/>
        <v>0</v>
      </c>
      <c r="N22" s="339">
        <f>SUM('[1]KUP 5_17-18'!K23)</f>
        <v>1</v>
      </c>
      <c r="O22" s="339">
        <f>SUM('[1]KUP 5_17-18'!L23)</f>
        <v>0</v>
      </c>
      <c r="P22" s="75">
        <f t="shared" si="28"/>
        <v>1</v>
      </c>
      <c r="Q22" s="98">
        <f t="shared" si="29"/>
        <v>0</v>
      </c>
      <c r="R22" s="98" t="e">
        <f t="shared" si="29"/>
        <v>#DIV/0!</v>
      </c>
      <c r="S22" s="98">
        <f t="shared" si="29"/>
        <v>0</v>
      </c>
      <c r="T22" s="75"/>
      <c r="U22" s="75"/>
      <c r="V22" s="75">
        <f t="shared" si="30"/>
        <v>0</v>
      </c>
      <c r="W22" s="339">
        <f>SUM('[1]KUP 5_17-18'!T23)</f>
        <v>2.5</v>
      </c>
      <c r="X22" s="339">
        <f>SUM('[1]KUP 5_17-18'!U23)</f>
        <v>0</v>
      </c>
      <c r="Y22" s="75">
        <f t="shared" si="31"/>
        <v>2.5</v>
      </c>
      <c r="Z22" s="98">
        <f t="shared" si="32"/>
        <v>0</v>
      </c>
      <c r="AA22" s="98" t="e">
        <f t="shared" si="32"/>
        <v>#DIV/0!</v>
      </c>
      <c r="AB22" s="98">
        <f t="shared" si="32"/>
        <v>0</v>
      </c>
    </row>
    <row r="23" spans="1:28" s="107" customFormat="1" ht="9.9499999999999993" hidden="1" customHeight="1" x14ac:dyDescent="0.25">
      <c r="A23" s="74" t="s">
        <v>237</v>
      </c>
      <c r="B23" s="75"/>
      <c r="C23" s="75"/>
      <c r="D23" s="75">
        <f t="shared" si="24"/>
        <v>0</v>
      </c>
      <c r="E23" s="339">
        <f>SUM('[1]KUP 5_17-18'!B24)</f>
        <v>1</v>
      </c>
      <c r="F23" s="339">
        <f>SUM('[1]KUP 5_17-18'!C24)</f>
        <v>0</v>
      </c>
      <c r="G23" s="75">
        <f t="shared" si="25"/>
        <v>1</v>
      </c>
      <c r="H23" s="98">
        <f t="shared" si="26"/>
        <v>0</v>
      </c>
      <c r="I23" s="98" t="e">
        <f t="shared" si="26"/>
        <v>#DIV/0!</v>
      </c>
      <c r="J23" s="98">
        <f t="shared" si="26"/>
        <v>0</v>
      </c>
      <c r="K23" s="75"/>
      <c r="L23" s="75"/>
      <c r="M23" s="75">
        <f t="shared" si="27"/>
        <v>0</v>
      </c>
      <c r="N23" s="339">
        <f>SUM('[1]KUP 5_17-18'!K24)</f>
        <v>1</v>
      </c>
      <c r="O23" s="339">
        <f>SUM('[1]KUP 5_17-18'!L24)</f>
        <v>0</v>
      </c>
      <c r="P23" s="75">
        <f t="shared" si="28"/>
        <v>1</v>
      </c>
      <c r="Q23" s="98">
        <f t="shared" si="29"/>
        <v>0</v>
      </c>
      <c r="R23" s="98" t="e">
        <f t="shared" si="29"/>
        <v>#DIV/0!</v>
      </c>
      <c r="S23" s="98">
        <f t="shared" si="29"/>
        <v>0</v>
      </c>
      <c r="T23" s="75"/>
      <c r="U23" s="75"/>
      <c r="V23" s="75">
        <f t="shared" si="30"/>
        <v>0</v>
      </c>
      <c r="W23" s="339">
        <f>SUM('[1]KUP 5_17-18'!T24)</f>
        <v>0</v>
      </c>
      <c r="X23" s="339">
        <f>SUM('[1]KUP 5_17-18'!U24)</f>
        <v>0</v>
      </c>
      <c r="Y23" s="75">
        <f t="shared" si="31"/>
        <v>0</v>
      </c>
      <c r="Z23" s="98" t="e">
        <f t="shared" si="32"/>
        <v>#DIV/0!</v>
      </c>
      <c r="AA23" s="98" t="e">
        <f t="shared" si="32"/>
        <v>#DIV/0!</v>
      </c>
      <c r="AB23" s="98" t="e">
        <f t="shared" si="32"/>
        <v>#DIV/0!</v>
      </c>
    </row>
    <row r="24" spans="1:28" s="107" customFormat="1" ht="9.9499999999999993" hidden="1" customHeight="1" x14ac:dyDescent="0.25">
      <c r="A24" s="74" t="s">
        <v>57</v>
      </c>
      <c r="B24" s="75"/>
      <c r="C24" s="75"/>
      <c r="D24" s="75">
        <f t="shared" si="24"/>
        <v>0</v>
      </c>
      <c r="E24" s="339">
        <f>SUM('[1]KUP 5_17-18'!B25)</f>
        <v>5</v>
      </c>
      <c r="F24" s="339">
        <f>SUM('[1]KUP 5_17-18'!C25)</f>
        <v>0</v>
      </c>
      <c r="G24" s="75">
        <f t="shared" si="25"/>
        <v>5</v>
      </c>
      <c r="H24" s="98">
        <f t="shared" si="26"/>
        <v>0</v>
      </c>
      <c r="I24" s="98" t="e">
        <f t="shared" si="26"/>
        <v>#DIV/0!</v>
      </c>
      <c r="J24" s="98">
        <f t="shared" si="26"/>
        <v>0</v>
      </c>
      <c r="K24" s="75"/>
      <c r="L24" s="75"/>
      <c r="M24" s="75">
        <f t="shared" si="27"/>
        <v>0</v>
      </c>
      <c r="N24" s="339">
        <f>SUM('[1]KUP 5_17-18'!K25)</f>
        <v>4</v>
      </c>
      <c r="O24" s="339">
        <f>SUM('[1]KUP 5_17-18'!L25)</f>
        <v>0</v>
      </c>
      <c r="P24" s="75">
        <f t="shared" si="28"/>
        <v>4</v>
      </c>
      <c r="Q24" s="98">
        <f t="shared" si="29"/>
        <v>0</v>
      </c>
      <c r="R24" s="98" t="e">
        <f t="shared" si="29"/>
        <v>#DIV/0!</v>
      </c>
      <c r="S24" s="98">
        <f t="shared" si="29"/>
        <v>0</v>
      </c>
      <c r="T24" s="75"/>
      <c r="U24" s="75"/>
      <c r="V24" s="75">
        <f t="shared" si="30"/>
        <v>0</v>
      </c>
      <c r="W24" s="339">
        <f>SUM('[1]KUP 5_17-18'!T25)</f>
        <v>4.5</v>
      </c>
      <c r="X24" s="339">
        <f>SUM('[1]KUP 5_17-18'!U25)</f>
        <v>0</v>
      </c>
      <c r="Y24" s="75">
        <f t="shared" si="31"/>
        <v>4.5</v>
      </c>
      <c r="Z24" s="98">
        <f t="shared" si="32"/>
        <v>0</v>
      </c>
      <c r="AA24" s="98" t="e">
        <f t="shared" si="32"/>
        <v>#DIV/0!</v>
      </c>
      <c r="AB24" s="98">
        <f t="shared" si="32"/>
        <v>0</v>
      </c>
    </row>
    <row r="25" spans="1:28" ht="9.9499999999999993" hidden="1" customHeight="1" x14ac:dyDescent="0.25">
      <c r="A25" s="105" t="s">
        <v>36</v>
      </c>
      <c r="B25" s="316">
        <f t="shared" ref="B25:G25" si="33">SUM(B26:B27)</f>
        <v>0</v>
      </c>
      <c r="C25" s="316">
        <f t="shared" si="33"/>
        <v>0</v>
      </c>
      <c r="D25" s="316">
        <f t="shared" si="33"/>
        <v>0</v>
      </c>
      <c r="E25" s="316">
        <f t="shared" si="33"/>
        <v>57</v>
      </c>
      <c r="F25" s="316">
        <f t="shared" si="33"/>
        <v>0</v>
      </c>
      <c r="G25" s="316">
        <f t="shared" si="33"/>
        <v>57</v>
      </c>
      <c r="H25" s="97">
        <f>B25/E25</f>
        <v>0</v>
      </c>
      <c r="I25" s="97" t="e">
        <f>C25/F25</f>
        <v>#DIV/0!</v>
      </c>
      <c r="J25" s="97">
        <f>D25/G25</f>
        <v>0</v>
      </c>
      <c r="K25" s="316">
        <f t="shared" ref="K25:N25" si="34">SUM(K26:K27)</f>
        <v>0</v>
      </c>
      <c r="L25" s="316">
        <f>SUM(L26:L27)</f>
        <v>0</v>
      </c>
      <c r="M25" s="316">
        <f>SUM(M26:M27)</f>
        <v>0</v>
      </c>
      <c r="N25" s="316">
        <f t="shared" si="34"/>
        <v>26</v>
      </c>
      <c r="O25" s="316">
        <f>SUM(O26:O27)</f>
        <v>0</v>
      </c>
      <c r="P25" s="316">
        <f>SUM(P26:P27)</f>
        <v>26</v>
      </c>
      <c r="Q25" s="97">
        <f>K25/N25</f>
        <v>0</v>
      </c>
      <c r="R25" s="97" t="e">
        <f>L25/O25</f>
        <v>#DIV/0!</v>
      </c>
      <c r="S25" s="97">
        <f>M25/P25</f>
        <v>0</v>
      </c>
      <c r="T25" s="316">
        <f t="shared" ref="T25" si="35">SUM(T26:T27)</f>
        <v>0</v>
      </c>
      <c r="U25" s="316">
        <f>SUM(U26:U27)</f>
        <v>0</v>
      </c>
      <c r="V25" s="316">
        <f>SUM(V26:V27)</f>
        <v>0</v>
      </c>
      <c r="W25" s="316">
        <f t="shared" ref="W25" si="36">SUM(W26:W27)</f>
        <v>22</v>
      </c>
      <c r="X25" s="316">
        <f>SUM(X26:X27)</f>
        <v>0</v>
      </c>
      <c r="Y25" s="316">
        <f>SUM(Y26:Y27)</f>
        <v>22</v>
      </c>
      <c r="Z25" s="97">
        <f>T25/W25</f>
        <v>0</v>
      </c>
      <c r="AA25" s="97" t="e">
        <f>U25/X25</f>
        <v>#DIV/0!</v>
      </c>
      <c r="AB25" s="97">
        <f>V25/Y25</f>
        <v>0</v>
      </c>
    </row>
    <row r="26" spans="1:28" s="107" customFormat="1" ht="9.9499999999999993" hidden="1" customHeight="1" x14ac:dyDescent="0.25">
      <c r="A26" s="106" t="s">
        <v>177</v>
      </c>
      <c r="B26" s="75"/>
      <c r="C26" s="75"/>
      <c r="D26" s="75">
        <f t="shared" ref="D26:D27" si="37">SUM(B26:C26)</f>
        <v>0</v>
      </c>
      <c r="E26" s="339">
        <f>SUM('[1]KUP 5_17-18'!B27)</f>
        <v>45</v>
      </c>
      <c r="F26" s="339">
        <f>SUM('[1]KUP 5_17-18'!C27)</f>
        <v>0</v>
      </c>
      <c r="G26" s="75">
        <f t="shared" ref="G26:G27" si="38">SUM(E26:F26)</f>
        <v>45</v>
      </c>
      <c r="H26" s="98">
        <f t="shared" ref="H26:J37" si="39">B26/E26</f>
        <v>0</v>
      </c>
      <c r="I26" s="98" t="e">
        <f t="shared" si="39"/>
        <v>#DIV/0!</v>
      </c>
      <c r="J26" s="98">
        <f t="shared" si="39"/>
        <v>0</v>
      </c>
      <c r="K26" s="75"/>
      <c r="L26" s="75"/>
      <c r="M26" s="75">
        <f t="shared" ref="M26:M27" si="40">SUM(K26:L26)</f>
        <v>0</v>
      </c>
      <c r="N26" s="339">
        <f>SUM('[1]KUP 5_17-18'!K27)</f>
        <v>19</v>
      </c>
      <c r="O26" s="339">
        <f>SUM('[1]KUP 5_17-18'!L27)</f>
        <v>0</v>
      </c>
      <c r="P26" s="75">
        <f t="shared" ref="P26:P27" si="41">SUM(N26:O26)</f>
        <v>19</v>
      </c>
      <c r="Q26" s="98">
        <f t="shared" ref="Q26:S37" si="42">K26/N26</f>
        <v>0</v>
      </c>
      <c r="R26" s="98" t="e">
        <f t="shared" si="42"/>
        <v>#DIV/0!</v>
      </c>
      <c r="S26" s="98">
        <f t="shared" si="42"/>
        <v>0</v>
      </c>
      <c r="T26" s="75"/>
      <c r="U26" s="75"/>
      <c r="V26" s="75">
        <f t="shared" ref="V26:V27" si="43">SUM(T26:U26)</f>
        <v>0</v>
      </c>
      <c r="W26" s="339">
        <f>SUM('[1]KUP 5_17-18'!T27)</f>
        <v>1</v>
      </c>
      <c r="X26" s="339">
        <f>SUM('[1]KUP 5_17-18'!U27)</f>
        <v>0</v>
      </c>
      <c r="Y26" s="75">
        <f t="shared" ref="Y26:Y27" si="44">SUM(W26:X26)</f>
        <v>1</v>
      </c>
      <c r="Z26" s="98">
        <f t="shared" ref="Z26:AB37" si="45">T26/W26</f>
        <v>0</v>
      </c>
      <c r="AA26" s="98" t="e">
        <f t="shared" si="45"/>
        <v>#DIV/0!</v>
      </c>
      <c r="AB26" s="98">
        <f t="shared" si="45"/>
        <v>0</v>
      </c>
    </row>
    <row r="27" spans="1:28" s="107" customFormat="1" ht="9.9499999999999993" hidden="1" customHeight="1" x14ac:dyDescent="0.25">
      <c r="A27" s="106" t="s">
        <v>178</v>
      </c>
      <c r="B27" s="75"/>
      <c r="C27" s="75"/>
      <c r="D27" s="75">
        <f t="shared" si="37"/>
        <v>0</v>
      </c>
      <c r="E27" s="339">
        <f>SUM('[1]KUP 5_17-18'!B28)</f>
        <v>12</v>
      </c>
      <c r="F27" s="339">
        <f>SUM('[1]KUP 5_17-18'!C28)</f>
        <v>0</v>
      </c>
      <c r="G27" s="75">
        <f t="shared" si="38"/>
        <v>12</v>
      </c>
      <c r="H27" s="98">
        <f t="shared" si="39"/>
        <v>0</v>
      </c>
      <c r="I27" s="98" t="e">
        <f t="shared" si="39"/>
        <v>#DIV/0!</v>
      </c>
      <c r="J27" s="98">
        <f t="shared" si="39"/>
        <v>0</v>
      </c>
      <c r="K27" s="75"/>
      <c r="L27" s="75"/>
      <c r="M27" s="75">
        <f t="shared" si="40"/>
        <v>0</v>
      </c>
      <c r="N27" s="339">
        <f>SUM('[1]KUP 5_17-18'!K28)</f>
        <v>7</v>
      </c>
      <c r="O27" s="339">
        <f>SUM('[1]KUP 5_17-18'!L28)</f>
        <v>0</v>
      </c>
      <c r="P27" s="75">
        <f t="shared" si="41"/>
        <v>7</v>
      </c>
      <c r="Q27" s="98">
        <f t="shared" si="42"/>
        <v>0</v>
      </c>
      <c r="R27" s="98" t="e">
        <f t="shared" si="42"/>
        <v>#DIV/0!</v>
      </c>
      <c r="S27" s="98">
        <f t="shared" si="42"/>
        <v>0</v>
      </c>
      <c r="T27" s="75"/>
      <c r="U27" s="75"/>
      <c r="V27" s="75">
        <f t="shared" si="43"/>
        <v>0</v>
      </c>
      <c r="W27" s="339">
        <f>SUM('[1]KUP 5_17-18'!T28)</f>
        <v>21</v>
      </c>
      <c r="X27" s="339">
        <f>SUM('[1]KUP 5_17-18'!U28)</f>
        <v>0</v>
      </c>
      <c r="Y27" s="75">
        <f t="shared" si="44"/>
        <v>21</v>
      </c>
      <c r="Z27" s="98">
        <f t="shared" si="45"/>
        <v>0</v>
      </c>
      <c r="AA27" s="98" t="e">
        <f t="shared" si="45"/>
        <v>#DIV/0!</v>
      </c>
      <c r="AB27" s="98">
        <f t="shared" si="45"/>
        <v>0</v>
      </c>
    </row>
    <row r="28" spans="1:28" ht="9.9499999999999993" customHeight="1" x14ac:dyDescent="0.25">
      <c r="A28" s="105" t="s">
        <v>37</v>
      </c>
      <c r="B28" s="316">
        <f t="shared" ref="B28:G28" si="46">SUM(B29:B37)</f>
        <v>88</v>
      </c>
      <c r="C28" s="316">
        <f t="shared" si="46"/>
        <v>0</v>
      </c>
      <c r="D28" s="316">
        <f t="shared" si="46"/>
        <v>88</v>
      </c>
      <c r="E28" s="316">
        <f t="shared" si="46"/>
        <v>140</v>
      </c>
      <c r="F28" s="316">
        <f t="shared" si="46"/>
        <v>0</v>
      </c>
      <c r="G28" s="316">
        <f t="shared" si="46"/>
        <v>140</v>
      </c>
      <c r="H28" s="97">
        <f t="shared" si="39"/>
        <v>0.62857142857142856</v>
      </c>
      <c r="I28" s="97" t="e">
        <f t="shared" si="39"/>
        <v>#DIV/0!</v>
      </c>
      <c r="J28" s="97">
        <f>D28/G28</f>
        <v>0.62857142857142856</v>
      </c>
      <c r="K28" s="316">
        <f t="shared" ref="K28:P28" si="47">SUM(K29:K37)</f>
        <v>74</v>
      </c>
      <c r="L28" s="316">
        <f t="shared" si="47"/>
        <v>0</v>
      </c>
      <c r="M28" s="316">
        <f t="shared" si="47"/>
        <v>74</v>
      </c>
      <c r="N28" s="316">
        <f t="shared" si="47"/>
        <v>96</v>
      </c>
      <c r="O28" s="316">
        <f t="shared" si="47"/>
        <v>0</v>
      </c>
      <c r="P28" s="316">
        <f t="shared" si="47"/>
        <v>96</v>
      </c>
      <c r="Q28" s="97">
        <f t="shared" si="42"/>
        <v>0.77083333333333337</v>
      </c>
      <c r="R28" s="97" t="e">
        <f t="shared" si="42"/>
        <v>#DIV/0!</v>
      </c>
      <c r="S28" s="97">
        <f>M28/P28</f>
        <v>0.77083333333333337</v>
      </c>
      <c r="T28" s="316">
        <f>SUM(T29:T37)</f>
        <v>0</v>
      </c>
      <c r="U28" s="316">
        <f>SUM(U29:U37)</f>
        <v>0</v>
      </c>
      <c r="V28" s="316"/>
      <c r="W28" s="316">
        <f>SUM(W29:W37)</f>
        <v>0</v>
      </c>
      <c r="X28" s="316">
        <f>SUM(X29:X37)</f>
        <v>0</v>
      </c>
      <c r="Y28" s="316">
        <f>SUM(Y29:Y37)</f>
        <v>0</v>
      </c>
      <c r="Z28" s="97" t="e">
        <f t="shared" si="45"/>
        <v>#DIV/0!</v>
      </c>
      <c r="AA28" s="97" t="e">
        <f t="shared" si="45"/>
        <v>#DIV/0!</v>
      </c>
      <c r="AB28" s="97" t="e">
        <f>V28/Y28</f>
        <v>#DIV/0!</v>
      </c>
    </row>
    <row r="29" spans="1:28" s="107" customFormat="1" ht="9.9499999999999993" customHeight="1" x14ac:dyDescent="0.25">
      <c r="A29" s="133" t="s">
        <v>333</v>
      </c>
      <c r="B29" s="75">
        <v>16</v>
      </c>
      <c r="C29" s="476"/>
      <c r="D29" s="75">
        <f t="shared" ref="D29:D37" si="48">SUM(B29:C29)</f>
        <v>16</v>
      </c>
      <c r="E29" s="339">
        <f>SUM('[1]KUP 5_17-18'!B30)</f>
        <v>18</v>
      </c>
      <c r="F29" s="393"/>
      <c r="G29" s="75">
        <f t="shared" ref="G29:G37" si="49">SUM(E29:F29)</f>
        <v>18</v>
      </c>
      <c r="H29" s="98">
        <f t="shared" si="39"/>
        <v>0.88888888888888884</v>
      </c>
      <c r="I29" s="98" t="e">
        <f t="shared" si="39"/>
        <v>#DIV/0!</v>
      </c>
      <c r="J29" s="98">
        <f t="shared" si="39"/>
        <v>0.88888888888888884</v>
      </c>
      <c r="K29" s="75">
        <v>17</v>
      </c>
      <c r="L29" s="476"/>
      <c r="M29" s="75">
        <f t="shared" ref="M29:M37" si="50">SUM(K29:L29)</f>
        <v>17</v>
      </c>
      <c r="N29" s="339">
        <f>SUM('[1]KUP 5_17-18'!K30)</f>
        <v>19</v>
      </c>
      <c r="O29" s="393"/>
      <c r="P29" s="75">
        <f t="shared" ref="P29:P37" si="51">SUM(N29:O29)</f>
        <v>19</v>
      </c>
      <c r="Q29" s="98">
        <f t="shared" si="42"/>
        <v>0.89473684210526316</v>
      </c>
      <c r="R29" s="98" t="e">
        <f t="shared" si="42"/>
        <v>#DIV/0!</v>
      </c>
      <c r="S29" s="98">
        <f t="shared" si="42"/>
        <v>0.89473684210526316</v>
      </c>
      <c r="T29" s="476"/>
      <c r="U29" s="476"/>
      <c r="V29" s="476"/>
      <c r="W29" s="393"/>
      <c r="X29" s="393"/>
      <c r="Y29" s="476"/>
      <c r="Z29" s="480" t="e">
        <f t="shared" si="45"/>
        <v>#DIV/0!</v>
      </c>
      <c r="AA29" s="480" t="e">
        <f t="shared" si="45"/>
        <v>#DIV/0!</v>
      </c>
      <c r="AB29" s="480" t="e">
        <f t="shared" si="45"/>
        <v>#DIV/0!</v>
      </c>
    </row>
    <row r="30" spans="1:28" s="107" customFormat="1" ht="9.9499999999999993" customHeight="1" x14ac:dyDescent="0.25">
      <c r="A30" s="133" t="s">
        <v>238</v>
      </c>
      <c r="B30" s="75">
        <v>2</v>
      </c>
      <c r="C30" s="476"/>
      <c r="D30" s="75">
        <f t="shared" si="48"/>
        <v>2</v>
      </c>
      <c r="E30" s="339">
        <f>SUM('[1]KUP 5_17-18'!B31)</f>
        <v>4</v>
      </c>
      <c r="F30" s="393"/>
      <c r="G30" s="75">
        <f t="shared" si="49"/>
        <v>4</v>
      </c>
      <c r="H30" s="98">
        <f t="shared" si="39"/>
        <v>0.5</v>
      </c>
      <c r="I30" s="98" t="e">
        <f t="shared" si="39"/>
        <v>#DIV/0!</v>
      </c>
      <c r="J30" s="98">
        <f t="shared" si="39"/>
        <v>0.5</v>
      </c>
      <c r="K30" s="75">
        <v>3</v>
      </c>
      <c r="L30" s="476"/>
      <c r="M30" s="75">
        <f t="shared" si="50"/>
        <v>3</v>
      </c>
      <c r="N30" s="339">
        <f>SUM('[1]KUP 5_17-18'!K31)</f>
        <v>4</v>
      </c>
      <c r="O30" s="393"/>
      <c r="P30" s="75">
        <f t="shared" si="51"/>
        <v>4</v>
      </c>
      <c r="Q30" s="98">
        <f t="shared" si="42"/>
        <v>0.75</v>
      </c>
      <c r="R30" s="98" t="e">
        <f t="shared" si="42"/>
        <v>#DIV/0!</v>
      </c>
      <c r="S30" s="98">
        <f t="shared" si="42"/>
        <v>0.75</v>
      </c>
      <c r="T30" s="476"/>
      <c r="U30" s="476"/>
      <c r="V30" s="476"/>
      <c r="W30" s="393"/>
      <c r="X30" s="393"/>
      <c r="Y30" s="476"/>
      <c r="Z30" s="480" t="e">
        <f t="shared" si="45"/>
        <v>#DIV/0!</v>
      </c>
      <c r="AA30" s="480" t="e">
        <f t="shared" si="45"/>
        <v>#DIV/0!</v>
      </c>
      <c r="AB30" s="480" t="e">
        <f t="shared" si="45"/>
        <v>#DIV/0!</v>
      </c>
    </row>
    <row r="31" spans="1:28" s="107" customFormat="1" ht="9.9499999999999993" customHeight="1" x14ac:dyDescent="0.25">
      <c r="A31" s="133" t="s">
        <v>167</v>
      </c>
      <c r="B31" s="75">
        <v>27</v>
      </c>
      <c r="C31" s="476"/>
      <c r="D31" s="75">
        <f t="shared" si="48"/>
        <v>27</v>
      </c>
      <c r="E31" s="339">
        <f>SUM('[1]KUP 5_17-18'!B32)</f>
        <v>35</v>
      </c>
      <c r="F31" s="393"/>
      <c r="G31" s="75">
        <f t="shared" si="49"/>
        <v>35</v>
      </c>
      <c r="H31" s="98">
        <f t="shared" si="39"/>
        <v>0.77142857142857146</v>
      </c>
      <c r="I31" s="98" t="e">
        <f t="shared" si="39"/>
        <v>#DIV/0!</v>
      </c>
      <c r="J31" s="98">
        <f t="shared" si="39"/>
        <v>0.77142857142857146</v>
      </c>
      <c r="K31" s="75">
        <v>30</v>
      </c>
      <c r="L31" s="476"/>
      <c r="M31" s="75">
        <f t="shared" si="50"/>
        <v>30</v>
      </c>
      <c r="N31" s="339">
        <f>SUM('[1]KUP 5_17-18'!K32)</f>
        <v>31</v>
      </c>
      <c r="O31" s="393"/>
      <c r="P31" s="75">
        <f t="shared" si="51"/>
        <v>31</v>
      </c>
      <c r="Q31" s="98">
        <f t="shared" si="42"/>
        <v>0.967741935483871</v>
      </c>
      <c r="R31" s="98" t="e">
        <f t="shared" si="42"/>
        <v>#DIV/0!</v>
      </c>
      <c r="S31" s="98">
        <f t="shared" si="42"/>
        <v>0.967741935483871</v>
      </c>
      <c r="T31" s="476"/>
      <c r="U31" s="476"/>
      <c r="V31" s="476"/>
      <c r="W31" s="393"/>
      <c r="X31" s="393"/>
      <c r="Y31" s="476"/>
      <c r="Z31" s="480" t="e">
        <f t="shared" si="45"/>
        <v>#DIV/0!</v>
      </c>
      <c r="AA31" s="480" t="e">
        <f t="shared" si="45"/>
        <v>#DIV/0!</v>
      </c>
      <c r="AB31" s="480" t="e">
        <f t="shared" si="45"/>
        <v>#DIV/0!</v>
      </c>
    </row>
    <row r="32" spans="1:28" s="107" customFormat="1" ht="9.9499999999999993" customHeight="1" x14ac:dyDescent="0.25">
      <c r="A32" s="133" t="s">
        <v>112</v>
      </c>
      <c r="B32" s="75">
        <v>0</v>
      </c>
      <c r="C32" s="476"/>
      <c r="D32" s="75">
        <f t="shared" si="48"/>
        <v>0</v>
      </c>
      <c r="E32" s="339">
        <f>SUM('[1]KUP 5_17-18'!B33)</f>
        <v>0</v>
      </c>
      <c r="F32" s="393"/>
      <c r="G32" s="75">
        <f t="shared" si="49"/>
        <v>0</v>
      </c>
      <c r="H32" s="98" t="e">
        <f t="shared" si="39"/>
        <v>#DIV/0!</v>
      </c>
      <c r="I32" s="98" t="e">
        <f t="shared" si="39"/>
        <v>#DIV/0!</v>
      </c>
      <c r="J32" s="98" t="e">
        <f t="shared" si="39"/>
        <v>#DIV/0!</v>
      </c>
      <c r="K32" s="75">
        <v>1</v>
      </c>
      <c r="L32" s="476"/>
      <c r="M32" s="75">
        <f t="shared" si="50"/>
        <v>1</v>
      </c>
      <c r="N32" s="339">
        <f>SUM('[1]KUP 5_17-18'!K33)</f>
        <v>1</v>
      </c>
      <c r="O32" s="393"/>
      <c r="P32" s="75">
        <f t="shared" si="51"/>
        <v>1</v>
      </c>
      <c r="Q32" s="98">
        <f t="shared" si="42"/>
        <v>1</v>
      </c>
      <c r="R32" s="98" t="e">
        <f t="shared" si="42"/>
        <v>#DIV/0!</v>
      </c>
      <c r="S32" s="98">
        <f t="shared" si="42"/>
        <v>1</v>
      </c>
      <c r="T32" s="476"/>
      <c r="U32" s="476"/>
      <c r="V32" s="476"/>
      <c r="W32" s="393"/>
      <c r="X32" s="393"/>
      <c r="Y32" s="476"/>
      <c r="Z32" s="480" t="e">
        <f t="shared" si="45"/>
        <v>#DIV/0!</v>
      </c>
      <c r="AA32" s="480" t="e">
        <f t="shared" si="45"/>
        <v>#DIV/0!</v>
      </c>
      <c r="AB32" s="480" t="e">
        <f t="shared" si="45"/>
        <v>#DIV/0!</v>
      </c>
    </row>
    <row r="33" spans="1:28" s="107" customFormat="1" ht="9.9499999999999993" customHeight="1" x14ac:dyDescent="0.25">
      <c r="A33" s="133" t="s">
        <v>168</v>
      </c>
      <c r="B33" s="75">
        <v>3</v>
      </c>
      <c r="C33" s="476"/>
      <c r="D33" s="75">
        <f t="shared" si="48"/>
        <v>3</v>
      </c>
      <c r="E33" s="339">
        <f>SUM('[1]KUP 5_17-18'!B34)</f>
        <v>6</v>
      </c>
      <c r="F33" s="393"/>
      <c r="G33" s="75">
        <f t="shared" si="49"/>
        <v>6</v>
      </c>
      <c r="H33" s="98">
        <f t="shared" si="39"/>
        <v>0.5</v>
      </c>
      <c r="I33" s="98" t="e">
        <f t="shared" si="39"/>
        <v>#DIV/0!</v>
      </c>
      <c r="J33" s="98">
        <f t="shared" si="39"/>
        <v>0.5</v>
      </c>
      <c r="K33" s="75">
        <v>8</v>
      </c>
      <c r="L33" s="476"/>
      <c r="M33" s="75">
        <f t="shared" si="50"/>
        <v>8</v>
      </c>
      <c r="N33" s="339">
        <f>SUM('[1]KUP 5_17-18'!K34)</f>
        <v>8</v>
      </c>
      <c r="O33" s="393"/>
      <c r="P33" s="75">
        <f t="shared" si="51"/>
        <v>8</v>
      </c>
      <c r="Q33" s="98">
        <f t="shared" si="42"/>
        <v>1</v>
      </c>
      <c r="R33" s="98" t="e">
        <f t="shared" si="42"/>
        <v>#DIV/0!</v>
      </c>
      <c r="S33" s="98">
        <f t="shared" si="42"/>
        <v>1</v>
      </c>
      <c r="T33" s="476"/>
      <c r="U33" s="476"/>
      <c r="V33" s="476"/>
      <c r="W33" s="393"/>
      <c r="X33" s="393"/>
      <c r="Y33" s="476"/>
      <c r="Z33" s="480" t="e">
        <f t="shared" si="45"/>
        <v>#DIV/0!</v>
      </c>
      <c r="AA33" s="480" t="e">
        <f t="shared" si="45"/>
        <v>#DIV/0!</v>
      </c>
      <c r="AB33" s="480" t="e">
        <f t="shared" si="45"/>
        <v>#DIV/0!</v>
      </c>
    </row>
    <row r="34" spans="1:28" s="107" customFormat="1" ht="9.9499999999999993" customHeight="1" x14ac:dyDescent="0.25">
      <c r="A34" s="133" t="s">
        <v>71</v>
      </c>
      <c r="B34" s="75">
        <v>4</v>
      </c>
      <c r="C34" s="476"/>
      <c r="D34" s="75">
        <f t="shared" si="48"/>
        <v>4</v>
      </c>
      <c r="E34" s="339">
        <f>SUM('[1]KUP 5_17-18'!B35)</f>
        <v>6</v>
      </c>
      <c r="F34" s="393"/>
      <c r="G34" s="75">
        <f t="shared" si="49"/>
        <v>6</v>
      </c>
      <c r="H34" s="98">
        <f t="shared" si="39"/>
        <v>0.66666666666666663</v>
      </c>
      <c r="I34" s="98" t="e">
        <f t="shared" si="39"/>
        <v>#DIV/0!</v>
      </c>
      <c r="J34" s="98">
        <f t="shared" si="39"/>
        <v>0.66666666666666663</v>
      </c>
      <c r="K34" s="75">
        <v>4</v>
      </c>
      <c r="L34" s="476"/>
      <c r="M34" s="75">
        <f t="shared" si="50"/>
        <v>4</v>
      </c>
      <c r="N34" s="339">
        <f>SUM('[1]KUP 5_17-18'!K35)</f>
        <v>4</v>
      </c>
      <c r="O34" s="393"/>
      <c r="P34" s="75">
        <f t="shared" si="51"/>
        <v>4</v>
      </c>
      <c r="Q34" s="98">
        <f t="shared" si="42"/>
        <v>1</v>
      </c>
      <c r="R34" s="98" t="e">
        <f t="shared" si="42"/>
        <v>#DIV/0!</v>
      </c>
      <c r="S34" s="98">
        <f t="shared" si="42"/>
        <v>1</v>
      </c>
      <c r="T34" s="476"/>
      <c r="U34" s="476"/>
      <c r="V34" s="476"/>
      <c r="W34" s="393"/>
      <c r="X34" s="393"/>
      <c r="Y34" s="476"/>
      <c r="Z34" s="480" t="e">
        <f t="shared" si="45"/>
        <v>#DIV/0!</v>
      </c>
      <c r="AA34" s="480" t="e">
        <f t="shared" si="45"/>
        <v>#DIV/0!</v>
      </c>
      <c r="AB34" s="480" t="e">
        <f t="shared" si="45"/>
        <v>#DIV/0!</v>
      </c>
    </row>
    <row r="35" spans="1:28" s="107" customFormat="1" ht="9.9499999999999993" customHeight="1" x14ac:dyDescent="0.25">
      <c r="A35" s="133" t="s">
        <v>243</v>
      </c>
      <c r="B35" s="75">
        <v>24</v>
      </c>
      <c r="C35" s="476"/>
      <c r="D35" s="75">
        <f t="shared" si="48"/>
        <v>24</v>
      </c>
      <c r="E35" s="339">
        <f>SUM('[1]KUP 5_17-18'!B36)</f>
        <v>44</v>
      </c>
      <c r="F35" s="393"/>
      <c r="G35" s="75">
        <f t="shared" si="49"/>
        <v>44</v>
      </c>
      <c r="H35" s="98">
        <f t="shared" si="39"/>
        <v>0.54545454545454541</v>
      </c>
      <c r="I35" s="98" t="e">
        <f t="shared" si="39"/>
        <v>#DIV/0!</v>
      </c>
      <c r="J35" s="98">
        <f t="shared" si="39"/>
        <v>0.54545454545454541</v>
      </c>
      <c r="K35" s="75">
        <v>10</v>
      </c>
      <c r="L35" s="476"/>
      <c r="M35" s="75">
        <f t="shared" si="50"/>
        <v>10</v>
      </c>
      <c r="N35" s="339">
        <f>SUM('[1]KUP 5_17-18'!K36)</f>
        <v>28</v>
      </c>
      <c r="O35" s="393"/>
      <c r="P35" s="75">
        <f t="shared" si="51"/>
        <v>28</v>
      </c>
      <c r="Q35" s="98">
        <f t="shared" si="42"/>
        <v>0.35714285714285715</v>
      </c>
      <c r="R35" s="98" t="e">
        <f t="shared" si="42"/>
        <v>#DIV/0!</v>
      </c>
      <c r="S35" s="98">
        <f t="shared" si="42"/>
        <v>0.35714285714285715</v>
      </c>
      <c r="T35" s="476"/>
      <c r="U35" s="476"/>
      <c r="V35" s="476"/>
      <c r="W35" s="393"/>
      <c r="X35" s="393"/>
      <c r="Y35" s="476"/>
      <c r="Z35" s="480" t="e">
        <f t="shared" si="45"/>
        <v>#DIV/0!</v>
      </c>
      <c r="AA35" s="480" t="e">
        <f t="shared" si="45"/>
        <v>#DIV/0!</v>
      </c>
      <c r="AB35" s="480" t="e">
        <f t="shared" si="45"/>
        <v>#DIV/0!</v>
      </c>
    </row>
    <row r="36" spans="1:28" s="107" customFormat="1" ht="9.9499999999999993" customHeight="1" x14ac:dyDescent="0.25">
      <c r="A36" s="133" t="s">
        <v>322</v>
      </c>
      <c r="B36" s="75">
        <v>11</v>
      </c>
      <c r="C36" s="476"/>
      <c r="D36" s="75">
        <f t="shared" si="48"/>
        <v>11</v>
      </c>
      <c r="E36" s="339">
        <f>SUM('[1]KUP 5_17-18'!B37)</f>
        <v>25</v>
      </c>
      <c r="F36" s="393"/>
      <c r="G36" s="75">
        <f t="shared" si="49"/>
        <v>25</v>
      </c>
      <c r="H36" s="98">
        <f t="shared" si="39"/>
        <v>0.44</v>
      </c>
      <c r="I36" s="98" t="e">
        <f t="shared" si="39"/>
        <v>#DIV/0!</v>
      </c>
      <c r="J36" s="98">
        <f t="shared" si="39"/>
        <v>0.44</v>
      </c>
      <c r="K36" s="75">
        <v>0</v>
      </c>
      <c r="L36" s="476"/>
      <c r="M36" s="75">
        <f t="shared" si="50"/>
        <v>0</v>
      </c>
      <c r="N36" s="339">
        <f>SUM('[1]KUP 5_17-18'!K37)</f>
        <v>0</v>
      </c>
      <c r="O36" s="393"/>
      <c r="P36" s="75">
        <f t="shared" si="51"/>
        <v>0</v>
      </c>
      <c r="Q36" s="98" t="e">
        <f t="shared" si="42"/>
        <v>#DIV/0!</v>
      </c>
      <c r="R36" s="98" t="e">
        <f t="shared" si="42"/>
        <v>#DIV/0!</v>
      </c>
      <c r="S36" s="98" t="e">
        <f t="shared" si="42"/>
        <v>#DIV/0!</v>
      </c>
      <c r="T36" s="476"/>
      <c r="U36" s="476"/>
      <c r="V36" s="476"/>
      <c r="W36" s="393"/>
      <c r="X36" s="393"/>
      <c r="Y36" s="476"/>
      <c r="Z36" s="480" t="e">
        <f t="shared" si="45"/>
        <v>#DIV/0!</v>
      </c>
      <c r="AA36" s="480" t="e">
        <f t="shared" si="45"/>
        <v>#DIV/0!</v>
      </c>
      <c r="AB36" s="480" t="e">
        <f t="shared" si="45"/>
        <v>#DIV/0!</v>
      </c>
    </row>
    <row r="37" spans="1:28" s="107" customFormat="1" ht="9" customHeight="1" x14ac:dyDescent="0.25">
      <c r="A37" s="133" t="s">
        <v>183</v>
      </c>
      <c r="B37" s="75">
        <v>1</v>
      </c>
      <c r="C37" s="476"/>
      <c r="D37" s="75">
        <f t="shared" si="48"/>
        <v>1</v>
      </c>
      <c r="E37" s="339">
        <f>SUM('[1]KUP 5_17-18'!B38)</f>
        <v>2</v>
      </c>
      <c r="F37" s="393"/>
      <c r="G37" s="75">
        <f t="shared" si="49"/>
        <v>2</v>
      </c>
      <c r="H37" s="98">
        <f t="shared" si="39"/>
        <v>0.5</v>
      </c>
      <c r="I37" s="98" t="e">
        <f t="shared" si="39"/>
        <v>#DIV/0!</v>
      </c>
      <c r="J37" s="98">
        <f t="shared" si="39"/>
        <v>0.5</v>
      </c>
      <c r="K37" s="75">
        <v>1</v>
      </c>
      <c r="L37" s="476"/>
      <c r="M37" s="75">
        <f t="shared" si="50"/>
        <v>1</v>
      </c>
      <c r="N37" s="339">
        <f>SUM('[1]KUP 5_17-18'!K38)</f>
        <v>1</v>
      </c>
      <c r="O37" s="393"/>
      <c r="P37" s="75">
        <f t="shared" si="51"/>
        <v>1</v>
      </c>
      <c r="Q37" s="98">
        <f t="shared" si="42"/>
        <v>1</v>
      </c>
      <c r="R37" s="98" t="e">
        <f t="shared" si="42"/>
        <v>#DIV/0!</v>
      </c>
      <c r="S37" s="98">
        <f t="shared" si="42"/>
        <v>1</v>
      </c>
      <c r="T37" s="476"/>
      <c r="U37" s="476"/>
      <c r="V37" s="476"/>
      <c r="W37" s="393"/>
      <c r="X37" s="393"/>
      <c r="Y37" s="476"/>
      <c r="Z37" s="480" t="e">
        <f t="shared" si="45"/>
        <v>#DIV/0!</v>
      </c>
      <c r="AA37" s="480" t="e">
        <f t="shared" si="45"/>
        <v>#DIV/0!</v>
      </c>
      <c r="AB37" s="480" t="e">
        <f t="shared" si="45"/>
        <v>#DIV/0!</v>
      </c>
    </row>
    <row r="38" spans="1:28" ht="9.9499999999999993" hidden="1" customHeight="1" x14ac:dyDescent="0.25">
      <c r="A38" s="105" t="s">
        <v>38</v>
      </c>
      <c r="B38" s="316">
        <f t="shared" ref="B38:G38" si="52">SUM(B39:B40)</f>
        <v>0</v>
      </c>
      <c r="C38" s="316">
        <f t="shared" si="52"/>
        <v>0</v>
      </c>
      <c r="D38" s="316">
        <f t="shared" si="52"/>
        <v>0</v>
      </c>
      <c r="E38" s="316">
        <f t="shared" si="52"/>
        <v>109</v>
      </c>
      <c r="F38" s="316">
        <f t="shared" si="52"/>
        <v>0</v>
      </c>
      <c r="G38" s="316">
        <f t="shared" si="52"/>
        <v>109</v>
      </c>
      <c r="H38" s="97">
        <f>B38/E38</f>
        <v>0</v>
      </c>
      <c r="I38" s="97" t="e">
        <f>C38/F38</f>
        <v>#DIV/0!</v>
      </c>
      <c r="J38" s="97">
        <f>D38/G38</f>
        <v>0</v>
      </c>
      <c r="K38" s="316">
        <f t="shared" ref="K38:P38" si="53">SUM(K39:K40)</f>
        <v>0</v>
      </c>
      <c r="L38" s="316">
        <f t="shared" si="53"/>
        <v>0</v>
      </c>
      <c r="M38" s="316">
        <f t="shared" si="53"/>
        <v>0</v>
      </c>
      <c r="N38" s="316">
        <f t="shared" si="53"/>
        <v>90</v>
      </c>
      <c r="O38" s="316">
        <f t="shared" si="53"/>
        <v>0</v>
      </c>
      <c r="P38" s="316">
        <f t="shared" si="53"/>
        <v>90</v>
      </c>
      <c r="Q38" s="97">
        <f>K38/N38</f>
        <v>0</v>
      </c>
      <c r="R38" s="97" t="e">
        <f>L38/O38</f>
        <v>#DIV/0!</v>
      </c>
      <c r="S38" s="97">
        <f>M38/P38</f>
        <v>0</v>
      </c>
      <c r="T38" s="316">
        <f t="shared" ref="T38:Y38" si="54">SUM(T39:T40)</f>
        <v>0</v>
      </c>
      <c r="U38" s="316">
        <f t="shared" si="54"/>
        <v>0</v>
      </c>
      <c r="V38" s="316">
        <f t="shared" si="54"/>
        <v>0</v>
      </c>
      <c r="W38" s="316">
        <f t="shared" si="54"/>
        <v>78</v>
      </c>
      <c r="X38" s="316">
        <f t="shared" si="54"/>
        <v>0</v>
      </c>
      <c r="Y38" s="316">
        <f t="shared" si="54"/>
        <v>78</v>
      </c>
      <c r="Z38" s="97">
        <f>T38/W38</f>
        <v>0</v>
      </c>
      <c r="AA38" s="97" t="e">
        <f>U38/X38</f>
        <v>#DIV/0!</v>
      </c>
      <c r="AB38" s="97">
        <f>V38/Y38</f>
        <v>0</v>
      </c>
    </row>
    <row r="39" spans="1:28" ht="9.9499999999999993" hidden="1" customHeight="1" x14ac:dyDescent="0.25">
      <c r="A39" s="300" t="s">
        <v>283</v>
      </c>
      <c r="B39" s="75"/>
      <c r="C39" s="75"/>
      <c r="D39" s="75">
        <f t="shared" ref="D39:D40" si="55">SUM(B39:C39)</f>
        <v>0</v>
      </c>
      <c r="E39" s="339">
        <f>SUM('[1]KUP 5_17-18'!B40)</f>
        <v>45</v>
      </c>
      <c r="F39" s="339">
        <f>SUM('[1]KUP 5_17-18'!C40)</f>
        <v>0</v>
      </c>
      <c r="G39" s="75">
        <f t="shared" ref="G39:G40" si="56">SUM(E39:F39)</f>
        <v>45</v>
      </c>
      <c r="H39" s="98">
        <f t="shared" ref="H39:J40" si="57">B39/E39</f>
        <v>0</v>
      </c>
      <c r="I39" s="98" t="e">
        <f t="shared" si="57"/>
        <v>#DIV/0!</v>
      </c>
      <c r="J39" s="98">
        <f t="shared" si="57"/>
        <v>0</v>
      </c>
      <c r="K39" s="75"/>
      <c r="L39" s="75"/>
      <c r="M39" s="75">
        <f t="shared" ref="M39:M40" si="58">SUM(K39:L39)</f>
        <v>0</v>
      </c>
      <c r="N39" s="339">
        <f>SUM('[1]KUP 5_17-18'!K40)</f>
        <v>41</v>
      </c>
      <c r="O39" s="339">
        <f>SUM('[1]KUP 5_17-18'!L40)</f>
        <v>0</v>
      </c>
      <c r="P39" s="75">
        <f t="shared" ref="P39:P40" si="59">SUM(N39:O39)</f>
        <v>41</v>
      </c>
      <c r="Q39" s="98">
        <f t="shared" ref="Q39:S40" si="60">K39/N39</f>
        <v>0</v>
      </c>
      <c r="R39" s="98" t="e">
        <f t="shared" si="60"/>
        <v>#DIV/0!</v>
      </c>
      <c r="S39" s="98">
        <f t="shared" si="60"/>
        <v>0</v>
      </c>
      <c r="T39" s="75"/>
      <c r="U39" s="75"/>
      <c r="V39" s="75">
        <f t="shared" ref="V39:V40" si="61">SUM(T39:U39)</f>
        <v>0</v>
      </c>
      <c r="W39" s="339">
        <f>SUM('[1]KUP 5_17-18'!T40)</f>
        <v>35</v>
      </c>
      <c r="X39" s="339">
        <f>SUM('[1]KUP 5_17-18'!U40)</f>
        <v>0</v>
      </c>
      <c r="Y39" s="75">
        <f t="shared" ref="Y39:Y40" si="62">SUM(W39:X39)</f>
        <v>35</v>
      </c>
      <c r="Z39" s="98">
        <f t="shared" ref="Z39:AB40" si="63">T39/W39</f>
        <v>0</v>
      </c>
      <c r="AA39" s="98" t="e">
        <f t="shared" si="63"/>
        <v>#DIV/0!</v>
      </c>
      <c r="AB39" s="98">
        <f t="shared" si="63"/>
        <v>0</v>
      </c>
    </row>
    <row r="40" spans="1:28" ht="9.9499999999999993" hidden="1" customHeight="1" x14ac:dyDescent="0.25">
      <c r="A40" s="299" t="s">
        <v>85</v>
      </c>
      <c r="B40" s="75"/>
      <c r="C40" s="75"/>
      <c r="D40" s="75">
        <f t="shared" si="55"/>
        <v>0</v>
      </c>
      <c r="E40" s="339">
        <f>SUM('[1]KUP 5_17-18'!B41)</f>
        <v>64</v>
      </c>
      <c r="F40" s="339">
        <f>SUM('[1]KUP 5_17-18'!C41)</f>
        <v>0</v>
      </c>
      <c r="G40" s="75">
        <f t="shared" si="56"/>
        <v>64</v>
      </c>
      <c r="H40" s="98">
        <f t="shared" si="57"/>
        <v>0</v>
      </c>
      <c r="I40" s="98" t="e">
        <f t="shared" si="57"/>
        <v>#DIV/0!</v>
      </c>
      <c r="J40" s="98">
        <f t="shared" si="57"/>
        <v>0</v>
      </c>
      <c r="K40" s="75"/>
      <c r="L40" s="75"/>
      <c r="M40" s="75">
        <f t="shared" si="58"/>
        <v>0</v>
      </c>
      <c r="N40" s="339">
        <f>SUM('[1]KUP 5_17-18'!K41)</f>
        <v>49</v>
      </c>
      <c r="O40" s="339">
        <f>SUM('[1]KUP 5_17-18'!L41)</f>
        <v>0</v>
      </c>
      <c r="P40" s="75">
        <f t="shared" si="59"/>
        <v>49</v>
      </c>
      <c r="Q40" s="98">
        <f t="shared" si="60"/>
        <v>0</v>
      </c>
      <c r="R40" s="98" t="e">
        <f t="shared" si="60"/>
        <v>#DIV/0!</v>
      </c>
      <c r="S40" s="98">
        <f t="shared" si="60"/>
        <v>0</v>
      </c>
      <c r="T40" s="75"/>
      <c r="U40" s="75"/>
      <c r="V40" s="75">
        <f t="shared" si="61"/>
        <v>0</v>
      </c>
      <c r="W40" s="339">
        <f>SUM('[1]KUP 5_17-18'!T41)</f>
        <v>43</v>
      </c>
      <c r="X40" s="339">
        <f>SUM('[1]KUP 5_17-18'!U41)</f>
        <v>0</v>
      </c>
      <c r="Y40" s="75">
        <f t="shared" si="62"/>
        <v>43</v>
      </c>
      <c r="Z40" s="98">
        <f t="shared" si="63"/>
        <v>0</v>
      </c>
      <c r="AA40" s="98" t="e">
        <f t="shared" si="63"/>
        <v>#DIV/0!</v>
      </c>
      <c r="AB40" s="98">
        <f t="shared" si="63"/>
        <v>0</v>
      </c>
    </row>
    <row r="41" spans="1:28" ht="9.9499999999999993" hidden="1" customHeight="1" x14ac:dyDescent="0.25">
      <c r="A41" s="105" t="s">
        <v>39</v>
      </c>
      <c r="B41" s="316">
        <f t="shared" ref="B41:G41" si="64">SUM(B42:B43)</f>
        <v>0</v>
      </c>
      <c r="C41" s="316">
        <f t="shared" si="64"/>
        <v>0</v>
      </c>
      <c r="D41" s="316">
        <f t="shared" si="64"/>
        <v>0</v>
      </c>
      <c r="E41" s="316">
        <f t="shared" si="64"/>
        <v>66</v>
      </c>
      <c r="F41" s="316">
        <f t="shared" si="64"/>
        <v>0</v>
      </c>
      <c r="G41" s="316">
        <f t="shared" si="64"/>
        <v>66</v>
      </c>
      <c r="H41" s="97">
        <f>B41/E41</f>
        <v>0</v>
      </c>
      <c r="I41" s="97" t="e">
        <f>C41/F41</f>
        <v>#DIV/0!</v>
      </c>
      <c r="J41" s="97">
        <f>D41/G41</f>
        <v>0</v>
      </c>
      <c r="K41" s="316">
        <f t="shared" ref="K41:P41" si="65">SUM(K42:K43)</f>
        <v>0</v>
      </c>
      <c r="L41" s="316">
        <f t="shared" si="65"/>
        <v>0</v>
      </c>
      <c r="M41" s="316">
        <f t="shared" si="65"/>
        <v>0</v>
      </c>
      <c r="N41" s="316">
        <f t="shared" si="65"/>
        <v>55</v>
      </c>
      <c r="O41" s="316">
        <f t="shared" si="65"/>
        <v>0</v>
      </c>
      <c r="P41" s="316">
        <f t="shared" si="65"/>
        <v>55</v>
      </c>
      <c r="Q41" s="97">
        <f>K41/N41</f>
        <v>0</v>
      </c>
      <c r="R41" s="97" t="e">
        <f>L41/O41</f>
        <v>#DIV/0!</v>
      </c>
      <c r="S41" s="97">
        <f>M41/P41</f>
        <v>0</v>
      </c>
      <c r="T41" s="316">
        <f t="shared" ref="T41:Y41" si="66">SUM(T42:T43)</f>
        <v>0</v>
      </c>
      <c r="U41" s="316">
        <f t="shared" si="66"/>
        <v>0</v>
      </c>
      <c r="V41" s="316">
        <f t="shared" si="66"/>
        <v>0</v>
      </c>
      <c r="W41" s="316">
        <f t="shared" si="66"/>
        <v>56</v>
      </c>
      <c r="X41" s="316">
        <f t="shared" si="66"/>
        <v>0</v>
      </c>
      <c r="Y41" s="316">
        <f t="shared" si="66"/>
        <v>56</v>
      </c>
      <c r="Z41" s="97">
        <f>T41/W41</f>
        <v>0</v>
      </c>
      <c r="AA41" s="97" t="e">
        <f>U41/X41</f>
        <v>#DIV/0!</v>
      </c>
      <c r="AB41" s="97">
        <f>V41/Y41</f>
        <v>0</v>
      </c>
    </row>
    <row r="42" spans="1:28" ht="9.9499999999999993" hidden="1" customHeight="1" x14ac:dyDescent="0.25">
      <c r="A42" s="106" t="s">
        <v>72</v>
      </c>
      <c r="B42" s="75"/>
      <c r="C42" s="75"/>
      <c r="D42" s="75">
        <f t="shared" ref="D42:D45" si="67">SUM(B42:C42)</f>
        <v>0</v>
      </c>
      <c r="E42" s="339">
        <f>SUM('[1]KUP 5_17-18'!B43)</f>
        <v>54</v>
      </c>
      <c r="F42" s="339">
        <f>SUM('[1]KUP 5_17-18'!C43)</f>
        <v>0</v>
      </c>
      <c r="G42" s="75">
        <f t="shared" ref="G42:G43" si="68">SUM(E42:F42)</f>
        <v>54</v>
      </c>
      <c r="H42" s="98">
        <f t="shared" ref="H42:J50" si="69">B42/E42</f>
        <v>0</v>
      </c>
      <c r="I42" s="98" t="e">
        <f t="shared" si="69"/>
        <v>#DIV/0!</v>
      </c>
      <c r="J42" s="98">
        <f t="shared" si="69"/>
        <v>0</v>
      </c>
      <c r="K42" s="75"/>
      <c r="L42" s="75"/>
      <c r="M42" s="75">
        <f t="shared" ref="M42:M43" si="70">SUM(K42:L42)</f>
        <v>0</v>
      </c>
      <c r="N42" s="339">
        <f>SUM('[1]KUP 5_17-18'!K43)</f>
        <v>37</v>
      </c>
      <c r="O42" s="339">
        <f>SUM('[1]KUP 5_17-18'!L43)</f>
        <v>0</v>
      </c>
      <c r="P42" s="75">
        <f t="shared" ref="P42:P43" si="71">SUM(N42:O42)</f>
        <v>37</v>
      </c>
      <c r="Q42" s="98">
        <f t="shared" ref="Q42:S50" si="72">K42/N42</f>
        <v>0</v>
      </c>
      <c r="R42" s="98" t="e">
        <f t="shared" si="72"/>
        <v>#DIV/0!</v>
      </c>
      <c r="S42" s="98">
        <f t="shared" si="72"/>
        <v>0</v>
      </c>
      <c r="T42" s="75"/>
      <c r="U42" s="75"/>
      <c r="V42" s="75">
        <f t="shared" ref="V42:V43" si="73">SUM(T42:U42)</f>
        <v>0</v>
      </c>
      <c r="W42" s="339">
        <f>SUM('[1]KUP 5_17-18'!T43)</f>
        <v>44</v>
      </c>
      <c r="X42" s="339">
        <f>SUM('[1]KUP 5_17-18'!U43)</f>
        <v>0</v>
      </c>
      <c r="Y42" s="75">
        <f t="shared" ref="Y42:Y43" si="74">SUM(W42:X42)</f>
        <v>44</v>
      </c>
      <c r="Z42" s="98">
        <f t="shared" ref="Z42:AB50" si="75">T42/W42</f>
        <v>0</v>
      </c>
      <c r="AA42" s="98" t="e">
        <f t="shared" si="75"/>
        <v>#DIV/0!</v>
      </c>
      <c r="AB42" s="98">
        <f t="shared" si="75"/>
        <v>0</v>
      </c>
    </row>
    <row r="43" spans="1:28" ht="9.9499999999999993" hidden="1" customHeight="1" x14ac:dyDescent="0.25">
      <c r="A43" s="72" t="s">
        <v>102</v>
      </c>
      <c r="B43" s="75"/>
      <c r="C43" s="75"/>
      <c r="D43" s="75">
        <f t="shared" si="67"/>
        <v>0</v>
      </c>
      <c r="E43" s="339">
        <f>SUM('[1]KUP 5_17-18'!B44)</f>
        <v>12</v>
      </c>
      <c r="F43" s="339">
        <f>SUM('[1]KUP 5_17-18'!C44)</f>
        <v>0</v>
      </c>
      <c r="G43" s="75">
        <f t="shared" si="68"/>
        <v>12</v>
      </c>
      <c r="H43" s="98">
        <f t="shared" si="69"/>
        <v>0</v>
      </c>
      <c r="I43" s="98" t="e">
        <f t="shared" si="69"/>
        <v>#DIV/0!</v>
      </c>
      <c r="J43" s="98">
        <f t="shared" si="69"/>
        <v>0</v>
      </c>
      <c r="K43" s="75"/>
      <c r="L43" s="75"/>
      <c r="M43" s="75">
        <f t="shared" si="70"/>
        <v>0</v>
      </c>
      <c r="N43" s="339">
        <f>SUM('[1]KUP 5_17-18'!K44)</f>
        <v>18</v>
      </c>
      <c r="O43" s="339">
        <f>SUM('[1]KUP 5_17-18'!L44)</f>
        <v>0</v>
      </c>
      <c r="P43" s="75">
        <f t="shared" si="71"/>
        <v>18</v>
      </c>
      <c r="Q43" s="98">
        <f t="shared" si="72"/>
        <v>0</v>
      </c>
      <c r="R43" s="98" t="e">
        <f t="shared" si="72"/>
        <v>#DIV/0!</v>
      </c>
      <c r="S43" s="98">
        <f t="shared" si="72"/>
        <v>0</v>
      </c>
      <c r="T43" s="75"/>
      <c r="U43" s="75"/>
      <c r="V43" s="75">
        <f t="shared" si="73"/>
        <v>0</v>
      </c>
      <c r="W43" s="339">
        <f>SUM('[1]KUP 5_17-18'!T44)</f>
        <v>12</v>
      </c>
      <c r="X43" s="339">
        <f>SUM('[1]KUP 5_17-18'!U44)</f>
        <v>0</v>
      </c>
      <c r="Y43" s="75">
        <f t="shared" si="74"/>
        <v>12</v>
      </c>
      <c r="Z43" s="98">
        <f t="shared" si="75"/>
        <v>0</v>
      </c>
      <c r="AA43" s="98" t="e">
        <f t="shared" si="75"/>
        <v>#DIV/0!</v>
      </c>
      <c r="AB43" s="98">
        <f t="shared" si="75"/>
        <v>0</v>
      </c>
    </row>
    <row r="44" spans="1:28" ht="9.9499999999999993" hidden="1" customHeight="1" x14ac:dyDescent="0.25">
      <c r="A44" s="295" t="s">
        <v>40</v>
      </c>
      <c r="B44" s="316">
        <f t="shared" ref="B44:F44" si="76">SUM(B45)</f>
        <v>0</v>
      </c>
      <c r="C44" s="316">
        <f t="shared" si="76"/>
        <v>0</v>
      </c>
      <c r="D44" s="316">
        <f>SUM(D45)</f>
        <v>0</v>
      </c>
      <c r="E44" s="316">
        <f t="shared" si="76"/>
        <v>48</v>
      </c>
      <c r="F44" s="316">
        <f t="shared" si="76"/>
        <v>0</v>
      </c>
      <c r="G44" s="316">
        <f>SUM(G45)</f>
        <v>48</v>
      </c>
      <c r="H44" s="97">
        <f t="shared" si="69"/>
        <v>0</v>
      </c>
      <c r="I44" s="97" t="e">
        <f t="shared" si="69"/>
        <v>#DIV/0!</v>
      </c>
      <c r="J44" s="97">
        <f t="shared" si="69"/>
        <v>0</v>
      </c>
      <c r="K44" s="316">
        <f t="shared" ref="K44:P44" si="77">SUM(K45)</f>
        <v>0</v>
      </c>
      <c r="L44" s="316">
        <f t="shared" si="77"/>
        <v>0</v>
      </c>
      <c r="M44" s="316">
        <f t="shared" si="77"/>
        <v>0</v>
      </c>
      <c r="N44" s="316">
        <f t="shared" si="77"/>
        <v>44</v>
      </c>
      <c r="O44" s="316">
        <f t="shared" si="77"/>
        <v>0</v>
      </c>
      <c r="P44" s="316">
        <f t="shared" si="77"/>
        <v>44</v>
      </c>
      <c r="Q44" s="97">
        <f t="shared" si="72"/>
        <v>0</v>
      </c>
      <c r="R44" s="97" t="e">
        <f t="shared" si="72"/>
        <v>#DIV/0!</v>
      </c>
      <c r="S44" s="97">
        <f t="shared" si="72"/>
        <v>0</v>
      </c>
      <c r="T44" s="316">
        <f t="shared" ref="T44:Y44" si="78">SUM(T45)</f>
        <v>0</v>
      </c>
      <c r="U44" s="316">
        <f t="shared" si="78"/>
        <v>0</v>
      </c>
      <c r="V44" s="316">
        <f t="shared" si="78"/>
        <v>0</v>
      </c>
      <c r="W44" s="316">
        <f t="shared" si="78"/>
        <v>25</v>
      </c>
      <c r="X44" s="316">
        <f t="shared" si="78"/>
        <v>0</v>
      </c>
      <c r="Y44" s="316">
        <f t="shared" si="78"/>
        <v>25</v>
      </c>
      <c r="Z44" s="97">
        <f t="shared" si="75"/>
        <v>0</v>
      </c>
      <c r="AA44" s="97" t="e">
        <f t="shared" si="75"/>
        <v>#DIV/0!</v>
      </c>
      <c r="AB44" s="97">
        <f t="shared" si="75"/>
        <v>0</v>
      </c>
    </row>
    <row r="45" spans="1:28" ht="9.9499999999999993" hidden="1" customHeight="1" x14ac:dyDescent="0.25">
      <c r="A45" s="299" t="s">
        <v>217</v>
      </c>
      <c r="B45" s="75"/>
      <c r="C45" s="75"/>
      <c r="D45" s="75">
        <f t="shared" si="67"/>
        <v>0</v>
      </c>
      <c r="E45" s="339">
        <f>SUM('[1]KUP 5_17-18'!B46)</f>
        <v>48</v>
      </c>
      <c r="F45" s="339">
        <f>SUM('[1]KUP 5_17-18'!C46)</f>
        <v>0</v>
      </c>
      <c r="G45" s="75">
        <f t="shared" ref="G45" si="79">SUM(E45:F45)</f>
        <v>48</v>
      </c>
      <c r="H45" s="98">
        <f t="shared" si="69"/>
        <v>0</v>
      </c>
      <c r="I45" s="98" t="e">
        <f t="shared" si="69"/>
        <v>#DIV/0!</v>
      </c>
      <c r="J45" s="98">
        <f t="shared" si="69"/>
        <v>0</v>
      </c>
      <c r="K45" s="75"/>
      <c r="L45" s="75"/>
      <c r="M45" s="75">
        <f t="shared" ref="M45" si="80">SUM(K45:L45)</f>
        <v>0</v>
      </c>
      <c r="N45" s="339">
        <f>SUM('[1]KUP 5_17-18'!K46)</f>
        <v>44</v>
      </c>
      <c r="O45" s="339">
        <f>SUM('[1]KUP 5_17-18'!L46)</f>
        <v>0</v>
      </c>
      <c r="P45" s="75">
        <f t="shared" ref="P45" si="81">SUM(N45:O45)</f>
        <v>44</v>
      </c>
      <c r="Q45" s="98">
        <f t="shared" si="72"/>
        <v>0</v>
      </c>
      <c r="R45" s="98" t="e">
        <f t="shared" si="72"/>
        <v>#DIV/0!</v>
      </c>
      <c r="S45" s="98">
        <f t="shared" si="72"/>
        <v>0</v>
      </c>
      <c r="T45" s="75"/>
      <c r="U45" s="75"/>
      <c r="V45" s="75">
        <f t="shared" ref="V45" si="82">SUM(T45:U45)</f>
        <v>0</v>
      </c>
      <c r="W45" s="75">
        <v>25</v>
      </c>
      <c r="X45" s="75"/>
      <c r="Y45" s="75">
        <f t="shared" ref="Y45" si="83">SUM(W45:X45)</f>
        <v>25</v>
      </c>
      <c r="Z45" s="98">
        <f t="shared" si="75"/>
        <v>0</v>
      </c>
      <c r="AA45" s="98" t="e">
        <f t="shared" si="75"/>
        <v>#DIV/0!</v>
      </c>
      <c r="AB45" s="98">
        <f t="shared" si="75"/>
        <v>0</v>
      </c>
    </row>
    <row r="46" spans="1:28" ht="6.75" hidden="1" customHeight="1" x14ac:dyDescent="0.25">
      <c r="A46" s="104" t="s">
        <v>160</v>
      </c>
      <c r="B46" s="330">
        <f t="shared" ref="B46:G46" si="84">SUM(B47,B51,B58,B64)</f>
        <v>0</v>
      </c>
      <c r="C46" s="330">
        <f t="shared" si="84"/>
        <v>0</v>
      </c>
      <c r="D46" s="330">
        <f t="shared" si="84"/>
        <v>0</v>
      </c>
      <c r="E46" s="330">
        <f t="shared" si="84"/>
        <v>527</v>
      </c>
      <c r="F46" s="330">
        <f t="shared" si="84"/>
        <v>274</v>
      </c>
      <c r="G46" s="330">
        <f t="shared" si="84"/>
        <v>801</v>
      </c>
      <c r="H46" s="95">
        <f t="shared" si="69"/>
        <v>0</v>
      </c>
      <c r="I46" s="95">
        <f t="shared" si="69"/>
        <v>0</v>
      </c>
      <c r="J46" s="95">
        <f t="shared" si="69"/>
        <v>0</v>
      </c>
      <c r="K46" s="330">
        <f t="shared" ref="K46:P46" si="85">SUM(K47,K51,K58,K64)</f>
        <v>0</v>
      </c>
      <c r="L46" s="330">
        <f t="shared" si="85"/>
        <v>0</v>
      </c>
      <c r="M46" s="330">
        <f t="shared" si="85"/>
        <v>0</v>
      </c>
      <c r="N46" s="330">
        <f t="shared" si="85"/>
        <v>320</v>
      </c>
      <c r="O46" s="330">
        <f t="shared" si="85"/>
        <v>218</v>
      </c>
      <c r="P46" s="330">
        <f t="shared" si="85"/>
        <v>538</v>
      </c>
      <c r="Q46" s="95">
        <f t="shared" si="72"/>
        <v>0</v>
      </c>
      <c r="R46" s="95">
        <f t="shared" si="72"/>
        <v>0</v>
      </c>
      <c r="S46" s="95">
        <f t="shared" si="72"/>
        <v>0</v>
      </c>
      <c r="T46" s="330">
        <f t="shared" ref="T46:Y46" si="86">SUM(T47,T51,T58,T64)</f>
        <v>0</v>
      </c>
      <c r="U46" s="330">
        <f t="shared" si="86"/>
        <v>0</v>
      </c>
      <c r="V46" s="330">
        <f t="shared" si="86"/>
        <v>0</v>
      </c>
      <c r="W46" s="330">
        <f t="shared" si="86"/>
        <v>323</v>
      </c>
      <c r="X46" s="330">
        <f t="shared" si="86"/>
        <v>226</v>
      </c>
      <c r="Y46" s="330">
        <f t="shared" si="86"/>
        <v>549</v>
      </c>
      <c r="Z46" s="95">
        <f t="shared" si="75"/>
        <v>0</v>
      </c>
      <c r="AA46" s="95">
        <f t="shared" si="75"/>
        <v>0</v>
      </c>
      <c r="AB46" s="95">
        <f t="shared" si="75"/>
        <v>0</v>
      </c>
    </row>
    <row r="47" spans="1:28" ht="9.9499999999999993" hidden="1" customHeight="1" x14ac:dyDescent="0.25">
      <c r="A47" s="105" t="s">
        <v>36</v>
      </c>
      <c r="B47" s="316">
        <f>SUM(B48:B50)</f>
        <v>0</v>
      </c>
      <c r="C47" s="316">
        <f t="shared" ref="C47:G47" si="87">SUM(C48:C50)</f>
        <v>0</v>
      </c>
      <c r="D47" s="316">
        <f t="shared" si="87"/>
        <v>0</v>
      </c>
      <c r="E47" s="316">
        <f t="shared" si="87"/>
        <v>195</v>
      </c>
      <c r="F47" s="316">
        <f t="shared" si="87"/>
        <v>0</v>
      </c>
      <c r="G47" s="316">
        <f t="shared" si="87"/>
        <v>195</v>
      </c>
      <c r="H47" s="97">
        <f t="shared" si="69"/>
        <v>0</v>
      </c>
      <c r="I47" s="97" t="e">
        <f t="shared" si="69"/>
        <v>#DIV/0!</v>
      </c>
      <c r="J47" s="97">
        <f t="shared" si="69"/>
        <v>0</v>
      </c>
      <c r="K47" s="316">
        <f t="shared" ref="K47:P47" si="88">SUM(K48:K50)</f>
        <v>0</v>
      </c>
      <c r="L47" s="316">
        <f t="shared" si="88"/>
        <v>0</v>
      </c>
      <c r="M47" s="316">
        <f t="shared" si="88"/>
        <v>0</v>
      </c>
      <c r="N47" s="316">
        <f t="shared" si="88"/>
        <v>100</v>
      </c>
      <c r="O47" s="316">
        <f t="shared" si="88"/>
        <v>0</v>
      </c>
      <c r="P47" s="316">
        <f t="shared" si="88"/>
        <v>100</v>
      </c>
      <c r="Q47" s="97">
        <f t="shared" si="72"/>
        <v>0</v>
      </c>
      <c r="R47" s="97" t="e">
        <f t="shared" si="72"/>
        <v>#DIV/0!</v>
      </c>
      <c r="S47" s="97">
        <f t="shared" si="72"/>
        <v>0</v>
      </c>
      <c r="T47" s="316">
        <f t="shared" ref="T47:Y47" si="89">SUM(T48:T50)</f>
        <v>0</v>
      </c>
      <c r="U47" s="316">
        <f t="shared" si="89"/>
        <v>0</v>
      </c>
      <c r="V47" s="316">
        <f t="shared" si="89"/>
        <v>0</v>
      </c>
      <c r="W47" s="316">
        <f t="shared" si="89"/>
        <v>89</v>
      </c>
      <c r="X47" s="316">
        <f t="shared" si="89"/>
        <v>0</v>
      </c>
      <c r="Y47" s="316">
        <f t="shared" si="89"/>
        <v>89</v>
      </c>
      <c r="Z47" s="97">
        <f t="shared" si="75"/>
        <v>0</v>
      </c>
      <c r="AA47" s="97" t="e">
        <f t="shared" si="75"/>
        <v>#DIV/0!</v>
      </c>
      <c r="AB47" s="97">
        <f t="shared" si="75"/>
        <v>0</v>
      </c>
    </row>
    <row r="48" spans="1:28" s="107" customFormat="1" ht="9.9499999999999993" hidden="1" customHeight="1" x14ac:dyDescent="0.25">
      <c r="A48" s="133" t="s">
        <v>169</v>
      </c>
      <c r="B48" s="317"/>
      <c r="C48" s="317"/>
      <c r="D48" s="75">
        <f t="shared" ref="D48:D50" si="90">SUM(B48:C48)</f>
        <v>0</v>
      </c>
      <c r="E48" s="339">
        <f>SUM('[1]KUP 5_17-18'!B49)</f>
        <v>98</v>
      </c>
      <c r="F48" s="339">
        <f>SUM('[1]KUP 5_17-18'!C49)</f>
        <v>0</v>
      </c>
      <c r="G48" s="75">
        <f t="shared" ref="G48:G50" si="91">SUM(E48:F48)</f>
        <v>98</v>
      </c>
      <c r="H48" s="282">
        <f t="shared" si="69"/>
        <v>0</v>
      </c>
      <c r="I48" s="282" t="e">
        <f t="shared" si="69"/>
        <v>#DIV/0!</v>
      </c>
      <c r="J48" s="282">
        <f t="shared" si="69"/>
        <v>0</v>
      </c>
      <c r="K48" s="317"/>
      <c r="L48" s="317"/>
      <c r="M48" s="75">
        <f t="shared" ref="M48:M50" si="92">SUM(K48:L48)</f>
        <v>0</v>
      </c>
      <c r="N48" s="339">
        <f>SUM('[1]KUP 5_17-18'!K49)</f>
        <v>41</v>
      </c>
      <c r="O48" s="339">
        <f>SUM('[1]KUP 5_17-18'!L49)</f>
        <v>0</v>
      </c>
      <c r="P48" s="75">
        <f t="shared" ref="P48:P50" si="93">SUM(N48:O48)</f>
        <v>41</v>
      </c>
      <c r="Q48" s="282">
        <f t="shared" si="72"/>
        <v>0</v>
      </c>
      <c r="R48" s="282" t="e">
        <f t="shared" si="72"/>
        <v>#DIV/0!</v>
      </c>
      <c r="S48" s="282">
        <f t="shared" si="72"/>
        <v>0</v>
      </c>
      <c r="T48" s="317"/>
      <c r="U48" s="317"/>
      <c r="V48" s="75">
        <f t="shared" ref="V48:V50" si="94">SUM(T48:U48)</f>
        <v>0</v>
      </c>
      <c r="W48" s="339">
        <f>SUM('[1]KUP 5_17-18'!T49)</f>
        <v>36</v>
      </c>
      <c r="X48" s="339">
        <f>SUM('[1]KUP 5_17-18'!U49)</f>
        <v>0</v>
      </c>
      <c r="Y48" s="75">
        <f t="shared" ref="Y48:Y50" si="95">SUM(W48:X48)</f>
        <v>36</v>
      </c>
      <c r="Z48" s="282">
        <f t="shared" si="75"/>
        <v>0</v>
      </c>
      <c r="AA48" s="282" t="e">
        <f t="shared" si="75"/>
        <v>#DIV/0!</v>
      </c>
      <c r="AB48" s="282">
        <f t="shared" si="75"/>
        <v>0</v>
      </c>
    </row>
    <row r="49" spans="1:28" s="107" customFormat="1" ht="9.9499999999999993" hidden="1" customHeight="1" x14ac:dyDescent="0.25">
      <c r="A49" s="133" t="s">
        <v>170</v>
      </c>
      <c r="B49" s="75"/>
      <c r="C49" s="75"/>
      <c r="D49" s="75">
        <f t="shared" si="90"/>
        <v>0</v>
      </c>
      <c r="E49" s="339">
        <f>SUM('[1]KUP 5_17-18'!B50)</f>
        <v>42</v>
      </c>
      <c r="F49" s="339">
        <f>SUM('[1]KUP 5_17-18'!C50)</f>
        <v>0</v>
      </c>
      <c r="G49" s="75">
        <f t="shared" si="91"/>
        <v>42</v>
      </c>
      <c r="H49" s="98">
        <f t="shared" si="69"/>
        <v>0</v>
      </c>
      <c r="I49" s="98" t="e">
        <f t="shared" si="69"/>
        <v>#DIV/0!</v>
      </c>
      <c r="J49" s="98">
        <f t="shared" si="69"/>
        <v>0</v>
      </c>
      <c r="K49" s="75"/>
      <c r="L49" s="75"/>
      <c r="M49" s="75">
        <f t="shared" si="92"/>
        <v>0</v>
      </c>
      <c r="N49" s="339">
        <f>SUM('[1]KUP 5_17-18'!K50)</f>
        <v>24</v>
      </c>
      <c r="O49" s="339">
        <f>SUM('[1]KUP 5_17-18'!L50)</f>
        <v>0</v>
      </c>
      <c r="P49" s="75">
        <f t="shared" si="93"/>
        <v>24</v>
      </c>
      <c r="Q49" s="98">
        <f t="shared" si="72"/>
        <v>0</v>
      </c>
      <c r="R49" s="98" t="e">
        <f t="shared" si="72"/>
        <v>#DIV/0!</v>
      </c>
      <c r="S49" s="98">
        <f t="shared" si="72"/>
        <v>0</v>
      </c>
      <c r="T49" s="75"/>
      <c r="U49" s="75"/>
      <c r="V49" s="75">
        <f t="shared" si="94"/>
        <v>0</v>
      </c>
      <c r="W49" s="339">
        <f>SUM('[1]KUP 5_17-18'!T50)</f>
        <v>27</v>
      </c>
      <c r="X49" s="339">
        <f>SUM('[1]KUP 5_17-18'!U50)</f>
        <v>0</v>
      </c>
      <c r="Y49" s="75">
        <f t="shared" si="95"/>
        <v>27</v>
      </c>
      <c r="Z49" s="98">
        <f t="shared" si="75"/>
        <v>0</v>
      </c>
      <c r="AA49" s="98" t="e">
        <f t="shared" si="75"/>
        <v>#DIV/0!</v>
      </c>
      <c r="AB49" s="98">
        <f t="shared" si="75"/>
        <v>0</v>
      </c>
    </row>
    <row r="50" spans="1:28" s="107" customFormat="1" ht="9.9499999999999993" hidden="1" customHeight="1" x14ac:dyDescent="0.25">
      <c r="A50" s="133" t="s">
        <v>171</v>
      </c>
      <c r="B50" s="75"/>
      <c r="C50" s="75"/>
      <c r="D50" s="75">
        <f t="shared" si="90"/>
        <v>0</v>
      </c>
      <c r="E50" s="339">
        <f>SUM('[1]KUP 5_17-18'!B51)</f>
        <v>55</v>
      </c>
      <c r="F50" s="339">
        <f>SUM('[1]KUP 5_17-18'!C51)</f>
        <v>0</v>
      </c>
      <c r="G50" s="75">
        <f t="shared" si="91"/>
        <v>55</v>
      </c>
      <c r="H50" s="98">
        <f t="shared" si="69"/>
        <v>0</v>
      </c>
      <c r="I50" s="98" t="e">
        <f t="shared" si="69"/>
        <v>#DIV/0!</v>
      </c>
      <c r="J50" s="98">
        <f t="shared" si="69"/>
        <v>0</v>
      </c>
      <c r="K50" s="75"/>
      <c r="L50" s="75"/>
      <c r="M50" s="75">
        <f t="shared" si="92"/>
        <v>0</v>
      </c>
      <c r="N50" s="339">
        <f>SUM('[1]KUP 5_17-18'!K51)</f>
        <v>35</v>
      </c>
      <c r="O50" s="339">
        <f>SUM('[1]KUP 5_17-18'!L51)</f>
        <v>0</v>
      </c>
      <c r="P50" s="75">
        <f t="shared" si="93"/>
        <v>35</v>
      </c>
      <c r="Q50" s="98">
        <f t="shared" si="72"/>
        <v>0</v>
      </c>
      <c r="R50" s="98" t="e">
        <f t="shared" si="72"/>
        <v>#DIV/0!</v>
      </c>
      <c r="S50" s="98">
        <f t="shared" si="72"/>
        <v>0</v>
      </c>
      <c r="T50" s="75"/>
      <c r="U50" s="75"/>
      <c r="V50" s="75">
        <f t="shared" si="94"/>
        <v>0</v>
      </c>
      <c r="W50" s="339">
        <f>SUM('[1]KUP 5_17-18'!T51)</f>
        <v>26</v>
      </c>
      <c r="X50" s="339">
        <f>SUM('[1]KUP 5_17-18'!U51)</f>
        <v>0</v>
      </c>
      <c r="Y50" s="75">
        <f t="shared" si="95"/>
        <v>26</v>
      </c>
      <c r="Z50" s="98">
        <f t="shared" si="75"/>
        <v>0</v>
      </c>
      <c r="AA50" s="98" t="e">
        <f t="shared" si="75"/>
        <v>#DIV/0!</v>
      </c>
      <c r="AB50" s="98">
        <f t="shared" si="75"/>
        <v>0</v>
      </c>
    </row>
    <row r="51" spans="1:28" ht="9.9499999999999993" hidden="1" customHeight="1" x14ac:dyDescent="0.25">
      <c r="A51" s="105" t="s">
        <v>38</v>
      </c>
      <c r="B51" s="316">
        <f>SUM(B52:B57)</f>
        <v>0</v>
      </c>
      <c r="C51" s="316">
        <f t="shared" ref="C51:G51" si="96">SUM(C52:C57)</f>
        <v>0</v>
      </c>
      <c r="D51" s="316">
        <f t="shared" si="96"/>
        <v>0</v>
      </c>
      <c r="E51" s="316">
        <f t="shared" si="96"/>
        <v>65</v>
      </c>
      <c r="F51" s="316">
        <f t="shared" si="96"/>
        <v>183</v>
      </c>
      <c r="G51" s="316">
        <f t="shared" si="96"/>
        <v>248</v>
      </c>
      <c r="H51" s="97">
        <f>B51/E51</f>
        <v>0</v>
      </c>
      <c r="I51" s="97">
        <f>C51/F51</f>
        <v>0</v>
      </c>
      <c r="J51" s="97">
        <f>D51/G51</f>
        <v>0</v>
      </c>
      <c r="K51" s="316">
        <f t="shared" ref="K51:P51" si="97">SUM(K52:K57)</f>
        <v>0</v>
      </c>
      <c r="L51" s="316">
        <f t="shared" si="97"/>
        <v>0</v>
      </c>
      <c r="M51" s="316">
        <f t="shared" si="97"/>
        <v>0</v>
      </c>
      <c r="N51" s="316">
        <f t="shared" si="97"/>
        <v>68</v>
      </c>
      <c r="O51" s="316">
        <f t="shared" si="97"/>
        <v>161</v>
      </c>
      <c r="P51" s="316">
        <f t="shared" si="97"/>
        <v>229</v>
      </c>
      <c r="Q51" s="97">
        <f>K51/N51</f>
        <v>0</v>
      </c>
      <c r="R51" s="97">
        <f>L51/O51</f>
        <v>0</v>
      </c>
      <c r="S51" s="97">
        <f>M51/P51</f>
        <v>0</v>
      </c>
      <c r="T51" s="316">
        <f t="shared" ref="T51:Y51" si="98">SUM(T52:T57)</f>
        <v>0</v>
      </c>
      <c r="U51" s="316">
        <f t="shared" si="98"/>
        <v>0</v>
      </c>
      <c r="V51" s="316">
        <f t="shared" si="98"/>
        <v>0</v>
      </c>
      <c r="W51" s="316">
        <f t="shared" si="98"/>
        <v>56</v>
      </c>
      <c r="X51" s="316">
        <f t="shared" si="98"/>
        <v>173</v>
      </c>
      <c r="Y51" s="316">
        <f t="shared" si="98"/>
        <v>229</v>
      </c>
      <c r="Z51" s="97">
        <f>T51/W51</f>
        <v>0</v>
      </c>
      <c r="AA51" s="97">
        <f>U51/X51</f>
        <v>0</v>
      </c>
      <c r="AB51" s="97">
        <f>V51/Y51</f>
        <v>0</v>
      </c>
    </row>
    <row r="52" spans="1:28" s="107" customFormat="1" ht="9.9499999999999993" hidden="1" customHeight="1" x14ac:dyDescent="0.25">
      <c r="A52" s="133" t="s">
        <v>172</v>
      </c>
      <c r="B52" s="317"/>
      <c r="C52" s="317"/>
      <c r="D52" s="317">
        <f t="shared" ref="D52:D57" si="99">SUM(B52:C52)</f>
        <v>0</v>
      </c>
      <c r="E52" s="339">
        <f>SUM('[1]KUP 5_17-18'!B53)</f>
        <v>65</v>
      </c>
      <c r="F52" s="339">
        <f>SUM('[1]KUP 5_17-18'!C53)</f>
        <v>61</v>
      </c>
      <c r="G52" s="317">
        <f t="shared" ref="G52:G57" si="100">SUM(E52:F52)</f>
        <v>126</v>
      </c>
      <c r="H52" s="282">
        <f t="shared" ref="H52:J57" si="101">B52/E52</f>
        <v>0</v>
      </c>
      <c r="I52" s="282">
        <f t="shared" si="101"/>
        <v>0</v>
      </c>
      <c r="J52" s="282">
        <f t="shared" si="101"/>
        <v>0</v>
      </c>
      <c r="K52" s="317"/>
      <c r="L52" s="317"/>
      <c r="M52" s="317">
        <f t="shared" ref="M52:M57" si="102">SUM(K52:L52)</f>
        <v>0</v>
      </c>
      <c r="N52" s="339">
        <f>SUM('[1]KUP 5_17-18'!K53)</f>
        <v>68</v>
      </c>
      <c r="O52" s="339">
        <f>SUM('[1]KUP 5_17-18'!L53)</f>
        <v>60</v>
      </c>
      <c r="P52" s="317">
        <f t="shared" ref="P52:P57" si="103">SUM(N52:O52)</f>
        <v>128</v>
      </c>
      <c r="Q52" s="282">
        <f t="shared" ref="Q52:S57" si="104">K52/N52</f>
        <v>0</v>
      </c>
      <c r="R52" s="282">
        <f t="shared" si="104"/>
        <v>0</v>
      </c>
      <c r="S52" s="282">
        <f t="shared" si="104"/>
        <v>0</v>
      </c>
      <c r="T52" s="317"/>
      <c r="U52" s="317"/>
      <c r="V52" s="317">
        <f t="shared" ref="V52:V57" si="105">SUM(T52:U52)</f>
        <v>0</v>
      </c>
      <c r="W52" s="339">
        <f>SUM('[1]KUP 5_17-18'!T53)</f>
        <v>56</v>
      </c>
      <c r="X52" s="339">
        <f>SUM('[1]KUP 5_17-18'!U53)</f>
        <v>63</v>
      </c>
      <c r="Y52" s="317">
        <f t="shared" ref="Y52:Y57" si="106">SUM(W52:X52)</f>
        <v>119</v>
      </c>
      <c r="Z52" s="282">
        <f t="shared" ref="Z52:AB57" si="107">T52/W52</f>
        <v>0</v>
      </c>
      <c r="AA52" s="282">
        <f t="shared" si="107"/>
        <v>0</v>
      </c>
      <c r="AB52" s="282">
        <f t="shared" si="107"/>
        <v>0</v>
      </c>
    </row>
    <row r="53" spans="1:28" s="107" customFormat="1" ht="9.9499999999999993" hidden="1" customHeight="1" x14ac:dyDescent="0.25">
      <c r="A53" s="133" t="s">
        <v>239</v>
      </c>
      <c r="B53" s="75"/>
      <c r="C53" s="75"/>
      <c r="D53" s="75">
        <f t="shared" si="99"/>
        <v>0</v>
      </c>
      <c r="E53" s="339">
        <f>SUM('[1]KUP 5_17-18'!B54)</f>
        <v>0</v>
      </c>
      <c r="F53" s="339">
        <f>SUM('[1]KUP 5_17-18'!C54)</f>
        <v>59</v>
      </c>
      <c r="G53" s="75">
        <f t="shared" si="100"/>
        <v>59</v>
      </c>
      <c r="H53" s="98" t="e">
        <f t="shared" si="101"/>
        <v>#DIV/0!</v>
      </c>
      <c r="I53" s="98">
        <f t="shared" si="101"/>
        <v>0</v>
      </c>
      <c r="J53" s="98">
        <f t="shared" si="101"/>
        <v>0</v>
      </c>
      <c r="K53" s="75"/>
      <c r="L53" s="75"/>
      <c r="M53" s="75">
        <f t="shared" si="102"/>
        <v>0</v>
      </c>
      <c r="N53" s="339">
        <f>SUM('[1]KUP 5_17-18'!K54)</f>
        <v>0</v>
      </c>
      <c r="O53" s="339">
        <f>SUM('[1]KUP 5_17-18'!L54)</f>
        <v>0</v>
      </c>
      <c r="P53" s="75">
        <f t="shared" si="103"/>
        <v>0</v>
      </c>
      <c r="Q53" s="98" t="e">
        <f t="shared" si="104"/>
        <v>#DIV/0!</v>
      </c>
      <c r="R53" s="98" t="e">
        <f t="shared" si="104"/>
        <v>#DIV/0!</v>
      </c>
      <c r="S53" s="98" t="e">
        <f t="shared" si="104"/>
        <v>#DIV/0!</v>
      </c>
      <c r="T53" s="75"/>
      <c r="U53" s="75"/>
      <c r="V53" s="75">
        <f t="shared" si="105"/>
        <v>0</v>
      </c>
      <c r="W53" s="339">
        <f>SUM('[1]KUP 5_17-18'!T54)</f>
        <v>0</v>
      </c>
      <c r="X53" s="339">
        <f>SUM('[1]KUP 5_17-18'!U54)</f>
        <v>0</v>
      </c>
      <c r="Y53" s="75">
        <f t="shared" si="106"/>
        <v>0</v>
      </c>
      <c r="Z53" s="98" t="e">
        <f t="shared" si="107"/>
        <v>#DIV/0!</v>
      </c>
      <c r="AA53" s="98" t="e">
        <f t="shared" si="107"/>
        <v>#DIV/0!</v>
      </c>
      <c r="AB53" s="98" t="e">
        <f t="shared" si="107"/>
        <v>#DIV/0!</v>
      </c>
    </row>
    <row r="54" spans="1:28" s="107" customFormat="1" ht="9.9499999999999993" hidden="1" customHeight="1" x14ac:dyDescent="0.25">
      <c r="A54" s="133" t="s">
        <v>240</v>
      </c>
      <c r="B54" s="75"/>
      <c r="C54" s="75"/>
      <c r="D54" s="75">
        <f t="shared" si="99"/>
        <v>0</v>
      </c>
      <c r="E54" s="339">
        <f>SUM('[1]KUP 5_17-18'!B55)</f>
        <v>0</v>
      </c>
      <c r="F54" s="339">
        <f>SUM('[1]KUP 5_17-18'!C55)</f>
        <v>62</v>
      </c>
      <c r="G54" s="75">
        <f t="shared" si="100"/>
        <v>62</v>
      </c>
      <c r="H54" s="98" t="e">
        <f t="shared" si="101"/>
        <v>#DIV/0!</v>
      </c>
      <c r="I54" s="98">
        <f t="shared" si="101"/>
        <v>0</v>
      </c>
      <c r="J54" s="98">
        <f t="shared" si="101"/>
        <v>0</v>
      </c>
      <c r="K54" s="75"/>
      <c r="L54" s="75"/>
      <c r="M54" s="75">
        <f t="shared" si="102"/>
        <v>0</v>
      </c>
      <c r="N54" s="339">
        <f>SUM('[1]KUP 5_17-18'!K55)</f>
        <v>0</v>
      </c>
      <c r="O54" s="339">
        <f>SUM('[1]KUP 5_17-18'!L55)</f>
        <v>0</v>
      </c>
      <c r="P54" s="75">
        <f t="shared" si="103"/>
        <v>0</v>
      </c>
      <c r="Q54" s="98" t="e">
        <f t="shared" si="104"/>
        <v>#DIV/0!</v>
      </c>
      <c r="R54" s="98" t="e">
        <f t="shared" si="104"/>
        <v>#DIV/0!</v>
      </c>
      <c r="S54" s="98" t="e">
        <f t="shared" si="104"/>
        <v>#DIV/0!</v>
      </c>
      <c r="T54" s="75"/>
      <c r="U54" s="75"/>
      <c r="V54" s="75">
        <f t="shared" si="105"/>
        <v>0</v>
      </c>
      <c r="W54" s="339">
        <f>SUM('[1]KUP 5_17-18'!T55)</f>
        <v>0</v>
      </c>
      <c r="X54" s="339">
        <f>SUM('[1]KUP 5_17-18'!U55)</f>
        <v>0</v>
      </c>
      <c r="Y54" s="75">
        <f t="shared" si="106"/>
        <v>0</v>
      </c>
      <c r="Z54" s="98" t="e">
        <f t="shared" si="107"/>
        <v>#DIV/0!</v>
      </c>
      <c r="AA54" s="98" t="e">
        <f t="shared" si="107"/>
        <v>#DIV/0!</v>
      </c>
      <c r="AB54" s="98" t="e">
        <f t="shared" si="107"/>
        <v>#DIV/0!</v>
      </c>
    </row>
    <row r="55" spans="1:28" s="107" customFormat="1" ht="9.9499999999999993" hidden="1" customHeight="1" x14ac:dyDescent="0.25">
      <c r="A55" s="133" t="s">
        <v>173</v>
      </c>
      <c r="B55" s="75"/>
      <c r="C55" s="75"/>
      <c r="D55" s="75">
        <f t="shared" si="99"/>
        <v>0</v>
      </c>
      <c r="E55" s="339">
        <f>SUM('[1]KUP 5_17-18'!B56)</f>
        <v>0</v>
      </c>
      <c r="F55" s="339">
        <f>SUM('[1]KUP 5_17-18'!C56)</f>
        <v>1</v>
      </c>
      <c r="G55" s="75">
        <f t="shared" si="100"/>
        <v>1</v>
      </c>
      <c r="H55" s="98" t="e">
        <f t="shared" si="101"/>
        <v>#DIV/0!</v>
      </c>
      <c r="I55" s="98">
        <f t="shared" si="101"/>
        <v>0</v>
      </c>
      <c r="J55" s="98">
        <f t="shared" si="101"/>
        <v>0</v>
      </c>
      <c r="K55" s="75"/>
      <c r="L55" s="75"/>
      <c r="M55" s="75">
        <f t="shared" si="102"/>
        <v>0</v>
      </c>
      <c r="N55" s="339">
        <f>SUM('[1]KUP 5_17-18'!K56)</f>
        <v>0</v>
      </c>
      <c r="O55" s="339">
        <f>SUM('[1]KUP 5_17-18'!L56)</f>
        <v>44</v>
      </c>
      <c r="P55" s="75">
        <f t="shared" si="103"/>
        <v>44</v>
      </c>
      <c r="Q55" s="98" t="e">
        <f t="shared" si="104"/>
        <v>#DIV/0!</v>
      </c>
      <c r="R55" s="98">
        <f t="shared" si="104"/>
        <v>0</v>
      </c>
      <c r="S55" s="98">
        <f t="shared" si="104"/>
        <v>0</v>
      </c>
      <c r="T55" s="75"/>
      <c r="U55" s="75"/>
      <c r="V55" s="75">
        <f t="shared" si="105"/>
        <v>0</v>
      </c>
      <c r="W55" s="339">
        <f>SUM('[1]KUP 5_17-18'!T56)</f>
        <v>0</v>
      </c>
      <c r="X55" s="339">
        <f>SUM('[1]KUP 5_17-18'!U56)</f>
        <v>47</v>
      </c>
      <c r="Y55" s="75">
        <f t="shared" si="106"/>
        <v>47</v>
      </c>
      <c r="Z55" s="98" t="e">
        <f t="shared" si="107"/>
        <v>#DIV/0!</v>
      </c>
      <c r="AA55" s="98">
        <f t="shared" si="107"/>
        <v>0</v>
      </c>
      <c r="AB55" s="98">
        <f t="shared" si="107"/>
        <v>0</v>
      </c>
    </row>
    <row r="56" spans="1:28" s="107" customFormat="1" ht="9.9499999999999993" hidden="1" customHeight="1" x14ac:dyDescent="0.25">
      <c r="A56" s="133" t="s">
        <v>311</v>
      </c>
      <c r="B56" s="75"/>
      <c r="C56" s="75"/>
      <c r="D56" s="75">
        <f t="shared" si="99"/>
        <v>0</v>
      </c>
      <c r="E56" s="339">
        <f>SUM('[1]KUP 5_17-18'!B57)</f>
        <v>0</v>
      </c>
      <c r="F56" s="339">
        <f>SUM('[1]KUP 5_17-18'!C57)</f>
        <v>0</v>
      </c>
      <c r="G56" s="75">
        <f t="shared" si="100"/>
        <v>0</v>
      </c>
      <c r="H56" s="98" t="e">
        <f t="shared" si="101"/>
        <v>#DIV/0!</v>
      </c>
      <c r="I56" s="98" t="e">
        <f t="shared" si="101"/>
        <v>#DIV/0!</v>
      </c>
      <c r="J56" s="98" t="e">
        <f t="shared" si="101"/>
        <v>#DIV/0!</v>
      </c>
      <c r="K56" s="75"/>
      <c r="L56" s="75"/>
      <c r="M56" s="75">
        <f t="shared" si="102"/>
        <v>0</v>
      </c>
      <c r="N56" s="339">
        <f>SUM('[1]KUP 5_17-18'!K57)</f>
        <v>0</v>
      </c>
      <c r="O56" s="339">
        <f>SUM('[1]KUP 5_17-18'!L57)</f>
        <v>0</v>
      </c>
      <c r="P56" s="75">
        <f t="shared" si="103"/>
        <v>0</v>
      </c>
      <c r="Q56" s="98" t="e">
        <f t="shared" si="104"/>
        <v>#DIV/0!</v>
      </c>
      <c r="R56" s="98" t="e">
        <f t="shared" si="104"/>
        <v>#DIV/0!</v>
      </c>
      <c r="S56" s="98" t="e">
        <f t="shared" si="104"/>
        <v>#DIV/0!</v>
      </c>
      <c r="T56" s="75"/>
      <c r="U56" s="75"/>
      <c r="V56" s="75">
        <f t="shared" si="105"/>
        <v>0</v>
      </c>
      <c r="W56" s="339">
        <f>SUM('[1]KUP 5_17-18'!T57)</f>
        <v>0</v>
      </c>
      <c r="X56" s="339">
        <f>SUM('[1]KUP 5_17-18'!U57)</f>
        <v>4</v>
      </c>
      <c r="Y56" s="75">
        <f t="shared" si="106"/>
        <v>4</v>
      </c>
      <c r="Z56" s="98" t="e">
        <f t="shared" si="107"/>
        <v>#DIV/0!</v>
      </c>
      <c r="AA56" s="98">
        <f t="shared" si="107"/>
        <v>0</v>
      </c>
      <c r="AB56" s="98">
        <f t="shared" si="107"/>
        <v>0</v>
      </c>
    </row>
    <row r="57" spans="1:28" s="107" customFormat="1" ht="9.9499999999999993" hidden="1" customHeight="1" x14ac:dyDescent="0.25">
      <c r="A57" s="133" t="s">
        <v>174</v>
      </c>
      <c r="B57" s="75"/>
      <c r="C57" s="75"/>
      <c r="D57" s="75">
        <f t="shared" si="99"/>
        <v>0</v>
      </c>
      <c r="E57" s="339">
        <f>SUM('[1]KUP 5_17-18'!B58)</f>
        <v>0</v>
      </c>
      <c r="F57" s="339">
        <f>SUM('[1]KUP 5_17-18'!C58)</f>
        <v>0</v>
      </c>
      <c r="G57" s="75">
        <f t="shared" si="100"/>
        <v>0</v>
      </c>
      <c r="H57" s="98" t="e">
        <f t="shared" si="101"/>
        <v>#DIV/0!</v>
      </c>
      <c r="I57" s="98" t="e">
        <f t="shared" si="101"/>
        <v>#DIV/0!</v>
      </c>
      <c r="J57" s="98" t="e">
        <f t="shared" si="101"/>
        <v>#DIV/0!</v>
      </c>
      <c r="K57" s="75"/>
      <c r="L57" s="75"/>
      <c r="M57" s="75">
        <f t="shared" si="102"/>
        <v>0</v>
      </c>
      <c r="N57" s="339">
        <f>SUM('[1]KUP 5_17-18'!K58)</f>
        <v>0</v>
      </c>
      <c r="O57" s="339">
        <f>SUM('[1]KUP 5_17-18'!L58)</f>
        <v>57</v>
      </c>
      <c r="P57" s="75">
        <f t="shared" si="103"/>
        <v>57</v>
      </c>
      <c r="Q57" s="98" t="e">
        <f t="shared" si="104"/>
        <v>#DIV/0!</v>
      </c>
      <c r="R57" s="98">
        <f t="shared" si="104"/>
        <v>0</v>
      </c>
      <c r="S57" s="98">
        <f t="shared" si="104"/>
        <v>0</v>
      </c>
      <c r="T57" s="75"/>
      <c r="U57" s="75"/>
      <c r="V57" s="75">
        <f t="shared" si="105"/>
        <v>0</v>
      </c>
      <c r="W57" s="339">
        <f>SUM('[1]KUP 5_17-18'!T58)</f>
        <v>0</v>
      </c>
      <c r="X57" s="339">
        <f>SUM('[1]KUP 5_17-18'!U58)</f>
        <v>59</v>
      </c>
      <c r="Y57" s="75">
        <f t="shared" si="106"/>
        <v>59</v>
      </c>
      <c r="Z57" s="98" t="e">
        <f t="shared" si="107"/>
        <v>#DIV/0!</v>
      </c>
      <c r="AA57" s="98">
        <f t="shared" si="107"/>
        <v>0</v>
      </c>
      <c r="AB57" s="98">
        <f t="shared" si="107"/>
        <v>0</v>
      </c>
    </row>
    <row r="58" spans="1:28" ht="9.9499999999999993" hidden="1" customHeight="1" x14ac:dyDescent="0.25">
      <c r="A58" s="105" t="s">
        <v>39</v>
      </c>
      <c r="B58" s="316">
        <f t="shared" ref="B58:G58" si="108">SUM(B59:B63)</f>
        <v>0</v>
      </c>
      <c r="C58" s="316">
        <f t="shared" si="108"/>
        <v>0</v>
      </c>
      <c r="D58" s="316">
        <f t="shared" si="108"/>
        <v>0</v>
      </c>
      <c r="E58" s="316">
        <f t="shared" si="108"/>
        <v>91</v>
      </c>
      <c r="F58" s="316">
        <f t="shared" si="108"/>
        <v>18</v>
      </c>
      <c r="G58" s="316">
        <f t="shared" si="108"/>
        <v>109</v>
      </c>
      <c r="H58" s="97">
        <f>B58/E58</f>
        <v>0</v>
      </c>
      <c r="I58" s="97">
        <f>C58/F58</f>
        <v>0</v>
      </c>
      <c r="J58" s="97">
        <f>D58/G58</f>
        <v>0</v>
      </c>
      <c r="K58" s="316">
        <f t="shared" ref="K58:P58" si="109">SUM(K59:K63)</f>
        <v>0</v>
      </c>
      <c r="L58" s="316">
        <f t="shared" si="109"/>
        <v>0</v>
      </c>
      <c r="M58" s="316">
        <f t="shared" si="109"/>
        <v>0</v>
      </c>
      <c r="N58" s="316">
        <f t="shared" si="109"/>
        <v>38</v>
      </c>
      <c r="O58" s="316">
        <f t="shared" si="109"/>
        <v>17</v>
      </c>
      <c r="P58" s="316">
        <f t="shared" si="109"/>
        <v>55</v>
      </c>
      <c r="Q58" s="97">
        <f>K58/N58</f>
        <v>0</v>
      </c>
      <c r="R58" s="97">
        <f>L58/O58</f>
        <v>0</v>
      </c>
      <c r="S58" s="97">
        <f>M58/P58</f>
        <v>0</v>
      </c>
      <c r="T58" s="316">
        <f t="shared" ref="T58:Y58" si="110">SUM(T59:T63)</f>
        <v>0</v>
      </c>
      <c r="U58" s="316">
        <f t="shared" si="110"/>
        <v>0</v>
      </c>
      <c r="V58" s="316">
        <f t="shared" si="110"/>
        <v>0</v>
      </c>
      <c r="W58" s="316">
        <f t="shared" si="110"/>
        <v>69</v>
      </c>
      <c r="X58" s="316">
        <f t="shared" si="110"/>
        <v>16</v>
      </c>
      <c r="Y58" s="316">
        <f t="shared" si="110"/>
        <v>85</v>
      </c>
      <c r="Z58" s="97">
        <f>T58/W58</f>
        <v>0</v>
      </c>
      <c r="AA58" s="97">
        <f>U58/X58</f>
        <v>0</v>
      </c>
      <c r="AB58" s="97">
        <f>V58/Y58</f>
        <v>0</v>
      </c>
    </row>
    <row r="59" spans="1:28" ht="9.9499999999999993" hidden="1" customHeight="1" x14ac:dyDescent="0.25">
      <c r="A59" s="299" t="s">
        <v>242</v>
      </c>
      <c r="B59" s="75"/>
      <c r="C59" s="75"/>
      <c r="D59" s="75">
        <f t="shared" ref="D59:D63" si="111">SUM(B59:C59)</f>
        <v>0</v>
      </c>
      <c r="E59" s="339">
        <f>SUM('[1]KUP 5_17-18'!B60)</f>
        <v>0</v>
      </c>
      <c r="F59" s="339">
        <f>SUM('[1]KUP 5_17-18'!C60)</f>
        <v>12</v>
      </c>
      <c r="G59" s="75">
        <f t="shared" ref="G59:G63" si="112">SUM(E59:F59)</f>
        <v>12</v>
      </c>
      <c r="H59" s="98" t="e">
        <f t="shared" ref="H59:J74" si="113">B59/E59</f>
        <v>#DIV/0!</v>
      </c>
      <c r="I59" s="98">
        <f t="shared" si="113"/>
        <v>0</v>
      </c>
      <c r="J59" s="98">
        <f t="shared" si="113"/>
        <v>0</v>
      </c>
      <c r="K59" s="75"/>
      <c r="L59" s="75"/>
      <c r="M59" s="75">
        <f t="shared" ref="M59:M63" si="114">SUM(K59:L59)</f>
        <v>0</v>
      </c>
      <c r="N59" s="339">
        <f>SUM('[1]KUP 5_17-18'!K60)</f>
        <v>0</v>
      </c>
      <c r="O59" s="339">
        <f>SUM('[1]KUP 5_17-18'!L60)</f>
        <v>17</v>
      </c>
      <c r="P59" s="75">
        <f t="shared" ref="P59:P63" si="115">SUM(N59:O59)</f>
        <v>17</v>
      </c>
      <c r="Q59" s="98" t="e">
        <f t="shared" ref="Q59:S74" si="116">K59/N59</f>
        <v>#DIV/0!</v>
      </c>
      <c r="R59" s="98">
        <f t="shared" si="116"/>
        <v>0</v>
      </c>
      <c r="S59" s="98">
        <f t="shared" si="116"/>
        <v>0</v>
      </c>
      <c r="T59" s="75"/>
      <c r="U59" s="75"/>
      <c r="V59" s="75">
        <f t="shared" ref="V59:V63" si="117">SUM(T59:U59)</f>
        <v>0</v>
      </c>
      <c r="W59" s="339">
        <f>SUM('[1]KUP 5_17-18'!T60)</f>
        <v>0</v>
      </c>
      <c r="X59" s="339">
        <f>SUM('[1]KUP 5_17-18'!U60)</f>
        <v>16</v>
      </c>
      <c r="Y59" s="75">
        <f t="shared" ref="Y59:Y63" si="118">SUM(W59:X59)</f>
        <v>16</v>
      </c>
      <c r="Z59" s="98" t="e">
        <f t="shared" ref="Z59:AB74" si="119">T59/W59</f>
        <v>#DIV/0!</v>
      </c>
      <c r="AA59" s="98">
        <f t="shared" si="119"/>
        <v>0</v>
      </c>
      <c r="AB59" s="98">
        <f t="shared" si="119"/>
        <v>0</v>
      </c>
    </row>
    <row r="60" spans="1:28" ht="9.9499999999999993" hidden="1" customHeight="1" x14ac:dyDescent="0.25">
      <c r="A60" s="299" t="s">
        <v>313</v>
      </c>
      <c r="B60" s="75"/>
      <c r="C60" s="75"/>
      <c r="D60" s="75">
        <f t="shared" si="111"/>
        <v>0</v>
      </c>
      <c r="E60" s="339">
        <f>SUM('[1]KUP 5_17-18'!B61)</f>
        <v>0</v>
      </c>
      <c r="F60" s="339">
        <f>SUM('[1]KUP 5_17-18'!C61)</f>
        <v>0</v>
      </c>
      <c r="G60" s="75">
        <f t="shared" si="112"/>
        <v>0</v>
      </c>
      <c r="H60" s="98" t="e">
        <f t="shared" si="113"/>
        <v>#DIV/0!</v>
      </c>
      <c r="I60" s="98" t="e">
        <f t="shared" si="113"/>
        <v>#DIV/0!</v>
      </c>
      <c r="J60" s="98" t="e">
        <f t="shared" si="113"/>
        <v>#DIV/0!</v>
      </c>
      <c r="K60" s="75"/>
      <c r="L60" s="75"/>
      <c r="M60" s="75">
        <f t="shared" si="114"/>
        <v>0</v>
      </c>
      <c r="N60" s="339">
        <f>SUM('[1]KUP 5_17-18'!K61)</f>
        <v>0</v>
      </c>
      <c r="O60" s="339">
        <f>SUM('[1]KUP 5_17-18'!L61)</f>
        <v>0</v>
      </c>
      <c r="P60" s="75">
        <f t="shared" si="115"/>
        <v>0</v>
      </c>
      <c r="Q60" s="98" t="e">
        <f t="shared" si="116"/>
        <v>#DIV/0!</v>
      </c>
      <c r="R60" s="98" t="e">
        <f t="shared" si="116"/>
        <v>#DIV/0!</v>
      </c>
      <c r="S60" s="98" t="e">
        <f t="shared" si="116"/>
        <v>#DIV/0!</v>
      </c>
      <c r="T60" s="75"/>
      <c r="U60" s="75"/>
      <c r="V60" s="75">
        <f t="shared" si="117"/>
        <v>0</v>
      </c>
      <c r="W60" s="339">
        <f>SUM('[1]KUP 5_17-18'!T61)</f>
        <v>2</v>
      </c>
      <c r="X60" s="339">
        <f>SUM('[1]KUP 5_17-18'!U61)</f>
        <v>0</v>
      </c>
      <c r="Y60" s="75">
        <f t="shared" si="118"/>
        <v>2</v>
      </c>
      <c r="Z60" s="98">
        <f t="shared" si="119"/>
        <v>0</v>
      </c>
      <c r="AA60" s="98" t="e">
        <f t="shared" si="119"/>
        <v>#DIV/0!</v>
      </c>
      <c r="AB60" s="98">
        <f t="shared" si="119"/>
        <v>0</v>
      </c>
    </row>
    <row r="61" spans="1:28" ht="9.9499999999999993" hidden="1" customHeight="1" x14ac:dyDescent="0.25">
      <c r="A61" s="405" t="s">
        <v>287</v>
      </c>
      <c r="B61" s="75"/>
      <c r="C61" s="75"/>
      <c r="D61" s="75">
        <f t="shared" si="111"/>
        <v>0</v>
      </c>
      <c r="E61" s="339">
        <f>SUM('[1]KUP 5_17-18'!B62)</f>
        <v>0</v>
      </c>
      <c r="F61" s="339">
        <f>SUM('[1]KUP 5_17-18'!C62)</f>
        <v>0</v>
      </c>
      <c r="G61" s="75">
        <f t="shared" si="112"/>
        <v>0</v>
      </c>
      <c r="H61" s="98" t="e">
        <f t="shared" si="113"/>
        <v>#DIV/0!</v>
      </c>
      <c r="I61" s="98" t="e">
        <f t="shared" si="113"/>
        <v>#DIV/0!</v>
      </c>
      <c r="J61" s="98" t="e">
        <f t="shared" si="113"/>
        <v>#DIV/0!</v>
      </c>
      <c r="K61" s="75"/>
      <c r="L61" s="75"/>
      <c r="M61" s="75">
        <f t="shared" si="114"/>
        <v>0</v>
      </c>
      <c r="N61" s="339">
        <f>SUM('[1]KUP 5_17-18'!K62)</f>
        <v>0</v>
      </c>
      <c r="O61" s="339">
        <f>SUM('[1]KUP 5_17-18'!L62)</f>
        <v>0</v>
      </c>
      <c r="P61" s="75">
        <f t="shared" si="115"/>
        <v>0</v>
      </c>
      <c r="Q61" s="98" t="e">
        <f t="shared" si="116"/>
        <v>#DIV/0!</v>
      </c>
      <c r="R61" s="98" t="e">
        <f t="shared" si="116"/>
        <v>#DIV/0!</v>
      </c>
      <c r="S61" s="98" t="e">
        <f t="shared" si="116"/>
        <v>#DIV/0!</v>
      </c>
      <c r="T61" s="75"/>
      <c r="U61" s="75"/>
      <c r="V61" s="75">
        <f t="shared" si="117"/>
        <v>0</v>
      </c>
      <c r="W61" s="339">
        <f>SUM('[1]KUP 5_17-18'!T62)</f>
        <v>13</v>
      </c>
      <c r="X61" s="339">
        <f>SUM('[1]KUP 5_17-18'!U62)</f>
        <v>0</v>
      </c>
      <c r="Y61" s="75">
        <f t="shared" si="118"/>
        <v>13</v>
      </c>
      <c r="Z61" s="98">
        <f t="shared" si="119"/>
        <v>0</v>
      </c>
      <c r="AA61" s="98" t="e">
        <f t="shared" si="119"/>
        <v>#DIV/0!</v>
      </c>
      <c r="AB61" s="98">
        <f t="shared" si="119"/>
        <v>0</v>
      </c>
    </row>
    <row r="62" spans="1:28" ht="9.9499999999999993" hidden="1" customHeight="1" x14ac:dyDescent="0.25">
      <c r="A62" s="299" t="s">
        <v>245</v>
      </c>
      <c r="B62" s="75"/>
      <c r="C62" s="75"/>
      <c r="D62" s="75">
        <f t="shared" si="111"/>
        <v>0</v>
      </c>
      <c r="E62" s="339">
        <f>SUM('[1]KUP 5_17-18'!B63)</f>
        <v>91</v>
      </c>
      <c r="F62" s="339">
        <f>SUM('[1]KUP 5_17-18'!C63)</f>
        <v>6</v>
      </c>
      <c r="G62" s="75">
        <f t="shared" si="112"/>
        <v>97</v>
      </c>
      <c r="H62" s="98">
        <f t="shared" si="113"/>
        <v>0</v>
      </c>
      <c r="I62" s="98">
        <f t="shared" si="113"/>
        <v>0</v>
      </c>
      <c r="J62" s="98">
        <f t="shared" si="113"/>
        <v>0</v>
      </c>
      <c r="K62" s="75"/>
      <c r="L62" s="75"/>
      <c r="M62" s="75">
        <f t="shared" si="114"/>
        <v>0</v>
      </c>
      <c r="N62" s="339">
        <f>SUM('[1]KUP 5_17-18'!K63)</f>
        <v>38</v>
      </c>
      <c r="O62" s="339">
        <f>SUM('[1]KUP 5_17-18'!L63)</f>
        <v>0</v>
      </c>
      <c r="P62" s="75">
        <f t="shared" si="115"/>
        <v>38</v>
      </c>
      <c r="Q62" s="98">
        <f t="shared" si="116"/>
        <v>0</v>
      </c>
      <c r="R62" s="98" t="e">
        <f t="shared" si="116"/>
        <v>#DIV/0!</v>
      </c>
      <c r="S62" s="98">
        <f t="shared" si="116"/>
        <v>0</v>
      </c>
      <c r="T62" s="75"/>
      <c r="U62" s="75"/>
      <c r="V62" s="75">
        <f t="shared" si="117"/>
        <v>0</v>
      </c>
      <c r="W62" s="339">
        <f>SUM('[1]KUP 5_17-18'!T63)</f>
        <v>54</v>
      </c>
      <c r="X62" s="339">
        <f>SUM('[1]KUP 5_17-18'!U63)</f>
        <v>0</v>
      </c>
      <c r="Y62" s="75">
        <f t="shared" si="118"/>
        <v>54</v>
      </c>
      <c r="Z62" s="98">
        <f t="shared" si="119"/>
        <v>0</v>
      </c>
      <c r="AA62" s="98" t="e">
        <f t="shared" si="119"/>
        <v>#DIV/0!</v>
      </c>
      <c r="AB62" s="98">
        <f t="shared" si="119"/>
        <v>0</v>
      </c>
    </row>
    <row r="63" spans="1:28" ht="9.9499999999999993" hidden="1" customHeight="1" x14ac:dyDescent="0.25">
      <c r="A63" s="299" t="s">
        <v>246</v>
      </c>
      <c r="B63" s="75"/>
      <c r="C63" s="75"/>
      <c r="D63" s="75">
        <f t="shared" si="111"/>
        <v>0</v>
      </c>
      <c r="E63" s="339">
        <f>SUM('[1]KUP 5_17-18'!B64)</f>
        <v>0</v>
      </c>
      <c r="F63" s="339">
        <f>SUM('[1]KUP 5_17-18'!C64)</f>
        <v>0</v>
      </c>
      <c r="G63" s="75">
        <f t="shared" si="112"/>
        <v>0</v>
      </c>
      <c r="H63" s="98" t="e">
        <f t="shared" si="113"/>
        <v>#DIV/0!</v>
      </c>
      <c r="I63" s="98" t="e">
        <f t="shared" si="113"/>
        <v>#DIV/0!</v>
      </c>
      <c r="J63" s="98" t="e">
        <f t="shared" si="113"/>
        <v>#DIV/0!</v>
      </c>
      <c r="K63" s="75"/>
      <c r="L63" s="75"/>
      <c r="M63" s="75">
        <f t="shared" si="114"/>
        <v>0</v>
      </c>
      <c r="N63" s="339">
        <f>SUM('[1]KUP 5_17-18'!K64)</f>
        <v>0</v>
      </c>
      <c r="O63" s="339">
        <f>SUM('[1]KUP 5_17-18'!L64)</f>
        <v>0</v>
      </c>
      <c r="P63" s="75">
        <f t="shared" si="115"/>
        <v>0</v>
      </c>
      <c r="Q63" s="98" t="e">
        <f t="shared" si="116"/>
        <v>#DIV/0!</v>
      </c>
      <c r="R63" s="98" t="e">
        <f t="shared" si="116"/>
        <v>#DIV/0!</v>
      </c>
      <c r="S63" s="98" t="e">
        <f t="shared" si="116"/>
        <v>#DIV/0!</v>
      </c>
      <c r="T63" s="75"/>
      <c r="U63" s="75"/>
      <c r="V63" s="75">
        <f t="shared" si="117"/>
        <v>0</v>
      </c>
      <c r="W63" s="339">
        <f>SUM('[1]KUP 5_17-18'!T64)</f>
        <v>0</v>
      </c>
      <c r="X63" s="339">
        <f>SUM('[1]KUP 5_17-18'!U64)</f>
        <v>0</v>
      </c>
      <c r="Y63" s="75">
        <f t="shared" si="118"/>
        <v>0</v>
      </c>
      <c r="Z63" s="98" t="e">
        <f t="shared" si="119"/>
        <v>#DIV/0!</v>
      </c>
      <c r="AA63" s="98" t="e">
        <f t="shared" si="119"/>
        <v>#DIV/0!</v>
      </c>
      <c r="AB63" s="98" t="e">
        <f t="shared" si="119"/>
        <v>#DIV/0!</v>
      </c>
    </row>
    <row r="64" spans="1:28" ht="9.9499999999999993" hidden="1" customHeight="1" x14ac:dyDescent="0.25">
      <c r="A64" s="105" t="s">
        <v>40</v>
      </c>
      <c r="B64" s="316">
        <f>SUM(B65:B67)</f>
        <v>0</v>
      </c>
      <c r="C64" s="316">
        <f t="shared" ref="C64:G64" si="120">SUM(C65:C67)</f>
        <v>0</v>
      </c>
      <c r="D64" s="316">
        <f t="shared" si="120"/>
        <v>0</v>
      </c>
      <c r="E64" s="316">
        <f t="shared" si="120"/>
        <v>176</v>
      </c>
      <c r="F64" s="316">
        <f t="shared" si="120"/>
        <v>73</v>
      </c>
      <c r="G64" s="316">
        <f t="shared" si="120"/>
        <v>249</v>
      </c>
      <c r="H64" s="97">
        <f t="shared" si="113"/>
        <v>0</v>
      </c>
      <c r="I64" s="97">
        <f t="shared" si="113"/>
        <v>0</v>
      </c>
      <c r="J64" s="97">
        <f t="shared" si="113"/>
        <v>0</v>
      </c>
      <c r="K64" s="316">
        <f t="shared" ref="K64:P64" si="121">SUM(K65:K67)</f>
        <v>0</v>
      </c>
      <c r="L64" s="316">
        <f t="shared" si="121"/>
        <v>0</v>
      </c>
      <c r="M64" s="316">
        <f t="shared" si="121"/>
        <v>0</v>
      </c>
      <c r="N64" s="316">
        <f t="shared" si="121"/>
        <v>114</v>
      </c>
      <c r="O64" s="316">
        <f t="shared" si="121"/>
        <v>40</v>
      </c>
      <c r="P64" s="316">
        <f t="shared" si="121"/>
        <v>154</v>
      </c>
      <c r="Q64" s="97">
        <f t="shared" si="116"/>
        <v>0</v>
      </c>
      <c r="R64" s="97">
        <f t="shared" si="116"/>
        <v>0</v>
      </c>
      <c r="S64" s="97">
        <f t="shared" si="116"/>
        <v>0</v>
      </c>
      <c r="T64" s="316">
        <f t="shared" ref="T64:Y64" si="122">SUM(T65:T67)</f>
        <v>0</v>
      </c>
      <c r="U64" s="316">
        <f t="shared" si="122"/>
        <v>0</v>
      </c>
      <c r="V64" s="316">
        <f t="shared" si="122"/>
        <v>0</v>
      </c>
      <c r="W64" s="316">
        <f t="shared" si="122"/>
        <v>109</v>
      </c>
      <c r="X64" s="316">
        <f t="shared" si="122"/>
        <v>37</v>
      </c>
      <c r="Y64" s="316">
        <f t="shared" si="122"/>
        <v>146</v>
      </c>
      <c r="Z64" s="97">
        <f t="shared" si="119"/>
        <v>0</v>
      </c>
      <c r="AA64" s="97">
        <f t="shared" si="119"/>
        <v>0</v>
      </c>
      <c r="AB64" s="97">
        <f t="shared" si="119"/>
        <v>0</v>
      </c>
    </row>
    <row r="65" spans="1:28" s="107" customFormat="1" ht="9.9499999999999993" hidden="1" customHeight="1" x14ac:dyDescent="0.25">
      <c r="A65" s="133" t="s">
        <v>241</v>
      </c>
      <c r="B65" s="75"/>
      <c r="C65" s="75"/>
      <c r="D65" s="75">
        <f t="shared" ref="D65:D67" si="123">SUM(B65:C65)</f>
        <v>0</v>
      </c>
      <c r="E65" s="339">
        <f>SUM('[1]KUP 5_17-18'!B66)</f>
        <v>43</v>
      </c>
      <c r="F65" s="339">
        <f>SUM('[1]KUP 5_17-18'!C66)</f>
        <v>35</v>
      </c>
      <c r="G65" s="75">
        <f t="shared" ref="G65:G67" si="124">SUM(E65:F65)</f>
        <v>78</v>
      </c>
      <c r="H65" s="98">
        <f t="shared" si="113"/>
        <v>0</v>
      </c>
      <c r="I65" s="98">
        <f t="shared" si="113"/>
        <v>0</v>
      </c>
      <c r="J65" s="98">
        <f t="shared" si="113"/>
        <v>0</v>
      </c>
      <c r="K65" s="75"/>
      <c r="L65" s="75"/>
      <c r="M65" s="75">
        <f t="shared" ref="M65:M67" si="125">SUM(K65:L65)</f>
        <v>0</v>
      </c>
      <c r="N65" s="339">
        <f>SUM('[1]KUP 5_17-18'!K66)</f>
        <v>34</v>
      </c>
      <c r="O65" s="339">
        <f>SUM('[1]KUP 5_17-18'!L66)</f>
        <v>22</v>
      </c>
      <c r="P65" s="75">
        <f t="shared" ref="P65:P67" si="126">SUM(N65:O65)</f>
        <v>56</v>
      </c>
      <c r="Q65" s="98">
        <f t="shared" si="116"/>
        <v>0</v>
      </c>
      <c r="R65" s="98">
        <f t="shared" si="116"/>
        <v>0</v>
      </c>
      <c r="S65" s="98">
        <f t="shared" si="116"/>
        <v>0</v>
      </c>
      <c r="T65" s="75"/>
      <c r="U65" s="75"/>
      <c r="V65" s="75">
        <f t="shared" ref="V65:V67" si="127">SUM(T65:U65)</f>
        <v>0</v>
      </c>
      <c r="W65" s="339">
        <f>SUM('[1]KUP 5_17-18'!T66)</f>
        <v>39</v>
      </c>
      <c r="X65" s="339">
        <f>SUM('[1]KUP 5_17-18'!U66)</f>
        <v>20</v>
      </c>
      <c r="Y65" s="75">
        <f t="shared" ref="Y65:Y67" si="128">SUM(W65:X65)</f>
        <v>59</v>
      </c>
      <c r="Z65" s="98">
        <f t="shared" si="119"/>
        <v>0</v>
      </c>
      <c r="AA65" s="98">
        <f t="shared" si="119"/>
        <v>0</v>
      </c>
      <c r="AB65" s="98">
        <f t="shared" si="119"/>
        <v>0</v>
      </c>
    </row>
    <row r="66" spans="1:28" s="107" customFormat="1" ht="9.9499999999999993" hidden="1" customHeight="1" x14ac:dyDescent="0.25">
      <c r="A66" s="133" t="s">
        <v>175</v>
      </c>
      <c r="B66" s="317"/>
      <c r="C66" s="317"/>
      <c r="D66" s="75">
        <f t="shared" si="123"/>
        <v>0</v>
      </c>
      <c r="E66" s="339">
        <f>SUM('[1]KUP 5_17-18'!B67)</f>
        <v>76</v>
      </c>
      <c r="F66" s="339">
        <f>SUM('[1]KUP 5_17-18'!C67)</f>
        <v>38</v>
      </c>
      <c r="G66" s="75">
        <f t="shared" si="124"/>
        <v>114</v>
      </c>
      <c r="H66" s="98">
        <f t="shared" si="113"/>
        <v>0</v>
      </c>
      <c r="I66" s="98">
        <f t="shared" si="113"/>
        <v>0</v>
      </c>
      <c r="J66" s="98">
        <f t="shared" si="113"/>
        <v>0</v>
      </c>
      <c r="K66" s="317"/>
      <c r="L66" s="317"/>
      <c r="M66" s="75">
        <f t="shared" si="125"/>
        <v>0</v>
      </c>
      <c r="N66" s="339">
        <f>SUM('[1]KUP 5_17-18'!K67)</f>
        <v>54</v>
      </c>
      <c r="O66" s="339">
        <f>SUM('[1]KUP 5_17-18'!L67)</f>
        <v>18</v>
      </c>
      <c r="P66" s="75">
        <f t="shared" si="126"/>
        <v>72</v>
      </c>
      <c r="Q66" s="98">
        <f t="shared" si="116"/>
        <v>0</v>
      </c>
      <c r="R66" s="98">
        <f t="shared" si="116"/>
        <v>0</v>
      </c>
      <c r="S66" s="98">
        <f t="shared" si="116"/>
        <v>0</v>
      </c>
      <c r="T66" s="317"/>
      <c r="U66" s="317"/>
      <c r="V66" s="75">
        <f t="shared" si="127"/>
        <v>0</v>
      </c>
      <c r="W66" s="339">
        <f>SUM('[1]KUP 5_17-18'!T67)</f>
        <v>40</v>
      </c>
      <c r="X66" s="339">
        <f>SUM('[1]KUP 5_17-18'!U67)</f>
        <v>17</v>
      </c>
      <c r="Y66" s="75">
        <f t="shared" si="128"/>
        <v>57</v>
      </c>
      <c r="Z66" s="98">
        <f t="shared" si="119"/>
        <v>0</v>
      </c>
      <c r="AA66" s="98">
        <f t="shared" si="119"/>
        <v>0</v>
      </c>
      <c r="AB66" s="98">
        <f t="shared" si="119"/>
        <v>0</v>
      </c>
    </row>
    <row r="67" spans="1:28" s="107" customFormat="1" ht="9.9499999999999993" hidden="1" customHeight="1" x14ac:dyDescent="0.25">
      <c r="A67" s="133" t="s">
        <v>176</v>
      </c>
      <c r="B67" s="75"/>
      <c r="C67" s="75"/>
      <c r="D67" s="75">
        <f t="shared" si="123"/>
        <v>0</v>
      </c>
      <c r="E67" s="339">
        <f>SUM('[1]KUP 5_17-18'!B68)</f>
        <v>57</v>
      </c>
      <c r="F67" s="339">
        <f>SUM('[1]KUP 5_17-18'!C68)</f>
        <v>0</v>
      </c>
      <c r="G67" s="75">
        <f t="shared" si="124"/>
        <v>57</v>
      </c>
      <c r="H67" s="98">
        <f t="shared" si="113"/>
        <v>0</v>
      </c>
      <c r="I67" s="98" t="e">
        <f t="shared" si="113"/>
        <v>#DIV/0!</v>
      </c>
      <c r="J67" s="98">
        <f t="shared" si="113"/>
        <v>0</v>
      </c>
      <c r="K67" s="75"/>
      <c r="L67" s="75"/>
      <c r="M67" s="75">
        <f t="shared" si="125"/>
        <v>0</v>
      </c>
      <c r="N67" s="339">
        <f>SUM('[1]KUP 5_17-18'!K68)</f>
        <v>26</v>
      </c>
      <c r="O67" s="339">
        <f>SUM('[1]KUP 5_17-18'!L68)</f>
        <v>0</v>
      </c>
      <c r="P67" s="75">
        <f t="shared" si="126"/>
        <v>26</v>
      </c>
      <c r="Q67" s="98">
        <f t="shared" si="116"/>
        <v>0</v>
      </c>
      <c r="R67" s="98" t="e">
        <f t="shared" si="116"/>
        <v>#DIV/0!</v>
      </c>
      <c r="S67" s="98">
        <f t="shared" si="116"/>
        <v>0</v>
      </c>
      <c r="T67" s="75"/>
      <c r="U67" s="75"/>
      <c r="V67" s="75">
        <f t="shared" si="127"/>
        <v>0</v>
      </c>
      <c r="W67" s="339">
        <f>SUM('[1]KUP 5_17-18'!T68)</f>
        <v>30</v>
      </c>
      <c r="X67" s="339">
        <f>SUM('[1]KUP 5_17-18'!U68)</f>
        <v>0</v>
      </c>
      <c r="Y67" s="75">
        <f t="shared" si="128"/>
        <v>30</v>
      </c>
      <c r="Z67" s="98">
        <f t="shared" si="119"/>
        <v>0</v>
      </c>
      <c r="AA67" s="98" t="e">
        <f t="shared" si="119"/>
        <v>#DIV/0!</v>
      </c>
      <c r="AB67" s="98">
        <f t="shared" si="119"/>
        <v>0</v>
      </c>
    </row>
    <row r="68" spans="1:28" ht="9.9499999999999993" hidden="1" customHeight="1" x14ac:dyDescent="0.25">
      <c r="A68" s="103" t="s">
        <v>136</v>
      </c>
      <c r="B68" s="319">
        <f t="shared" ref="B68:G68" si="129">SUM(B69,B81,B91,B100,B108,B111)</f>
        <v>40</v>
      </c>
      <c r="C68" s="319">
        <f t="shared" si="129"/>
        <v>0</v>
      </c>
      <c r="D68" s="319">
        <f t="shared" si="129"/>
        <v>40</v>
      </c>
      <c r="E68" s="319">
        <f t="shared" si="129"/>
        <v>426</v>
      </c>
      <c r="F68" s="319">
        <f t="shared" si="129"/>
        <v>37</v>
      </c>
      <c r="G68" s="319">
        <f t="shared" si="129"/>
        <v>463</v>
      </c>
      <c r="H68" s="94">
        <f t="shared" si="113"/>
        <v>9.3896713615023469E-2</v>
      </c>
      <c r="I68" s="94">
        <f t="shared" si="113"/>
        <v>0</v>
      </c>
      <c r="J68" s="94">
        <f t="shared" si="113"/>
        <v>8.6393088552915762E-2</v>
      </c>
      <c r="K68" s="319">
        <f t="shared" ref="K68:P68" si="130">SUM(K69,K81,K91,K100,K108,K111)</f>
        <v>0</v>
      </c>
      <c r="L68" s="319">
        <f t="shared" si="130"/>
        <v>0</v>
      </c>
      <c r="M68" s="319">
        <f t="shared" si="130"/>
        <v>0</v>
      </c>
      <c r="N68" s="319">
        <f t="shared" si="130"/>
        <v>269</v>
      </c>
      <c r="O68" s="319">
        <f t="shared" si="130"/>
        <v>65</v>
      </c>
      <c r="P68" s="319">
        <f t="shared" si="130"/>
        <v>334</v>
      </c>
      <c r="Q68" s="94">
        <f t="shared" si="116"/>
        <v>0</v>
      </c>
      <c r="R68" s="94">
        <f t="shared" si="116"/>
        <v>0</v>
      </c>
      <c r="S68" s="94">
        <f t="shared" si="116"/>
        <v>0</v>
      </c>
      <c r="T68" s="319">
        <f t="shared" ref="T68:Y68" si="131">SUM(T69,T81,T91,T100,T108,T111)</f>
        <v>0</v>
      </c>
      <c r="U68" s="319">
        <f t="shared" si="131"/>
        <v>0</v>
      </c>
      <c r="V68" s="319">
        <f t="shared" si="131"/>
        <v>0</v>
      </c>
      <c r="W68" s="319">
        <f t="shared" si="131"/>
        <v>0</v>
      </c>
      <c r="X68" s="319">
        <f t="shared" si="131"/>
        <v>0</v>
      </c>
      <c r="Y68" s="319">
        <f t="shared" si="131"/>
        <v>0</v>
      </c>
      <c r="Z68" s="94" t="e">
        <f t="shared" si="119"/>
        <v>#DIV/0!</v>
      </c>
      <c r="AA68" s="94" t="e">
        <f t="shared" si="119"/>
        <v>#DIV/0!</v>
      </c>
      <c r="AB68" s="94" t="e">
        <f t="shared" si="119"/>
        <v>#DIV/0!</v>
      </c>
    </row>
    <row r="69" spans="1:28" ht="9.9499999999999993" hidden="1" customHeight="1" x14ac:dyDescent="0.25">
      <c r="A69" s="105" t="s">
        <v>35</v>
      </c>
      <c r="B69" s="316">
        <f t="shared" ref="B69:G69" si="132">SUM(B70:B80)</f>
        <v>0</v>
      </c>
      <c r="C69" s="316">
        <f t="shared" si="132"/>
        <v>0</v>
      </c>
      <c r="D69" s="316">
        <f t="shared" si="132"/>
        <v>0</v>
      </c>
      <c r="E69" s="316">
        <f t="shared" si="132"/>
        <v>47</v>
      </c>
      <c r="F69" s="316">
        <f t="shared" si="132"/>
        <v>0</v>
      </c>
      <c r="G69" s="316">
        <f t="shared" si="132"/>
        <v>47</v>
      </c>
      <c r="H69" s="97">
        <f t="shared" si="113"/>
        <v>0</v>
      </c>
      <c r="I69" s="97" t="e">
        <f t="shared" si="113"/>
        <v>#DIV/0!</v>
      </c>
      <c r="J69" s="97">
        <f t="shared" si="113"/>
        <v>0</v>
      </c>
      <c r="K69" s="316">
        <f t="shared" ref="K69:P69" si="133">SUM(K70:K80)</f>
        <v>0</v>
      </c>
      <c r="L69" s="316">
        <f t="shared" si="133"/>
        <v>0</v>
      </c>
      <c r="M69" s="316">
        <f t="shared" si="133"/>
        <v>0</v>
      </c>
      <c r="N69" s="316">
        <f t="shared" si="133"/>
        <v>34</v>
      </c>
      <c r="O69" s="316">
        <f t="shared" si="133"/>
        <v>0</v>
      </c>
      <c r="P69" s="316">
        <f t="shared" si="133"/>
        <v>34</v>
      </c>
      <c r="Q69" s="97">
        <f t="shared" si="116"/>
        <v>0</v>
      </c>
      <c r="R69" s="97" t="e">
        <f t="shared" si="116"/>
        <v>#DIV/0!</v>
      </c>
      <c r="S69" s="97">
        <f t="shared" si="116"/>
        <v>0</v>
      </c>
      <c r="T69" s="316">
        <f t="shared" ref="T69:Y69" si="134">SUM(T70:T80)</f>
        <v>0</v>
      </c>
      <c r="U69" s="316">
        <f t="shared" si="134"/>
        <v>0</v>
      </c>
      <c r="V69" s="316">
        <f t="shared" si="134"/>
        <v>0</v>
      </c>
      <c r="W69" s="316">
        <f t="shared" si="134"/>
        <v>0</v>
      </c>
      <c r="X69" s="316">
        <f t="shared" si="134"/>
        <v>0</v>
      </c>
      <c r="Y69" s="316">
        <f t="shared" si="134"/>
        <v>0</v>
      </c>
      <c r="Z69" s="97" t="e">
        <f t="shared" si="119"/>
        <v>#DIV/0!</v>
      </c>
      <c r="AA69" s="97" t="e">
        <f t="shared" si="119"/>
        <v>#DIV/0!</v>
      </c>
      <c r="AB69" s="97" t="e">
        <f t="shared" si="119"/>
        <v>#DIV/0!</v>
      </c>
    </row>
    <row r="70" spans="1:28" s="107" customFormat="1" ht="9.9499999999999993" hidden="1" customHeight="1" x14ac:dyDescent="0.25">
      <c r="A70" s="106" t="s">
        <v>73</v>
      </c>
      <c r="B70" s="75"/>
      <c r="C70" s="75"/>
      <c r="D70" s="75">
        <f t="shared" ref="D70:D80" si="135">SUM(B70:C70)</f>
        <v>0</v>
      </c>
      <c r="E70" s="339">
        <f>SUM('[1]KUP 5_17-18'!B71)</f>
        <v>8</v>
      </c>
      <c r="F70" s="339">
        <f>SUM('[1]KUP 5_17-18'!C71)</f>
        <v>0</v>
      </c>
      <c r="G70" s="75">
        <f t="shared" ref="G70:G80" si="136">SUM(E70:F70)</f>
        <v>8</v>
      </c>
      <c r="H70" s="98">
        <f t="shared" si="113"/>
        <v>0</v>
      </c>
      <c r="I70" s="98" t="e">
        <f t="shared" si="113"/>
        <v>#DIV/0!</v>
      </c>
      <c r="J70" s="98">
        <f t="shared" si="113"/>
        <v>0</v>
      </c>
      <c r="K70" s="75"/>
      <c r="L70" s="75"/>
      <c r="M70" s="75">
        <f t="shared" ref="M70:M80" si="137">SUM(K70:L70)</f>
        <v>0</v>
      </c>
      <c r="N70" s="339">
        <f>SUM('[1]KUP 5_17-18'!K71)</f>
        <v>5</v>
      </c>
      <c r="O70" s="339">
        <f>SUM('[1]KUP 5_17-18'!L71)</f>
        <v>0</v>
      </c>
      <c r="P70" s="75">
        <f t="shared" ref="P70:P80" si="138">SUM(N70:O70)</f>
        <v>5</v>
      </c>
      <c r="Q70" s="98">
        <f t="shared" si="116"/>
        <v>0</v>
      </c>
      <c r="R70" s="98" t="e">
        <f t="shared" si="116"/>
        <v>#DIV/0!</v>
      </c>
      <c r="S70" s="98">
        <f t="shared" si="116"/>
        <v>0</v>
      </c>
      <c r="T70" s="75"/>
      <c r="U70" s="75"/>
      <c r="V70" s="75">
        <f t="shared" ref="V70:V80" si="139">SUM(T70:U70)</f>
        <v>0</v>
      </c>
      <c r="W70" s="339">
        <f>SUM('[1]KUP 5_17-18'!T71)</f>
        <v>0</v>
      </c>
      <c r="X70" s="339">
        <f>SUM('[1]KUP 5_17-18'!U71)</f>
        <v>0</v>
      </c>
      <c r="Y70" s="75">
        <f t="shared" ref="Y70:Y80" si="140">SUM(W70:X70)</f>
        <v>0</v>
      </c>
      <c r="Z70" s="98" t="e">
        <f t="shared" si="119"/>
        <v>#DIV/0!</v>
      </c>
      <c r="AA70" s="98" t="e">
        <f t="shared" si="119"/>
        <v>#DIV/0!</v>
      </c>
      <c r="AB70" s="98" t="e">
        <f t="shared" si="119"/>
        <v>#DIV/0!</v>
      </c>
    </row>
    <row r="71" spans="1:28" s="107" customFormat="1" ht="9.9499999999999993" hidden="1" customHeight="1" x14ac:dyDescent="0.25">
      <c r="A71" s="106" t="s">
        <v>74</v>
      </c>
      <c r="B71" s="318"/>
      <c r="C71" s="318"/>
      <c r="D71" s="75">
        <f t="shared" si="135"/>
        <v>0</v>
      </c>
      <c r="E71" s="339">
        <f>SUM('[1]KUP 5_17-18'!B72)</f>
        <v>1</v>
      </c>
      <c r="F71" s="339">
        <f>SUM('[1]KUP 5_17-18'!C72)</f>
        <v>0</v>
      </c>
      <c r="G71" s="75">
        <f t="shared" si="136"/>
        <v>1</v>
      </c>
      <c r="H71" s="98">
        <f t="shared" si="113"/>
        <v>0</v>
      </c>
      <c r="I71" s="98" t="e">
        <f t="shared" si="113"/>
        <v>#DIV/0!</v>
      </c>
      <c r="J71" s="98">
        <f t="shared" si="113"/>
        <v>0</v>
      </c>
      <c r="K71" s="318"/>
      <c r="L71" s="318"/>
      <c r="M71" s="75">
        <f t="shared" si="137"/>
        <v>0</v>
      </c>
      <c r="N71" s="339">
        <f>SUM('[1]KUP 5_17-18'!K72)</f>
        <v>3</v>
      </c>
      <c r="O71" s="339">
        <f>SUM('[1]KUP 5_17-18'!L72)</f>
        <v>0</v>
      </c>
      <c r="P71" s="75">
        <f t="shared" si="138"/>
        <v>3</v>
      </c>
      <c r="Q71" s="98">
        <f t="shared" si="116"/>
        <v>0</v>
      </c>
      <c r="R71" s="98" t="e">
        <f t="shared" si="116"/>
        <v>#DIV/0!</v>
      </c>
      <c r="S71" s="98">
        <f t="shared" si="116"/>
        <v>0</v>
      </c>
      <c r="T71" s="318"/>
      <c r="U71" s="318"/>
      <c r="V71" s="75">
        <f t="shared" si="139"/>
        <v>0</v>
      </c>
      <c r="W71" s="339">
        <f>SUM('[1]KUP 5_17-18'!T72)</f>
        <v>0</v>
      </c>
      <c r="X71" s="339">
        <f>SUM('[1]KUP 5_17-18'!U72)</f>
        <v>0</v>
      </c>
      <c r="Y71" s="75">
        <f t="shared" si="140"/>
        <v>0</v>
      </c>
      <c r="Z71" s="98" t="e">
        <f t="shared" si="119"/>
        <v>#DIV/0!</v>
      </c>
      <c r="AA71" s="98" t="e">
        <f t="shared" si="119"/>
        <v>#DIV/0!</v>
      </c>
      <c r="AB71" s="98" t="e">
        <f t="shared" si="119"/>
        <v>#DIV/0!</v>
      </c>
    </row>
    <row r="72" spans="1:28" s="107" customFormat="1" ht="9.9499999999999993" hidden="1" customHeight="1" x14ac:dyDescent="0.25">
      <c r="A72" s="106" t="s">
        <v>105</v>
      </c>
      <c r="B72" s="75"/>
      <c r="C72" s="75"/>
      <c r="D72" s="75">
        <f t="shared" si="135"/>
        <v>0</v>
      </c>
      <c r="E72" s="339">
        <f>SUM('[1]KUP 5_17-18'!B73)</f>
        <v>0.5</v>
      </c>
      <c r="F72" s="339">
        <f>SUM('[1]KUP 5_17-18'!C73)</f>
        <v>0</v>
      </c>
      <c r="G72" s="75">
        <f t="shared" si="136"/>
        <v>0.5</v>
      </c>
      <c r="H72" s="98">
        <f t="shared" si="113"/>
        <v>0</v>
      </c>
      <c r="I72" s="98" t="e">
        <f t="shared" si="113"/>
        <v>#DIV/0!</v>
      </c>
      <c r="J72" s="98">
        <f t="shared" si="113"/>
        <v>0</v>
      </c>
      <c r="K72" s="75"/>
      <c r="L72" s="75"/>
      <c r="M72" s="75">
        <f t="shared" si="137"/>
        <v>0</v>
      </c>
      <c r="N72" s="339">
        <f>SUM('[1]KUP 5_17-18'!K73)</f>
        <v>2</v>
      </c>
      <c r="O72" s="339">
        <f>SUM('[1]KUP 5_17-18'!L73)</f>
        <v>0</v>
      </c>
      <c r="P72" s="75">
        <f t="shared" si="138"/>
        <v>2</v>
      </c>
      <c r="Q72" s="98">
        <f t="shared" si="116"/>
        <v>0</v>
      </c>
      <c r="R72" s="98" t="e">
        <f t="shared" si="116"/>
        <v>#DIV/0!</v>
      </c>
      <c r="S72" s="98">
        <f t="shared" si="116"/>
        <v>0</v>
      </c>
      <c r="T72" s="75"/>
      <c r="U72" s="75"/>
      <c r="V72" s="75">
        <f t="shared" si="139"/>
        <v>0</v>
      </c>
      <c r="W72" s="339">
        <f>SUM('[1]KUP 5_17-18'!T73)</f>
        <v>0</v>
      </c>
      <c r="X72" s="339">
        <f>SUM('[1]KUP 5_17-18'!U73)</f>
        <v>0</v>
      </c>
      <c r="Y72" s="75">
        <f t="shared" si="140"/>
        <v>0</v>
      </c>
      <c r="Z72" s="98" t="e">
        <f t="shared" si="119"/>
        <v>#DIV/0!</v>
      </c>
      <c r="AA72" s="98" t="e">
        <f t="shared" si="119"/>
        <v>#DIV/0!</v>
      </c>
      <c r="AB72" s="98" t="e">
        <f t="shared" si="119"/>
        <v>#DIV/0!</v>
      </c>
    </row>
    <row r="73" spans="1:28" s="107" customFormat="1" ht="9.9499999999999993" hidden="1" customHeight="1" x14ac:dyDescent="0.25">
      <c r="A73" s="106" t="s">
        <v>49</v>
      </c>
      <c r="B73" s="75"/>
      <c r="C73" s="75"/>
      <c r="D73" s="75">
        <f t="shared" si="135"/>
        <v>0</v>
      </c>
      <c r="E73" s="339">
        <f>SUM('[1]KUP 5_17-18'!B74)</f>
        <v>1</v>
      </c>
      <c r="F73" s="339">
        <f>SUM('[1]KUP 5_17-18'!C74)</f>
        <v>0</v>
      </c>
      <c r="G73" s="75">
        <f t="shared" si="136"/>
        <v>1</v>
      </c>
      <c r="H73" s="98">
        <f t="shared" si="113"/>
        <v>0</v>
      </c>
      <c r="I73" s="98" t="e">
        <f t="shared" si="113"/>
        <v>#DIV/0!</v>
      </c>
      <c r="J73" s="98">
        <f t="shared" si="113"/>
        <v>0</v>
      </c>
      <c r="K73" s="75"/>
      <c r="L73" s="75"/>
      <c r="M73" s="75">
        <f t="shared" si="137"/>
        <v>0</v>
      </c>
      <c r="N73" s="339">
        <f>SUM('[1]KUP 5_17-18'!K74)</f>
        <v>0</v>
      </c>
      <c r="O73" s="339">
        <f>SUM('[1]KUP 5_17-18'!L74)</f>
        <v>0</v>
      </c>
      <c r="P73" s="75">
        <f t="shared" si="138"/>
        <v>0</v>
      </c>
      <c r="Q73" s="98" t="e">
        <f t="shared" si="116"/>
        <v>#DIV/0!</v>
      </c>
      <c r="R73" s="98" t="e">
        <f t="shared" si="116"/>
        <v>#DIV/0!</v>
      </c>
      <c r="S73" s="98" t="e">
        <f t="shared" si="116"/>
        <v>#DIV/0!</v>
      </c>
      <c r="T73" s="75"/>
      <c r="U73" s="75"/>
      <c r="V73" s="75">
        <f t="shared" si="139"/>
        <v>0</v>
      </c>
      <c r="W73" s="339">
        <f>SUM('[1]KUP 5_17-18'!T74)</f>
        <v>0</v>
      </c>
      <c r="X73" s="339">
        <f>SUM('[1]KUP 5_17-18'!U74)</f>
        <v>0</v>
      </c>
      <c r="Y73" s="75">
        <f t="shared" si="140"/>
        <v>0</v>
      </c>
      <c r="Z73" s="98" t="e">
        <f t="shared" si="119"/>
        <v>#DIV/0!</v>
      </c>
      <c r="AA73" s="98" t="e">
        <f t="shared" si="119"/>
        <v>#DIV/0!</v>
      </c>
      <c r="AB73" s="98" t="e">
        <f t="shared" si="119"/>
        <v>#DIV/0!</v>
      </c>
    </row>
    <row r="74" spans="1:28" s="107" customFormat="1" ht="9.9499999999999993" hidden="1" customHeight="1" x14ac:dyDescent="0.25">
      <c r="A74" s="106" t="s">
        <v>222</v>
      </c>
      <c r="B74" s="75"/>
      <c r="C74" s="75"/>
      <c r="D74" s="75">
        <f t="shared" si="135"/>
        <v>0</v>
      </c>
      <c r="E74" s="339">
        <f>SUM('[1]KUP 5_17-18'!B75)</f>
        <v>7</v>
      </c>
      <c r="F74" s="339">
        <f>SUM('[1]KUP 5_17-18'!C75)</f>
        <v>0</v>
      </c>
      <c r="G74" s="75">
        <f t="shared" si="136"/>
        <v>7</v>
      </c>
      <c r="H74" s="98">
        <f t="shared" si="113"/>
        <v>0</v>
      </c>
      <c r="I74" s="98" t="e">
        <f t="shared" si="113"/>
        <v>#DIV/0!</v>
      </c>
      <c r="J74" s="98">
        <f t="shared" si="113"/>
        <v>0</v>
      </c>
      <c r="K74" s="75"/>
      <c r="L74" s="75"/>
      <c r="M74" s="75">
        <f t="shared" si="137"/>
        <v>0</v>
      </c>
      <c r="N74" s="339">
        <f>SUM('[1]KUP 5_17-18'!K75)</f>
        <v>0</v>
      </c>
      <c r="O74" s="339">
        <f>SUM('[1]KUP 5_17-18'!L75)</f>
        <v>0</v>
      </c>
      <c r="P74" s="75">
        <f t="shared" si="138"/>
        <v>0</v>
      </c>
      <c r="Q74" s="98" t="e">
        <f t="shared" si="116"/>
        <v>#DIV/0!</v>
      </c>
      <c r="R74" s="98" t="e">
        <f t="shared" si="116"/>
        <v>#DIV/0!</v>
      </c>
      <c r="S74" s="98" t="e">
        <f t="shared" si="116"/>
        <v>#DIV/0!</v>
      </c>
      <c r="T74" s="75"/>
      <c r="U74" s="75"/>
      <c r="V74" s="75">
        <f t="shared" si="139"/>
        <v>0</v>
      </c>
      <c r="W74" s="339">
        <f>SUM('[1]KUP 5_17-18'!T75)</f>
        <v>0</v>
      </c>
      <c r="X74" s="339">
        <f>SUM('[1]KUP 5_17-18'!U75)</f>
        <v>0</v>
      </c>
      <c r="Y74" s="75">
        <f t="shared" si="140"/>
        <v>0</v>
      </c>
      <c r="Z74" s="98" t="e">
        <f t="shared" si="119"/>
        <v>#DIV/0!</v>
      </c>
      <c r="AA74" s="98" t="e">
        <f t="shared" si="119"/>
        <v>#DIV/0!</v>
      </c>
      <c r="AB74" s="98" t="e">
        <f t="shared" si="119"/>
        <v>#DIV/0!</v>
      </c>
    </row>
    <row r="75" spans="1:28" s="107" customFormat="1" ht="9.9499999999999993" hidden="1" customHeight="1" x14ac:dyDescent="0.25">
      <c r="A75" s="106" t="s">
        <v>104</v>
      </c>
      <c r="B75" s="75"/>
      <c r="C75" s="75"/>
      <c r="D75" s="75">
        <f t="shared" si="135"/>
        <v>0</v>
      </c>
      <c r="E75" s="339">
        <f>SUM('[1]KUP 5_17-18'!B76)</f>
        <v>7</v>
      </c>
      <c r="F75" s="339">
        <f>SUM('[1]KUP 5_17-18'!C76)</f>
        <v>0</v>
      </c>
      <c r="G75" s="75">
        <f t="shared" si="136"/>
        <v>7</v>
      </c>
      <c r="H75" s="98">
        <f t="shared" ref="H75:J80" si="141">B75/E75</f>
        <v>0</v>
      </c>
      <c r="I75" s="98" t="e">
        <f t="shared" si="141"/>
        <v>#DIV/0!</v>
      </c>
      <c r="J75" s="98">
        <f t="shared" si="141"/>
        <v>0</v>
      </c>
      <c r="K75" s="75"/>
      <c r="L75" s="75"/>
      <c r="M75" s="75">
        <f t="shared" si="137"/>
        <v>0</v>
      </c>
      <c r="N75" s="339">
        <f>SUM('[1]KUP 5_17-18'!K76)</f>
        <v>11</v>
      </c>
      <c r="O75" s="339">
        <f>SUM('[1]KUP 5_17-18'!L76)</f>
        <v>0</v>
      </c>
      <c r="P75" s="75">
        <f t="shared" si="138"/>
        <v>11</v>
      </c>
      <c r="Q75" s="98">
        <f t="shared" ref="Q75:S80" si="142">K75/N75</f>
        <v>0</v>
      </c>
      <c r="R75" s="98" t="e">
        <f t="shared" si="142"/>
        <v>#DIV/0!</v>
      </c>
      <c r="S75" s="98">
        <f t="shared" si="142"/>
        <v>0</v>
      </c>
      <c r="T75" s="75"/>
      <c r="U75" s="75"/>
      <c r="V75" s="75">
        <f t="shared" si="139"/>
        <v>0</v>
      </c>
      <c r="W75" s="339">
        <f>SUM('[1]KUP 5_17-18'!T76)</f>
        <v>0</v>
      </c>
      <c r="X75" s="339">
        <f>SUM('[1]KUP 5_17-18'!U76)</f>
        <v>0</v>
      </c>
      <c r="Y75" s="75">
        <f t="shared" si="140"/>
        <v>0</v>
      </c>
      <c r="Z75" s="98" t="e">
        <f t="shared" ref="Z75:AB80" si="143">T75/W75</f>
        <v>#DIV/0!</v>
      </c>
      <c r="AA75" s="98" t="e">
        <f t="shared" si="143"/>
        <v>#DIV/0!</v>
      </c>
      <c r="AB75" s="98" t="e">
        <f t="shared" si="143"/>
        <v>#DIV/0!</v>
      </c>
    </row>
    <row r="76" spans="1:28" s="107" customFormat="1" ht="9.9499999999999993" hidden="1" customHeight="1" x14ac:dyDescent="0.25">
      <c r="A76" s="106" t="s">
        <v>219</v>
      </c>
      <c r="B76" s="318"/>
      <c r="C76" s="318"/>
      <c r="D76" s="75">
        <f t="shared" si="135"/>
        <v>0</v>
      </c>
      <c r="E76" s="339">
        <f>SUM('[1]KUP 5_17-18'!B77)</f>
        <v>11</v>
      </c>
      <c r="F76" s="339">
        <f>SUM('[1]KUP 5_17-18'!C77)</f>
        <v>0</v>
      </c>
      <c r="G76" s="75">
        <f t="shared" si="136"/>
        <v>11</v>
      </c>
      <c r="H76" s="98">
        <f t="shared" si="141"/>
        <v>0</v>
      </c>
      <c r="I76" s="98" t="e">
        <f t="shared" si="141"/>
        <v>#DIV/0!</v>
      </c>
      <c r="J76" s="98">
        <f t="shared" si="141"/>
        <v>0</v>
      </c>
      <c r="K76" s="318"/>
      <c r="L76" s="318"/>
      <c r="M76" s="75">
        <f t="shared" si="137"/>
        <v>0</v>
      </c>
      <c r="N76" s="339">
        <f>SUM('[1]KUP 5_17-18'!K77)</f>
        <v>4</v>
      </c>
      <c r="O76" s="339">
        <f>SUM('[1]KUP 5_17-18'!L77)</f>
        <v>0</v>
      </c>
      <c r="P76" s="75">
        <f t="shared" si="138"/>
        <v>4</v>
      </c>
      <c r="Q76" s="98">
        <f t="shared" si="142"/>
        <v>0</v>
      </c>
      <c r="R76" s="98" t="e">
        <f t="shared" si="142"/>
        <v>#DIV/0!</v>
      </c>
      <c r="S76" s="98">
        <f t="shared" si="142"/>
        <v>0</v>
      </c>
      <c r="T76" s="318"/>
      <c r="U76" s="318"/>
      <c r="V76" s="75">
        <f t="shared" si="139"/>
        <v>0</v>
      </c>
      <c r="W76" s="339">
        <f>SUM('[1]KUP 5_17-18'!T77)</f>
        <v>0</v>
      </c>
      <c r="X76" s="339">
        <f>SUM('[1]KUP 5_17-18'!U77)</f>
        <v>0</v>
      </c>
      <c r="Y76" s="75">
        <f t="shared" si="140"/>
        <v>0</v>
      </c>
      <c r="Z76" s="98" t="e">
        <f t="shared" si="143"/>
        <v>#DIV/0!</v>
      </c>
      <c r="AA76" s="98" t="e">
        <f t="shared" si="143"/>
        <v>#DIV/0!</v>
      </c>
      <c r="AB76" s="98" t="e">
        <f t="shared" si="143"/>
        <v>#DIV/0!</v>
      </c>
    </row>
    <row r="77" spans="1:28" s="107" customFormat="1" ht="9.9499999999999993" hidden="1" customHeight="1" x14ac:dyDescent="0.25">
      <c r="A77" s="106" t="s">
        <v>220</v>
      </c>
      <c r="B77" s="75"/>
      <c r="C77" s="75"/>
      <c r="D77" s="75">
        <f t="shared" si="135"/>
        <v>0</v>
      </c>
      <c r="E77" s="339">
        <f>SUM('[1]KUP 5_17-18'!B78)</f>
        <v>0</v>
      </c>
      <c r="F77" s="339">
        <f>SUM('[1]KUP 5_17-18'!C78)</f>
        <v>0</v>
      </c>
      <c r="G77" s="75">
        <f t="shared" si="136"/>
        <v>0</v>
      </c>
      <c r="H77" s="98" t="e">
        <f t="shared" si="141"/>
        <v>#DIV/0!</v>
      </c>
      <c r="I77" s="98" t="e">
        <f t="shared" si="141"/>
        <v>#DIV/0!</v>
      </c>
      <c r="J77" s="98" t="e">
        <f t="shared" si="141"/>
        <v>#DIV/0!</v>
      </c>
      <c r="K77" s="75"/>
      <c r="L77" s="75"/>
      <c r="M77" s="75">
        <f t="shared" si="137"/>
        <v>0</v>
      </c>
      <c r="N77" s="339">
        <f>SUM('[1]KUP 5_17-18'!K78)</f>
        <v>1</v>
      </c>
      <c r="O77" s="339">
        <f>SUM('[1]KUP 5_17-18'!L78)</f>
        <v>0</v>
      </c>
      <c r="P77" s="75">
        <f t="shared" si="138"/>
        <v>1</v>
      </c>
      <c r="Q77" s="98">
        <f t="shared" si="142"/>
        <v>0</v>
      </c>
      <c r="R77" s="98" t="e">
        <f t="shared" si="142"/>
        <v>#DIV/0!</v>
      </c>
      <c r="S77" s="98">
        <f t="shared" si="142"/>
        <v>0</v>
      </c>
      <c r="T77" s="75"/>
      <c r="U77" s="75"/>
      <c r="V77" s="75">
        <f t="shared" si="139"/>
        <v>0</v>
      </c>
      <c r="W77" s="339">
        <f>SUM('[1]KUP 5_17-18'!T78)</f>
        <v>0</v>
      </c>
      <c r="X77" s="339">
        <f>SUM('[1]KUP 5_17-18'!U78)</f>
        <v>0</v>
      </c>
      <c r="Y77" s="75">
        <f t="shared" si="140"/>
        <v>0</v>
      </c>
      <c r="Z77" s="98" t="e">
        <f t="shared" si="143"/>
        <v>#DIV/0!</v>
      </c>
      <c r="AA77" s="98" t="e">
        <f t="shared" si="143"/>
        <v>#DIV/0!</v>
      </c>
      <c r="AB77" s="98" t="e">
        <f t="shared" si="143"/>
        <v>#DIV/0!</v>
      </c>
    </row>
    <row r="78" spans="1:28" s="107" customFormat="1" ht="9.9499999999999993" hidden="1" customHeight="1" x14ac:dyDescent="0.25">
      <c r="A78" s="106" t="s">
        <v>221</v>
      </c>
      <c r="B78" s="75"/>
      <c r="C78" s="75"/>
      <c r="D78" s="75">
        <f t="shared" si="135"/>
        <v>0</v>
      </c>
      <c r="E78" s="339">
        <f>SUM('[1]KUP 5_17-18'!B79)</f>
        <v>2</v>
      </c>
      <c r="F78" s="339">
        <f>SUM('[1]KUP 5_17-18'!C79)</f>
        <v>0</v>
      </c>
      <c r="G78" s="75">
        <f t="shared" si="136"/>
        <v>2</v>
      </c>
      <c r="H78" s="98">
        <f t="shared" si="141"/>
        <v>0</v>
      </c>
      <c r="I78" s="98" t="e">
        <f t="shared" si="141"/>
        <v>#DIV/0!</v>
      </c>
      <c r="J78" s="98">
        <f t="shared" si="141"/>
        <v>0</v>
      </c>
      <c r="K78" s="75"/>
      <c r="L78" s="75"/>
      <c r="M78" s="75">
        <f t="shared" si="137"/>
        <v>0</v>
      </c>
      <c r="N78" s="339">
        <f>SUM('[1]KUP 5_17-18'!K79)</f>
        <v>5</v>
      </c>
      <c r="O78" s="339">
        <f>SUM('[1]KUP 5_17-18'!L79)</f>
        <v>0</v>
      </c>
      <c r="P78" s="75">
        <f t="shared" si="138"/>
        <v>5</v>
      </c>
      <c r="Q78" s="98">
        <f t="shared" si="142"/>
        <v>0</v>
      </c>
      <c r="R78" s="98" t="e">
        <f t="shared" si="142"/>
        <v>#DIV/0!</v>
      </c>
      <c r="S78" s="98">
        <f t="shared" si="142"/>
        <v>0</v>
      </c>
      <c r="T78" s="75"/>
      <c r="U78" s="75"/>
      <c r="V78" s="75">
        <f t="shared" si="139"/>
        <v>0</v>
      </c>
      <c r="W78" s="339">
        <f>SUM('[1]KUP 5_17-18'!T79)</f>
        <v>0</v>
      </c>
      <c r="X78" s="339">
        <f>SUM('[1]KUP 5_17-18'!U79)</f>
        <v>0</v>
      </c>
      <c r="Y78" s="75">
        <f t="shared" si="140"/>
        <v>0</v>
      </c>
      <c r="Z78" s="98" t="e">
        <f t="shared" si="143"/>
        <v>#DIV/0!</v>
      </c>
      <c r="AA78" s="98" t="e">
        <f t="shared" si="143"/>
        <v>#DIV/0!</v>
      </c>
      <c r="AB78" s="98" t="e">
        <f t="shared" si="143"/>
        <v>#DIV/0!</v>
      </c>
    </row>
    <row r="79" spans="1:28" s="107" customFormat="1" ht="9.9499999999999993" hidden="1" customHeight="1" x14ac:dyDescent="0.25">
      <c r="A79" s="106" t="s">
        <v>55</v>
      </c>
      <c r="B79" s="75"/>
      <c r="C79" s="75"/>
      <c r="D79" s="75">
        <f t="shared" si="135"/>
        <v>0</v>
      </c>
      <c r="E79" s="339">
        <f>SUM('[1]KUP 5_17-18'!B80)</f>
        <v>9</v>
      </c>
      <c r="F79" s="339">
        <f>SUM('[1]KUP 5_17-18'!C80)</f>
        <v>0</v>
      </c>
      <c r="G79" s="75">
        <f t="shared" si="136"/>
        <v>9</v>
      </c>
      <c r="H79" s="98">
        <f t="shared" si="141"/>
        <v>0</v>
      </c>
      <c r="I79" s="98" t="e">
        <f t="shared" si="141"/>
        <v>#DIV/0!</v>
      </c>
      <c r="J79" s="98">
        <f t="shared" si="141"/>
        <v>0</v>
      </c>
      <c r="K79" s="75"/>
      <c r="L79" s="75"/>
      <c r="M79" s="75">
        <f t="shared" si="137"/>
        <v>0</v>
      </c>
      <c r="N79" s="339">
        <f>SUM('[1]KUP 5_17-18'!K80)</f>
        <v>1</v>
      </c>
      <c r="O79" s="339">
        <f>SUM('[1]KUP 5_17-18'!L80)</f>
        <v>0</v>
      </c>
      <c r="P79" s="75">
        <f t="shared" si="138"/>
        <v>1</v>
      </c>
      <c r="Q79" s="98">
        <f t="shared" si="142"/>
        <v>0</v>
      </c>
      <c r="R79" s="98" t="e">
        <f t="shared" si="142"/>
        <v>#DIV/0!</v>
      </c>
      <c r="S79" s="98">
        <f t="shared" si="142"/>
        <v>0</v>
      </c>
      <c r="T79" s="75"/>
      <c r="U79" s="75"/>
      <c r="V79" s="75">
        <f t="shared" si="139"/>
        <v>0</v>
      </c>
      <c r="W79" s="339">
        <f>SUM('[1]KUP 5_17-18'!T80)</f>
        <v>0</v>
      </c>
      <c r="X79" s="339">
        <f>SUM('[1]KUP 5_17-18'!U80)</f>
        <v>0</v>
      </c>
      <c r="Y79" s="75">
        <f t="shared" si="140"/>
        <v>0</v>
      </c>
      <c r="Z79" s="98" t="e">
        <f t="shared" si="143"/>
        <v>#DIV/0!</v>
      </c>
      <c r="AA79" s="98" t="e">
        <f t="shared" si="143"/>
        <v>#DIV/0!</v>
      </c>
      <c r="AB79" s="98" t="e">
        <f t="shared" si="143"/>
        <v>#DIV/0!</v>
      </c>
    </row>
    <row r="80" spans="1:28" s="107" customFormat="1" ht="9.9499999999999993" hidden="1" customHeight="1" x14ac:dyDescent="0.25">
      <c r="A80" s="106" t="s">
        <v>141</v>
      </c>
      <c r="B80" s="75"/>
      <c r="C80" s="75"/>
      <c r="D80" s="75">
        <f t="shared" si="135"/>
        <v>0</v>
      </c>
      <c r="E80" s="339">
        <f>SUM('[1]KUP 5_17-18'!B81)</f>
        <v>0.5</v>
      </c>
      <c r="F80" s="339">
        <f>SUM('[1]KUP 5_17-18'!C81)</f>
        <v>0</v>
      </c>
      <c r="G80" s="75">
        <f t="shared" si="136"/>
        <v>0.5</v>
      </c>
      <c r="H80" s="98">
        <f t="shared" si="141"/>
        <v>0</v>
      </c>
      <c r="I80" s="98" t="e">
        <f t="shared" si="141"/>
        <v>#DIV/0!</v>
      </c>
      <c r="J80" s="98">
        <f t="shared" si="141"/>
        <v>0</v>
      </c>
      <c r="K80" s="75"/>
      <c r="L80" s="75"/>
      <c r="M80" s="75">
        <f t="shared" si="137"/>
        <v>0</v>
      </c>
      <c r="N80" s="339">
        <f>SUM('[1]KUP 5_17-18'!K81)</f>
        <v>2</v>
      </c>
      <c r="O80" s="339">
        <f>SUM('[1]KUP 5_17-18'!L81)</f>
        <v>0</v>
      </c>
      <c r="P80" s="75">
        <f t="shared" si="138"/>
        <v>2</v>
      </c>
      <c r="Q80" s="98">
        <f t="shared" si="142"/>
        <v>0</v>
      </c>
      <c r="R80" s="98" t="e">
        <f t="shared" si="142"/>
        <v>#DIV/0!</v>
      </c>
      <c r="S80" s="98">
        <f t="shared" si="142"/>
        <v>0</v>
      </c>
      <c r="T80" s="75"/>
      <c r="U80" s="75"/>
      <c r="V80" s="75">
        <f t="shared" si="139"/>
        <v>0</v>
      </c>
      <c r="W80" s="339">
        <f>SUM('[1]KUP 5_17-18'!T81)</f>
        <v>0</v>
      </c>
      <c r="X80" s="339">
        <f>SUM('[1]KUP 5_17-18'!U81)</f>
        <v>0</v>
      </c>
      <c r="Y80" s="75">
        <f t="shared" si="140"/>
        <v>0</v>
      </c>
      <c r="Z80" s="98" t="e">
        <f t="shared" si="143"/>
        <v>#DIV/0!</v>
      </c>
      <c r="AA80" s="98" t="e">
        <f t="shared" si="143"/>
        <v>#DIV/0!</v>
      </c>
      <c r="AB80" s="98" t="e">
        <f t="shared" si="143"/>
        <v>#DIV/0!</v>
      </c>
    </row>
    <row r="81" spans="1:28" ht="9.9499999999999993" hidden="1" customHeight="1" x14ac:dyDescent="0.25">
      <c r="A81" s="105" t="s">
        <v>36</v>
      </c>
      <c r="B81" s="316">
        <f>SUM(B82:B90)</f>
        <v>0</v>
      </c>
      <c r="C81" s="316">
        <f t="shared" ref="C81:G81" si="144">SUM(C82:C90)</f>
        <v>0</v>
      </c>
      <c r="D81" s="316">
        <f t="shared" si="144"/>
        <v>0</v>
      </c>
      <c r="E81" s="316">
        <f t="shared" si="144"/>
        <v>64</v>
      </c>
      <c r="F81" s="316">
        <f t="shared" si="144"/>
        <v>0</v>
      </c>
      <c r="G81" s="316">
        <f t="shared" si="144"/>
        <v>64</v>
      </c>
      <c r="H81" s="97">
        <f>B81/E81</f>
        <v>0</v>
      </c>
      <c r="I81" s="97" t="e">
        <f>C81/F81</f>
        <v>#DIV/0!</v>
      </c>
      <c r="J81" s="97">
        <f>D81/G81</f>
        <v>0</v>
      </c>
      <c r="K81" s="316">
        <f>SUM(K82:K90)</f>
        <v>0</v>
      </c>
      <c r="L81" s="316">
        <f t="shared" ref="L81:P81" si="145">SUM(L82:L90)</f>
        <v>0</v>
      </c>
      <c r="M81" s="316">
        <f t="shared" si="145"/>
        <v>0</v>
      </c>
      <c r="N81" s="316">
        <f t="shared" si="145"/>
        <v>83</v>
      </c>
      <c r="O81" s="316">
        <f t="shared" si="145"/>
        <v>1</v>
      </c>
      <c r="P81" s="316">
        <f t="shared" si="145"/>
        <v>84</v>
      </c>
      <c r="Q81" s="97">
        <f>K81/N81</f>
        <v>0</v>
      </c>
      <c r="R81" s="97">
        <f>L81/O81</f>
        <v>0</v>
      </c>
      <c r="S81" s="97">
        <f>M81/P81</f>
        <v>0</v>
      </c>
      <c r="T81" s="316">
        <f>SUM(T82:T90)</f>
        <v>0</v>
      </c>
      <c r="U81" s="316">
        <f t="shared" ref="U81:Y81" si="146">SUM(U82:U90)</f>
        <v>0</v>
      </c>
      <c r="V81" s="316">
        <f t="shared" si="146"/>
        <v>0</v>
      </c>
      <c r="W81" s="316">
        <f t="shared" si="146"/>
        <v>0</v>
      </c>
      <c r="X81" s="316">
        <f t="shared" si="146"/>
        <v>0</v>
      </c>
      <c r="Y81" s="316">
        <f t="shared" si="146"/>
        <v>0</v>
      </c>
      <c r="Z81" s="97" t="e">
        <f>T81/W81</f>
        <v>#DIV/0!</v>
      </c>
      <c r="AA81" s="97" t="e">
        <f>U81/X81</f>
        <v>#DIV/0!</v>
      </c>
      <c r="AB81" s="97" t="e">
        <f>V81/Y81</f>
        <v>#DIV/0!</v>
      </c>
    </row>
    <row r="82" spans="1:28" s="107" customFormat="1" ht="9.9499999999999993" hidden="1" customHeight="1" x14ac:dyDescent="0.25">
      <c r="A82" s="133" t="s">
        <v>247</v>
      </c>
      <c r="B82" s="317"/>
      <c r="C82" s="317"/>
      <c r="D82" s="317">
        <f t="shared" ref="D82:D90" si="147">SUM(B82:C82)</f>
        <v>0</v>
      </c>
      <c r="E82" s="339">
        <f>SUM('[1]KUP 5_17-18'!B83)</f>
        <v>4</v>
      </c>
      <c r="F82" s="339">
        <f>SUM('[1]KUP 5_17-18'!C83)</f>
        <v>0</v>
      </c>
      <c r="G82" s="317">
        <f t="shared" ref="G82:G90" si="148">SUM(E82:F82)</f>
        <v>4</v>
      </c>
      <c r="H82" s="282">
        <f t="shared" ref="H82:J90" si="149">B82/E82</f>
        <v>0</v>
      </c>
      <c r="I82" s="282" t="e">
        <f t="shared" si="149"/>
        <v>#DIV/0!</v>
      </c>
      <c r="J82" s="282">
        <f t="shared" si="149"/>
        <v>0</v>
      </c>
      <c r="K82" s="317"/>
      <c r="L82" s="317"/>
      <c r="M82" s="317">
        <f t="shared" ref="M82:M90" si="150">SUM(K82:L82)</f>
        <v>0</v>
      </c>
      <c r="N82" s="339">
        <f>SUM('[1]KUP 5_17-18'!K83)</f>
        <v>9</v>
      </c>
      <c r="O82" s="339">
        <f>SUM('[1]KUP 5_17-18'!L83)</f>
        <v>1</v>
      </c>
      <c r="P82" s="317">
        <f t="shared" ref="P82:P90" si="151">SUM(N82:O82)</f>
        <v>10</v>
      </c>
      <c r="Q82" s="282">
        <f t="shared" ref="Q82:S90" si="152">K82/N82</f>
        <v>0</v>
      </c>
      <c r="R82" s="282">
        <f t="shared" si="152"/>
        <v>0</v>
      </c>
      <c r="S82" s="282">
        <f t="shared" si="152"/>
        <v>0</v>
      </c>
      <c r="T82" s="317"/>
      <c r="U82" s="317"/>
      <c r="V82" s="317">
        <f t="shared" ref="V82:V90" si="153">SUM(T82:U82)</f>
        <v>0</v>
      </c>
      <c r="W82" s="339">
        <f>SUM('[1]KUP 5_17-18'!T83)</f>
        <v>0</v>
      </c>
      <c r="X82" s="339">
        <f>SUM('[1]KUP 5_17-18'!U83)</f>
        <v>0</v>
      </c>
      <c r="Y82" s="317">
        <f t="shared" ref="Y82:Y90" si="154">SUM(W82:X82)</f>
        <v>0</v>
      </c>
      <c r="Z82" s="282" t="e">
        <f t="shared" ref="Z82:AB90" si="155">T82/W82</f>
        <v>#DIV/0!</v>
      </c>
      <c r="AA82" s="282" t="e">
        <f t="shared" si="155"/>
        <v>#DIV/0!</v>
      </c>
      <c r="AB82" s="282" t="e">
        <f t="shared" si="155"/>
        <v>#DIV/0!</v>
      </c>
    </row>
    <row r="83" spans="1:28" s="107" customFormat="1" ht="9.9499999999999993" hidden="1" customHeight="1" x14ac:dyDescent="0.25">
      <c r="A83" s="133" t="s">
        <v>247</v>
      </c>
      <c r="B83" s="75"/>
      <c r="C83" s="75"/>
      <c r="D83" s="75">
        <f t="shared" si="147"/>
        <v>0</v>
      </c>
      <c r="E83" s="339">
        <f>SUM('[1]KUP 5_17-18'!B84)</f>
        <v>0</v>
      </c>
      <c r="F83" s="339">
        <f>SUM('[1]KUP 5_17-18'!C84)</f>
        <v>0</v>
      </c>
      <c r="G83" s="75">
        <f t="shared" si="148"/>
        <v>0</v>
      </c>
      <c r="H83" s="98" t="e">
        <f t="shared" si="149"/>
        <v>#DIV/0!</v>
      </c>
      <c r="I83" s="98" t="e">
        <f t="shared" si="149"/>
        <v>#DIV/0!</v>
      </c>
      <c r="J83" s="98" t="e">
        <f t="shared" si="149"/>
        <v>#DIV/0!</v>
      </c>
      <c r="K83" s="75"/>
      <c r="L83" s="75"/>
      <c r="M83" s="75">
        <f t="shared" si="150"/>
        <v>0</v>
      </c>
      <c r="N83" s="339">
        <f>SUM('[1]KUP 5_17-18'!K84)</f>
        <v>0</v>
      </c>
      <c r="O83" s="339">
        <f>SUM('[1]KUP 5_17-18'!L84)</f>
        <v>0</v>
      </c>
      <c r="P83" s="75">
        <f t="shared" si="151"/>
        <v>0</v>
      </c>
      <c r="Q83" s="98" t="e">
        <f t="shared" si="152"/>
        <v>#DIV/0!</v>
      </c>
      <c r="R83" s="98" t="e">
        <f t="shared" si="152"/>
        <v>#DIV/0!</v>
      </c>
      <c r="S83" s="98" t="e">
        <f t="shared" si="152"/>
        <v>#DIV/0!</v>
      </c>
      <c r="T83" s="75"/>
      <c r="U83" s="75"/>
      <c r="V83" s="75">
        <f t="shared" si="153"/>
        <v>0</v>
      </c>
      <c r="W83" s="339">
        <f>SUM('[1]KUP 5_17-18'!T84)</f>
        <v>0</v>
      </c>
      <c r="X83" s="339">
        <f>SUM('[1]KUP 5_17-18'!U84)</f>
        <v>0</v>
      </c>
      <c r="Y83" s="75">
        <f t="shared" si="154"/>
        <v>0</v>
      </c>
      <c r="Z83" s="98" t="e">
        <f t="shared" si="155"/>
        <v>#DIV/0!</v>
      </c>
      <c r="AA83" s="98" t="e">
        <f t="shared" si="155"/>
        <v>#DIV/0!</v>
      </c>
      <c r="AB83" s="98" t="e">
        <f t="shared" si="155"/>
        <v>#DIV/0!</v>
      </c>
    </row>
    <row r="84" spans="1:28" s="107" customFormat="1" ht="9.9499999999999993" hidden="1" customHeight="1" x14ac:dyDescent="0.25">
      <c r="A84" s="133" t="s">
        <v>248</v>
      </c>
      <c r="B84" s="75"/>
      <c r="C84" s="75"/>
      <c r="D84" s="75">
        <f t="shared" si="147"/>
        <v>0</v>
      </c>
      <c r="E84" s="339">
        <f>SUM('[1]KUP 5_17-18'!B85)</f>
        <v>0</v>
      </c>
      <c r="F84" s="339">
        <f>SUM('[1]KUP 5_17-18'!C85)</f>
        <v>0</v>
      </c>
      <c r="G84" s="75">
        <f t="shared" si="148"/>
        <v>0</v>
      </c>
      <c r="H84" s="98" t="e">
        <f t="shared" si="149"/>
        <v>#DIV/0!</v>
      </c>
      <c r="I84" s="98" t="e">
        <f t="shared" si="149"/>
        <v>#DIV/0!</v>
      </c>
      <c r="J84" s="98" t="e">
        <f t="shared" si="149"/>
        <v>#DIV/0!</v>
      </c>
      <c r="K84" s="75"/>
      <c r="L84" s="75"/>
      <c r="M84" s="75">
        <f t="shared" si="150"/>
        <v>0</v>
      </c>
      <c r="N84" s="339">
        <f>SUM('[1]KUP 5_17-18'!K85)</f>
        <v>6</v>
      </c>
      <c r="O84" s="339">
        <f>SUM('[1]KUP 5_17-18'!L85)</f>
        <v>0</v>
      </c>
      <c r="P84" s="75">
        <f t="shared" si="151"/>
        <v>6</v>
      </c>
      <c r="Q84" s="98">
        <f t="shared" si="152"/>
        <v>0</v>
      </c>
      <c r="R84" s="98" t="e">
        <f t="shared" si="152"/>
        <v>#DIV/0!</v>
      </c>
      <c r="S84" s="98">
        <f t="shared" si="152"/>
        <v>0</v>
      </c>
      <c r="T84" s="75"/>
      <c r="U84" s="75"/>
      <c r="V84" s="75">
        <f t="shared" si="153"/>
        <v>0</v>
      </c>
      <c r="W84" s="339">
        <f>SUM('[1]KUP 5_17-18'!T85)</f>
        <v>0</v>
      </c>
      <c r="X84" s="339">
        <f>SUM('[1]KUP 5_17-18'!U85)</f>
        <v>0</v>
      </c>
      <c r="Y84" s="75">
        <f t="shared" si="154"/>
        <v>0</v>
      </c>
      <c r="Z84" s="98" t="e">
        <f t="shared" si="155"/>
        <v>#DIV/0!</v>
      </c>
      <c r="AA84" s="98" t="e">
        <f t="shared" si="155"/>
        <v>#DIV/0!</v>
      </c>
      <c r="AB84" s="98" t="e">
        <f t="shared" si="155"/>
        <v>#DIV/0!</v>
      </c>
    </row>
    <row r="85" spans="1:28" s="107" customFormat="1" ht="9.9499999999999993" hidden="1" customHeight="1" x14ac:dyDescent="0.25">
      <c r="A85" s="133" t="s">
        <v>169</v>
      </c>
      <c r="B85" s="75"/>
      <c r="C85" s="75"/>
      <c r="D85" s="75">
        <f t="shared" si="147"/>
        <v>0</v>
      </c>
      <c r="E85" s="339">
        <f>SUM('[1]KUP 5_17-18'!B86)</f>
        <v>19</v>
      </c>
      <c r="F85" s="339">
        <f>SUM('[1]KUP 5_17-18'!C86)</f>
        <v>0</v>
      </c>
      <c r="G85" s="75">
        <f t="shared" si="148"/>
        <v>19</v>
      </c>
      <c r="H85" s="98">
        <f t="shared" si="149"/>
        <v>0</v>
      </c>
      <c r="I85" s="98" t="e">
        <f t="shared" si="149"/>
        <v>#DIV/0!</v>
      </c>
      <c r="J85" s="98">
        <f t="shared" si="149"/>
        <v>0</v>
      </c>
      <c r="K85" s="75"/>
      <c r="L85" s="75"/>
      <c r="M85" s="75">
        <f t="shared" si="150"/>
        <v>0</v>
      </c>
      <c r="N85" s="339">
        <f>SUM('[1]KUP 5_17-18'!K86)</f>
        <v>9</v>
      </c>
      <c r="O85" s="339">
        <f>SUM('[1]KUP 5_17-18'!L86)</f>
        <v>0</v>
      </c>
      <c r="P85" s="75">
        <f t="shared" si="151"/>
        <v>9</v>
      </c>
      <c r="Q85" s="98">
        <f t="shared" si="152"/>
        <v>0</v>
      </c>
      <c r="R85" s="98" t="e">
        <f t="shared" si="152"/>
        <v>#DIV/0!</v>
      </c>
      <c r="S85" s="98">
        <f t="shared" si="152"/>
        <v>0</v>
      </c>
      <c r="T85" s="75"/>
      <c r="U85" s="75"/>
      <c r="V85" s="75">
        <f t="shared" si="153"/>
        <v>0</v>
      </c>
      <c r="W85" s="339">
        <f>SUM('[1]KUP 5_17-18'!T86)</f>
        <v>0</v>
      </c>
      <c r="X85" s="339">
        <f>SUM('[1]KUP 5_17-18'!U86)</f>
        <v>0</v>
      </c>
      <c r="Y85" s="75">
        <f t="shared" si="154"/>
        <v>0</v>
      </c>
      <c r="Z85" s="98" t="e">
        <f t="shared" si="155"/>
        <v>#DIV/0!</v>
      </c>
      <c r="AA85" s="98" t="e">
        <f t="shared" si="155"/>
        <v>#DIV/0!</v>
      </c>
      <c r="AB85" s="98" t="e">
        <f t="shared" si="155"/>
        <v>#DIV/0!</v>
      </c>
    </row>
    <row r="86" spans="1:28" s="107" customFormat="1" ht="9.9499999999999993" hidden="1" customHeight="1" x14ac:dyDescent="0.25">
      <c r="A86" s="133" t="s">
        <v>170</v>
      </c>
      <c r="B86" s="75"/>
      <c r="C86" s="75"/>
      <c r="D86" s="75">
        <f t="shared" si="147"/>
        <v>0</v>
      </c>
      <c r="E86" s="339">
        <f>SUM('[1]KUP 5_17-18'!B87)</f>
        <v>0</v>
      </c>
      <c r="F86" s="339">
        <f>SUM('[1]KUP 5_17-18'!C87)</f>
        <v>0</v>
      </c>
      <c r="G86" s="75">
        <f t="shared" si="148"/>
        <v>0</v>
      </c>
      <c r="H86" s="98" t="e">
        <f t="shared" si="149"/>
        <v>#DIV/0!</v>
      </c>
      <c r="I86" s="98" t="e">
        <f t="shared" si="149"/>
        <v>#DIV/0!</v>
      </c>
      <c r="J86" s="98" t="e">
        <f t="shared" si="149"/>
        <v>#DIV/0!</v>
      </c>
      <c r="K86" s="75"/>
      <c r="L86" s="75"/>
      <c r="M86" s="75">
        <f t="shared" si="150"/>
        <v>0</v>
      </c>
      <c r="N86" s="339">
        <f>SUM('[1]KUP 5_17-18'!K87)</f>
        <v>17</v>
      </c>
      <c r="O86" s="339">
        <f>SUM('[1]KUP 5_17-18'!L87)</f>
        <v>0</v>
      </c>
      <c r="P86" s="75">
        <f t="shared" si="151"/>
        <v>17</v>
      </c>
      <c r="Q86" s="98">
        <f t="shared" si="152"/>
        <v>0</v>
      </c>
      <c r="R86" s="98" t="e">
        <f t="shared" si="152"/>
        <v>#DIV/0!</v>
      </c>
      <c r="S86" s="98">
        <f t="shared" si="152"/>
        <v>0</v>
      </c>
      <c r="T86" s="75"/>
      <c r="U86" s="75"/>
      <c r="V86" s="75">
        <f t="shared" si="153"/>
        <v>0</v>
      </c>
      <c r="W86" s="339">
        <f>SUM('[1]KUP 5_17-18'!T87)</f>
        <v>0</v>
      </c>
      <c r="X86" s="339">
        <f>SUM('[1]KUP 5_17-18'!U87)</f>
        <v>0</v>
      </c>
      <c r="Y86" s="75">
        <f t="shared" si="154"/>
        <v>0</v>
      </c>
      <c r="Z86" s="98" t="e">
        <f t="shared" si="155"/>
        <v>#DIV/0!</v>
      </c>
      <c r="AA86" s="98" t="e">
        <f t="shared" si="155"/>
        <v>#DIV/0!</v>
      </c>
      <c r="AB86" s="98" t="e">
        <f t="shared" si="155"/>
        <v>#DIV/0!</v>
      </c>
    </row>
    <row r="87" spans="1:28" s="107" customFormat="1" ht="9.9499999999999993" hidden="1" customHeight="1" x14ac:dyDescent="0.25">
      <c r="A87" s="133" t="s">
        <v>171</v>
      </c>
      <c r="B87" s="75"/>
      <c r="C87" s="75"/>
      <c r="D87" s="75">
        <f t="shared" si="147"/>
        <v>0</v>
      </c>
      <c r="E87" s="339">
        <f>SUM('[1]KUP 5_17-18'!B88)</f>
        <v>20</v>
      </c>
      <c r="F87" s="339">
        <f>SUM('[1]KUP 5_17-18'!C88)</f>
        <v>0</v>
      </c>
      <c r="G87" s="75">
        <f t="shared" si="148"/>
        <v>20</v>
      </c>
      <c r="H87" s="98">
        <f t="shared" si="149"/>
        <v>0</v>
      </c>
      <c r="I87" s="98" t="e">
        <f t="shared" si="149"/>
        <v>#DIV/0!</v>
      </c>
      <c r="J87" s="98">
        <f t="shared" si="149"/>
        <v>0</v>
      </c>
      <c r="K87" s="75"/>
      <c r="L87" s="75"/>
      <c r="M87" s="75">
        <f t="shared" si="150"/>
        <v>0</v>
      </c>
      <c r="N87" s="339">
        <f>SUM('[1]KUP 5_17-18'!K88)</f>
        <v>18</v>
      </c>
      <c r="O87" s="339">
        <f>SUM('[1]KUP 5_17-18'!L88)</f>
        <v>0</v>
      </c>
      <c r="P87" s="75">
        <f t="shared" si="151"/>
        <v>18</v>
      </c>
      <c r="Q87" s="98">
        <f t="shared" si="152"/>
        <v>0</v>
      </c>
      <c r="R87" s="98" t="e">
        <f t="shared" si="152"/>
        <v>#DIV/0!</v>
      </c>
      <c r="S87" s="98">
        <f t="shared" si="152"/>
        <v>0</v>
      </c>
      <c r="T87" s="75"/>
      <c r="U87" s="75"/>
      <c r="V87" s="75">
        <f t="shared" si="153"/>
        <v>0</v>
      </c>
      <c r="W87" s="339">
        <f>SUM('[1]KUP 5_17-18'!T88)</f>
        <v>0</v>
      </c>
      <c r="X87" s="339">
        <f>SUM('[1]KUP 5_17-18'!U88)</f>
        <v>0</v>
      </c>
      <c r="Y87" s="75">
        <f t="shared" si="154"/>
        <v>0</v>
      </c>
      <c r="Z87" s="98" t="e">
        <f t="shared" si="155"/>
        <v>#DIV/0!</v>
      </c>
      <c r="AA87" s="98" t="e">
        <f t="shared" si="155"/>
        <v>#DIV/0!</v>
      </c>
      <c r="AB87" s="98" t="e">
        <f t="shared" si="155"/>
        <v>#DIV/0!</v>
      </c>
    </row>
    <row r="88" spans="1:28" s="107" customFormat="1" ht="9.9499999999999993" hidden="1" customHeight="1" x14ac:dyDescent="0.25">
      <c r="A88" s="106" t="s">
        <v>75</v>
      </c>
      <c r="B88" s="75"/>
      <c r="C88" s="75"/>
      <c r="D88" s="75">
        <f t="shared" si="147"/>
        <v>0</v>
      </c>
      <c r="E88" s="339">
        <f>SUM('[1]KUP 5_17-18'!B89)</f>
        <v>8</v>
      </c>
      <c r="F88" s="339">
        <f>SUM('[1]KUP 5_17-18'!C89)</f>
        <v>0</v>
      </c>
      <c r="G88" s="75">
        <f t="shared" si="148"/>
        <v>8</v>
      </c>
      <c r="H88" s="98">
        <f t="shared" si="149"/>
        <v>0</v>
      </c>
      <c r="I88" s="98" t="e">
        <f t="shared" si="149"/>
        <v>#DIV/0!</v>
      </c>
      <c r="J88" s="98">
        <f t="shared" si="149"/>
        <v>0</v>
      </c>
      <c r="K88" s="75"/>
      <c r="L88" s="75"/>
      <c r="M88" s="75">
        <f t="shared" si="150"/>
        <v>0</v>
      </c>
      <c r="N88" s="339">
        <f>SUM('[1]KUP 5_17-18'!K89)</f>
        <v>5</v>
      </c>
      <c r="O88" s="339">
        <f>SUM('[1]KUP 5_17-18'!L89)</f>
        <v>0</v>
      </c>
      <c r="P88" s="75">
        <f t="shared" si="151"/>
        <v>5</v>
      </c>
      <c r="Q88" s="98">
        <f t="shared" si="152"/>
        <v>0</v>
      </c>
      <c r="R88" s="98" t="e">
        <f t="shared" si="152"/>
        <v>#DIV/0!</v>
      </c>
      <c r="S88" s="98">
        <f t="shared" si="152"/>
        <v>0</v>
      </c>
      <c r="T88" s="75"/>
      <c r="U88" s="75"/>
      <c r="V88" s="75">
        <f t="shared" si="153"/>
        <v>0</v>
      </c>
      <c r="W88" s="339">
        <f>SUM('[1]KUP 5_17-18'!T89)</f>
        <v>0</v>
      </c>
      <c r="X88" s="339">
        <f>SUM('[1]KUP 5_17-18'!U89)</f>
        <v>0</v>
      </c>
      <c r="Y88" s="75">
        <f t="shared" si="154"/>
        <v>0</v>
      </c>
      <c r="Z88" s="98" t="e">
        <f t="shared" si="155"/>
        <v>#DIV/0!</v>
      </c>
      <c r="AA88" s="98" t="e">
        <f t="shared" si="155"/>
        <v>#DIV/0!</v>
      </c>
      <c r="AB88" s="98" t="e">
        <f t="shared" si="155"/>
        <v>#DIV/0!</v>
      </c>
    </row>
    <row r="89" spans="1:28" s="107" customFormat="1" ht="9.9499999999999993" hidden="1" customHeight="1" x14ac:dyDescent="0.25">
      <c r="A89" s="106" t="s">
        <v>249</v>
      </c>
      <c r="B89" s="75"/>
      <c r="C89" s="75"/>
      <c r="D89" s="75">
        <f t="shared" si="147"/>
        <v>0</v>
      </c>
      <c r="E89" s="339">
        <f>SUM('[1]KUP 5_17-18'!B90)</f>
        <v>13</v>
      </c>
      <c r="F89" s="339">
        <f>SUM('[1]KUP 5_17-18'!C90)</f>
        <v>0</v>
      </c>
      <c r="G89" s="75">
        <f t="shared" si="148"/>
        <v>13</v>
      </c>
      <c r="H89" s="98">
        <f t="shared" si="149"/>
        <v>0</v>
      </c>
      <c r="I89" s="98" t="e">
        <f t="shared" si="149"/>
        <v>#DIV/0!</v>
      </c>
      <c r="J89" s="98">
        <f t="shared" si="149"/>
        <v>0</v>
      </c>
      <c r="K89" s="75"/>
      <c r="L89" s="75"/>
      <c r="M89" s="75">
        <f t="shared" si="150"/>
        <v>0</v>
      </c>
      <c r="N89" s="339">
        <f>SUM('[1]KUP 5_17-18'!K90)</f>
        <v>13</v>
      </c>
      <c r="O89" s="339">
        <f>SUM('[1]KUP 5_17-18'!L90)</f>
        <v>0</v>
      </c>
      <c r="P89" s="75">
        <f t="shared" si="151"/>
        <v>13</v>
      </c>
      <c r="Q89" s="98">
        <f t="shared" si="152"/>
        <v>0</v>
      </c>
      <c r="R89" s="98" t="e">
        <f t="shared" si="152"/>
        <v>#DIV/0!</v>
      </c>
      <c r="S89" s="98">
        <f t="shared" si="152"/>
        <v>0</v>
      </c>
      <c r="T89" s="75"/>
      <c r="U89" s="75"/>
      <c r="V89" s="75">
        <f t="shared" si="153"/>
        <v>0</v>
      </c>
      <c r="W89" s="339">
        <f>SUM('[1]KUP 5_17-18'!T90)</f>
        <v>0</v>
      </c>
      <c r="X89" s="339">
        <f>SUM('[1]KUP 5_17-18'!U90)</f>
        <v>0</v>
      </c>
      <c r="Y89" s="75">
        <f t="shared" si="154"/>
        <v>0</v>
      </c>
      <c r="Z89" s="98" t="e">
        <f t="shared" si="155"/>
        <v>#DIV/0!</v>
      </c>
      <c r="AA89" s="98" t="e">
        <f t="shared" si="155"/>
        <v>#DIV/0!</v>
      </c>
      <c r="AB89" s="98" t="e">
        <f t="shared" si="155"/>
        <v>#DIV/0!</v>
      </c>
    </row>
    <row r="90" spans="1:28" s="107" customFormat="1" ht="9.9499999999999993" hidden="1" customHeight="1" x14ac:dyDescent="0.25">
      <c r="A90" s="106" t="s">
        <v>115</v>
      </c>
      <c r="B90" s="75"/>
      <c r="C90" s="75"/>
      <c r="D90" s="75">
        <f t="shared" si="147"/>
        <v>0</v>
      </c>
      <c r="E90" s="339">
        <f>SUM('[1]KUP 5_17-18'!B91)</f>
        <v>0</v>
      </c>
      <c r="F90" s="339">
        <f>SUM('[1]KUP 5_17-18'!C91)</f>
        <v>0</v>
      </c>
      <c r="G90" s="75">
        <f t="shared" si="148"/>
        <v>0</v>
      </c>
      <c r="H90" s="98" t="e">
        <f t="shared" si="149"/>
        <v>#DIV/0!</v>
      </c>
      <c r="I90" s="98" t="e">
        <f t="shared" si="149"/>
        <v>#DIV/0!</v>
      </c>
      <c r="J90" s="98" t="e">
        <f t="shared" si="149"/>
        <v>#DIV/0!</v>
      </c>
      <c r="K90" s="75"/>
      <c r="L90" s="75"/>
      <c r="M90" s="75">
        <f t="shared" si="150"/>
        <v>0</v>
      </c>
      <c r="N90" s="339">
        <f>SUM('[1]KUP 5_17-18'!K91)</f>
        <v>6</v>
      </c>
      <c r="O90" s="339">
        <f>SUM('[1]KUP 5_17-18'!L91)</f>
        <v>0</v>
      </c>
      <c r="P90" s="75">
        <f t="shared" si="151"/>
        <v>6</v>
      </c>
      <c r="Q90" s="98">
        <f t="shared" si="152"/>
        <v>0</v>
      </c>
      <c r="R90" s="98" t="e">
        <f t="shared" si="152"/>
        <v>#DIV/0!</v>
      </c>
      <c r="S90" s="98">
        <f t="shared" si="152"/>
        <v>0</v>
      </c>
      <c r="T90" s="75"/>
      <c r="U90" s="75"/>
      <c r="V90" s="75">
        <f t="shared" si="153"/>
        <v>0</v>
      </c>
      <c r="W90" s="339">
        <f>SUM('[1]KUP 5_17-18'!T91)</f>
        <v>0</v>
      </c>
      <c r="X90" s="339">
        <f>SUM('[1]KUP 5_17-18'!U91)</f>
        <v>0</v>
      </c>
      <c r="Y90" s="75">
        <f t="shared" si="154"/>
        <v>0</v>
      </c>
      <c r="Z90" s="98" t="e">
        <f t="shared" si="155"/>
        <v>#DIV/0!</v>
      </c>
      <c r="AA90" s="98" t="e">
        <f t="shared" si="155"/>
        <v>#DIV/0!</v>
      </c>
      <c r="AB90" s="98" t="e">
        <f t="shared" si="155"/>
        <v>#DIV/0!</v>
      </c>
    </row>
    <row r="91" spans="1:28" ht="9.9499999999999993" customHeight="1" x14ac:dyDescent="0.25">
      <c r="A91" s="105" t="s">
        <v>46</v>
      </c>
      <c r="B91" s="316">
        <f t="shared" ref="B91:G91" si="156">SUM(B92:B99)</f>
        <v>40</v>
      </c>
      <c r="C91" s="316">
        <f t="shared" si="156"/>
        <v>0</v>
      </c>
      <c r="D91" s="316">
        <f t="shared" si="156"/>
        <v>40</v>
      </c>
      <c r="E91" s="316">
        <f t="shared" si="156"/>
        <v>64</v>
      </c>
      <c r="F91" s="316">
        <f t="shared" si="156"/>
        <v>0</v>
      </c>
      <c r="G91" s="316">
        <f t="shared" si="156"/>
        <v>64</v>
      </c>
      <c r="H91" s="97">
        <f>B91/E91</f>
        <v>0.625</v>
      </c>
      <c r="I91" s="97" t="e">
        <f>C91/F91</f>
        <v>#DIV/0!</v>
      </c>
      <c r="J91" s="97">
        <f>D91/G91</f>
        <v>0.625</v>
      </c>
      <c r="K91" s="316">
        <f t="shared" ref="K91:P91" si="157">SUM(K92:K99)</f>
        <v>0</v>
      </c>
      <c r="L91" s="316">
        <f t="shared" si="157"/>
        <v>0</v>
      </c>
      <c r="M91" s="316">
        <f t="shared" si="157"/>
        <v>0</v>
      </c>
      <c r="N91" s="316">
        <f t="shared" si="157"/>
        <v>0</v>
      </c>
      <c r="O91" s="316">
        <f t="shared" si="157"/>
        <v>0</v>
      </c>
      <c r="P91" s="316">
        <f t="shared" si="157"/>
        <v>0</v>
      </c>
      <c r="Q91" s="97" t="e">
        <f>K91/N91</f>
        <v>#DIV/0!</v>
      </c>
      <c r="R91" s="97" t="e">
        <f>L91/O91</f>
        <v>#DIV/0!</v>
      </c>
      <c r="S91" s="97" t="e">
        <f>M91/P91</f>
        <v>#DIV/0!</v>
      </c>
      <c r="T91" s="316">
        <f t="shared" ref="T91:Y91" si="158">SUM(T92:T99)</f>
        <v>0</v>
      </c>
      <c r="U91" s="316">
        <f t="shared" si="158"/>
        <v>0</v>
      </c>
      <c r="V91" s="316">
        <f t="shared" si="158"/>
        <v>0</v>
      </c>
      <c r="W91" s="316">
        <f t="shared" si="158"/>
        <v>0</v>
      </c>
      <c r="X91" s="316">
        <f t="shared" si="158"/>
        <v>0</v>
      </c>
      <c r="Y91" s="316">
        <f t="shared" si="158"/>
        <v>0</v>
      </c>
      <c r="Z91" s="97" t="e">
        <f>T91/W91</f>
        <v>#DIV/0!</v>
      </c>
      <c r="AA91" s="97" t="e">
        <f>U91/X91</f>
        <v>#DIV/0!</v>
      </c>
      <c r="AB91" s="97" t="e">
        <f>V91/Y91</f>
        <v>#DIV/0!</v>
      </c>
    </row>
    <row r="92" spans="1:28" s="297" customFormat="1" ht="9.9499999999999993" customHeight="1" x14ac:dyDescent="0.25">
      <c r="A92" s="106" t="s">
        <v>61</v>
      </c>
      <c r="B92" s="75">
        <v>3</v>
      </c>
      <c r="C92" s="476"/>
      <c r="D92" s="75">
        <f t="shared" ref="D92:D99" si="159">SUM(B92:C92)</f>
        <v>3</v>
      </c>
      <c r="E92" s="339">
        <f>SUM('[1]KUP 5_17-18'!B93)</f>
        <v>7</v>
      </c>
      <c r="F92" s="393"/>
      <c r="G92" s="75">
        <f t="shared" ref="G92:G99" si="160">SUM(E92:F92)</f>
        <v>7</v>
      </c>
      <c r="H92" s="98">
        <f t="shared" ref="H92:J99" si="161">B92/E92</f>
        <v>0.42857142857142855</v>
      </c>
      <c r="I92" s="98" t="e">
        <f t="shared" si="161"/>
        <v>#DIV/0!</v>
      </c>
      <c r="J92" s="98">
        <f t="shared" si="161"/>
        <v>0.42857142857142855</v>
      </c>
      <c r="K92" s="476"/>
      <c r="L92" s="476"/>
      <c r="M92" s="476"/>
      <c r="N92" s="393"/>
      <c r="O92" s="393"/>
      <c r="P92" s="476"/>
      <c r="Q92" s="480" t="e">
        <f t="shared" ref="Q92:S99" si="162">K92/N92</f>
        <v>#DIV/0!</v>
      </c>
      <c r="R92" s="480" t="e">
        <f t="shared" si="162"/>
        <v>#DIV/0!</v>
      </c>
      <c r="S92" s="480" t="e">
        <f t="shared" si="162"/>
        <v>#DIV/0!</v>
      </c>
      <c r="T92" s="476"/>
      <c r="U92" s="476"/>
      <c r="V92" s="476"/>
      <c r="W92" s="393"/>
      <c r="X92" s="393"/>
      <c r="Y92" s="476"/>
      <c r="Z92" s="480" t="e">
        <f t="shared" ref="Z92:AB99" si="163">T92/W92</f>
        <v>#DIV/0!</v>
      </c>
      <c r="AA92" s="480" t="e">
        <f t="shared" si="163"/>
        <v>#DIV/0!</v>
      </c>
      <c r="AB92" s="480" t="e">
        <f t="shared" si="163"/>
        <v>#DIV/0!</v>
      </c>
    </row>
    <row r="93" spans="1:28" s="107" customFormat="1" ht="9.9499999999999993" customHeight="1" x14ac:dyDescent="0.25">
      <c r="A93" s="106" t="s">
        <v>116</v>
      </c>
      <c r="B93" s="75">
        <v>4</v>
      </c>
      <c r="C93" s="476"/>
      <c r="D93" s="75">
        <f t="shared" si="159"/>
        <v>4</v>
      </c>
      <c r="E93" s="339">
        <f>SUM('[1]KUP 5_17-18'!B94)</f>
        <v>11</v>
      </c>
      <c r="F93" s="393"/>
      <c r="G93" s="75">
        <f t="shared" si="160"/>
        <v>11</v>
      </c>
      <c r="H93" s="98">
        <f t="shared" si="161"/>
        <v>0.36363636363636365</v>
      </c>
      <c r="I93" s="98" t="e">
        <f t="shared" si="161"/>
        <v>#DIV/0!</v>
      </c>
      <c r="J93" s="98">
        <f t="shared" si="161"/>
        <v>0.36363636363636365</v>
      </c>
      <c r="K93" s="476"/>
      <c r="L93" s="476"/>
      <c r="M93" s="476"/>
      <c r="N93" s="393"/>
      <c r="O93" s="393"/>
      <c r="P93" s="476"/>
      <c r="Q93" s="480" t="e">
        <f t="shared" si="162"/>
        <v>#DIV/0!</v>
      </c>
      <c r="R93" s="480" t="e">
        <f t="shared" si="162"/>
        <v>#DIV/0!</v>
      </c>
      <c r="S93" s="480" t="e">
        <f t="shared" si="162"/>
        <v>#DIV/0!</v>
      </c>
      <c r="T93" s="476"/>
      <c r="U93" s="476"/>
      <c r="V93" s="476"/>
      <c r="W93" s="393"/>
      <c r="X93" s="393"/>
      <c r="Y93" s="476"/>
      <c r="Z93" s="480" t="e">
        <f t="shared" si="163"/>
        <v>#DIV/0!</v>
      </c>
      <c r="AA93" s="480" t="e">
        <f t="shared" si="163"/>
        <v>#DIV/0!</v>
      </c>
      <c r="AB93" s="480" t="e">
        <f t="shared" si="163"/>
        <v>#DIV/0!</v>
      </c>
    </row>
    <row r="94" spans="1:28" s="107" customFormat="1" ht="9.9499999999999993" customHeight="1" x14ac:dyDescent="0.25">
      <c r="A94" s="106" t="s">
        <v>142</v>
      </c>
      <c r="B94" s="75">
        <v>4</v>
      </c>
      <c r="C94" s="476"/>
      <c r="D94" s="75">
        <f t="shared" si="159"/>
        <v>4</v>
      </c>
      <c r="E94" s="339">
        <f>SUM('[1]KUP 5_17-18'!B95)</f>
        <v>0</v>
      </c>
      <c r="F94" s="393"/>
      <c r="G94" s="75">
        <f t="shared" si="160"/>
        <v>0</v>
      </c>
      <c r="H94" s="98" t="e">
        <f t="shared" si="161"/>
        <v>#DIV/0!</v>
      </c>
      <c r="I94" s="98" t="e">
        <f t="shared" si="161"/>
        <v>#DIV/0!</v>
      </c>
      <c r="J94" s="98" t="e">
        <f t="shared" si="161"/>
        <v>#DIV/0!</v>
      </c>
      <c r="K94" s="476"/>
      <c r="L94" s="476"/>
      <c r="M94" s="476"/>
      <c r="N94" s="393"/>
      <c r="O94" s="393"/>
      <c r="P94" s="476"/>
      <c r="Q94" s="480" t="e">
        <f t="shared" si="162"/>
        <v>#DIV/0!</v>
      </c>
      <c r="R94" s="480" t="e">
        <f t="shared" si="162"/>
        <v>#DIV/0!</v>
      </c>
      <c r="S94" s="480" t="e">
        <f t="shared" si="162"/>
        <v>#DIV/0!</v>
      </c>
      <c r="T94" s="476"/>
      <c r="U94" s="476"/>
      <c r="V94" s="476"/>
      <c r="W94" s="393"/>
      <c r="X94" s="393"/>
      <c r="Y94" s="476"/>
      <c r="Z94" s="480" t="e">
        <f t="shared" si="163"/>
        <v>#DIV/0!</v>
      </c>
      <c r="AA94" s="480" t="e">
        <f t="shared" si="163"/>
        <v>#DIV/0!</v>
      </c>
      <c r="AB94" s="480" t="e">
        <f t="shared" si="163"/>
        <v>#DIV/0!</v>
      </c>
    </row>
    <row r="95" spans="1:28" s="107" customFormat="1" ht="9.9499999999999993" customHeight="1" x14ac:dyDescent="0.25">
      <c r="A95" s="106" t="s">
        <v>77</v>
      </c>
      <c r="B95" s="75">
        <v>2</v>
      </c>
      <c r="C95" s="476"/>
      <c r="D95" s="75">
        <f t="shared" si="159"/>
        <v>2</v>
      </c>
      <c r="E95" s="339">
        <f>SUM('[1]KUP 5_17-18'!B96)</f>
        <v>2</v>
      </c>
      <c r="F95" s="393"/>
      <c r="G95" s="75">
        <f t="shared" si="160"/>
        <v>2</v>
      </c>
      <c r="H95" s="98">
        <f t="shared" si="161"/>
        <v>1</v>
      </c>
      <c r="I95" s="98" t="e">
        <f t="shared" si="161"/>
        <v>#DIV/0!</v>
      </c>
      <c r="J95" s="98">
        <f t="shared" si="161"/>
        <v>1</v>
      </c>
      <c r="K95" s="476"/>
      <c r="L95" s="476"/>
      <c r="M95" s="476"/>
      <c r="N95" s="393"/>
      <c r="O95" s="393"/>
      <c r="P95" s="476"/>
      <c r="Q95" s="480" t="e">
        <f t="shared" si="162"/>
        <v>#DIV/0!</v>
      </c>
      <c r="R95" s="480" t="e">
        <f t="shared" si="162"/>
        <v>#DIV/0!</v>
      </c>
      <c r="S95" s="480" t="e">
        <f t="shared" si="162"/>
        <v>#DIV/0!</v>
      </c>
      <c r="T95" s="476"/>
      <c r="U95" s="476"/>
      <c r="V95" s="476"/>
      <c r="W95" s="393"/>
      <c r="X95" s="393"/>
      <c r="Y95" s="476"/>
      <c r="Z95" s="480" t="e">
        <f t="shared" si="163"/>
        <v>#DIV/0!</v>
      </c>
      <c r="AA95" s="480" t="e">
        <f t="shared" si="163"/>
        <v>#DIV/0!</v>
      </c>
      <c r="AB95" s="480" t="e">
        <f t="shared" si="163"/>
        <v>#DIV/0!</v>
      </c>
    </row>
    <row r="96" spans="1:28" s="107" customFormat="1" ht="9.9499999999999993" customHeight="1" x14ac:dyDescent="0.25">
      <c r="A96" s="106" t="s">
        <v>62</v>
      </c>
      <c r="B96" s="75">
        <v>4</v>
      </c>
      <c r="C96" s="476"/>
      <c r="D96" s="75">
        <f t="shared" si="159"/>
        <v>4</v>
      </c>
      <c r="E96" s="339">
        <f>SUM('[1]KUP 5_17-18'!B97)</f>
        <v>12</v>
      </c>
      <c r="F96" s="393"/>
      <c r="G96" s="75">
        <f t="shared" si="160"/>
        <v>12</v>
      </c>
      <c r="H96" s="98">
        <f t="shared" si="161"/>
        <v>0.33333333333333331</v>
      </c>
      <c r="I96" s="98" t="e">
        <f t="shared" si="161"/>
        <v>#DIV/0!</v>
      </c>
      <c r="J96" s="98">
        <f t="shared" si="161"/>
        <v>0.33333333333333331</v>
      </c>
      <c r="K96" s="476"/>
      <c r="L96" s="476"/>
      <c r="M96" s="476"/>
      <c r="N96" s="393"/>
      <c r="O96" s="393"/>
      <c r="P96" s="476"/>
      <c r="Q96" s="480" t="e">
        <f t="shared" si="162"/>
        <v>#DIV/0!</v>
      </c>
      <c r="R96" s="480" t="e">
        <f t="shared" si="162"/>
        <v>#DIV/0!</v>
      </c>
      <c r="S96" s="480" t="e">
        <f t="shared" si="162"/>
        <v>#DIV/0!</v>
      </c>
      <c r="T96" s="476"/>
      <c r="U96" s="476"/>
      <c r="V96" s="476"/>
      <c r="W96" s="393"/>
      <c r="X96" s="393"/>
      <c r="Y96" s="476"/>
      <c r="Z96" s="480" t="e">
        <f t="shared" si="163"/>
        <v>#DIV/0!</v>
      </c>
      <c r="AA96" s="480" t="e">
        <f t="shared" si="163"/>
        <v>#DIV/0!</v>
      </c>
      <c r="AB96" s="480" t="e">
        <f t="shared" si="163"/>
        <v>#DIV/0!</v>
      </c>
    </row>
    <row r="97" spans="1:28" s="107" customFormat="1" ht="9.9499999999999993" customHeight="1" x14ac:dyDescent="0.25">
      <c r="A97" s="106" t="s">
        <v>218</v>
      </c>
      <c r="B97" s="75">
        <v>1</v>
      </c>
      <c r="C97" s="476"/>
      <c r="D97" s="75">
        <f t="shared" si="159"/>
        <v>1</v>
      </c>
      <c r="E97" s="339">
        <f>SUM('[1]KUP 5_17-18'!B98)</f>
        <v>2</v>
      </c>
      <c r="F97" s="393"/>
      <c r="G97" s="75">
        <f t="shared" si="160"/>
        <v>2</v>
      </c>
      <c r="H97" s="98">
        <f t="shared" si="161"/>
        <v>0.5</v>
      </c>
      <c r="I97" s="98" t="e">
        <f t="shared" si="161"/>
        <v>#DIV/0!</v>
      </c>
      <c r="J97" s="98">
        <f t="shared" si="161"/>
        <v>0.5</v>
      </c>
      <c r="K97" s="476"/>
      <c r="L97" s="476"/>
      <c r="M97" s="476"/>
      <c r="N97" s="393"/>
      <c r="O97" s="393"/>
      <c r="P97" s="476"/>
      <c r="Q97" s="480" t="e">
        <f t="shared" si="162"/>
        <v>#DIV/0!</v>
      </c>
      <c r="R97" s="480" t="e">
        <f t="shared" si="162"/>
        <v>#DIV/0!</v>
      </c>
      <c r="S97" s="480" t="e">
        <f t="shared" si="162"/>
        <v>#DIV/0!</v>
      </c>
      <c r="T97" s="476"/>
      <c r="U97" s="476"/>
      <c r="V97" s="476"/>
      <c r="W97" s="393"/>
      <c r="X97" s="393"/>
      <c r="Y97" s="476"/>
      <c r="Z97" s="480" t="e">
        <f t="shared" si="163"/>
        <v>#DIV/0!</v>
      </c>
      <c r="AA97" s="480" t="e">
        <f t="shared" si="163"/>
        <v>#DIV/0!</v>
      </c>
      <c r="AB97" s="480" t="e">
        <f t="shared" si="163"/>
        <v>#DIV/0!</v>
      </c>
    </row>
    <row r="98" spans="1:28" s="107" customFormat="1" ht="9.9499999999999993" customHeight="1" x14ac:dyDescent="0.25">
      <c r="A98" s="106" t="s">
        <v>180</v>
      </c>
      <c r="B98" s="75">
        <v>8</v>
      </c>
      <c r="C98" s="476"/>
      <c r="D98" s="75">
        <f t="shared" si="159"/>
        <v>8</v>
      </c>
      <c r="E98" s="339">
        <f>SUM('[1]KUP 5_17-18'!B99)</f>
        <v>12</v>
      </c>
      <c r="F98" s="393"/>
      <c r="G98" s="75">
        <f t="shared" si="160"/>
        <v>12</v>
      </c>
      <c r="H98" s="98">
        <f t="shared" si="161"/>
        <v>0.66666666666666663</v>
      </c>
      <c r="I98" s="98" t="e">
        <f t="shared" si="161"/>
        <v>#DIV/0!</v>
      </c>
      <c r="J98" s="98">
        <f t="shared" si="161"/>
        <v>0.66666666666666663</v>
      </c>
      <c r="K98" s="476"/>
      <c r="L98" s="476"/>
      <c r="M98" s="476"/>
      <c r="N98" s="393"/>
      <c r="O98" s="393"/>
      <c r="P98" s="476"/>
      <c r="Q98" s="480" t="e">
        <f t="shared" si="162"/>
        <v>#DIV/0!</v>
      </c>
      <c r="R98" s="480" t="e">
        <f t="shared" si="162"/>
        <v>#DIV/0!</v>
      </c>
      <c r="S98" s="480" t="e">
        <f t="shared" si="162"/>
        <v>#DIV/0!</v>
      </c>
      <c r="T98" s="476"/>
      <c r="U98" s="476"/>
      <c r="V98" s="476"/>
      <c r="W98" s="393"/>
      <c r="X98" s="393"/>
      <c r="Y98" s="476"/>
      <c r="Z98" s="480" t="e">
        <f t="shared" si="163"/>
        <v>#DIV/0!</v>
      </c>
      <c r="AA98" s="480" t="e">
        <f t="shared" si="163"/>
        <v>#DIV/0!</v>
      </c>
      <c r="AB98" s="480" t="e">
        <f t="shared" si="163"/>
        <v>#DIV/0!</v>
      </c>
    </row>
    <row r="99" spans="1:28" s="107" customFormat="1" ht="9.9499999999999993" customHeight="1" x14ac:dyDescent="0.25">
      <c r="A99" s="106" t="s">
        <v>76</v>
      </c>
      <c r="B99" s="75">
        <v>14</v>
      </c>
      <c r="C99" s="476"/>
      <c r="D99" s="75">
        <f t="shared" si="159"/>
        <v>14</v>
      </c>
      <c r="E99" s="339">
        <f>SUM('[1]KUP 5_17-18'!B100)</f>
        <v>18</v>
      </c>
      <c r="F99" s="393"/>
      <c r="G99" s="75">
        <f t="shared" si="160"/>
        <v>18</v>
      </c>
      <c r="H99" s="98">
        <f t="shared" si="161"/>
        <v>0.77777777777777779</v>
      </c>
      <c r="I99" s="98" t="e">
        <f t="shared" si="161"/>
        <v>#DIV/0!</v>
      </c>
      <c r="J99" s="98">
        <f t="shared" si="161"/>
        <v>0.77777777777777779</v>
      </c>
      <c r="K99" s="476"/>
      <c r="L99" s="476"/>
      <c r="M99" s="476"/>
      <c r="N99" s="393"/>
      <c r="O99" s="393"/>
      <c r="P99" s="476"/>
      <c r="Q99" s="480" t="e">
        <f t="shared" si="162"/>
        <v>#DIV/0!</v>
      </c>
      <c r="R99" s="480" t="e">
        <f t="shared" si="162"/>
        <v>#DIV/0!</v>
      </c>
      <c r="S99" s="480" t="e">
        <f t="shared" si="162"/>
        <v>#DIV/0!</v>
      </c>
      <c r="T99" s="476"/>
      <c r="U99" s="476"/>
      <c r="V99" s="476"/>
      <c r="W99" s="393"/>
      <c r="X99" s="393"/>
      <c r="Y99" s="476"/>
      <c r="Z99" s="480" t="e">
        <f t="shared" si="163"/>
        <v>#DIV/0!</v>
      </c>
      <c r="AA99" s="480" t="e">
        <f t="shared" si="163"/>
        <v>#DIV/0!</v>
      </c>
      <c r="AB99" s="480" t="e">
        <f t="shared" si="163"/>
        <v>#DIV/0!</v>
      </c>
    </row>
    <row r="100" spans="1:28" ht="9.9499999999999993" hidden="1" customHeight="1" x14ac:dyDescent="0.25">
      <c r="A100" s="105" t="s">
        <v>38</v>
      </c>
      <c r="B100" s="316">
        <f>SUM(B101:B107)</f>
        <v>0</v>
      </c>
      <c r="C100" s="316">
        <f t="shared" ref="C100:G100" si="164">SUM(C101:C107)</f>
        <v>0</v>
      </c>
      <c r="D100" s="316">
        <f t="shared" si="164"/>
        <v>0</v>
      </c>
      <c r="E100" s="316">
        <f t="shared" si="164"/>
        <v>129</v>
      </c>
      <c r="F100" s="316">
        <f t="shared" si="164"/>
        <v>35</v>
      </c>
      <c r="G100" s="316">
        <f t="shared" si="164"/>
        <v>164</v>
      </c>
      <c r="H100" s="97">
        <f>B100/E100</f>
        <v>0</v>
      </c>
      <c r="I100" s="97">
        <f>C100/F100</f>
        <v>0</v>
      </c>
      <c r="J100" s="97">
        <f>D100/G100</f>
        <v>0</v>
      </c>
      <c r="K100" s="316">
        <f>SUM(K101:K107)</f>
        <v>0</v>
      </c>
      <c r="L100" s="316">
        <f t="shared" ref="L100:P100" si="165">SUM(L101:L107)</f>
        <v>0</v>
      </c>
      <c r="M100" s="316">
        <f t="shared" si="165"/>
        <v>0</v>
      </c>
      <c r="N100" s="316">
        <f t="shared" si="165"/>
        <v>56</v>
      </c>
      <c r="O100" s="316">
        <f t="shared" si="165"/>
        <v>64</v>
      </c>
      <c r="P100" s="316">
        <f t="shared" si="165"/>
        <v>120</v>
      </c>
      <c r="Q100" s="97">
        <f>K100/N100</f>
        <v>0</v>
      </c>
      <c r="R100" s="97">
        <f>L100/O100</f>
        <v>0</v>
      </c>
      <c r="S100" s="97">
        <f>M100/P100</f>
        <v>0</v>
      </c>
      <c r="T100" s="316">
        <f>SUM(T101:T107)</f>
        <v>0</v>
      </c>
      <c r="U100" s="316">
        <f t="shared" ref="U100:Y100" si="166">SUM(U101:U107)</f>
        <v>0</v>
      </c>
      <c r="V100" s="316">
        <f t="shared" si="166"/>
        <v>0</v>
      </c>
      <c r="W100" s="316">
        <f t="shared" si="166"/>
        <v>0</v>
      </c>
      <c r="X100" s="316">
        <f t="shared" si="166"/>
        <v>0</v>
      </c>
      <c r="Y100" s="316">
        <f t="shared" si="166"/>
        <v>0</v>
      </c>
      <c r="Z100" s="97" t="e">
        <f>T100/W100</f>
        <v>#DIV/0!</v>
      </c>
      <c r="AA100" s="97" t="e">
        <f>U100/X100</f>
        <v>#DIV/0!</v>
      </c>
      <c r="AB100" s="97" t="e">
        <f>V100/Y100</f>
        <v>#DIV/0!</v>
      </c>
    </row>
    <row r="101" spans="1:28" s="107" customFormat="1" ht="9.9499999999999993" hidden="1" customHeight="1" x14ac:dyDescent="0.25">
      <c r="A101" s="221" t="s">
        <v>181</v>
      </c>
      <c r="B101" s="317"/>
      <c r="C101" s="317"/>
      <c r="D101" s="317">
        <f t="shared" ref="D101:D107" si="167">SUM(B101:C101)</f>
        <v>0</v>
      </c>
      <c r="E101" s="339">
        <f>SUM('[1]KUP 5_17-18'!B102)</f>
        <v>35</v>
      </c>
      <c r="F101" s="339">
        <f>SUM('[1]KUP 5_17-18'!C102)</f>
        <v>19</v>
      </c>
      <c r="G101" s="317">
        <f t="shared" ref="G101:G107" si="168">SUM(E101:F101)</f>
        <v>54</v>
      </c>
      <c r="H101" s="282">
        <f t="shared" ref="H101:J107" si="169">B101/E101</f>
        <v>0</v>
      </c>
      <c r="I101" s="282">
        <f t="shared" si="169"/>
        <v>0</v>
      </c>
      <c r="J101" s="282">
        <f t="shared" si="169"/>
        <v>0</v>
      </c>
      <c r="K101" s="317"/>
      <c r="L101" s="317"/>
      <c r="M101" s="317">
        <f t="shared" ref="M101:M107" si="170">SUM(K101:L101)</f>
        <v>0</v>
      </c>
      <c r="N101" s="339">
        <f>SUM('[1]KUP 5_17-18'!K102)</f>
        <v>31</v>
      </c>
      <c r="O101" s="339">
        <f>SUM('[1]KUP 5_17-18'!L102)</f>
        <v>10</v>
      </c>
      <c r="P101" s="317">
        <f t="shared" ref="P101:P107" si="171">SUM(N101:O101)</f>
        <v>41</v>
      </c>
      <c r="Q101" s="282">
        <f t="shared" ref="Q101:S107" si="172">K101/N101</f>
        <v>0</v>
      </c>
      <c r="R101" s="282">
        <f t="shared" si="172"/>
        <v>0</v>
      </c>
      <c r="S101" s="282">
        <f t="shared" si="172"/>
        <v>0</v>
      </c>
      <c r="T101" s="317"/>
      <c r="U101" s="317"/>
      <c r="V101" s="317">
        <f t="shared" ref="V101:V107" si="173">SUM(T101:U101)</f>
        <v>0</v>
      </c>
      <c r="W101" s="339">
        <f>SUM('[1]KUP 5_17-18'!T102)</f>
        <v>0</v>
      </c>
      <c r="X101" s="339">
        <f>SUM('[1]KUP 5_17-18'!U102)</f>
        <v>0</v>
      </c>
      <c r="Y101" s="317">
        <f t="shared" ref="Y101:Y107" si="174">SUM(W101:X101)</f>
        <v>0</v>
      </c>
      <c r="Z101" s="282" t="e">
        <f t="shared" ref="Z101:AB107" si="175">T101/W101</f>
        <v>#DIV/0!</v>
      </c>
      <c r="AA101" s="282" t="e">
        <f t="shared" si="175"/>
        <v>#DIV/0!</v>
      </c>
      <c r="AB101" s="282" t="e">
        <f t="shared" si="175"/>
        <v>#DIV/0!</v>
      </c>
    </row>
    <row r="102" spans="1:28" s="107" customFormat="1" ht="9.9499999999999993" hidden="1" customHeight="1" x14ac:dyDescent="0.25">
      <c r="A102" s="221" t="s">
        <v>182</v>
      </c>
      <c r="B102" s="75"/>
      <c r="C102" s="75"/>
      <c r="D102" s="75">
        <f t="shared" si="167"/>
        <v>0</v>
      </c>
      <c r="E102" s="339">
        <f>SUM('[1]KUP 5_17-18'!B103)</f>
        <v>0</v>
      </c>
      <c r="F102" s="339">
        <f>SUM('[1]KUP 5_17-18'!C103)</f>
        <v>0</v>
      </c>
      <c r="G102" s="75">
        <f t="shared" si="168"/>
        <v>0</v>
      </c>
      <c r="H102" s="98" t="e">
        <f t="shared" si="169"/>
        <v>#DIV/0!</v>
      </c>
      <c r="I102" s="98" t="e">
        <f t="shared" si="169"/>
        <v>#DIV/0!</v>
      </c>
      <c r="J102" s="98" t="e">
        <f t="shared" si="169"/>
        <v>#DIV/0!</v>
      </c>
      <c r="K102" s="75"/>
      <c r="L102" s="75"/>
      <c r="M102" s="75">
        <f t="shared" si="170"/>
        <v>0</v>
      </c>
      <c r="N102" s="339">
        <f>SUM('[1]KUP 5_17-18'!K103)</f>
        <v>0</v>
      </c>
      <c r="O102" s="339">
        <f>SUM('[1]KUP 5_17-18'!L103)</f>
        <v>23</v>
      </c>
      <c r="P102" s="75">
        <f t="shared" si="171"/>
        <v>23</v>
      </c>
      <c r="Q102" s="98" t="e">
        <f t="shared" si="172"/>
        <v>#DIV/0!</v>
      </c>
      <c r="R102" s="98">
        <f t="shared" si="172"/>
        <v>0</v>
      </c>
      <c r="S102" s="98">
        <f t="shared" si="172"/>
        <v>0</v>
      </c>
      <c r="T102" s="75"/>
      <c r="U102" s="75"/>
      <c r="V102" s="75">
        <f t="shared" si="173"/>
        <v>0</v>
      </c>
      <c r="W102" s="339">
        <f>SUM('[1]KUP 5_17-18'!T103)</f>
        <v>0</v>
      </c>
      <c r="X102" s="339">
        <f>SUM('[1]KUP 5_17-18'!U103)</f>
        <v>0</v>
      </c>
      <c r="Y102" s="75">
        <f t="shared" si="174"/>
        <v>0</v>
      </c>
      <c r="Z102" s="98" t="e">
        <f t="shared" si="175"/>
        <v>#DIV/0!</v>
      </c>
      <c r="AA102" s="98" t="e">
        <f t="shared" si="175"/>
        <v>#DIV/0!</v>
      </c>
      <c r="AB102" s="98" t="e">
        <f t="shared" si="175"/>
        <v>#DIV/0!</v>
      </c>
    </row>
    <row r="103" spans="1:28" s="107" customFormat="1" ht="9.9499999999999993" hidden="1" customHeight="1" x14ac:dyDescent="0.25">
      <c r="A103" s="221" t="s">
        <v>261</v>
      </c>
      <c r="B103" s="75"/>
      <c r="C103" s="75"/>
      <c r="D103" s="75">
        <f t="shared" si="167"/>
        <v>0</v>
      </c>
      <c r="E103" s="339">
        <f>SUM('[1]KUP 5_17-18'!B104)</f>
        <v>0</v>
      </c>
      <c r="F103" s="339">
        <f>SUM('[1]KUP 5_17-18'!C104)</f>
        <v>16</v>
      </c>
      <c r="G103" s="75">
        <f t="shared" si="168"/>
        <v>16</v>
      </c>
      <c r="H103" s="98" t="e">
        <f t="shared" si="169"/>
        <v>#DIV/0!</v>
      </c>
      <c r="I103" s="98">
        <f t="shared" si="169"/>
        <v>0</v>
      </c>
      <c r="J103" s="98">
        <f t="shared" si="169"/>
        <v>0</v>
      </c>
      <c r="K103" s="75"/>
      <c r="L103" s="75"/>
      <c r="M103" s="75">
        <f t="shared" si="170"/>
        <v>0</v>
      </c>
      <c r="N103" s="339">
        <f>SUM('[1]KUP 5_17-18'!K104)</f>
        <v>0</v>
      </c>
      <c r="O103" s="339">
        <f>SUM('[1]KUP 5_17-18'!L104)</f>
        <v>23</v>
      </c>
      <c r="P103" s="75">
        <f t="shared" si="171"/>
        <v>23</v>
      </c>
      <c r="Q103" s="98" t="e">
        <f t="shared" si="172"/>
        <v>#DIV/0!</v>
      </c>
      <c r="R103" s="98">
        <f t="shared" si="172"/>
        <v>0</v>
      </c>
      <c r="S103" s="98">
        <f t="shared" si="172"/>
        <v>0</v>
      </c>
      <c r="T103" s="75"/>
      <c r="U103" s="75"/>
      <c r="V103" s="75">
        <f t="shared" si="173"/>
        <v>0</v>
      </c>
      <c r="W103" s="339">
        <f>SUM('[1]KUP 5_17-18'!T104)</f>
        <v>0</v>
      </c>
      <c r="X103" s="339">
        <f>SUM('[1]KUP 5_17-18'!U104)</f>
        <v>0</v>
      </c>
      <c r="Y103" s="75">
        <f t="shared" si="174"/>
        <v>0</v>
      </c>
      <c r="Z103" s="98" t="e">
        <f t="shared" si="175"/>
        <v>#DIV/0!</v>
      </c>
      <c r="AA103" s="98" t="e">
        <f t="shared" si="175"/>
        <v>#DIV/0!</v>
      </c>
      <c r="AB103" s="98" t="e">
        <f t="shared" si="175"/>
        <v>#DIV/0!</v>
      </c>
    </row>
    <row r="104" spans="1:28" s="107" customFormat="1" ht="9.9499999999999993" hidden="1" customHeight="1" x14ac:dyDescent="0.25">
      <c r="A104" s="406" t="s">
        <v>79</v>
      </c>
      <c r="B104" s="75"/>
      <c r="C104" s="75"/>
      <c r="D104" s="75">
        <f t="shared" si="167"/>
        <v>0</v>
      </c>
      <c r="E104" s="339">
        <f>SUM('[1]KUP 5_17-18'!B105)</f>
        <v>18</v>
      </c>
      <c r="F104" s="339">
        <f>SUM('[1]KUP 5_17-18'!C105)</f>
        <v>0</v>
      </c>
      <c r="G104" s="75">
        <f t="shared" si="168"/>
        <v>18</v>
      </c>
      <c r="H104" s="98">
        <f t="shared" si="169"/>
        <v>0</v>
      </c>
      <c r="I104" s="98" t="e">
        <f t="shared" si="169"/>
        <v>#DIV/0!</v>
      </c>
      <c r="J104" s="98">
        <f t="shared" si="169"/>
        <v>0</v>
      </c>
      <c r="K104" s="75"/>
      <c r="L104" s="75"/>
      <c r="M104" s="75"/>
      <c r="N104" s="339">
        <f>SUM('[1]KUP 5_17-18'!K105)</f>
        <v>15</v>
      </c>
      <c r="O104" s="339">
        <f>SUM('[1]KUP 5_17-18'!L105)</f>
        <v>0</v>
      </c>
      <c r="P104" s="75">
        <f t="shared" si="171"/>
        <v>15</v>
      </c>
      <c r="Q104" s="98">
        <f t="shared" si="172"/>
        <v>0</v>
      </c>
      <c r="R104" s="98" t="e">
        <f t="shared" si="172"/>
        <v>#DIV/0!</v>
      </c>
      <c r="S104" s="98">
        <f t="shared" si="172"/>
        <v>0</v>
      </c>
      <c r="T104" s="75"/>
      <c r="U104" s="75"/>
      <c r="V104" s="75">
        <f t="shared" si="173"/>
        <v>0</v>
      </c>
      <c r="W104" s="339">
        <f>SUM('[1]KUP 5_17-18'!T105)</f>
        <v>0</v>
      </c>
      <c r="X104" s="339">
        <f>SUM('[1]KUP 5_17-18'!U105)</f>
        <v>0</v>
      </c>
      <c r="Y104" s="75">
        <f t="shared" si="174"/>
        <v>0</v>
      </c>
      <c r="Z104" s="98" t="e">
        <f t="shared" si="175"/>
        <v>#DIV/0!</v>
      </c>
      <c r="AA104" s="98" t="e">
        <f t="shared" si="175"/>
        <v>#DIV/0!</v>
      </c>
      <c r="AB104" s="98" t="e">
        <f t="shared" si="175"/>
        <v>#DIV/0!</v>
      </c>
    </row>
    <row r="105" spans="1:28" s="107" customFormat="1" ht="9.9499999999999993" hidden="1" customHeight="1" x14ac:dyDescent="0.25">
      <c r="A105" s="106" t="s">
        <v>78</v>
      </c>
      <c r="B105" s="75"/>
      <c r="C105" s="75"/>
      <c r="D105" s="75">
        <f t="shared" si="167"/>
        <v>0</v>
      </c>
      <c r="E105" s="339">
        <f>SUM('[1]KUP 5_17-18'!B106)</f>
        <v>2</v>
      </c>
      <c r="F105" s="339">
        <f>SUM('[1]KUP 5_17-18'!C106)</f>
        <v>0</v>
      </c>
      <c r="G105" s="75">
        <f t="shared" si="168"/>
        <v>2</v>
      </c>
      <c r="H105" s="98">
        <f t="shared" si="169"/>
        <v>0</v>
      </c>
      <c r="I105" s="98" t="e">
        <f t="shared" si="169"/>
        <v>#DIV/0!</v>
      </c>
      <c r="J105" s="98">
        <f t="shared" si="169"/>
        <v>0</v>
      </c>
      <c r="K105" s="75"/>
      <c r="L105" s="75"/>
      <c r="M105" s="75">
        <f t="shared" si="170"/>
        <v>0</v>
      </c>
      <c r="N105" s="339">
        <f>SUM('[1]KUP 5_17-18'!K106)</f>
        <v>10</v>
      </c>
      <c r="O105" s="339">
        <f>SUM('[1]KUP 5_17-18'!L106)</f>
        <v>0</v>
      </c>
      <c r="P105" s="75">
        <f t="shared" si="171"/>
        <v>10</v>
      </c>
      <c r="Q105" s="98">
        <f t="shared" si="172"/>
        <v>0</v>
      </c>
      <c r="R105" s="98" t="e">
        <f t="shared" si="172"/>
        <v>#DIV/0!</v>
      </c>
      <c r="S105" s="98">
        <f t="shared" si="172"/>
        <v>0</v>
      </c>
      <c r="T105" s="75"/>
      <c r="U105" s="75"/>
      <c r="V105" s="75">
        <f t="shared" si="173"/>
        <v>0</v>
      </c>
      <c r="W105" s="339">
        <f>SUM('[1]KUP 5_17-18'!T106)</f>
        <v>0</v>
      </c>
      <c r="X105" s="339">
        <f>SUM('[1]KUP 5_17-18'!U106)</f>
        <v>0</v>
      </c>
      <c r="Y105" s="75">
        <f t="shared" si="174"/>
        <v>0</v>
      </c>
      <c r="Z105" s="98" t="e">
        <f t="shared" si="175"/>
        <v>#DIV/0!</v>
      </c>
      <c r="AA105" s="98" t="e">
        <f t="shared" si="175"/>
        <v>#DIV/0!</v>
      </c>
      <c r="AB105" s="98" t="e">
        <f t="shared" si="175"/>
        <v>#DIV/0!</v>
      </c>
    </row>
    <row r="106" spans="1:28" s="107" customFormat="1" ht="9.9499999999999993" hidden="1" customHeight="1" x14ac:dyDescent="0.25">
      <c r="A106" s="106" t="s">
        <v>64</v>
      </c>
      <c r="B106" s="75"/>
      <c r="C106" s="75"/>
      <c r="D106" s="75">
        <f t="shared" si="167"/>
        <v>0</v>
      </c>
      <c r="E106" s="339">
        <f>SUM('[1]KUP 5_17-18'!B107)</f>
        <v>60</v>
      </c>
      <c r="F106" s="339">
        <f>SUM('[1]KUP 5_17-18'!C107)</f>
        <v>0</v>
      </c>
      <c r="G106" s="75">
        <f t="shared" si="168"/>
        <v>60</v>
      </c>
      <c r="H106" s="98">
        <f t="shared" si="169"/>
        <v>0</v>
      </c>
      <c r="I106" s="98" t="e">
        <f t="shared" si="169"/>
        <v>#DIV/0!</v>
      </c>
      <c r="J106" s="98">
        <f t="shared" si="169"/>
        <v>0</v>
      </c>
      <c r="K106" s="75"/>
      <c r="L106" s="75"/>
      <c r="M106" s="75">
        <f t="shared" si="170"/>
        <v>0</v>
      </c>
      <c r="N106" s="339">
        <f>SUM('[1]KUP 5_17-18'!K107)</f>
        <v>0</v>
      </c>
      <c r="O106" s="339">
        <f>SUM('[1]KUP 5_17-18'!L107)</f>
        <v>0</v>
      </c>
      <c r="P106" s="75">
        <f t="shared" si="171"/>
        <v>0</v>
      </c>
      <c r="Q106" s="98" t="e">
        <f t="shared" si="172"/>
        <v>#DIV/0!</v>
      </c>
      <c r="R106" s="98" t="e">
        <f t="shared" si="172"/>
        <v>#DIV/0!</v>
      </c>
      <c r="S106" s="98" t="e">
        <f t="shared" si="172"/>
        <v>#DIV/0!</v>
      </c>
      <c r="T106" s="75"/>
      <c r="U106" s="75"/>
      <c r="V106" s="75">
        <f t="shared" si="173"/>
        <v>0</v>
      </c>
      <c r="W106" s="339">
        <f>SUM('[1]KUP 5_17-18'!T107)</f>
        <v>0</v>
      </c>
      <c r="X106" s="339">
        <f>SUM('[1]KUP 5_17-18'!U107)</f>
        <v>0</v>
      </c>
      <c r="Y106" s="75">
        <f t="shared" si="174"/>
        <v>0</v>
      </c>
      <c r="Z106" s="98" t="e">
        <f t="shared" si="175"/>
        <v>#DIV/0!</v>
      </c>
      <c r="AA106" s="98" t="e">
        <f t="shared" si="175"/>
        <v>#DIV/0!</v>
      </c>
      <c r="AB106" s="98" t="e">
        <f t="shared" si="175"/>
        <v>#DIV/0!</v>
      </c>
    </row>
    <row r="107" spans="1:28" s="107" customFormat="1" ht="9.9499999999999993" hidden="1" customHeight="1" x14ac:dyDescent="0.25">
      <c r="A107" s="106" t="s">
        <v>106</v>
      </c>
      <c r="B107" s="75"/>
      <c r="C107" s="75"/>
      <c r="D107" s="75">
        <f t="shared" si="167"/>
        <v>0</v>
      </c>
      <c r="E107" s="339">
        <f>SUM('[1]KUP 5_17-18'!B108)</f>
        <v>14</v>
      </c>
      <c r="F107" s="339">
        <f>SUM('[1]KUP 5_17-18'!C108)</f>
        <v>0</v>
      </c>
      <c r="G107" s="75">
        <f t="shared" si="168"/>
        <v>14</v>
      </c>
      <c r="H107" s="98">
        <f t="shared" si="169"/>
        <v>0</v>
      </c>
      <c r="I107" s="98" t="e">
        <f t="shared" si="169"/>
        <v>#DIV/0!</v>
      </c>
      <c r="J107" s="98">
        <f t="shared" si="169"/>
        <v>0</v>
      </c>
      <c r="K107" s="75"/>
      <c r="L107" s="75"/>
      <c r="M107" s="75">
        <f t="shared" si="170"/>
        <v>0</v>
      </c>
      <c r="N107" s="339">
        <f>SUM('[1]KUP 5_17-18'!K108)</f>
        <v>0</v>
      </c>
      <c r="O107" s="339">
        <f>SUM('[1]KUP 5_17-18'!L108)</f>
        <v>8</v>
      </c>
      <c r="P107" s="75">
        <f t="shared" si="171"/>
        <v>8</v>
      </c>
      <c r="Q107" s="98" t="e">
        <f t="shared" si="172"/>
        <v>#DIV/0!</v>
      </c>
      <c r="R107" s="98">
        <f t="shared" si="172"/>
        <v>0</v>
      </c>
      <c r="S107" s="98">
        <f t="shared" si="172"/>
        <v>0</v>
      </c>
      <c r="T107" s="75"/>
      <c r="U107" s="75"/>
      <c r="V107" s="75">
        <f t="shared" si="173"/>
        <v>0</v>
      </c>
      <c r="W107" s="339">
        <f>SUM('[1]KUP 5_17-18'!T108)</f>
        <v>0</v>
      </c>
      <c r="X107" s="339">
        <f>SUM('[1]KUP 5_17-18'!U108)</f>
        <v>0</v>
      </c>
      <c r="Y107" s="75">
        <f t="shared" si="174"/>
        <v>0</v>
      </c>
      <c r="Z107" s="98" t="e">
        <f t="shared" si="175"/>
        <v>#DIV/0!</v>
      </c>
      <c r="AA107" s="98" t="e">
        <f t="shared" si="175"/>
        <v>#DIV/0!</v>
      </c>
      <c r="AB107" s="98" t="e">
        <f t="shared" si="175"/>
        <v>#DIV/0!</v>
      </c>
    </row>
    <row r="108" spans="1:28" ht="9.9499999999999993" hidden="1" customHeight="1" x14ac:dyDescent="0.25">
      <c r="A108" s="105" t="s">
        <v>39</v>
      </c>
      <c r="B108" s="316">
        <f t="shared" ref="B108:G108" si="176">SUM(B109:B110)</f>
        <v>0</v>
      </c>
      <c r="C108" s="316">
        <f t="shared" si="176"/>
        <v>0</v>
      </c>
      <c r="D108" s="316">
        <f t="shared" si="176"/>
        <v>0</v>
      </c>
      <c r="E108" s="316">
        <f t="shared" si="176"/>
        <v>39</v>
      </c>
      <c r="F108" s="316">
        <f t="shared" si="176"/>
        <v>2</v>
      </c>
      <c r="G108" s="316">
        <f t="shared" si="176"/>
        <v>41</v>
      </c>
      <c r="H108" s="97">
        <f>B108/E108</f>
        <v>0</v>
      </c>
      <c r="I108" s="97">
        <f>C108/F108</f>
        <v>0</v>
      </c>
      <c r="J108" s="97">
        <f>D108/G108</f>
        <v>0</v>
      </c>
      <c r="K108" s="316">
        <f t="shared" ref="K108:P108" si="177">SUM(K109:K110)</f>
        <v>0</v>
      </c>
      <c r="L108" s="316">
        <f t="shared" si="177"/>
        <v>0</v>
      </c>
      <c r="M108" s="316">
        <f t="shared" si="177"/>
        <v>0</v>
      </c>
      <c r="N108" s="316">
        <f t="shared" si="177"/>
        <v>35</v>
      </c>
      <c r="O108" s="316">
        <f t="shared" si="177"/>
        <v>0</v>
      </c>
      <c r="P108" s="316">
        <f t="shared" si="177"/>
        <v>35</v>
      </c>
      <c r="Q108" s="97">
        <f>K108/N108</f>
        <v>0</v>
      </c>
      <c r="R108" s="97" t="e">
        <f>L108/O108</f>
        <v>#DIV/0!</v>
      </c>
      <c r="S108" s="97">
        <f>M108/P108</f>
        <v>0</v>
      </c>
      <c r="T108" s="316">
        <f t="shared" ref="T108:Y108" si="178">SUM(T109:T110)</f>
        <v>0</v>
      </c>
      <c r="U108" s="316">
        <f t="shared" si="178"/>
        <v>0</v>
      </c>
      <c r="V108" s="316">
        <f t="shared" si="178"/>
        <v>0</v>
      </c>
      <c r="W108" s="316">
        <f t="shared" si="178"/>
        <v>0</v>
      </c>
      <c r="X108" s="316">
        <f t="shared" si="178"/>
        <v>0</v>
      </c>
      <c r="Y108" s="316">
        <f t="shared" si="178"/>
        <v>0</v>
      </c>
      <c r="Z108" s="97" t="e">
        <f>T108/W108</f>
        <v>#DIV/0!</v>
      </c>
      <c r="AA108" s="97" t="e">
        <f>U108/X108</f>
        <v>#DIV/0!</v>
      </c>
      <c r="AB108" s="97" t="e">
        <f>V108/Y108</f>
        <v>#DIV/0!</v>
      </c>
    </row>
    <row r="109" spans="1:28" ht="9.9499999999999993" hidden="1" customHeight="1" x14ac:dyDescent="0.25">
      <c r="A109" s="300" t="s">
        <v>107</v>
      </c>
      <c r="B109" s="75"/>
      <c r="C109" s="75"/>
      <c r="D109" s="75">
        <f t="shared" ref="D109:D110" si="179">SUM(B109:C109)</f>
        <v>0</v>
      </c>
      <c r="E109" s="339">
        <f>SUM('[1]KUP 5_17-18'!B110)</f>
        <v>18</v>
      </c>
      <c r="F109" s="339">
        <f>SUM('[1]KUP 5_17-18'!C110)</f>
        <v>0</v>
      </c>
      <c r="G109" s="75">
        <f t="shared" ref="G109:G110" si="180">SUM(E109:F109)</f>
        <v>18</v>
      </c>
      <c r="H109" s="98">
        <f t="shared" ref="H109:J110" si="181">B109/E109</f>
        <v>0</v>
      </c>
      <c r="I109" s="98" t="e">
        <f t="shared" si="181"/>
        <v>#DIV/0!</v>
      </c>
      <c r="J109" s="98">
        <f t="shared" si="181"/>
        <v>0</v>
      </c>
      <c r="K109" s="75"/>
      <c r="L109" s="75"/>
      <c r="M109" s="75">
        <f t="shared" ref="M109:M110" si="182">SUM(K109:L109)</f>
        <v>0</v>
      </c>
      <c r="N109" s="339">
        <f>SUM('[1]KUP 5_17-18'!K110)</f>
        <v>14</v>
      </c>
      <c r="O109" s="339">
        <f>SUM('[1]KUP 5_17-18'!L110)</f>
        <v>0</v>
      </c>
      <c r="P109" s="75">
        <f t="shared" ref="P109:P110" si="183">SUM(N109:O109)</f>
        <v>14</v>
      </c>
      <c r="Q109" s="98">
        <f t="shared" ref="Q109:S110" si="184">K109/N109</f>
        <v>0</v>
      </c>
      <c r="R109" s="98" t="e">
        <f t="shared" si="184"/>
        <v>#DIV/0!</v>
      </c>
      <c r="S109" s="98">
        <f t="shared" si="184"/>
        <v>0</v>
      </c>
      <c r="T109" s="75"/>
      <c r="U109" s="75"/>
      <c r="V109" s="75">
        <f t="shared" ref="V109:V110" si="185">SUM(T109:U109)</f>
        <v>0</v>
      </c>
      <c r="W109" s="339">
        <f>SUM('[1]KUP 5_17-18'!T110)</f>
        <v>0</v>
      </c>
      <c r="X109" s="339">
        <f>SUM('[1]KUP 5_17-18'!U110)</f>
        <v>0</v>
      </c>
      <c r="Y109" s="75">
        <f t="shared" ref="Y109:Y110" si="186">SUM(W109:X109)</f>
        <v>0</v>
      </c>
      <c r="Z109" s="98" t="e">
        <f t="shared" ref="Z109:AB110" si="187">T109/W109</f>
        <v>#DIV/0!</v>
      </c>
      <c r="AA109" s="98" t="e">
        <f t="shared" si="187"/>
        <v>#DIV/0!</v>
      </c>
      <c r="AB109" s="98" t="e">
        <f t="shared" si="187"/>
        <v>#DIV/0!</v>
      </c>
    </row>
    <row r="110" spans="1:28" ht="9.9499999999999993" hidden="1" customHeight="1" x14ac:dyDescent="0.25">
      <c r="A110" s="300" t="s">
        <v>63</v>
      </c>
      <c r="B110" s="75"/>
      <c r="C110" s="75"/>
      <c r="D110" s="75">
        <f t="shared" si="179"/>
        <v>0</v>
      </c>
      <c r="E110" s="339">
        <f>SUM('[1]KUP 5_17-18'!B111)</f>
        <v>21</v>
      </c>
      <c r="F110" s="339">
        <f>SUM('[1]KUP 5_17-18'!C111)</f>
        <v>2</v>
      </c>
      <c r="G110" s="75">
        <f t="shared" si="180"/>
        <v>23</v>
      </c>
      <c r="H110" s="98">
        <f t="shared" si="181"/>
        <v>0</v>
      </c>
      <c r="I110" s="98">
        <f t="shared" si="181"/>
        <v>0</v>
      </c>
      <c r="J110" s="98">
        <f t="shared" si="181"/>
        <v>0</v>
      </c>
      <c r="K110" s="75"/>
      <c r="L110" s="75"/>
      <c r="M110" s="75">
        <f t="shared" si="182"/>
        <v>0</v>
      </c>
      <c r="N110" s="339">
        <f>SUM('[1]KUP 5_17-18'!K111)</f>
        <v>21</v>
      </c>
      <c r="O110" s="339">
        <f>SUM('[1]KUP 5_17-18'!L111)</f>
        <v>0</v>
      </c>
      <c r="P110" s="75">
        <f t="shared" si="183"/>
        <v>21</v>
      </c>
      <c r="Q110" s="98">
        <f t="shared" si="184"/>
        <v>0</v>
      </c>
      <c r="R110" s="98" t="e">
        <f t="shared" si="184"/>
        <v>#DIV/0!</v>
      </c>
      <c r="S110" s="98">
        <f t="shared" si="184"/>
        <v>0</v>
      </c>
      <c r="T110" s="75"/>
      <c r="U110" s="75"/>
      <c r="V110" s="75">
        <f t="shared" si="185"/>
        <v>0</v>
      </c>
      <c r="W110" s="339">
        <f>SUM('[1]KUP 5_17-18'!T111)</f>
        <v>0</v>
      </c>
      <c r="X110" s="339">
        <f>SUM('[1]KUP 5_17-18'!U111)</f>
        <v>0</v>
      </c>
      <c r="Y110" s="75">
        <f t="shared" si="186"/>
        <v>0</v>
      </c>
      <c r="Z110" s="98" t="e">
        <f t="shared" si="187"/>
        <v>#DIV/0!</v>
      </c>
      <c r="AA110" s="98" t="e">
        <f t="shared" si="187"/>
        <v>#DIV/0!</v>
      </c>
      <c r="AB110" s="98" t="e">
        <f t="shared" si="187"/>
        <v>#DIV/0!</v>
      </c>
    </row>
    <row r="111" spans="1:28" ht="9.9499999999999993" hidden="1" customHeight="1" x14ac:dyDescent="0.25">
      <c r="A111" s="105" t="s">
        <v>40</v>
      </c>
      <c r="B111" s="316">
        <f t="shared" ref="B111:G111" si="188">SUM(B112:B114)</f>
        <v>0</v>
      </c>
      <c r="C111" s="316">
        <f t="shared" si="188"/>
        <v>0</v>
      </c>
      <c r="D111" s="316">
        <f t="shared" si="188"/>
        <v>0</v>
      </c>
      <c r="E111" s="316">
        <f t="shared" si="188"/>
        <v>83</v>
      </c>
      <c r="F111" s="316">
        <f t="shared" si="188"/>
        <v>0</v>
      </c>
      <c r="G111" s="316">
        <f t="shared" si="188"/>
        <v>83</v>
      </c>
      <c r="H111" s="97">
        <f>B111/E111</f>
        <v>0</v>
      </c>
      <c r="I111" s="97" t="e">
        <f>C111/F111</f>
        <v>#DIV/0!</v>
      </c>
      <c r="J111" s="97">
        <f>D111/G111</f>
        <v>0</v>
      </c>
      <c r="K111" s="316">
        <f t="shared" ref="K111:P111" si="189">SUM(K112:K114)</f>
        <v>0</v>
      </c>
      <c r="L111" s="316">
        <f t="shared" si="189"/>
        <v>0</v>
      </c>
      <c r="M111" s="316">
        <f t="shared" si="189"/>
        <v>0</v>
      </c>
      <c r="N111" s="316">
        <f t="shared" si="189"/>
        <v>61</v>
      </c>
      <c r="O111" s="316">
        <f t="shared" si="189"/>
        <v>0</v>
      </c>
      <c r="P111" s="316">
        <f t="shared" si="189"/>
        <v>61</v>
      </c>
      <c r="Q111" s="97">
        <f>K111/N111</f>
        <v>0</v>
      </c>
      <c r="R111" s="97" t="e">
        <f>L111/O111</f>
        <v>#DIV/0!</v>
      </c>
      <c r="S111" s="97">
        <f>M111/P111</f>
        <v>0</v>
      </c>
      <c r="T111" s="316">
        <f t="shared" ref="T111:Y111" si="190">SUM(T112:T114)</f>
        <v>0</v>
      </c>
      <c r="U111" s="316">
        <f t="shared" si="190"/>
        <v>0</v>
      </c>
      <c r="V111" s="316">
        <f t="shared" si="190"/>
        <v>0</v>
      </c>
      <c r="W111" s="316">
        <f t="shared" si="190"/>
        <v>0</v>
      </c>
      <c r="X111" s="316">
        <f t="shared" si="190"/>
        <v>0</v>
      </c>
      <c r="Y111" s="316">
        <f t="shared" si="190"/>
        <v>0</v>
      </c>
      <c r="Z111" s="97" t="e">
        <f>T111/W111</f>
        <v>#DIV/0!</v>
      </c>
      <c r="AA111" s="97" t="e">
        <f>U111/X111</f>
        <v>#DIV/0!</v>
      </c>
      <c r="AB111" s="97" t="e">
        <f>V111/Y111</f>
        <v>#DIV/0!</v>
      </c>
    </row>
    <row r="112" spans="1:28" ht="9.9499999999999993" hidden="1" customHeight="1" x14ac:dyDescent="0.25">
      <c r="A112" s="300" t="s">
        <v>217</v>
      </c>
      <c r="B112" s="75"/>
      <c r="C112" s="75"/>
      <c r="D112" s="75">
        <f t="shared" ref="D112:D114" si="191">SUM(B112:C112)</f>
        <v>0</v>
      </c>
      <c r="E112" s="339">
        <f>SUM('[1]KUP 5_17-18'!B113)</f>
        <v>22</v>
      </c>
      <c r="F112" s="339">
        <f>SUM('[1]KUP 5_17-18'!C113)</f>
        <v>0</v>
      </c>
      <c r="G112" s="75">
        <f t="shared" ref="G112:G114" si="192">SUM(E112:F112)</f>
        <v>22</v>
      </c>
      <c r="H112" s="98">
        <f t="shared" ref="H112:J127" si="193">B112/E112</f>
        <v>0</v>
      </c>
      <c r="I112" s="98" t="e">
        <f t="shared" si="193"/>
        <v>#DIV/0!</v>
      </c>
      <c r="J112" s="98">
        <f t="shared" si="193"/>
        <v>0</v>
      </c>
      <c r="K112" s="75"/>
      <c r="L112" s="75"/>
      <c r="M112" s="75">
        <f t="shared" ref="M112:M114" si="194">SUM(K112:L112)</f>
        <v>0</v>
      </c>
      <c r="N112" s="339">
        <f>SUM('[1]KUP 5_17-18'!K113)</f>
        <v>10</v>
      </c>
      <c r="O112" s="339">
        <f>SUM('[1]KUP 5_17-18'!L113)</f>
        <v>0</v>
      </c>
      <c r="P112" s="75">
        <f t="shared" ref="P112:P114" si="195">SUM(N112:O112)</f>
        <v>10</v>
      </c>
      <c r="Q112" s="98">
        <f t="shared" ref="Q112:S127" si="196">K112/N112</f>
        <v>0</v>
      </c>
      <c r="R112" s="98" t="e">
        <f t="shared" si="196"/>
        <v>#DIV/0!</v>
      </c>
      <c r="S112" s="98">
        <f t="shared" si="196"/>
        <v>0</v>
      </c>
      <c r="T112" s="75"/>
      <c r="U112" s="75"/>
      <c r="V112" s="75">
        <f t="shared" ref="V112:V114" si="197">SUM(T112:U112)</f>
        <v>0</v>
      </c>
      <c r="W112" s="339">
        <f>SUM('[1]KUP 5_17-18'!T113)</f>
        <v>0</v>
      </c>
      <c r="X112" s="339">
        <f>SUM('[1]KUP 5_17-18'!U113)</f>
        <v>0</v>
      </c>
      <c r="Y112" s="75">
        <f t="shared" ref="Y112:Y114" si="198">SUM(W112:X112)</f>
        <v>0</v>
      </c>
      <c r="Z112" s="98" t="e">
        <f t="shared" ref="Z112:AB127" si="199">T112/W112</f>
        <v>#DIV/0!</v>
      </c>
      <c r="AA112" s="98" t="e">
        <f t="shared" si="199"/>
        <v>#DIV/0!</v>
      </c>
      <c r="AB112" s="98" t="e">
        <f t="shared" si="199"/>
        <v>#DIV/0!</v>
      </c>
    </row>
    <row r="113" spans="1:28" ht="9.9499999999999993" hidden="1" customHeight="1" x14ac:dyDescent="0.25">
      <c r="A113" s="300" t="s">
        <v>80</v>
      </c>
      <c r="B113" s="75"/>
      <c r="C113" s="75"/>
      <c r="D113" s="75">
        <f t="shared" si="191"/>
        <v>0</v>
      </c>
      <c r="E113" s="339">
        <f>SUM('[1]KUP 5_17-18'!B114)</f>
        <v>36</v>
      </c>
      <c r="F113" s="339">
        <f>SUM('[1]KUP 5_17-18'!C114)</f>
        <v>0</v>
      </c>
      <c r="G113" s="75">
        <f t="shared" si="192"/>
        <v>36</v>
      </c>
      <c r="H113" s="98">
        <f t="shared" si="193"/>
        <v>0</v>
      </c>
      <c r="I113" s="98" t="e">
        <f t="shared" si="193"/>
        <v>#DIV/0!</v>
      </c>
      <c r="J113" s="98">
        <f t="shared" si="193"/>
        <v>0</v>
      </c>
      <c r="K113" s="75"/>
      <c r="L113" s="75"/>
      <c r="M113" s="75">
        <f t="shared" si="194"/>
        <v>0</v>
      </c>
      <c r="N113" s="339">
        <f>SUM('[1]KUP 5_17-18'!K114)</f>
        <v>25</v>
      </c>
      <c r="O113" s="339">
        <f>SUM('[1]KUP 5_17-18'!L114)</f>
        <v>0</v>
      </c>
      <c r="P113" s="75">
        <f t="shared" si="195"/>
        <v>25</v>
      </c>
      <c r="Q113" s="98">
        <f t="shared" si="196"/>
        <v>0</v>
      </c>
      <c r="R113" s="98" t="e">
        <f t="shared" si="196"/>
        <v>#DIV/0!</v>
      </c>
      <c r="S113" s="98">
        <f t="shared" si="196"/>
        <v>0</v>
      </c>
      <c r="T113" s="75"/>
      <c r="U113" s="75"/>
      <c r="V113" s="75">
        <f t="shared" si="197"/>
        <v>0</v>
      </c>
      <c r="W113" s="339">
        <f>SUM('[1]KUP 5_17-18'!T114)</f>
        <v>0</v>
      </c>
      <c r="X113" s="339">
        <f>SUM('[1]KUP 5_17-18'!U114)</f>
        <v>0</v>
      </c>
      <c r="Y113" s="75">
        <f t="shared" si="198"/>
        <v>0</v>
      </c>
      <c r="Z113" s="98" t="e">
        <f t="shared" si="199"/>
        <v>#DIV/0!</v>
      </c>
      <c r="AA113" s="98" t="e">
        <f t="shared" si="199"/>
        <v>#DIV/0!</v>
      </c>
      <c r="AB113" s="98" t="e">
        <f t="shared" si="199"/>
        <v>#DIV/0!</v>
      </c>
    </row>
    <row r="114" spans="1:28" ht="9.9499999999999993" hidden="1" customHeight="1" x14ac:dyDescent="0.25">
      <c r="A114" s="300" t="s">
        <v>86</v>
      </c>
      <c r="B114" s="75"/>
      <c r="C114" s="75"/>
      <c r="D114" s="75">
        <f t="shared" si="191"/>
        <v>0</v>
      </c>
      <c r="E114" s="339">
        <f>SUM('[1]KUP 5_17-18'!B115)</f>
        <v>25</v>
      </c>
      <c r="F114" s="339">
        <f>SUM('[1]KUP 5_17-18'!C115)</f>
        <v>0</v>
      </c>
      <c r="G114" s="75">
        <f t="shared" si="192"/>
        <v>25</v>
      </c>
      <c r="H114" s="98">
        <f t="shared" si="193"/>
        <v>0</v>
      </c>
      <c r="I114" s="98" t="e">
        <f t="shared" si="193"/>
        <v>#DIV/0!</v>
      </c>
      <c r="J114" s="98">
        <f t="shared" si="193"/>
        <v>0</v>
      </c>
      <c r="K114" s="75"/>
      <c r="L114" s="75"/>
      <c r="M114" s="75">
        <f t="shared" si="194"/>
        <v>0</v>
      </c>
      <c r="N114" s="339">
        <f>SUM('[1]KUP 5_17-18'!K115)</f>
        <v>26</v>
      </c>
      <c r="O114" s="339">
        <f>SUM('[1]KUP 5_17-18'!L115)</f>
        <v>0</v>
      </c>
      <c r="P114" s="75">
        <f t="shared" si="195"/>
        <v>26</v>
      </c>
      <c r="Q114" s="98">
        <f t="shared" si="196"/>
        <v>0</v>
      </c>
      <c r="R114" s="98" t="e">
        <f t="shared" si="196"/>
        <v>#DIV/0!</v>
      </c>
      <c r="S114" s="98">
        <f t="shared" si="196"/>
        <v>0</v>
      </c>
      <c r="T114" s="75"/>
      <c r="U114" s="75"/>
      <c r="V114" s="75">
        <f t="shared" si="197"/>
        <v>0</v>
      </c>
      <c r="W114" s="339">
        <f>SUM('[1]KUP 5_17-18'!T115)</f>
        <v>0</v>
      </c>
      <c r="X114" s="339">
        <f>SUM('[1]KUP 5_17-18'!U115)</f>
        <v>0</v>
      </c>
      <c r="Y114" s="75">
        <f t="shared" si="198"/>
        <v>0</v>
      </c>
      <c r="Z114" s="98" t="e">
        <f t="shared" si="199"/>
        <v>#DIV/0!</v>
      </c>
      <c r="AA114" s="98" t="e">
        <f t="shared" si="199"/>
        <v>#DIV/0!</v>
      </c>
      <c r="AB114" s="98" t="e">
        <f t="shared" si="199"/>
        <v>#DIV/0!</v>
      </c>
    </row>
    <row r="115" spans="1:28" ht="9.9499999999999993" hidden="1" customHeight="1" x14ac:dyDescent="0.25">
      <c r="A115" s="103" t="s">
        <v>137</v>
      </c>
      <c r="B115" s="319">
        <f t="shared" ref="B115:G115" si="200">SUM(B116,B125,B127,B131,B134,B136)</f>
        <v>0</v>
      </c>
      <c r="C115" s="319">
        <f t="shared" si="200"/>
        <v>3</v>
      </c>
      <c r="D115" s="319">
        <f t="shared" si="200"/>
        <v>3</v>
      </c>
      <c r="E115" s="319">
        <f t="shared" si="200"/>
        <v>0</v>
      </c>
      <c r="F115" s="319">
        <f t="shared" si="200"/>
        <v>38</v>
      </c>
      <c r="G115" s="319">
        <f t="shared" si="200"/>
        <v>38</v>
      </c>
      <c r="H115" s="94" t="e">
        <f t="shared" si="193"/>
        <v>#DIV/0!</v>
      </c>
      <c r="I115" s="94">
        <f t="shared" si="193"/>
        <v>7.8947368421052627E-2</v>
      </c>
      <c r="J115" s="94">
        <f t="shared" si="193"/>
        <v>7.8947368421052627E-2</v>
      </c>
      <c r="K115" s="319">
        <f t="shared" ref="K115:P115" si="201">SUM(K116,K125,K127,K131,K134,K136)</f>
        <v>0</v>
      </c>
      <c r="L115" s="319">
        <f t="shared" si="201"/>
        <v>1</v>
      </c>
      <c r="M115" s="319">
        <f t="shared" si="201"/>
        <v>1</v>
      </c>
      <c r="N115" s="319">
        <f t="shared" si="201"/>
        <v>0</v>
      </c>
      <c r="O115" s="319">
        <f t="shared" si="201"/>
        <v>35</v>
      </c>
      <c r="P115" s="319">
        <f t="shared" si="201"/>
        <v>35</v>
      </c>
      <c r="Q115" s="94" t="e">
        <f t="shared" si="196"/>
        <v>#DIV/0!</v>
      </c>
      <c r="R115" s="94">
        <f t="shared" si="196"/>
        <v>2.8571428571428571E-2</v>
      </c>
      <c r="S115" s="94">
        <f t="shared" si="196"/>
        <v>2.8571428571428571E-2</v>
      </c>
      <c r="T115" s="319">
        <f t="shared" ref="T115:Y115" si="202">SUM(T116,T125,T127,T131,T134,T136)</f>
        <v>0</v>
      </c>
      <c r="U115" s="319">
        <f t="shared" si="202"/>
        <v>0</v>
      </c>
      <c r="V115" s="319">
        <f t="shared" si="202"/>
        <v>0</v>
      </c>
      <c r="W115" s="319">
        <f t="shared" si="202"/>
        <v>0</v>
      </c>
      <c r="X115" s="319">
        <f t="shared" si="202"/>
        <v>15</v>
      </c>
      <c r="Y115" s="319">
        <f t="shared" si="202"/>
        <v>15</v>
      </c>
      <c r="Z115" s="94" t="e">
        <f t="shared" si="199"/>
        <v>#DIV/0!</v>
      </c>
      <c r="AA115" s="94">
        <f t="shared" si="199"/>
        <v>0</v>
      </c>
      <c r="AB115" s="94">
        <f t="shared" si="199"/>
        <v>0</v>
      </c>
    </row>
    <row r="116" spans="1:28" ht="9.9499999999999993" hidden="1" customHeight="1" x14ac:dyDescent="0.25">
      <c r="A116" s="105" t="s">
        <v>35</v>
      </c>
      <c r="B116" s="316">
        <f t="shared" ref="B116:C116" si="203">SUM(B117:B124)</f>
        <v>0</v>
      </c>
      <c r="C116" s="316">
        <f t="shared" si="203"/>
        <v>0</v>
      </c>
      <c r="D116" s="316">
        <f>SUM(D117:D124)</f>
        <v>0</v>
      </c>
      <c r="E116" s="316">
        <f t="shared" ref="E116:F116" si="204">SUM(E117:E124)</f>
        <v>0</v>
      </c>
      <c r="F116" s="316">
        <f t="shared" si="204"/>
        <v>9</v>
      </c>
      <c r="G116" s="316">
        <f>SUM(G117:G124)</f>
        <v>9</v>
      </c>
      <c r="H116" s="97" t="e">
        <f t="shared" si="193"/>
        <v>#DIV/0!</v>
      </c>
      <c r="I116" s="97">
        <f t="shared" si="193"/>
        <v>0</v>
      </c>
      <c r="J116" s="97">
        <f t="shared" si="193"/>
        <v>0</v>
      </c>
      <c r="K116" s="316">
        <f t="shared" ref="K116:L116" si="205">SUM(K117:K124)</f>
        <v>0</v>
      </c>
      <c r="L116" s="316">
        <f t="shared" si="205"/>
        <v>0</v>
      </c>
      <c r="M116" s="316">
        <f>SUM(M117:M124)</f>
        <v>0</v>
      </c>
      <c r="N116" s="316">
        <f t="shared" ref="N116:O116" si="206">SUM(N117:N124)</f>
        <v>0</v>
      </c>
      <c r="O116" s="316">
        <f t="shared" si="206"/>
        <v>6</v>
      </c>
      <c r="P116" s="316">
        <f>SUM(P117:P124)</f>
        <v>6</v>
      </c>
      <c r="Q116" s="97" t="e">
        <f t="shared" si="196"/>
        <v>#DIV/0!</v>
      </c>
      <c r="R116" s="97">
        <f t="shared" si="196"/>
        <v>0</v>
      </c>
      <c r="S116" s="97">
        <f t="shared" si="196"/>
        <v>0</v>
      </c>
      <c r="T116" s="316">
        <f t="shared" ref="T116:Y116" si="207">SUM(T117:T124)</f>
        <v>0</v>
      </c>
      <c r="U116" s="316">
        <f t="shared" si="207"/>
        <v>0</v>
      </c>
      <c r="V116" s="316">
        <f t="shared" si="207"/>
        <v>0</v>
      </c>
      <c r="W116" s="316">
        <f t="shared" si="207"/>
        <v>0</v>
      </c>
      <c r="X116" s="316">
        <f t="shared" si="207"/>
        <v>5</v>
      </c>
      <c r="Y116" s="316">
        <f t="shared" si="207"/>
        <v>5</v>
      </c>
      <c r="Z116" s="97" t="e">
        <f t="shared" si="199"/>
        <v>#DIV/0!</v>
      </c>
      <c r="AA116" s="97">
        <f t="shared" si="199"/>
        <v>0</v>
      </c>
      <c r="AB116" s="97">
        <f t="shared" si="199"/>
        <v>0</v>
      </c>
    </row>
    <row r="117" spans="1:28" ht="9.9499999999999993" hidden="1" customHeight="1" x14ac:dyDescent="0.25">
      <c r="A117" s="300" t="s">
        <v>82</v>
      </c>
      <c r="B117" s="318"/>
      <c r="C117" s="318"/>
      <c r="D117" s="75">
        <f t="shared" ref="D117:D124" si="208">SUM(B117:C117)</f>
        <v>0</v>
      </c>
      <c r="E117" s="339">
        <f>SUM('[1]KUP 5_17-18'!B118)</f>
        <v>0</v>
      </c>
      <c r="F117" s="339">
        <f>SUM('[1]KUP 5_17-18'!C118)</f>
        <v>0</v>
      </c>
      <c r="G117" s="75">
        <f t="shared" ref="G117:G124" si="209">SUM(E117:F117)</f>
        <v>0</v>
      </c>
      <c r="H117" s="98" t="e">
        <f t="shared" si="193"/>
        <v>#DIV/0!</v>
      </c>
      <c r="I117" s="98" t="e">
        <f t="shared" si="193"/>
        <v>#DIV/0!</v>
      </c>
      <c r="J117" s="98" t="e">
        <f t="shared" si="193"/>
        <v>#DIV/0!</v>
      </c>
      <c r="K117" s="318"/>
      <c r="L117" s="318"/>
      <c r="M117" s="75">
        <f t="shared" ref="M117:M124" si="210">SUM(K117:L117)</f>
        <v>0</v>
      </c>
      <c r="N117" s="339">
        <f>SUM('[1]KUP 5_17-18'!K118)</f>
        <v>0</v>
      </c>
      <c r="O117" s="339">
        <f>SUM('[1]KUP 5_17-18'!L118)</f>
        <v>0</v>
      </c>
      <c r="P117" s="75">
        <f t="shared" ref="P117:P124" si="211">SUM(N117:O117)</f>
        <v>0</v>
      </c>
      <c r="Q117" s="98" t="e">
        <f t="shared" si="196"/>
        <v>#DIV/0!</v>
      </c>
      <c r="R117" s="98" t="e">
        <f t="shared" si="196"/>
        <v>#DIV/0!</v>
      </c>
      <c r="S117" s="98" t="e">
        <f t="shared" si="196"/>
        <v>#DIV/0!</v>
      </c>
      <c r="T117" s="318"/>
      <c r="U117" s="318"/>
      <c r="V117" s="75">
        <f t="shared" ref="V117:V124" si="212">SUM(T117:U117)</f>
        <v>0</v>
      </c>
      <c r="W117" s="339">
        <f>SUM('[1]KUP 5_17-18'!T118)</f>
        <v>0</v>
      </c>
      <c r="X117" s="339">
        <f>SUM('[1]KUP 5_17-18'!U118)</f>
        <v>0</v>
      </c>
      <c r="Y117" s="75">
        <f t="shared" ref="Y117:Y124" si="213">SUM(W117:X117)</f>
        <v>0</v>
      </c>
      <c r="Z117" s="98" t="e">
        <f t="shared" si="199"/>
        <v>#DIV/0!</v>
      </c>
      <c r="AA117" s="98" t="e">
        <f t="shared" si="199"/>
        <v>#DIV/0!</v>
      </c>
      <c r="AB117" s="98" t="e">
        <f t="shared" si="199"/>
        <v>#DIV/0!</v>
      </c>
    </row>
    <row r="118" spans="1:28" ht="9.9499999999999993" hidden="1" customHeight="1" x14ac:dyDescent="0.25">
      <c r="A118" s="300" t="s">
        <v>83</v>
      </c>
      <c r="B118" s="75"/>
      <c r="C118" s="75"/>
      <c r="D118" s="75">
        <f t="shared" si="208"/>
        <v>0</v>
      </c>
      <c r="E118" s="339">
        <f>SUM('[1]KUP 5_17-18'!B119)</f>
        <v>0</v>
      </c>
      <c r="F118" s="339">
        <f>SUM('[1]KUP 5_17-18'!C119)</f>
        <v>5</v>
      </c>
      <c r="G118" s="75">
        <f t="shared" si="209"/>
        <v>5</v>
      </c>
      <c r="H118" s="98" t="e">
        <f t="shared" si="193"/>
        <v>#DIV/0!</v>
      </c>
      <c r="I118" s="98">
        <f t="shared" si="193"/>
        <v>0</v>
      </c>
      <c r="J118" s="98">
        <f t="shared" si="193"/>
        <v>0</v>
      </c>
      <c r="K118" s="75"/>
      <c r="L118" s="75"/>
      <c r="M118" s="75">
        <f t="shared" si="210"/>
        <v>0</v>
      </c>
      <c r="N118" s="339">
        <f>SUM('[1]KUP 5_17-18'!K119)</f>
        <v>0</v>
      </c>
      <c r="O118" s="339">
        <f>SUM('[1]KUP 5_17-18'!L119)</f>
        <v>2</v>
      </c>
      <c r="P118" s="75">
        <f t="shared" si="211"/>
        <v>2</v>
      </c>
      <c r="Q118" s="98" t="e">
        <f t="shared" si="196"/>
        <v>#DIV/0!</v>
      </c>
      <c r="R118" s="98">
        <f t="shared" si="196"/>
        <v>0</v>
      </c>
      <c r="S118" s="98">
        <f t="shared" si="196"/>
        <v>0</v>
      </c>
      <c r="T118" s="75"/>
      <c r="U118" s="75"/>
      <c r="V118" s="75">
        <f t="shared" si="212"/>
        <v>0</v>
      </c>
      <c r="W118" s="339">
        <f>SUM('[1]KUP 5_17-18'!T119)</f>
        <v>0</v>
      </c>
      <c r="X118" s="339">
        <f>SUM('[1]KUP 5_17-18'!U119)</f>
        <v>1</v>
      </c>
      <c r="Y118" s="75">
        <f t="shared" si="213"/>
        <v>1</v>
      </c>
      <c r="Z118" s="98" t="e">
        <f t="shared" si="199"/>
        <v>#DIV/0!</v>
      </c>
      <c r="AA118" s="98">
        <f t="shared" si="199"/>
        <v>0</v>
      </c>
      <c r="AB118" s="98">
        <f t="shared" si="199"/>
        <v>0</v>
      </c>
    </row>
    <row r="119" spans="1:28" ht="9.9499999999999993" hidden="1" customHeight="1" x14ac:dyDescent="0.25">
      <c r="A119" s="300" t="s">
        <v>74</v>
      </c>
      <c r="B119" s="75"/>
      <c r="C119" s="75"/>
      <c r="D119" s="75">
        <f t="shared" si="208"/>
        <v>0</v>
      </c>
      <c r="E119" s="339">
        <f>SUM('[1]KUP 5_17-18'!B120)</f>
        <v>0</v>
      </c>
      <c r="F119" s="339">
        <f>SUM('[1]KUP 5_17-18'!C120)</f>
        <v>0</v>
      </c>
      <c r="G119" s="75">
        <f t="shared" si="209"/>
        <v>0</v>
      </c>
      <c r="H119" s="98" t="e">
        <f t="shared" si="193"/>
        <v>#DIV/0!</v>
      </c>
      <c r="I119" s="98" t="e">
        <f t="shared" si="193"/>
        <v>#DIV/0!</v>
      </c>
      <c r="J119" s="98" t="e">
        <f t="shared" si="193"/>
        <v>#DIV/0!</v>
      </c>
      <c r="K119" s="75"/>
      <c r="L119" s="75"/>
      <c r="M119" s="75">
        <f t="shared" si="210"/>
        <v>0</v>
      </c>
      <c r="N119" s="339">
        <f>SUM('[1]KUP 5_17-18'!K120)</f>
        <v>0</v>
      </c>
      <c r="O119" s="339">
        <f>SUM('[1]KUP 5_17-18'!L120)</f>
        <v>1</v>
      </c>
      <c r="P119" s="75">
        <f t="shared" si="211"/>
        <v>1</v>
      </c>
      <c r="Q119" s="98" t="e">
        <f t="shared" si="196"/>
        <v>#DIV/0!</v>
      </c>
      <c r="R119" s="98">
        <f t="shared" si="196"/>
        <v>0</v>
      </c>
      <c r="S119" s="98">
        <f t="shared" si="196"/>
        <v>0</v>
      </c>
      <c r="T119" s="75"/>
      <c r="U119" s="75"/>
      <c r="V119" s="75">
        <f t="shared" si="212"/>
        <v>0</v>
      </c>
      <c r="W119" s="339">
        <f>SUM('[1]KUP 5_17-18'!T120)</f>
        <v>0</v>
      </c>
      <c r="X119" s="339">
        <f>SUM('[1]KUP 5_17-18'!U120)</f>
        <v>2</v>
      </c>
      <c r="Y119" s="75">
        <f t="shared" si="213"/>
        <v>2</v>
      </c>
      <c r="Z119" s="98" t="e">
        <f t="shared" si="199"/>
        <v>#DIV/0!</v>
      </c>
      <c r="AA119" s="98">
        <f t="shared" si="199"/>
        <v>0</v>
      </c>
      <c r="AB119" s="98">
        <f t="shared" si="199"/>
        <v>0</v>
      </c>
    </row>
    <row r="120" spans="1:28" ht="9.9499999999999993" hidden="1" customHeight="1" x14ac:dyDescent="0.25">
      <c r="A120" s="300" t="s">
        <v>54</v>
      </c>
      <c r="B120" s="75"/>
      <c r="C120" s="75"/>
      <c r="D120" s="75">
        <f t="shared" si="208"/>
        <v>0</v>
      </c>
      <c r="E120" s="339">
        <f>SUM('[1]KUP 5_17-18'!B121)</f>
        <v>0</v>
      </c>
      <c r="F120" s="339">
        <f>SUM('[1]KUP 5_17-18'!C121)</f>
        <v>0</v>
      </c>
      <c r="G120" s="75">
        <f t="shared" si="209"/>
        <v>0</v>
      </c>
      <c r="H120" s="98" t="e">
        <f t="shared" si="193"/>
        <v>#DIV/0!</v>
      </c>
      <c r="I120" s="98" t="e">
        <f t="shared" si="193"/>
        <v>#DIV/0!</v>
      </c>
      <c r="J120" s="98" t="e">
        <f t="shared" si="193"/>
        <v>#DIV/0!</v>
      </c>
      <c r="K120" s="75"/>
      <c r="L120" s="75"/>
      <c r="M120" s="75">
        <f t="shared" si="210"/>
        <v>0</v>
      </c>
      <c r="N120" s="339">
        <f>SUM('[1]KUP 5_17-18'!K121)</f>
        <v>0</v>
      </c>
      <c r="O120" s="339">
        <f>SUM('[1]KUP 5_17-18'!L121)</f>
        <v>0</v>
      </c>
      <c r="P120" s="75">
        <f t="shared" si="211"/>
        <v>0</v>
      </c>
      <c r="Q120" s="98" t="e">
        <f t="shared" si="196"/>
        <v>#DIV/0!</v>
      </c>
      <c r="R120" s="98" t="e">
        <f t="shared" si="196"/>
        <v>#DIV/0!</v>
      </c>
      <c r="S120" s="98" t="e">
        <f t="shared" si="196"/>
        <v>#DIV/0!</v>
      </c>
      <c r="T120" s="75"/>
      <c r="U120" s="75"/>
      <c r="V120" s="75">
        <f t="shared" si="212"/>
        <v>0</v>
      </c>
      <c r="W120" s="339">
        <f>SUM('[1]KUP 5_17-18'!T121)</f>
        <v>0</v>
      </c>
      <c r="X120" s="339">
        <f>SUM('[1]KUP 5_17-18'!U121)</f>
        <v>0</v>
      </c>
      <c r="Y120" s="75">
        <f t="shared" si="213"/>
        <v>0</v>
      </c>
      <c r="Z120" s="98" t="e">
        <f t="shared" si="199"/>
        <v>#DIV/0!</v>
      </c>
      <c r="AA120" s="98" t="e">
        <f t="shared" si="199"/>
        <v>#DIV/0!</v>
      </c>
      <c r="AB120" s="98" t="e">
        <f t="shared" si="199"/>
        <v>#DIV/0!</v>
      </c>
    </row>
    <row r="121" spans="1:28" ht="9.9499999999999993" hidden="1" customHeight="1" x14ac:dyDescent="0.25">
      <c r="A121" s="300" t="s">
        <v>108</v>
      </c>
      <c r="B121" s="75"/>
      <c r="C121" s="75"/>
      <c r="D121" s="75">
        <f t="shared" si="208"/>
        <v>0</v>
      </c>
      <c r="E121" s="339">
        <f>SUM('[1]KUP 5_17-18'!B122)</f>
        <v>0</v>
      </c>
      <c r="F121" s="339">
        <f>SUM('[1]KUP 5_17-18'!C122)</f>
        <v>0</v>
      </c>
      <c r="G121" s="75">
        <f t="shared" si="209"/>
        <v>0</v>
      </c>
      <c r="H121" s="98" t="e">
        <f t="shared" si="193"/>
        <v>#DIV/0!</v>
      </c>
      <c r="I121" s="98" t="e">
        <f t="shared" si="193"/>
        <v>#DIV/0!</v>
      </c>
      <c r="J121" s="98" t="e">
        <f t="shared" si="193"/>
        <v>#DIV/0!</v>
      </c>
      <c r="K121" s="75"/>
      <c r="L121" s="75"/>
      <c r="M121" s="75">
        <f t="shared" si="210"/>
        <v>0</v>
      </c>
      <c r="N121" s="339">
        <f>SUM('[1]KUP 5_17-18'!K122)</f>
        <v>0</v>
      </c>
      <c r="O121" s="339">
        <f>SUM('[1]KUP 5_17-18'!L122)</f>
        <v>0</v>
      </c>
      <c r="P121" s="75">
        <f t="shared" si="211"/>
        <v>0</v>
      </c>
      <c r="Q121" s="98" t="e">
        <f t="shared" si="196"/>
        <v>#DIV/0!</v>
      </c>
      <c r="R121" s="98" t="e">
        <f t="shared" si="196"/>
        <v>#DIV/0!</v>
      </c>
      <c r="S121" s="98" t="e">
        <f t="shared" si="196"/>
        <v>#DIV/0!</v>
      </c>
      <c r="T121" s="75"/>
      <c r="U121" s="75"/>
      <c r="V121" s="75">
        <f t="shared" si="212"/>
        <v>0</v>
      </c>
      <c r="W121" s="339">
        <f>SUM('[1]KUP 5_17-18'!T122)</f>
        <v>0</v>
      </c>
      <c r="X121" s="339">
        <f>SUM('[1]KUP 5_17-18'!U122)</f>
        <v>0</v>
      </c>
      <c r="Y121" s="75">
        <f t="shared" si="213"/>
        <v>0</v>
      </c>
      <c r="Z121" s="98" t="e">
        <f t="shared" si="199"/>
        <v>#DIV/0!</v>
      </c>
      <c r="AA121" s="98" t="e">
        <f t="shared" si="199"/>
        <v>#DIV/0!</v>
      </c>
      <c r="AB121" s="98" t="e">
        <f t="shared" si="199"/>
        <v>#DIV/0!</v>
      </c>
    </row>
    <row r="122" spans="1:28" ht="9.75" hidden="1" customHeight="1" x14ac:dyDescent="0.25">
      <c r="A122" s="300" t="s">
        <v>81</v>
      </c>
      <c r="B122" s="75"/>
      <c r="C122" s="75"/>
      <c r="D122" s="75">
        <f t="shared" si="208"/>
        <v>0</v>
      </c>
      <c r="E122" s="339">
        <f>SUM('[1]KUP 5_17-18'!B123)</f>
        <v>0</v>
      </c>
      <c r="F122" s="339">
        <f>SUM('[1]KUP 5_17-18'!C123)</f>
        <v>4</v>
      </c>
      <c r="G122" s="75">
        <f t="shared" si="209"/>
        <v>4</v>
      </c>
      <c r="H122" s="98" t="e">
        <f t="shared" si="193"/>
        <v>#DIV/0!</v>
      </c>
      <c r="I122" s="98">
        <f t="shared" si="193"/>
        <v>0</v>
      </c>
      <c r="J122" s="98">
        <f t="shared" si="193"/>
        <v>0</v>
      </c>
      <c r="K122" s="75"/>
      <c r="L122" s="75"/>
      <c r="M122" s="75">
        <f t="shared" si="210"/>
        <v>0</v>
      </c>
      <c r="N122" s="339">
        <f>SUM('[1]KUP 5_17-18'!K123)</f>
        <v>0</v>
      </c>
      <c r="O122" s="339">
        <f>SUM('[1]KUP 5_17-18'!L123)</f>
        <v>2</v>
      </c>
      <c r="P122" s="75">
        <f t="shared" si="211"/>
        <v>2</v>
      </c>
      <c r="Q122" s="98" t="e">
        <f t="shared" si="196"/>
        <v>#DIV/0!</v>
      </c>
      <c r="R122" s="98">
        <f t="shared" si="196"/>
        <v>0</v>
      </c>
      <c r="S122" s="98">
        <f t="shared" si="196"/>
        <v>0</v>
      </c>
      <c r="T122" s="75"/>
      <c r="U122" s="75"/>
      <c r="V122" s="75">
        <f t="shared" si="212"/>
        <v>0</v>
      </c>
      <c r="W122" s="339">
        <f>SUM('[1]KUP 5_17-18'!T123)</f>
        <v>0</v>
      </c>
      <c r="X122" s="339">
        <f>SUM('[1]KUP 5_17-18'!U123)</f>
        <v>1</v>
      </c>
      <c r="Y122" s="75">
        <f t="shared" si="213"/>
        <v>1</v>
      </c>
      <c r="Z122" s="98" t="e">
        <f t="shared" si="199"/>
        <v>#DIV/0!</v>
      </c>
      <c r="AA122" s="98">
        <f t="shared" si="199"/>
        <v>0</v>
      </c>
      <c r="AB122" s="98">
        <f t="shared" si="199"/>
        <v>0</v>
      </c>
    </row>
    <row r="123" spans="1:28" ht="9.75" hidden="1" customHeight="1" x14ac:dyDescent="0.25">
      <c r="A123" s="407" t="s">
        <v>286</v>
      </c>
      <c r="B123" s="75"/>
      <c r="C123" s="75"/>
      <c r="D123" s="75">
        <f t="shared" si="208"/>
        <v>0</v>
      </c>
      <c r="E123" s="339">
        <f>SUM('[1]KUP 5_17-18'!B124)</f>
        <v>0</v>
      </c>
      <c r="F123" s="339">
        <f>SUM('[1]KUP 5_17-18'!C124)</f>
        <v>0</v>
      </c>
      <c r="G123" s="75">
        <f t="shared" si="209"/>
        <v>0</v>
      </c>
      <c r="H123" s="98" t="e">
        <f t="shared" si="193"/>
        <v>#DIV/0!</v>
      </c>
      <c r="I123" s="98" t="e">
        <f t="shared" si="193"/>
        <v>#DIV/0!</v>
      </c>
      <c r="J123" s="98" t="e">
        <f t="shared" si="193"/>
        <v>#DIV/0!</v>
      </c>
      <c r="K123" s="75"/>
      <c r="L123" s="75"/>
      <c r="M123" s="75">
        <f t="shared" si="210"/>
        <v>0</v>
      </c>
      <c r="N123" s="339">
        <f>SUM('[1]KUP 5_17-18'!K124)</f>
        <v>0</v>
      </c>
      <c r="O123" s="339">
        <f>SUM('[1]KUP 5_17-18'!L124)</f>
        <v>1</v>
      </c>
      <c r="P123" s="75">
        <f t="shared" si="211"/>
        <v>1</v>
      </c>
      <c r="Q123" s="98" t="e">
        <f t="shared" si="196"/>
        <v>#DIV/0!</v>
      </c>
      <c r="R123" s="98">
        <f t="shared" si="196"/>
        <v>0</v>
      </c>
      <c r="S123" s="98">
        <f t="shared" si="196"/>
        <v>0</v>
      </c>
      <c r="T123" s="75"/>
      <c r="U123" s="75"/>
      <c r="V123" s="75">
        <f t="shared" si="212"/>
        <v>0</v>
      </c>
      <c r="W123" s="339">
        <f>SUM('[1]KUP 5_17-18'!T124)</f>
        <v>0</v>
      </c>
      <c r="X123" s="339">
        <f>SUM('[1]KUP 5_17-18'!U124)</f>
        <v>0</v>
      </c>
      <c r="Y123" s="75">
        <f t="shared" si="213"/>
        <v>0</v>
      </c>
      <c r="Z123" s="98" t="e">
        <f t="shared" si="199"/>
        <v>#DIV/0!</v>
      </c>
      <c r="AA123" s="98" t="e">
        <f t="shared" si="199"/>
        <v>#DIV/0!</v>
      </c>
      <c r="AB123" s="98" t="e">
        <f t="shared" si="199"/>
        <v>#DIV/0!</v>
      </c>
    </row>
    <row r="124" spans="1:28" ht="9.75" hidden="1" customHeight="1" x14ac:dyDescent="0.25">
      <c r="A124" s="407" t="s">
        <v>288</v>
      </c>
      <c r="B124" s="75"/>
      <c r="C124" s="75"/>
      <c r="D124" s="75">
        <f t="shared" si="208"/>
        <v>0</v>
      </c>
      <c r="E124" s="339">
        <f>SUM('[1]KUP 5_17-18'!B125)</f>
        <v>0</v>
      </c>
      <c r="F124" s="339">
        <f>SUM('[1]KUP 5_17-18'!C125)</f>
        <v>0</v>
      </c>
      <c r="G124" s="75">
        <f t="shared" si="209"/>
        <v>0</v>
      </c>
      <c r="H124" s="98" t="e">
        <f t="shared" si="193"/>
        <v>#DIV/0!</v>
      </c>
      <c r="I124" s="98" t="e">
        <f t="shared" si="193"/>
        <v>#DIV/0!</v>
      </c>
      <c r="J124" s="98" t="e">
        <f t="shared" si="193"/>
        <v>#DIV/0!</v>
      </c>
      <c r="K124" s="75"/>
      <c r="L124" s="75"/>
      <c r="M124" s="75">
        <f t="shared" si="210"/>
        <v>0</v>
      </c>
      <c r="N124" s="339">
        <f>SUM('[1]KUP 5_17-18'!K125)</f>
        <v>0</v>
      </c>
      <c r="O124" s="339">
        <f>SUM('[1]KUP 5_17-18'!L125)</f>
        <v>0</v>
      </c>
      <c r="P124" s="75">
        <f t="shared" si="211"/>
        <v>0</v>
      </c>
      <c r="Q124" s="98" t="e">
        <f t="shared" si="196"/>
        <v>#DIV/0!</v>
      </c>
      <c r="R124" s="98" t="e">
        <f t="shared" si="196"/>
        <v>#DIV/0!</v>
      </c>
      <c r="S124" s="98" t="e">
        <f t="shared" si="196"/>
        <v>#DIV/0!</v>
      </c>
      <c r="T124" s="75"/>
      <c r="U124" s="75"/>
      <c r="V124" s="75">
        <f t="shared" si="212"/>
        <v>0</v>
      </c>
      <c r="W124" s="339">
        <f>SUM('[1]KUP 5_17-18'!T125)</f>
        <v>0</v>
      </c>
      <c r="X124" s="339">
        <f>SUM('[1]KUP 5_17-18'!U125)</f>
        <v>1</v>
      </c>
      <c r="Y124" s="75">
        <f t="shared" si="213"/>
        <v>1</v>
      </c>
      <c r="Z124" s="98" t="e">
        <f t="shared" si="199"/>
        <v>#DIV/0!</v>
      </c>
      <c r="AA124" s="98">
        <f t="shared" si="199"/>
        <v>0</v>
      </c>
      <c r="AB124" s="98">
        <f t="shared" si="199"/>
        <v>0</v>
      </c>
    </row>
    <row r="125" spans="1:28" ht="9.9499999999999993" hidden="1" customHeight="1" x14ac:dyDescent="0.25">
      <c r="A125" s="105" t="s">
        <v>36</v>
      </c>
      <c r="B125" s="316">
        <f t="shared" ref="B125:G125" si="214">SUM(B126)</f>
        <v>0</v>
      </c>
      <c r="C125" s="316">
        <f t="shared" si="214"/>
        <v>0</v>
      </c>
      <c r="D125" s="316">
        <f t="shared" si="214"/>
        <v>0</v>
      </c>
      <c r="E125" s="316">
        <f t="shared" si="214"/>
        <v>0</v>
      </c>
      <c r="F125" s="316">
        <f t="shared" si="214"/>
        <v>10</v>
      </c>
      <c r="G125" s="316">
        <f t="shared" si="214"/>
        <v>10</v>
      </c>
      <c r="H125" s="97" t="e">
        <f t="shared" si="193"/>
        <v>#DIV/0!</v>
      </c>
      <c r="I125" s="97">
        <f t="shared" si="193"/>
        <v>0</v>
      </c>
      <c r="J125" s="97">
        <f t="shared" si="193"/>
        <v>0</v>
      </c>
      <c r="K125" s="316">
        <f t="shared" ref="K125:P125" si="215">SUM(K126)</f>
        <v>0</v>
      </c>
      <c r="L125" s="316">
        <f t="shared" si="215"/>
        <v>0</v>
      </c>
      <c r="M125" s="316">
        <f t="shared" si="215"/>
        <v>0</v>
      </c>
      <c r="N125" s="316">
        <f t="shared" si="215"/>
        <v>0</v>
      </c>
      <c r="O125" s="316">
        <f t="shared" si="215"/>
        <v>14</v>
      </c>
      <c r="P125" s="316">
        <f t="shared" si="215"/>
        <v>14</v>
      </c>
      <c r="Q125" s="97" t="e">
        <f t="shared" si="196"/>
        <v>#DIV/0!</v>
      </c>
      <c r="R125" s="97">
        <f t="shared" si="196"/>
        <v>0</v>
      </c>
      <c r="S125" s="97">
        <f t="shared" si="196"/>
        <v>0</v>
      </c>
      <c r="T125" s="316">
        <f t="shared" ref="T125:Y125" si="216">SUM(T126)</f>
        <v>0</v>
      </c>
      <c r="U125" s="316">
        <f t="shared" si="216"/>
        <v>0</v>
      </c>
      <c r="V125" s="316">
        <f t="shared" si="216"/>
        <v>0</v>
      </c>
      <c r="W125" s="316">
        <f t="shared" si="216"/>
        <v>0</v>
      </c>
      <c r="X125" s="316">
        <f t="shared" si="216"/>
        <v>2</v>
      </c>
      <c r="Y125" s="316">
        <f t="shared" si="216"/>
        <v>2</v>
      </c>
      <c r="Z125" s="97" t="e">
        <f t="shared" si="199"/>
        <v>#DIV/0!</v>
      </c>
      <c r="AA125" s="97">
        <f t="shared" si="199"/>
        <v>0</v>
      </c>
      <c r="AB125" s="97">
        <f t="shared" si="199"/>
        <v>0</v>
      </c>
    </row>
    <row r="126" spans="1:28" s="107" customFormat="1" ht="9.9499999999999993" hidden="1" customHeight="1" x14ac:dyDescent="0.25">
      <c r="A126" s="106" t="s">
        <v>70</v>
      </c>
      <c r="B126" s="75"/>
      <c r="C126" s="75"/>
      <c r="D126" s="75">
        <f>SUM(B126:C126)</f>
        <v>0</v>
      </c>
      <c r="E126" s="339">
        <f>SUM('[1]KUP 5_17-18'!B127)</f>
        <v>0</v>
      </c>
      <c r="F126" s="339">
        <f>SUM('[1]KUP 5_17-18'!C127)</f>
        <v>10</v>
      </c>
      <c r="G126" s="75">
        <f>SUM(E126:F126)</f>
        <v>10</v>
      </c>
      <c r="H126" s="98" t="e">
        <f t="shared" si="193"/>
        <v>#DIV/0!</v>
      </c>
      <c r="I126" s="98">
        <f t="shared" si="193"/>
        <v>0</v>
      </c>
      <c r="J126" s="98">
        <f t="shared" si="193"/>
        <v>0</v>
      </c>
      <c r="K126" s="75"/>
      <c r="L126" s="75"/>
      <c r="M126" s="75">
        <f>SUM(K126:L126)</f>
        <v>0</v>
      </c>
      <c r="N126" s="339">
        <f>SUM('[1]KUP 5_17-18'!K127)</f>
        <v>0</v>
      </c>
      <c r="O126" s="339">
        <f>SUM('[1]KUP 5_17-18'!L127)</f>
        <v>14</v>
      </c>
      <c r="P126" s="75">
        <f>SUM(N126:O126)</f>
        <v>14</v>
      </c>
      <c r="Q126" s="98" t="e">
        <f t="shared" si="196"/>
        <v>#DIV/0!</v>
      </c>
      <c r="R126" s="98">
        <f t="shared" si="196"/>
        <v>0</v>
      </c>
      <c r="S126" s="98">
        <f t="shared" si="196"/>
        <v>0</v>
      </c>
      <c r="T126" s="75"/>
      <c r="U126" s="75"/>
      <c r="V126" s="75">
        <f>SUM(T126:U126)</f>
        <v>0</v>
      </c>
      <c r="W126" s="339">
        <f>SUM('[1]KUP 5_17-18'!T127)</f>
        <v>0</v>
      </c>
      <c r="X126" s="339">
        <f>SUM('[1]KUP 5_17-18'!U127)</f>
        <v>2</v>
      </c>
      <c r="Y126" s="75">
        <f>SUM(W126:X126)</f>
        <v>2</v>
      </c>
      <c r="Z126" s="98" t="e">
        <f t="shared" si="199"/>
        <v>#DIV/0!</v>
      </c>
      <c r="AA126" s="98">
        <f t="shared" si="199"/>
        <v>0</v>
      </c>
      <c r="AB126" s="98">
        <f t="shared" si="199"/>
        <v>0</v>
      </c>
    </row>
    <row r="127" spans="1:28" ht="9.9499999999999993" customHeight="1" x14ac:dyDescent="0.25">
      <c r="A127" s="105" t="s">
        <v>37</v>
      </c>
      <c r="B127" s="316">
        <f t="shared" ref="B127:G127" si="217">SUM(B128:B130)</f>
        <v>0</v>
      </c>
      <c r="C127" s="316">
        <f t="shared" si="217"/>
        <v>3</v>
      </c>
      <c r="D127" s="316">
        <f t="shared" si="217"/>
        <v>3</v>
      </c>
      <c r="E127" s="316">
        <f t="shared" si="217"/>
        <v>0</v>
      </c>
      <c r="F127" s="316">
        <f t="shared" si="217"/>
        <v>4</v>
      </c>
      <c r="G127" s="316">
        <f t="shared" si="217"/>
        <v>4</v>
      </c>
      <c r="H127" s="97" t="e">
        <f t="shared" si="193"/>
        <v>#DIV/0!</v>
      </c>
      <c r="I127" s="97">
        <f t="shared" si="193"/>
        <v>0.75</v>
      </c>
      <c r="J127" s="97">
        <f t="shared" si="193"/>
        <v>0.75</v>
      </c>
      <c r="K127" s="316">
        <f t="shared" ref="K127:P127" si="218">SUM(K128:K130)</f>
        <v>0</v>
      </c>
      <c r="L127" s="316">
        <f t="shared" si="218"/>
        <v>1</v>
      </c>
      <c r="M127" s="316">
        <f t="shared" si="218"/>
        <v>1</v>
      </c>
      <c r="N127" s="316">
        <f t="shared" si="218"/>
        <v>0</v>
      </c>
      <c r="O127" s="316">
        <f t="shared" si="218"/>
        <v>1</v>
      </c>
      <c r="P127" s="316">
        <f t="shared" si="218"/>
        <v>1</v>
      </c>
      <c r="Q127" s="97" t="e">
        <f t="shared" si="196"/>
        <v>#DIV/0!</v>
      </c>
      <c r="R127" s="97">
        <f t="shared" si="196"/>
        <v>1</v>
      </c>
      <c r="S127" s="97">
        <f t="shared" si="196"/>
        <v>1</v>
      </c>
      <c r="T127" s="316">
        <f t="shared" ref="T127:Y127" si="219">SUM(T128:T130)</f>
        <v>0</v>
      </c>
      <c r="U127" s="316">
        <f t="shared" si="219"/>
        <v>0</v>
      </c>
      <c r="V127" s="316">
        <f t="shared" si="219"/>
        <v>0</v>
      </c>
      <c r="W127" s="316">
        <f t="shared" si="219"/>
        <v>0</v>
      </c>
      <c r="X127" s="316">
        <f t="shared" si="219"/>
        <v>0</v>
      </c>
      <c r="Y127" s="316">
        <f t="shared" si="219"/>
        <v>0</v>
      </c>
      <c r="Z127" s="97" t="e">
        <f t="shared" si="199"/>
        <v>#DIV/0!</v>
      </c>
      <c r="AA127" s="97" t="e">
        <f t="shared" si="199"/>
        <v>#DIV/0!</v>
      </c>
      <c r="AB127" s="97" t="e">
        <f t="shared" si="199"/>
        <v>#DIV/0!</v>
      </c>
    </row>
    <row r="128" spans="1:28" s="107" customFormat="1" ht="9.9499999999999993" customHeight="1" x14ac:dyDescent="0.25">
      <c r="A128" s="106" t="s">
        <v>116</v>
      </c>
      <c r="B128" s="476"/>
      <c r="C128" s="75">
        <v>0</v>
      </c>
      <c r="D128" s="75">
        <f t="shared" ref="D128:D130" si="220">SUM(B128:C128)</f>
        <v>0</v>
      </c>
      <c r="E128" s="393"/>
      <c r="F128" s="339">
        <f>SUM('[1]KUP 5_17-18'!C129)</f>
        <v>0</v>
      </c>
      <c r="G128" s="75">
        <f t="shared" ref="G128:G130" si="221">SUM(E128:F128)</f>
        <v>0</v>
      </c>
      <c r="H128" s="98" t="e">
        <f t="shared" ref="H128:J130" si="222">B128/E128</f>
        <v>#DIV/0!</v>
      </c>
      <c r="I128" s="98" t="e">
        <f t="shared" si="222"/>
        <v>#DIV/0!</v>
      </c>
      <c r="J128" s="98" t="e">
        <f t="shared" si="222"/>
        <v>#DIV/0!</v>
      </c>
      <c r="K128" s="476"/>
      <c r="L128" s="75">
        <v>0</v>
      </c>
      <c r="M128" s="75">
        <f t="shared" ref="M128:M130" si="223">SUM(K128:L128)</f>
        <v>0</v>
      </c>
      <c r="N128" s="393"/>
      <c r="O128" s="339">
        <f>SUM('[1]KUP 5_17-18'!L129)</f>
        <v>0</v>
      </c>
      <c r="P128" s="75">
        <f t="shared" ref="P128:P130" si="224">SUM(N128:O128)</f>
        <v>0</v>
      </c>
      <c r="Q128" s="98" t="e">
        <f t="shared" ref="Q128:S130" si="225">K128/N128</f>
        <v>#DIV/0!</v>
      </c>
      <c r="R128" s="98" t="e">
        <f t="shared" si="225"/>
        <v>#DIV/0!</v>
      </c>
      <c r="S128" s="98" t="e">
        <f t="shared" si="225"/>
        <v>#DIV/0!</v>
      </c>
      <c r="T128" s="476"/>
      <c r="U128" s="476"/>
      <c r="V128" s="476"/>
      <c r="W128" s="393"/>
      <c r="X128" s="393"/>
      <c r="Y128" s="476"/>
      <c r="Z128" s="480" t="e">
        <f t="shared" ref="Z128:AB130" si="226">T128/W128</f>
        <v>#DIV/0!</v>
      </c>
      <c r="AA128" s="480" t="e">
        <f t="shared" si="226"/>
        <v>#DIV/0!</v>
      </c>
      <c r="AB128" s="480" t="e">
        <f t="shared" si="226"/>
        <v>#DIV/0!</v>
      </c>
    </row>
    <row r="129" spans="1:28" s="107" customFormat="1" ht="9.9499999999999993" customHeight="1" x14ac:dyDescent="0.25">
      <c r="A129" s="106" t="s">
        <v>142</v>
      </c>
      <c r="B129" s="476"/>
      <c r="C129" s="75">
        <v>2</v>
      </c>
      <c r="D129" s="75">
        <f t="shared" si="220"/>
        <v>2</v>
      </c>
      <c r="E129" s="393"/>
      <c r="F129" s="339">
        <f>SUM('[1]KUP 5_17-18'!C130)</f>
        <v>2</v>
      </c>
      <c r="G129" s="75">
        <f t="shared" si="221"/>
        <v>2</v>
      </c>
      <c r="H129" s="98" t="e">
        <f t="shared" si="222"/>
        <v>#DIV/0!</v>
      </c>
      <c r="I129" s="98">
        <f t="shared" si="222"/>
        <v>1</v>
      </c>
      <c r="J129" s="98">
        <f t="shared" si="222"/>
        <v>1</v>
      </c>
      <c r="K129" s="476"/>
      <c r="L129" s="75">
        <v>1</v>
      </c>
      <c r="M129" s="75">
        <f t="shared" si="223"/>
        <v>1</v>
      </c>
      <c r="N129" s="393"/>
      <c r="O129" s="339">
        <f>SUM('[1]KUP 5_17-18'!L130)</f>
        <v>1</v>
      </c>
      <c r="P129" s="75">
        <f t="shared" si="224"/>
        <v>1</v>
      </c>
      <c r="Q129" s="98" t="e">
        <f t="shared" si="225"/>
        <v>#DIV/0!</v>
      </c>
      <c r="R129" s="98">
        <f t="shared" si="225"/>
        <v>1</v>
      </c>
      <c r="S129" s="98">
        <f t="shared" si="225"/>
        <v>1</v>
      </c>
      <c r="T129" s="476"/>
      <c r="U129" s="476"/>
      <c r="V129" s="476"/>
      <c r="W129" s="393"/>
      <c r="X129" s="393"/>
      <c r="Y129" s="476"/>
      <c r="Z129" s="480" t="e">
        <f t="shared" si="226"/>
        <v>#DIV/0!</v>
      </c>
      <c r="AA129" s="480" t="e">
        <f t="shared" si="226"/>
        <v>#DIV/0!</v>
      </c>
      <c r="AB129" s="480" t="e">
        <f t="shared" si="226"/>
        <v>#DIV/0!</v>
      </c>
    </row>
    <row r="130" spans="1:28" s="107" customFormat="1" ht="9.9499999999999993" customHeight="1" x14ac:dyDescent="0.25">
      <c r="A130" s="106" t="s">
        <v>62</v>
      </c>
      <c r="B130" s="302"/>
      <c r="C130" s="75">
        <v>1</v>
      </c>
      <c r="D130" s="75">
        <f t="shared" si="220"/>
        <v>1</v>
      </c>
      <c r="E130" s="393"/>
      <c r="F130" s="339">
        <f>SUM('[1]KUP 5_17-18'!C131)</f>
        <v>2</v>
      </c>
      <c r="G130" s="75">
        <f t="shared" si="221"/>
        <v>2</v>
      </c>
      <c r="H130" s="98" t="e">
        <f t="shared" si="222"/>
        <v>#DIV/0!</v>
      </c>
      <c r="I130" s="98">
        <f t="shared" si="222"/>
        <v>0.5</v>
      </c>
      <c r="J130" s="98">
        <f t="shared" si="222"/>
        <v>0.5</v>
      </c>
      <c r="K130" s="476"/>
      <c r="L130" s="75">
        <v>0</v>
      </c>
      <c r="M130" s="75">
        <f t="shared" si="223"/>
        <v>0</v>
      </c>
      <c r="N130" s="393"/>
      <c r="O130" s="339">
        <f>SUM('[1]KUP 5_17-18'!L131)</f>
        <v>0</v>
      </c>
      <c r="P130" s="75">
        <f t="shared" si="224"/>
        <v>0</v>
      </c>
      <c r="Q130" s="98" t="e">
        <f t="shared" si="225"/>
        <v>#DIV/0!</v>
      </c>
      <c r="R130" s="98" t="e">
        <f t="shared" si="225"/>
        <v>#DIV/0!</v>
      </c>
      <c r="S130" s="98" t="e">
        <f t="shared" si="225"/>
        <v>#DIV/0!</v>
      </c>
      <c r="T130" s="302"/>
      <c r="U130" s="302"/>
      <c r="V130" s="476"/>
      <c r="W130" s="393"/>
      <c r="X130" s="393"/>
      <c r="Y130" s="476"/>
      <c r="Z130" s="480" t="e">
        <f t="shared" si="226"/>
        <v>#DIV/0!</v>
      </c>
      <c r="AA130" s="480" t="e">
        <f t="shared" si="226"/>
        <v>#DIV/0!</v>
      </c>
      <c r="AB130" s="480" t="e">
        <f t="shared" si="226"/>
        <v>#DIV/0!</v>
      </c>
    </row>
    <row r="131" spans="1:28" ht="9.9499999999999993" hidden="1" customHeight="1" x14ac:dyDescent="0.25">
      <c r="A131" s="105" t="s">
        <v>38</v>
      </c>
      <c r="B131" s="316">
        <f t="shared" ref="B131:G131" si="227">SUM(B132:B133)</f>
        <v>0</v>
      </c>
      <c r="C131" s="316">
        <f t="shared" si="227"/>
        <v>0</v>
      </c>
      <c r="D131" s="316">
        <f t="shared" si="227"/>
        <v>0</v>
      </c>
      <c r="E131" s="316">
        <f t="shared" si="227"/>
        <v>0</v>
      </c>
      <c r="F131" s="316">
        <f t="shared" si="227"/>
        <v>10</v>
      </c>
      <c r="G131" s="316">
        <f t="shared" si="227"/>
        <v>10</v>
      </c>
      <c r="H131" s="97" t="e">
        <f>B131/E131</f>
        <v>#DIV/0!</v>
      </c>
      <c r="I131" s="97">
        <f>C131/F131</f>
        <v>0</v>
      </c>
      <c r="J131" s="97">
        <f>D131/G131</f>
        <v>0</v>
      </c>
      <c r="K131" s="316">
        <f t="shared" ref="K131:P131" si="228">SUM(K132:K133)</f>
        <v>0</v>
      </c>
      <c r="L131" s="316">
        <f t="shared" si="228"/>
        <v>0</v>
      </c>
      <c r="M131" s="316">
        <f t="shared" si="228"/>
        <v>0</v>
      </c>
      <c r="N131" s="316">
        <f t="shared" si="228"/>
        <v>0</v>
      </c>
      <c r="O131" s="316">
        <f t="shared" si="228"/>
        <v>9</v>
      </c>
      <c r="P131" s="316">
        <f t="shared" si="228"/>
        <v>9</v>
      </c>
      <c r="Q131" s="97" t="e">
        <f>K131/N131</f>
        <v>#DIV/0!</v>
      </c>
      <c r="R131" s="97">
        <f>L131/O131</f>
        <v>0</v>
      </c>
      <c r="S131" s="97">
        <f>M131/P131</f>
        <v>0</v>
      </c>
      <c r="T131" s="316">
        <f t="shared" ref="T131:Y131" si="229">SUM(T132:T133)</f>
        <v>0</v>
      </c>
      <c r="U131" s="316">
        <f t="shared" si="229"/>
        <v>0</v>
      </c>
      <c r="V131" s="316">
        <f t="shared" si="229"/>
        <v>0</v>
      </c>
      <c r="W131" s="316">
        <f t="shared" si="229"/>
        <v>0</v>
      </c>
      <c r="X131" s="316">
        <f t="shared" si="229"/>
        <v>3</v>
      </c>
      <c r="Y131" s="316">
        <f t="shared" si="229"/>
        <v>3</v>
      </c>
      <c r="Z131" s="97" t="e">
        <f>T131/W131</f>
        <v>#DIV/0!</v>
      </c>
      <c r="AA131" s="97">
        <f>U131/X131</f>
        <v>0</v>
      </c>
      <c r="AB131" s="97">
        <f>V131/Y131</f>
        <v>0</v>
      </c>
    </row>
    <row r="132" spans="1:28" ht="9.9499999999999993" hidden="1" customHeight="1" x14ac:dyDescent="0.25">
      <c r="A132" s="106" t="s">
        <v>69</v>
      </c>
      <c r="B132" s="75"/>
      <c r="C132" s="75"/>
      <c r="D132" s="75">
        <f t="shared" ref="D132:D133" si="230">SUM(B132:C132)</f>
        <v>0</v>
      </c>
      <c r="E132" s="339">
        <f>SUM('[1]KUP 5_17-18'!B133)</f>
        <v>0</v>
      </c>
      <c r="F132" s="339">
        <f>SUM('[1]KUP 5_17-18'!C133)</f>
        <v>8</v>
      </c>
      <c r="G132" s="75">
        <f t="shared" ref="G132:G133" si="231">SUM(E132:F132)</f>
        <v>8</v>
      </c>
      <c r="H132" s="98" t="e">
        <f t="shared" ref="H132:J137" si="232">B132/E132</f>
        <v>#DIV/0!</v>
      </c>
      <c r="I132" s="98">
        <f t="shared" si="232"/>
        <v>0</v>
      </c>
      <c r="J132" s="98">
        <f t="shared" si="232"/>
        <v>0</v>
      </c>
      <c r="K132" s="75"/>
      <c r="L132" s="75"/>
      <c r="M132" s="75">
        <f t="shared" ref="M132:M133" si="233">SUM(K132:L132)</f>
        <v>0</v>
      </c>
      <c r="N132" s="339">
        <f>SUM('[1]KUP 5_17-18'!K133)</f>
        <v>0</v>
      </c>
      <c r="O132" s="339">
        <f>SUM('[1]KUP 5_17-18'!L133)</f>
        <v>9</v>
      </c>
      <c r="P132" s="75">
        <f t="shared" ref="P132:P133" si="234">SUM(N132:O132)</f>
        <v>9</v>
      </c>
      <c r="Q132" s="98" t="e">
        <f t="shared" ref="Q132:S137" si="235">K132/N132</f>
        <v>#DIV/0!</v>
      </c>
      <c r="R132" s="98">
        <f t="shared" si="235"/>
        <v>0</v>
      </c>
      <c r="S132" s="98">
        <f t="shared" si="235"/>
        <v>0</v>
      </c>
      <c r="T132" s="75"/>
      <c r="U132" s="75"/>
      <c r="V132" s="75">
        <f t="shared" ref="V132:V133" si="236">SUM(T132:U132)</f>
        <v>0</v>
      </c>
      <c r="W132" s="339">
        <f>SUM('[1]KUP 5_17-18'!T133)</f>
        <v>0</v>
      </c>
      <c r="X132" s="339">
        <f>SUM('[1]KUP 5_17-18'!U133)</f>
        <v>3</v>
      </c>
      <c r="Y132" s="75">
        <f t="shared" ref="Y132:Y133" si="237">SUM(W132:X132)</f>
        <v>3</v>
      </c>
      <c r="Z132" s="98" t="e">
        <f t="shared" ref="Z132:AB137" si="238">T132/W132</f>
        <v>#DIV/0!</v>
      </c>
      <c r="AA132" s="98">
        <f t="shared" si="238"/>
        <v>0</v>
      </c>
      <c r="AB132" s="98">
        <f t="shared" si="238"/>
        <v>0</v>
      </c>
    </row>
    <row r="133" spans="1:28" ht="9.9499999999999993" hidden="1" customHeight="1" x14ac:dyDescent="0.25">
      <c r="A133" s="106" t="s">
        <v>79</v>
      </c>
      <c r="B133" s="75"/>
      <c r="C133" s="75"/>
      <c r="D133" s="75">
        <f t="shared" si="230"/>
        <v>0</v>
      </c>
      <c r="E133" s="339">
        <f>SUM('[1]KUP 5_17-18'!B134)</f>
        <v>0</v>
      </c>
      <c r="F133" s="339">
        <f>SUM('[1]KUP 5_17-18'!C134)</f>
        <v>2</v>
      </c>
      <c r="G133" s="75">
        <f t="shared" si="231"/>
        <v>2</v>
      </c>
      <c r="H133" s="98" t="e">
        <f t="shared" si="232"/>
        <v>#DIV/0!</v>
      </c>
      <c r="I133" s="98">
        <f t="shared" si="232"/>
        <v>0</v>
      </c>
      <c r="J133" s="98">
        <f t="shared" si="232"/>
        <v>0</v>
      </c>
      <c r="K133" s="75"/>
      <c r="L133" s="75"/>
      <c r="M133" s="75">
        <f t="shared" si="233"/>
        <v>0</v>
      </c>
      <c r="N133" s="339">
        <f>SUM('[1]KUP 5_17-18'!K134)</f>
        <v>0</v>
      </c>
      <c r="O133" s="339">
        <f>SUM('[1]KUP 5_17-18'!L134)</f>
        <v>0</v>
      </c>
      <c r="P133" s="75">
        <f t="shared" si="234"/>
        <v>0</v>
      </c>
      <c r="Q133" s="98" t="e">
        <f t="shared" si="235"/>
        <v>#DIV/0!</v>
      </c>
      <c r="R133" s="98" t="e">
        <f t="shared" si="235"/>
        <v>#DIV/0!</v>
      </c>
      <c r="S133" s="98" t="e">
        <f t="shared" si="235"/>
        <v>#DIV/0!</v>
      </c>
      <c r="T133" s="75"/>
      <c r="U133" s="75"/>
      <c r="V133" s="75">
        <f t="shared" si="236"/>
        <v>0</v>
      </c>
      <c r="W133" s="339">
        <f>SUM('[1]KUP 5_17-18'!T134)</f>
        <v>0</v>
      </c>
      <c r="X133" s="339">
        <f>SUM('[1]KUP 5_17-18'!U134)</f>
        <v>0</v>
      </c>
      <c r="Y133" s="75">
        <f t="shared" si="237"/>
        <v>0</v>
      </c>
      <c r="Z133" s="98" t="e">
        <f t="shared" si="238"/>
        <v>#DIV/0!</v>
      </c>
      <c r="AA133" s="98" t="e">
        <f t="shared" si="238"/>
        <v>#DIV/0!</v>
      </c>
      <c r="AB133" s="98" t="e">
        <f t="shared" si="238"/>
        <v>#DIV/0!</v>
      </c>
    </row>
    <row r="134" spans="1:28" ht="9.9499999999999993" hidden="1" customHeight="1" x14ac:dyDescent="0.25">
      <c r="A134" s="105" t="s">
        <v>39</v>
      </c>
      <c r="B134" s="316">
        <f t="shared" ref="B134:G134" si="239">SUM(B135)</f>
        <v>0</v>
      </c>
      <c r="C134" s="316">
        <f t="shared" si="239"/>
        <v>0</v>
      </c>
      <c r="D134" s="316">
        <f t="shared" si="239"/>
        <v>0</v>
      </c>
      <c r="E134" s="316">
        <f t="shared" si="239"/>
        <v>0</v>
      </c>
      <c r="F134" s="316">
        <f t="shared" si="239"/>
        <v>4</v>
      </c>
      <c r="G134" s="316">
        <f t="shared" si="239"/>
        <v>4</v>
      </c>
      <c r="H134" s="97" t="e">
        <f t="shared" si="232"/>
        <v>#DIV/0!</v>
      </c>
      <c r="I134" s="97">
        <f t="shared" si="232"/>
        <v>0</v>
      </c>
      <c r="J134" s="97">
        <f t="shared" si="232"/>
        <v>0</v>
      </c>
      <c r="K134" s="316">
        <f t="shared" ref="K134:P134" si="240">SUM(K135)</f>
        <v>0</v>
      </c>
      <c r="L134" s="316">
        <f t="shared" si="240"/>
        <v>0</v>
      </c>
      <c r="M134" s="316">
        <f t="shared" si="240"/>
        <v>0</v>
      </c>
      <c r="N134" s="316">
        <f t="shared" si="240"/>
        <v>0</v>
      </c>
      <c r="O134" s="316">
        <f t="shared" si="240"/>
        <v>3</v>
      </c>
      <c r="P134" s="316">
        <f t="shared" si="240"/>
        <v>3</v>
      </c>
      <c r="Q134" s="97" t="e">
        <f t="shared" si="235"/>
        <v>#DIV/0!</v>
      </c>
      <c r="R134" s="97">
        <f t="shared" si="235"/>
        <v>0</v>
      </c>
      <c r="S134" s="97">
        <f t="shared" si="235"/>
        <v>0</v>
      </c>
      <c r="T134" s="316">
        <f t="shared" ref="T134:Y134" si="241">SUM(T135)</f>
        <v>0</v>
      </c>
      <c r="U134" s="316">
        <f t="shared" si="241"/>
        <v>0</v>
      </c>
      <c r="V134" s="316">
        <f t="shared" si="241"/>
        <v>0</v>
      </c>
      <c r="W134" s="316">
        <f t="shared" si="241"/>
        <v>0</v>
      </c>
      <c r="X134" s="316">
        <f t="shared" si="241"/>
        <v>3</v>
      </c>
      <c r="Y134" s="316">
        <f t="shared" si="241"/>
        <v>3</v>
      </c>
      <c r="Z134" s="97" t="e">
        <f t="shared" si="238"/>
        <v>#DIV/0!</v>
      </c>
      <c r="AA134" s="97">
        <f t="shared" si="238"/>
        <v>0</v>
      </c>
      <c r="AB134" s="97">
        <f t="shared" si="238"/>
        <v>0</v>
      </c>
    </row>
    <row r="135" spans="1:28" ht="9.9499999999999993" hidden="1" customHeight="1" x14ac:dyDescent="0.25">
      <c r="A135" s="108" t="s">
        <v>84</v>
      </c>
      <c r="B135" s="332"/>
      <c r="C135" s="332"/>
      <c r="D135" s="75">
        <f>SUM(B135:C135)</f>
        <v>0</v>
      </c>
      <c r="E135" s="339">
        <f>SUM('[1]KUP 5_17-18'!B136)</f>
        <v>0</v>
      </c>
      <c r="F135" s="339">
        <f>SUM('[1]KUP 5_17-18'!C136)</f>
        <v>4</v>
      </c>
      <c r="G135" s="75">
        <f>SUM(E135:F135)</f>
        <v>4</v>
      </c>
      <c r="H135" s="98" t="e">
        <f t="shared" si="232"/>
        <v>#DIV/0!</v>
      </c>
      <c r="I135" s="98">
        <f t="shared" si="232"/>
        <v>0</v>
      </c>
      <c r="J135" s="98">
        <f t="shared" si="232"/>
        <v>0</v>
      </c>
      <c r="K135" s="332"/>
      <c r="L135" s="332"/>
      <c r="M135" s="75">
        <f>SUM(K135:L135)</f>
        <v>0</v>
      </c>
      <c r="N135" s="339">
        <f>SUM('[1]KUP 5_17-18'!K136)</f>
        <v>0</v>
      </c>
      <c r="O135" s="339">
        <f>SUM('[1]KUP 5_17-18'!L136)</f>
        <v>3</v>
      </c>
      <c r="P135" s="75">
        <f>SUM(N135:O135)</f>
        <v>3</v>
      </c>
      <c r="Q135" s="98" t="e">
        <f t="shared" si="235"/>
        <v>#DIV/0!</v>
      </c>
      <c r="R135" s="98">
        <f t="shared" si="235"/>
        <v>0</v>
      </c>
      <c r="S135" s="98">
        <f t="shared" si="235"/>
        <v>0</v>
      </c>
      <c r="T135" s="332"/>
      <c r="U135" s="332"/>
      <c r="V135" s="75">
        <f>SUM(T135:U135)</f>
        <v>0</v>
      </c>
      <c r="W135" s="339">
        <f>SUM('[1]KUP 5_17-18'!T136)</f>
        <v>0</v>
      </c>
      <c r="X135" s="339">
        <f>SUM('[1]KUP 5_17-18'!U136)</f>
        <v>3</v>
      </c>
      <c r="Y135" s="75">
        <f>SUM(W135:X135)</f>
        <v>3</v>
      </c>
      <c r="Z135" s="98" t="e">
        <f t="shared" si="238"/>
        <v>#DIV/0!</v>
      </c>
      <c r="AA135" s="98">
        <f t="shared" si="238"/>
        <v>0</v>
      </c>
      <c r="AB135" s="98">
        <f t="shared" si="238"/>
        <v>0</v>
      </c>
    </row>
    <row r="136" spans="1:28" ht="9.9499999999999993" hidden="1" customHeight="1" x14ac:dyDescent="0.25">
      <c r="A136" s="105" t="s">
        <v>40</v>
      </c>
      <c r="B136" s="316">
        <f t="shared" ref="B136:G136" si="242">SUM(B137)</f>
        <v>0</v>
      </c>
      <c r="C136" s="316">
        <f t="shared" si="242"/>
        <v>0</v>
      </c>
      <c r="D136" s="316">
        <f t="shared" si="242"/>
        <v>0</v>
      </c>
      <c r="E136" s="316">
        <f t="shared" si="242"/>
        <v>0</v>
      </c>
      <c r="F136" s="316">
        <f t="shared" si="242"/>
        <v>1</v>
      </c>
      <c r="G136" s="316">
        <f t="shared" si="242"/>
        <v>1</v>
      </c>
      <c r="H136" s="97" t="e">
        <f t="shared" si="232"/>
        <v>#DIV/0!</v>
      </c>
      <c r="I136" s="97">
        <f t="shared" si="232"/>
        <v>0</v>
      </c>
      <c r="J136" s="97">
        <f t="shared" si="232"/>
        <v>0</v>
      </c>
      <c r="K136" s="316">
        <f t="shared" ref="K136:P136" si="243">SUM(K137)</f>
        <v>0</v>
      </c>
      <c r="L136" s="316">
        <f t="shared" si="243"/>
        <v>0</v>
      </c>
      <c r="M136" s="316">
        <f t="shared" si="243"/>
        <v>0</v>
      </c>
      <c r="N136" s="316">
        <f t="shared" si="243"/>
        <v>0</v>
      </c>
      <c r="O136" s="316">
        <f t="shared" si="243"/>
        <v>2</v>
      </c>
      <c r="P136" s="316">
        <f t="shared" si="243"/>
        <v>2</v>
      </c>
      <c r="Q136" s="97" t="e">
        <f t="shared" si="235"/>
        <v>#DIV/0!</v>
      </c>
      <c r="R136" s="97">
        <f t="shared" si="235"/>
        <v>0</v>
      </c>
      <c r="S136" s="97">
        <f t="shared" si="235"/>
        <v>0</v>
      </c>
      <c r="T136" s="316">
        <f t="shared" ref="T136:Y136" si="244">SUM(T137)</f>
        <v>0</v>
      </c>
      <c r="U136" s="316">
        <f t="shared" si="244"/>
        <v>0</v>
      </c>
      <c r="V136" s="316">
        <f t="shared" si="244"/>
        <v>0</v>
      </c>
      <c r="W136" s="316">
        <f t="shared" si="244"/>
        <v>0</v>
      </c>
      <c r="X136" s="316">
        <f t="shared" si="244"/>
        <v>2</v>
      </c>
      <c r="Y136" s="316">
        <f t="shared" si="244"/>
        <v>2</v>
      </c>
      <c r="Z136" s="97" t="e">
        <f t="shared" si="238"/>
        <v>#DIV/0!</v>
      </c>
      <c r="AA136" s="97">
        <f t="shared" si="238"/>
        <v>0</v>
      </c>
      <c r="AB136" s="97">
        <f t="shared" si="238"/>
        <v>0</v>
      </c>
    </row>
    <row r="137" spans="1:28" ht="9.9499999999999993" hidden="1" customHeight="1" x14ac:dyDescent="0.25">
      <c r="A137" s="301" t="s">
        <v>217</v>
      </c>
      <c r="B137" s="332"/>
      <c r="C137" s="332"/>
      <c r="D137" s="75">
        <f>SUM(B137:C137)</f>
        <v>0</v>
      </c>
      <c r="E137" s="339">
        <f>SUM('[1]KUP 5_17-18'!B138)</f>
        <v>0</v>
      </c>
      <c r="F137" s="339">
        <f>SUM('[1]KUP 5_17-18'!C138)</f>
        <v>1</v>
      </c>
      <c r="G137" s="75">
        <f>SUM(E137:F137)</f>
        <v>1</v>
      </c>
      <c r="H137" s="98" t="e">
        <f t="shared" si="232"/>
        <v>#DIV/0!</v>
      </c>
      <c r="I137" s="98">
        <f t="shared" si="232"/>
        <v>0</v>
      </c>
      <c r="J137" s="98">
        <f t="shared" si="232"/>
        <v>0</v>
      </c>
      <c r="K137" s="332"/>
      <c r="L137" s="332"/>
      <c r="M137" s="75">
        <f>SUM(K137:L137)</f>
        <v>0</v>
      </c>
      <c r="N137" s="339">
        <f>SUM('[1]KUP 5_17-18'!K138)</f>
        <v>0</v>
      </c>
      <c r="O137" s="339">
        <f>SUM('[1]KUP 5_17-18'!L138)</f>
        <v>2</v>
      </c>
      <c r="P137" s="75">
        <f>SUM(N137:O137)</f>
        <v>2</v>
      </c>
      <c r="Q137" s="98" t="e">
        <f t="shared" si="235"/>
        <v>#DIV/0!</v>
      </c>
      <c r="R137" s="98">
        <f t="shared" si="235"/>
        <v>0</v>
      </c>
      <c r="S137" s="98">
        <f t="shared" si="235"/>
        <v>0</v>
      </c>
      <c r="T137" s="332"/>
      <c r="U137" s="332"/>
      <c r="V137" s="75">
        <f>SUM(T137:U137)</f>
        <v>0</v>
      </c>
      <c r="W137" s="339">
        <f>SUM('[1]KUP 5_17-18'!T138)</f>
        <v>0</v>
      </c>
      <c r="X137" s="339">
        <f>SUM('[1]KUP 5_17-18'!U138)</f>
        <v>2</v>
      </c>
      <c r="Y137" s="75">
        <f>SUM(W137:X137)</f>
        <v>2</v>
      </c>
      <c r="Z137" s="98" t="e">
        <f t="shared" si="238"/>
        <v>#DIV/0!</v>
      </c>
      <c r="AA137" s="98">
        <f t="shared" si="238"/>
        <v>0</v>
      </c>
      <c r="AB137" s="98">
        <f t="shared" si="238"/>
        <v>0</v>
      </c>
    </row>
    <row r="138" spans="1:28" hidden="1" x14ac:dyDescent="0.25"/>
    <row r="141" spans="1:28" x14ac:dyDescent="0.25">
      <c r="A141" s="497" t="s">
        <v>317</v>
      </c>
      <c r="B141" s="121"/>
      <c r="C141" s="121"/>
      <c r="D141" s="121"/>
      <c r="E141" s="121"/>
      <c r="F141" s="121"/>
      <c r="G141" s="121"/>
      <c r="H141" s="122"/>
      <c r="I141" s="122"/>
      <c r="J141" s="122"/>
      <c r="K141" s="121"/>
      <c r="L141" s="121"/>
      <c r="M141" s="121"/>
      <c r="N141" s="121"/>
      <c r="O141" s="121"/>
      <c r="P141" s="121"/>
      <c r="Q141" s="122"/>
      <c r="R141" s="122"/>
      <c r="S141" s="122"/>
      <c r="T141" s="121"/>
      <c r="U141" s="121"/>
      <c r="V141" s="121"/>
      <c r="W141" s="121"/>
      <c r="X141" s="121"/>
      <c r="Y141" s="121"/>
      <c r="Z141" s="122"/>
      <c r="AA141" s="122"/>
      <c r="AB141" s="122"/>
    </row>
    <row r="142" spans="1:28" x14ac:dyDescent="0.25">
      <c r="A142" s="540" t="s">
        <v>334</v>
      </c>
      <c r="B142" s="50"/>
      <c r="C142" s="50"/>
      <c r="D142" s="50"/>
      <c r="E142" s="50"/>
      <c r="F142" s="50"/>
      <c r="G142" s="50"/>
      <c r="H142" s="120"/>
      <c r="I142" s="120"/>
      <c r="J142" s="120"/>
      <c r="K142" s="50"/>
      <c r="L142" s="50"/>
      <c r="M142" s="50"/>
      <c r="N142" s="50"/>
      <c r="O142" s="50"/>
      <c r="P142" s="50"/>
      <c r="Q142" s="120"/>
      <c r="R142" s="120"/>
      <c r="S142" s="120"/>
      <c r="T142" s="50"/>
      <c r="U142" s="50"/>
      <c r="V142" s="50"/>
      <c r="W142" s="50"/>
      <c r="X142" s="50"/>
      <c r="Y142" s="50"/>
      <c r="Z142" s="120"/>
      <c r="AA142" s="120"/>
      <c r="AB142" s="120"/>
    </row>
    <row r="143" spans="1:28" x14ac:dyDescent="0.25">
      <c r="A143" s="493"/>
    </row>
    <row r="144" spans="1:28" x14ac:dyDescent="0.25">
      <c r="A144" s="493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</row>
  </sheetData>
  <mergeCells count="14">
    <mergeCell ref="Z7:AB7"/>
    <mergeCell ref="B5:AB5"/>
    <mergeCell ref="A5:A8"/>
    <mergeCell ref="N7:P7"/>
    <mergeCell ref="Q7:S7"/>
    <mergeCell ref="K6:S6"/>
    <mergeCell ref="T7:V7"/>
    <mergeCell ref="W7:Y7"/>
    <mergeCell ref="B7:D7"/>
    <mergeCell ref="E7:G7"/>
    <mergeCell ref="H7:J7"/>
    <mergeCell ref="B6:J6"/>
    <mergeCell ref="K7:M7"/>
    <mergeCell ref="T6:AB6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N145"/>
  <sheetViews>
    <sheetView zoomScale="110" zoomScaleNormal="110" workbookViewId="0">
      <pane xSplit="1" topLeftCell="B1" activePane="topRight" state="frozen"/>
      <selection pane="topRight" activeCell="AV96" sqref="AV96"/>
    </sheetView>
  </sheetViews>
  <sheetFormatPr defaultColWidth="9.140625" defaultRowHeight="12" x14ac:dyDescent="0.25"/>
  <cols>
    <col min="1" max="1" width="42.28515625" style="119" customWidth="1"/>
    <col min="2" max="7" width="7.7109375" style="119" customWidth="1"/>
    <col min="8" max="10" width="7.7109375" style="124" customWidth="1"/>
    <col min="11" max="16" width="7.7109375" style="119" customWidth="1"/>
    <col min="17" max="17" width="9" style="124" customWidth="1"/>
    <col min="18" max="19" width="7.7109375" style="124" customWidth="1"/>
    <col min="20" max="25" width="7.7109375" style="119" customWidth="1"/>
    <col min="26" max="28" width="7.7109375" style="124" customWidth="1"/>
    <col min="29" max="34" width="7.7109375" style="119" customWidth="1"/>
    <col min="35" max="37" width="7.7109375" style="124" customWidth="1"/>
    <col min="38" max="43" width="7.7109375" style="119" customWidth="1"/>
    <col min="44" max="46" width="7.7109375" style="124" customWidth="1"/>
    <col min="47" max="55" width="9.140625" style="47" customWidth="1"/>
    <col min="56" max="5942" width="9.140625" style="47"/>
    <col min="5943" max="16384" width="9.140625" style="48"/>
  </cols>
  <sheetData>
    <row r="1" spans="1:5942" s="111" customFormat="1" ht="12.75" x14ac:dyDescent="0.25">
      <c r="A1" s="616" t="s">
        <v>13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  <c r="AFO1" s="112"/>
      <c r="AFP1" s="112"/>
      <c r="AFQ1" s="112"/>
      <c r="AFR1" s="112"/>
      <c r="AFS1" s="112"/>
      <c r="AFT1" s="112"/>
      <c r="AFU1" s="112"/>
      <c r="AFV1" s="112"/>
      <c r="AFW1" s="112"/>
      <c r="AFX1" s="112"/>
      <c r="AFY1" s="112"/>
      <c r="AFZ1" s="112"/>
      <c r="AGA1" s="112"/>
      <c r="AGB1" s="112"/>
      <c r="AGC1" s="112"/>
      <c r="AGD1" s="112"/>
      <c r="AGE1" s="112"/>
      <c r="AGF1" s="112"/>
      <c r="AGG1" s="112"/>
      <c r="AGH1" s="112"/>
      <c r="AGI1" s="112"/>
      <c r="AGJ1" s="112"/>
      <c r="AGK1" s="112"/>
      <c r="AGL1" s="112"/>
      <c r="AGM1" s="112"/>
      <c r="AGN1" s="112"/>
      <c r="AGO1" s="112"/>
      <c r="AGP1" s="112"/>
      <c r="AGQ1" s="112"/>
      <c r="AGR1" s="112"/>
      <c r="AGS1" s="112"/>
      <c r="AGT1" s="112"/>
      <c r="AGU1" s="112"/>
      <c r="AGV1" s="112"/>
      <c r="AGW1" s="112"/>
      <c r="AGX1" s="112"/>
      <c r="AGY1" s="112"/>
      <c r="AGZ1" s="112"/>
      <c r="AHA1" s="112"/>
      <c r="AHB1" s="112"/>
      <c r="AHC1" s="112"/>
      <c r="AHD1" s="112"/>
      <c r="AHE1" s="112"/>
      <c r="AHF1" s="112"/>
      <c r="AHG1" s="112"/>
      <c r="AHH1" s="112"/>
      <c r="AHI1" s="112"/>
      <c r="AHJ1" s="112"/>
      <c r="AHK1" s="112"/>
      <c r="AHL1" s="112"/>
      <c r="AHM1" s="112"/>
      <c r="AHN1" s="112"/>
      <c r="AHO1" s="112"/>
      <c r="AHP1" s="112"/>
      <c r="AHQ1" s="112"/>
      <c r="AHR1" s="112"/>
      <c r="AHS1" s="112"/>
      <c r="AHT1" s="112"/>
      <c r="AHU1" s="112"/>
      <c r="AHV1" s="112"/>
      <c r="AHW1" s="112"/>
      <c r="AHX1" s="112"/>
      <c r="AHY1" s="112"/>
      <c r="AHZ1" s="112"/>
      <c r="AIA1" s="112"/>
      <c r="AIB1" s="112"/>
      <c r="AIC1" s="112"/>
      <c r="AID1" s="112"/>
      <c r="AIE1" s="112"/>
      <c r="AIF1" s="112"/>
      <c r="AIG1" s="112"/>
      <c r="AIH1" s="112"/>
      <c r="AII1" s="112"/>
      <c r="AIJ1" s="112"/>
      <c r="AIK1" s="112"/>
      <c r="AIL1" s="112"/>
      <c r="AIM1" s="112"/>
      <c r="AIN1" s="112"/>
      <c r="AIO1" s="112"/>
      <c r="AIP1" s="112"/>
      <c r="AIQ1" s="112"/>
      <c r="AIR1" s="112"/>
      <c r="AIS1" s="112"/>
      <c r="AIT1" s="112"/>
      <c r="AIU1" s="112"/>
      <c r="AIV1" s="112"/>
      <c r="AIW1" s="112"/>
      <c r="AIX1" s="112"/>
      <c r="AIY1" s="112"/>
      <c r="AIZ1" s="112"/>
      <c r="AJA1" s="112"/>
      <c r="AJB1" s="112"/>
      <c r="AJC1" s="112"/>
      <c r="AJD1" s="112"/>
      <c r="AJE1" s="112"/>
      <c r="AJF1" s="112"/>
      <c r="AJG1" s="112"/>
      <c r="AJH1" s="112"/>
      <c r="AJI1" s="112"/>
      <c r="AJJ1" s="112"/>
      <c r="AJK1" s="112"/>
      <c r="AJL1" s="112"/>
      <c r="AJM1" s="112"/>
      <c r="AJN1" s="112"/>
      <c r="AJO1" s="112"/>
      <c r="AJP1" s="112"/>
      <c r="AJQ1" s="112"/>
      <c r="AJR1" s="112"/>
      <c r="AJS1" s="112"/>
      <c r="AJT1" s="112"/>
      <c r="AJU1" s="112"/>
      <c r="AJV1" s="112"/>
      <c r="AJW1" s="112"/>
      <c r="AJX1" s="112"/>
      <c r="AJY1" s="112"/>
      <c r="AJZ1" s="112"/>
      <c r="AKA1" s="112"/>
      <c r="AKB1" s="112"/>
      <c r="AKC1" s="112"/>
      <c r="AKD1" s="112"/>
      <c r="AKE1" s="112"/>
      <c r="AKF1" s="112"/>
      <c r="AKG1" s="112"/>
      <c r="AKH1" s="112"/>
      <c r="AKI1" s="112"/>
      <c r="AKJ1" s="112"/>
      <c r="AKK1" s="112"/>
      <c r="AKL1" s="112"/>
      <c r="AKM1" s="112"/>
      <c r="AKN1" s="112"/>
      <c r="AKO1" s="112"/>
      <c r="AKP1" s="112"/>
      <c r="AKQ1" s="112"/>
      <c r="AKR1" s="112"/>
      <c r="AKS1" s="112"/>
      <c r="AKT1" s="112"/>
      <c r="AKU1" s="112"/>
      <c r="AKV1" s="112"/>
      <c r="AKW1" s="112"/>
      <c r="AKX1" s="112"/>
      <c r="AKY1" s="112"/>
      <c r="AKZ1" s="112"/>
      <c r="ALA1" s="112"/>
      <c r="ALB1" s="112"/>
      <c r="ALC1" s="112"/>
      <c r="ALD1" s="112"/>
      <c r="ALE1" s="112"/>
      <c r="ALF1" s="112"/>
      <c r="ALG1" s="112"/>
      <c r="ALH1" s="112"/>
      <c r="ALI1" s="112"/>
      <c r="ALJ1" s="112"/>
      <c r="ALK1" s="112"/>
      <c r="ALL1" s="112"/>
      <c r="ALM1" s="112"/>
      <c r="ALN1" s="112"/>
      <c r="ALO1" s="112"/>
      <c r="ALP1" s="112"/>
      <c r="ALQ1" s="112"/>
      <c r="ALR1" s="112"/>
      <c r="ALS1" s="112"/>
      <c r="ALT1" s="112"/>
      <c r="ALU1" s="112"/>
      <c r="ALV1" s="112"/>
      <c r="ALW1" s="112"/>
      <c r="ALX1" s="112"/>
      <c r="ALY1" s="112"/>
      <c r="ALZ1" s="112"/>
      <c r="AMA1" s="112"/>
      <c r="AMB1" s="112"/>
      <c r="AMC1" s="112"/>
      <c r="AMD1" s="112"/>
      <c r="AME1" s="112"/>
      <c r="AMF1" s="112"/>
      <c r="AMG1" s="112"/>
      <c r="AMH1" s="112"/>
      <c r="AMI1" s="112"/>
      <c r="AMJ1" s="112"/>
      <c r="AMK1" s="112"/>
      <c r="AML1" s="112"/>
      <c r="AMM1" s="112"/>
      <c r="AMN1" s="112"/>
      <c r="AMO1" s="112"/>
      <c r="AMP1" s="112"/>
      <c r="AMQ1" s="112"/>
      <c r="AMR1" s="112"/>
      <c r="AMS1" s="112"/>
      <c r="AMT1" s="112"/>
      <c r="AMU1" s="112"/>
      <c r="AMV1" s="112"/>
      <c r="AMW1" s="112"/>
      <c r="AMX1" s="112"/>
      <c r="AMY1" s="112"/>
      <c r="AMZ1" s="112"/>
      <c r="ANA1" s="112"/>
      <c r="ANB1" s="112"/>
      <c r="ANC1" s="112"/>
      <c r="AND1" s="112"/>
      <c r="ANE1" s="112"/>
      <c r="ANF1" s="112"/>
      <c r="ANG1" s="112"/>
      <c r="ANH1" s="112"/>
      <c r="ANI1" s="112"/>
      <c r="ANJ1" s="112"/>
      <c r="ANK1" s="112"/>
      <c r="ANL1" s="112"/>
      <c r="ANM1" s="112"/>
      <c r="ANN1" s="112"/>
      <c r="ANO1" s="112"/>
      <c r="ANP1" s="112"/>
      <c r="ANQ1" s="112"/>
      <c r="ANR1" s="112"/>
      <c r="ANS1" s="112"/>
      <c r="ANT1" s="112"/>
      <c r="ANU1" s="112"/>
      <c r="ANV1" s="112"/>
      <c r="ANW1" s="112"/>
      <c r="ANX1" s="112"/>
      <c r="ANY1" s="112"/>
      <c r="ANZ1" s="112"/>
      <c r="AOA1" s="112"/>
      <c r="AOB1" s="112"/>
      <c r="AOC1" s="112"/>
      <c r="AOD1" s="112"/>
      <c r="AOE1" s="112"/>
      <c r="AOF1" s="112"/>
      <c r="AOG1" s="112"/>
      <c r="AOH1" s="112"/>
      <c r="AOI1" s="112"/>
      <c r="AOJ1" s="112"/>
      <c r="AOK1" s="112"/>
      <c r="AOL1" s="112"/>
      <c r="AOM1" s="112"/>
      <c r="AON1" s="112"/>
      <c r="AOO1" s="112"/>
      <c r="AOP1" s="112"/>
      <c r="AOQ1" s="112"/>
      <c r="AOR1" s="112"/>
      <c r="AOS1" s="112"/>
      <c r="AOT1" s="112"/>
      <c r="AOU1" s="112"/>
      <c r="AOV1" s="112"/>
      <c r="AOW1" s="112"/>
      <c r="AOX1" s="112"/>
      <c r="AOY1" s="112"/>
      <c r="AOZ1" s="112"/>
      <c r="APA1" s="112"/>
      <c r="APB1" s="112"/>
      <c r="APC1" s="112"/>
      <c r="APD1" s="112"/>
      <c r="APE1" s="112"/>
      <c r="APF1" s="112"/>
      <c r="APG1" s="112"/>
      <c r="APH1" s="112"/>
      <c r="API1" s="112"/>
      <c r="APJ1" s="112"/>
      <c r="APK1" s="112"/>
      <c r="APL1" s="112"/>
      <c r="APM1" s="112"/>
      <c r="APN1" s="112"/>
      <c r="APO1" s="112"/>
      <c r="APP1" s="112"/>
      <c r="APQ1" s="112"/>
      <c r="APR1" s="112"/>
      <c r="APS1" s="112"/>
      <c r="APT1" s="112"/>
      <c r="APU1" s="112"/>
      <c r="APV1" s="112"/>
      <c r="APW1" s="112"/>
      <c r="APX1" s="112"/>
      <c r="APY1" s="112"/>
      <c r="APZ1" s="112"/>
      <c r="AQA1" s="112"/>
      <c r="AQB1" s="112"/>
      <c r="AQC1" s="112"/>
      <c r="AQD1" s="112"/>
      <c r="AQE1" s="112"/>
      <c r="AQF1" s="112"/>
      <c r="AQG1" s="112"/>
      <c r="AQH1" s="112"/>
      <c r="AQI1" s="112"/>
      <c r="AQJ1" s="112"/>
      <c r="AQK1" s="112"/>
      <c r="AQL1" s="112"/>
      <c r="AQM1" s="112"/>
      <c r="AQN1" s="112"/>
      <c r="AQO1" s="112"/>
      <c r="AQP1" s="112"/>
      <c r="AQQ1" s="112"/>
      <c r="AQR1" s="112"/>
      <c r="AQS1" s="112"/>
      <c r="AQT1" s="112"/>
      <c r="AQU1" s="112"/>
      <c r="AQV1" s="112"/>
      <c r="AQW1" s="112"/>
      <c r="AQX1" s="112"/>
      <c r="AQY1" s="112"/>
      <c r="AQZ1" s="112"/>
      <c r="ARA1" s="112"/>
      <c r="ARB1" s="112"/>
      <c r="ARC1" s="112"/>
      <c r="ARD1" s="112"/>
      <c r="ARE1" s="112"/>
      <c r="ARF1" s="112"/>
      <c r="ARG1" s="112"/>
      <c r="ARH1" s="112"/>
      <c r="ARI1" s="112"/>
      <c r="ARJ1" s="112"/>
      <c r="ARK1" s="112"/>
      <c r="ARL1" s="112"/>
      <c r="ARM1" s="112"/>
      <c r="ARN1" s="112"/>
      <c r="ARO1" s="112"/>
      <c r="ARP1" s="112"/>
      <c r="ARQ1" s="112"/>
      <c r="ARR1" s="112"/>
      <c r="ARS1" s="112"/>
      <c r="ART1" s="112"/>
      <c r="ARU1" s="112"/>
      <c r="ARV1" s="112"/>
      <c r="ARW1" s="112"/>
      <c r="ARX1" s="112"/>
      <c r="ARY1" s="112"/>
      <c r="ARZ1" s="112"/>
      <c r="ASA1" s="112"/>
      <c r="ASB1" s="112"/>
      <c r="ASC1" s="112"/>
      <c r="ASD1" s="112"/>
      <c r="ASE1" s="112"/>
      <c r="ASF1" s="112"/>
      <c r="ASG1" s="112"/>
      <c r="ASH1" s="112"/>
      <c r="ASI1" s="112"/>
      <c r="ASJ1" s="112"/>
      <c r="ASK1" s="112"/>
      <c r="ASL1" s="112"/>
      <c r="ASM1" s="112"/>
      <c r="ASN1" s="112"/>
      <c r="ASO1" s="112"/>
      <c r="ASP1" s="112"/>
      <c r="ASQ1" s="112"/>
      <c r="ASR1" s="112"/>
      <c r="ASS1" s="112"/>
      <c r="AST1" s="112"/>
      <c r="ASU1" s="112"/>
      <c r="ASV1" s="112"/>
      <c r="ASW1" s="112"/>
      <c r="ASX1" s="112"/>
      <c r="ASY1" s="112"/>
      <c r="ASZ1" s="112"/>
      <c r="ATA1" s="112"/>
      <c r="ATB1" s="112"/>
      <c r="ATC1" s="112"/>
      <c r="ATD1" s="112"/>
      <c r="ATE1" s="112"/>
      <c r="ATF1" s="112"/>
      <c r="ATG1" s="112"/>
      <c r="ATH1" s="112"/>
      <c r="ATI1" s="112"/>
      <c r="ATJ1" s="112"/>
      <c r="ATK1" s="112"/>
      <c r="ATL1" s="112"/>
      <c r="ATM1" s="112"/>
      <c r="ATN1" s="112"/>
      <c r="ATO1" s="112"/>
      <c r="ATP1" s="112"/>
      <c r="ATQ1" s="112"/>
      <c r="ATR1" s="112"/>
      <c r="ATS1" s="112"/>
      <c r="ATT1" s="112"/>
      <c r="ATU1" s="112"/>
      <c r="ATV1" s="112"/>
      <c r="ATW1" s="112"/>
      <c r="ATX1" s="112"/>
      <c r="ATY1" s="112"/>
      <c r="ATZ1" s="112"/>
      <c r="AUA1" s="112"/>
      <c r="AUB1" s="112"/>
      <c r="AUC1" s="112"/>
      <c r="AUD1" s="112"/>
      <c r="AUE1" s="112"/>
      <c r="AUF1" s="112"/>
      <c r="AUG1" s="112"/>
      <c r="AUH1" s="112"/>
      <c r="AUI1" s="112"/>
      <c r="AUJ1" s="112"/>
      <c r="AUK1" s="112"/>
      <c r="AUL1" s="112"/>
      <c r="AUM1" s="112"/>
      <c r="AUN1" s="112"/>
      <c r="AUO1" s="112"/>
      <c r="AUP1" s="112"/>
      <c r="AUQ1" s="112"/>
      <c r="AUR1" s="112"/>
      <c r="AUS1" s="112"/>
      <c r="AUT1" s="112"/>
      <c r="AUU1" s="112"/>
      <c r="AUV1" s="112"/>
      <c r="AUW1" s="112"/>
      <c r="AUX1" s="112"/>
      <c r="AUY1" s="112"/>
      <c r="AUZ1" s="112"/>
      <c r="AVA1" s="112"/>
      <c r="AVB1" s="112"/>
      <c r="AVC1" s="112"/>
      <c r="AVD1" s="112"/>
      <c r="AVE1" s="112"/>
      <c r="AVF1" s="112"/>
      <c r="AVG1" s="112"/>
      <c r="AVH1" s="112"/>
      <c r="AVI1" s="112"/>
      <c r="AVJ1" s="112"/>
      <c r="AVK1" s="112"/>
      <c r="AVL1" s="112"/>
      <c r="AVM1" s="112"/>
      <c r="AVN1" s="112"/>
      <c r="AVO1" s="112"/>
      <c r="AVP1" s="112"/>
      <c r="AVQ1" s="112"/>
      <c r="AVR1" s="112"/>
      <c r="AVS1" s="112"/>
      <c r="AVT1" s="112"/>
      <c r="AVU1" s="112"/>
      <c r="AVV1" s="112"/>
      <c r="AVW1" s="112"/>
      <c r="AVX1" s="112"/>
      <c r="AVY1" s="112"/>
      <c r="AVZ1" s="112"/>
      <c r="AWA1" s="112"/>
      <c r="AWB1" s="112"/>
      <c r="AWC1" s="112"/>
      <c r="AWD1" s="112"/>
      <c r="AWE1" s="112"/>
      <c r="AWF1" s="112"/>
      <c r="AWG1" s="112"/>
      <c r="AWH1" s="112"/>
      <c r="AWI1" s="112"/>
      <c r="AWJ1" s="112"/>
      <c r="AWK1" s="112"/>
      <c r="AWL1" s="112"/>
      <c r="AWM1" s="112"/>
      <c r="AWN1" s="112"/>
      <c r="AWO1" s="112"/>
      <c r="AWP1" s="112"/>
      <c r="AWQ1" s="112"/>
      <c r="AWR1" s="112"/>
      <c r="AWS1" s="112"/>
      <c r="AWT1" s="112"/>
      <c r="AWU1" s="112"/>
      <c r="AWV1" s="112"/>
      <c r="AWW1" s="112"/>
      <c r="AWX1" s="112"/>
      <c r="AWY1" s="112"/>
      <c r="AWZ1" s="112"/>
      <c r="AXA1" s="112"/>
      <c r="AXB1" s="112"/>
      <c r="AXC1" s="112"/>
      <c r="AXD1" s="112"/>
      <c r="AXE1" s="112"/>
      <c r="AXF1" s="112"/>
      <c r="AXG1" s="112"/>
      <c r="AXH1" s="112"/>
      <c r="AXI1" s="112"/>
      <c r="AXJ1" s="112"/>
      <c r="AXK1" s="112"/>
      <c r="AXL1" s="112"/>
      <c r="AXM1" s="112"/>
      <c r="AXN1" s="112"/>
      <c r="AXO1" s="112"/>
      <c r="AXP1" s="112"/>
      <c r="AXQ1" s="112"/>
      <c r="AXR1" s="112"/>
      <c r="AXS1" s="112"/>
      <c r="AXT1" s="112"/>
      <c r="AXU1" s="112"/>
      <c r="AXV1" s="112"/>
      <c r="AXW1" s="112"/>
      <c r="AXX1" s="112"/>
      <c r="AXY1" s="112"/>
      <c r="AXZ1" s="112"/>
      <c r="AYA1" s="112"/>
      <c r="AYB1" s="112"/>
      <c r="AYC1" s="112"/>
      <c r="AYD1" s="112"/>
      <c r="AYE1" s="112"/>
      <c r="AYF1" s="112"/>
      <c r="AYG1" s="112"/>
      <c r="AYH1" s="112"/>
      <c r="AYI1" s="112"/>
      <c r="AYJ1" s="112"/>
      <c r="AYK1" s="112"/>
      <c r="AYL1" s="112"/>
      <c r="AYM1" s="112"/>
      <c r="AYN1" s="112"/>
      <c r="AYO1" s="112"/>
      <c r="AYP1" s="112"/>
      <c r="AYQ1" s="112"/>
      <c r="AYR1" s="112"/>
      <c r="AYS1" s="112"/>
      <c r="AYT1" s="112"/>
      <c r="AYU1" s="112"/>
      <c r="AYV1" s="112"/>
      <c r="AYW1" s="112"/>
      <c r="AYX1" s="112"/>
      <c r="AYY1" s="112"/>
      <c r="AYZ1" s="112"/>
      <c r="AZA1" s="112"/>
      <c r="AZB1" s="112"/>
      <c r="AZC1" s="112"/>
      <c r="AZD1" s="112"/>
      <c r="AZE1" s="112"/>
      <c r="AZF1" s="112"/>
      <c r="AZG1" s="112"/>
      <c r="AZH1" s="112"/>
      <c r="AZI1" s="112"/>
      <c r="AZJ1" s="112"/>
      <c r="AZK1" s="112"/>
      <c r="AZL1" s="112"/>
      <c r="AZM1" s="112"/>
      <c r="AZN1" s="112"/>
      <c r="AZO1" s="112"/>
      <c r="AZP1" s="112"/>
      <c r="AZQ1" s="112"/>
      <c r="AZR1" s="112"/>
      <c r="AZS1" s="112"/>
      <c r="AZT1" s="112"/>
      <c r="AZU1" s="112"/>
      <c r="AZV1" s="112"/>
      <c r="AZW1" s="112"/>
      <c r="AZX1" s="112"/>
      <c r="AZY1" s="112"/>
      <c r="AZZ1" s="112"/>
      <c r="BAA1" s="112"/>
      <c r="BAB1" s="112"/>
      <c r="BAC1" s="112"/>
      <c r="BAD1" s="112"/>
      <c r="BAE1" s="112"/>
      <c r="BAF1" s="112"/>
      <c r="BAG1" s="112"/>
      <c r="BAH1" s="112"/>
      <c r="BAI1" s="112"/>
      <c r="BAJ1" s="112"/>
      <c r="BAK1" s="112"/>
      <c r="BAL1" s="112"/>
      <c r="BAM1" s="112"/>
      <c r="BAN1" s="112"/>
      <c r="BAO1" s="112"/>
      <c r="BAP1" s="112"/>
      <c r="BAQ1" s="112"/>
      <c r="BAR1" s="112"/>
      <c r="BAS1" s="112"/>
      <c r="BAT1" s="112"/>
      <c r="BAU1" s="112"/>
      <c r="BAV1" s="112"/>
      <c r="BAW1" s="112"/>
      <c r="BAX1" s="112"/>
      <c r="BAY1" s="112"/>
      <c r="BAZ1" s="112"/>
      <c r="BBA1" s="112"/>
      <c r="BBB1" s="112"/>
      <c r="BBC1" s="112"/>
      <c r="BBD1" s="112"/>
      <c r="BBE1" s="112"/>
      <c r="BBF1" s="112"/>
      <c r="BBG1" s="112"/>
      <c r="BBH1" s="112"/>
      <c r="BBI1" s="112"/>
      <c r="BBJ1" s="112"/>
      <c r="BBK1" s="112"/>
      <c r="BBL1" s="112"/>
      <c r="BBM1" s="112"/>
      <c r="BBN1" s="112"/>
      <c r="BBO1" s="112"/>
      <c r="BBP1" s="112"/>
      <c r="BBQ1" s="112"/>
      <c r="BBR1" s="112"/>
      <c r="BBS1" s="112"/>
      <c r="BBT1" s="112"/>
      <c r="BBU1" s="112"/>
      <c r="BBV1" s="112"/>
      <c r="BBW1" s="112"/>
      <c r="BBX1" s="112"/>
      <c r="BBY1" s="112"/>
      <c r="BBZ1" s="112"/>
      <c r="BCA1" s="112"/>
      <c r="BCB1" s="112"/>
      <c r="BCC1" s="112"/>
      <c r="BCD1" s="112"/>
      <c r="BCE1" s="112"/>
      <c r="BCF1" s="112"/>
      <c r="BCG1" s="112"/>
      <c r="BCH1" s="112"/>
      <c r="BCI1" s="112"/>
      <c r="BCJ1" s="112"/>
      <c r="BCK1" s="112"/>
      <c r="BCL1" s="112"/>
      <c r="BCM1" s="112"/>
      <c r="BCN1" s="112"/>
      <c r="BCO1" s="112"/>
      <c r="BCP1" s="112"/>
      <c r="BCQ1" s="112"/>
      <c r="BCR1" s="112"/>
      <c r="BCS1" s="112"/>
      <c r="BCT1" s="112"/>
      <c r="BCU1" s="112"/>
      <c r="BCV1" s="112"/>
      <c r="BCW1" s="112"/>
      <c r="BCX1" s="112"/>
      <c r="BCY1" s="112"/>
      <c r="BCZ1" s="112"/>
      <c r="BDA1" s="112"/>
      <c r="BDB1" s="112"/>
      <c r="BDC1" s="112"/>
      <c r="BDD1" s="112"/>
      <c r="BDE1" s="112"/>
      <c r="BDF1" s="112"/>
      <c r="BDG1" s="112"/>
      <c r="BDH1" s="112"/>
      <c r="BDI1" s="112"/>
      <c r="BDJ1" s="112"/>
      <c r="BDK1" s="112"/>
      <c r="BDL1" s="112"/>
      <c r="BDM1" s="112"/>
      <c r="BDN1" s="112"/>
      <c r="BDO1" s="112"/>
      <c r="BDP1" s="112"/>
      <c r="BDQ1" s="112"/>
      <c r="BDR1" s="112"/>
      <c r="BDS1" s="112"/>
      <c r="BDT1" s="112"/>
      <c r="BDU1" s="112"/>
      <c r="BDV1" s="112"/>
      <c r="BDW1" s="112"/>
      <c r="BDX1" s="112"/>
      <c r="BDY1" s="112"/>
      <c r="BDZ1" s="112"/>
      <c r="BEA1" s="112"/>
      <c r="BEB1" s="112"/>
      <c r="BEC1" s="112"/>
      <c r="BED1" s="112"/>
      <c r="BEE1" s="112"/>
      <c r="BEF1" s="112"/>
      <c r="BEG1" s="112"/>
      <c r="BEH1" s="112"/>
      <c r="BEI1" s="112"/>
      <c r="BEJ1" s="112"/>
      <c r="BEK1" s="112"/>
      <c r="BEL1" s="112"/>
      <c r="BEM1" s="112"/>
      <c r="BEN1" s="112"/>
      <c r="BEO1" s="112"/>
      <c r="BEP1" s="112"/>
      <c r="BEQ1" s="112"/>
      <c r="BER1" s="112"/>
      <c r="BES1" s="112"/>
      <c r="BET1" s="112"/>
      <c r="BEU1" s="112"/>
      <c r="BEV1" s="112"/>
      <c r="BEW1" s="112"/>
      <c r="BEX1" s="112"/>
      <c r="BEY1" s="112"/>
      <c r="BEZ1" s="112"/>
      <c r="BFA1" s="112"/>
      <c r="BFB1" s="112"/>
      <c r="BFC1" s="112"/>
      <c r="BFD1" s="112"/>
      <c r="BFE1" s="112"/>
      <c r="BFF1" s="112"/>
      <c r="BFG1" s="112"/>
      <c r="BFH1" s="112"/>
      <c r="BFI1" s="112"/>
      <c r="BFJ1" s="112"/>
      <c r="BFK1" s="112"/>
      <c r="BFL1" s="112"/>
      <c r="BFM1" s="112"/>
      <c r="BFN1" s="112"/>
      <c r="BFO1" s="112"/>
      <c r="BFP1" s="112"/>
      <c r="BFQ1" s="112"/>
      <c r="BFR1" s="112"/>
      <c r="BFS1" s="112"/>
      <c r="BFT1" s="112"/>
      <c r="BFU1" s="112"/>
      <c r="BFV1" s="112"/>
      <c r="BFW1" s="112"/>
      <c r="BFX1" s="112"/>
      <c r="BFY1" s="112"/>
      <c r="BFZ1" s="112"/>
      <c r="BGA1" s="112"/>
      <c r="BGB1" s="112"/>
      <c r="BGC1" s="112"/>
      <c r="BGD1" s="112"/>
      <c r="BGE1" s="112"/>
      <c r="BGF1" s="112"/>
      <c r="BGG1" s="112"/>
      <c r="BGH1" s="112"/>
      <c r="BGI1" s="112"/>
      <c r="BGJ1" s="112"/>
      <c r="BGK1" s="112"/>
      <c r="BGL1" s="112"/>
      <c r="BGM1" s="112"/>
      <c r="BGN1" s="112"/>
      <c r="BGO1" s="112"/>
      <c r="BGP1" s="112"/>
      <c r="BGQ1" s="112"/>
      <c r="BGR1" s="112"/>
      <c r="BGS1" s="112"/>
      <c r="BGT1" s="112"/>
      <c r="BGU1" s="112"/>
      <c r="BGV1" s="112"/>
      <c r="BGW1" s="112"/>
      <c r="BGX1" s="112"/>
      <c r="BGY1" s="112"/>
      <c r="BGZ1" s="112"/>
      <c r="BHA1" s="112"/>
      <c r="BHB1" s="112"/>
      <c r="BHC1" s="112"/>
      <c r="BHD1" s="112"/>
      <c r="BHE1" s="112"/>
      <c r="BHF1" s="112"/>
      <c r="BHG1" s="112"/>
      <c r="BHH1" s="112"/>
      <c r="BHI1" s="112"/>
      <c r="BHJ1" s="112"/>
      <c r="BHK1" s="112"/>
      <c r="BHL1" s="112"/>
      <c r="BHM1" s="112"/>
      <c r="BHN1" s="112"/>
      <c r="BHO1" s="112"/>
      <c r="BHP1" s="112"/>
      <c r="BHQ1" s="112"/>
      <c r="BHR1" s="112"/>
      <c r="BHS1" s="112"/>
      <c r="BHT1" s="112"/>
      <c r="BHU1" s="112"/>
      <c r="BHV1" s="112"/>
      <c r="BHW1" s="112"/>
      <c r="BHX1" s="112"/>
      <c r="BHY1" s="112"/>
      <c r="BHZ1" s="112"/>
      <c r="BIA1" s="112"/>
      <c r="BIB1" s="112"/>
      <c r="BIC1" s="112"/>
      <c r="BID1" s="112"/>
      <c r="BIE1" s="112"/>
      <c r="BIF1" s="112"/>
      <c r="BIG1" s="112"/>
      <c r="BIH1" s="112"/>
      <c r="BII1" s="112"/>
      <c r="BIJ1" s="112"/>
      <c r="BIK1" s="112"/>
      <c r="BIL1" s="112"/>
      <c r="BIM1" s="112"/>
      <c r="BIN1" s="112"/>
      <c r="BIO1" s="112"/>
      <c r="BIP1" s="112"/>
      <c r="BIQ1" s="112"/>
      <c r="BIR1" s="112"/>
      <c r="BIS1" s="112"/>
      <c r="BIT1" s="112"/>
      <c r="BIU1" s="112"/>
      <c r="BIV1" s="112"/>
      <c r="BIW1" s="112"/>
      <c r="BIX1" s="112"/>
      <c r="BIY1" s="112"/>
      <c r="BIZ1" s="112"/>
      <c r="BJA1" s="112"/>
      <c r="BJB1" s="112"/>
      <c r="BJC1" s="112"/>
      <c r="BJD1" s="112"/>
      <c r="BJE1" s="112"/>
      <c r="BJF1" s="112"/>
      <c r="BJG1" s="112"/>
      <c r="BJH1" s="112"/>
      <c r="BJI1" s="112"/>
      <c r="BJJ1" s="112"/>
      <c r="BJK1" s="112"/>
      <c r="BJL1" s="112"/>
      <c r="BJM1" s="112"/>
      <c r="BJN1" s="112"/>
      <c r="BJO1" s="112"/>
      <c r="BJP1" s="112"/>
      <c r="BJQ1" s="112"/>
      <c r="BJR1" s="112"/>
      <c r="BJS1" s="112"/>
      <c r="BJT1" s="112"/>
      <c r="BJU1" s="112"/>
      <c r="BJV1" s="112"/>
      <c r="BJW1" s="112"/>
      <c r="BJX1" s="112"/>
      <c r="BJY1" s="112"/>
      <c r="BJZ1" s="112"/>
      <c r="BKA1" s="112"/>
      <c r="BKB1" s="112"/>
      <c r="BKC1" s="112"/>
      <c r="BKD1" s="112"/>
      <c r="BKE1" s="112"/>
      <c r="BKF1" s="112"/>
      <c r="BKG1" s="112"/>
      <c r="BKH1" s="112"/>
      <c r="BKI1" s="112"/>
      <c r="BKJ1" s="112"/>
      <c r="BKK1" s="112"/>
      <c r="BKL1" s="112"/>
      <c r="BKM1" s="112"/>
      <c r="BKN1" s="112"/>
      <c r="BKO1" s="112"/>
      <c r="BKP1" s="112"/>
      <c r="BKQ1" s="112"/>
      <c r="BKR1" s="112"/>
      <c r="BKS1" s="112"/>
      <c r="BKT1" s="112"/>
      <c r="BKU1" s="112"/>
      <c r="BKV1" s="112"/>
      <c r="BKW1" s="112"/>
      <c r="BKX1" s="112"/>
      <c r="BKY1" s="112"/>
      <c r="BKZ1" s="112"/>
      <c r="BLA1" s="112"/>
      <c r="BLB1" s="112"/>
      <c r="BLC1" s="112"/>
      <c r="BLD1" s="112"/>
      <c r="BLE1" s="112"/>
      <c r="BLF1" s="112"/>
      <c r="BLG1" s="112"/>
      <c r="BLH1" s="112"/>
      <c r="BLI1" s="112"/>
      <c r="BLJ1" s="112"/>
      <c r="BLK1" s="112"/>
      <c r="BLL1" s="112"/>
      <c r="BLM1" s="112"/>
      <c r="BLN1" s="112"/>
      <c r="BLO1" s="112"/>
      <c r="BLP1" s="112"/>
      <c r="BLQ1" s="112"/>
      <c r="BLR1" s="112"/>
      <c r="BLS1" s="112"/>
      <c r="BLT1" s="112"/>
      <c r="BLU1" s="112"/>
      <c r="BLV1" s="112"/>
      <c r="BLW1" s="112"/>
      <c r="BLX1" s="112"/>
      <c r="BLY1" s="112"/>
      <c r="BLZ1" s="112"/>
      <c r="BMA1" s="112"/>
      <c r="BMB1" s="112"/>
      <c r="BMC1" s="112"/>
      <c r="BMD1" s="112"/>
      <c r="BME1" s="112"/>
      <c r="BMF1" s="112"/>
      <c r="BMG1" s="112"/>
      <c r="BMH1" s="112"/>
      <c r="BMI1" s="112"/>
      <c r="BMJ1" s="112"/>
      <c r="BMK1" s="112"/>
      <c r="BML1" s="112"/>
      <c r="BMM1" s="112"/>
      <c r="BMN1" s="112"/>
      <c r="BMO1" s="112"/>
      <c r="BMP1" s="112"/>
      <c r="BMQ1" s="112"/>
      <c r="BMR1" s="112"/>
      <c r="BMS1" s="112"/>
      <c r="BMT1" s="112"/>
      <c r="BMU1" s="112"/>
      <c r="BMV1" s="112"/>
      <c r="BMW1" s="112"/>
      <c r="BMX1" s="112"/>
      <c r="BMY1" s="112"/>
      <c r="BMZ1" s="112"/>
      <c r="BNA1" s="112"/>
      <c r="BNB1" s="112"/>
      <c r="BNC1" s="112"/>
      <c r="BND1" s="112"/>
      <c r="BNE1" s="112"/>
      <c r="BNF1" s="112"/>
      <c r="BNG1" s="112"/>
      <c r="BNH1" s="112"/>
      <c r="BNI1" s="112"/>
      <c r="BNJ1" s="112"/>
      <c r="BNK1" s="112"/>
      <c r="BNL1" s="112"/>
      <c r="BNM1" s="112"/>
      <c r="BNN1" s="112"/>
      <c r="BNO1" s="112"/>
      <c r="BNP1" s="112"/>
      <c r="BNQ1" s="112"/>
      <c r="BNR1" s="112"/>
      <c r="BNS1" s="112"/>
      <c r="BNT1" s="112"/>
      <c r="BNU1" s="112"/>
      <c r="BNV1" s="112"/>
      <c r="BNW1" s="112"/>
      <c r="BNX1" s="112"/>
      <c r="BNY1" s="112"/>
      <c r="BNZ1" s="112"/>
      <c r="BOA1" s="112"/>
      <c r="BOB1" s="112"/>
      <c r="BOC1" s="112"/>
      <c r="BOD1" s="112"/>
      <c r="BOE1" s="112"/>
      <c r="BOF1" s="112"/>
      <c r="BOG1" s="112"/>
      <c r="BOH1" s="112"/>
      <c r="BOI1" s="112"/>
      <c r="BOJ1" s="112"/>
      <c r="BOK1" s="112"/>
      <c r="BOL1" s="112"/>
      <c r="BOM1" s="112"/>
      <c r="BON1" s="112"/>
      <c r="BOO1" s="112"/>
      <c r="BOP1" s="112"/>
      <c r="BOQ1" s="112"/>
      <c r="BOR1" s="112"/>
      <c r="BOS1" s="112"/>
      <c r="BOT1" s="112"/>
      <c r="BOU1" s="112"/>
      <c r="BOV1" s="112"/>
      <c r="BOW1" s="112"/>
      <c r="BOX1" s="112"/>
      <c r="BOY1" s="112"/>
      <c r="BOZ1" s="112"/>
      <c r="BPA1" s="112"/>
      <c r="BPB1" s="112"/>
      <c r="BPC1" s="112"/>
      <c r="BPD1" s="112"/>
      <c r="BPE1" s="112"/>
      <c r="BPF1" s="112"/>
      <c r="BPG1" s="112"/>
      <c r="BPH1" s="112"/>
      <c r="BPI1" s="112"/>
      <c r="BPJ1" s="112"/>
      <c r="BPK1" s="112"/>
      <c r="BPL1" s="112"/>
      <c r="BPM1" s="112"/>
      <c r="BPN1" s="112"/>
      <c r="BPO1" s="112"/>
      <c r="BPP1" s="112"/>
      <c r="BPQ1" s="112"/>
      <c r="BPR1" s="112"/>
      <c r="BPS1" s="112"/>
      <c r="BPT1" s="112"/>
      <c r="BPU1" s="112"/>
      <c r="BPV1" s="112"/>
      <c r="BPW1" s="112"/>
      <c r="BPX1" s="112"/>
      <c r="BPY1" s="112"/>
      <c r="BPZ1" s="112"/>
      <c r="BQA1" s="112"/>
      <c r="BQB1" s="112"/>
      <c r="BQC1" s="112"/>
      <c r="BQD1" s="112"/>
      <c r="BQE1" s="112"/>
      <c r="BQF1" s="112"/>
      <c r="BQG1" s="112"/>
      <c r="BQH1" s="112"/>
      <c r="BQI1" s="112"/>
      <c r="BQJ1" s="112"/>
      <c r="BQK1" s="112"/>
      <c r="BQL1" s="112"/>
      <c r="BQM1" s="112"/>
      <c r="BQN1" s="112"/>
      <c r="BQO1" s="112"/>
      <c r="BQP1" s="112"/>
      <c r="BQQ1" s="112"/>
      <c r="BQR1" s="112"/>
      <c r="BQS1" s="112"/>
      <c r="BQT1" s="112"/>
      <c r="BQU1" s="112"/>
      <c r="BQV1" s="112"/>
      <c r="BQW1" s="112"/>
      <c r="BQX1" s="112"/>
      <c r="BQY1" s="112"/>
      <c r="BQZ1" s="112"/>
      <c r="BRA1" s="112"/>
      <c r="BRB1" s="112"/>
      <c r="BRC1" s="112"/>
      <c r="BRD1" s="112"/>
      <c r="BRE1" s="112"/>
      <c r="BRF1" s="112"/>
      <c r="BRG1" s="112"/>
      <c r="BRH1" s="112"/>
      <c r="BRI1" s="112"/>
      <c r="BRJ1" s="112"/>
      <c r="BRK1" s="112"/>
      <c r="BRL1" s="112"/>
      <c r="BRM1" s="112"/>
      <c r="BRN1" s="112"/>
      <c r="BRO1" s="112"/>
      <c r="BRP1" s="112"/>
      <c r="BRQ1" s="112"/>
      <c r="BRR1" s="112"/>
      <c r="BRS1" s="112"/>
      <c r="BRT1" s="112"/>
      <c r="BRU1" s="112"/>
      <c r="BRV1" s="112"/>
      <c r="BRW1" s="112"/>
      <c r="BRX1" s="112"/>
      <c r="BRY1" s="112"/>
      <c r="BRZ1" s="112"/>
      <c r="BSA1" s="112"/>
      <c r="BSB1" s="112"/>
      <c r="BSC1" s="112"/>
      <c r="BSD1" s="112"/>
      <c r="BSE1" s="112"/>
      <c r="BSF1" s="112"/>
      <c r="BSG1" s="112"/>
      <c r="BSH1" s="112"/>
      <c r="BSI1" s="112"/>
      <c r="BSJ1" s="112"/>
      <c r="BSK1" s="112"/>
      <c r="BSL1" s="112"/>
      <c r="BSM1" s="112"/>
      <c r="BSN1" s="112"/>
      <c r="BSO1" s="112"/>
      <c r="BSP1" s="112"/>
      <c r="BSQ1" s="112"/>
      <c r="BSR1" s="112"/>
      <c r="BSS1" s="112"/>
      <c r="BST1" s="112"/>
      <c r="BSU1" s="112"/>
      <c r="BSV1" s="112"/>
      <c r="BSW1" s="112"/>
      <c r="BSX1" s="112"/>
      <c r="BSY1" s="112"/>
      <c r="BSZ1" s="112"/>
      <c r="BTA1" s="112"/>
      <c r="BTB1" s="112"/>
      <c r="BTC1" s="112"/>
      <c r="BTD1" s="112"/>
      <c r="BTE1" s="112"/>
      <c r="BTF1" s="112"/>
      <c r="BTG1" s="112"/>
      <c r="BTH1" s="112"/>
      <c r="BTI1" s="112"/>
      <c r="BTJ1" s="112"/>
      <c r="BTK1" s="112"/>
      <c r="BTL1" s="112"/>
      <c r="BTM1" s="112"/>
      <c r="BTN1" s="112"/>
      <c r="BTO1" s="112"/>
      <c r="BTP1" s="112"/>
      <c r="BTQ1" s="112"/>
      <c r="BTR1" s="112"/>
      <c r="BTS1" s="112"/>
      <c r="BTT1" s="112"/>
      <c r="BTU1" s="112"/>
      <c r="BTV1" s="112"/>
      <c r="BTW1" s="112"/>
      <c r="BTX1" s="112"/>
      <c r="BTY1" s="112"/>
      <c r="BTZ1" s="112"/>
      <c r="BUA1" s="112"/>
      <c r="BUB1" s="112"/>
      <c r="BUC1" s="112"/>
      <c r="BUD1" s="112"/>
      <c r="BUE1" s="112"/>
      <c r="BUF1" s="112"/>
      <c r="BUG1" s="112"/>
      <c r="BUH1" s="112"/>
      <c r="BUI1" s="112"/>
      <c r="BUJ1" s="112"/>
      <c r="BUK1" s="112"/>
      <c r="BUL1" s="112"/>
      <c r="BUM1" s="112"/>
      <c r="BUN1" s="112"/>
      <c r="BUO1" s="112"/>
      <c r="BUP1" s="112"/>
      <c r="BUQ1" s="112"/>
      <c r="BUR1" s="112"/>
      <c r="BUS1" s="112"/>
      <c r="BUT1" s="112"/>
      <c r="BUU1" s="112"/>
      <c r="BUV1" s="112"/>
      <c r="BUW1" s="112"/>
      <c r="BUX1" s="112"/>
      <c r="BUY1" s="112"/>
      <c r="BUZ1" s="112"/>
      <c r="BVA1" s="112"/>
      <c r="BVB1" s="112"/>
      <c r="BVC1" s="112"/>
      <c r="BVD1" s="112"/>
      <c r="BVE1" s="112"/>
      <c r="BVF1" s="112"/>
      <c r="BVG1" s="112"/>
      <c r="BVH1" s="112"/>
      <c r="BVI1" s="112"/>
      <c r="BVJ1" s="112"/>
      <c r="BVK1" s="112"/>
      <c r="BVL1" s="112"/>
      <c r="BVM1" s="112"/>
      <c r="BVN1" s="112"/>
      <c r="BVO1" s="112"/>
      <c r="BVP1" s="112"/>
      <c r="BVQ1" s="112"/>
      <c r="BVR1" s="112"/>
      <c r="BVS1" s="112"/>
      <c r="BVT1" s="112"/>
      <c r="BVU1" s="112"/>
      <c r="BVV1" s="112"/>
      <c r="BVW1" s="112"/>
      <c r="BVX1" s="112"/>
      <c r="BVY1" s="112"/>
      <c r="BVZ1" s="112"/>
      <c r="BWA1" s="112"/>
      <c r="BWB1" s="112"/>
      <c r="BWC1" s="112"/>
      <c r="BWD1" s="112"/>
      <c r="BWE1" s="112"/>
      <c r="BWF1" s="112"/>
      <c r="BWG1" s="112"/>
      <c r="BWH1" s="112"/>
      <c r="BWI1" s="112"/>
      <c r="BWJ1" s="112"/>
      <c r="BWK1" s="112"/>
      <c r="BWL1" s="112"/>
      <c r="BWM1" s="112"/>
      <c r="BWN1" s="112"/>
      <c r="BWO1" s="112"/>
      <c r="BWP1" s="112"/>
      <c r="BWQ1" s="112"/>
      <c r="BWR1" s="112"/>
      <c r="BWS1" s="112"/>
      <c r="BWT1" s="112"/>
      <c r="BWU1" s="112"/>
      <c r="BWV1" s="112"/>
      <c r="BWW1" s="112"/>
      <c r="BWX1" s="112"/>
      <c r="BWY1" s="112"/>
      <c r="BWZ1" s="112"/>
      <c r="BXA1" s="112"/>
      <c r="BXB1" s="112"/>
      <c r="BXC1" s="112"/>
      <c r="BXD1" s="112"/>
      <c r="BXE1" s="112"/>
      <c r="BXF1" s="112"/>
      <c r="BXG1" s="112"/>
      <c r="BXH1" s="112"/>
      <c r="BXI1" s="112"/>
      <c r="BXJ1" s="112"/>
      <c r="BXK1" s="112"/>
      <c r="BXL1" s="112"/>
      <c r="BXM1" s="112"/>
      <c r="BXN1" s="112"/>
      <c r="BXO1" s="112"/>
      <c r="BXP1" s="112"/>
      <c r="BXQ1" s="112"/>
      <c r="BXR1" s="112"/>
      <c r="BXS1" s="112"/>
      <c r="BXT1" s="112"/>
      <c r="BXU1" s="112"/>
      <c r="BXV1" s="112"/>
      <c r="BXW1" s="112"/>
      <c r="BXX1" s="112"/>
      <c r="BXY1" s="112"/>
      <c r="BXZ1" s="112"/>
      <c r="BYA1" s="112"/>
      <c r="BYB1" s="112"/>
      <c r="BYC1" s="112"/>
      <c r="BYD1" s="112"/>
      <c r="BYE1" s="112"/>
      <c r="BYF1" s="112"/>
      <c r="BYG1" s="112"/>
      <c r="BYH1" s="112"/>
      <c r="BYI1" s="112"/>
      <c r="BYJ1" s="112"/>
      <c r="BYK1" s="112"/>
      <c r="BYL1" s="112"/>
      <c r="BYM1" s="112"/>
      <c r="BYN1" s="112"/>
      <c r="BYO1" s="112"/>
      <c r="BYP1" s="112"/>
      <c r="BYQ1" s="112"/>
      <c r="BYR1" s="112"/>
      <c r="BYS1" s="112"/>
      <c r="BYT1" s="112"/>
      <c r="BYU1" s="112"/>
      <c r="BYV1" s="112"/>
      <c r="BYW1" s="112"/>
      <c r="BYX1" s="112"/>
      <c r="BYY1" s="112"/>
      <c r="BYZ1" s="112"/>
      <c r="BZA1" s="112"/>
      <c r="BZB1" s="112"/>
      <c r="BZC1" s="112"/>
      <c r="BZD1" s="112"/>
      <c r="BZE1" s="112"/>
      <c r="BZF1" s="112"/>
      <c r="BZG1" s="112"/>
      <c r="BZH1" s="112"/>
      <c r="BZI1" s="112"/>
      <c r="BZJ1" s="112"/>
      <c r="BZK1" s="112"/>
      <c r="BZL1" s="112"/>
      <c r="BZM1" s="112"/>
      <c r="BZN1" s="112"/>
      <c r="BZO1" s="112"/>
      <c r="BZP1" s="112"/>
      <c r="BZQ1" s="112"/>
      <c r="BZR1" s="112"/>
      <c r="BZS1" s="112"/>
      <c r="BZT1" s="112"/>
      <c r="BZU1" s="112"/>
      <c r="BZV1" s="112"/>
      <c r="BZW1" s="112"/>
      <c r="BZX1" s="112"/>
      <c r="BZY1" s="112"/>
      <c r="BZZ1" s="112"/>
      <c r="CAA1" s="112"/>
      <c r="CAB1" s="112"/>
      <c r="CAC1" s="112"/>
      <c r="CAD1" s="112"/>
      <c r="CAE1" s="112"/>
      <c r="CAF1" s="112"/>
      <c r="CAG1" s="112"/>
      <c r="CAH1" s="112"/>
      <c r="CAI1" s="112"/>
      <c r="CAJ1" s="112"/>
      <c r="CAK1" s="112"/>
      <c r="CAL1" s="112"/>
      <c r="CAM1" s="112"/>
      <c r="CAN1" s="112"/>
      <c r="CAO1" s="112"/>
      <c r="CAP1" s="112"/>
      <c r="CAQ1" s="112"/>
      <c r="CAR1" s="112"/>
      <c r="CAS1" s="112"/>
      <c r="CAT1" s="112"/>
      <c r="CAU1" s="112"/>
      <c r="CAV1" s="112"/>
      <c r="CAW1" s="112"/>
      <c r="CAX1" s="112"/>
      <c r="CAY1" s="112"/>
      <c r="CAZ1" s="112"/>
      <c r="CBA1" s="112"/>
      <c r="CBB1" s="112"/>
      <c r="CBC1" s="112"/>
      <c r="CBD1" s="112"/>
      <c r="CBE1" s="112"/>
      <c r="CBF1" s="112"/>
      <c r="CBG1" s="112"/>
      <c r="CBH1" s="112"/>
      <c r="CBI1" s="112"/>
      <c r="CBJ1" s="112"/>
      <c r="CBK1" s="112"/>
      <c r="CBL1" s="112"/>
      <c r="CBM1" s="112"/>
      <c r="CBN1" s="112"/>
      <c r="CBO1" s="112"/>
      <c r="CBP1" s="112"/>
      <c r="CBQ1" s="112"/>
      <c r="CBR1" s="112"/>
      <c r="CBS1" s="112"/>
      <c r="CBT1" s="112"/>
      <c r="CBU1" s="112"/>
      <c r="CBV1" s="112"/>
      <c r="CBW1" s="112"/>
      <c r="CBX1" s="112"/>
      <c r="CBY1" s="112"/>
      <c r="CBZ1" s="112"/>
      <c r="CCA1" s="112"/>
      <c r="CCB1" s="112"/>
      <c r="CCC1" s="112"/>
      <c r="CCD1" s="112"/>
      <c r="CCE1" s="112"/>
      <c r="CCF1" s="112"/>
      <c r="CCG1" s="112"/>
      <c r="CCH1" s="112"/>
      <c r="CCI1" s="112"/>
      <c r="CCJ1" s="112"/>
      <c r="CCK1" s="112"/>
      <c r="CCL1" s="112"/>
      <c r="CCM1" s="112"/>
      <c r="CCN1" s="112"/>
      <c r="CCO1" s="112"/>
      <c r="CCP1" s="112"/>
      <c r="CCQ1" s="112"/>
      <c r="CCR1" s="112"/>
      <c r="CCS1" s="112"/>
      <c r="CCT1" s="112"/>
      <c r="CCU1" s="112"/>
      <c r="CCV1" s="112"/>
      <c r="CCW1" s="112"/>
      <c r="CCX1" s="112"/>
      <c r="CCY1" s="112"/>
      <c r="CCZ1" s="112"/>
      <c r="CDA1" s="112"/>
      <c r="CDB1" s="112"/>
      <c r="CDC1" s="112"/>
      <c r="CDD1" s="112"/>
      <c r="CDE1" s="112"/>
      <c r="CDF1" s="112"/>
      <c r="CDG1" s="112"/>
      <c r="CDH1" s="112"/>
      <c r="CDI1" s="112"/>
      <c r="CDJ1" s="112"/>
      <c r="CDK1" s="112"/>
      <c r="CDL1" s="112"/>
      <c r="CDM1" s="112"/>
      <c r="CDN1" s="112"/>
      <c r="CDO1" s="112"/>
      <c r="CDP1" s="112"/>
      <c r="CDQ1" s="112"/>
      <c r="CDR1" s="112"/>
      <c r="CDS1" s="112"/>
      <c r="CDT1" s="112"/>
      <c r="CDU1" s="112"/>
      <c r="CDV1" s="112"/>
      <c r="CDW1" s="112"/>
      <c r="CDX1" s="112"/>
      <c r="CDY1" s="112"/>
      <c r="CDZ1" s="112"/>
      <c r="CEA1" s="112"/>
      <c r="CEB1" s="112"/>
      <c r="CEC1" s="112"/>
      <c r="CED1" s="112"/>
      <c r="CEE1" s="112"/>
      <c r="CEF1" s="112"/>
      <c r="CEG1" s="112"/>
      <c r="CEH1" s="112"/>
      <c r="CEI1" s="112"/>
      <c r="CEJ1" s="112"/>
      <c r="CEK1" s="112"/>
      <c r="CEL1" s="112"/>
      <c r="CEM1" s="112"/>
      <c r="CEN1" s="112"/>
      <c r="CEO1" s="112"/>
      <c r="CEP1" s="112"/>
      <c r="CEQ1" s="112"/>
      <c r="CER1" s="112"/>
      <c r="CES1" s="112"/>
      <c r="CET1" s="112"/>
      <c r="CEU1" s="112"/>
      <c r="CEV1" s="112"/>
      <c r="CEW1" s="112"/>
      <c r="CEX1" s="112"/>
      <c r="CEY1" s="112"/>
      <c r="CEZ1" s="112"/>
      <c r="CFA1" s="112"/>
      <c r="CFB1" s="112"/>
      <c r="CFC1" s="112"/>
      <c r="CFD1" s="112"/>
      <c r="CFE1" s="112"/>
      <c r="CFF1" s="112"/>
      <c r="CFG1" s="112"/>
      <c r="CFH1" s="112"/>
      <c r="CFI1" s="112"/>
      <c r="CFJ1" s="112"/>
      <c r="CFK1" s="112"/>
      <c r="CFL1" s="112"/>
      <c r="CFM1" s="112"/>
      <c r="CFN1" s="112"/>
      <c r="CFO1" s="112"/>
      <c r="CFP1" s="112"/>
      <c r="CFQ1" s="112"/>
      <c r="CFR1" s="112"/>
      <c r="CFS1" s="112"/>
      <c r="CFT1" s="112"/>
      <c r="CFU1" s="112"/>
      <c r="CFV1" s="112"/>
      <c r="CFW1" s="112"/>
      <c r="CFX1" s="112"/>
      <c r="CFY1" s="112"/>
      <c r="CFZ1" s="112"/>
      <c r="CGA1" s="112"/>
      <c r="CGB1" s="112"/>
      <c r="CGC1" s="112"/>
      <c r="CGD1" s="112"/>
      <c r="CGE1" s="112"/>
      <c r="CGF1" s="112"/>
      <c r="CGG1" s="112"/>
      <c r="CGH1" s="112"/>
      <c r="CGI1" s="112"/>
      <c r="CGJ1" s="112"/>
      <c r="CGK1" s="112"/>
      <c r="CGL1" s="112"/>
      <c r="CGM1" s="112"/>
      <c r="CGN1" s="112"/>
      <c r="CGO1" s="112"/>
      <c r="CGP1" s="112"/>
      <c r="CGQ1" s="112"/>
      <c r="CGR1" s="112"/>
      <c r="CGS1" s="112"/>
      <c r="CGT1" s="112"/>
      <c r="CGU1" s="112"/>
      <c r="CGV1" s="112"/>
      <c r="CGW1" s="112"/>
      <c r="CGX1" s="112"/>
      <c r="CGY1" s="112"/>
      <c r="CGZ1" s="112"/>
      <c r="CHA1" s="112"/>
      <c r="CHB1" s="112"/>
      <c r="CHC1" s="112"/>
      <c r="CHD1" s="112"/>
      <c r="CHE1" s="112"/>
      <c r="CHF1" s="112"/>
      <c r="CHG1" s="112"/>
      <c r="CHH1" s="112"/>
      <c r="CHI1" s="112"/>
      <c r="CHJ1" s="112"/>
      <c r="CHK1" s="112"/>
      <c r="CHL1" s="112"/>
      <c r="CHM1" s="112"/>
      <c r="CHN1" s="112"/>
      <c r="CHO1" s="112"/>
      <c r="CHP1" s="112"/>
      <c r="CHQ1" s="112"/>
      <c r="CHR1" s="112"/>
      <c r="CHS1" s="112"/>
      <c r="CHT1" s="112"/>
      <c r="CHU1" s="112"/>
      <c r="CHV1" s="112"/>
      <c r="CHW1" s="112"/>
      <c r="CHX1" s="112"/>
      <c r="CHY1" s="112"/>
      <c r="CHZ1" s="112"/>
      <c r="CIA1" s="112"/>
      <c r="CIB1" s="112"/>
      <c r="CIC1" s="112"/>
      <c r="CID1" s="112"/>
      <c r="CIE1" s="112"/>
      <c r="CIF1" s="112"/>
      <c r="CIG1" s="112"/>
      <c r="CIH1" s="112"/>
      <c r="CII1" s="112"/>
      <c r="CIJ1" s="112"/>
      <c r="CIK1" s="112"/>
      <c r="CIL1" s="112"/>
      <c r="CIM1" s="112"/>
      <c r="CIN1" s="112"/>
      <c r="CIO1" s="112"/>
      <c r="CIP1" s="112"/>
      <c r="CIQ1" s="112"/>
      <c r="CIR1" s="112"/>
      <c r="CIS1" s="112"/>
      <c r="CIT1" s="112"/>
      <c r="CIU1" s="112"/>
      <c r="CIV1" s="112"/>
      <c r="CIW1" s="112"/>
      <c r="CIX1" s="112"/>
      <c r="CIY1" s="112"/>
      <c r="CIZ1" s="112"/>
      <c r="CJA1" s="112"/>
      <c r="CJB1" s="112"/>
      <c r="CJC1" s="112"/>
      <c r="CJD1" s="112"/>
      <c r="CJE1" s="112"/>
      <c r="CJF1" s="112"/>
      <c r="CJG1" s="112"/>
      <c r="CJH1" s="112"/>
      <c r="CJI1" s="112"/>
      <c r="CJJ1" s="112"/>
      <c r="CJK1" s="112"/>
      <c r="CJL1" s="112"/>
      <c r="CJM1" s="112"/>
      <c r="CJN1" s="112"/>
      <c r="CJO1" s="112"/>
      <c r="CJP1" s="112"/>
      <c r="CJQ1" s="112"/>
      <c r="CJR1" s="112"/>
      <c r="CJS1" s="112"/>
      <c r="CJT1" s="112"/>
      <c r="CJU1" s="112"/>
      <c r="CJV1" s="112"/>
      <c r="CJW1" s="112"/>
      <c r="CJX1" s="112"/>
      <c r="CJY1" s="112"/>
      <c r="CJZ1" s="112"/>
      <c r="CKA1" s="112"/>
      <c r="CKB1" s="112"/>
      <c r="CKC1" s="112"/>
      <c r="CKD1" s="112"/>
      <c r="CKE1" s="112"/>
      <c r="CKF1" s="112"/>
      <c r="CKG1" s="112"/>
      <c r="CKH1" s="112"/>
      <c r="CKI1" s="112"/>
      <c r="CKJ1" s="112"/>
      <c r="CKK1" s="112"/>
      <c r="CKL1" s="112"/>
      <c r="CKM1" s="112"/>
      <c r="CKN1" s="112"/>
      <c r="CKO1" s="112"/>
      <c r="CKP1" s="112"/>
      <c r="CKQ1" s="112"/>
      <c r="CKR1" s="112"/>
      <c r="CKS1" s="112"/>
      <c r="CKT1" s="112"/>
      <c r="CKU1" s="112"/>
      <c r="CKV1" s="112"/>
      <c r="CKW1" s="112"/>
      <c r="CKX1" s="112"/>
      <c r="CKY1" s="112"/>
      <c r="CKZ1" s="112"/>
      <c r="CLA1" s="112"/>
      <c r="CLB1" s="112"/>
      <c r="CLC1" s="112"/>
      <c r="CLD1" s="112"/>
      <c r="CLE1" s="112"/>
      <c r="CLF1" s="112"/>
      <c r="CLG1" s="112"/>
      <c r="CLH1" s="112"/>
      <c r="CLI1" s="112"/>
      <c r="CLJ1" s="112"/>
      <c r="CLK1" s="112"/>
      <c r="CLL1" s="112"/>
      <c r="CLM1" s="112"/>
      <c r="CLN1" s="112"/>
      <c r="CLO1" s="112"/>
      <c r="CLP1" s="112"/>
      <c r="CLQ1" s="112"/>
      <c r="CLR1" s="112"/>
      <c r="CLS1" s="112"/>
      <c r="CLT1" s="112"/>
      <c r="CLU1" s="112"/>
      <c r="CLV1" s="112"/>
      <c r="CLW1" s="112"/>
      <c r="CLX1" s="112"/>
      <c r="CLY1" s="112"/>
      <c r="CLZ1" s="112"/>
      <c r="CMA1" s="112"/>
      <c r="CMB1" s="112"/>
      <c r="CMC1" s="112"/>
      <c r="CMD1" s="112"/>
      <c r="CME1" s="112"/>
      <c r="CMF1" s="112"/>
      <c r="CMG1" s="112"/>
      <c r="CMH1" s="112"/>
      <c r="CMI1" s="112"/>
      <c r="CMJ1" s="112"/>
      <c r="CMK1" s="112"/>
      <c r="CML1" s="112"/>
      <c r="CMM1" s="112"/>
      <c r="CMN1" s="112"/>
      <c r="CMO1" s="112"/>
      <c r="CMP1" s="112"/>
      <c r="CMQ1" s="112"/>
      <c r="CMR1" s="112"/>
      <c r="CMS1" s="112"/>
      <c r="CMT1" s="112"/>
      <c r="CMU1" s="112"/>
      <c r="CMV1" s="112"/>
      <c r="CMW1" s="112"/>
      <c r="CMX1" s="112"/>
      <c r="CMY1" s="112"/>
      <c r="CMZ1" s="112"/>
      <c r="CNA1" s="112"/>
      <c r="CNB1" s="112"/>
      <c r="CNC1" s="112"/>
      <c r="CND1" s="112"/>
      <c r="CNE1" s="112"/>
      <c r="CNF1" s="112"/>
      <c r="CNG1" s="112"/>
      <c r="CNH1" s="112"/>
      <c r="CNI1" s="112"/>
      <c r="CNJ1" s="112"/>
      <c r="CNK1" s="112"/>
      <c r="CNL1" s="112"/>
      <c r="CNM1" s="112"/>
      <c r="CNN1" s="112"/>
      <c r="CNO1" s="112"/>
      <c r="CNP1" s="112"/>
      <c r="CNQ1" s="112"/>
      <c r="CNR1" s="112"/>
      <c r="CNS1" s="112"/>
      <c r="CNT1" s="112"/>
      <c r="CNU1" s="112"/>
      <c r="CNV1" s="112"/>
      <c r="CNW1" s="112"/>
      <c r="CNX1" s="112"/>
      <c r="CNY1" s="112"/>
      <c r="CNZ1" s="112"/>
      <c r="COA1" s="112"/>
      <c r="COB1" s="112"/>
      <c r="COC1" s="112"/>
      <c r="COD1" s="112"/>
      <c r="COE1" s="112"/>
      <c r="COF1" s="112"/>
      <c r="COG1" s="112"/>
      <c r="COH1" s="112"/>
      <c r="COI1" s="112"/>
      <c r="COJ1" s="112"/>
      <c r="COK1" s="112"/>
      <c r="COL1" s="112"/>
      <c r="COM1" s="112"/>
      <c r="CON1" s="112"/>
      <c r="COO1" s="112"/>
      <c r="COP1" s="112"/>
      <c r="COQ1" s="112"/>
      <c r="COR1" s="112"/>
      <c r="COS1" s="112"/>
      <c r="COT1" s="112"/>
      <c r="COU1" s="112"/>
      <c r="COV1" s="112"/>
      <c r="COW1" s="112"/>
      <c r="COX1" s="112"/>
      <c r="COY1" s="112"/>
      <c r="COZ1" s="112"/>
      <c r="CPA1" s="112"/>
      <c r="CPB1" s="112"/>
      <c r="CPC1" s="112"/>
      <c r="CPD1" s="112"/>
      <c r="CPE1" s="112"/>
      <c r="CPF1" s="112"/>
      <c r="CPG1" s="112"/>
      <c r="CPH1" s="112"/>
      <c r="CPI1" s="112"/>
      <c r="CPJ1" s="112"/>
      <c r="CPK1" s="112"/>
      <c r="CPL1" s="112"/>
      <c r="CPM1" s="112"/>
      <c r="CPN1" s="112"/>
      <c r="CPO1" s="112"/>
      <c r="CPP1" s="112"/>
      <c r="CPQ1" s="112"/>
      <c r="CPR1" s="112"/>
      <c r="CPS1" s="112"/>
      <c r="CPT1" s="112"/>
      <c r="CPU1" s="112"/>
      <c r="CPV1" s="112"/>
      <c r="CPW1" s="112"/>
      <c r="CPX1" s="112"/>
      <c r="CPY1" s="112"/>
      <c r="CPZ1" s="112"/>
      <c r="CQA1" s="112"/>
      <c r="CQB1" s="112"/>
      <c r="CQC1" s="112"/>
      <c r="CQD1" s="112"/>
      <c r="CQE1" s="112"/>
      <c r="CQF1" s="112"/>
      <c r="CQG1" s="112"/>
      <c r="CQH1" s="112"/>
      <c r="CQI1" s="112"/>
      <c r="CQJ1" s="112"/>
      <c r="CQK1" s="112"/>
      <c r="CQL1" s="112"/>
      <c r="CQM1" s="112"/>
      <c r="CQN1" s="112"/>
      <c r="CQO1" s="112"/>
      <c r="CQP1" s="112"/>
      <c r="CQQ1" s="112"/>
      <c r="CQR1" s="112"/>
      <c r="CQS1" s="112"/>
      <c r="CQT1" s="112"/>
      <c r="CQU1" s="112"/>
      <c r="CQV1" s="112"/>
      <c r="CQW1" s="112"/>
      <c r="CQX1" s="112"/>
      <c r="CQY1" s="112"/>
      <c r="CQZ1" s="112"/>
      <c r="CRA1" s="112"/>
      <c r="CRB1" s="112"/>
      <c r="CRC1" s="112"/>
      <c r="CRD1" s="112"/>
      <c r="CRE1" s="112"/>
      <c r="CRF1" s="112"/>
      <c r="CRG1" s="112"/>
      <c r="CRH1" s="112"/>
      <c r="CRI1" s="112"/>
      <c r="CRJ1" s="112"/>
      <c r="CRK1" s="112"/>
      <c r="CRL1" s="112"/>
      <c r="CRM1" s="112"/>
      <c r="CRN1" s="112"/>
      <c r="CRO1" s="112"/>
      <c r="CRP1" s="112"/>
      <c r="CRQ1" s="112"/>
      <c r="CRR1" s="112"/>
      <c r="CRS1" s="112"/>
      <c r="CRT1" s="112"/>
      <c r="CRU1" s="112"/>
      <c r="CRV1" s="112"/>
      <c r="CRW1" s="112"/>
      <c r="CRX1" s="112"/>
      <c r="CRY1" s="112"/>
      <c r="CRZ1" s="112"/>
      <c r="CSA1" s="112"/>
      <c r="CSB1" s="112"/>
      <c r="CSC1" s="112"/>
      <c r="CSD1" s="112"/>
      <c r="CSE1" s="112"/>
      <c r="CSF1" s="112"/>
      <c r="CSG1" s="112"/>
      <c r="CSH1" s="112"/>
      <c r="CSI1" s="112"/>
      <c r="CSJ1" s="112"/>
      <c r="CSK1" s="112"/>
      <c r="CSL1" s="112"/>
      <c r="CSM1" s="112"/>
      <c r="CSN1" s="112"/>
      <c r="CSO1" s="112"/>
      <c r="CSP1" s="112"/>
      <c r="CSQ1" s="112"/>
      <c r="CSR1" s="112"/>
      <c r="CSS1" s="112"/>
      <c r="CST1" s="112"/>
      <c r="CSU1" s="112"/>
      <c r="CSV1" s="112"/>
      <c r="CSW1" s="112"/>
      <c r="CSX1" s="112"/>
      <c r="CSY1" s="112"/>
      <c r="CSZ1" s="112"/>
      <c r="CTA1" s="112"/>
      <c r="CTB1" s="112"/>
      <c r="CTC1" s="112"/>
      <c r="CTD1" s="112"/>
      <c r="CTE1" s="112"/>
      <c r="CTF1" s="112"/>
      <c r="CTG1" s="112"/>
      <c r="CTH1" s="112"/>
      <c r="CTI1" s="112"/>
      <c r="CTJ1" s="112"/>
      <c r="CTK1" s="112"/>
      <c r="CTL1" s="112"/>
      <c r="CTM1" s="112"/>
      <c r="CTN1" s="112"/>
      <c r="CTO1" s="112"/>
      <c r="CTP1" s="112"/>
      <c r="CTQ1" s="112"/>
      <c r="CTR1" s="112"/>
      <c r="CTS1" s="112"/>
      <c r="CTT1" s="112"/>
      <c r="CTU1" s="112"/>
      <c r="CTV1" s="112"/>
      <c r="CTW1" s="112"/>
      <c r="CTX1" s="112"/>
      <c r="CTY1" s="112"/>
      <c r="CTZ1" s="112"/>
      <c r="CUA1" s="112"/>
      <c r="CUB1" s="112"/>
      <c r="CUC1" s="112"/>
      <c r="CUD1" s="112"/>
      <c r="CUE1" s="112"/>
      <c r="CUF1" s="112"/>
      <c r="CUG1" s="112"/>
      <c r="CUH1" s="112"/>
      <c r="CUI1" s="112"/>
      <c r="CUJ1" s="112"/>
      <c r="CUK1" s="112"/>
      <c r="CUL1" s="112"/>
      <c r="CUM1" s="112"/>
      <c r="CUN1" s="112"/>
      <c r="CUO1" s="112"/>
      <c r="CUP1" s="112"/>
      <c r="CUQ1" s="112"/>
      <c r="CUR1" s="112"/>
      <c r="CUS1" s="112"/>
      <c r="CUT1" s="112"/>
      <c r="CUU1" s="112"/>
      <c r="CUV1" s="112"/>
      <c r="CUW1" s="112"/>
      <c r="CUX1" s="112"/>
      <c r="CUY1" s="112"/>
      <c r="CUZ1" s="112"/>
      <c r="CVA1" s="112"/>
      <c r="CVB1" s="112"/>
      <c r="CVC1" s="112"/>
      <c r="CVD1" s="112"/>
      <c r="CVE1" s="112"/>
      <c r="CVF1" s="112"/>
      <c r="CVG1" s="112"/>
      <c r="CVH1" s="112"/>
      <c r="CVI1" s="112"/>
      <c r="CVJ1" s="112"/>
      <c r="CVK1" s="112"/>
      <c r="CVL1" s="112"/>
      <c r="CVM1" s="112"/>
      <c r="CVN1" s="112"/>
      <c r="CVO1" s="112"/>
      <c r="CVP1" s="112"/>
      <c r="CVQ1" s="112"/>
      <c r="CVR1" s="112"/>
      <c r="CVS1" s="112"/>
      <c r="CVT1" s="112"/>
      <c r="CVU1" s="112"/>
      <c r="CVV1" s="112"/>
      <c r="CVW1" s="112"/>
      <c r="CVX1" s="112"/>
      <c r="CVY1" s="112"/>
      <c r="CVZ1" s="112"/>
      <c r="CWA1" s="112"/>
      <c r="CWB1" s="112"/>
      <c r="CWC1" s="112"/>
      <c r="CWD1" s="112"/>
      <c r="CWE1" s="112"/>
      <c r="CWF1" s="112"/>
      <c r="CWG1" s="112"/>
      <c r="CWH1" s="112"/>
      <c r="CWI1" s="112"/>
      <c r="CWJ1" s="112"/>
      <c r="CWK1" s="112"/>
      <c r="CWL1" s="112"/>
      <c r="CWM1" s="112"/>
      <c r="CWN1" s="112"/>
      <c r="CWO1" s="112"/>
      <c r="CWP1" s="112"/>
      <c r="CWQ1" s="112"/>
      <c r="CWR1" s="112"/>
      <c r="CWS1" s="112"/>
      <c r="CWT1" s="112"/>
      <c r="CWU1" s="112"/>
      <c r="CWV1" s="112"/>
      <c r="CWW1" s="112"/>
      <c r="CWX1" s="112"/>
      <c r="CWY1" s="112"/>
      <c r="CWZ1" s="112"/>
      <c r="CXA1" s="112"/>
      <c r="CXB1" s="112"/>
      <c r="CXC1" s="112"/>
      <c r="CXD1" s="112"/>
      <c r="CXE1" s="112"/>
      <c r="CXF1" s="112"/>
      <c r="CXG1" s="112"/>
      <c r="CXH1" s="112"/>
      <c r="CXI1" s="112"/>
      <c r="CXJ1" s="112"/>
      <c r="CXK1" s="112"/>
      <c r="CXL1" s="112"/>
      <c r="CXM1" s="112"/>
      <c r="CXN1" s="112"/>
      <c r="CXO1" s="112"/>
      <c r="CXP1" s="112"/>
      <c r="CXQ1" s="112"/>
      <c r="CXR1" s="112"/>
      <c r="CXS1" s="112"/>
      <c r="CXT1" s="112"/>
      <c r="CXU1" s="112"/>
      <c r="CXV1" s="112"/>
      <c r="CXW1" s="112"/>
      <c r="CXX1" s="112"/>
      <c r="CXY1" s="112"/>
      <c r="CXZ1" s="112"/>
      <c r="CYA1" s="112"/>
      <c r="CYB1" s="112"/>
      <c r="CYC1" s="112"/>
      <c r="CYD1" s="112"/>
      <c r="CYE1" s="112"/>
      <c r="CYF1" s="112"/>
      <c r="CYG1" s="112"/>
      <c r="CYH1" s="112"/>
      <c r="CYI1" s="112"/>
      <c r="CYJ1" s="112"/>
      <c r="CYK1" s="112"/>
      <c r="CYL1" s="112"/>
      <c r="CYM1" s="112"/>
      <c r="CYN1" s="112"/>
      <c r="CYO1" s="112"/>
      <c r="CYP1" s="112"/>
      <c r="CYQ1" s="112"/>
      <c r="CYR1" s="112"/>
      <c r="CYS1" s="112"/>
      <c r="CYT1" s="112"/>
      <c r="CYU1" s="112"/>
      <c r="CYV1" s="112"/>
      <c r="CYW1" s="112"/>
      <c r="CYX1" s="112"/>
      <c r="CYY1" s="112"/>
      <c r="CYZ1" s="112"/>
      <c r="CZA1" s="112"/>
      <c r="CZB1" s="112"/>
      <c r="CZC1" s="112"/>
      <c r="CZD1" s="112"/>
      <c r="CZE1" s="112"/>
      <c r="CZF1" s="112"/>
      <c r="CZG1" s="112"/>
      <c r="CZH1" s="112"/>
      <c r="CZI1" s="112"/>
      <c r="CZJ1" s="112"/>
      <c r="CZK1" s="112"/>
      <c r="CZL1" s="112"/>
      <c r="CZM1" s="112"/>
      <c r="CZN1" s="112"/>
      <c r="CZO1" s="112"/>
      <c r="CZP1" s="112"/>
      <c r="CZQ1" s="112"/>
      <c r="CZR1" s="112"/>
      <c r="CZS1" s="112"/>
      <c r="CZT1" s="112"/>
      <c r="CZU1" s="112"/>
      <c r="CZV1" s="112"/>
      <c r="CZW1" s="112"/>
      <c r="CZX1" s="112"/>
      <c r="CZY1" s="112"/>
      <c r="CZZ1" s="112"/>
      <c r="DAA1" s="112"/>
      <c r="DAB1" s="112"/>
      <c r="DAC1" s="112"/>
      <c r="DAD1" s="112"/>
      <c r="DAE1" s="112"/>
      <c r="DAF1" s="112"/>
      <c r="DAG1" s="112"/>
      <c r="DAH1" s="112"/>
      <c r="DAI1" s="112"/>
      <c r="DAJ1" s="112"/>
      <c r="DAK1" s="112"/>
      <c r="DAL1" s="112"/>
      <c r="DAM1" s="112"/>
      <c r="DAN1" s="112"/>
      <c r="DAO1" s="112"/>
      <c r="DAP1" s="112"/>
      <c r="DAQ1" s="112"/>
      <c r="DAR1" s="112"/>
      <c r="DAS1" s="112"/>
      <c r="DAT1" s="112"/>
      <c r="DAU1" s="112"/>
      <c r="DAV1" s="112"/>
      <c r="DAW1" s="112"/>
      <c r="DAX1" s="112"/>
      <c r="DAY1" s="112"/>
      <c r="DAZ1" s="112"/>
      <c r="DBA1" s="112"/>
      <c r="DBB1" s="112"/>
      <c r="DBC1" s="112"/>
      <c r="DBD1" s="112"/>
      <c r="DBE1" s="112"/>
      <c r="DBF1" s="112"/>
      <c r="DBG1" s="112"/>
      <c r="DBH1" s="112"/>
      <c r="DBI1" s="112"/>
      <c r="DBJ1" s="112"/>
      <c r="DBK1" s="112"/>
      <c r="DBL1" s="112"/>
      <c r="DBM1" s="112"/>
      <c r="DBN1" s="112"/>
      <c r="DBO1" s="112"/>
      <c r="DBP1" s="112"/>
      <c r="DBQ1" s="112"/>
      <c r="DBR1" s="112"/>
      <c r="DBS1" s="112"/>
      <c r="DBT1" s="112"/>
      <c r="DBU1" s="112"/>
      <c r="DBV1" s="112"/>
      <c r="DBW1" s="112"/>
      <c r="DBX1" s="112"/>
      <c r="DBY1" s="112"/>
      <c r="DBZ1" s="112"/>
      <c r="DCA1" s="112"/>
      <c r="DCB1" s="112"/>
      <c r="DCC1" s="112"/>
      <c r="DCD1" s="112"/>
      <c r="DCE1" s="112"/>
      <c r="DCF1" s="112"/>
      <c r="DCG1" s="112"/>
      <c r="DCH1" s="112"/>
      <c r="DCI1" s="112"/>
      <c r="DCJ1" s="112"/>
      <c r="DCK1" s="112"/>
      <c r="DCL1" s="112"/>
      <c r="DCM1" s="112"/>
      <c r="DCN1" s="112"/>
      <c r="DCO1" s="112"/>
      <c r="DCP1" s="112"/>
      <c r="DCQ1" s="112"/>
      <c r="DCR1" s="112"/>
      <c r="DCS1" s="112"/>
      <c r="DCT1" s="112"/>
      <c r="DCU1" s="112"/>
      <c r="DCV1" s="112"/>
      <c r="DCW1" s="112"/>
      <c r="DCX1" s="112"/>
      <c r="DCY1" s="112"/>
      <c r="DCZ1" s="112"/>
      <c r="DDA1" s="112"/>
      <c r="DDB1" s="112"/>
      <c r="DDC1" s="112"/>
      <c r="DDD1" s="112"/>
      <c r="DDE1" s="112"/>
      <c r="DDF1" s="112"/>
      <c r="DDG1" s="112"/>
      <c r="DDH1" s="112"/>
      <c r="DDI1" s="112"/>
      <c r="DDJ1" s="112"/>
      <c r="DDK1" s="112"/>
      <c r="DDL1" s="112"/>
      <c r="DDM1" s="112"/>
      <c r="DDN1" s="112"/>
      <c r="DDO1" s="112"/>
      <c r="DDP1" s="112"/>
      <c r="DDQ1" s="112"/>
      <c r="DDR1" s="112"/>
      <c r="DDS1" s="112"/>
      <c r="DDT1" s="112"/>
      <c r="DDU1" s="112"/>
      <c r="DDV1" s="112"/>
      <c r="DDW1" s="112"/>
      <c r="DDX1" s="112"/>
      <c r="DDY1" s="112"/>
      <c r="DDZ1" s="112"/>
      <c r="DEA1" s="112"/>
      <c r="DEB1" s="112"/>
      <c r="DEC1" s="112"/>
      <c r="DED1" s="112"/>
      <c r="DEE1" s="112"/>
      <c r="DEF1" s="112"/>
      <c r="DEG1" s="112"/>
      <c r="DEH1" s="112"/>
      <c r="DEI1" s="112"/>
      <c r="DEJ1" s="112"/>
      <c r="DEK1" s="112"/>
      <c r="DEL1" s="112"/>
      <c r="DEM1" s="112"/>
      <c r="DEN1" s="112"/>
      <c r="DEO1" s="112"/>
      <c r="DEP1" s="112"/>
      <c r="DEQ1" s="112"/>
      <c r="DER1" s="112"/>
      <c r="DES1" s="112"/>
      <c r="DET1" s="112"/>
      <c r="DEU1" s="112"/>
      <c r="DEV1" s="112"/>
      <c r="DEW1" s="112"/>
      <c r="DEX1" s="112"/>
      <c r="DEY1" s="112"/>
      <c r="DEZ1" s="112"/>
      <c r="DFA1" s="112"/>
      <c r="DFB1" s="112"/>
      <c r="DFC1" s="112"/>
      <c r="DFD1" s="112"/>
      <c r="DFE1" s="112"/>
      <c r="DFF1" s="112"/>
      <c r="DFG1" s="112"/>
      <c r="DFH1" s="112"/>
      <c r="DFI1" s="112"/>
      <c r="DFJ1" s="112"/>
      <c r="DFK1" s="112"/>
      <c r="DFL1" s="112"/>
      <c r="DFM1" s="112"/>
      <c r="DFN1" s="112"/>
      <c r="DFO1" s="112"/>
      <c r="DFP1" s="112"/>
      <c r="DFQ1" s="112"/>
      <c r="DFR1" s="112"/>
      <c r="DFS1" s="112"/>
      <c r="DFT1" s="112"/>
      <c r="DFU1" s="112"/>
      <c r="DFV1" s="112"/>
      <c r="DFW1" s="112"/>
      <c r="DFX1" s="112"/>
      <c r="DFY1" s="112"/>
      <c r="DFZ1" s="112"/>
      <c r="DGA1" s="112"/>
      <c r="DGB1" s="112"/>
      <c r="DGC1" s="112"/>
      <c r="DGD1" s="112"/>
      <c r="DGE1" s="112"/>
      <c r="DGF1" s="112"/>
      <c r="DGG1" s="112"/>
      <c r="DGH1" s="112"/>
      <c r="DGI1" s="112"/>
      <c r="DGJ1" s="112"/>
      <c r="DGK1" s="112"/>
      <c r="DGL1" s="112"/>
      <c r="DGM1" s="112"/>
      <c r="DGN1" s="112"/>
      <c r="DGO1" s="112"/>
      <c r="DGP1" s="112"/>
      <c r="DGQ1" s="112"/>
      <c r="DGR1" s="112"/>
      <c r="DGS1" s="112"/>
      <c r="DGT1" s="112"/>
      <c r="DGU1" s="112"/>
      <c r="DGV1" s="112"/>
      <c r="DGW1" s="112"/>
      <c r="DGX1" s="112"/>
      <c r="DGY1" s="112"/>
      <c r="DGZ1" s="112"/>
      <c r="DHA1" s="112"/>
      <c r="DHB1" s="112"/>
      <c r="DHC1" s="112"/>
      <c r="DHD1" s="112"/>
      <c r="DHE1" s="112"/>
      <c r="DHF1" s="112"/>
      <c r="DHG1" s="112"/>
      <c r="DHH1" s="112"/>
      <c r="DHI1" s="112"/>
      <c r="DHJ1" s="112"/>
      <c r="DHK1" s="112"/>
      <c r="DHL1" s="112"/>
      <c r="DHM1" s="112"/>
      <c r="DHN1" s="112"/>
      <c r="DHO1" s="112"/>
      <c r="DHP1" s="112"/>
      <c r="DHQ1" s="112"/>
      <c r="DHR1" s="112"/>
      <c r="DHS1" s="112"/>
      <c r="DHT1" s="112"/>
      <c r="DHU1" s="112"/>
      <c r="DHV1" s="112"/>
      <c r="DHW1" s="112"/>
      <c r="DHX1" s="112"/>
      <c r="DHY1" s="112"/>
      <c r="DHZ1" s="112"/>
      <c r="DIA1" s="112"/>
      <c r="DIB1" s="112"/>
      <c r="DIC1" s="112"/>
      <c r="DID1" s="112"/>
      <c r="DIE1" s="112"/>
      <c r="DIF1" s="112"/>
      <c r="DIG1" s="112"/>
      <c r="DIH1" s="112"/>
      <c r="DII1" s="112"/>
      <c r="DIJ1" s="112"/>
      <c r="DIK1" s="112"/>
      <c r="DIL1" s="112"/>
      <c r="DIM1" s="112"/>
      <c r="DIN1" s="112"/>
      <c r="DIO1" s="112"/>
      <c r="DIP1" s="112"/>
      <c r="DIQ1" s="112"/>
      <c r="DIR1" s="112"/>
      <c r="DIS1" s="112"/>
      <c r="DIT1" s="112"/>
      <c r="DIU1" s="112"/>
      <c r="DIV1" s="112"/>
      <c r="DIW1" s="112"/>
      <c r="DIX1" s="112"/>
      <c r="DIY1" s="112"/>
      <c r="DIZ1" s="112"/>
      <c r="DJA1" s="112"/>
      <c r="DJB1" s="112"/>
      <c r="DJC1" s="112"/>
      <c r="DJD1" s="112"/>
      <c r="DJE1" s="112"/>
      <c r="DJF1" s="112"/>
      <c r="DJG1" s="112"/>
      <c r="DJH1" s="112"/>
      <c r="DJI1" s="112"/>
      <c r="DJJ1" s="112"/>
      <c r="DJK1" s="112"/>
      <c r="DJL1" s="112"/>
      <c r="DJM1" s="112"/>
      <c r="DJN1" s="112"/>
      <c r="DJO1" s="112"/>
      <c r="DJP1" s="112"/>
      <c r="DJQ1" s="112"/>
      <c r="DJR1" s="112"/>
      <c r="DJS1" s="112"/>
      <c r="DJT1" s="112"/>
      <c r="DJU1" s="112"/>
      <c r="DJV1" s="112"/>
      <c r="DJW1" s="112"/>
      <c r="DJX1" s="112"/>
      <c r="DJY1" s="112"/>
      <c r="DJZ1" s="112"/>
      <c r="DKA1" s="112"/>
      <c r="DKB1" s="112"/>
      <c r="DKC1" s="112"/>
      <c r="DKD1" s="112"/>
      <c r="DKE1" s="112"/>
      <c r="DKF1" s="112"/>
      <c r="DKG1" s="112"/>
      <c r="DKH1" s="112"/>
      <c r="DKI1" s="112"/>
      <c r="DKJ1" s="112"/>
      <c r="DKK1" s="112"/>
      <c r="DKL1" s="112"/>
      <c r="DKM1" s="112"/>
      <c r="DKN1" s="112"/>
      <c r="DKO1" s="112"/>
      <c r="DKP1" s="112"/>
      <c r="DKQ1" s="112"/>
      <c r="DKR1" s="112"/>
      <c r="DKS1" s="112"/>
      <c r="DKT1" s="112"/>
      <c r="DKU1" s="112"/>
      <c r="DKV1" s="112"/>
      <c r="DKW1" s="112"/>
      <c r="DKX1" s="112"/>
      <c r="DKY1" s="112"/>
      <c r="DKZ1" s="112"/>
      <c r="DLA1" s="112"/>
      <c r="DLB1" s="112"/>
      <c r="DLC1" s="112"/>
      <c r="DLD1" s="112"/>
      <c r="DLE1" s="112"/>
      <c r="DLF1" s="112"/>
      <c r="DLG1" s="112"/>
      <c r="DLH1" s="112"/>
      <c r="DLI1" s="112"/>
      <c r="DLJ1" s="112"/>
      <c r="DLK1" s="112"/>
      <c r="DLL1" s="112"/>
      <c r="DLM1" s="112"/>
      <c r="DLN1" s="112"/>
      <c r="DLO1" s="112"/>
      <c r="DLP1" s="112"/>
      <c r="DLQ1" s="112"/>
      <c r="DLR1" s="112"/>
      <c r="DLS1" s="112"/>
      <c r="DLT1" s="112"/>
      <c r="DLU1" s="112"/>
      <c r="DLV1" s="112"/>
      <c r="DLW1" s="112"/>
      <c r="DLX1" s="112"/>
      <c r="DLY1" s="112"/>
      <c r="DLZ1" s="112"/>
      <c r="DMA1" s="112"/>
      <c r="DMB1" s="112"/>
      <c r="DMC1" s="112"/>
      <c r="DMD1" s="112"/>
      <c r="DME1" s="112"/>
      <c r="DMF1" s="112"/>
      <c r="DMG1" s="112"/>
      <c r="DMH1" s="112"/>
      <c r="DMI1" s="112"/>
      <c r="DMJ1" s="112"/>
      <c r="DMK1" s="112"/>
      <c r="DML1" s="112"/>
      <c r="DMM1" s="112"/>
      <c r="DMN1" s="112"/>
      <c r="DMO1" s="112"/>
      <c r="DMP1" s="112"/>
      <c r="DMQ1" s="112"/>
      <c r="DMR1" s="112"/>
      <c r="DMS1" s="112"/>
      <c r="DMT1" s="112"/>
      <c r="DMU1" s="112"/>
      <c r="DMV1" s="112"/>
      <c r="DMW1" s="112"/>
      <c r="DMX1" s="112"/>
      <c r="DMY1" s="112"/>
      <c r="DMZ1" s="112"/>
      <c r="DNA1" s="112"/>
      <c r="DNB1" s="112"/>
      <c r="DNC1" s="112"/>
      <c r="DND1" s="112"/>
      <c r="DNE1" s="112"/>
      <c r="DNF1" s="112"/>
      <c r="DNG1" s="112"/>
      <c r="DNH1" s="112"/>
      <c r="DNI1" s="112"/>
      <c r="DNJ1" s="112"/>
      <c r="DNK1" s="112"/>
      <c r="DNL1" s="112"/>
      <c r="DNM1" s="112"/>
      <c r="DNN1" s="112"/>
      <c r="DNO1" s="112"/>
      <c r="DNP1" s="112"/>
      <c r="DNQ1" s="112"/>
      <c r="DNR1" s="112"/>
      <c r="DNS1" s="112"/>
      <c r="DNT1" s="112"/>
      <c r="DNU1" s="112"/>
      <c r="DNV1" s="112"/>
      <c r="DNW1" s="112"/>
      <c r="DNX1" s="112"/>
      <c r="DNY1" s="112"/>
      <c r="DNZ1" s="112"/>
      <c r="DOA1" s="112"/>
      <c r="DOB1" s="112"/>
      <c r="DOC1" s="112"/>
      <c r="DOD1" s="112"/>
      <c r="DOE1" s="112"/>
      <c r="DOF1" s="112"/>
      <c r="DOG1" s="112"/>
      <c r="DOH1" s="112"/>
      <c r="DOI1" s="112"/>
      <c r="DOJ1" s="112"/>
      <c r="DOK1" s="112"/>
      <c r="DOL1" s="112"/>
      <c r="DOM1" s="112"/>
      <c r="DON1" s="112"/>
      <c r="DOO1" s="112"/>
      <c r="DOP1" s="112"/>
      <c r="DOQ1" s="112"/>
      <c r="DOR1" s="112"/>
      <c r="DOS1" s="112"/>
      <c r="DOT1" s="112"/>
      <c r="DOU1" s="112"/>
      <c r="DOV1" s="112"/>
      <c r="DOW1" s="112"/>
      <c r="DOX1" s="112"/>
      <c r="DOY1" s="112"/>
      <c r="DOZ1" s="112"/>
      <c r="DPA1" s="112"/>
      <c r="DPB1" s="112"/>
      <c r="DPC1" s="112"/>
      <c r="DPD1" s="112"/>
      <c r="DPE1" s="112"/>
      <c r="DPF1" s="112"/>
      <c r="DPG1" s="112"/>
      <c r="DPH1" s="112"/>
      <c r="DPI1" s="112"/>
      <c r="DPJ1" s="112"/>
      <c r="DPK1" s="112"/>
      <c r="DPL1" s="112"/>
      <c r="DPM1" s="112"/>
      <c r="DPN1" s="112"/>
      <c r="DPO1" s="112"/>
      <c r="DPP1" s="112"/>
      <c r="DPQ1" s="112"/>
      <c r="DPR1" s="112"/>
      <c r="DPS1" s="112"/>
      <c r="DPT1" s="112"/>
      <c r="DPU1" s="112"/>
      <c r="DPV1" s="112"/>
      <c r="DPW1" s="112"/>
      <c r="DPX1" s="112"/>
      <c r="DPY1" s="112"/>
      <c r="DPZ1" s="112"/>
      <c r="DQA1" s="112"/>
      <c r="DQB1" s="112"/>
      <c r="DQC1" s="112"/>
      <c r="DQD1" s="112"/>
      <c r="DQE1" s="112"/>
      <c r="DQF1" s="112"/>
      <c r="DQG1" s="112"/>
      <c r="DQH1" s="112"/>
      <c r="DQI1" s="112"/>
      <c r="DQJ1" s="112"/>
      <c r="DQK1" s="112"/>
      <c r="DQL1" s="112"/>
      <c r="DQM1" s="112"/>
      <c r="DQN1" s="112"/>
      <c r="DQO1" s="112"/>
      <c r="DQP1" s="112"/>
      <c r="DQQ1" s="112"/>
      <c r="DQR1" s="112"/>
      <c r="DQS1" s="112"/>
      <c r="DQT1" s="112"/>
      <c r="DQU1" s="112"/>
      <c r="DQV1" s="112"/>
      <c r="DQW1" s="112"/>
      <c r="DQX1" s="112"/>
      <c r="DQY1" s="112"/>
      <c r="DQZ1" s="112"/>
      <c r="DRA1" s="112"/>
      <c r="DRB1" s="112"/>
      <c r="DRC1" s="112"/>
      <c r="DRD1" s="112"/>
      <c r="DRE1" s="112"/>
      <c r="DRF1" s="112"/>
      <c r="DRG1" s="112"/>
      <c r="DRH1" s="112"/>
      <c r="DRI1" s="112"/>
      <c r="DRJ1" s="112"/>
      <c r="DRK1" s="112"/>
      <c r="DRL1" s="112"/>
      <c r="DRM1" s="112"/>
      <c r="DRN1" s="112"/>
      <c r="DRO1" s="112"/>
      <c r="DRP1" s="112"/>
      <c r="DRQ1" s="112"/>
      <c r="DRR1" s="112"/>
      <c r="DRS1" s="112"/>
      <c r="DRT1" s="112"/>
      <c r="DRU1" s="112"/>
      <c r="DRV1" s="112"/>
      <c r="DRW1" s="112"/>
      <c r="DRX1" s="112"/>
      <c r="DRY1" s="112"/>
      <c r="DRZ1" s="112"/>
      <c r="DSA1" s="112"/>
      <c r="DSB1" s="112"/>
      <c r="DSC1" s="112"/>
      <c r="DSD1" s="112"/>
      <c r="DSE1" s="112"/>
      <c r="DSF1" s="112"/>
      <c r="DSG1" s="112"/>
      <c r="DSH1" s="112"/>
      <c r="DSI1" s="112"/>
      <c r="DSJ1" s="112"/>
      <c r="DSK1" s="112"/>
      <c r="DSL1" s="112"/>
      <c r="DSM1" s="112"/>
      <c r="DSN1" s="112"/>
      <c r="DSO1" s="112"/>
      <c r="DSP1" s="112"/>
      <c r="DSQ1" s="112"/>
      <c r="DSR1" s="112"/>
      <c r="DSS1" s="112"/>
      <c r="DST1" s="112"/>
      <c r="DSU1" s="112"/>
      <c r="DSV1" s="112"/>
      <c r="DSW1" s="112"/>
      <c r="DSX1" s="112"/>
      <c r="DSY1" s="112"/>
      <c r="DSZ1" s="112"/>
      <c r="DTA1" s="112"/>
      <c r="DTB1" s="112"/>
      <c r="DTC1" s="112"/>
      <c r="DTD1" s="112"/>
      <c r="DTE1" s="112"/>
      <c r="DTF1" s="112"/>
      <c r="DTG1" s="112"/>
      <c r="DTH1" s="112"/>
      <c r="DTI1" s="112"/>
      <c r="DTJ1" s="112"/>
      <c r="DTK1" s="112"/>
      <c r="DTL1" s="112"/>
      <c r="DTM1" s="112"/>
      <c r="DTN1" s="112"/>
      <c r="DTO1" s="112"/>
      <c r="DTP1" s="112"/>
      <c r="DTQ1" s="112"/>
      <c r="DTR1" s="112"/>
      <c r="DTS1" s="112"/>
      <c r="DTT1" s="112"/>
      <c r="DTU1" s="112"/>
      <c r="DTV1" s="112"/>
      <c r="DTW1" s="112"/>
      <c r="DTX1" s="112"/>
      <c r="DTY1" s="112"/>
      <c r="DTZ1" s="112"/>
      <c r="DUA1" s="112"/>
      <c r="DUB1" s="112"/>
      <c r="DUC1" s="112"/>
      <c r="DUD1" s="112"/>
      <c r="DUE1" s="112"/>
      <c r="DUF1" s="112"/>
      <c r="DUG1" s="112"/>
      <c r="DUH1" s="112"/>
      <c r="DUI1" s="112"/>
      <c r="DUJ1" s="112"/>
      <c r="DUK1" s="112"/>
      <c r="DUL1" s="112"/>
      <c r="DUM1" s="112"/>
      <c r="DUN1" s="112"/>
      <c r="DUO1" s="112"/>
      <c r="DUP1" s="112"/>
      <c r="DUQ1" s="112"/>
      <c r="DUR1" s="112"/>
      <c r="DUS1" s="112"/>
      <c r="DUT1" s="112"/>
      <c r="DUU1" s="112"/>
      <c r="DUV1" s="112"/>
      <c r="DUW1" s="112"/>
      <c r="DUX1" s="112"/>
      <c r="DUY1" s="112"/>
      <c r="DUZ1" s="112"/>
      <c r="DVA1" s="112"/>
      <c r="DVB1" s="112"/>
      <c r="DVC1" s="112"/>
      <c r="DVD1" s="112"/>
      <c r="DVE1" s="112"/>
      <c r="DVF1" s="112"/>
      <c r="DVG1" s="112"/>
      <c r="DVH1" s="112"/>
      <c r="DVI1" s="112"/>
      <c r="DVJ1" s="112"/>
      <c r="DVK1" s="112"/>
      <c r="DVL1" s="112"/>
      <c r="DVM1" s="112"/>
      <c r="DVN1" s="112"/>
      <c r="DVO1" s="112"/>
      <c r="DVP1" s="112"/>
      <c r="DVQ1" s="112"/>
      <c r="DVR1" s="112"/>
      <c r="DVS1" s="112"/>
      <c r="DVT1" s="112"/>
      <c r="DVU1" s="112"/>
      <c r="DVV1" s="112"/>
      <c r="DVW1" s="112"/>
      <c r="DVX1" s="112"/>
      <c r="DVY1" s="112"/>
      <c r="DVZ1" s="112"/>
      <c r="DWA1" s="112"/>
      <c r="DWB1" s="112"/>
      <c r="DWC1" s="112"/>
      <c r="DWD1" s="112"/>
      <c r="DWE1" s="112"/>
      <c r="DWF1" s="112"/>
      <c r="DWG1" s="112"/>
      <c r="DWH1" s="112"/>
      <c r="DWI1" s="112"/>
      <c r="DWJ1" s="112"/>
      <c r="DWK1" s="112"/>
      <c r="DWL1" s="112"/>
      <c r="DWM1" s="112"/>
      <c r="DWN1" s="112"/>
      <c r="DWO1" s="112"/>
      <c r="DWP1" s="112"/>
      <c r="DWQ1" s="112"/>
      <c r="DWR1" s="112"/>
      <c r="DWS1" s="112"/>
      <c r="DWT1" s="112"/>
      <c r="DWU1" s="112"/>
      <c r="DWV1" s="112"/>
      <c r="DWW1" s="112"/>
      <c r="DWX1" s="112"/>
      <c r="DWY1" s="112"/>
      <c r="DWZ1" s="112"/>
      <c r="DXA1" s="112"/>
      <c r="DXB1" s="112"/>
      <c r="DXC1" s="112"/>
      <c r="DXD1" s="112"/>
      <c r="DXE1" s="112"/>
      <c r="DXF1" s="112"/>
      <c r="DXG1" s="112"/>
      <c r="DXH1" s="112"/>
      <c r="DXI1" s="112"/>
      <c r="DXJ1" s="112"/>
      <c r="DXK1" s="112"/>
      <c r="DXL1" s="112"/>
      <c r="DXM1" s="112"/>
      <c r="DXN1" s="112"/>
      <c r="DXO1" s="112"/>
      <c r="DXP1" s="112"/>
      <c r="DXQ1" s="112"/>
      <c r="DXR1" s="112"/>
      <c r="DXS1" s="112"/>
      <c r="DXT1" s="112"/>
      <c r="DXU1" s="112"/>
      <c r="DXV1" s="112"/>
      <c r="DXW1" s="112"/>
      <c r="DXX1" s="112"/>
      <c r="DXY1" s="112"/>
      <c r="DXZ1" s="112"/>
      <c r="DYA1" s="112"/>
      <c r="DYB1" s="112"/>
      <c r="DYC1" s="112"/>
      <c r="DYD1" s="112"/>
      <c r="DYE1" s="112"/>
      <c r="DYF1" s="112"/>
      <c r="DYG1" s="112"/>
      <c r="DYH1" s="112"/>
      <c r="DYI1" s="112"/>
      <c r="DYJ1" s="112"/>
      <c r="DYK1" s="112"/>
      <c r="DYL1" s="112"/>
      <c r="DYM1" s="112"/>
      <c r="DYN1" s="112"/>
      <c r="DYO1" s="112"/>
      <c r="DYP1" s="112"/>
      <c r="DYQ1" s="112"/>
      <c r="DYR1" s="112"/>
      <c r="DYS1" s="112"/>
      <c r="DYT1" s="112"/>
      <c r="DYU1" s="112"/>
      <c r="DYV1" s="112"/>
      <c r="DYW1" s="112"/>
      <c r="DYX1" s="112"/>
      <c r="DYY1" s="112"/>
      <c r="DYZ1" s="112"/>
      <c r="DZA1" s="112"/>
      <c r="DZB1" s="112"/>
      <c r="DZC1" s="112"/>
      <c r="DZD1" s="112"/>
      <c r="DZE1" s="112"/>
      <c r="DZF1" s="112"/>
      <c r="DZG1" s="112"/>
      <c r="DZH1" s="112"/>
      <c r="DZI1" s="112"/>
      <c r="DZJ1" s="112"/>
      <c r="DZK1" s="112"/>
      <c r="DZL1" s="112"/>
      <c r="DZM1" s="112"/>
      <c r="DZN1" s="112"/>
      <c r="DZO1" s="112"/>
      <c r="DZP1" s="112"/>
      <c r="DZQ1" s="112"/>
      <c r="DZR1" s="112"/>
      <c r="DZS1" s="112"/>
      <c r="DZT1" s="112"/>
      <c r="DZU1" s="112"/>
      <c r="DZV1" s="112"/>
      <c r="DZW1" s="112"/>
      <c r="DZX1" s="112"/>
      <c r="DZY1" s="112"/>
      <c r="DZZ1" s="112"/>
      <c r="EAA1" s="112"/>
      <c r="EAB1" s="112"/>
      <c r="EAC1" s="112"/>
      <c r="EAD1" s="112"/>
      <c r="EAE1" s="112"/>
      <c r="EAF1" s="112"/>
      <c r="EAG1" s="112"/>
      <c r="EAH1" s="112"/>
      <c r="EAI1" s="112"/>
      <c r="EAJ1" s="112"/>
      <c r="EAK1" s="112"/>
      <c r="EAL1" s="112"/>
      <c r="EAM1" s="112"/>
      <c r="EAN1" s="112"/>
      <c r="EAO1" s="112"/>
      <c r="EAP1" s="112"/>
      <c r="EAQ1" s="112"/>
      <c r="EAR1" s="112"/>
      <c r="EAS1" s="112"/>
      <c r="EAT1" s="112"/>
      <c r="EAU1" s="112"/>
      <c r="EAV1" s="112"/>
      <c r="EAW1" s="112"/>
      <c r="EAX1" s="112"/>
      <c r="EAY1" s="112"/>
      <c r="EAZ1" s="112"/>
      <c r="EBA1" s="112"/>
      <c r="EBB1" s="112"/>
      <c r="EBC1" s="112"/>
      <c r="EBD1" s="112"/>
      <c r="EBE1" s="112"/>
      <c r="EBF1" s="112"/>
      <c r="EBG1" s="112"/>
      <c r="EBH1" s="112"/>
      <c r="EBI1" s="112"/>
      <c r="EBJ1" s="112"/>
      <c r="EBK1" s="112"/>
      <c r="EBL1" s="112"/>
      <c r="EBM1" s="112"/>
      <c r="EBN1" s="112"/>
      <c r="EBO1" s="112"/>
      <c r="EBP1" s="112"/>
      <c r="EBQ1" s="112"/>
      <c r="EBR1" s="112"/>
      <c r="EBS1" s="112"/>
      <c r="EBT1" s="112"/>
      <c r="EBU1" s="112"/>
      <c r="EBV1" s="112"/>
      <c r="EBW1" s="112"/>
      <c r="EBX1" s="112"/>
      <c r="EBY1" s="112"/>
      <c r="EBZ1" s="112"/>
      <c r="ECA1" s="112"/>
      <c r="ECB1" s="112"/>
      <c r="ECC1" s="112"/>
      <c r="ECD1" s="112"/>
      <c r="ECE1" s="112"/>
      <c r="ECF1" s="112"/>
      <c r="ECG1" s="112"/>
      <c r="ECH1" s="112"/>
      <c r="ECI1" s="112"/>
      <c r="ECJ1" s="112"/>
      <c r="ECK1" s="112"/>
      <c r="ECL1" s="112"/>
      <c r="ECM1" s="112"/>
      <c r="ECN1" s="112"/>
      <c r="ECO1" s="112"/>
      <c r="ECP1" s="112"/>
      <c r="ECQ1" s="112"/>
      <c r="ECR1" s="112"/>
      <c r="ECS1" s="112"/>
      <c r="ECT1" s="112"/>
      <c r="ECU1" s="112"/>
      <c r="ECV1" s="112"/>
      <c r="ECW1" s="112"/>
      <c r="ECX1" s="112"/>
      <c r="ECY1" s="112"/>
      <c r="ECZ1" s="112"/>
      <c r="EDA1" s="112"/>
      <c r="EDB1" s="112"/>
      <c r="EDC1" s="112"/>
      <c r="EDD1" s="112"/>
      <c r="EDE1" s="112"/>
      <c r="EDF1" s="112"/>
      <c r="EDG1" s="112"/>
      <c r="EDH1" s="112"/>
      <c r="EDI1" s="112"/>
      <c r="EDJ1" s="112"/>
      <c r="EDK1" s="112"/>
      <c r="EDL1" s="112"/>
      <c r="EDM1" s="112"/>
      <c r="EDN1" s="112"/>
      <c r="EDO1" s="112"/>
      <c r="EDP1" s="112"/>
      <c r="EDQ1" s="112"/>
      <c r="EDR1" s="112"/>
      <c r="EDS1" s="112"/>
      <c r="EDT1" s="112"/>
      <c r="EDU1" s="112"/>
      <c r="EDV1" s="112"/>
      <c r="EDW1" s="112"/>
      <c r="EDX1" s="112"/>
      <c r="EDY1" s="112"/>
      <c r="EDZ1" s="112"/>
      <c r="EEA1" s="112"/>
      <c r="EEB1" s="112"/>
      <c r="EEC1" s="112"/>
      <c r="EED1" s="112"/>
      <c r="EEE1" s="112"/>
      <c r="EEF1" s="112"/>
      <c r="EEG1" s="112"/>
      <c r="EEH1" s="112"/>
      <c r="EEI1" s="112"/>
      <c r="EEJ1" s="112"/>
      <c r="EEK1" s="112"/>
      <c r="EEL1" s="112"/>
      <c r="EEM1" s="112"/>
      <c r="EEN1" s="112"/>
      <c r="EEO1" s="112"/>
      <c r="EEP1" s="112"/>
      <c r="EEQ1" s="112"/>
      <c r="EER1" s="112"/>
      <c r="EES1" s="112"/>
      <c r="EET1" s="112"/>
      <c r="EEU1" s="112"/>
      <c r="EEV1" s="112"/>
      <c r="EEW1" s="112"/>
      <c r="EEX1" s="112"/>
      <c r="EEY1" s="112"/>
      <c r="EEZ1" s="112"/>
      <c r="EFA1" s="112"/>
      <c r="EFB1" s="112"/>
      <c r="EFC1" s="112"/>
      <c r="EFD1" s="112"/>
      <c r="EFE1" s="112"/>
      <c r="EFF1" s="112"/>
      <c r="EFG1" s="112"/>
      <c r="EFH1" s="112"/>
      <c r="EFI1" s="112"/>
      <c r="EFJ1" s="112"/>
      <c r="EFK1" s="112"/>
      <c r="EFL1" s="112"/>
      <c r="EFM1" s="112"/>
      <c r="EFN1" s="112"/>
      <c r="EFO1" s="112"/>
      <c r="EFP1" s="112"/>
      <c r="EFQ1" s="112"/>
      <c r="EFR1" s="112"/>
      <c r="EFS1" s="112"/>
      <c r="EFT1" s="112"/>
      <c r="EFU1" s="112"/>
      <c r="EFV1" s="112"/>
      <c r="EFW1" s="112"/>
      <c r="EFX1" s="112"/>
      <c r="EFY1" s="112"/>
      <c r="EFZ1" s="112"/>
      <c r="EGA1" s="112"/>
      <c r="EGB1" s="112"/>
      <c r="EGC1" s="112"/>
      <c r="EGD1" s="112"/>
      <c r="EGE1" s="112"/>
      <c r="EGF1" s="112"/>
      <c r="EGG1" s="112"/>
      <c r="EGH1" s="112"/>
      <c r="EGI1" s="112"/>
      <c r="EGJ1" s="112"/>
      <c r="EGK1" s="112"/>
      <c r="EGL1" s="112"/>
      <c r="EGM1" s="112"/>
      <c r="EGN1" s="112"/>
      <c r="EGO1" s="112"/>
      <c r="EGP1" s="112"/>
      <c r="EGQ1" s="112"/>
      <c r="EGR1" s="112"/>
      <c r="EGS1" s="112"/>
      <c r="EGT1" s="112"/>
      <c r="EGU1" s="112"/>
      <c r="EGV1" s="112"/>
      <c r="EGW1" s="112"/>
      <c r="EGX1" s="112"/>
      <c r="EGY1" s="112"/>
      <c r="EGZ1" s="112"/>
      <c r="EHA1" s="112"/>
      <c r="EHB1" s="112"/>
      <c r="EHC1" s="112"/>
      <c r="EHD1" s="112"/>
      <c r="EHE1" s="112"/>
      <c r="EHF1" s="112"/>
      <c r="EHG1" s="112"/>
      <c r="EHH1" s="112"/>
      <c r="EHI1" s="112"/>
      <c r="EHJ1" s="112"/>
      <c r="EHK1" s="112"/>
      <c r="EHL1" s="112"/>
      <c r="EHM1" s="112"/>
      <c r="EHN1" s="112"/>
      <c r="EHO1" s="112"/>
      <c r="EHP1" s="112"/>
      <c r="EHQ1" s="112"/>
      <c r="EHR1" s="112"/>
      <c r="EHS1" s="112"/>
      <c r="EHT1" s="112"/>
      <c r="EHU1" s="112"/>
      <c r="EHV1" s="112"/>
      <c r="EHW1" s="112"/>
      <c r="EHX1" s="112"/>
      <c r="EHY1" s="112"/>
      <c r="EHZ1" s="112"/>
      <c r="EIA1" s="112"/>
      <c r="EIB1" s="112"/>
      <c r="EIC1" s="112"/>
      <c r="EID1" s="112"/>
      <c r="EIE1" s="112"/>
      <c r="EIF1" s="112"/>
      <c r="EIG1" s="112"/>
      <c r="EIH1" s="112"/>
      <c r="EII1" s="112"/>
      <c r="EIJ1" s="112"/>
      <c r="EIK1" s="112"/>
      <c r="EIL1" s="112"/>
      <c r="EIM1" s="112"/>
      <c r="EIN1" s="112"/>
      <c r="EIO1" s="112"/>
      <c r="EIP1" s="112"/>
      <c r="EIQ1" s="112"/>
      <c r="EIR1" s="112"/>
      <c r="EIS1" s="112"/>
      <c r="EIT1" s="112"/>
      <c r="EIU1" s="112"/>
      <c r="EIV1" s="112"/>
      <c r="EIW1" s="112"/>
      <c r="EIX1" s="112"/>
      <c r="EIY1" s="112"/>
      <c r="EIZ1" s="112"/>
      <c r="EJA1" s="112"/>
      <c r="EJB1" s="112"/>
      <c r="EJC1" s="112"/>
      <c r="EJD1" s="112"/>
      <c r="EJE1" s="112"/>
      <c r="EJF1" s="112"/>
      <c r="EJG1" s="112"/>
      <c r="EJH1" s="112"/>
      <c r="EJI1" s="112"/>
      <c r="EJJ1" s="112"/>
      <c r="EJK1" s="112"/>
      <c r="EJL1" s="112"/>
      <c r="EJM1" s="112"/>
      <c r="EJN1" s="112"/>
      <c r="EJO1" s="112"/>
      <c r="EJP1" s="112"/>
      <c r="EJQ1" s="112"/>
      <c r="EJR1" s="112"/>
      <c r="EJS1" s="112"/>
      <c r="EJT1" s="112"/>
      <c r="EJU1" s="112"/>
      <c r="EJV1" s="112"/>
      <c r="EJW1" s="112"/>
      <c r="EJX1" s="112"/>
      <c r="EJY1" s="112"/>
      <c r="EJZ1" s="112"/>
      <c r="EKA1" s="112"/>
      <c r="EKB1" s="112"/>
      <c r="EKC1" s="112"/>
      <c r="EKD1" s="112"/>
      <c r="EKE1" s="112"/>
      <c r="EKF1" s="112"/>
      <c r="EKG1" s="112"/>
      <c r="EKH1" s="112"/>
      <c r="EKI1" s="112"/>
      <c r="EKJ1" s="112"/>
      <c r="EKK1" s="112"/>
      <c r="EKL1" s="112"/>
      <c r="EKM1" s="112"/>
      <c r="EKN1" s="112"/>
      <c r="EKO1" s="112"/>
      <c r="EKP1" s="112"/>
      <c r="EKQ1" s="112"/>
      <c r="EKR1" s="112"/>
      <c r="EKS1" s="112"/>
      <c r="EKT1" s="112"/>
      <c r="EKU1" s="112"/>
      <c r="EKV1" s="112"/>
      <c r="EKW1" s="112"/>
      <c r="EKX1" s="112"/>
      <c r="EKY1" s="112"/>
      <c r="EKZ1" s="112"/>
      <c r="ELA1" s="112"/>
      <c r="ELB1" s="112"/>
      <c r="ELC1" s="112"/>
      <c r="ELD1" s="112"/>
      <c r="ELE1" s="112"/>
      <c r="ELF1" s="112"/>
      <c r="ELG1" s="112"/>
      <c r="ELH1" s="112"/>
      <c r="ELI1" s="112"/>
      <c r="ELJ1" s="112"/>
      <c r="ELK1" s="112"/>
      <c r="ELL1" s="112"/>
      <c r="ELM1" s="112"/>
      <c r="ELN1" s="112"/>
      <c r="ELO1" s="112"/>
      <c r="ELP1" s="112"/>
      <c r="ELQ1" s="112"/>
      <c r="ELR1" s="112"/>
      <c r="ELS1" s="112"/>
      <c r="ELT1" s="112"/>
      <c r="ELU1" s="112"/>
      <c r="ELV1" s="112"/>
      <c r="ELW1" s="112"/>
      <c r="ELX1" s="112"/>
      <c r="ELY1" s="112"/>
      <c r="ELZ1" s="112"/>
      <c r="EMA1" s="112"/>
      <c r="EMB1" s="112"/>
      <c r="EMC1" s="112"/>
      <c r="EMD1" s="112"/>
      <c r="EME1" s="112"/>
      <c r="EMF1" s="112"/>
      <c r="EMG1" s="112"/>
      <c r="EMH1" s="112"/>
      <c r="EMI1" s="112"/>
      <c r="EMJ1" s="112"/>
      <c r="EMK1" s="112"/>
      <c r="EML1" s="112"/>
      <c r="EMM1" s="112"/>
      <c r="EMN1" s="112"/>
      <c r="EMO1" s="112"/>
      <c r="EMP1" s="112"/>
      <c r="EMQ1" s="112"/>
      <c r="EMR1" s="112"/>
      <c r="EMS1" s="112"/>
      <c r="EMT1" s="112"/>
      <c r="EMU1" s="112"/>
      <c r="EMV1" s="112"/>
      <c r="EMW1" s="112"/>
      <c r="EMX1" s="112"/>
      <c r="EMY1" s="112"/>
      <c r="EMZ1" s="112"/>
      <c r="ENA1" s="112"/>
      <c r="ENB1" s="112"/>
      <c r="ENC1" s="112"/>
      <c r="END1" s="112"/>
      <c r="ENE1" s="112"/>
      <c r="ENF1" s="112"/>
      <c r="ENG1" s="112"/>
      <c r="ENH1" s="112"/>
      <c r="ENI1" s="112"/>
      <c r="ENJ1" s="112"/>
      <c r="ENK1" s="112"/>
      <c r="ENL1" s="112"/>
      <c r="ENM1" s="112"/>
      <c r="ENN1" s="112"/>
      <c r="ENO1" s="112"/>
      <c r="ENP1" s="112"/>
      <c r="ENQ1" s="112"/>
      <c r="ENR1" s="112"/>
      <c r="ENS1" s="112"/>
      <c r="ENT1" s="112"/>
      <c r="ENU1" s="112"/>
      <c r="ENV1" s="112"/>
      <c r="ENW1" s="112"/>
      <c r="ENX1" s="112"/>
      <c r="ENY1" s="112"/>
      <c r="ENZ1" s="112"/>
      <c r="EOA1" s="112"/>
      <c r="EOB1" s="112"/>
      <c r="EOC1" s="112"/>
      <c r="EOD1" s="112"/>
      <c r="EOE1" s="112"/>
      <c r="EOF1" s="112"/>
      <c r="EOG1" s="112"/>
      <c r="EOH1" s="112"/>
      <c r="EOI1" s="112"/>
      <c r="EOJ1" s="112"/>
      <c r="EOK1" s="112"/>
      <c r="EOL1" s="112"/>
      <c r="EOM1" s="112"/>
      <c r="EON1" s="112"/>
      <c r="EOO1" s="112"/>
      <c r="EOP1" s="112"/>
      <c r="EOQ1" s="112"/>
      <c r="EOR1" s="112"/>
      <c r="EOS1" s="112"/>
      <c r="EOT1" s="112"/>
      <c r="EOU1" s="112"/>
      <c r="EOV1" s="112"/>
      <c r="EOW1" s="112"/>
      <c r="EOX1" s="112"/>
      <c r="EOY1" s="112"/>
      <c r="EOZ1" s="112"/>
      <c r="EPA1" s="112"/>
      <c r="EPB1" s="112"/>
      <c r="EPC1" s="112"/>
      <c r="EPD1" s="112"/>
      <c r="EPE1" s="112"/>
      <c r="EPF1" s="112"/>
      <c r="EPG1" s="112"/>
      <c r="EPH1" s="112"/>
      <c r="EPI1" s="112"/>
      <c r="EPJ1" s="112"/>
      <c r="EPK1" s="112"/>
      <c r="EPL1" s="112"/>
      <c r="EPM1" s="112"/>
      <c r="EPN1" s="112"/>
      <c r="EPO1" s="112"/>
      <c r="EPP1" s="112"/>
      <c r="EPQ1" s="112"/>
      <c r="EPR1" s="112"/>
      <c r="EPS1" s="112"/>
      <c r="EPT1" s="112"/>
      <c r="EPU1" s="112"/>
      <c r="EPV1" s="112"/>
      <c r="EPW1" s="112"/>
      <c r="EPX1" s="112"/>
      <c r="EPY1" s="112"/>
      <c r="EPZ1" s="112"/>
      <c r="EQA1" s="112"/>
      <c r="EQB1" s="112"/>
      <c r="EQC1" s="112"/>
      <c r="EQD1" s="112"/>
      <c r="EQE1" s="112"/>
      <c r="EQF1" s="112"/>
      <c r="EQG1" s="112"/>
      <c r="EQH1" s="112"/>
      <c r="EQI1" s="112"/>
      <c r="EQJ1" s="112"/>
      <c r="EQK1" s="112"/>
      <c r="EQL1" s="112"/>
      <c r="EQM1" s="112"/>
      <c r="EQN1" s="112"/>
      <c r="EQO1" s="112"/>
      <c r="EQP1" s="112"/>
      <c r="EQQ1" s="112"/>
      <c r="EQR1" s="112"/>
      <c r="EQS1" s="112"/>
      <c r="EQT1" s="112"/>
      <c r="EQU1" s="112"/>
      <c r="EQV1" s="112"/>
      <c r="EQW1" s="112"/>
      <c r="EQX1" s="112"/>
      <c r="EQY1" s="112"/>
      <c r="EQZ1" s="112"/>
      <c r="ERA1" s="112"/>
      <c r="ERB1" s="112"/>
      <c r="ERC1" s="112"/>
      <c r="ERD1" s="112"/>
      <c r="ERE1" s="112"/>
      <c r="ERF1" s="112"/>
      <c r="ERG1" s="112"/>
      <c r="ERH1" s="112"/>
      <c r="ERI1" s="112"/>
      <c r="ERJ1" s="112"/>
      <c r="ERK1" s="112"/>
      <c r="ERL1" s="112"/>
      <c r="ERM1" s="112"/>
      <c r="ERN1" s="112"/>
      <c r="ERO1" s="112"/>
      <c r="ERP1" s="112"/>
      <c r="ERQ1" s="112"/>
      <c r="ERR1" s="112"/>
      <c r="ERS1" s="112"/>
      <c r="ERT1" s="112"/>
      <c r="ERU1" s="112"/>
      <c r="ERV1" s="112"/>
      <c r="ERW1" s="112"/>
      <c r="ERX1" s="112"/>
      <c r="ERY1" s="112"/>
      <c r="ERZ1" s="112"/>
      <c r="ESA1" s="112"/>
      <c r="ESB1" s="112"/>
      <c r="ESC1" s="112"/>
      <c r="ESD1" s="112"/>
      <c r="ESE1" s="112"/>
      <c r="ESF1" s="112"/>
      <c r="ESG1" s="112"/>
      <c r="ESH1" s="112"/>
      <c r="ESI1" s="112"/>
      <c r="ESJ1" s="112"/>
      <c r="ESK1" s="112"/>
      <c r="ESL1" s="112"/>
      <c r="ESM1" s="112"/>
      <c r="ESN1" s="112"/>
      <c r="ESO1" s="112"/>
      <c r="ESP1" s="112"/>
      <c r="ESQ1" s="112"/>
      <c r="ESR1" s="112"/>
      <c r="ESS1" s="112"/>
      <c r="EST1" s="112"/>
      <c r="ESU1" s="112"/>
      <c r="ESV1" s="112"/>
      <c r="ESW1" s="112"/>
      <c r="ESX1" s="112"/>
      <c r="ESY1" s="112"/>
      <c r="ESZ1" s="112"/>
      <c r="ETA1" s="112"/>
      <c r="ETB1" s="112"/>
      <c r="ETC1" s="112"/>
      <c r="ETD1" s="112"/>
      <c r="ETE1" s="112"/>
      <c r="ETF1" s="112"/>
      <c r="ETG1" s="112"/>
      <c r="ETH1" s="112"/>
      <c r="ETI1" s="112"/>
      <c r="ETJ1" s="112"/>
      <c r="ETK1" s="112"/>
      <c r="ETL1" s="112"/>
      <c r="ETM1" s="112"/>
      <c r="ETN1" s="112"/>
      <c r="ETO1" s="112"/>
      <c r="ETP1" s="112"/>
      <c r="ETQ1" s="112"/>
      <c r="ETR1" s="112"/>
      <c r="ETS1" s="112"/>
      <c r="ETT1" s="112"/>
      <c r="ETU1" s="112"/>
      <c r="ETV1" s="112"/>
      <c r="ETW1" s="112"/>
      <c r="ETX1" s="112"/>
      <c r="ETY1" s="112"/>
      <c r="ETZ1" s="112"/>
      <c r="EUA1" s="112"/>
      <c r="EUB1" s="112"/>
      <c r="EUC1" s="112"/>
      <c r="EUD1" s="112"/>
      <c r="EUE1" s="112"/>
      <c r="EUF1" s="112"/>
      <c r="EUG1" s="112"/>
      <c r="EUH1" s="112"/>
      <c r="EUI1" s="112"/>
      <c r="EUJ1" s="112"/>
      <c r="EUK1" s="112"/>
      <c r="EUL1" s="112"/>
      <c r="EUM1" s="112"/>
      <c r="EUN1" s="112"/>
      <c r="EUO1" s="112"/>
      <c r="EUP1" s="112"/>
      <c r="EUQ1" s="112"/>
      <c r="EUR1" s="112"/>
      <c r="EUS1" s="112"/>
      <c r="EUT1" s="112"/>
      <c r="EUU1" s="112"/>
      <c r="EUV1" s="112"/>
      <c r="EUW1" s="112"/>
      <c r="EUX1" s="112"/>
      <c r="EUY1" s="112"/>
      <c r="EUZ1" s="112"/>
      <c r="EVA1" s="112"/>
      <c r="EVB1" s="112"/>
      <c r="EVC1" s="112"/>
      <c r="EVD1" s="112"/>
      <c r="EVE1" s="112"/>
      <c r="EVF1" s="112"/>
      <c r="EVG1" s="112"/>
      <c r="EVH1" s="112"/>
      <c r="EVI1" s="112"/>
      <c r="EVJ1" s="112"/>
      <c r="EVK1" s="112"/>
      <c r="EVL1" s="112"/>
      <c r="EVM1" s="112"/>
      <c r="EVN1" s="112"/>
      <c r="EVO1" s="112"/>
      <c r="EVP1" s="112"/>
      <c r="EVQ1" s="112"/>
      <c r="EVR1" s="112"/>
      <c r="EVS1" s="112"/>
      <c r="EVT1" s="112"/>
      <c r="EVU1" s="112"/>
      <c r="EVV1" s="112"/>
      <c r="EVW1" s="112"/>
      <c r="EVX1" s="112"/>
      <c r="EVY1" s="112"/>
      <c r="EVZ1" s="112"/>
      <c r="EWA1" s="112"/>
      <c r="EWB1" s="112"/>
      <c r="EWC1" s="112"/>
      <c r="EWD1" s="112"/>
      <c r="EWE1" s="112"/>
      <c r="EWF1" s="112"/>
      <c r="EWG1" s="112"/>
      <c r="EWH1" s="112"/>
      <c r="EWI1" s="112"/>
      <c r="EWJ1" s="112"/>
      <c r="EWK1" s="112"/>
      <c r="EWL1" s="112"/>
      <c r="EWM1" s="112"/>
      <c r="EWN1" s="112"/>
      <c r="EWO1" s="112"/>
      <c r="EWP1" s="112"/>
      <c r="EWQ1" s="112"/>
      <c r="EWR1" s="112"/>
      <c r="EWS1" s="112"/>
      <c r="EWT1" s="112"/>
      <c r="EWU1" s="112"/>
      <c r="EWV1" s="112"/>
      <c r="EWW1" s="112"/>
      <c r="EWX1" s="112"/>
      <c r="EWY1" s="112"/>
      <c r="EWZ1" s="112"/>
      <c r="EXA1" s="112"/>
      <c r="EXB1" s="112"/>
      <c r="EXC1" s="112"/>
      <c r="EXD1" s="112"/>
      <c r="EXE1" s="112"/>
      <c r="EXF1" s="112"/>
      <c r="EXG1" s="112"/>
      <c r="EXH1" s="112"/>
      <c r="EXI1" s="112"/>
      <c r="EXJ1" s="112"/>
      <c r="EXK1" s="112"/>
      <c r="EXL1" s="112"/>
      <c r="EXM1" s="112"/>
      <c r="EXN1" s="112"/>
      <c r="EXO1" s="112"/>
      <c r="EXP1" s="112"/>
      <c r="EXQ1" s="112"/>
      <c r="EXR1" s="112"/>
      <c r="EXS1" s="112"/>
      <c r="EXT1" s="112"/>
      <c r="EXU1" s="112"/>
      <c r="EXV1" s="112"/>
      <c r="EXW1" s="112"/>
      <c r="EXX1" s="112"/>
      <c r="EXY1" s="112"/>
      <c r="EXZ1" s="112"/>
      <c r="EYA1" s="112"/>
      <c r="EYB1" s="112"/>
      <c r="EYC1" s="112"/>
      <c r="EYD1" s="112"/>
      <c r="EYE1" s="112"/>
      <c r="EYF1" s="112"/>
      <c r="EYG1" s="112"/>
      <c r="EYH1" s="112"/>
      <c r="EYI1" s="112"/>
      <c r="EYJ1" s="112"/>
      <c r="EYK1" s="112"/>
      <c r="EYL1" s="112"/>
      <c r="EYM1" s="112"/>
      <c r="EYN1" s="112"/>
      <c r="EYO1" s="112"/>
      <c r="EYP1" s="112"/>
      <c r="EYQ1" s="112"/>
      <c r="EYR1" s="112"/>
      <c r="EYS1" s="112"/>
      <c r="EYT1" s="112"/>
      <c r="EYU1" s="112"/>
      <c r="EYV1" s="112"/>
      <c r="EYW1" s="112"/>
      <c r="EYX1" s="112"/>
      <c r="EYY1" s="112"/>
      <c r="EYZ1" s="112"/>
      <c r="EZA1" s="112"/>
      <c r="EZB1" s="112"/>
      <c r="EZC1" s="112"/>
      <c r="EZD1" s="112"/>
      <c r="EZE1" s="112"/>
      <c r="EZF1" s="112"/>
      <c r="EZG1" s="112"/>
      <c r="EZH1" s="112"/>
      <c r="EZI1" s="112"/>
      <c r="EZJ1" s="112"/>
      <c r="EZK1" s="112"/>
      <c r="EZL1" s="112"/>
      <c r="EZM1" s="112"/>
      <c r="EZN1" s="112"/>
      <c r="EZO1" s="112"/>
      <c r="EZP1" s="112"/>
      <c r="EZQ1" s="112"/>
      <c r="EZR1" s="112"/>
      <c r="EZS1" s="112"/>
      <c r="EZT1" s="112"/>
      <c r="EZU1" s="112"/>
      <c r="EZV1" s="112"/>
      <c r="EZW1" s="112"/>
      <c r="EZX1" s="112"/>
      <c r="EZY1" s="112"/>
      <c r="EZZ1" s="112"/>
      <c r="FAA1" s="112"/>
      <c r="FAB1" s="112"/>
      <c r="FAC1" s="112"/>
      <c r="FAD1" s="112"/>
      <c r="FAE1" s="112"/>
      <c r="FAF1" s="112"/>
      <c r="FAG1" s="112"/>
      <c r="FAH1" s="112"/>
      <c r="FAI1" s="112"/>
      <c r="FAJ1" s="112"/>
      <c r="FAK1" s="112"/>
      <c r="FAL1" s="112"/>
      <c r="FAM1" s="112"/>
      <c r="FAN1" s="112"/>
      <c r="FAO1" s="112"/>
      <c r="FAP1" s="112"/>
      <c r="FAQ1" s="112"/>
      <c r="FAR1" s="112"/>
      <c r="FAS1" s="112"/>
      <c r="FAT1" s="112"/>
      <c r="FAU1" s="112"/>
      <c r="FAV1" s="112"/>
      <c r="FAW1" s="112"/>
      <c r="FAX1" s="112"/>
      <c r="FAY1" s="112"/>
      <c r="FAZ1" s="112"/>
      <c r="FBA1" s="112"/>
      <c r="FBB1" s="112"/>
      <c r="FBC1" s="112"/>
      <c r="FBD1" s="112"/>
      <c r="FBE1" s="112"/>
      <c r="FBF1" s="112"/>
      <c r="FBG1" s="112"/>
      <c r="FBH1" s="112"/>
      <c r="FBI1" s="112"/>
      <c r="FBJ1" s="112"/>
      <c r="FBK1" s="112"/>
      <c r="FBL1" s="112"/>
      <c r="FBM1" s="112"/>
      <c r="FBN1" s="112"/>
      <c r="FBO1" s="112"/>
      <c r="FBP1" s="112"/>
      <c r="FBQ1" s="112"/>
      <c r="FBR1" s="112"/>
      <c r="FBS1" s="112"/>
      <c r="FBT1" s="112"/>
      <c r="FBU1" s="112"/>
      <c r="FBV1" s="112"/>
      <c r="FBW1" s="112"/>
      <c r="FBX1" s="112"/>
      <c r="FBY1" s="112"/>
      <c r="FBZ1" s="112"/>
      <c r="FCA1" s="112"/>
      <c r="FCB1" s="112"/>
      <c r="FCC1" s="112"/>
      <c r="FCD1" s="112"/>
      <c r="FCE1" s="112"/>
      <c r="FCF1" s="112"/>
      <c r="FCG1" s="112"/>
      <c r="FCH1" s="112"/>
      <c r="FCI1" s="112"/>
      <c r="FCJ1" s="112"/>
      <c r="FCK1" s="112"/>
      <c r="FCL1" s="112"/>
      <c r="FCM1" s="112"/>
      <c r="FCN1" s="112"/>
      <c r="FCO1" s="112"/>
      <c r="FCP1" s="112"/>
      <c r="FCQ1" s="112"/>
      <c r="FCR1" s="112"/>
      <c r="FCS1" s="112"/>
      <c r="FCT1" s="112"/>
      <c r="FCU1" s="112"/>
      <c r="FCV1" s="112"/>
      <c r="FCW1" s="112"/>
      <c r="FCX1" s="112"/>
      <c r="FCY1" s="112"/>
      <c r="FCZ1" s="112"/>
      <c r="FDA1" s="112"/>
      <c r="FDB1" s="112"/>
      <c r="FDC1" s="112"/>
      <c r="FDD1" s="112"/>
      <c r="FDE1" s="112"/>
      <c r="FDF1" s="112"/>
      <c r="FDG1" s="112"/>
      <c r="FDH1" s="112"/>
      <c r="FDI1" s="112"/>
      <c r="FDJ1" s="112"/>
      <c r="FDK1" s="112"/>
      <c r="FDL1" s="112"/>
      <c r="FDM1" s="112"/>
      <c r="FDN1" s="112"/>
      <c r="FDO1" s="112"/>
      <c r="FDP1" s="112"/>
      <c r="FDQ1" s="112"/>
      <c r="FDR1" s="112"/>
      <c r="FDS1" s="112"/>
      <c r="FDT1" s="112"/>
      <c r="FDU1" s="112"/>
      <c r="FDV1" s="112"/>
      <c r="FDW1" s="112"/>
      <c r="FDX1" s="112"/>
      <c r="FDY1" s="112"/>
      <c r="FDZ1" s="112"/>
      <c r="FEA1" s="112"/>
      <c r="FEB1" s="112"/>
      <c r="FEC1" s="112"/>
      <c r="FED1" s="112"/>
      <c r="FEE1" s="112"/>
      <c r="FEF1" s="112"/>
      <c r="FEG1" s="112"/>
      <c r="FEH1" s="112"/>
      <c r="FEI1" s="112"/>
      <c r="FEJ1" s="112"/>
      <c r="FEK1" s="112"/>
      <c r="FEL1" s="112"/>
      <c r="FEM1" s="112"/>
      <c r="FEN1" s="112"/>
      <c r="FEO1" s="112"/>
      <c r="FEP1" s="112"/>
      <c r="FEQ1" s="112"/>
      <c r="FER1" s="112"/>
      <c r="FES1" s="112"/>
      <c r="FET1" s="112"/>
      <c r="FEU1" s="112"/>
      <c r="FEV1" s="112"/>
      <c r="FEW1" s="112"/>
      <c r="FEX1" s="112"/>
      <c r="FEY1" s="112"/>
      <c r="FEZ1" s="112"/>
      <c r="FFA1" s="112"/>
      <c r="FFB1" s="112"/>
      <c r="FFC1" s="112"/>
      <c r="FFD1" s="112"/>
      <c r="FFE1" s="112"/>
      <c r="FFF1" s="112"/>
      <c r="FFG1" s="112"/>
      <c r="FFH1" s="112"/>
      <c r="FFI1" s="112"/>
      <c r="FFJ1" s="112"/>
      <c r="FFK1" s="112"/>
      <c r="FFL1" s="112"/>
      <c r="FFM1" s="112"/>
      <c r="FFN1" s="112"/>
      <c r="FFO1" s="112"/>
      <c r="FFP1" s="112"/>
      <c r="FFQ1" s="112"/>
      <c r="FFR1" s="112"/>
      <c r="FFS1" s="112"/>
      <c r="FFT1" s="112"/>
      <c r="FFU1" s="112"/>
      <c r="FFV1" s="112"/>
      <c r="FFW1" s="112"/>
      <c r="FFX1" s="112"/>
      <c r="FFY1" s="112"/>
      <c r="FFZ1" s="112"/>
      <c r="FGA1" s="112"/>
      <c r="FGB1" s="112"/>
      <c r="FGC1" s="112"/>
      <c r="FGD1" s="112"/>
      <c r="FGE1" s="112"/>
      <c r="FGF1" s="112"/>
      <c r="FGG1" s="112"/>
      <c r="FGH1" s="112"/>
      <c r="FGI1" s="112"/>
      <c r="FGJ1" s="112"/>
      <c r="FGK1" s="112"/>
      <c r="FGL1" s="112"/>
      <c r="FGM1" s="112"/>
      <c r="FGN1" s="112"/>
      <c r="FGO1" s="112"/>
      <c r="FGP1" s="112"/>
      <c r="FGQ1" s="112"/>
      <c r="FGR1" s="112"/>
      <c r="FGS1" s="112"/>
      <c r="FGT1" s="112"/>
      <c r="FGU1" s="112"/>
      <c r="FGV1" s="112"/>
      <c r="FGW1" s="112"/>
      <c r="FGX1" s="112"/>
      <c r="FGY1" s="112"/>
      <c r="FGZ1" s="112"/>
      <c r="FHA1" s="112"/>
      <c r="FHB1" s="112"/>
      <c r="FHC1" s="112"/>
      <c r="FHD1" s="112"/>
      <c r="FHE1" s="112"/>
      <c r="FHF1" s="112"/>
      <c r="FHG1" s="112"/>
      <c r="FHH1" s="112"/>
      <c r="FHI1" s="112"/>
      <c r="FHJ1" s="112"/>
      <c r="FHK1" s="112"/>
      <c r="FHL1" s="112"/>
      <c r="FHM1" s="112"/>
      <c r="FHN1" s="112"/>
      <c r="FHO1" s="112"/>
      <c r="FHP1" s="112"/>
      <c r="FHQ1" s="112"/>
      <c r="FHR1" s="112"/>
      <c r="FHS1" s="112"/>
      <c r="FHT1" s="112"/>
      <c r="FHU1" s="112"/>
      <c r="FHV1" s="112"/>
      <c r="FHW1" s="112"/>
      <c r="FHX1" s="112"/>
      <c r="FHY1" s="112"/>
      <c r="FHZ1" s="112"/>
      <c r="FIA1" s="112"/>
      <c r="FIB1" s="112"/>
      <c r="FIC1" s="112"/>
      <c r="FID1" s="112"/>
      <c r="FIE1" s="112"/>
      <c r="FIF1" s="112"/>
      <c r="FIG1" s="112"/>
      <c r="FIH1" s="112"/>
      <c r="FII1" s="112"/>
      <c r="FIJ1" s="112"/>
      <c r="FIK1" s="112"/>
      <c r="FIL1" s="112"/>
      <c r="FIM1" s="112"/>
      <c r="FIN1" s="112"/>
      <c r="FIO1" s="112"/>
      <c r="FIP1" s="112"/>
      <c r="FIQ1" s="112"/>
      <c r="FIR1" s="112"/>
      <c r="FIS1" s="112"/>
      <c r="FIT1" s="112"/>
      <c r="FIU1" s="112"/>
      <c r="FIV1" s="112"/>
      <c r="FIW1" s="112"/>
      <c r="FIX1" s="112"/>
      <c r="FIY1" s="112"/>
      <c r="FIZ1" s="112"/>
      <c r="FJA1" s="112"/>
      <c r="FJB1" s="112"/>
      <c r="FJC1" s="112"/>
      <c r="FJD1" s="112"/>
      <c r="FJE1" s="112"/>
      <c r="FJF1" s="112"/>
      <c r="FJG1" s="112"/>
      <c r="FJH1" s="112"/>
      <c r="FJI1" s="112"/>
      <c r="FJJ1" s="112"/>
      <c r="FJK1" s="112"/>
      <c r="FJL1" s="112"/>
      <c r="FJM1" s="112"/>
      <c r="FJN1" s="112"/>
      <c r="FJO1" s="112"/>
      <c r="FJP1" s="112"/>
      <c r="FJQ1" s="112"/>
      <c r="FJR1" s="112"/>
      <c r="FJS1" s="112"/>
      <c r="FJT1" s="112"/>
      <c r="FJU1" s="112"/>
      <c r="FJV1" s="112"/>
      <c r="FJW1" s="112"/>
      <c r="FJX1" s="112"/>
      <c r="FJY1" s="112"/>
      <c r="FJZ1" s="112"/>
      <c r="FKA1" s="112"/>
      <c r="FKB1" s="112"/>
      <c r="FKC1" s="112"/>
      <c r="FKD1" s="112"/>
      <c r="FKE1" s="112"/>
      <c r="FKF1" s="112"/>
      <c r="FKG1" s="112"/>
      <c r="FKH1" s="112"/>
      <c r="FKI1" s="112"/>
      <c r="FKJ1" s="112"/>
      <c r="FKK1" s="112"/>
      <c r="FKL1" s="112"/>
      <c r="FKM1" s="112"/>
      <c r="FKN1" s="112"/>
      <c r="FKO1" s="112"/>
      <c r="FKP1" s="112"/>
      <c r="FKQ1" s="112"/>
      <c r="FKR1" s="112"/>
      <c r="FKS1" s="112"/>
      <c r="FKT1" s="112"/>
      <c r="FKU1" s="112"/>
      <c r="FKV1" s="112"/>
      <c r="FKW1" s="112"/>
      <c r="FKX1" s="112"/>
      <c r="FKY1" s="112"/>
      <c r="FKZ1" s="112"/>
      <c r="FLA1" s="112"/>
      <c r="FLB1" s="112"/>
      <c r="FLC1" s="112"/>
      <c r="FLD1" s="112"/>
      <c r="FLE1" s="112"/>
      <c r="FLF1" s="112"/>
      <c r="FLG1" s="112"/>
      <c r="FLH1" s="112"/>
      <c r="FLI1" s="112"/>
      <c r="FLJ1" s="112"/>
      <c r="FLK1" s="112"/>
      <c r="FLL1" s="112"/>
      <c r="FLM1" s="112"/>
      <c r="FLN1" s="112"/>
      <c r="FLO1" s="112"/>
      <c r="FLP1" s="112"/>
      <c r="FLQ1" s="112"/>
      <c r="FLR1" s="112"/>
      <c r="FLS1" s="112"/>
      <c r="FLT1" s="112"/>
      <c r="FLU1" s="112"/>
      <c r="FLV1" s="112"/>
      <c r="FLW1" s="112"/>
      <c r="FLX1" s="112"/>
      <c r="FLY1" s="112"/>
      <c r="FLZ1" s="112"/>
      <c r="FMA1" s="112"/>
      <c r="FMB1" s="112"/>
      <c r="FMC1" s="112"/>
      <c r="FMD1" s="112"/>
      <c r="FME1" s="112"/>
      <c r="FMF1" s="112"/>
      <c r="FMG1" s="112"/>
      <c r="FMH1" s="112"/>
      <c r="FMI1" s="112"/>
      <c r="FMJ1" s="112"/>
      <c r="FMK1" s="112"/>
      <c r="FML1" s="112"/>
      <c r="FMM1" s="112"/>
      <c r="FMN1" s="112"/>
      <c r="FMO1" s="112"/>
      <c r="FMP1" s="112"/>
      <c r="FMQ1" s="112"/>
      <c r="FMR1" s="112"/>
      <c r="FMS1" s="112"/>
      <c r="FMT1" s="112"/>
      <c r="FMU1" s="112"/>
      <c r="FMV1" s="112"/>
      <c r="FMW1" s="112"/>
      <c r="FMX1" s="112"/>
      <c r="FMY1" s="112"/>
      <c r="FMZ1" s="112"/>
      <c r="FNA1" s="112"/>
      <c r="FNB1" s="112"/>
      <c r="FNC1" s="112"/>
      <c r="FND1" s="112"/>
      <c r="FNE1" s="112"/>
      <c r="FNF1" s="112"/>
      <c r="FNG1" s="112"/>
      <c r="FNH1" s="112"/>
      <c r="FNI1" s="112"/>
      <c r="FNJ1" s="112"/>
      <c r="FNK1" s="112"/>
      <c r="FNL1" s="112"/>
      <c r="FNM1" s="112"/>
      <c r="FNN1" s="112"/>
      <c r="FNO1" s="112"/>
      <c r="FNP1" s="112"/>
      <c r="FNQ1" s="112"/>
      <c r="FNR1" s="112"/>
      <c r="FNS1" s="112"/>
      <c r="FNT1" s="112"/>
      <c r="FNU1" s="112"/>
      <c r="FNV1" s="112"/>
      <c r="FNW1" s="112"/>
      <c r="FNX1" s="112"/>
      <c r="FNY1" s="112"/>
      <c r="FNZ1" s="112"/>
      <c r="FOA1" s="112"/>
      <c r="FOB1" s="112"/>
      <c r="FOC1" s="112"/>
      <c r="FOD1" s="112"/>
      <c r="FOE1" s="112"/>
      <c r="FOF1" s="112"/>
      <c r="FOG1" s="112"/>
      <c r="FOH1" s="112"/>
      <c r="FOI1" s="112"/>
      <c r="FOJ1" s="112"/>
      <c r="FOK1" s="112"/>
      <c r="FOL1" s="112"/>
      <c r="FOM1" s="112"/>
      <c r="FON1" s="112"/>
      <c r="FOO1" s="112"/>
      <c r="FOP1" s="112"/>
      <c r="FOQ1" s="112"/>
      <c r="FOR1" s="112"/>
      <c r="FOS1" s="112"/>
      <c r="FOT1" s="112"/>
      <c r="FOU1" s="112"/>
      <c r="FOV1" s="112"/>
      <c r="FOW1" s="112"/>
      <c r="FOX1" s="112"/>
      <c r="FOY1" s="112"/>
      <c r="FOZ1" s="112"/>
      <c r="FPA1" s="112"/>
      <c r="FPB1" s="112"/>
      <c r="FPC1" s="112"/>
      <c r="FPD1" s="112"/>
      <c r="FPE1" s="112"/>
      <c r="FPF1" s="112"/>
      <c r="FPG1" s="112"/>
      <c r="FPH1" s="112"/>
      <c r="FPI1" s="112"/>
      <c r="FPJ1" s="112"/>
      <c r="FPK1" s="112"/>
      <c r="FPL1" s="112"/>
      <c r="FPM1" s="112"/>
      <c r="FPN1" s="112"/>
      <c r="FPO1" s="112"/>
      <c r="FPP1" s="112"/>
      <c r="FPQ1" s="112"/>
      <c r="FPR1" s="112"/>
      <c r="FPS1" s="112"/>
      <c r="FPT1" s="112"/>
      <c r="FPU1" s="112"/>
      <c r="FPV1" s="112"/>
      <c r="FPW1" s="112"/>
      <c r="FPX1" s="112"/>
      <c r="FPY1" s="112"/>
      <c r="FPZ1" s="112"/>
      <c r="FQA1" s="112"/>
      <c r="FQB1" s="112"/>
      <c r="FQC1" s="112"/>
      <c r="FQD1" s="112"/>
      <c r="FQE1" s="112"/>
      <c r="FQF1" s="112"/>
      <c r="FQG1" s="112"/>
      <c r="FQH1" s="112"/>
      <c r="FQI1" s="112"/>
      <c r="FQJ1" s="112"/>
      <c r="FQK1" s="112"/>
      <c r="FQL1" s="112"/>
      <c r="FQM1" s="112"/>
      <c r="FQN1" s="112"/>
      <c r="FQO1" s="112"/>
      <c r="FQP1" s="112"/>
      <c r="FQQ1" s="112"/>
      <c r="FQR1" s="112"/>
      <c r="FQS1" s="112"/>
      <c r="FQT1" s="112"/>
      <c r="FQU1" s="112"/>
      <c r="FQV1" s="112"/>
      <c r="FQW1" s="112"/>
      <c r="FQX1" s="112"/>
      <c r="FQY1" s="112"/>
      <c r="FQZ1" s="112"/>
      <c r="FRA1" s="112"/>
      <c r="FRB1" s="112"/>
      <c r="FRC1" s="112"/>
      <c r="FRD1" s="112"/>
      <c r="FRE1" s="112"/>
      <c r="FRF1" s="112"/>
      <c r="FRG1" s="112"/>
      <c r="FRH1" s="112"/>
      <c r="FRI1" s="112"/>
      <c r="FRJ1" s="112"/>
      <c r="FRK1" s="112"/>
      <c r="FRL1" s="112"/>
      <c r="FRM1" s="112"/>
      <c r="FRN1" s="112"/>
      <c r="FRO1" s="112"/>
      <c r="FRP1" s="112"/>
      <c r="FRQ1" s="112"/>
      <c r="FRR1" s="112"/>
      <c r="FRS1" s="112"/>
      <c r="FRT1" s="112"/>
      <c r="FRU1" s="112"/>
      <c r="FRV1" s="112"/>
      <c r="FRW1" s="112"/>
      <c r="FRX1" s="112"/>
      <c r="FRY1" s="112"/>
      <c r="FRZ1" s="112"/>
      <c r="FSA1" s="112"/>
      <c r="FSB1" s="112"/>
      <c r="FSC1" s="112"/>
      <c r="FSD1" s="112"/>
      <c r="FSE1" s="112"/>
      <c r="FSF1" s="112"/>
      <c r="FSG1" s="112"/>
      <c r="FSH1" s="112"/>
      <c r="FSI1" s="112"/>
      <c r="FSJ1" s="112"/>
      <c r="FSK1" s="112"/>
      <c r="FSL1" s="112"/>
      <c r="FSM1" s="112"/>
      <c r="FSN1" s="112"/>
      <c r="FSO1" s="112"/>
      <c r="FSP1" s="112"/>
      <c r="FSQ1" s="112"/>
      <c r="FSR1" s="112"/>
      <c r="FSS1" s="112"/>
      <c r="FST1" s="112"/>
      <c r="FSU1" s="112"/>
      <c r="FSV1" s="112"/>
      <c r="FSW1" s="112"/>
      <c r="FSX1" s="112"/>
      <c r="FSY1" s="112"/>
      <c r="FSZ1" s="112"/>
      <c r="FTA1" s="112"/>
      <c r="FTB1" s="112"/>
      <c r="FTC1" s="112"/>
      <c r="FTD1" s="112"/>
      <c r="FTE1" s="112"/>
      <c r="FTF1" s="112"/>
      <c r="FTG1" s="112"/>
      <c r="FTH1" s="112"/>
      <c r="FTI1" s="112"/>
      <c r="FTJ1" s="112"/>
      <c r="FTK1" s="112"/>
      <c r="FTL1" s="112"/>
      <c r="FTM1" s="112"/>
      <c r="FTN1" s="112"/>
      <c r="FTO1" s="112"/>
      <c r="FTP1" s="112"/>
      <c r="FTQ1" s="112"/>
      <c r="FTR1" s="112"/>
      <c r="FTS1" s="112"/>
      <c r="FTT1" s="112"/>
      <c r="FTU1" s="112"/>
      <c r="FTV1" s="112"/>
      <c r="FTW1" s="112"/>
      <c r="FTX1" s="112"/>
      <c r="FTY1" s="112"/>
      <c r="FTZ1" s="112"/>
      <c r="FUA1" s="112"/>
      <c r="FUB1" s="112"/>
      <c r="FUC1" s="112"/>
      <c r="FUD1" s="112"/>
      <c r="FUE1" s="112"/>
      <c r="FUF1" s="112"/>
      <c r="FUG1" s="112"/>
      <c r="FUH1" s="112"/>
      <c r="FUI1" s="112"/>
      <c r="FUJ1" s="112"/>
      <c r="FUK1" s="112"/>
      <c r="FUL1" s="112"/>
      <c r="FUM1" s="112"/>
      <c r="FUN1" s="112"/>
      <c r="FUO1" s="112"/>
      <c r="FUP1" s="112"/>
      <c r="FUQ1" s="112"/>
      <c r="FUR1" s="112"/>
      <c r="FUS1" s="112"/>
      <c r="FUT1" s="112"/>
      <c r="FUU1" s="112"/>
      <c r="FUV1" s="112"/>
      <c r="FUW1" s="112"/>
      <c r="FUX1" s="112"/>
      <c r="FUY1" s="112"/>
      <c r="FUZ1" s="112"/>
      <c r="FVA1" s="112"/>
      <c r="FVB1" s="112"/>
      <c r="FVC1" s="112"/>
      <c r="FVD1" s="112"/>
      <c r="FVE1" s="112"/>
      <c r="FVF1" s="112"/>
      <c r="FVG1" s="112"/>
      <c r="FVH1" s="112"/>
      <c r="FVI1" s="112"/>
      <c r="FVJ1" s="112"/>
      <c r="FVK1" s="112"/>
      <c r="FVL1" s="112"/>
      <c r="FVM1" s="112"/>
      <c r="FVN1" s="112"/>
      <c r="FVO1" s="112"/>
      <c r="FVP1" s="112"/>
      <c r="FVQ1" s="112"/>
      <c r="FVR1" s="112"/>
      <c r="FVS1" s="112"/>
      <c r="FVT1" s="112"/>
      <c r="FVU1" s="112"/>
      <c r="FVV1" s="112"/>
      <c r="FVW1" s="112"/>
      <c r="FVX1" s="112"/>
      <c r="FVY1" s="112"/>
      <c r="FVZ1" s="112"/>
      <c r="FWA1" s="112"/>
      <c r="FWB1" s="112"/>
      <c r="FWC1" s="112"/>
      <c r="FWD1" s="112"/>
      <c r="FWE1" s="112"/>
      <c r="FWF1" s="112"/>
      <c r="FWG1" s="112"/>
      <c r="FWH1" s="112"/>
      <c r="FWI1" s="112"/>
      <c r="FWJ1" s="112"/>
      <c r="FWK1" s="112"/>
      <c r="FWL1" s="112"/>
      <c r="FWM1" s="112"/>
      <c r="FWN1" s="112"/>
      <c r="FWO1" s="112"/>
      <c r="FWP1" s="112"/>
      <c r="FWQ1" s="112"/>
      <c r="FWR1" s="112"/>
      <c r="FWS1" s="112"/>
      <c r="FWT1" s="112"/>
      <c r="FWU1" s="112"/>
      <c r="FWV1" s="112"/>
      <c r="FWW1" s="112"/>
      <c r="FWX1" s="112"/>
      <c r="FWY1" s="112"/>
      <c r="FWZ1" s="112"/>
      <c r="FXA1" s="112"/>
      <c r="FXB1" s="112"/>
      <c r="FXC1" s="112"/>
      <c r="FXD1" s="112"/>
      <c r="FXE1" s="112"/>
      <c r="FXF1" s="112"/>
      <c r="FXG1" s="112"/>
      <c r="FXH1" s="112"/>
      <c r="FXI1" s="112"/>
      <c r="FXJ1" s="112"/>
      <c r="FXK1" s="112"/>
      <c r="FXL1" s="112"/>
      <c r="FXM1" s="112"/>
      <c r="FXN1" s="112"/>
      <c r="FXO1" s="112"/>
      <c r="FXP1" s="112"/>
      <c r="FXQ1" s="112"/>
      <c r="FXR1" s="112"/>
      <c r="FXS1" s="112"/>
      <c r="FXT1" s="112"/>
      <c r="FXU1" s="112"/>
      <c r="FXV1" s="112"/>
      <c r="FXW1" s="112"/>
      <c r="FXX1" s="112"/>
      <c r="FXY1" s="112"/>
      <c r="FXZ1" s="112"/>
      <c r="FYA1" s="112"/>
      <c r="FYB1" s="112"/>
      <c r="FYC1" s="112"/>
      <c r="FYD1" s="112"/>
      <c r="FYE1" s="112"/>
      <c r="FYF1" s="112"/>
      <c r="FYG1" s="112"/>
      <c r="FYH1" s="112"/>
      <c r="FYI1" s="112"/>
      <c r="FYJ1" s="112"/>
      <c r="FYK1" s="112"/>
      <c r="FYL1" s="112"/>
      <c r="FYM1" s="112"/>
      <c r="FYN1" s="112"/>
      <c r="FYO1" s="112"/>
      <c r="FYP1" s="112"/>
      <c r="FYQ1" s="112"/>
      <c r="FYR1" s="112"/>
      <c r="FYS1" s="112"/>
      <c r="FYT1" s="112"/>
      <c r="FYU1" s="112"/>
      <c r="FYV1" s="112"/>
      <c r="FYW1" s="112"/>
      <c r="FYX1" s="112"/>
      <c r="FYY1" s="112"/>
      <c r="FYZ1" s="112"/>
      <c r="FZA1" s="112"/>
      <c r="FZB1" s="112"/>
      <c r="FZC1" s="112"/>
      <c r="FZD1" s="112"/>
      <c r="FZE1" s="112"/>
      <c r="FZF1" s="112"/>
      <c r="FZG1" s="112"/>
      <c r="FZH1" s="112"/>
      <c r="FZI1" s="112"/>
      <c r="FZJ1" s="112"/>
      <c r="FZK1" s="112"/>
      <c r="FZL1" s="112"/>
      <c r="FZM1" s="112"/>
      <c r="FZN1" s="112"/>
      <c r="FZO1" s="112"/>
      <c r="FZP1" s="112"/>
      <c r="FZQ1" s="112"/>
      <c r="FZR1" s="112"/>
      <c r="FZS1" s="112"/>
      <c r="FZT1" s="112"/>
      <c r="FZU1" s="112"/>
      <c r="FZV1" s="112"/>
      <c r="FZW1" s="112"/>
      <c r="FZX1" s="112"/>
      <c r="FZY1" s="112"/>
      <c r="FZZ1" s="112"/>
      <c r="GAA1" s="112"/>
      <c r="GAB1" s="112"/>
      <c r="GAC1" s="112"/>
      <c r="GAD1" s="112"/>
      <c r="GAE1" s="112"/>
      <c r="GAF1" s="112"/>
      <c r="GAG1" s="112"/>
      <c r="GAH1" s="112"/>
      <c r="GAI1" s="112"/>
      <c r="GAJ1" s="112"/>
      <c r="GAK1" s="112"/>
      <c r="GAL1" s="112"/>
      <c r="GAM1" s="112"/>
      <c r="GAN1" s="112"/>
      <c r="GAO1" s="112"/>
      <c r="GAP1" s="112"/>
      <c r="GAQ1" s="112"/>
      <c r="GAR1" s="112"/>
      <c r="GAS1" s="112"/>
      <c r="GAT1" s="112"/>
      <c r="GAU1" s="112"/>
      <c r="GAV1" s="112"/>
      <c r="GAW1" s="112"/>
      <c r="GAX1" s="112"/>
      <c r="GAY1" s="112"/>
      <c r="GAZ1" s="112"/>
      <c r="GBA1" s="112"/>
      <c r="GBB1" s="112"/>
      <c r="GBC1" s="112"/>
      <c r="GBD1" s="112"/>
      <c r="GBE1" s="112"/>
      <c r="GBF1" s="112"/>
      <c r="GBG1" s="112"/>
      <c r="GBH1" s="112"/>
      <c r="GBI1" s="112"/>
      <c r="GBJ1" s="112"/>
      <c r="GBK1" s="112"/>
      <c r="GBL1" s="112"/>
      <c r="GBM1" s="112"/>
      <c r="GBN1" s="112"/>
      <c r="GBO1" s="112"/>
      <c r="GBP1" s="112"/>
      <c r="GBQ1" s="112"/>
      <c r="GBR1" s="112"/>
      <c r="GBS1" s="112"/>
      <c r="GBT1" s="112"/>
      <c r="GBU1" s="112"/>
      <c r="GBV1" s="112"/>
      <c r="GBW1" s="112"/>
      <c r="GBX1" s="112"/>
      <c r="GBY1" s="112"/>
      <c r="GBZ1" s="112"/>
      <c r="GCA1" s="112"/>
      <c r="GCB1" s="112"/>
      <c r="GCC1" s="112"/>
      <c r="GCD1" s="112"/>
      <c r="GCE1" s="112"/>
      <c r="GCF1" s="112"/>
      <c r="GCG1" s="112"/>
      <c r="GCH1" s="112"/>
      <c r="GCI1" s="112"/>
      <c r="GCJ1" s="112"/>
      <c r="GCK1" s="112"/>
      <c r="GCL1" s="112"/>
      <c r="GCM1" s="112"/>
      <c r="GCN1" s="112"/>
      <c r="GCO1" s="112"/>
      <c r="GCP1" s="112"/>
      <c r="GCQ1" s="112"/>
      <c r="GCR1" s="112"/>
      <c r="GCS1" s="112"/>
      <c r="GCT1" s="112"/>
      <c r="GCU1" s="112"/>
      <c r="GCV1" s="112"/>
      <c r="GCW1" s="112"/>
      <c r="GCX1" s="112"/>
      <c r="GCY1" s="112"/>
      <c r="GCZ1" s="112"/>
      <c r="GDA1" s="112"/>
      <c r="GDB1" s="112"/>
      <c r="GDC1" s="112"/>
      <c r="GDD1" s="112"/>
      <c r="GDE1" s="112"/>
      <c r="GDF1" s="112"/>
      <c r="GDG1" s="112"/>
      <c r="GDH1" s="112"/>
      <c r="GDI1" s="112"/>
      <c r="GDJ1" s="112"/>
      <c r="GDK1" s="112"/>
      <c r="GDL1" s="112"/>
      <c r="GDM1" s="112"/>
      <c r="GDN1" s="112"/>
      <c r="GDO1" s="112"/>
      <c r="GDP1" s="112"/>
      <c r="GDQ1" s="112"/>
      <c r="GDR1" s="112"/>
      <c r="GDS1" s="112"/>
      <c r="GDT1" s="112"/>
      <c r="GDU1" s="112"/>
      <c r="GDV1" s="112"/>
      <c r="GDW1" s="112"/>
      <c r="GDX1" s="112"/>
      <c r="GDY1" s="112"/>
      <c r="GDZ1" s="112"/>
      <c r="GEA1" s="112"/>
      <c r="GEB1" s="112"/>
      <c r="GEC1" s="112"/>
      <c r="GED1" s="112"/>
      <c r="GEE1" s="112"/>
      <c r="GEF1" s="112"/>
      <c r="GEG1" s="112"/>
      <c r="GEH1" s="112"/>
      <c r="GEI1" s="112"/>
      <c r="GEJ1" s="112"/>
      <c r="GEK1" s="112"/>
      <c r="GEL1" s="112"/>
      <c r="GEM1" s="112"/>
      <c r="GEN1" s="112"/>
      <c r="GEO1" s="112"/>
      <c r="GEP1" s="112"/>
      <c r="GEQ1" s="112"/>
      <c r="GER1" s="112"/>
      <c r="GES1" s="112"/>
      <c r="GET1" s="112"/>
      <c r="GEU1" s="112"/>
      <c r="GEV1" s="112"/>
      <c r="GEW1" s="112"/>
      <c r="GEX1" s="112"/>
      <c r="GEY1" s="112"/>
      <c r="GEZ1" s="112"/>
      <c r="GFA1" s="112"/>
      <c r="GFB1" s="112"/>
      <c r="GFC1" s="112"/>
      <c r="GFD1" s="112"/>
      <c r="GFE1" s="112"/>
      <c r="GFF1" s="112"/>
      <c r="GFG1" s="112"/>
      <c r="GFH1" s="112"/>
      <c r="GFI1" s="112"/>
      <c r="GFJ1" s="112"/>
      <c r="GFK1" s="112"/>
      <c r="GFL1" s="112"/>
      <c r="GFM1" s="112"/>
      <c r="GFN1" s="112"/>
      <c r="GFO1" s="112"/>
      <c r="GFP1" s="112"/>
      <c r="GFQ1" s="112"/>
      <c r="GFR1" s="112"/>
      <c r="GFS1" s="112"/>
      <c r="GFT1" s="112"/>
      <c r="GFU1" s="112"/>
      <c r="GFV1" s="112"/>
      <c r="GFW1" s="112"/>
      <c r="GFX1" s="112"/>
      <c r="GFY1" s="112"/>
      <c r="GFZ1" s="112"/>
      <c r="GGA1" s="112"/>
      <c r="GGB1" s="112"/>
      <c r="GGC1" s="112"/>
      <c r="GGD1" s="112"/>
      <c r="GGE1" s="112"/>
      <c r="GGF1" s="112"/>
      <c r="GGG1" s="112"/>
      <c r="GGH1" s="112"/>
      <c r="GGI1" s="112"/>
      <c r="GGJ1" s="112"/>
      <c r="GGK1" s="112"/>
      <c r="GGL1" s="112"/>
      <c r="GGM1" s="112"/>
      <c r="GGN1" s="112"/>
      <c r="GGO1" s="112"/>
      <c r="GGP1" s="112"/>
      <c r="GGQ1" s="112"/>
      <c r="GGR1" s="112"/>
      <c r="GGS1" s="112"/>
      <c r="GGT1" s="112"/>
      <c r="GGU1" s="112"/>
      <c r="GGV1" s="112"/>
      <c r="GGW1" s="112"/>
      <c r="GGX1" s="112"/>
      <c r="GGY1" s="112"/>
      <c r="GGZ1" s="112"/>
      <c r="GHA1" s="112"/>
      <c r="GHB1" s="112"/>
      <c r="GHC1" s="112"/>
      <c r="GHD1" s="112"/>
      <c r="GHE1" s="112"/>
      <c r="GHF1" s="112"/>
      <c r="GHG1" s="112"/>
      <c r="GHH1" s="112"/>
      <c r="GHI1" s="112"/>
      <c r="GHJ1" s="112"/>
      <c r="GHK1" s="112"/>
      <c r="GHL1" s="112"/>
      <c r="GHM1" s="112"/>
      <c r="GHN1" s="112"/>
      <c r="GHO1" s="112"/>
      <c r="GHP1" s="112"/>
      <c r="GHQ1" s="112"/>
      <c r="GHR1" s="112"/>
      <c r="GHS1" s="112"/>
      <c r="GHT1" s="112"/>
      <c r="GHU1" s="112"/>
      <c r="GHV1" s="112"/>
      <c r="GHW1" s="112"/>
      <c r="GHX1" s="112"/>
      <c r="GHY1" s="112"/>
      <c r="GHZ1" s="112"/>
      <c r="GIA1" s="112"/>
      <c r="GIB1" s="112"/>
      <c r="GIC1" s="112"/>
      <c r="GID1" s="112"/>
      <c r="GIE1" s="112"/>
      <c r="GIF1" s="112"/>
      <c r="GIG1" s="112"/>
      <c r="GIH1" s="112"/>
      <c r="GII1" s="112"/>
      <c r="GIJ1" s="112"/>
      <c r="GIK1" s="112"/>
      <c r="GIL1" s="112"/>
      <c r="GIM1" s="112"/>
      <c r="GIN1" s="112"/>
      <c r="GIO1" s="112"/>
      <c r="GIP1" s="112"/>
      <c r="GIQ1" s="112"/>
      <c r="GIR1" s="112"/>
      <c r="GIS1" s="112"/>
      <c r="GIT1" s="112"/>
      <c r="GIU1" s="112"/>
      <c r="GIV1" s="112"/>
      <c r="GIW1" s="112"/>
      <c r="GIX1" s="112"/>
      <c r="GIY1" s="112"/>
      <c r="GIZ1" s="112"/>
      <c r="GJA1" s="112"/>
      <c r="GJB1" s="112"/>
      <c r="GJC1" s="112"/>
      <c r="GJD1" s="112"/>
      <c r="GJE1" s="112"/>
      <c r="GJF1" s="112"/>
      <c r="GJG1" s="112"/>
      <c r="GJH1" s="112"/>
      <c r="GJI1" s="112"/>
      <c r="GJJ1" s="112"/>
      <c r="GJK1" s="112"/>
      <c r="GJL1" s="112"/>
      <c r="GJM1" s="112"/>
      <c r="GJN1" s="112"/>
      <c r="GJO1" s="112"/>
      <c r="GJP1" s="112"/>
      <c r="GJQ1" s="112"/>
      <c r="GJR1" s="112"/>
      <c r="GJS1" s="112"/>
      <c r="GJT1" s="112"/>
      <c r="GJU1" s="112"/>
      <c r="GJV1" s="112"/>
      <c r="GJW1" s="112"/>
      <c r="GJX1" s="112"/>
      <c r="GJY1" s="112"/>
      <c r="GJZ1" s="112"/>
      <c r="GKA1" s="112"/>
      <c r="GKB1" s="112"/>
      <c r="GKC1" s="112"/>
      <c r="GKD1" s="112"/>
      <c r="GKE1" s="112"/>
      <c r="GKF1" s="112"/>
      <c r="GKG1" s="112"/>
      <c r="GKH1" s="112"/>
      <c r="GKI1" s="112"/>
      <c r="GKJ1" s="112"/>
      <c r="GKK1" s="112"/>
      <c r="GKL1" s="112"/>
      <c r="GKM1" s="112"/>
      <c r="GKN1" s="112"/>
      <c r="GKO1" s="112"/>
      <c r="GKP1" s="112"/>
      <c r="GKQ1" s="112"/>
      <c r="GKR1" s="112"/>
      <c r="GKS1" s="112"/>
      <c r="GKT1" s="112"/>
      <c r="GKU1" s="112"/>
      <c r="GKV1" s="112"/>
      <c r="GKW1" s="112"/>
      <c r="GKX1" s="112"/>
      <c r="GKY1" s="112"/>
      <c r="GKZ1" s="112"/>
      <c r="GLA1" s="112"/>
      <c r="GLB1" s="112"/>
      <c r="GLC1" s="112"/>
      <c r="GLD1" s="112"/>
      <c r="GLE1" s="112"/>
      <c r="GLF1" s="112"/>
      <c r="GLG1" s="112"/>
      <c r="GLH1" s="112"/>
      <c r="GLI1" s="112"/>
      <c r="GLJ1" s="112"/>
      <c r="GLK1" s="112"/>
      <c r="GLL1" s="112"/>
      <c r="GLM1" s="112"/>
      <c r="GLN1" s="112"/>
      <c r="GLO1" s="112"/>
      <c r="GLP1" s="112"/>
      <c r="GLQ1" s="112"/>
      <c r="GLR1" s="112"/>
      <c r="GLS1" s="112"/>
      <c r="GLT1" s="112"/>
      <c r="GLU1" s="112"/>
      <c r="GLV1" s="112"/>
      <c r="GLW1" s="112"/>
      <c r="GLX1" s="112"/>
      <c r="GLY1" s="112"/>
      <c r="GLZ1" s="112"/>
      <c r="GMA1" s="112"/>
      <c r="GMB1" s="112"/>
      <c r="GMC1" s="112"/>
      <c r="GMD1" s="112"/>
      <c r="GME1" s="112"/>
      <c r="GMF1" s="112"/>
      <c r="GMG1" s="112"/>
      <c r="GMH1" s="112"/>
      <c r="GMI1" s="112"/>
      <c r="GMJ1" s="112"/>
      <c r="GMK1" s="112"/>
      <c r="GML1" s="112"/>
      <c r="GMM1" s="112"/>
      <c r="GMN1" s="112"/>
      <c r="GMO1" s="112"/>
      <c r="GMP1" s="112"/>
      <c r="GMQ1" s="112"/>
      <c r="GMR1" s="112"/>
      <c r="GMS1" s="112"/>
      <c r="GMT1" s="112"/>
      <c r="GMU1" s="112"/>
      <c r="GMV1" s="112"/>
      <c r="GMW1" s="112"/>
      <c r="GMX1" s="112"/>
      <c r="GMY1" s="112"/>
      <c r="GMZ1" s="112"/>
      <c r="GNA1" s="112"/>
      <c r="GNB1" s="112"/>
      <c r="GNC1" s="112"/>
      <c r="GND1" s="112"/>
      <c r="GNE1" s="112"/>
      <c r="GNF1" s="112"/>
      <c r="GNG1" s="112"/>
      <c r="GNH1" s="112"/>
      <c r="GNI1" s="112"/>
      <c r="GNJ1" s="112"/>
      <c r="GNK1" s="112"/>
      <c r="GNL1" s="112"/>
      <c r="GNM1" s="112"/>
      <c r="GNN1" s="112"/>
      <c r="GNO1" s="112"/>
      <c r="GNP1" s="112"/>
      <c r="GNQ1" s="112"/>
      <c r="GNR1" s="112"/>
      <c r="GNS1" s="112"/>
      <c r="GNT1" s="112"/>
      <c r="GNU1" s="112"/>
      <c r="GNV1" s="112"/>
      <c r="GNW1" s="112"/>
      <c r="GNX1" s="112"/>
      <c r="GNY1" s="112"/>
      <c r="GNZ1" s="112"/>
      <c r="GOA1" s="112"/>
      <c r="GOB1" s="112"/>
      <c r="GOC1" s="112"/>
      <c r="GOD1" s="112"/>
      <c r="GOE1" s="112"/>
      <c r="GOF1" s="112"/>
      <c r="GOG1" s="112"/>
      <c r="GOH1" s="112"/>
      <c r="GOI1" s="112"/>
      <c r="GOJ1" s="112"/>
      <c r="GOK1" s="112"/>
      <c r="GOL1" s="112"/>
      <c r="GOM1" s="112"/>
      <c r="GON1" s="112"/>
      <c r="GOO1" s="112"/>
      <c r="GOP1" s="112"/>
      <c r="GOQ1" s="112"/>
      <c r="GOR1" s="112"/>
      <c r="GOS1" s="112"/>
      <c r="GOT1" s="112"/>
      <c r="GOU1" s="112"/>
      <c r="GOV1" s="112"/>
      <c r="GOW1" s="112"/>
      <c r="GOX1" s="112"/>
      <c r="GOY1" s="112"/>
      <c r="GOZ1" s="112"/>
      <c r="GPA1" s="112"/>
      <c r="GPB1" s="112"/>
      <c r="GPC1" s="112"/>
      <c r="GPD1" s="112"/>
      <c r="GPE1" s="112"/>
      <c r="GPF1" s="112"/>
      <c r="GPG1" s="112"/>
      <c r="GPH1" s="112"/>
      <c r="GPI1" s="112"/>
      <c r="GPJ1" s="112"/>
      <c r="GPK1" s="112"/>
      <c r="GPL1" s="112"/>
      <c r="GPM1" s="112"/>
      <c r="GPN1" s="112"/>
      <c r="GPO1" s="112"/>
      <c r="GPP1" s="112"/>
      <c r="GPQ1" s="112"/>
      <c r="GPR1" s="112"/>
      <c r="GPS1" s="112"/>
      <c r="GPT1" s="112"/>
      <c r="GPU1" s="112"/>
      <c r="GPV1" s="112"/>
      <c r="GPW1" s="112"/>
      <c r="GPX1" s="112"/>
      <c r="GPY1" s="112"/>
      <c r="GPZ1" s="112"/>
      <c r="GQA1" s="112"/>
      <c r="GQB1" s="112"/>
      <c r="GQC1" s="112"/>
      <c r="GQD1" s="112"/>
      <c r="GQE1" s="112"/>
      <c r="GQF1" s="112"/>
      <c r="GQG1" s="112"/>
      <c r="GQH1" s="112"/>
      <c r="GQI1" s="112"/>
      <c r="GQJ1" s="112"/>
      <c r="GQK1" s="112"/>
      <c r="GQL1" s="112"/>
      <c r="GQM1" s="112"/>
      <c r="GQN1" s="112"/>
      <c r="GQO1" s="112"/>
      <c r="GQP1" s="112"/>
      <c r="GQQ1" s="112"/>
      <c r="GQR1" s="112"/>
      <c r="GQS1" s="112"/>
      <c r="GQT1" s="112"/>
      <c r="GQU1" s="112"/>
      <c r="GQV1" s="112"/>
      <c r="GQW1" s="112"/>
      <c r="GQX1" s="112"/>
      <c r="GQY1" s="112"/>
      <c r="GQZ1" s="112"/>
      <c r="GRA1" s="112"/>
      <c r="GRB1" s="112"/>
      <c r="GRC1" s="112"/>
      <c r="GRD1" s="112"/>
      <c r="GRE1" s="112"/>
      <c r="GRF1" s="112"/>
      <c r="GRG1" s="112"/>
      <c r="GRH1" s="112"/>
      <c r="GRI1" s="112"/>
      <c r="GRJ1" s="112"/>
      <c r="GRK1" s="112"/>
      <c r="GRL1" s="112"/>
      <c r="GRM1" s="112"/>
      <c r="GRN1" s="112"/>
      <c r="GRO1" s="112"/>
      <c r="GRP1" s="112"/>
      <c r="GRQ1" s="112"/>
      <c r="GRR1" s="112"/>
      <c r="GRS1" s="112"/>
      <c r="GRT1" s="112"/>
      <c r="GRU1" s="112"/>
      <c r="GRV1" s="112"/>
      <c r="GRW1" s="112"/>
      <c r="GRX1" s="112"/>
      <c r="GRY1" s="112"/>
      <c r="GRZ1" s="112"/>
      <c r="GSA1" s="112"/>
      <c r="GSB1" s="112"/>
      <c r="GSC1" s="112"/>
      <c r="GSD1" s="112"/>
      <c r="GSE1" s="112"/>
      <c r="GSF1" s="112"/>
      <c r="GSG1" s="112"/>
      <c r="GSH1" s="112"/>
      <c r="GSI1" s="112"/>
      <c r="GSJ1" s="112"/>
      <c r="GSK1" s="112"/>
      <c r="GSL1" s="112"/>
      <c r="GSM1" s="112"/>
      <c r="GSN1" s="112"/>
      <c r="GSO1" s="112"/>
      <c r="GSP1" s="112"/>
      <c r="GSQ1" s="112"/>
      <c r="GSR1" s="112"/>
      <c r="GSS1" s="112"/>
      <c r="GST1" s="112"/>
      <c r="GSU1" s="112"/>
      <c r="GSV1" s="112"/>
      <c r="GSW1" s="112"/>
      <c r="GSX1" s="112"/>
      <c r="GSY1" s="112"/>
      <c r="GSZ1" s="112"/>
      <c r="GTA1" s="112"/>
      <c r="GTB1" s="112"/>
      <c r="GTC1" s="112"/>
      <c r="GTD1" s="112"/>
      <c r="GTE1" s="112"/>
      <c r="GTF1" s="112"/>
      <c r="GTG1" s="112"/>
      <c r="GTH1" s="112"/>
      <c r="GTI1" s="112"/>
      <c r="GTJ1" s="112"/>
      <c r="GTK1" s="112"/>
      <c r="GTL1" s="112"/>
      <c r="GTM1" s="112"/>
      <c r="GTN1" s="112"/>
      <c r="GTO1" s="112"/>
      <c r="GTP1" s="112"/>
      <c r="GTQ1" s="112"/>
      <c r="GTR1" s="112"/>
      <c r="GTS1" s="112"/>
      <c r="GTT1" s="112"/>
      <c r="GTU1" s="112"/>
      <c r="GTV1" s="112"/>
      <c r="GTW1" s="112"/>
      <c r="GTX1" s="112"/>
      <c r="GTY1" s="112"/>
      <c r="GTZ1" s="112"/>
      <c r="GUA1" s="112"/>
      <c r="GUB1" s="112"/>
      <c r="GUC1" s="112"/>
      <c r="GUD1" s="112"/>
      <c r="GUE1" s="112"/>
      <c r="GUF1" s="112"/>
      <c r="GUG1" s="112"/>
      <c r="GUH1" s="112"/>
      <c r="GUI1" s="112"/>
      <c r="GUJ1" s="112"/>
      <c r="GUK1" s="112"/>
      <c r="GUL1" s="112"/>
      <c r="GUM1" s="112"/>
      <c r="GUN1" s="112"/>
      <c r="GUO1" s="112"/>
      <c r="GUP1" s="112"/>
      <c r="GUQ1" s="112"/>
      <c r="GUR1" s="112"/>
      <c r="GUS1" s="112"/>
      <c r="GUT1" s="112"/>
      <c r="GUU1" s="112"/>
      <c r="GUV1" s="112"/>
      <c r="GUW1" s="112"/>
      <c r="GUX1" s="112"/>
      <c r="GUY1" s="112"/>
      <c r="GUZ1" s="112"/>
      <c r="GVA1" s="112"/>
      <c r="GVB1" s="112"/>
      <c r="GVC1" s="112"/>
      <c r="GVD1" s="112"/>
      <c r="GVE1" s="112"/>
      <c r="GVF1" s="112"/>
      <c r="GVG1" s="112"/>
      <c r="GVH1" s="112"/>
      <c r="GVI1" s="112"/>
      <c r="GVJ1" s="112"/>
      <c r="GVK1" s="112"/>
      <c r="GVL1" s="112"/>
      <c r="GVM1" s="112"/>
      <c r="GVN1" s="112"/>
      <c r="GVO1" s="112"/>
      <c r="GVP1" s="112"/>
      <c r="GVQ1" s="112"/>
      <c r="GVR1" s="112"/>
      <c r="GVS1" s="112"/>
      <c r="GVT1" s="112"/>
      <c r="GVU1" s="112"/>
      <c r="GVV1" s="112"/>
      <c r="GVW1" s="112"/>
      <c r="GVX1" s="112"/>
      <c r="GVY1" s="112"/>
      <c r="GVZ1" s="112"/>
      <c r="GWA1" s="112"/>
      <c r="GWB1" s="112"/>
      <c r="GWC1" s="112"/>
      <c r="GWD1" s="112"/>
      <c r="GWE1" s="112"/>
      <c r="GWF1" s="112"/>
      <c r="GWG1" s="112"/>
      <c r="GWH1" s="112"/>
      <c r="GWI1" s="112"/>
      <c r="GWJ1" s="112"/>
      <c r="GWK1" s="112"/>
      <c r="GWL1" s="112"/>
      <c r="GWM1" s="112"/>
      <c r="GWN1" s="112"/>
      <c r="GWO1" s="112"/>
      <c r="GWP1" s="112"/>
      <c r="GWQ1" s="112"/>
      <c r="GWR1" s="112"/>
      <c r="GWS1" s="112"/>
      <c r="GWT1" s="112"/>
      <c r="GWU1" s="112"/>
      <c r="GWV1" s="112"/>
      <c r="GWW1" s="112"/>
      <c r="GWX1" s="112"/>
      <c r="GWY1" s="112"/>
      <c r="GWZ1" s="112"/>
      <c r="GXA1" s="112"/>
      <c r="GXB1" s="112"/>
      <c r="GXC1" s="112"/>
      <c r="GXD1" s="112"/>
      <c r="GXE1" s="112"/>
      <c r="GXF1" s="112"/>
      <c r="GXG1" s="112"/>
      <c r="GXH1" s="112"/>
      <c r="GXI1" s="112"/>
      <c r="GXJ1" s="112"/>
      <c r="GXK1" s="112"/>
      <c r="GXL1" s="112"/>
      <c r="GXM1" s="112"/>
      <c r="GXN1" s="112"/>
      <c r="GXO1" s="112"/>
      <c r="GXP1" s="112"/>
      <c r="GXQ1" s="112"/>
      <c r="GXR1" s="112"/>
      <c r="GXS1" s="112"/>
      <c r="GXT1" s="112"/>
      <c r="GXU1" s="112"/>
      <c r="GXV1" s="112"/>
      <c r="GXW1" s="112"/>
      <c r="GXX1" s="112"/>
      <c r="GXY1" s="112"/>
      <c r="GXZ1" s="112"/>
      <c r="GYA1" s="112"/>
      <c r="GYB1" s="112"/>
      <c r="GYC1" s="112"/>
      <c r="GYD1" s="112"/>
      <c r="GYE1" s="112"/>
      <c r="GYF1" s="112"/>
      <c r="GYG1" s="112"/>
      <c r="GYH1" s="112"/>
      <c r="GYI1" s="112"/>
      <c r="GYJ1" s="112"/>
      <c r="GYK1" s="112"/>
      <c r="GYL1" s="112"/>
      <c r="GYM1" s="112"/>
      <c r="GYN1" s="112"/>
      <c r="GYO1" s="112"/>
      <c r="GYP1" s="112"/>
      <c r="GYQ1" s="112"/>
      <c r="GYR1" s="112"/>
      <c r="GYS1" s="112"/>
      <c r="GYT1" s="112"/>
      <c r="GYU1" s="112"/>
      <c r="GYV1" s="112"/>
      <c r="GYW1" s="112"/>
      <c r="GYX1" s="112"/>
      <c r="GYY1" s="112"/>
      <c r="GYZ1" s="112"/>
      <c r="GZA1" s="112"/>
      <c r="GZB1" s="112"/>
      <c r="GZC1" s="112"/>
      <c r="GZD1" s="112"/>
      <c r="GZE1" s="112"/>
      <c r="GZF1" s="112"/>
      <c r="GZG1" s="112"/>
      <c r="GZH1" s="112"/>
      <c r="GZI1" s="112"/>
      <c r="GZJ1" s="112"/>
      <c r="GZK1" s="112"/>
      <c r="GZL1" s="112"/>
      <c r="GZM1" s="112"/>
      <c r="GZN1" s="112"/>
      <c r="GZO1" s="112"/>
      <c r="GZP1" s="112"/>
      <c r="GZQ1" s="112"/>
      <c r="GZR1" s="112"/>
      <c r="GZS1" s="112"/>
      <c r="GZT1" s="112"/>
      <c r="GZU1" s="112"/>
      <c r="GZV1" s="112"/>
      <c r="GZW1" s="112"/>
      <c r="GZX1" s="112"/>
      <c r="GZY1" s="112"/>
      <c r="GZZ1" s="112"/>
      <c r="HAA1" s="112"/>
      <c r="HAB1" s="112"/>
      <c r="HAC1" s="112"/>
      <c r="HAD1" s="112"/>
      <c r="HAE1" s="112"/>
      <c r="HAF1" s="112"/>
      <c r="HAG1" s="112"/>
      <c r="HAH1" s="112"/>
      <c r="HAI1" s="112"/>
      <c r="HAJ1" s="112"/>
      <c r="HAK1" s="112"/>
      <c r="HAL1" s="112"/>
      <c r="HAM1" s="112"/>
      <c r="HAN1" s="112"/>
      <c r="HAO1" s="112"/>
      <c r="HAP1" s="112"/>
      <c r="HAQ1" s="112"/>
      <c r="HAR1" s="112"/>
      <c r="HAS1" s="112"/>
      <c r="HAT1" s="112"/>
      <c r="HAU1" s="112"/>
      <c r="HAV1" s="112"/>
      <c r="HAW1" s="112"/>
      <c r="HAX1" s="112"/>
      <c r="HAY1" s="112"/>
      <c r="HAZ1" s="112"/>
      <c r="HBA1" s="112"/>
      <c r="HBB1" s="112"/>
      <c r="HBC1" s="112"/>
      <c r="HBD1" s="112"/>
      <c r="HBE1" s="112"/>
      <c r="HBF1" s="112"/>
      <c r="HBG1" s="112"/>
      <c r="HBH1" s="112"/>
      <c r="HBI1" s="112"/>
      <c r="HBJ1" s="112"/>
      <c r="HBK1" s="112"/>
      <c r="HBL1" s="112"/>
      <c r="HBM1" s="112"/>
      <c r="HBN1" s="112"/>
      <c r="HBO1" s="112"/>
      <c r="HBP1" s="112"/>
      <c r="HBQ1" s="112"/>
      <c r="HBR1" s="112"/>
      <c r="HBS1" s="112"/>
      <c r="HBT1" s="112"/>
      <c r="HBU1" s="112"/>
      <c r="HBV1" s="112"/>
      <c r="HBW1" s="112"/>
      <c r="HBX1" s="112"/>
      <c r="HBY1" s="112"/>
      <c r="HBZ1" s="112"/>
      <c r="HCA1" s="112"/>
      <c r="HCB1" s="112"/>
      <c r="HCC1" s="112"/>
      <c r="HCD1" s="112"/>
      <c r="HCE1" s="112"/>
      <c r="HCF1" s="112"/>
      <c r="HCG1" s="112"/>
      <c r="HCH1" s="112"/>
      <c r="HCI1" s="112"/>
      <c r="HCJ1" s="112"/>
      <c r="HCK1" s="112"/>
      <c r="HCL1" s="112"/>
      <c r="HCM1" s="112"/>
      <c r="HCN1" s="112"/>
      <c r="HCO1" s="112"/>
      <c r="HCP1" s="112"/>
      <c r="HCQ1" s="112"/>
      <c r="HCR1" s="112"/>
      <c r="HCS1" s="112"/>
      <c r="HCT1" s="112"/>
      <c r="HCU1" s="112"/>
      <c r="HCV1" s="112"/>
      <c r="HCW1" s="112"/>
      <c r="HCX1" s="112"/>
      <c r="HCY1" s="112"/>
      <c r="HCZ1" s="112"/>
      <c r="HDA1" s="112"/>
      <c r="HDB1" s="112"/>
      <c r="HDC1" s="112"/>
      <c r="HDD1" s="112"/>
      <c r="HDE1" s="112"/>
      <c r="HDF1" s="112"/>
      <c r="HDG1" s="112"/>
      <c r="HDH1" s="112"/>
      <c r="HDI1" s="112"/>
      <c r="HDJ1" s="112"/>
      <c r="HDK1" s="112"/>
      <c r="HDL1" s="112"/>
      <c r="HDM1" s="112"/>
      <c r="HDN1" s="112"/>
      <c r="HDO1" s="112"/>
      <c r="HDP1" s="112"/>
      <c r="HDQ1" s="112"/>
      <c r="HDR1" s="112"/>
      <c r="HDS1" s="112"/>
      <c r="HDT1" s="112"/>
      <c r="HDU1" s="112"/>
      <c r="HDV1" s="112"/>
      <c r="HDW1" s="112"/>
      <c r="HDX1" s="112"/>
      <c r="HDY1" s="112"/>
      <c r="HDZ1" s="112"/>
      <c r="HEA1" s="112"/>
      <c r="HEB1" s="112"/>
      <c r="HEC1" s="112"/>
      <c r="HED1" s="112"/>
      <c r="HEE1" s="112"/>
      <c r="HEF1" s="112"/>
      <c r="HEG1" s="112"/>
      <c r="HEH1" s="112"/>
      <c r="HEI1" s="112"/>
      <c r="HEJ1" s="112"/>
      <c r="HEK1" s="112"/>
      <c r="HEL1" s="112"/>
      <c r="HEM1" s="112"/>
      <c r="HEN1" s="112"/>
      <c r="HEO1" s="112"/>
      <c r="HEP1" s="112"/>
      <c r="HEQ1" s="112"/>
      <c r="HER1" s="112"/>
      <c r="HES1" s="112"/>
      <c r="HET1" s="112"/>
      <c r="HEU1" s="112"/>
      <c r="HEV1" s="112"/>
      <c r="HEW1" s="112"/>
      <c r="HEX1" s="112"/>
      <c r="HEY1" s="112"/>
      <c r="HEZ1" s="112"/>
      <c r="HFA1" s="112"/>
      <c r="HFB1" s="112"/>
      <c r="HFC1" s="112"/>
      <c r="HFD1" s="112"/>
      <c r="HFE1" s="112"/>
      <c r="HFF1" s="112"/>
      <c r="HFG1" s="112"/>
      <c r="HFH1" s="112"/>
      <c r="HFI1" s="112"/>
      <c r="HFJ1" s="112"/>
      <c r="HFK1" s="112"/>
      <c r="HFL1" s="112"/>
      <c r="HFM1" s="112"/>
      <c r="HFN1" s="112"/>
      <c r="HFO1" s="112"/>
      <c r="HFP1" s="112"/>
      <c r="HFQ1" s="112"/>
      <c r="HFR1" s="112"/>
      <c r="HFS1" s="112"/>
      <c r="HFT1" s="112"/>
      <c r="HFU1" s="112"/>
      <c r="HFV1" s="112"/>
      <c r="HFW1" s="112"/>
      <c r="HFX1" s="112"/>
      <c r="HFY1" s="112"/>
      <c r="HFZ1" s="112"/>
      <c r="HGA1" s="112"/>
      <c r="HGB1" s="112"/>
      <c r="HGC1" s="112"/>
      <c r="HGD1" s="112"/>
      <c r="HGE1" s="112"/>
      <c r="HGF1" s="112"/>
      <c r="HGG1" s="112"/>
      <c r="HGH1" s="112"/>
      <c r="HGI1" s="112"/>
      <c r="HGJ1" s="112"/>
      <c r="HGK1" s="112"/>
      <c r="HGL1" s="112"/>
      <c r="HGM1" s="112"/>
      <c r="HGN1" s="112"/>
      <c r="HGO1" s="112"/>
      <c r="HGP1" s="112"/>
      <c r="HGQ1" s="112"/>
      <c r="HGR1" s="112"/>
      <c r="HGS1" s="112"/>
      <c r="HGT1" s="112"/>
      <c r="HGU1" s="112"/>
      <c r="HGV1" s="112"/>
      <c r="HGW1" s="112"/>
      <c r="HGX1" s="112"/>
      <c r="HGY1" s="112"/>
      <c r="HGZ1" s="112"/>
      <c r="HHA1" s="112"/>
      <c r="HHB1" s="112"/>
      <c r="HHC1" s="112"/>
      <c r="HHD1" s="112"/>
      <c r="HHE1" s="112"/>
      <c r="HHF1" s="112"/>
      <c r="HHG1" s="112"/>
      <c r="HHH1" s="112"/>
      <c r="HHI1" s="112"/>
      <c r="HHJ1" s="112"/>
      <c r="HHK1" s="112"/>
      <c r="HHL1" s="112"/>
      <c r="HHM1" s="112"/>
      <c r="HHN1" s="112"/>
      <c r="HHO1" s="112"/>
      <c r="HHP1" s="112"/>
      <c r="HHQ1" s="112"/>
      <c r="HHR1" s="112"/>
      <c r="HHS1" s="112"/>
      <c r="HHT1" s="112"/>
      <c r="HHU1" s="112"/>
      <c r="HHV1" s="112"/>
      <c r="HHW1" s="112"/>
      <c r="HHX1" s="112"/>
      <c r="HHY1" s="112"/>
      <c r="HHZ1" s="112"/>
      <c r="HIA1" s="112"/>
      <c r="HIB1" s="112"/>
      <c r="HIC1" s="112"/>
      <c r="HID1" s="112"/>
      <c r="HIE1" s="112"/>
      <c r="HIF1" s="112"/>
      <c r="HIG1" s="112"/>
      <c r="HIH1" s="112"/>
      <c r="HII1" s="112"/>
      <c r="HIJ1" s="112"/>
      <c r="HIK1" s="112"/>
      <c r="HIL1" s="112"/>
      <c r="HIM1" s="112"/>
      <c r="HIN1" s="112"/>
      <c r="HIO1" s="112"/>
      <c r="HIP1" s="112"/>
      <c r="HIQ1" s="112"/>
      <c r="HIR1" s="112"/>
      <c r="HIS1" s="112"/>
      <c r="HIT1" s="112"/>
      <c r="HIU1" s="112"/>
      <c r="HIV1" s="112"/>
      <c r="HIW1" s="112"/>
      <c r="HIX1" s="112"/>
      <c r="HIY1" s="112"/>
      <c r="HIZ1" s="112"/>
      <c r="HJA1" s="112"/>
      <c r="HJB1" s="112"/>
      <c r="HJC1" s="112"/>
      <c r="HJD1" s="112"/>
      <c r="HJE1" s="112"/>
      <c r="HJF1" s="112"/>
      <c r="HJG1" s="112"/>
      <c r="HJH1" s="112"/>
      <c r="HJI1" s="112"/>
      <c r="HJJ1" s="112"/>
      <c r="HJK1" s="112"/>
      <c r="HJL1" s="112"/>
      <c r="HJM1" s="112"/>
      <c r="HJN1" s="112"/>
      <c r="HJO1" s="112"/>
      <c r="HJP1" s="112"/>
      <c r="HJQ1" s="112"/>
      <c r="HJR1" s="112"/>
      <c r="HJS1" s="112"/>
      <c r="HJT1" s="112"/>
      <c r="HJU1" s="112"/>
      <c r="HJV1" s="112"/>
      <c r="HJW1" s="112"/>
      <c r="HJX1" s="112"/>
      <c r="HJY1" s="112"/>
      <c r="HJZ1" s="112"/>
      <c r="HKA1" s="112"/>
      <c r="HKB1" s="112"/>
      <c r="HKC1" s="112"/>
      <c r="HKD1" s="112"/>
      <c r="HKE1" s="112"/>
      <c r="HKF1" s="112"/>
      <c r="HKG1" s="112"/>
      <c r="HKH1" s="112"/>
      <c r="HKI1" s="112"/>
      <c r="HKJ1" s="112"/>
      <c r="HKK1" s="112"/>
      <c r="HKL1" s="112"/>
      <c r="HKM1" s="112"/>
      <c r="HKN1" s="112"/>
      <c r="HKO1" s="112"/>
      <c r="HKP1" s="112"/>
      <c r="HKQ1" s="112"/>
      <c r="HKR1" s="112"/>
      <c r="HKS1" s="112"/>
      <c r="HKT1" s="112"/>
      <c r="HKU1" s="112"/>
      <c r="HKV1" s="112"/>
      <c r="HKW1" s="112"/>
      <c r="HKX1" s="112"/>
      <c r="HKY1" s="112"/>
      <c r="HKZ1" s="112"/>
      <c r="HLA1" s="112"/>
      <c r="HLB1" s="112"/>
      <c r="HLC1" s="112"/>
      <c r="HLD1" s="112"/>
      <c r="HLE1" s="112"/>
      <c r="HLF1" s="112"/>
      <c r="HLG1" s="112"/>
      <c r="HLH1" s="112"/>
      <c r="HLI1" s="112"/>
      <c r="HLJ1" s="112"/>
      <c r="HLK1" s="112"/>
      <c r="HLL1" s="112"/>
      <c r="HLM1" s="112"/>
      <c r="HLN1" s="112"/>
      <c r="HLO1" s="112"/>
      <c r="HLP1" s="112"/>
      <c r="HLQ1" s="112"/>
      <c r="HLR1" s="112"/>
      <c r="HLS1" s="112"/>
      <c r="HLT1" s="112"/>
      <c r="HLU1" s="112"/>
      <c r="HLV1" s="112"/>
      <c r="HLW1" s="112"/>
      <c r="HLX1" s="112"/>
      <c r="HLY1" s="112"/>
      <c r="HLZ1" s="112"/>
      <c r="HMA1" s="112"/>
      <c r="HMB1" s="112"/>
      <c r="HMC1" s="112"/>
      <c r="HMD1" s="112"/>
      <c r="HME1" s="112"/>
      <c r="HMF1" s="112"/>
      <c r="HMG1" s="112"/>
      <c r="HMH1" s="112"/>
      <c r="HMI1" s="112"/>
      <c r="HMJ1" s="112"/>
      <c r="HMK1" s="112"/>
      <c r="HML1" s="112"/>
      <c r="HMM1" s="112"/>
      <c r="HMN1" s="112"/>
      <c r="HMO1" s="112"/>
      <c r="HMP1" s="112"/>
      <c r="HMQ1" s="112"/>
      <c r="HMR1" s="112"/>
      <c r="HMS1" s="112"/>
      <c r="HMT1" s="112"/>
      <c r="HMU1" s="112"/>
      <c r="HMV1" s="112"/>
      <c r="HMW1" s="112"/>
      <c r="HMX1" s="112"/>
      <c r="HMY1" s="112"/>
      <c r="HMZ1" s="112"/>
      <c r="HNA1" s="112"/>
      <c r="HNB1" s="112"/>
      <c r="HNC1" s="112"/>
      <c r="HND1" s="112"/>
      <c r="HNE1" s="112"/>
      <c r="HNF1" s="112"/>
      <c r="HNG1" s="112"/>
      <c r="HNH1" s="112"/>
      <c r="HNI1" s="112"/>
      <c r="HNJ1" s="112"/>
      <c r="HNK1" s="112"/>
      <c r="HNL1" s="112"/>
      <c r="HNM1" s="112"/>
      <c r="HNN1" s="112"/>
      <c r="HNO1" s="112"/>
      <c r="HNP1" s="112"/>
      <c r="HNQ1" s="112"/>
      <c r="HNR1" s="112"/>
      <c r="HNS1" s="112"/>
      <c r="HNT1" s="112"/>
      <c r="HNU1" s="112"/>
      <c r="HNV1" s="112"/>
      <c r="HNW1" s="112"/>
      <c r="HNX1" s="112"/>
      <c r="HNY1" s="112"/>
      <c r="HNZ1" s="112"/>
      <c r="HOA1" s="112"/>
      <c r="HOB1" s="112"/>
      <c r="HOC1" s="112"/>
      <c r="HOD1" s="112"/>
      <c r="HOE1" s="112"/>
      <c r="HOF1" s="112"/>
      <c r="HOG1" s="112"/>
      <c r="HOH1" s="112"/>
      <c r="HOI1" s="112"/>
      <c r="HOJ1" s="112"/>
      <c r="HOK1" s="112"/>
      <c r="HOL1" s="112"/>
      <c r="HOM1" s="112"/>
      <c r="HON1" s="112"/>
      <c r="HOO1" s="112"/>
      <c r="HOP1" s="112"/>
      <c r="HOQ1" s="112"/>
      <c r="HOR1" s="112"/>
      <c r="HOS1" s="112"/>
      <c r="HOT1" s="112"/>
      <c r="HOU1" s="112"/>
      <c r="HOV1" s="112"/>
      <c r="HOW1" s="112"/>
      <c r="HOX1" s="112"/>
      <c r="HOY1" s="112"/>
      <c r="HOZ1" s="112"/>
      <c r="HPA1" s="112"/>
      <c r="HPB1" s="112"/>
      <c r="HPC1" s="112"/>
      <c r="HPD1" s="112"/>
      <c r="HPE1" s="112"/>
      <c r="HPF1" s="112"/>
      <c r="HPG1" s="112"/>
      <c r="HPH1" s="112"/>
      <c r="HPI1" s="112"/>
      <c r="HPJ1" s="112"/>
      <c r="HPK1" s="112"/>
      <c r="HPL1" s="112"/>
      <c r="HPM1" s="112"/>
      <c r="HPN1" s="112"/>
      <c r="HPO1" s="112"/>
      <c r="HPP1" s="112"/>
      <c r="HPQ1" s="112"/>
      <c r="HPR1" s="112"/>
      <c r="HPS1" s="112"/>
      <c r="HPT1" s="112"/>
      <c r="HPU1" s="112"/>
      <c r="HPV1" s="112"/>
      <c r="HPW1" s="112"/>
      <c r="HPX1" s="112"/>
      <c r="HPY1" s="112"/>
      <c r="HPZ1" s="112"/>
      <c r="HQA1" s="112"/>
      <c r="HQB1" s="112"/>
      <c r="HQC1" s="112"/>
      <c r="HQD1" s="112"/>
      <c r="HQE1" s="112"/>
      <c r="HQF1" s="112"/>
      <c r="HQG1" s="112"/>
      <c r="HQH1" s="112"/>
      <c r="HQI1" s="112"/>
      <c r="HQJ1" s="112"/>
      <c r="HQK1" s="112"/>
      <c r="HQL1" s="112"/>
      <c r="HQM1" s="112"/>
      <c r="HQN1" s="112"/>
      <c r="HQO1" s="112"/>
      <c r="HQP1" s="112"/>
      <c r="HQQ1" s="112"/>
      <c r="HQR1" s="112"/>
      <c r="HQS1" s="112"/>
      <c r="HQT1" s="112"/>
      <c r="HQU1" s="112"/>
      <c r="HQV1" s="112"/>
      <c r="HQW1" s="112"/>
      <c r="HQX1" s="112"/>
      <c r="HQY1" s="112"/>
      <c r="HQZ1" s="112"/>
      <c r="HRA1" s="112"/>
      <c r="HRB1" s="112"/>
      <c r="HRC1" s="112"/>
      <c r="HRD1" s="112"/>
      <c r="HRE1" s="112"/>
      <c r="HRF1" s="112"/>
      <c r="HRG1" s="112"/>
      <c r="HRH1" s="112"/>
      <c r="HRI1" s="112"/>
      <c r="HRJ1" s="112"/>
      <c r="HRK1" s="112"/>
      <c r="HRL1" s="112"/>
      <c r="HRM1" s="112"/>
      <c r="HRN1" s="112"/>
      <c r="HRO1" s="112"/>
      <c r="HRP1" s="112"/>
      <c r="HRQ1" s="112"/>
      <c r="HRR1" s="112"/>
      <c r="HRS1" s="112"/>
      <c r="HRT1" s="112"/>
      <c r="HRU1" s="112"/>
      <c r="HRV1" s="112"/>
      <c r="HRW1" s="112"/>
      <c r="HRX1" s="112"/>
      <c r="HRY1" s="112"/>
      <c r="HRZ1" s="112"/>
      <c r="HSA1" s="112"/>
      <c r="HSB1" s="112"/>
      <c r="HSC1" s="112"/>
      <c r="HSD1" s="112"/>
      <c r="HSE1" s="112"/>
      <c r="HSF1" s="112"/>
      <c r="HSG1" s="112"/>
      <c r="HSH1" s="112"/>
      <c r="HSI1" s="112"/>
      <c r="HSJ1" s="112"/>
      <c r="HSK1" s="112"/>
      <c r="HSL1" s="112"/>
      <c r="HSM1" s="112"/>
      <c r="HSN1" s="112"/>
      <c r="HSO1" s="112"/>
      <c r="HSP1" s="112"/>
      <c r="HSQ1" s="112"/>
      <c r="HSR1" s="112"/>
      <c r="HSS1" s="112"/>
      <c r="HST1" s="112"/>
      <c r="HSU1" s="112"/>
      <c r="HSV1" s="112"/>
      <c r="HSW1" s="112"/>
      <c r="HSX1" s="112"/>
      <c r="HSY1" s="112"/>
      <c r="HSZ1" s="112"/>
      <c r="HTA1" s="112"/>
      <c r="HTB1" s="112"/>
      <c r="HTC1" s="112"/>
      <c r="HTD1" s="112"/>
      <c r="HTE1" s="112"/>
      <c r="HTF1" s="112"/>
      <c r="HTG1" s="112"/>
      <c r="HTH1" s="112"/>
      <c r="HTI1" s="112"/>
      <c r="HTJ1" s="112"/>
      <c r="HTK1" s="112"/>
      <c r="HTL1" s="112"/>
      <c r="HTM1" s="112"/>
      <c r="HTN1" s="112"/>
    </row>
    <row r="2" spans="1:5942" ht="12.75" x14ac:dyDescent="0.25">
      <c r="A2" s="561" t="s">
        <v>338</v>
      </c>
      <c r="B2" s="561"/>
      <c r="C2" s="561"/>
      <c r="D2" s="561"/>
      <c r="E2" s="561"/>
      <c r="F2" s="561"/>
      <c r="G2" s="561"/>
      <c r="H2" s="562"/>
      <c r="I2" s="562"/>
      <c r="J2" s="562"/>
      <c r="K2" s="561"/>
      <c r="L2" s="561"/>
      <c r="M2" s="561"/>
      <c r="N2" s="561"/>
      <c r="O2" s="561"/>
      <c r="P2" s="561"/>
      <c r="Q2" s="562"/>
      <c r="R2" s="562"/>
      <c r="S2" s="562"/>
      <c r="T2" s="561"/>
      <c r="U2" s="561"/>
      <c r="V2" s="561"/>
      <c r="W2" s="561"/>
      <c r="X2" s="561"/>
      <c r="Y2" s="561"/>
      <c r="Z2" s="562"/>
      <c r="AA2" s="562"/>
      <c r="AB2" s="562"/>
      <c r="AC2" s="561"/>
      <c r="AD2" s="561"/>
      <c r="AE2" s="561"/>
      <c r="AF2" s="561"/>
      <c r="AG2" s="561"/>
      <c r="AH2" s="561"/>
      <c r="AI2" s="562"/>
      <c r="AJ2" s="562"/>
      <c r="AK2" s="562"/>
      <c r="AL2" s="561"/>
      <c r="AM2" s="561"/>
      <c r="AN2" s="561"/>
      <c r="AO2" s="561"/>
      <c r="AP2" s="561"/>
      <c r="AQ2" s="561"/>
      <c r="AR2" s="562"/>
      <c r="AS2" s="562"/>
      <c r="AT2" s="562"/>
    </row>
    <row r="3" spans="1:5942" ht="12.75" x14ac:dyDescent="0.25">
      <c r="A3" s="113"/>
      <c r="B3" s="428"/>
      <c r="C3" s="113"/>
      <c r="D3" s="113"/>
      <c r="E3" s="113"/>
      <c r="F3" s="113"/>
      <c r="G3" s="113"/>
      <c r="H3" s="114"/>
      <c r="I3" s="114"/>
      <c r="J3" s="114"/>
      <c r="K3" s="113"/>
      <c r="L3" s="113"/>
      <c r="M3" s="113"/>
      <c r="N3" s="113"/>
      <c r="O3" s="113"/>
      <c r="P3" s="113"/>
      <c r="Q3" s="114"/>
      <c r="R3" s="114"/>
      <c r="S3" s="114"/>
      <c r="T3" s="113"/>
      <c r="U3" s="113"/>
      <c r="V3" s="113"/>
      <c r="W3" s="113"/>
      <c r="X3" s="113"/>
      <c r="Y3" s="113"/>
      <c r="Z3" s="114"/>
      <c r="AA3" s="114"/>
      <c r="AB3" s="114"/>
      <c r="AC3" s="113"/>
      <c r="AD3" s="113"/>
      <c r="AE3" s="113"/>
      <c r="AF3" s="113"/>
      <c r="AG3" s="113"/>
      <c r="AH3" s="113"/>
      <c r="AI3" s="114"/>
      <c r="AJ3" s="114"/>
      <c r="AK3" s="114"/>
      <c r="AL3" s="113"/>
      <c r="AM3" s="113"/>
      <c r="AN3" s="113"/>
      <c r="AO3" s="113"/>
      <c r="AP3" s="113"/>
      <c r="AQ3" s="113"/>
      <c r="AR3" s="114"/>
      <c r="AS3" s="114"/>
      <c r="AT3" s="114"/>
    </row>
    <row r="5" spans="1:5942" ht="12.75" customHeight="1" x14ac:dyDescent="0.25">
      <c r="A5" s="617" t="s">
        <v>113</v>
      </c>
      <c r="B5" s="610" t="s">
        <v>235</v>
      </c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2"/>
    </row>
    <row r="6" spans="1:5942" s="50" customFormat="1" x14ac:dyDescent="0.25">
      <c r="A6" s="618"/>
      <c r="B6" s="610" t="s">
        <v>14</v>
      </c>
      <c r="C6" s="611"/>
      <c r="D6" s="611"/>
      <c r="E6" s="611"/>
      <c r="F6" s="611"/>
      <c r="G6" s="611"/>
      <c r="H6" s="611"/>
      <c r="I6" s="611"/>
      <c r="J6" s="612"/>
      <c r="K6" s="610" t="s">
        <v>109</v>
      </c>
      <c r="L6" s="611"/>
      <c r="M6" s="611"/>
      <c r="N6" s="611"/>
      <c r="O6" s="611"/>
      <c r="P6" s="611"/>
      <c r="Q6" s="611"/>
      <c r="R6" s="611"/>
      <c r="S6" s="612"/>
      <c r="T6" s="610" t="s">
        <v>15</v>
      </c>
      <c r="U6" s="611"/>
      <c r="V6" s="611"/>
      <c r="W6" s="611"/>
      <c r="X6" s="611"/>
      <c r="Y6" s="611"/>
      <c r="Z6" s="611"/>
      <c r="AA6" s="611"/>
      <c r="AB6" s="612"/>
      <c r="AC6" s="610" t="s">
        <v>16</v>
      </c>
      <c r="AD6" s="611"/>
      <c r="AE6" s="611"/>
      <c r="AF6" s="611"/>
      <c r="AG6" s="611"/>
      <c r="AH6" s="611"/>
      <c r="AI6" s="611"/>
      <c r="AJ6" s="611"/>
      <c r="AK6" s="612"/>
      <c r="AL6" s="610" t="s">
        <v>4</v>
      </c>
      <c r="AM6" s="611"/>
      <c r="AN6" s="611"/>
      <c r="AO6" s="611"/>
      <c r="AP6" s="611"/>
      <c r="AQ6" s="611"/>
      <c r="AR6" s="611"/>
      <c r="AS6" s="611"/>
      <c r="AT6" s="612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</row>
    <row r="7" spans="1:5942" s="50" customFormat="1" ht="24" customHeight="1" x14ac:dyDescent="0.25">
      <c r="A7" s="618"/>
      <c r="B7" s="613" t="s">
        <v>289</v>
      </c>
      <c r="C7" s="614"/>
      <c r="D7" s="615"/>
      <c r="E7" s="613" t="s">
        <v>214</v>
      </c>
      <c r="F7" s="614"/>
      <c r="G7" s="615"/>
      <c r="H7" s="607" t="s">
        <v>213</v>
      </c>
      <c r="I7" s="608"/>
      <c r="J7" s="609"/>
      <c r="K7" s="613" t="s">
        <v>289</v>
      </c>
      <c r="L7" s="614"/>
      <c r="M7" s="615"/>
      <c r="N7" s="613" t="s">
        <v>214</v>
      </c>
      <c r="O7" s="614"/>
      <c r="P7" s="615"/>
      <c r="Q7" s="607" t="s">
        <v>213</v>
      </c>
      <c r="R7" s="608"/>
      <c r="S7" s="609"/>
      <c r="T7" s="613" t="s">
        <v>289</v>
      </c>
      <c r="U7" s="614"/>
      <c r="V7" s="615"/>
      <c r="W7" s="613" t="s">
        <v>214</v>
      </c>
      <c r="X7" s="614"/>
      <c r="Y7" s="615"/>
      <c r="Z7" s="607" t="s">
        <v>213</v>
      </c>
      <c r="AA7" s="608"/>
      <c r="AB7" s="609"/>
      <c r="AC7" s="613" t="s">
        <v>289</v>
      </c>
      <c r="AD7" s="614"/>
      <c r="AE7" s="615"/>
      <c r="AF7" s="613" t="s">
        <v>214</v>
      </c>
      <c r="AG7" s="614"/>
      <c r="AH7" s="615"/>
      <c r="AI7" s="607" t="s">
        <v>213</v>
      </c>
      <c r="AJ7" s="608"/>
      <c r="AK7" s="609"/>
      <c r="AL7" s="613" t="s">
        <v>289</v>
      </c>
      <c r="AM7" s="614"/>
      <c r="AN7" s="615"/>
      <c r="AO7" s="613" t="s">
        <v>214</v>
      </c>
      <c r="AP7" s="614"/>
      <c r="AQ7" s="615"/>
      <c r="AR7" s="607" t="s">
        <v>213</v>
      </c>
      <c r="AS7" s="608"/>
      <c r="AT7" s="60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</row>
    <row r="8" spans="1:5942" s="50" customFormat="1" ht="9.9499999999999993" customHeight="1" x14ac:dyDescent="0.25">
      <c r="A8" s="619"/>
      <c r="B8" s="278" t="s">
        <v>0</v>
      </c>
      <c r="C8" s="278" t="s">
        <v>1</v>
      </c>
      <c r="D8" s="278" t="s">
        <v>4</v>
      </c>
      <c r="E8" s="278" t="s">
        <v>0</v>
      </c>
      <c r="F8" s="278" t="s">
        <v>1</v>
      </c>
      <c r="G8" s="278" t="s">
        <v>4</v>
      </c>
      <c r="H8" s="278" t="s">
        <v>0</v>
      </c>
      <c r="I8" s="278" t="s">
        <v>1</v>
      </c>
      <c r="J8" s="278" t="s">
        <v>4</v>
      </c>
      <c r="K8" s="278" t="s">
        <v>0</v>
      </c>
      <c r="L8" s="278" t="s">
        <v>1</v>
      </c>
      <c r="M8" s="278" t="s">
        <v>4</v>
      </c>
      <c r="N8" s="278" t="s">
        <v>0</v>
      </c>
      <c r="O8" s="278" t="s">
        <v>1</v>
      </c>
      <c r="P8" s="278" t="s">
        <v>4</v>
      </c>
      <c r="Q8" s="278" t="s">
        <v>0</v>
      </c>
      <c r="R8" s="278" t="s">
        <v>1</v>
      </c>
      <c r="S8" s="278" t="s">
        <v>4</v>
      </c>
      <c r="T8" s="278" t="s">
        <v>0</v>
      </c>
      <c r="U8" s="278" t="s">
        <v>1</v>
      </c>
      <c r="V8" s="278" t="s">
        <v>4</v>
      </c>
      <c r="W8" s="278" t="s">
        <v>0</v>
      </c>
      <c r="X8" s="278" t="s">
        <v>1</v>
      </c>
      <c r="Y8" s="278" t="s">
        <v>4</v>
      </c>
      <c r="Z8" s="278" t="s">
        <v>0</v>
      </c>
      <c r="AA8" s="278" t="s">
        <v>1</v>
      </c>
      <c r="AB8" s="278" t="s">
        <v>4</v>
      </c>
      <c r="AC8" s="278" t="s">
        <v>0</v>
      </c>
      <c r="AD8" s="278" t="s">
        <v>1</v>
      </c>
      <c r="AE8" s="278" t="s">
        <v>4</v>
      </c>
      <c r="AF8" s="278" t="s">
        <v>0</v>
      </c>
      <c r="AG8" s="278" t="s">
        <v>1</v>
      </c>
      <c r="AH8" s="278" t="s">
        <v>4</v>
      </c>
      <c r="AI8" s="278" t="s">
        <v>0</v>
      </c>
      <c r="AJ8" s="278" t="s">
        <v>1</v>
      </c>
      <c r="AK8" s="278" t="s">
        <v>4</v>
      </c>
      <c r="AL8" s="278" t="s">
        <v>0</v>
      </c>
      <c r="AM8" s="278" t="s">
        <v>1</v>
      </c>
      <c r="AN8" s="278" t="s">
        <v>4</v>
      </c>
      <c r="AO8" s="278" t="s">
        <v>0</v>
      </c>
      <c r="AP8" s="278" t="s">
        <v>1</v>
      </c>
      <c r="AQ8" s="278" t="s">
        <v>4</v>
      </c>
      <c r="AR8" s="278" t="s">
        <v>0</v>
      </c>
      <c r="AS8" s="278" t="s">
        <v>1</v>
      </c>
      <c r="AT8" s="278" t="s">
        <v>4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</row>
    <row r="9" spans="1:5942" ht="9.9499999999999993" hidden="1" customHeight="1" x14ac:dyDescent="0.25">
      <c r="A9" s="354" t="s">
        <v>20</v>
      </c>
      <c r="B9" s="336">
        <f>SUM(B10,B48)</f>
        <v>1057</v>
      </c>
      <c r="C9" s="336">
        <f>SUM(C10,C48)</f>
        <v>281</v>
      </c>
      <c r="D9" s="384">
        <f t="shared" ref="D9:D12" si="0">SUM(B9:C9)</f>
        <v>1338</v>
      </c>
      <c r="E9" s="336">
        <f>SUM(E10,E48)</f>
        <v>85</v>
      </c>
      <c r="F9" s="336">
        <f>SUM(F10,F48)</f>
        <v>7</v>
      </c>
      <c r="G9" s="384">
        <f t="shared" ref="G9:G12" si="1">SUM(E9:F9)</f>
        <v>92</v>
      </c>
      <c r="H9" s="262">
        <f t="shared" ref="H9:H13" si="2">E9/B9</f>
        <v>8.0416272469252606E-2</v>
      </c>
      <c r="I9" s="262">
        <f t="shared" ref="I9:I47" si="3">F9/C9</f>
        <v>2.491103202846975E-2</v>
      </c>
      <c r="J9" s="262">
        <f t="shared" ref="J9:J47" si="4">G9/D9</f>
        <v>6.8759342301943194E-2</v>
      </c>
      <c r="K9" s="336">
        <f>SUM(K10,K48)</f>
        <v>699</v>
      </c>
      <c r="L9" s="336">
        <f>SUM(L10,L48)</f>
        <v>233</v>
      </c>
      <c r="M9" s="384">
        <f t="shared" ref="M9:M68" si="5">SUM(K9:L9)</f>
        <v>932</v>
      </c>
      <c r="N9" s="336">
        <f>SUM(N10,N48)</f>
        <v>65</v>
      </c>
      <c r="O9" s="336">
        <f>SUM(O10,O48)</f>
        <v>5</v>
      </c>
      <c r="P9" s="384">
        <f t="shared" ref="P9:P68" si="6">SUM(N9:O9)</f>
        <v>70</v>
      </c>
      <c r="Q9" s="262">
        <f t="shared" ref="Q9:Q47" si="7">N9/K9</f>
        <v>9.2989985693848351E-2</v>
      </c>
      <c r="R9" s="262">
        <f t="shared" ref="R9:R47" si="8">O9/L9</f>
        <v>2.1459227467811159E-2</v>
      </c>
      <c r="S9" s="262">
        <f t="shared" ref="S9:S47" si="9">P9/M9</f>
        <v>7.5107296137339061E-2</v>
      </c>
      <c r="T9" s="336">
        <f>SUM(T10,T48)</f>
        <v>603</v>
      </c>
      <c r="U9" s="336">
        <f>SUM(U10,U48)</f>
        <v>216</v>
      </c>
      <c r="V9" s="384">
        <f t="shared" ref="V9:V68" si="10">SUM(T9:U9)</f>
        <v>819</v>
      </c>
      <c r="W9" s="336">
        <f>SUM(W10,W48)</f>
        <v>35</v>
      </c>
      <c r="X9" s="336">
        <f>SUM(X10,X48)</f>
        <v>9</v>
      </c>
      <c r="Y9" s="384">
        <f t="shared" ref="Y9:Y68" si="11">SUM(W9:X9)</f>
        <v>44</v>
      </c>
      <c r="Z9" s="262">
        <f t="shared" ref="Z9:Z47" si="12">W9/T9</f>
        <v>5.8043117744610281E-2</v>
      </c>
      <c r="AA9" s="262">
        <f t="shared" ref="AA9:AA47" si="13">X9/U9</f>
        <v>4.1666666666666664E-2</v>
      </c>
      <c r="AB9" s="262">
        <f t="shared" ref="AB9:AB47" si="14">Y9/V9</f>
        <v>5.3724053724053727E-2</v>
      </c>
      <c r="AC9" s="336">
        <f>SUM(AC10,AC48)</f>
        <v>52</v>
      </c>
      <c r="AD9" s="336">
        <f>SUM(AD10,AD48)</f>
        <v>0</v>
      </c>
      <c r="AE9" s="383">
        <f t="shared" ref="AE9:AE68" si="15">SUM(AC9:AD9)</f>
        <v>52</v>
      </c>
      <c r="AF9" s="336">
        <f>SUM(AF10,AF48)</f>
        <v>0</v>
      </c>
      <c r="AG9" s="336">
        <f>SUM(AG10,AG48)</f>
        <v>0</v>
      </c>
      <c r="AH9" s="383">
        <f t="shared" ref="AH9:AH68" si="16">SUM(AF9:AG9)</f>
        <v>0</v>
      </c>
      <c r="AI9" s="262">
        <f t="shared" ref="AI9:AI47" si="17">AF9/AC9</f>
        <v>0</v>
      </c>
      <c r="AJ9" s="262" t="e">
        <f t="shared" ref="AJ9:AJ47" si="18">AG9/AD9</f>
        <v>#DIV/0!</v>
      </c>
      <c r="AK9" s="262">
        <f t="shared" ref="AK9:AK47" si="19">AH9/AE9</f>
        <v>0</v>
      </c>
      <c r="AL9" s="336">
        <f>SUM(AL10,AL48)</f>
        <v>2411</v>
      </c>
      <c r="AM9" s="336">
        <f>SUM(AM10,AM48)</f>
        <v>730</v>
      </c>
      <c r="AN9" s="336">
        <f t="shared" ref="AN9:AN18" si="20">SUM(AL9:AM9)</f>
        <v>3141</v>
      </c>
      <c r="AO9" s="336">
        <f>SUM(AO10,AO48)</f>
        <v>185</v>
      </c>
      <c r="AP9" s="336">
        <f>SUM(AP10,AP48)</f>
        <v>21</v>
      </c>
      <c r="AQ9" s="336">
        <f t="shared" ref="AQ9:AQ18" si="21">SUM(AO9:AP9)</f>
        <v>206</v>
      </c>
      <c r="AR9" s="262">
        <f t="shared" ref="AR9:AR20" si="22">AO9/AL9</f>
        <v>7.6731646619659893E-2</v>
      </c>
      <c r="AS9" s="262">
        <f t="shared" ref="AS9:AS68" si="23">AP9/AM9</f>
        <v>2.8767123287671233E-2</v>
      </c>
      <c r="AT9" s="262">
        <f t="shared" ref="AT9:AT68" si="24">AQ9/AN9</f>
        <v>6.55842088506845E-2</v>
      </c>
      <c r="AU9" s="49"/>
    </row>
    <row r="10" spans="1:5942" ht="9.9499999999999993" hidden="1" customHeight="1" x14ac:dyDescent="0.25">
      <c r="A10" s="392" t="s">
        <v>159</v>
      </c>
      <c r="B10" s="378">
        <f>SUM(B11,B25,B28,B39,B43,B46)</f>
        <v>594</v>
      </c>
      <c r="C10" s="378">
        <f>SUM(C11,C25,C28,C39,C43,C46)</f>
        <v>15</v>
      </c>
      <c r="D10" s="378">
        <f t="shared" si="0"/>
        <v>609</v>
      </c>
      <c r="E10" s="378">
        <f>SUM(E11,E25,E28,E39,E43,E46)</f>
        <v>50</v>
      </c>
      <c r="F10" s="378">
        <f>SUM(F11,F25,F28,F39,F43,F46)</f>
        <v>0</v>
      </c>
      <c r="G10" s="378">
        <f t="shared" si="1"/>
        <v>50</v>
      </c>
      <c r="H10" s="375">
        <f t="shared" si="2"/>
        <v>8.4175084175084181E-2</v>
      </c>
      <c r="I10" s="375">
        <f t="shared" si="3"/>
        <v>0</v>
      </c>
      <c r="J10" s="375">
        <f t="shared" si="4"/>
        <v>8.2101806239737271E-2</v>
      </c>
      <c r="K10" s="378">
        <f>SUM(K11,K25,K28,K39,K43,K46)</f>
        <v>352</v>
      </c>
      <c r="L10" s="378">
        <f>SUM(L11,L25,L28,L39,L43,L46)</f>
        <v>0</v>
      </c>
      <c r="M10" s="378">
        <f t="shared" si="5"/>
        <v>352</v>
      </c>
      <c r="N10" s="378">
        <f>SUM(N11,N25,N28,N39,N43,N46)</f>
        <v>30</v>
      </c>
      <c r="O10" s="378">
        <f>SUM(O11,O25,O28,O39,O43,O46)</f>
        <v>0</v>
      </c>
      <c r="P10" s="378">
        <f t="shared" si="6"/>
        <v>30</v>
      </c>
      <c r="Q10" s="375">
        <f t="shared" si="7"/>
        <v>8.5227272727272721E-2</v>
      </c>
      <c r="R10" s="375" t="e">
        <f t="shared" si="8"/>
        <v>#DIV/0!</v>
      </c>
      <c r="S10" s="375">
        <f t="shared" si="9"/>
        <v>8.5227272727272721E-2</v>
      </c>
      <c r="T10" s="378">
        <f>SUM(T11,T25,T28,T39,T43,T46)</f>
        <v>335</v>
      </c>
      <c r="U10" s="378">
        <f>SUM(U11,U25,U28,U39,U43,U46)</f>
        <v>0</v>
      </c>
      <c r="V10" s="378">
        <f t="shared" si="10"/>
        <v>335</v>
      </c>
      <c r="W10" s="378">
        <f>SUM(W11,W25,W28,W39,W43,W46)</f>
        <v>23</v>
      </c>
      <c r="X10" s="378">
        <f>SUM(X11,X25,X28,X39,X43,X46)</f>
        <v>0</v>
      </c>
      <c r="Y10" s="378">
        <f t="shared" si="11"/>
        <v>23</v>
      </c>
      <c r="Z10" s="375">
        <f t="shared" si="12"/>
        <v>6.8656716417910449E-2</v>
      </c>
      <c r="AA10" s="375" t="e">
        <f t="shared" si="13"/>
        <v>#DIV/0!</v>
      </c>
      <c r="AB10" s="375">
        <f t="shared" si="14"/>
        <v>6.8656716417910449E-2</v>
      </c>
      <c r="AC10" s="378">
        <f>SUM(AC11,AC25,AC28,AC39,AC43,AC46)</f>
        <v>52</v>
      </c>
      <c r="AD10" s="378">
        <f>SUM(AD11,AD25,AD28,AD39,AD43,AD46)</f>
        <v>0</v>
      </c>
      <c r="AE10" s="385">
        <f t="shared" si="15"/>
        <v>52</v>
      </c>
      <c r="AF10" s="378">
        <f>SUM(AF11,AF25,AF28,AF39,AF43,AF46)</f>
        <v>0</v>
      </c>
      <c r="AG10" s="378">
        <f>SUM(AG11,AG25,AG28,AG39,AG43,AG46)</f>
        <v>0</v>
      </c>
      <c r="AH10" s="385">
        <f t="shared" si="16"/>
        <v>0</v>
      </c>
      <c r="AI10" s="375">
        <f t="shared" si="17"/>
        <v>0</v>
      </c>
      <c r="AJ10" s="375" t="e">
        <f t="shared" si="18"/>
        <v>#DIV/0!</v>
      </c>
      <c r="AK10" s="375">
        <f t="shared" si="19"/>
        <v>0</v>
      </c>
      <c r="AL10" s="378">
        <f>SUM(AL11,AL25,AL28,AL39,AL43,AL46)</f>
        <v>1333</v>
      </c>
      <c r="AM10" s="378">
        <f>SUM(AM11,AM25,AM28,AM39,AM43,AM46)</f>
        <v>15</v>
      </c>
      <c r="AN10" s="378">
        <f t="shared" si="20"/>
        <v>1348</v>
      </c>
      <c r="AO10" s="378">
        <f>SUM(AO11,AO25,AO28,AO39,AO43,AO46)</f>
        <v>103</v>
      </c>
      <c r="AP10" s="378">
        <f>SUM(AP11,AP25,AP28,AP39,AP43,AP46)</f>
        <v>0</v>
      </c>
      <c r="AQ10" s="378">
        <f t="shared" si="21"/>
        <v>103</v>
      </c>
      <c r="AR10" s="375">
        <f t="shared" si="22"/>
        <v>7.7269317329332329E-2</v>
      </c>
      <c r="AS10" s="375">
        <f t="shared" si="23"/>
        <v>0</v>
      </c>
      <c r="AT10" s="375">
        <f t="shared" si="24"/>
        <v>7.6409495548961426E-2</v>
      </c>
      <c r="AU10" s="49"/>
    </row>
    <row r="11" spans="1:5942" ht="9.9499999999999993" hidden="1" customHeight="1" x14ac:dyDescent="0.25">
      <c r="A11" s="73" t="s">
        <v>35</v>
      </c>
      <c r="B11" s="337">
        <f>SUM(B12,B19)</f>
        <v>110</v>
      </c>
      <c r="C11" s="380">
        <f>SUM(C12,C19)</f>
        <v>0</v>
      </c>
      <c r="D11" s="337">
        <f t="shared" si="0"/>
        <v>110</v>
      </c>
      <c r="E11" s="337">
        <f>SUM(E12,E19)</f>
        <v>9</v>
      </c>
      <c r="F11" s="337">
        <f>SUM(F12,F19)</f>
        <v>0</v>
      </c>
      <c r="G11" s="337">
        <f t="shared" si="1"/>
        <v>9</v>
      </c>
      <c r="H11" s="263">
        <f t="shared" si="2"/>
        <v>8.1818181818181818E-2</v>
      </c>
      <c r="I11" s="263" t="e">
        <f t="shared" si="3"/>
        <v>#DIV/0!</v>
      </c>
      <c r="J11" s="263">
        <f t="shared" si="4"/>
        <v>8.1818181818181818E-2</v>
      </c>
      <c r="K11" s="337">
        <f t="shared" ref="K11:L11" si="25">SUM(K12,K19)</f>
        <v>35</v>
      </c>
      <c r="L11" s="337">
        <f t="shared" si="25"/>
        <v>0</v>
      </c>
      <c r="M11" s="337">
        <f t="shared" si="5"/>
        <v>35</v>
      </c>
      <c r="N11" s="337">
        <f t="shared" ref="N11:O11" si="26">SUM(N12,N19)</f>
        <v>2</v>
      </c>
      <c r="O11" s="337">
        <f t="shared" si="26"/>
        <v>0</v>
      </c>
      <c r="P11" s="337">
        <f t="shared" si="6"/>
        <v>2</v>
      </c>
      <c r="Q11" s="263">
        <f t="shared" si="7"/>
        <v>5.7142857142857141E-2</v>
      </c>
      <c r="R11" s="263" t="e">
        <f t="shared" si="8"/>
        <v>#DIV/0!</v>
      </c>
      <c r="S11" s="263">
        <f t="shared" si="9"/>
        <v>5.7142857142857141E-2</v>
      </c>
      <c r="T11" s="337">
        <f t="shared" ref="T11:U11" si="27">SUM(T12,T19)</f>
        <v>51</v>
      </c>
      <c r="U11" s="337">
        <f t="shared" si="27"/>
        <v>0</v>
      </c>
      <c r="V11" s="380">
        <f t="shared" si="10"/>
        <v>51</v>
      </c>
      <c r="W11" s="337">
        <f t="shared" ref="W11:X11" si="28">SUM(W12,W19)</f>
        <v>1</v>
      </c>
      <c r="X11" s="337">
        <f t="shared" si="28"/>
        <v>0</v>
      </c>
      <c r="Y11" s="380">
        <f t="shared" si="11"/>
        <v>1</v>
      </c>
      <c r="Z11" s="263">
        <f t="shared" si="12"/>
        <v>1.9607843137254902E-2</v>
      </c>
      <c r="AA11" s="263" t="e">
        <f t="shared" si="13"/>
        <v>#DIV/0!</v>
      </c>
      <c r="AB11" s="263">
        <f t="shared" si="14"/>
        <v>1.9607843137254902E-2</v>
      </c>
      <c r="AC11" s="337">
        <f t="shared" ref="AC11:AD11" si="29">SUM(AC12,AC19)</f>
        <v>8</v>
      </c>
      <c r="AD11" s="337">
        <f t="shared" si="29"/>
        <v>0</v>
      </c>
      <c r="AE11" s="380">
        <f t="shared" si="15"/>
        <v>8</v>
      </c>
      <c r="AF11" s="337">
        <f t="shared" ref="AF11:AG11" si="30">SUM(AF12,AF19)</f>
        <v>0</v>
      </c>
      <c r="AG11" s="337">
        <f t="shared" si="30"/>
        <v>0</v>
      </c>
      <c r="AH11" s="380">
        <f t="shared" si="16"/>
        <v>0</v>
      </c>
      <c r="AI11" s="263">
        <f t="shared" si="17"/>
        <v>0</v>
      </c>
      <c r="AJ11" s="263" t="e">
        <f t="shared" si="18"/>
        <v>#DIV/0!</v>
      </c>
      <c r="AK11" s="263">
        <f t="shared" si="19"/>
        <v>0</v>
      </c>
      <c r="AL11" s="337">
        <f>SUM(AL12,AL19)</f>
        <v>204</v>
      </c>
      <c r="AM11" s="337">
        <f>SUM(AM12,AM19)</f>
        <v>0</v>
      </c>
      <c r="AN11" s="337">
        <f t="shared" si="20"/>
        <v>204</v>
      </c>
      <c r="AO11" s="337">
        <f>SUM(AO12,AO19)</f>
        <v>12</v>
      </c>
      <c r="AP11" s="337">
        <f>SUM(AP12,AP19)</f>
        <v>0</v>
      </c>
      <c r="AQ11" s="337">
        <f t="shared" si="21"/>
        <v>12</v>
      </c>
      <c r="AR11" s="263">
        <f t="shared" si="22"/>
        <v>5.8823529411764705E-2</v>
      </c>
      <c r="AS11" s="263" t="e">
        <f t="shared" si="23"/>
        <v>#DIV/0!</v>
      </c>
      <c r="AT11" s="263">
        <f t="shared" si="24"/>
        <v>5.8823529411764705E-2</v>
      </c>
      <c r="AU11" s="49"/>
    </row>
    <row r="12" spans="1:5942" ht="9.9499999999999993" hidden="1" customHeight="1" x14ac:dyDescent="0.25">
      <c r="A12" s="287" t="s">
        <v>111</v>
      </c>
      <c r="B12" s="338">
        <f>SUM(B13:B18)</f>
        <v>85</v>
      </c>
      <c r="C12" s="338">
        <f>SUM(C14:C18)</f>
        <v>0</v>
      </c>
      <c r="D12" s="338">
        <f t="shared" si="0"/>
        <v>85</v>
      </c>
      <c r="E12" s="338">
        <f>SUM(E13:E18)</f>
        <v>6</v>
      </c>
      <c r="F12" s="338">
        <f>SUM(F13:F18)</f>
        <v>0</v>
      </c>
      <c r="G12" s="338">
        <f t="shared" si="1"/>
        <v>6</v>
      </c>
      <c r="H12" s="264">
        <f t="shared" si="2"/>
        <v>7.0588235294117646E-2</v>
      </c>
      <c r="I12" s="264" t="e">
        <f t="shared" si="3"/>
        <v>#DIV/0!</v>
      </c>
      <c r="J12" s="264">
        <f t="shared" si="4"/>
        <v>7.0588235294117646E-2</v>
      </c>
      <c r="K12" s="338">
        <f t="shared" ref="K12:L12" si="31">SUM(K13:K18)</f>
        <v>26</v>
      </c>
      <c r="L12" s="338">
        <f t="shared" si="31"/>
        <v>0</v>
      </c>
      <c r="M12" s="338">
        <f t="shared" si="5"/>
        <v>26</v>
      </c>
      <c r="N12" s="338">
        <f t="shared" ref="N12:O12" si="32">SUM(N13:N18)</f>
        <v>0</v>
      </c>
      <c r="O12" s="338">
        <f t="shared" si="32"/>
        <v>0</v>
      </c>
      <c r="P12" s="379">
        <f t="shared" si="6"/>
        <v>0</v>
      </c>
      <c r="Q12" s="264">
        <f t="shared" si="7"/>
        <v>0</v>
      </c>
      <c r="R12" s="264" t="e">
        <f t="shared" si="8"/>
        <v>#DIV/0!</v>
      </c>
      <c r="S12" s="264">
        <f t="shared" si="9"/>
        <v>0</v>
      </c>
      <c r="T12" s="338">
        <f t="shared" ref="T12:U12" si="33">SUM(T13:T18)</f>
        <v>46</v>
      </c>
      <c r="U12" s="338">
        <f t="shared" si="33"/>
        <v>0</v>
      </c>
      <c r="V12" s="379">
        <f t="shared" si="10"/>
        <v>46</v>
      </c>
      <c r="W12" s="338">
        <f t="shared" ref="W12:X12" si="34">SUM(W13:W18)</f>
        <v>1</v>
      </c>
      <c r="X12" s="338">
        <f t="shared" si="34"/>
        <v>0</v>
      </c>
      <c r="Y12" s="379">
        <f t="shared" si="11"/>
        <v>1</v>
      </c>
      <c r="Z12" s="264">
        <f t="shared" si="12"/>
        <v>2.1739130434782608E-2</v>
      </c>
      <c r="AA12" s="264" t="e">
        <f t="shared" si="13"/>
        <v>#DIV/0!</v>
      </c>
      <c r="AB12" s="264">
        <f t="shared" si="14"/>
        <v>2.1739130434782608E-2</v>
      </c>
      <c r="AC12" s="338">
        <f t="shared" ref="AC12:AD12" si="35">SUM(AC13:AC18)</f>
        <v>8</v>
      </c>
      <c r="AD12" s="338">
        <f t="shared" si="35"/>
        <v>0</v>
      </c>
      <c r="AE12" s="379">
        <f t="shared" si="15"/>
        <v>8</v>
      </c>
      <c r="AF12" s="338">
        <f t="shared" ref="AF12:AG12" si="36">SUM(AF13:AF18)</f>
        <v>0</v>
      </c>
      <c r="AG12" s="338">
        <f t="shared" si="36"/>
        <v>0</v>
      </c>
      <c r="AH12" s="379">
        <f t="shared" si="16"/>
        <v>0</v>
      </c>
      <c r="AI12" s="264">
        <f t="shared" si="17"/>
        <v>0</v>
      </c>
      <c r="AJ12" s="264" t="e">
        <f t="shared" si="18"/>
        <v>#DIV/0!</v>
      </c>
      <c r="AK12" s="264">
        <f t="shared" si="19"/>
        <v>0</v>
      </c>
      <c r="AL12" s="338">
        <f>SUM(AL13:AL18)</f>
        <v>165</v>
      </c>
      <c r="AM12" s="338">
        <f>SUM(AM13:AM18)</f>
        <v>0</v>
      </c>
      <c r="AN12" s="338">
        <f t="shared" si="20"/>
        <v>165</v>
      </c>
      <c r="AO12" s="338">
        <f>SUM(AO13:AO18)</f>
        <v>7</v>
      </c>
      <c r="AP12" s="338">
        <f>SUM(AP13:AP18)</f>
        <v>0</v>
      </c>
      <c r="AQ12" s="338">
        <f t="shared" si="21"/>
        <v>7</v>
      </c>
      <c r="AR12" s="264">
        <f t="shared" si="22"/>
        <v>4.2424242424242427E-2</v>
      </c>
      <c r="AS12" s="264" t="e">
        <f t="shared" si="23"/>
        <v>#DIV/0!</v>
      </c>
      <c r="AT12" s="264">
        <f t="shared" si="24"/>
        <v>4.2424242424242427E-2</v>
      </c>
      <c r="AU12" s="49"/>
    </row>
    <row r="13" spans="1:5942" s="111" customFormat="1" ht="9.9499999999999993" hidden="1" customHeight="1" x14ac:dyDescent="0.2">
      <c r="A13" s="298" t="s">
        <v>50</v>
      </c>
      <c r="B13" s="67">
        <v>10</v>
      </c>
      <c r="C13" s="339"/>
      <c r="D13" s="339">
        <f>SUM(B13:C13)</f>
        <v>10</v>
      </c>
      <c r="E13" s="339">
        <v>1</v>
      </c>
      <c r="F13" s="339"/>
      <c r="G13" s="339">
        <f>SUM(E13:F13)</f>
        <v>1</v>
      </c>
      <c r="H13" s="251">
        <f t="shared" si="2"/>
        <v>0.1</v>
      </c>
      <c r="I13" s="251" t="e">
        <f t="shared" si="3"/>
        <v>#DIV/0!</v>
      </c>
      <c r="J13" s="251">
        <f t="shared" si="4"/>
        <v>0.1</v>
      </c>
      <c r="K13" s="339">
        <v>2</v>
      </c>
      <c r="L13" s="339"/>
      <c r="M13" s="339">
        <f t="shared" si="5"/>
        <v>2</v>
      </c>
      <c r="N13" s="339"/>
      <c r="O13" s="339"/>
      <c r="P13" s="339">
        <f t="shared" si="6"/>
        <v>0</v>
      </c>
      <c r="Q13" s="251">
        <f t="shared" si="7"/>
        <v>0</v>
      </c>
      <c r="R13" s="251" t="e">
        <f t="shared" si="8"/>
        <v>#DIV/0!</v>
      </c>
      <c r="S13" s="251">
        <f t="shared" si="9"/>
        <v>0</v>
      </c>
      <c r="T13" s="339">
        <v>4</v>
      </c>
      <c r="U13" s="339"/>
      <c r="V13" s="339">
        <f t="shared" si="10"/>
        <v>4</v>
      </c>
      <c r="W13" s="339"/>
      <c r="X13" s="339"/>
      <c r="Y13" s="339">
        <f t="shared" si="11"/>
        <v>0</v>
      </c>
      <c r="Z13" s="251">
        <f t="shared" si="12"/>
        <v>0</v>
      </c>
      <c r="AA13" s="251" t="e">
        <f t="shared" si="13"/>
        <v>#DIV/0!</v>
      </c>
      <c r="AB13" s="251">
        <f t="shared" si="14"/>
        <v>0</v>
      </c>
      <c r="AC13" s="339"/>
      <c r="AD13" s="339"/>
      <c r="AE13" s="339">
        <f t="shared" si="15"/>
        <v>0</v>
      </c>
      <c r="AF13" s="339"/>
      <c r="AG13" s="339"/>
      <c r="AH13" s="339">
        <f t="shared" si="16"/>
        <v>0</v>
      </c>
      <c r="AI13" s="251" t="e">
        <f t="shared" si="17"/>
        <v>#DIV/0!</v>
      </c>
      <c r="AJ13" s="251" t="e">
        <f t="shared" si="18"/>
        <v>#DIV/0!</v>
      </c>
      <c r="AK13" s="251" t="e">
        <f t="shared" si="19"/>
        <v>#DIV/0!</v>
      </c>
      <c r="AL13" s="339">
        <f t="shared" ref="AL13:AL18" si="37">SUM(B13,K13,T13,AC13)</f>
        <v>16</v>
      </c>
      <c r="AM13" s="339">
        <f t="shared" ref="AM13:AM18" si="38">SUM(C13,L13,U13,AD13)</f>
        <v>0</v>
      </c>
      <c r="AN13" s="339">
        <f t="shared" si="20"/>
        <v>16</v>
      </c>
      <c r="AO13" s="339">
        <f t="shared" ref="AO13:AO18" si="39">SUM(E13,N13,W13,AF13)</f>
        <v>1</v>
      </c>
      <c r="AP13" s="339">
        <f t="shared" ref="AP13:AP18" si="40">SUM(F13,O13,X13,AG13)</f>
        <v>0</v>
      </c>
      <c r="AQ13" s="339">
        <f t="shared" si="21"/>
        <v>1</v>
      </c>
      <c r="AR13" s="251">
        <f t="shared" si="22"/>
        <v>6.25E-2</v>
      </c>
      <c r="AS13" s="251" t="e">
        <f t="shared" si="23"/>
        <v>#DIV/0!</v>
      </c>
      <c r="AT13" s="251">
        <f t="shared" si="24"/>
        <v>6.25E-2</v>
      </c>
      <c r="AU13" s="117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</row>
    <row r="14" spans="1:5942" s="111" customFormat="1" ht="9.9499999999999993" hidden="1" customHeight="1" x14ac:dyDescent="0.2">
      <c r="A14" s="298" t="s">
        <v>65</v>
      </c>
      <c r="B14" s="67">
        <v>11</v>
      </c>
      <c r="C14" s="339"/>
      <c r="D14" s="339">
        <f t="shared" ref="D14:D74" si="41">SUM(B14:C14)</f>
        <v>11</v>
      </c>
      <c r="E14" s="339"/>
      <c r="F14" s="339"/>
      <c r="G14" s="339">
        <f t="shared" ref="G14:G74" si="42">SUM(E14:F14)</f>
        <v>0</v>
      </c>
      <c r="H14" s="251">
        <f t="shared" ref="H14:H50" si="43">E14/B14</f>
        <v>0</v>
      </c>
      <c r="I14" s="251" t="e">
        <f t="shared" si="3"/>
        <v>#DIV/0!</v>
      </c>
      <c r="J14" s="251">
        <f t="shared" si="4"/>
        <v>0</v>
      </c>
      <c r="K14" s="339">
        <v>3</v>
      </c>
      <c r="L14" s="339"/>
      <c r="M14" s="339">
        <f t="shared" si="5"/>
        <v>3</v>
      </c>
      <c r="N14" s="339"/>
      <c r="O14" s="339"/>
      <c r="P14" s="339">
        <f t="shared" si="6"/>
        <v>0</v>
      </c>
      <c r="Q14" s="251">
        <f t="shared" si="7"/>
        <v>0</v>
      </c>
      <c r="R14" s="251" t="e">
        <f t="shared" si="8"/>
        <v>#DIV/0!</v>
      </c>
      <c r="S14" s="251">
        <f t="shared" si="9"/>
        <v>0</v>
      </c>
      <c r="T14" s="339">
        <v>4</v>
      </c>
      <c r="U14" s="339"/>
      <c r="V14" s="339">
        <f t="shared" si="10"/>
        <v>4</v>
      </c>
      <c r="W14" s="339"/>
      <c r="X14" s="339"/>
      <c r="Y14" s="339">
        <f t="shared" si="11"/>
        <v>0</v>
      </c>
      <c r="Z14" s="251">
        <f t="shared" si="12"/>
        <v>0</v>
      </c>
      <c r="AA14" s="251" t="e">
        <f t="shared" si="13"/>
        <v>#DIV/0!</v>
      </c>
      <c r="AB14" s="251">
        <f t="shared" si="14"/>
        <v>0</v>
      </c>
      <c r="AC14" s="339">
        <v>8</v>
      </c>
      <c r="AD14" s="339"/>
      <c r="AE14" s="339">
        <f t="shared" si="15"/>
        <v>8</v>
      </c>
      <c r="AF14" s="339"/>
      <c r="AG14" s="339"/>
      <c r="AH14" s="339">
        <f t="shared" si="16"/>
        <v>0</v>
      </c>
      <c r="AI14" s="251">
        <f t="shared" si="17"/>
        <v>0</v>
      </c>
      <c r="AJ14" s="251" t="e">
        <f t="shared" si="18"/>
        <v>#DIV/0!</v>
      </c>
      <c r="AK14" s="251">
        <f t="shared" si="19"/>
        <v>0</v>
      </c>
      <c r="AL14" s="339">
        <f t="shared" si="37"/>
        <v>26</v>
      </c>
      <c r="AM14" s="339">
        <f t="shared" si="38"/>
        <v>0</v>
      </c>
      <c r="AN14" s="339">
        <f t="shared" si="20"/>
        <v>26</v>
      </c>
      <c r="AO14" s="339">
        <f t="shared" si="39"/>
        <v>0</v>
      </c>
      <c r="AP14" s="339">
        <f t="shared" si="40"/>
        <v>0</v>
      </c>
      <c r="AQ14" s="339">
        <f t="shared" si="21"/>
        <v>0</v>
      </c>
      <c r="AR14" s="251">
        <f t="shared" si="22"/>
        <v>0</v>
      </c>
      <c r="AS14" s="251" t="e">
        <f t="shared" si="23"/>
        <v>#DIV/0!</v>
      </c>
      <c r="AT14" s="251">
        <f t="shared" si="24"/>
        <v>0</v>
      </c>
      <c r="AU14" s="117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</row>
    <row r="15" spans="1:5942" s="111" customFormat="1" ht="9.9499999999999993" hidden="1" customHeight="1" x14ac:dyDescent="0.2">
      <c r="A15" s="298" t="s">
        <v>52</v>
      </c>
      <c r="B15" s="67">
        <v>19</v>
      </c>
      <c r="C15" s="339"/>
      <c r="D15" s="339">
        <f t="shared" si="41"/>
        <v>19</v>
      </c>
      <c r="E15" s="339">
        <v>1</v>
      </c>
      <c r="F15" s="339"/>
      <c r="G15" s="339">
        <f t="shared" si="42"/>
        <v>1</v>
      </c>
      <c r="H15" s="251">
        <f t="shared" si="43"/>
        <v>5.2631578947368418E-2</v>
      </c>
      <c r="I15" s="251" t="e">
        <f t="shared" si="3"/>
        <v>#DIV/0!</v>
      </c>
      <c r="J15" s="251">
        <f t="shared" si="4"/>
        <v>5.2631578947368418E-2</v>
      </c>
      <c r="K15" s="339">
        <v>6</v>
      </c>
      <c r="L15" s="339"/>
      <c r="M15" s="339">
        <f t="shared" si="5"/>
        <v>6</v>
      </c>
      <c r="N15" s="339"/>
      <c r="O15" s="339"/>
      <c r="P15" s="339">
        <f t="shared" si="6"/>
        <v>0</v>
      </c>
      <c r="Q15" s="251">
        <f t="shared" si="7"/>
        <v>0</v>
      </c>
      <c r="R15" s="251" t="e">
        <f t="shared" si="8"/>
        <v>#DIV/0!</v>
      </c>
      <c r="S15" s="251">
        <f t="shared" si="9"/>
        <v>0</v>
      </c>
      <c r="T15" s="339">
        <v>12</v>
      </c>
      <c r="U15" s="339"/>
      <c r="V15" s="339">
        <f t="shared" si="10"/>
        <v>12</v>
      </c>
      <c r="W15" s="339"/>
      <c r="X15" s="339"/>
      <c r="Y15" s="339">
        <f t="shared" si="11"/>
        <v>0</v>
      </c>
      <c r="Z15" s="251">
        <f t="shared" si="12"/>
        <v>0</v>
      </c>
      <c r="AA15" s="251" t="e">
        <f t="shared" si="13"/>
        <v>#DIV/0!</v>
      </c>
      <c r="AB15" s="251">
        <f t="shared" si="14"/>
        <v>0</v>
      </c>
      <c r="AC15" s="339"/>
      <c r="AD15" s="339"/>
      <c r="AE15" s="339">
        <f t="shared" si="15"/>
        <v>0</v>
      </c>
      <c r="AF15" s="339"/>
      <c r="AG15" s="339"/>
      <c r="AH15" s="339">
        <f t="shared" si="16"/>
        <v>0</v>
      </c>
      <c r="AI15" s="251" t="e">
        <f t="shared" si="17"/>
        <v>#DIV/0!</v>
      </c>
      <c r="AJ15" s="251" t="e">
        <f t="shared" si="18"/>
        <v>#DIV/0!</v>
      </c>
      <c r="AK15" s="251" t="e">
        <f t="shared" si="19"/>
        <v>#DIV/0!</v>
      </c>
      <c r="AL15" s="339">
        <f t="shared" si="37"/>
        <v>37</v>
      </c>
      <c r="AM15" s="339">
        <f t="shared" si="38"/>
        <v>0</v>
      </c>
      <c r="AN15" s="339">
        <f t="shared" si="20"/>
        <v>37</v>
      </c>
      <c r="AO15" s="339">
        <f t="shared" si="39"/>
        <v>1</v>
      </c>
      <c r="AP15" s="339">
        <f t="shared" si="40"/>
        <v>0</v>
      </c>
      <c r="AQ15" s="339">
        <f t="shared" si="21"/>
        <v>1</v>
      </c>
      <c r="AR15" s="251">
        <f t="shared" si="22"/>
        <v>2.7027027027027029E-2</v>
      </c>
      <c r="AS15" s="251" t="e">
        <f t="shared" si="23"/>
        <v>#DIV/0!</v>
      </c>
      <c r="AT15" s="251">
        <f t="shared" si="24"/>
        <v>2.7027027027027029E-2</v>
      </c>
      <c r="AU15" s="117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</row>
    <row r="16" spans="1:5942" s="111" customFormat="1" ht="9.9499999999999993" hidden="1" customHeight="1" x14ac:dyDescent="0.2">
      <c r="A16" s="298" t="s">
        <v>53</v>
      </c>
      <c r="B16" s="67">
        <v>30</v>
      </c>
      <c r="C16" s="339"/>
      <c r="D16" s="339">
        <f t="shared" si="41"/>
        <v>30</v>
      </c>
      <c r="E16" s="339">
        <v>3</v>
      </c>
      <c r="F16" s="339"/>
      <c r="G16" s="339">
        <f t="shared" si="42"/>
        <v>3</v>
      </c>
      <c r="H16" s="251">
        <f t="shared" si="43"/>
        <v>0.1</v>
      </c>
      <c r="I16" s="251" t="e">
        <f t="shared" si="3"/>
        <v>#DIV/0!</v>
      </c>
      <c r="J16" s="251">
        <f t="shared" si="4"/>
        <v>0.1</v>
      </c>
      <c r="K16" s="339">
        <v>10</v>
      </c>
      <c r="L16" s="339"/>
      <c r="M16" s="339">
        <f t="shared" si="5"/>
        <v>10</v>
      </c>
      <c r="N16" s="339"/>
      <c r="O16" s="339"/>
      <c r="P16" s="339">
        <f t="shared" si="6"/>
        <v>0</v>
      </c>
      <c r="Q16" s="251">
        <f t="shared" si="7"/>
        <v>0</v>
      </c>
      <c r="R16" s="251" t="e">
        <f t="shared" si="8"/>
        <v>#DIV/0!</v>
      </c>
      <c r="S16" s="251">
        <f t="shared" si="9"/>
        <v>0</v>
      </c>
      <c r="T16" s="469">
        <f>16+1</f>
        <v>17</v>
      </c>
      <c r="U16" s="339"/>
      <c r="V16" s="339">
        <f t="shared" si="10"/>
        <v>17</v>
      </c>
      <c r="W16" s="469">
        <v>1</v>
      </c>
      <c r="X16" s="339"/>
      <c r="Y16" s="339">
        <f t="shared" si="11"/>
        <v>1</v>
      </c>
      <c r="Z16" s="251">
        <f t="shared" si="12"/>
        <v>5.8823529411764705E-2</v>
      </c>
      <c r="AA16" s="251" t="e">
        <f t="shared" si="13"/>
        <v>#DIV/0!</v>
      </c>
      <c r="AB16" s="251">
        <f t="shared" si="14"/>
        <v>5.8823529411764705E-2</v>
      </c>
      <c r="AC16" s="339"/>
      <c r="AD16" s="339"/>
      <c r="AE16" s="339">
        <f t="shared" si="15"/>
        <v>0</v>
      </c>
      <c r="AF16" s="339"/>
      <c r="AG16" s="339"/>
      <c r="AH16" s="339">
        <f t="shared" si="16"/>
        <v>0</v>
      </c>
      <c r="AI16" s="251" t="e">
        <f t="shared" si="17"/>
        <v>#DIV/0!</v>
      </c>
      <c r="AJ16" s="251" t="e">
        <f t="shared" si="18"/>
        <v>#DIV/0!</v>
      </c>
      <c r="AK16" s="251" t="e">
        <f t="shared" si="19"/>
        <v>#DIV/0!</v>
      </c>
      <c r="AL16" s="339">
        <f t="shared" si="37"/>
        <v>57</v>
      </c>
      <c r="AM16" s="339">
        <f t="shared" si="38"/>
        <v>0</v>
      </c>
      <c r="AN16" s="339">
        <f t="shared" si="20"/>
        <v>57</v>
      </c>
      <c r="AO16" s="339">
        <f t="shared" si="39"/>
        <v>4</v>
      </c>
      <c r="AP16" s="339">
        <f t="shared" si="40"/>
        <v>0</v>
      </c>
      <c r="AQ16" s="339">
        <f t="shared" si="21"/>
        <v>4</v>
      </c>
      <c r="AR16" s="251">
        <f t="shared" si="22"/>
        <v>7.0175438596491224E-2</v>
      </c>
      <c r="AS16" s="251" t="e">
        <f t="shared" si="23"/>
        <v>#DIV/0!</v>
      </c>
      <c r="AT16" s="251">
        <f t="shared" si="24"/>
        <v>7.0175438596491224E-2</v>
      </c>
      <c r="AU16" s="117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</row>
    <row r="17" spans="1:5942" s="111" customFormat="1" ht="9.9499999999999993" hidden="1" customHeight="1" x14ac:dyDescent="0.2">
      <c r="A17" s="298" t="s">
        <v>68</v>
      </c>
      <c r="B17" s="67">
        <v>5</v>
      </c>
      <c r="C17" s="339"/>
      <c r="D17" s="339">
        <f t="shared" si="41"/>
        <v>5</v>
      </c>
      <c r="E17" s="339"/>
      <c r="F17" s="339"/>
      <c r="G17" s="339">
        <f t="shared" si="42"/>
        <v>0</v>
      </c>
      <c r="H17" s="251">
        <f t="shared" si="43"/>
        <v>0</v>
      </c>
      <c r="I17" s="251" t="e">
        <f t="shared" si="3"/>
        <v>#DIV/0!</v>
      </c>
      <c r="J17" s="251">
        <f t="shared" si="4"/>
        <v>0</v>
      </c>
      <c r="K17" s="339">
        <v>2</v>
      </c>
      <c r="L17" s="339"/>
      <c r="M17" s="339">
        <f t="shared" si="5"/>
        <v>2</v>
      </c>
      <c r="N17" s="339"/>
      <c r="O17" s="339"/>
      <c r="P17" s="339">
        <f t="shared" si="6"/>
        <v>0</v>
      </c>
      <c r="Q17" s="251">
        <f t="shared" si="7"/>
        <v>0</v>
      </c>
      <c r="R17" s="251" t="e">
        <f t="shared" si="8"/>
        <v>#DIV/0!</v>
      </c>
      <c r="S17" s="251">
        <f t="shared" si="9"/>
        <v>0</v>
      </c>
      <c r="T17" s="339">
        <v>3</v>
      </c>
      <c r="U17" s="339"/>
      <c r="V17" s="339">
        <f t="shared" si="10"/>
        <v>3</v>
      </c>
      <c r="W17" s="339"/>
      <c r="X17" s="339"/>
      <c r="Y17" s="339">
        <f t="shared" si="11"/>
        <v>0</v>
      </c>
      <c r="Z17" s="251">
        <f t="shared" si="12"/>
        <v>0</v>
      </c>
      <c r="AA17" s="251" t="e">
        <f t="shared" si="13"/>
        <v>#DIV/0!</v>
      </c>
      <c r="AB17" s="251">
        <f t="shared" si="14"/>
        <v>0</v>
      </c>
      <c r="AC17" s="339"/>
      <c r="AD17" s="339"/>
      <c r="AE17" s="339">
        <f t="shared" si="15"/>
        <v>0</v>
      </c>
      <c r="AF17" s="339"/>
      <c r="AG17" s="339"/>
      <c r="AH17" s="339">
        <f t="shared" si="16"/>
        <v>0</v>
      </c>
      <c r="AI17" s="251" t="e">
        <f t="shared" si="17"/>
        <v>#DIV/0!</v>
      </c>
      <c r="AJ17" s="251" t="e">
        <f t="shared" si="18"/>
        <v>#DIV/0!</v>
      </c>
      <c r="AK17" s="251" t="e">
        <f t="shared" si="19"/>
        <v>#DIV/0!</v>
      </c>
      <c r="AL17" s="339">
        <f t="shared" si="37"/>
        <v>10</v>
      </c>
      <c r="AM17" s="339">
        <f t="shared" si="38"/>
        <v>0</v>
      </c>
      <c r="AN17" s="339">
        <f t="shared" si="20"/>
        <v>10</v>
      </c>
      <c r="AO17" s="339">
        <f t="shared" si="39"/>
        <v>0</v>
      </c>
      <c r="AP17" s="339">
        <f t="shared" si="40"/>
        <v>0</v>
      </c>
      <c r="AQ17" s="339">
        <f t="shared" si="21"/>
        <v>0</v>
      </c>
      <c r="AR17" s="251">
        <f t="shared" si="22"/>
        <v>0</v>
      </c>
      <c r="AS17" s="251" t="e">
        <f t="shared" si="23"/>
        <v>#DIV/0!</v>
      </c>
      <c r="AT17" s="251">
        <f t="shared" si="24"/>
        <v>0</v>
      </c>
      <c r="AU17" s="117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</row>
    <row r="18" spans="1:5942" s="111" customFormat="1" ht="9.9499999999999993" hidden="1" customHeight="1" x14ac:dyDescent="0.2">
      <c r="A18" s="298" t="s">
        <v>66</v>
      </c>
      <c r="B18" s="67">
        <v>10</v>
      </c>
      <c r="C18" s="339"/>
      <c r="D18" s="339">
        <f t="shared" si="41"/>
        <v>10</v>
      </c>
      <c r="E18" s="339">
        <v>1</v>
      </c>
      <c r="F18" s="339"/>
      <c r="G18" s="339">
        <f t="shared" si="42"/>
        <v>1</v>
      </c>
      <c r="H18" s="251">
        <f t="shared" si="43"/>
        <v>0.1</v>
      </c>
      <c r="I18" s="251" t="e">
        <f t="shared" si="3"/>
        <v>#DIV/0!</v>
      </c>
      <c r="J18" s="251">
        <f t="shared" si="4"/>
        <v>0.1</v>
      </c>
      <c r="K18" s="339">
        <v>3</v>
      </c>
      <c r="L18" s="339"/>
      <c r="M18" s="339">
        <f t="shared" si="5"/>
        <v>3</v>
      </c>
      <c r="N18" s="339"/>
      <c r="O18" s="339"/>
      <c r="P18" s="339">
        <f t="shared" si="6"/>
        <v>0</v>
      </c>
      <c r="Q18" s="251">
        <f t="shared" si="7"/>
        <v>0</v>
      </c>
      <c r="R18" s="251" t="e">
        <f t="shared" si="8"/>
        <v>#DIV/0!</v>
      </c>
      <c r="S18" s="251">
        <f t="shared" si="9"/>
        <v>0</v>
      </c>
      <c r="T18" s="339">
        <v>6</v>
      </c>
      <c r="U18" s="339"/>
      <c r="V18" s="339">
        <f t="shared" si="10"/>
        <v>6</v>
      </c>
      <c r="W18" s="339"/>
      <c r="X18" s="339"/>
      <c r="Y18" s="339">
        <f t="shared" si="11"/>
        <v>0</v>
      </c>
      <c r="Z18" s="251">
        <f t="shared" si="12"/>
        <v>0</v>
      </c>
      <c r="AA18" s="251" t="e">
        <f t="shared" si="13"/>
        <v>#DIV/0!</v>
      </c>
      <c r="AB18" s="251">
        <f t="shared" si="14"/>
        <v>0</v>
      </c>
      <c r="AC18" s="339"/>
      <c r="AD18" s="339"/>
      <c r="AE18" s="339">
        <f t="shared" si="15"/>
        <v>0</v>
      </c>
      <c r="AF18" s="339"/>
      <c r="AG18" s="339"/>
      <c r="AH18" s="339">
        <f t="shared" si="16"/>
        <v>0</v>
      </c>
      <c r="AI18" s="251" t="e">
        <f t="shared" si="17"/>
        <v>#DIV/0!</v>
      </c>
      <c r="AJ18" s="251" t="e">
        <f t="shared" si="18"/>
        <v>#DIV/0!</v>
      </c>
      <c r="AK18" s="251" t="e">
        <f t="shared" si="19"/>
        <v>#DIV/0!</v>
      </c>
      <c r="AL18" s="339">
        <f t="shared" si="37"/>
        <v>19</v>
      </c>
      <c r="AM18" s="339">
        <f t="shared" si="38"/>
        <v>0</v>
      </c>
      <c r="AN18" s="339">
        <f t="shared" si="20"/>
        <v>19</v>
      </c>
      <c r="AO18" s="339">
        <f t="shared" si="39"/>
        <v>1</v>
      </c>
      <c r="AP18" s="339">
        <f t="shared" si="40"/>
        <v>0</v>
      </c>
      <c r="AQ18" s="339">
        <f t="shared" si="21"/>
        <v>1</v>
      </c>
      <c r="AR18" s="251">
        <f t="shared" si="22"/>
        <v>5.2631578947368418E-2</v>
      </c>
      <c r="AS18" s="251" t="e">
        <f t="shared" si="23"/>
        <v>#DIV/0!</v>
      </c>
      <c r="AT18" s="251">
        <f t="shared" si="24"/>
        <v>5.2631578947368418E-2</v>
      </c>
      <c r="AU18" s="117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</row>
    <row r="19" spans="1:5942" s="111" customFormat="1" ht="9.9499999999999993" hidden="1" customHeight="1" x14ac:dyDescent="0.25">
      <c r="A19" s="287" t="s">
        <v>58</v>
      </c>
      <c r="B19" s="338">
        <f>SUM(B20:B24)</f>
        <v>25</v>
      </c>
      <c r="C19" s="338">
        <f>SUM(C20:C24)</f>
        <v>0</v>
      </c>
      <c r="D19" s="338">
        <f>SUM(B19:C19)</f>
        <v>25</v>
      </c>
      <c r="E19" s="338">
        <f>SUM(E20:E24)</f>
        <v>3</v>
      </c>
      <c r="F19" s="338">
        <f>SUM(F20:F24)</f>
        <v>0</v>
      </c>
      <c r="G19" s="338">
        <f t="shared" si="42"/>
        <v>3</v>
      </c>
      <c r="H19" s="264">
        <f t="shared" si="43"/>
        <v>0.12</v>
      </c>
      <c r="I19" s="264" t="e">
        <f t="shared" si="3"/>
        <v>#DIV/0!</v>
      </c>
      <c r="J19" s="264">
        <f t="shared" si="4"/>
        <v>0.12</v>
      </c>
      <c r="K19" s="338">
        <f>SUM(K20:K24)</f>
        <v>9</v>
      </c>
      <c r="L19" s="338">
        <f>SUM(L20:L24)</f>
        <v>0</v>
      </c>
      <c r="M19" s="338">
        <f t="shared" si="5"/>
        <v>9</v>
      </c>
      <c r="N19" s="338">
        <f>SUM(N20:N24)</f>
        <v>2</v>
      </c>
      <c r="O19" s="338">
        <f>SUM(O20:O24)</f>
        <v>0</v>
      </c>
      <c r="P19" s="338">
        <f t="shared" si="6"/>
        <v>2</v>
      </c>
      <c r="Q19" s="264">
        <f t="shared" si="7"/>
        <v>0.22222222222222221</v>
      </c>
      <c r="R19" s="264" t="e">
        <f t="shared" si="8"/>
        <v>#DIV/0!</v>
      </c>
      <c r="S19" s="264">
        <f t="shared" si="9"/>
        <v>0.22222222222222221</v>
      </c>
      <c r="T19" s="338">
        <f>SUM(T20:T24)</f>
        <v>5</v>
      </c>
      <c r="U19" s="338">
        <f>SUM(U20:U24)</f>
        <v>0</v>
      </c>
      <c r="V19" s="338">
        <f t="shared" si="10"/>
        <v>5</v>
      </c>
      <c r="W19" s="338">
        <f>SUM(W20:W24)</f>
        <v>0</v>
      </c>
      <c r="X19" s="338">
        <f>SUM(X20:X24)</f>
        <v>0</v>
      </c>
      <c r="Y19" s="338">
        <f t="shared" si="11"/>
        <v>0</v>
      </c>
      <c r="Z19" s="264">
        <f t="shared" si="12"/>
        <v>0</v>
      </c>
      <c r="AA19" s="264" t="e">
        <f t="shared" si="13"/>
        <v>#DIV/0!</v>
      </c>
      <c r="AB19" s="264">
        <f t="shared" si="14"/>
        <v>0</v>
      </c>
      <c r="AC19" s="338">
        <f>SUM(AC20:AC24)</f>
        <v>0</v>
      </c>
      <c r="AD19" s="338">
        <f>SUM(AD20:AD24)</f>
        <v>0</v>
      </c>
      <c r="AE19" s="338">
        <f t="shared" si="15"/>
        <v>0</v>
      </c>
      <c r="AF19" s="338">
        <f>SUM(AF20:AF24)</f>
        <v>0</v>
      </c>
      <c r="AG19" s="338">
        <f>SUM(AG20:AG24)</f>
        <v>0</v>
      </c>
      <c r="AH19" s="338">
        <f t="shared" si="16"/>
        <v>0</v>
      </c>
      <c r="AI19" s="264" t="e">
        <f t="shared" si="17"/>
        <v>#DIV/0!</v>
      </c>
      <c r="AJ19" s="264" t="e">
        <f t="shared" si="18"/>
        <v>#DIV/0!</v>
      </c>
      <c r="AK19" s="264" t="e">
        <f t="shared" si="19"/>
        <v>#DIV/0!</v>
      </c>
      <c r="AL19" s="338">
        <f t="shared" ref="AL19:AM19" si="44">SUM(AL20:AL24)</f>
        <v>39</v>
      </c>
      <c r="AM19" s="338">
        <f t="shared" si="44"/>
        <v>0</v>
      </c>
      <c r="AN19" s="338">
        <f t="shared" ref="AN19:AN71" si="45">SUM(AL19:AM19)</f>
        <v>39</v>
      </c>
      <c r="AO19" s="338">
        <f t="shared" ref="AO19:AP19" si="46">SUM(AO20:AO24)</f>
        <v>5</v>
      </c>
      <c r="AP19" s="338">
        <f t="shared" si="46"/>
        <v>0</v>
      </c>
      <c r="AQ19" s="338">
        <f t="shared" ref="AQ19:AQ24" si="47">SUM(AO19:AP19)</f>
        <v>5</v>
      </c>
      <c r="AR19" s="264">
        <f t="shared" si="22"/>
        <v>0.12820512820512819</v>
      </c>
      <c r="AS19" s="264" t="e">
        <f t="shared" si="23"/>
        <v>#DIV/0!</v>
      </c>
      <c r="AT19" s="264">
        <f t="shared" si="24"/>
        <v>0.12820512820512819</v>
      </c>
      <c r="AU19" s="117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</row>
    <row r="20" spans="1:5942" s="111" customFormat="1" ht="9.9499999999999993" hidden="1" customHeight="1" x14ac:dyDescent="0.2">
      <c r="A20" s="74" t="s">
        <v>101</v>
      </c>
      <c r="B20" s="467">
        <f>7.5+0.5</f>
        <v>8</v>
      </c>
      <c r="C20" s="339"/>
      <c r="D20" s="339">
        <f t="shared" si="41"/>
        <v>8</v>
      </c>
      <c r="E20" s="469">
        <f>1+0.5</f>
        <v>1.5</v>
      </c>
      <c r="F20" s="339"/>
      <c r="G20" s="339">
        <f t="shared" si="42"/>
        <v>1.5</v>
      </c>
      <c r="H20" s="251">
        <f t="shared" si="43"/>
        <v>0.1875</v>
      </c>
      <c r="I20" s="251" t="e">
        <f t="shared" si="3"/>
        <v>#DIV/0!</v>
      </c>
      <c r="J20" s="251">
        <f t="shared" si="4"/>
        <v>0.1875</v>
      </c>
      <c r="K20" s="339">
        <v>2.5</v>
      </c>
      <c r="L20" s="339"/>
      <c r="M20" s="339">
        <f t="shared" si="5"/>
        <v>2.5</v>
      </c>
      <c r="N20" s="339">
        <v>0.5</v>
      </c>
      <c r="O20" s="339"/>
      <c r="P20" s="339">
        <f t="shared" si="6"/>
        <v>0.5</v>
      </c>
      <c r="Q20" s="251">
        <f t="shared" si="7"/>
        <v>0.2</v>
      </c>
      <c r="R20" s="251" t="e">
        <f t="shared" si="8"/>
        <v>#DIV/0!</v>
      </c>
      <c r="S20" s="251">
        <f t="shared" si="9"/>
        <v>0.2</v>
      </c>
      <c r="T20" s="339">
        <v>1</v>
      </c>
      <c r="U20" s="339"/>
      <c r="V20" s="339">
        <f t="shared" si="10"/>
        <v>1</v>
      </c>
      <c r="W20" s="339"/>
      <c r="X20" s="339"/>
      <c r="Y20" s="339">
        <f t="shared" si="11"/>
        <v>0</v>
      </c>
      <c r="Z20" s="251">
        <f t="shared" si="12"/>
        <v>0</v>
      </c>
      <c r="AA20" s="251" t="e">
        <f t="shared" si="13"/>
        <v>#DIV/0!</v>
      </c>
      <c r="AB20" s="251">
        <f t="shared" si="14"/>
        <v>0</v>
      </c>
      <c r="AC20" s="339"/>
      <c r="AD20" s="339"/>
      <c r="AE20" s="339">
        <f t="shared" si="15"/>
        <v>0</v>
      </c>
      <c r="AF20" s="339"/>
      <c r="AG20" s="339"/>
      <c r="AH20" s="339">
        <f t="shared" si="16"/>
        <v>0</v>
      </c>
      <c r="AI20" s="251" t="e">
        <f t="shared" si="17"/>
        <v>#DIV/0!</v>
      </c>
      <c r="AJ20" s="251" t="e">
        <f t="shared" si="18"/>
        <v>#DIV/0!</v>
      </c>
      <c r="AK20" s="251" t="e">
        <f t="shared" si="19"/>
        <v>#DIV/0!</v>
      </c>
      <c r="AL20" s="339">
        <f t="shared" ref="AL20:AL24" si="48">SUM(B20,K20,T20,AC20)</f>
        <v>11.5</v>
      </c>
      <c r="AM20" s="339">
        <f t="shared" ref="AM20:AM24" si="49">SUM(C20,L20,U20,AD20)</f>
        <v>0</v>
      </c>
      <c r="AN20" s="339">
        <f t="shared" ref="AN20:AN24" si="50">SUM(AL20:AM20)</f>
        <v>11.5</v>
      </c>
      <c r="AO20" s="339">
        <f t="shared" ref="AO20:AO24" si="51">SUM(E20,N20,W20,AF20)</f>
        <v>2</v>
      </c>
      <c r="AP20" s="339">
        <f t="shared" ref="AP20:AP24" si="52">SUM(F20,O20,X20,AG20)</f>
        <v>0</v>
      </c>
      <c r="AQ20" s="339">
        <f t="shared" si="47"/>
        <v>2</v>
      </c>
      <c r="AR20" s="251">
        <f t="shared" si="22"/>
        <v>0.17391304347826086</v>
      </c>
      <c r="AS20" s="251" t="e">
        <f t="shared" si="23"/>
        <v>#DIV/0!</v>
      </c>
      <c r="AT20" s="251">
        <f t="shared" si="24"/>
        <v>0.17391304347826086</v>
      </c>
      <c r="AU20" s="117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</row>
    <row r="21" spans="1:5942" s="111" customFormat="1" ht="9.9499999999999993" hidden="1" customHeight="1" x14ac:dyDescent="0.2">
      <c r="A21" s="74" t="s">
        <v>295</v>
      </c>
      <c r="B21" s="67"/>
      <c r="C21" s="339"/>
      <c r="D21" s="339">
        <f t="shared" si="41"/>
        <v>0</v>
      </c>
      <c r="E21" s="339"/>
      <c r="F21" s="339"/>
      <c r="G21" s="339">
        <f t="shared" si="42"/>
        <v>0</v>
      </c>
      <c r="H21" s="251" t="e">
        <f t="shared" ref="H21" si="53">E21/B21</f>
        <v>#DIV/0!</v>
      </c>
      <c r="I21" s="251" t="e">
        <f t="shared" ref="I21" si="54">F21/C21</f>
        <v>#DIV/0!</v>
      </c>
      <c r="J21" s="251" t="e">
        <f t="shared" ref="J21" si="55">G21/D21</f>
        <v>#DIV/0!</v>
      </c>
      <c r="K21" s="339">
        <v>2</v>
      </c>
      <c r="L21" s="339"/>
      <c r="M21" s="339">
        <f t="shared" si="5"/>
        <v>2</v>
      </c>
      <c r="N21" s="339">
        <v>1</v>
      </c>
      <c r="O21" s="339"/>
      <c r="P21" s="339">
        <f t="shared" si="6"/>
        <v>1</v>
      </c>
      <c r="Q21" s="251">
        <f t="shared" si="7"/>
        <v>0.5</v>
      </c>
      <c r="R21" s="251" t="e">
        <f t="shared" si="8"/>
        <v>#DIV/0!</v>
      </c>
      <c r="S21" s="251">
        <f t="shared" si="9"/>
        <v>0.5</v>
      </c>
      <c r="T21" s="339">
        <v>1</v>
      </c>
      <c r="U21" s="339"/>
      <c r="V21" s="339">
        <f t="shared" si="10"/>
        <v>1</v>
      </c>
      <c r="W21" s="339"/>
      <c r="X21" s="339"/>
      <c r="Y21" s="339">
        <f t="shared" si="11"/>
        <v>0</v>
      </c>
      <c r="Z21" s="251">
        <f t="shared" si="12"/>
        <v>0</v>
      </c>
      <c r="AA21" s="251" t="e">
        <f t="shared" si="13"/>
        <v>#DIV/0!</v>
      </c>
      <c r="AB21" s="251">
        <f t="shared" si="14"/>
        <v>0</v>
      </c>
      <c r="AC21" s="339"/>
      <c r="AD21" s="339"/>
      <c r="AE21" s="339"/>
      <c r="AF21" s="339"/>
      <c r="AG21" s="339"/>
      <c r="AH21" s="339">
        <f t="shared" si="16"/>
        <v>0</v>
      </c>
      <c r="AI21" s="251" t="e">
        <f t="shared" si="17"/>
        <v>#DIV/0!</v>
      </c>
      <c r="AJ21" s="251" t="e">
        <f t="shared" si="18"/>
        <v>#DIV/0!</v>
      </c>
      <c r="AK21" s="251" t="e">
        <f t="shared" si="19"/>
        <v>#DIV/0!</v>
      </c>
      <c r="AL21" s="339">
        <f t="shared" ref="AL21" si="56">SUM(B21,K21,T21,AC21)</f>
        <v>3</v>
      </c>
      <c r="AM21" s="339">
        <f t="shared" ref="AM21" si="57">SUM(C21,L21,U21,AD21)</f>
        <v>0</v>
      </c>
      <c r="AN21" s="339">
        <f t="shared" ref="AN21" si="58">SUM(AL21:AM21)</f>
        <v>3</v>
      </c>
      <c r="AO21" s="339">
        <f t="shared" ref="AO21" si="59">SUM(E21,N21,W21,AF21)</f>
        <v>1</v>
      </c>
      <c r="AP21" s="339">
        <f t="shared" ref="AP21" si="60">SUM(F21,O21,X21,AG21)</f>
        <v>0</v>
      </c>
      <c r="AQ21" s="339">
        <f t="shared" ref="AQ21" si="61">SUM(AO21:AP21)</f>
        <v>1</v>
      </c>
      <c r="AR21" s="251">
        <f t="shared" ref="AR21" si="62">AO21/AL21</f>
        <v>0.33333333333333331</v>
      </c>
      <c r="AS21" s="251" t="e">
        <f t="shared" ref="AS21" si="63">AP21/AM21</f>
        <v>#DIV/0!</v>
      </c>
      <c r="AT21" s="251">
        <f t="shared" ref="AT21" si="64">AQ21/AN21</f>
        <v>0.33333333333333331</v>
      </c>
      <c r="AU21" s="117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</row>
    <row r="22" spans="1:5942" s="111" customFormat="1" ht="9.9499999999999993" hidden="1" customHeight="1" x14ac:dyDescent="0.25">
      <c r="A22" s="74" t="s">
        <v>236</v>
      </c>
      <c r="B22" s="71">
        <v>6.5</v>
      </c>
      <c r="C22" s="340"/>
      <c r="D22" s="339">
        <f t="shared" si="41"/>
        <v>6.5</v>
      </c>
      <c r="E22" s="340"/>
      <c r="F22" s="340"/>
      <c r="G22" s="339">
        <f t="shared" si="42"/>
        <v>0</v>
      </c>
      <c r="H22" s="251">
        <f>E22/B22</f>
        <v>0</v>
      </c>
      <c r="I22" s="251" t="e">
        <f t="shared" si="3"/>
        <v>#DIV/0!</v>
      </c>
      <c r="J22" s="251">
        <f t="shared" si="4"/>
        <v>0</v>
      </c>
      <c r="K22" s="340">
        <v>1.5</v>
      </c>
      <c r="L22" s="340"/>
      <c r="M22" s="339">
        <f t="shared" si="5"/>
        <v>1.5</v>
      </c>
      <c r="N22" s="340"/>
      <c r="O22" s="340"/>
      <c r="P22" s="339">
        <f t="shared" si="6"/>
        <v>0</v>
      </c>
      <c r="Q22" s="251">
        <f t="shared" si="7"/>
        <v>0</v>
      </c>
      <c r="R22" s="251" t="e">
        <f t="shared" si="8"/>
        <v>#DIV/0!</v>
      </c>
      <c r="S22" s="251">
        <f t="shared" si="9"/>
        <v>0</v>
      </c>
      <c r="T22" s="340">
        <v>0.5</v>
      </c>
      <c r="U22" s="340"/>
      <c r="V22" s="339">
        <f t="shared" si="10"/>
        <v>0.5</v>
      </c>
      <c r="W22" s="340"/>
      <c r="X22" s="340"/>
      <c r="Y22" s="339">
        <f t="shared" si="11"/>
        <v>0</v>
      </c>
      <c r="Z22" s="251">
        <f t="shared" si="12"/>
        <v>0</v>
      </c>
      <c r="AA22" s="251" t="e">
        <f t="shared" si="13"/>
        <v>#DIV/0!</v>
      </c>
      <c r="AB22" s="251">
        <f t="shared" si="14"/>
        <v>0</v>
      </c>
      <c r="AC22" s="340"/>
      <c r="AD22" s="340"/>
      <c r="AE22" s="339">
        <f t="shared" si="15"/>
        <v>0</v>
      </c>
      <c r="AF22" s="340"/>
      <c r="AG22" s="340"/>
      <c r="AH22" s="339">
        <f t="shared" si="16"/>
        <v>0</v>
      </c>
      <c r="AI22" s="251" t="e">
        <f t="shared" si="17"/>
        <v>#DIV/0!</v>
      </c>
      <c r="AJ22" s="251" t="e">
        <f t="shared" si="18"/>
        <v>#DIV/0!</v>
      </c>
      <c r="AK22" s="251" t="e">
        <f t="shared" si="19"/>
        <v>#DIV/0!</v>
      </c>
      <c r="AL22" s="339">
        <f t="shared" si="48"/>
        <v>8.5</v>
      </c>
      <c r="AM22" s="339">
        <f t="shared" si="49"/>
        <v>0</v>
      </c>
      <c r="AN22" s="339">
        <f t="shared" si="50"/>
        <v>8.5</v>
      </c>
      <c r="AO22" s="339">
        <f t="shared" si="51"/>
        <v>0</v>
      </c>
      <c r="AP22" s="339">
        <f t="shared" si="52"/>
        <v>0</v>
      </c>
      <c r="AQ22" s="339">
        <f t="shared" si="47"/>
        <v>0</v>
      </c>
      <c r="AR22" s="251">
        <f>AO22/AL22</f>
        <v>0</v>
      </c>
      <c r="AS22" s="251" t="e">
        <f t="shared" si="23"/>
        <v>#DIV/0!</v>
      </c>
      <c r="AT22" s="251">
        <f t="shared" si="24"/>
        <v>0</v>
      </c>
      <c r="AU22" s="117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</row>
    <row r="23" spans="1:5942" s="111" customFormat="1" ht="9.9499999999999993" hidden="1" customHeight="1" x14ac:dyDescent="0.25">
      <c r="A23" s="74" t="s">
        <v>237</v>
      </c>
      <c r="B23" s="71"/>
      <c r="C23" s="340"/>
      <c r="D23" s="339"/>
      <c r="E23" s="340"/>
      <c r="F23" s="340"/>
      <c r="G23" s="339">
        <f t="shared" ref="G23" si="65">SUM(E23:F23)</f>
        <v>0</v>
      </c>
      <c r="H23" s="251" t="e">
        <f>E23/B23</f>
        <v>#DIV/0!</v>
      </c>
      <c r="I23" s="251" t="e">
        <f t="shared" ref="I23" si="66">F23/C23</f>
        <v>#DIV/0!</v>
      </c>
      <c r="J23" s="251" t="e">
        <f t="shared" ref="J23" si="67">G23/D23</f>
        <v>#DIV/0!</v>
      </c>
      <c r="K23" s="340">
        <v>0.5</v>
      </c>
      <c r="L23" s="340"/>
      <c r="M23" s="339">
        <f t="shared" si="5"/>
        <v>0.5</v>
      </c>
      <c r="N23" s="340"/>
      <c r="O23" s="340"/>
      <c r="P23" s="339">
        <f t="shared" ref="P23" si="68">SUM(N23:O23)</f>
        <v>0</v>
      </c>
      <c r="Q23" s="251">
        <f t="shared" ref="Q23" si="69">N23/K23</f>
        <v>0</v>
      </c>
      <c r="R23" s="251" t="e">
        <f t="shared" ref="R23" si="70">O23/L23</f>
        <v>#DIV/0!</v>
      </c>
      <c r="S23" s="251">
        <f t="shared" ref="S23" si="71">P23/M23</f>
        <v>0</v>
      </c>
      <c r="T23" s="340">
        <v>0.5</v>
      </c>
      <c r="U23" s="340"/>
      <c r="V23" s="339"/>
      <c r="W23" s="340"/>
      <c r="X23" s="340"/>
      <c r="Y23" s="339">
        <f t="shared" ref="Y23" si="72">SUM(W23:X23)</f>
        <v>0</v>
      </c>
      <c r="Z23" s="251">
        <f t="shared" ref="Z23" si="73">W23/T23</f>
        <v>0</v>
      </c>
      <c r="AA23" s="251" t="e">
        <f t="shared" ref="AA23" si="74">X23/U23</f>
        <v>#DIV/0!</v>
      </c>
      <c r="AB23" s="251" t="e">
        <f t="shared" ref="AB23" si="75">Y23/V23</f>
        <v>#DIV/0!</v>
      </c>
      <c r="AC23" s="340"/>
      <c r="AD23" s="340"/>
      <c r="AE23" s="339"/>
      <c r="AF23" s="340"/>
      <c r="AG23" s="340"/>
      <c r="AH23" s="339">
        <f t="shared" si="16"/>
        <v>0</v>
      </c>
      <c r="AI23" s="251" t="e">
        <f t="shared" si="17"/>
        <v>#DIV/0!</v>
      </c>
      <c r="AJ23" s="251" t="e">
        <f t="shared" si="18"/>
        <v>#DIV/0!</v>
      </c>
      <c r="AK23" s="251" t="e">
        <f t="shared" si="19"/>
        <v>#DIV/0!</v>
      </c>
      <c r="AL23" s="339">
        <f t="shared" ref="AL23" si="76">SUM(B23,K23,T23,AC23)</f>
        <v>1</v>
      </c>
      <c r="AM23" s="339">
        <f t="shared" ref="AM23" si="77">SUM(C23,L23,U23,AD23)</f>
        <v>0</v>
      </c>
      <c r="AN23" s="339">
        <f t="shared" ref="AN23" si="78">SUM(AL23:AM23)</f>
        <v>1</v>
      </c>
      <c r="AO23" s="339">
        <f t="shared" ref="AO23" si="79">SUM(E23,N23,W23,AF23)</f>
        <v>0</v>
      </c>
      <c r="AP23" s="339">
        <f t="shared" ref="AP23" si="80">SUM(F23,O23,X23,AG23)</f>
        <v>0</v>
      </c>
      <c r="AQ23" s="339">
        <f t="shared" ref="AQ23" si="81">SUM(AO23:AP23)</f>
        <v>0</v>
      </c>
      <c r="AR23" s="251">
        <f>AO23/AL23</f>
        <v>0</v>
      </c>
      <c r="AS23" s="251" t="e">
        <f t="shared" ref="AS23" si="82">AP23/AM23</f>
        <v>#DIV/0!</v>
      </c>
      <c r="AT23" s="251">
        <f t="shared" ref="AT23" si="83">AQ23/AN23</f>
        <v>0</v>
      </c>
      <c r="AU23" s="117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</row>
    <row r="24" spans="1:5942" s="111" customFormat="1" ht="9.9499999999999993" hidden="1" customHeight="1" x14ac:dyDescent="0.25">
      <c r="A24" s="74" t="s">
        <v>57</v>
      </c>
      <c r="B24" s="468">
        <f>10+0.5</f>
        <v>10.5</v>
      </c>
      <c r="C24" s="339"/>
      <c r="D24" s="339">
        <f t="shared" si="41"/>
        <v>10.5</v>
      </c>
      <c r="E24" s="469">
        <f>1+0.5</f>
        <v>1.5</v>
      </c>
      <c r="F24" s="339"/>
      <c r="G24" s="339">
        <f t="shared" si="42"/>
        <v>1.5</v>
      </c>
      <c r="H24" s="251">
        <f t="shared" si="43"/>
        <v>0.14285714285714285</v>
      </c>
      <c r="I24" s="251" t="e">
        <f t="shared" si="3"/>
        <v>#DIV/0!</v>
      </c>
      <c r="J24" s="251">
        <f t="shared" si="4"/>
        <v>0.14285714285714285</v>
      </c>
      <c r="K24" s="339">
        <v>2.5</v>
      </c>
      <c r="L24" s="339"/>
      <c r="M24" s="339">
        <f t="shared" si="5"/>
        <v>2.5</v>
      </c>
      <c r="N24" s="339">
        <v>0.5</v>
      </c>
      <c r="O24" s="339"/>
      <c r="P24" s="339">
        <f t="shared" si="6"/>
        <v>0.5</v>
      </c>
      <c r="Q24" s="251">
        <f t="shared" si="7"/>
        <v>0.2</v>
      </c>
      <c r="R24" s="251" t="e">
        <f t="shared" si="8"/>
        <v>#DIV/0!</v>
      </c>
      <c r="S24" s="251">
        <f t="shared" si="9"/>
        <v>0.2</v>
      </c>
      <c r="T24" s="339">
        <v>2</v>
      </c>
      <c r="U24" s="339"/>
      <c r="V24" s="339">
        <f t="shared" si="10"/>
        <v>2</v>
      </c>
      <c r="W24" s="339"/>
      <c r="X24" s="339"/>
      <c r="Y24" s="339">
        <f t="shared" si="11"/>
        <v>0</v>
      </c>
      <c r="Z24" s="251">
        <f t="shared" si="12"/>
        <v>0</v>
      </c>
      <c r="AA24" s="251" t="e">
        <f t="shared" si="13"/>
        <v>#DIV/0!</v>
      </c>
      <c r="AB24" s="251">
        <f t="shared" si="14"/>
        <v>0</v>
      </c>
      <c r="AC24" s="339"/>
      <c r="AD24" s="339"/>
      <c r="AE24" s="339">
        <f t="shared" si="15"/>
        <v>0</v>
      </c>
      <c r="AF24" s="339"/>
      <c r="AG24" s="339"/>
      <c r="AH24" s="339">
        <f t="shared" si="16"/>
        <v>0</v>
      </c>
      <c r="AI24" s="251" t="e">
        <f t="shared" si="17"/>
        <v>#DIV/0!</v>
      </c>
      <c r="AJ24" s="251" t="e">
        <f t="shared" si="18"/>
        <v>#DIV/0!</v>
      </c>
      <c r="AK24" s="251" t="e">
        <f t="shared" si="19"/>
        <v>#DIV/0!</v>
      </c>
      <c r="AL24" s="339">
        <f t="shared" si="48"/>
        <v>15</v>
      </c>
      <c r="AM24" s="339">
        <f t="shared" si="49"/>
        <v>0</v>
      </c>
      <c r="AN24" s="339">
        <f t="shared" si="50"/>
        <v>15</v>
      </c>
      <c r="AO24" s="339">
        <f t="shared" si="51"/>
        <v>2</v>
      </c>
      <c r="AP24" s="339">
        <f t="shared" si="52"/>
        <v>0</v>
      </c>
      <c r="AQ24" s="339">
        <f t="shared" si="47"/>
        <v>2</v>
      </c>
      <c r="AR24" s="251">
        <f t="shared" ref="AR24:AR32" si="84">AO24/AL24</f>
        <v>0.13333333333333333</v>
      </c>
      <c r="AS24" s="251" t="e">
        <f t="shared" si="23"/>
        <v>#DIV/0!</v>
      </c>
      <c r="AT24" s="251">
        <f t="shared" si="24"/>
        <v>0.13333333333333333</v>
      </c>
      <c r="AU24" s="117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</row>
    <row r="25" spans="1:5942" s="111" customFormat="1" ht="9.9499999999999993" hidden="1" customHeight="1" x14ac:dyDescent="0.25">
      <c r="A25" s="73" t="s">
        <v>36</v>
      </c>
      <c r="B25" s="337">
        <f>SUM(B26:B27)</f>
        <v>71</v>
      </c>
      <c r="C25" s="337">
        <f>SUM(C26:C27)</f>
        <v>0</v>
      </c>
      <c r="D25" s="337">
        <f t="shared" si="41"/>
        <v>71</v>
      </c>
      <c r="E25" s="337">
        <f>SUM(E26:E27)</f>
        <v>4</v>
      </c>
      <c r="F25" s="337">
        <f>SUM(F26:F27)</f>
        <v>0</v>
      </c>
      <c r="G25" s="337">
        <f t="shared" si="42"/>
        <v>4</v>
      </c>
      <c r="H25" s="263">
        <f t="shared" si="43"/>
        <v>5.6338028169014086E-2</v>
      </c>
      <c r="I25" s="263" t="e">
        <f t="shared" si="3"/>
        <v>#DIV/0!</v>
      </c>
      <c r="J25" s="263">
        <f t="shared" si="4"/>
        <v>5.6338028169014086E-2</v>
      </c>
      <c r="K25" s="337">
        <f t="shared" ref="K25:L25" si="85">SUM(K26:K27)</f>
        <v>32</v>
      </c>
      <c r="L25" s="337">
        <f t="shared" si="85"/>
        <v>0</v>
      </c>
      <c r="M25" s="337">
        <f t="shared" si="5"/>
        <v>32</v>
      </c>
      <c r="N25" s="337">
        <f t="shared" ref="N25:O25" si="86">SUM(N26:N27)</f>
        <v>1</v>
      </c>
      <c r="O25" s="337">
        <f t="shared" si="86"/>
        <v>0</v>
      </c>
      <c r="P25" s="337">
        <f t="shared" si="6"/>
        <v>1</v>
      </c>
      <c r="Q25" s="263">
        <f t="shared" si="7"/>
        <v>3.125E-2</v>
      </c>
      <c r="R25" s="263" t="e">
        <f t="shared" si="8"/>
        <v>#DIV/0!</v>
      </c>
      <c r="S25" s="263">
        <f t="shared" si="9"/>
        <v>3.125E-2</v>
      </c>
      <c r="T25" s="337">
        <f t="shared" ref="T25:U25" si="87">SUM(T26:T27)</f>
        <v>25</v>
      </c>
      <c r="U25" s="337">
        <f t="shared" si="87"/>
        <v>0</v>
      </c>
      <c r="V25" s="337">
        <f t="shared" si="10"/>
        <v>25</v>
      </c>
      <c r="W25" s="337">
        <f t="shared" ref="W25:X25" si="88">SUM(W26:W27)</f>
        <v>2</v>
      </c>
      <c r="X25" s="337">
        <f t="shared" si="88"/>
        <v>0</v>
      </c>
      <c r="Y25" s="337">
        <f t="shared" si="11"/>
        <v>2</v>
      </c>
      <c r="Z25" s="263">
        <f t="shared" si="12"/>
        <v>0.08</v>
      </c>
      <c r="AA25" s="263" t="e">
        <f t="shared" si="13"/>
        <v>#DIV/0!</v>
      </c>
      <c r="AB25" s="263">
        <f t="shared" si="14"/>
        <v>0.08</v>
      </c>
      <c r="AC25" s="337">
        <f t="shared" ref="AC25:AD25" si="89">SUM(AC26:AC27)</f>
        <v>0</v>
      </c>
      <c r="AD25" s="337">
        <f t="shared" si="89"/>
        <v>0</v>
      </c>
      <c r="AE25" s="337">
        <f t="shared" si="15"/>
        <v>0</v>
      </c>
      <c r="AF25" s="337">
        <f t="shared" ref="AF25:AG25" si="90">SUM(AF26:AF27)</f>
        <v>0</v>
      </c>
      <c r="AG25" s="337">
        <f t="shared" si="90"/>
        <v>0</v>
      </c>
      <c r="AH25" s="337">
        <f t="shared" si="16"/>
        <v>0</v>
      </c>
      <c r="AI25" s="263" t="e">
        <f t="shared" si="17"/>
        <v>#DIV/0!</v>
      </c>
      <c r="AJ25" s="263" t="e">
        <f t="shared" si="18"/>
        <v>#DIV/0!</v>
      </c>
      <c r="AK25" s="263" t="e">
        <f t="shared" si="19"/>
        <v>#DIV/0!</v>
      </c>
      <c r="AL25" s="337">
        <f>SUM(AL26:AL27)</f>
        <v>128</v>
      </c>
      <c r="AM25" s="337">
        <f>SUM(AM27)</f>
        <v>0</v>
      </c>
      <c r="AN25" s="337">
        <f>SUM(AL25:AM25)</f>
        <v>128</v>
      </c>
      <c r="AO25" s="337">
        <f t="shared" ref="AO25:AP25" si="91">SUM(AO26:AO27)</f>
        <v>7</v>
      </c>
      <c r="AP25" s="337">
        <f t="shared" si="91"/>
        <v>0</v>
      </c>
      <c r="AQ25" s="337">
        <f>SUM(AO25:AP25)</f>
        <v>7</v>
      </c>
      <c r="AR25" s="263">
        <f t="shared" si="84"/>
        <v>5.46875E-2</v>
      </c>
      <c r="AS25" s="263" t="e">
        <f t="shared" si="23"/>
        <v>#DIV/0!</v>
      </c>
      <c r="AT25" s="263">
        <f t="shared" si="24"/>
        <v>5.46875E-2</v>
      </c>
      <c r="AU25" s="117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</row>
    <row r="26" spans="1:5942" s="111" customFormat="1" ht="9.9499999999999993" hidden="1" customHeight="1" x14ac:dyDescent="0.2">
      <c r="A26" s="250" t="s">
        <v>177</v>
      </c>
      <c r="B26" s="469">
        <f>42+4</f>
        <v>46</v>
      </c>
      <c r="C26" s="339"/>
      <c r="D26" s="339">
        <f t="shared" si="41"/>
        <v>46</v>
      </c>
      <c r="E26" s="469">
        <v>4</v>
      </c>
      <c r="F26" s="339"/>
      <c r="G26" s="339">
        <f t="shared" si="42"/>
        <v>4</v>
      </c>
      <c r="H26" s="251">
        <f t="shared" si="43"/>
        <v>8.6956521739130432E-2</v>
      </c>
      <c r="I26" s="251" t="e">
        <f t="shared" si="3"/>
        <v>#DIV/0!</v>
      </c>
      <c r="J26" s="251">
        <f t="shared" si="4"/>
        <v>8.6956521739130432E-2</v>
      </c>
      <c r="K26" s="339">
        <v>25</v>
      </c>
      <c r="L26" s="339"/>
      <c r="M26" s="339">
        <f t="shared" si="5"/>
        <v>25</v>
      </c>
      <c r="N26" s="339">
        <v>1</v>
      </c>
      <c r="O26" s="339"/>
      <c r="P26" s="339">
        <f t="shared" si="6"/>
        <v>1</v>
      </c>
      <c r="Q26" s="251">
        <f t="shared" si="7"/>
        <v>0.04</v>
      </c>
      <c r="R26" s="251" t="e">
        <f t="shared" si="8"/>
        <v>#DIV/0!</v>
      </c>
      <c r="S26" s="251">
        <f t="shared" si="9"/>
        <v>0.04</v>
      </c>
      <c r="T26" s="469">
        <f>16+2</f>
        <v>18</v>
      </c>
      <c r="U26" s="339"/>
      <c r="V26" s="339">
        <f t="shared" si="10"/>
        <v>18</v>
      </c>
      <c r="W26" s="469">
        <v>2</v>
      </c>
      <c r="X26" s="339"/>
      <c r="Y26" s="339">
        <f t="shared" si="11"/>
        <v>2</v>
      </c>
      <c r="Z26" s="251">
        <f t="shared" si="12"/>
        <v>0.1111111111111111</v>
      </c>
      <c r="AA26" s="251" t="e">
        <f t="shared" si="13"/>
        <v>#DIV/0!</v>
      </c>
      <c r="AB26" s="251">
        <f t="shared" si="14"/>
        <v>0.1111111111111111</v>
      </c>
      <c r="AC26" s="339"/>
      <c r="AD26" s="339"/>
      <c r="AE26" s="339">
        <f t="shared" si="15"/>
        <v>0</v>
      </c>
      <c r="AF26" s="339"/>
      <c r="AG26" s="339"/>
      <c r="AH26" s="339">
        <f t="shared" si="16"/>
        <v>0</v>
      </c>
      <c r="AI26" s="251" t="e">
        <f t="shared" si="17"/>
        <v>#DIV/0!</v>
      </c>
      <c r="AJ26" s="251" t="e">
        <f t="shared" si="18"/>
        <v>#DIV/0!</v>
      </c>
      <c r="AK26" s="251" t="e">
        <f t="shared" si="19"/>
        <v>#DIV/0!</v>
      </c>
      <c r="AL26" s="339">
        <f t="shared" ref="AL26:AL27" si="92">SUM(B26,K26,T26,AC26)</f>
        <v>89</v>
      </c>
      <c r="AM26" s="339">
        <f t="shared" ref="AM26:AM27" si="93">SUM(C26,L26,U26,AD26)</f>
        <v>0</v>
      </c>
      <c r="AN26" s="339">
        <f t="shared" ref="AN26:AN27" si="94">SUM(AL26:AM26)</f>
        <v>89</v>
      </c>
      <c r="AO26" s="339">
        <f t="shared" ref="AO26:AO27" si="95">SUM(E26,N26,W26,AF26)</f>
        <v>7</v>
      </c>
      <c r="AP26" s="339">
        <f t="shared" ref="AP26:AP27" si="96">SUM(F26,O26,X26,AG26)</f>
        <v>0</v>
      </c>
      <c r="AQ26" s="339">
        <f t="shared" ref="AQ26:AQ27" si="97">SUM(AO26:AP26)</f>
        <v>7</v>
      </c>
      <c r="AR26" s="251">
        <f t="shared" si="84"/>
        <v>7.8651685393258425E-2</v>
      </c>
      <c r="AS26" s="251" t="e">
        <f t="shared" si="23"/>
        <v>#DIV/0!</v>
      </c>
      <c r="AT26" s="251">
        <f t="shared" si="24"/>
        <v>7.8651685393258425E-2</v>
      </c>
      <c r="AU26" s="117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</row>
    <row r="27" spans="1:5942" s="111" customFormat="1" ht="9.9499999999999993" hidden="1" customHeight="1" x14ac:dyDescent="0.2">
      <c r="A27" s="250" t="s">
        <v>178</v>
      </c>
      <c r="B27" s="339">
        <v>25</v>
      </c>
      <c r="C27" s="339"/>
      <c r="D27" s="339">
        <f t="shared" si="41"/>
        <v>25</v>
      </c>
      <c r="E27" s="339"/>
      <c r="F27" s="339"/>
      <c r="G27" s="339">
        <f t="shared" si="42"/>
        <v>0</v>
      </c>
      <c r="H27" s="251">
        <f t="shared" si="43"/>
        <v>0</v>
      </c>
      <c r="I27" s="251" t="e">
        <f t="shared" si="3"/>
        <v>#DIV/0!</v>
      </c>
      <c r="J27" s="251">
        <f t="shared" si="4"/>
        <v>0</v>
      </c>
      <c r="K27" s="339">
        <v>7</v>
      </c>
      <c r="L27" s="339"/>
      <c r="M27" s="339">
        <f t="shared" si="5"/>
        <v>7</v>
      </c>
      <c r="N27" s="339"/>
      <c r="O27" s="339"/>
      <c r="P27" s="339">
        <f t="shared" si="6"/>
        <v>0</v>
      </c>
      <c r="Q27" s="251">
        <f t="shared" si="7"/>
        <v>0</v>
      </c>
      <c r="R27" s="251" t="e">
        <f t="shared" si="8"/>
        <v>#DIV/0!</v>
      </c>
      <c r="S27" s="251">
        <f t="shared" si="9"/>
        <v>0</v>
      </c>
      <c r="T27" s="339">
        <v>7</v>
      </c>
      <c r="U27" s="339"/>
      <c r="V27" s="339">
        <f t="shared" si="10"/>
        <v>7</v>
      </c>
      <c r="W27" s="339"/>
      <c r="X27" s="339"/>
      <c r="Y27" s="339">
        <f t="shared" si="11"/>
        <v>0</v>
      </c>
      <c r="Z27" s="251">
        <f t="shared" si="12"/>
        <v>0</v>
      </c>
      <c r="AA27" s="251" t="e">
        <f t="shared" si="13"/>
        <v>#DIV/0!</v>
      </c>
      <c r="AB27" s="251">
        <f t="shared" si="14"/>
        <v>0</v>
      </c>
      <c r="AC27" s="339"/>
      <c r="AD27" s="339"/>
      <c r="AE27" s="339">
        <f t="shared" si="15"/>
        <v>0</v>
      </c>
      <c r="AF27" s="339"/>
      <c r="AG27" s="339"/>
      <c r="AH27" s="339">
        <f t="shared" si="16"/>
        <v>0</v>
      </c>
      <c r="AI27" s="251" t="e">
        <f t="shared" si="17"/>
        <v>#DIV/0!</v>
      </c>
      <c r="AJ27" s="251" t="e">
        <f t="shared" si="18"/>
        <v>#DIV/0!</v>
      </c>
      <c r="AK27" s="251" t="e">
        <f t="shared" si="19"/>
        <v>#DIV/0!</v>
      </c>
      <c r="AL27" s="339">
        <f t="shared" si="92"/>
        <v>39</v>
      </c>
      <c r="AM27" s="339">
        <f t="shared" si="93"/>
        <v>0</v>
      </c>
      <c r="AN27" s="339">
        <f t="shared" si="94"/>
        <v>39</v>
      </c>
      <c r="AO27" s="339">
        <f t="shared" si="95"/>
        <v>0</v>
      </c>
      <c r="AP27" s="339">
        <f t="shared" si="96"/>
        <v>0</v>
      </c>
      <c r="AQ27" s="339">
        <f t="shared" si="97"/>
        <v>0</v>
      </c>
      <c r="AR27" s="251">
        <f t="shared" si="84"/>
        <v>0</v>
      </c>
      <c r="AS27" s="251" t="e">
        <f t="shared" si="23"/>
        <v>#DIV/0!</v>
      </c>
      <c r="AT27" s="251">
        <f t="shared" si="24"/>
        <v>0</v>
      </c>
      <c r="AU27" s="117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</row>
    <row r="28" spans="1:5942" s="111" customFormat="1" ht="9.9499999999999993" customHeight="1" x14ac:dyDescent="0.25">
      <c r="A28" s="73" t="s">
        <v>332</v>
      </c>
      <c r="B28" s="337">
        <f>SUM(B29:B38)</f>
        <v>173</v>
      </c>
      <c r="C28" s="337">
        <f>SUM(C29:C38)</f>
        <v>0</v>
      </c>
      <c r="D28" s="337">
        <f t="shared" si="41"/>
        <v>173</v>
      </c>
      <c r="E28" s="337">
        <f>SUM(E29:E38)</f>
        <v>24</v>
      </c>
      <c r="F28" s="337">
        <v>0</v>
      </c>
      <c r="G28" s="337">
        <f t="shared" si="42"/>
        <v>24</v>
      </c>
      <c r="H28" s="263">
        <f t="shared" si="43"/>
        <v>0.13872832369942195</v>
      </c>
      <c r="I28" s="263" t="e">
        <f t="shared" si="3"/>
        <v>#DIV/0!</v>
      </c>
      <c r="J28" s="263">
        <f t="shared" si="4"/>
        <v>0.13872832369942195</v>
      </c>
      <c r="K28" s="337">
        <f>SUM(K29:K38)</f>
        <v>104</v>
      </c>
      <c r="L28" s="337">
        <f>SUM(L29:L38)</f>
        <v>0</v>
      </c>
      <c r="M28" s="337">
        <f t="shared" si="5"/>
        <v>104</v>
      </c>
      <c r="N28" s="337">
        <f>SUM(N29:N38)</f>
        <v>14</v>
      </c>
      <c r="O28" s="337">
        <f>SUM(O29:O38)</f>
        <v>0</v>
      </c>
      <c r="P28" s="337">
        <f t="shared" si="6"/>
        <v>14</v>
      </c>
      <c r="Q28" s="263">
        <f t="shared" si="7"/>
        <v>0.13461538461538461</v>
      </c>
      <c r="R28" s="263" t="e">
        <f t="shared" si="8"/>
        <v>#DIV/0!</v>
      </c>
      <c r="S28" s="263">
        <f t="shared" si="9"/>
        <v>0.13461538461538461</v>
      </c>
      <c r="T28" s="337">
        <f>SUM(T29:T38)</f>
        <v>87</v>
      </c>
      <c r="U28" s="337">
        <f>SUM(U29:U38)</f>
        <v>0</v>
      </c>
      <c r="V28" s="337">
        <f t="shared" si="10"/>
        <v>87</v>
      </c>
      <c r="W28" s="337">
        <f>SUM(W29:W38)</f>
        <v>13</v>
      </c>
      <c r="X28" s="337">
        <f>SUM(X29:X38)</f>
        <v>0</v>
      </c>
      <c r="Y28" s="337">
        <f t="shared" si="11"/>
        <v>13</v>
      </c>
      <c r="Z28" s="263">
        <f t="shared" si="12"/>
        <v>0.14942528735632185</v>
      </c>
      <c r="AA28" s="263" t="e">
        <f t="shared" si="13"/>
        <v>#DIV/0!</v>
      </c>
      <c r="AB28" s="263">
        <f t="shared" si="14"/>
        <v>0.14942528735632185</v>
      </c>
      <c r="AC28" s="337">
        <f>SUM(AC29:AC38)</f>
        <v>0</v>
      </c>
      <c r="AD28" s="337">
        <f>SUM(AD29:AD38)</f>
        <v>0</v>
      </c>
      <c r="AE28" s="337">
        <f t="shared" si="15"/>
        <v>0</v>
      </c>
      <c r="AF28" s="337">
        <f>SUM(AF29:AF38)</f>
        <v>0</v>
      </c>
      <c r="AG28" s="337">
        <f>SUM(AG29:AG38)</f>
        <v>0</v>
      </c>
      <c r="AH28" s="337">
        <f t="shared" si="16"/>
        <v>0</v>
      </c>
      <c r="AI28" s="263" t="e">
        <f t="shared" si="17"/>
        <v>#DIV/0!</v>
      </c>
      <c r="AJ28" s="263" t="e">
        <f t="shared" si="18"/>
        <v>#DIV/0!</v>
      </c>
      <c r="AK28" s="263" t="e">
        <f t="shared" si="19"/>
        <v>#DIV/0!</v>
      </c>
      <c r="AL28" s="337">
        <f>SUM(AL29:AL38)</f>
        <v>364</v>
      </c>
      <c r="AM28" s="337">
        <f>SUM(AM29:AM38)</f>
        <v>0</v>
      </c>
      <c r="AN28" s="337">
        <f t="shared" si="45"/>
        <v>364</v>
      </c>
      <c r="AO28" s="337">
        <f>SUM(AO29:AO38)</f>
        <v>51</v>
      </c>
      <c r="AP28" s="337">
        <f>SUM(AP29:AP38)</f>
        <v>0</v>
      </c>
      <c r="AQ28" s="337">
        <f t="shared" ref="AQ28:AQ42" si="98">SUM(AO28:AP28)</f>
        <v>51</v>
      </c>
      <c r="AR28" s="263">
        <f t="shared" si="84"/>
        <v>0.14010989010989011</v>
      </c>
      <c r="AS28" s="263" t="e">
        <f t="shared" si="23"/>
        <v>#DIV/0!</v>
      </c>
      <c r="AT28" s="263">
        <f t="shared" si="24"/>
        <v>0.14010989010989011</v>
      </c>
      <c r="AU28" s="117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</row>
    <row r="29" spans="1:5942" s="111" customFormat="1" ht="9.9499999999999993" customHeight="1" x14ac:dyDescent="0.2">
      <c r="A29" s="347" t="s">
        <v>270</v>
      </c>
      <c r="B29" s="521">
        <v>9</v>
      </c>
      <c r="C29" s="393"/>
      <c r="D29" s="339">
        <f t="shared" si="41"/>
        <v>9</v>
      </c>
      <c r="E29" s="339">
        <v>0</v>
      </c>
      <c r="F29" s="393"/>
      <c r="G29" s="339">
        <f t="shared" si="42"/>
        <v>0</v>
      </c>
      <c r="H29" s="251">
        <f t="shared" si="43"/>
        <v>0</v>
      </c>
      <c r="I29" s="251" t="e">
        <f t="shared" si="3"/>
        <v>#DIV/0!</v>
      </c>
      <c r="J29" s="251">
        <f t="shared" si="4"/>
        <v>0</v>
      </c>
      <c r="K29" s="339">
        <v>2</v>
      </c>
      <c r="L29" s="393"/>
      <c r="M29" s="339">
        <f t="shared" si="5"/>
        <v>2</v>
      </c>
      <c r="N29" s="339">
        <v>0</v>
      </c>
      <c r="O29" s="393"/>
      <c r="P29" s="339">
        <f t="shared" si="6"/>
        <v>0</v>
      </c>
      <c r="Q29" s="251">
        <f t="shared" si="7"/>
        <v>0</v>
      </c>
      <c r="R29" s="251" t="e">
        <f t="shared" si="8"/>
        <v>#DIV/0!</v>
      </c>
      <c r="S29" s="251">
        <f t="shared" si="9"/>
        <v>0</v>
      </c>
      <c r="T29" s="339">
        <v>3</v>
      </c>
      <c r="U29" s="393"/>
      <c r="V29" s="339">
        <f t="shared" si="10"/>
        <v>3</v>
      </c>
      <c r="W29" s="339">
        <v>0</v>
      </c>
      <c r="X29" s="393"/>
      <c r="Y29" s="339">
        <f t="shared" si="11"/>
        <v>0</v>
      </c>
      <c r="Z29" s="251">
        <f t="shared" si="12"/>
        <v>0</v>
      </c>
      <c r="AA29" s="251" t="e">
        <f t="shared" si="13"/>
        <v>#DIV/0!</v>
      </c>
      <c r="AB29" s="251">
        <f t="shared" si="14"/>
        <v>0</v>
      </c>
      <c r="AC29" s="393"/>
      <c r="AD29" s="393"/>
      <c r="AE29" s="393">
        <f t="shared" si="15"/>
        <v>0</v>
      </c>
      <c r="AF29" s="393"/>
      <c r="AG29" s="393"/>
      <c r="AH29" s="393">
        <f t="shared" si="16"/>
        <v>0</v>
      </c>
      <c r="AI29" s="479" t="e">
        <f t="shared" si="17"/>
        <v>#DIV/0!</v>
      </c>
      <c r="AJ29" s="479" t="e">
        <f t="shared" si="18"/>
        <v>#DIV/0!</v>
      </c>
      <c r="AK29" s="479" t="e">
        <f t="shared" si="19"/>
        <v>#DIV/0!</v>
      </c>
      <c r="AL29" s="339">
        <f t="shared" ref="AL29:AL38" si="99">SUM(B29,K29,T29,AC29)</f>
        <v>14</v>
      </c>
      <c r="AM29" s="393"/>
      <c r="AN29" s="339">
        <f t="shared" ref="AN29:AN38" si="100">SUM(AL29:AM29)</f>
        <v>14</v>
      </c>
      <c r="AO29" s="339">
        <f t="shared" ref="AO29:AO38" si="101">SUM(E29,N29,W29,AF29)</f>
        <v>0</v>
      </c>
      <c r="AP29" s="393"/>
      <c r="AQ29" s="339">
        <f t="shared" si="98"/>
        <v>0</v>
      </c>
      <c r="AR29" s="251">
        <f t="shared" si="84"/>
        <v>0</v>
      </c>
      <c r="AS29" s="251" t="e">
        <f t="shared" si="23"/>
        <v>#DIV/0!</v>
      </c>
      <c r="AT29" s="251">
        <f t="shared" si="24"/>
        <v>0</v>
      </c>
      <c r="AU29" s="117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  <c r="LH29" s="112"/>
      <c r="LI29" s="112"/>
      <c r="LJ29" s="112"/>
      <c r="LK29" s="112"/>
      <c r="LL29" s="112"/>
      <c r="LM29" s="112"/>
      <c r="LN29" s="112"/>
      <c r="LO29" s="112"/>
      <c r="LP29" s="112"/>
      <c r="LQ29" s="112"/>
      <c r="LR29" s="112"/>
      <c r="LS29" s="112"/>
      <c r="LT29" s="112"/>
      <c r="LU29" s="112"/>
      <c r="LV29" s="112"/>
      <c r="LW29" s="112"/>
      <c r="LX29" s="112"/>
      <c r="LY29" s="112"/>
      <c r="LZ29" s="112"/>
      <c r="MA29" s="112"/>
      <c r="MB29" s="112"/>
      <c r="MC29" s="112"/>
      <c r="MD29" s="112"/>
      <c r="ME29" s="112"/>
      <c r="MF29" s="112"/>
      <c r="MG29" s="112"/>
      <c r="MH29" s="112"/>
      <c r="MI29" s="112"/>
      <c r="MJ29" s="112"/>
      <c r="MK29" s="112"/>
      <c r="ML29" s="112"/>
      <c r="MM29" s="112"/>
      <c r="MN29" s="112"/>
      <c r="MO29" s="112"/>
      <c r="MP29" s="112"/>
      <c r="MQ29" s="112"/>
      <c r="MR29" s="112"/>
      <c r="MS29" s="112"/>
      <c r="MT29" s="112"/>
      <c r="MU29" s="112"/>
      <c r="MV29" s="112"/>
      <c r="MW29" s="112"/>
      <c r="MX29" s="112"/>
      <c r="MY29" s="112"/>
      <c r="MZ29" s="112"/>
      <c r="NA29" s="112"/>
      <c r="NB29" s="112"/>
      <c r="NC29" s="112"/>
      <c r="ND29" s="112"/>
      <c r="NE29" s="112"/>
      <c r="NF29" s="112"/>
      <c r="NG29" s="112"/>
      <c r="NH29" s="112"/>
      <c r="NI29" s="112"/>
      <c r="NJ29" s="112"/>
      <c r="NK29" s="112"/>
      <c r="NL29" s="112"/>
      <c r="NM29" s="112"/>
      <c r="NN29" s="112"/>
      <c r="NO29" s="112"/>
      <c r="NP29" s="112"/>
      <c r="NQ29" s="112"/>
      <c r="NR29" s="112"/>
      <c r="NS29" s="112"/>
      <c r="NT29" s="112"/>
      <c r="NU29" s="112"/>
      <c r="NV29" s="112"/>
      <c r="NW29" s="112"/>
      <c r="NX29" s="112"/>
      <c r="NY29" s="112"/>
      <c r="NZ29" s="112"/>
      <c r="OA29" s="112"/>
      <c r="OB29" s="112"/>
      <c r="OC29" s="112"/>
      <c r="OD29" s="112"/>
      <c r="OE29" s="112"/>
      <c r="OF29" s="112"/>
      <c r="OG29" s="112"/>
      <c r="OH29" s="112"/>
      <c r="OI29" s="112"/>
      <c r="OJ29" s="112"/>
      <c r="OK29" s="112"/>
      <c r="OL29" s="112"/>
      <c r="OM29" s="112"/>
      <c r="ON29" s="112"/>
      <c r="OO29" s="112"/>
      <c r="OP29" s="112"/>
      <c r="OQ29" s="112"/>
      <c r="OR29" s="112"/>
      <c r="OS29" s="112"/>
      <c r="OT29" s="112"/>
      <c r="OU29" s="112"/>
      <c r="OV29" s="112"/>
      <c r="OW29" s="112"/>
      <c r="OX29" s="112"/>
      <c r="OY29" s="112"/>
      <c r="OZ29" s="112"/>
      <c r="PA29" s="112"/>
      <c r="PB29" s="112"/>
      <c r="PC29" s="112"/>
      <c r="PD29" s="112"/>
      <c r="PE29" s="112"/>
      <c r="PF29" s="112"/>
      <c r="PG29" s="112"/>
      <c r="PH29" s="112"/>
      <c r="PI29" s="112"/>
      <c r="PJ29" s="112"/>
      <c r="PK29" s="112"/>
      <c r="PL29" s="112"/>
      <c r="PM29" s="112"/>
      <c r="PN29" s="112"/>
      <c r="PO29" s="112"/>
      <c r="PP29" s="112"/>
      <c r="PQ29" s="112"/>
      <c r="PR29" s="112"/>
      <c r="PS29" s="112"/>
      <c r="PT29" s="112"/>
      <c r="PU29" s="112"/>
      <c r="PV29" s="112"/>
      <c r="PW29" s="112"/>
      <c r="PX29" s="112"/>
      <c r="PY29" s="112"/>
      <c r="PZ29" s="112"/>
      <c r="QA29" s="112"/>
      <c r="QB29" s="112"/>
      <c r="QC29" s="112"/>
      <c r="QD29" s="112"/>
      <c r="QE29" s="112"/>
      <c r="QF29" s="112"/>
      <c r="QG29" s="112"/>
      <c r="QH29" s="112"/>
      <c r="QI29" s="112"/>
      <c r="QJ29" s="112"/>
      <c r="QK29" s="112"/>
      <c r="QL29" s="112"/>
      <c r="QM29" s="112"/>
      <c r="QN29" s="112"/>
      <c r="QO29" s="112"/>
      <c r="QP29" s="112"/>
      <c r="QQ29" s="112"/>
      <c r="QR29" s="112"/>
      <c r="QS29" s="112"/>
      <c r="QT29" s="112"/>
      <c r="QU29" s="112"/>
      <c r="QV29" s="112"/>
      <c r="QW29" s="112"/>
      <c r="QX29" s="112"/>
      <c r="QY29" s="112"/>
      <c r="QZ29" s="112"/>
      <c r="RA29" s="112"/>
      <c r="RB29" s="112"/>
      <c r="RC29" s="112"/>
      <c r="RD29" s="112"/>
      <c r="RE29" s="112"/>
      <c r="RF29" s="112"/>
      <c r="RG29" s="112"/>
      <c r="RH29" s="112"/>
      <c r="RI29" s="112"/>
      <c r="RJ29" s="112"/>
      <c r="RK29" s="112"/>
      <c r="RL29" s="112"/>
      <c r="RM29" s="112"/>
      <c r="RN29" s="112"/>
      <c r="RO29" s="112"/>
      <c r="RP29" s="112"/>
      <c r="RQ29" s="112"/>
      <c r="RR29" s="112"/>
      <c r="RS29" s="112"/>
      <c r="RT29" s="112"/>
      <c r="RU29" s="112"/>
      <c r="RV29" s="112"/>
      <c r="RW29" s="112"/>
      <c r="RX29" s="112"/>
      <c r="RY29" s="112"/>
      <c r="RZ29" s="112"/>
      <c r="SA29" s="112"/>
      <c r="SB29" s="112"/>
      <c r="SC29" s="112"/>
      <c r="SD29" s="112"/>
      <c r="SE29" s="112"/>
      <c r="SF29" s="112"/>
      <c r="SG29" s="112"/>
      <c r="SH29" s="112"/>
      <c r="SI29" s="112"/>
      <c r="SJ29" s="112"/>
      <c r="SK29" s="112"/>
      <c r="SL29" s="112"/>
      <c r="SM29" s="112"/>
      <c r="SN29" s="112"/>
      <c r="SO29" s="112"/>
      <c r="SP29" s="112"/>
      <c r="SQ29" s="112"/>
      <c r="SR29" s="112"/>
      <c r="SS29" s="112"/>
      <c r="ST29" s="112"/>
      <c r="SU29" s="112"/>
      <c r="SV29" s="112"/>
      <c r="SW29" s="112"/>
      <c r="SX29" s="112"/>
      <c r="SY29" s="112"/>
      <c r="SZ29" s="112"/>
      <c r="TA29" s="112"/>
      <c r="TB29" s="112"/>
      <c r="TC29" s="112"/>
      <c r="TD29" s="112"/>
      <c r="TE29" s="112"/>
      <c r="TF29" s="112"/>
      <c r="TG29" s="112"/>
      <c r="TH29" s="112"/>
      <c r="TI29" s="112"/>
      <c r="TJ29" s="112"/>
      <c r="TK29" s="112"/>
      <c r="TL29" s="112"/>
      <c r="TM29" s="112"/>
      <c r="TN29" s="112"/>
      <c r="TO29" s="112"/>
      <c r="TP29" s="112"/>
      <c r="TQ29" s="112"/>
      <c r="TR29" s="112"/>
      <c r="TS29" s="112"/>
      <c r="TT29" s="112"/>
      <c r="TU29" s="112"/>
      <c r="TV29" s="112"/>
      <c r="TW29" s="112"/>
      <c r="TX29" s="112"/>
      <c r="TY29" s="112"/>
      <c r="TZ29" s="112"/>
      <c r="UA29" s="112"/>
      <c r="UB29" s="112"/>
      <c r="UC29" s="112"/>
      <c r="UD29" s="112"/>
      <c r="UE29" s="112"/>
      <c r="UF29" s="112"/>
      <c r="UG29" s="112"/>
      <c r="UH29" s="112"/>
      <c r="UI29" s="112"/>
      <c r="UJ29" s="112"/>
      <c r="UK29" s="112"/>
      <c r="UL29" s="112"/>
      <c r="UM29" s="112"/>
      <c r="UN29" s="112"/>
      <c r="UO29" s="112"/>
      <c r="UP29" s="112"/>
      <c r="UQ29" s="112"/>
      <c r="UR29" s="112"/>
      <c r="US29" s="112"/>
      <c r="UT29" s="112"/>
      <c r="UU29" s="112"/>
      <c r="UV29" s="112"/>
      <c r="UW29" s="112"/>
      <c r="UX29" s="112"/>
      <c r="UY29" s="112"/>
      <c r="UZ29" s="112"/>
      <c r="VA29" s="112"/>
      <c r="VB29" s="112"/>
      <c r="VC29" s="112"/>
      <c r="VD29" s="112"/>
      <c r="VE29" s="112"/>
      <c r="VF29" s="112"/>
      <c r="VG29" s="112"/>
      <c r="VH29" s="112"/>
      <c r="VI29" s="112"/>
      <c r="VJ29" s="112"/>
      <c r="VK29" s="112"/>
      <c r="VL29" s="112"/>
      <c r="VM29" s="112"/>
      <c r="VN29" s="112"/>
      <c r="VO29" s="112"/>
      <c r="VP29" s="112"/>
      <c r="VQ29" s="112"/>
      <c r="VR29" s="112"/>
      <c r="VS29" s="112"/>
      <c r="VT29" s="112"/>
      <c r="VU29" s="112"/>
      <c r="VV29" s="112"/>
      <c r="VW29" s="112"/>
      <c r="VX29" s="112"/>
      <c r="VY29" s="112"/>
      <c r="VZ29" s="112"/>
      <c r="WA29" s="112"/>
      <c r="WB29" s="112"/>
      <c r="WC29" s="112"/>
      <c r="WD29" s="112"/>
      <c r="WE29" s="112"/>
      <c r="WF29" s="112"/>
      <c r="WG29" s="112"/>
      <c r="WH29" s="112"/>
      <c r="WI29" s="112"/>
      <c r="WJ29" s="112"/>
      <c r="WK29" s="112"/>
      <c r="WL29" s="112"/>
      <c r="WM29" s="112"/>
      <c r="WN29" s="112"/>
      <c r="WO29" s="112"/>
      <c r="WP29" s="112"/>
      <c r="WQ29" s="112"/>
      <c r="WR29" s="112"/>
      <c r="WS29" s="112"/>
      <c r="WT29" s="112"/>
      <c r="WU29" s="112"/>
      <c r="WV29" s="112"/>
      <c r="WW29" s="112"/>
      <c r="WX29" s="112"/>
      <c r="WY29" s="112"/>
      <c r="WZ29" s="112"/>
      <c r="XA29" s="112"/>
      <c r="XB29" s="112"/>
      <c r="XC29" s="112"/>
      <c r="XD29" s="112"/>
      <c r="XE29" s="112"/>
      <c r="XF29" s="112"/>
      <c r="XG29" s="112"/>
      <c r="XH29" s="112"/>
      <c r="XI29" s="112"/>
      <c r="XJ29" s="112"/>
      <c r="XK29" s="112"/>
      <c r="XL29" s="112"/>
      <c r="XM29" s="112"/>
      <c r="XN29" s="112"/>
      <c r="XO29" s="112"/>
      <c r="XP29" s="112"/>
      <c r="XQ29" s="112"/>
      <c r="XR29" s="112"/>
      <c r="XS29" s="112"/>
      <c r="XT29" s="112"/>
      <c r="XU29" s="112"/>
      <c r="XV29" s="112"/>
      <c r="XW29" s="112"/>
      <c r="XX29" s="112"/>
      <c r="XY29" s="112"/>
      <c r="XZ29" s="112"/>
      <c r="YA29" s="112"/>
      <c r="YB29" s="112"/>
      <c r="YC29" s="112"/>
      <c r="YD29" s="112"/>
      <c r="YE29" s="112"/>
      <c r="YF29" s="112"/>
      <c r="YG29" s="112"/>
      <c r="YH29" s="112"/>
      <c r="YI29" s="112"/>
      <c r="YJ29" s="112"/>
      <c r="YK29" s="112"/>
      <c r="YL29" s="112"/>
      <c r="YM29" s="112"/>
      <c r="YN29" s="112"/>
      <c r="YO29" s="112"/>
      <c r="YP29" s="112"/>
      <c r="YQ29" s="112"/>
      <c r="YR29" s="112"/>
      <c r="YS29" s="112"/>
      <c r="YT29" s="112"/>
      <c r="YU29" s="112"/>
      <c r="YV29" s="112"/>
      <c r="YW29" s="112"/>
      <c r="YX29" s="112"/>
      <c r="YY29" s="112"/>
      <c r="YZ29" s="112"/>
      <c r="ZA29" s="112"/>
      <c r="ZB29" s="112"/>
      <c r="ZC29" s="112"/>
      <c r="ZD29" s="112"/>
      <c r="ZE29" s="112"/>
      <c r="ZF29" s="112"/>
      <c r="ZG29" s="112"/>
      <c r="ZH29" s="112"/>
      <c r="ZI29" s="112"/>
      <c r="ZJ29" s="112"/>
      <c r="ZK29" s="112"/>
      <c r="ZL29" s="112"/>
      <c r="ZM29" s="112"/>
      <c r="ZN29" s="112"/>
      <c r="ZO29" s="112"/>
      <c r="ZP29" s="112"/>
      <c r="ZQ29" s="112"/>
      <c r="ZR29" s="112"/>
      <c r="ZS29" s="112"/>
      <c r="ZT29" s="112"/>
      <c r="ZU29" s="112"/>
      <c r="ZV29" s="112"/>
      <c r="ZW29" s="112"/>
      <c r="ZX29" s="112"/>
      <c r="ZY29" s="112"/>
      <c r="ZZ29" s="112"/>
      <c r="AAA29" s="112"/>
      <c r="AAB29" s="112"/>
      <c r="AAC29" s="112"/>
      <c r="AAD29" s="112"/>
      <c r="AAE29" s="112"/>
      <c r="AAF29" s="112"/>
      <c r="AAG29" s="112"/>
      <c r="AAH29" s="112"/>
      <c r="AAI29" s="112"/>
      <c r="AAJ29" s="112"/>
      <c r="AAK29" s="112"/>
      <c r="AAL29" s="112"/>
      <c r="AAM29" s="112"/>
      <c r="AAN29" s="112"/>
      <c r="AAO29" s="112"/>
      <c r="AAP29" s="112"/>
      <c r="AAQ29" s="112"/>
      <c r="AAR29" s="112"/>
      <c r="AAS29" s="112"/>
      <c r="AAT29" s="112"/>
      <c r="AAU29" s="112"/>
      <c r="AAV29" s="112"/>
      <c r="AAW29" s="112"/>
      <c r="AAX29" s="112"/>
      <c r="AAY29" s="112"/>
      <c r="AAZ29" s="112"/>
      <c r="ABA29" s="112"/>
      <c r="ABB29" s="112"/>
      <c r="ABC29" s="112"/>
      <c r="ABD29" s="112"/>
      <c r="ABE29" s="112"/>
      <c r="ABF29" s="112"/>
      <c r="ABG29" s="112"/>
      <c r="ABH29" s="112"/>
      <c r="ABI29" s="112"/>
      <c r="ABJ29" s="112"/>
      <c r="ABK29" s="112"/>
      <c r="ABL29" s="112"/>
      <c r="ABM29" s="112"/>
      <c r="ABN29" s="112"/>
      <c r="ABO29" s="112"/>
      <c r="ABP29" s="112"/>
      <c r="ABQ29" s="112"/>
      <c r="ABR29" s="112"/>
      <c r="ABS29" s="112"/>
      <c r="ABT29" s="112"/>
      <c r="ABU29" s="112"/>
      <c r="ABV29" s="112"/>
      <c r="ABW29" s="112"/>
      <c r="ABX29" s="112"/>
      <c r="ABY29" s="112"/>
      <c r="ABZ29" s="112"/>
      <c r="ACA29" s="112"/>
      <c r="ACB29" s="112"/>
      <c r="ACC29" s="112"/>
      <c r="ACD29" s="112"/>
      <c r="ACE29" s="112"/>
      <c r="ACF29" s="112"/>
      <c r="ACG29" s="112"/>
      <c r="ACH29" s="112"/>
      <c r="ACI29" s="112"/>
      <c r="ACJ29" s="112"/>
      <c r="ACK29" s="112"/>
      <c r="ACL29" s="112"/>
      <c r="ACM29" s="112"/>
      <c r="ACN29" s="112"/>
      <c r="ACO29" s="112"/>
      <c r="ACP29" s="112"/>
      <c r="ACQ29" s="112"/>
      <c r="ACR29" s="112"/>
      <c r="ACS29" s="112"/>
      <c r="ACT29" s="112"/>
      <c r="ACU29" s="112"/>
      <c r="ACV29" s="112"/>
      <c r="ACW29" s="112"/>
      <c r="ACX29" s="112"/>
      <c r="ACY29" s="112"/>
      <c r="ACZ29" s="112"/>
      <c r="ADA29" s="112"/>
      <c r="ADB29" s="112"/>
      <c r="ADC29" s="112"/>
      <c r="ADD29" s="112"/>
      <c r="ADE29" s="112"/>
      <c r="ADF29" s="112"/>
      <c r="ADG29" s="112"/>
      <c r="ADH29" s="112"/>
      <c r="ADI29" s="112"/>
      <c r="ADJ29" s="112"/>
      <c r="ADK29" s="112"/>
      <c r="ADL29" s="112"/>
      <c r="ADM29" s="112"/>
      <c r="ADN29" s="112"/>
      <c r="ADO29" s="112"/>
      <c r="ADP29" s="112"/>
      <c r="ADQ29" s="112"/>
      <c r="ADR29" s="112"/>
      <c r="ADS29" s="112"/>
      <c r="ADT29" s="112"/>
      <c r="ADU29" s="112"/>
      <c r="ADV29" s="112"/>
      <c r="ADW29" s="112"/>
      <c r="ADX29" s="112"/>
      <c r="ADY29" s="112"/>
      <c r="ADZ29" s="112"/>
      <c r="AEA29" s="112"/>
      <c r="AEB29" s="112"/>
      <c r="AEC29" s="112"/>
      <c r="AED29" s="112"/>
      <c r="AEE29" s="112"/>
      <c r="AEF29" s="112"/>
      <c r="AEG29" s="112"/>
      <c r="AEH29" s="112"/>
      <c r="AEI29" s="112"/>
      <c r="AEJ29" s="112"/>
      <c r="AEK29" s="112"/>
      <c r="AEL29" s="112"/>
      <c r="AEM29" s="112"/>
      <c r="AEN29" s="112"/>
      <c r="AEO29" s="112"/>
      <c r="AEP29" s="112"/>
      <c r="AEQ29" s="112"/>
      <c r="AER29" s="112"/>
      <c r="AES29" s="112"/>
      <c r="AET29" s="112"/>
      <c r="AEU29" s="112"/>
      <c r="AEV29" s="112"/>
      <c r="AEW29" s="112"/>
      <c r="AEX29" s="112"/>
      <c r="AEY29" s="112"/>
      <c r="AEZ29" s="112"/>
      <c r="AFA29" s="112"/>
      <c r="AFB29" s="112"/>
      <c r="AFC29" s="112"/>
      <c r="AFD29" s="112"/>
      <c r="AFE29" s="112"/>
      <c r="AFF29" s="112"/>
      <c r="AFG29" s="112"/>
      <c r="AFH29" s="112"/>
      <c r="AFI29" s="112"/>
      <c r="AFJ29" s="112"/>
      <c r="AFK29" s="112"/>
      <c r="AFL29" s="112"/>
      <c r="AFM29" s="112"/>
      <c r="AFN29" s="112"/>
      <c r="AFO29" s="112"/>
      <c r="AFP29" s="112"/>
      <c r="AFQ29" s="112"/>
      <c r="AFR29" s="112"/>
      <c r="AFS29" s="112"/>
      <c r="AFT29" s="112"/>
      <c r="AFU29" s="112"/>
      <c r="AFV29" s="112"/>
      <c r="AFW29" s="112"/>
      <c r="AFX29" s="112"/>
      <c r="AFY29" s="112"/>
      <c r="AFZ29" s="112"/>
      <c r="AGA29" s="112"/>
      <c r="AGB29" s="112"/>
      <c r="AGC29" s="112"/>
      <c r="AGD29" s="112"/>
      <c r="AGE29" s="112"/>
      <c r="AGF29" s="112"/>
      <c r="AGG29" s="112"/>
      <c r="AGH29" s="112"/>
      <c r="AGI29" s="112"/>
      <c r="AGJ29" s="112"/>
      <c r="AGK29" s="112"/>
      <c r="AGL29" s="112"/>
      <c r="AGM29" s="112"/>
      <c r="AGN29" s="112"/>
      <c r="AGO29" s="112"/>
      <c r="AGP29" s="112"/>
      <c r="AGQ29" s="112"/>
      <c r="AGR29" s="112"/>
      <c r="AGS29" s="112"/>
      <c r="AGT29" s="112"/>
      <c r="AGU29" s="112"/>
      <c r="AGV29" s="112"/>
      <c r="AGW29" s="112"/>
      <c r="AGX29" s="112"/>
      <c r="AGY29" s="112"/>
      <c r="AGZ29" s="112"/>
      <c r="AHA29" s="112"/>
      <c r="AHB29" s="112"/>
      <c r="AHC29" s="112"/>
      <c r="AHD29" s="112"/>
      <c r="AHE29" s="112"/>
      <c r="AHF29" s="112"/>
      <c r="AHG29" s="112"/>
      <c r="AHH29" s="112"/>
      <c r="AHI29" s="112"/>
      <c r="AHJ29" s="112"/>
      <c r="AHK29" s="112"/>
      <c r="AHL29" s="112"/>
      <c r="AHM29" s="112"/>
      <c r="AHN29" s="112"/>
      <c r="AHO29" s="112"/>
      <c r="AHP29" s="112"/>
      <c r="AHQ29" s="112"/>
      <c r="AHR29" s="112"/>
      <c r="AHS29" s="112"/>
      <c r="AHT29" s="112"/>
      <c r="AHU29" s="112"/>
      <c r="AHV29" s="112"/>
      <c r="AHW29" s="112"/>
      <c r="AHX29" s="112"/>
      <c r="AHY29" s="112"/>
      <c r="AHZ29" s="112"/>
      <c r="AIA29" s="112"/>
      <c r="AIB29" s="112"/>
      <c r="AIC29" s="112"/>
      <c r="AID29" s="112"/>
      <c r="AIE29" s="112"/>
      <c r="AIF29" s="112"/>
      <c r="AIG29" s="112"/>
      <c r="AIH29" s="112"/>
      <c r="AII29" s="112"/>
      <c r="AIJ29" s="112"/>
      <c r="AIK29" s="112"/>
      <c r="AIL29" s="112"/>
      <c r="AIM29" s="112"/>
      <c r="AIN29" s="112"/>
      <c r="AIO29" s="112"/>
      <c r="AIP29" s="112"/>
      <c r="AIQ29" s="112"/>
      <c r="AIR29" s="112"/>
      <c r="AIS29" s="112"/>
      <c r="AIT29" s="112"/>
      <c r="AIU29" s="112"/>
      <c r="AIV29" s="112"/>
      <c r="AIW29" s="112"/>
      <c r="AIX29" s="112"/>
      <c r="AIY29" s="112"/>
      <c r="AIZ29" s="112"/>
      <c r="AJA29" s="112"/>
      <c r="AJB29" s="112"/>
      <c r="AJC29" s="112"/>
      <c r="AJD29" s="112"/>
      <c r="AJE29" s="112"/>
      <c r="AJF29" s="112"/>
      <c r="AJG29" s="112"/>
      <c r="AJH29" s="112"/>
      <c r="AJI29" s="112"/>
      <c r="AJJ29" s="112"/>
      <c r="AJK29" s="112"/>
      <c r="AJL29" s="112"/>
      <c r="AJM29" s="112"/>
      <c r="AJN29" s="112"/>
      <c r="AJO29" s="112"/>
      <c r="AJP29" s="112"/>
      <c r="AJQ29" s="112"/>
      <c r="AJR29" s="112"/>
      <c r="AJS29" s="112"/>
      <c r="AJT29" s="112"/>
      <c r="AJU29" s="112"/>
      <c r="AJV29" s="112"/>
      <c r="AJW29" s="112"/>
      <c r="AJX29" s="112"/>
      <c r="AJY29" s="112"/>
      <c r="AJZ29" s="112"/>
      <c r="AKA29" s="112"/>
      <c r="AKB29" s="112"/>
      <c r="AKC29" s="112"/>
      <c r="AKD29" s="112"/>
      <c r="AKE29" s="112"/>
      <c r="AKF29" s="112"/>
      <c r="AKG29" s="112"/>
      <c r="AKH29" s="112"/>
      <c r="AKI29" s="112"/>
      <c r="AKJ29" s="112"/>
      <c r="AKK29" s="112"/>
      <c r="AKL29" s="112"/>
      <c r="AKM29" s="112"/>
      <c r="AKN29" s="112"/>
      <c r="AKO29" s="112"/>
      <c r="AKP29" s="112"/>
      <c r="AKQ29" s="112"/>
      <c r="AKR29" s="112"/>
      <c r="AKS29" s="112"/>
      <c r="AKT29" s="112"/>
      <c r="AKU29" s="112"/>
      <c r="AKV29" s="112"/>
      <c r="AKW29" s="112"/>
      <c r="AKX29" s="112"/>
      <c r="AKY29" s="112"/>
      <c r="AKZ29" s="112"/>
      <c r="ALA29" s="112"/>
      <c r="ALB29" s="112"/>
      <c r="ALC29" s="112"/>
      <c r="ALD29" s="112"/>
      <c r="ALE29" s="112"/>
      <c r="ALF29" s="112"/>
      <c r="ALG29" s="112"/>
      <c r="ALH29" s="112"/>
      <c r="ALI29" s="112"/>
      <c r="ALJ29" s="112"/>
      <c r="ALK29" s="112"/>
      <c r="ALL29" s="112"/>
      <c r="ALM29" s="112"/>
      <c r="ALN29" s="112"/>
      <c r="ALO29" s="112"/>
      <c r="ALP29" s="112"/>
      <c r="ALQ29" s="112"/>
      <c r="ALR29" s="112"/>
      <c r="ALS29" s="112"/>
      <c r="ALT29" s="112"/>
      <c r="ALU29" s="112"/>
      <c r="ALV29" s="112"/>
      <c r="ALW29" s="112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2"/>
      <c r="AMI29" s="112"/>
      <c r="AMJ29" s="112"/>
      <c r="AMK29" s="112"/>
      <c r="AML29" s="112"/>
      <c r="AMM29" s="112"/>
      <c r="AMN29" s="112"/>
      <c r="AMO29" s="112"/>
      <c r="AMP29" s="112"/>
      <c r="AMQ29" s="112"/>
      <c r="AMR29" s="112"/>
      <c r="AMS29" s="112"/>
      <c r="AMT29" s="112"/>
      <c r="AMU29" s="112"/>
      <c r="AMV29" s="112"/>
      <c r="AMW29" s="112"/>
      <c r="AMX29" s="112"/>
      <c r="AMY29" s="112"/>
      <c r="AMZ29" s="112"/>
      <c r="ANA29" s="112"/>
      <c r="ANB29" s="112"/>
      <c r="ANC29" s="112"/>
      <c r="AND29" s="112"/>
      <c r="ANE29" s="112"/>
      <c r="ANF29" s="112"/>
      <c r="ANG29" s="112"/>
      <c r="ANH29" s="112"/>
      <c r="ANI29" s="112"/>
      <c r="ANJ29" s="112"/>
      <c r="ANK29" s="112"/>
      <c r="ANL29" s="112"/>
      <c r="ANM29" s="112"/>
      <c r="ANN29" s="112"/>
      <c r="ANO29" s="112"/>
      <c r="ANP29" s="112"/>
      <c r="ANQ29" s="112"/>
      <c r="ANR29" s="112"/>
      <c r="ANS29" s="112"/>
      <c r="ANT29" s="112"/>
      <c r="ANU29" s="112"/>
      <c r="ANV29" s="112"/>
      <c r="ANW29" s="112"/>
      <c r="ANX29" s="112"/>
      <c r="ANY29" s="112"/>
      <c r="ANZ29" s="112"/>
      <c r="AOA29" s="112"/>
      <c r="AOB29" s="112"/>
      <c r="AOC29" s="112"/>
      <c r="AOD29" s="112"/>
      <c r="AOE29" s="112"/>
      <c r="AOF29" s="112"/>
      <c r="AOG29" s="112"/>
      <c r="AOH29" s="112"/>
      <c r="AOI29" s="112"/>
      <c r="AOJ29" s="112"/>
      <c r="AOK29" s="112"/>
      <c r="AOL29" s="112"/>
      <c r="AOM29" s="112"/>
      <c r="AON29" s="112"/>
      <c r="AOO29" s="112"/>
      <c r="AOP29" s="112"/>
      <c r="AOQ29" s="112"/>
      <c r="AOR29" s="112"/>
      <c r="AOS29" s="112"/>
      <c r="AOT29" s="112"/>
      <c r="AOU29" s="112"/>
      <c r="AOV29" s="112"/>
      <c r="AOW29" s="112"/>
      <c r="AOX29" s="112"/>
      <c r="AOY29" s="112"/>
      <c r="AOZ29" s="112"/>
      <c r="APA29" s="112"/>
      <c r="APB29" s="112"/>
      <c r="APC29" s="112"/>
      <c r="APD29" s="112"/>
      <c r="APE29" s="112"/>
      <c r="APF29" s="112"/>
      <c r="APG29" s="112"/>
      <c r="APH29" s="112"/>
      <c r="API29" s="112"/>
      <c r="APJ29" s="112"/>
      <c r="APK29" s="112"/>
      <c r="APL29" s="112"/>
      <c r="APM29" s="112"/>
      <c r="APN29" s="112"/>
      <c r="APO29" s="112"/>
      <c r="APP29" s="112"/>
      <c r="APQ29" s="112"/>
      <c r="APR29" s="112"/>
      <c r="APS29" s="112"/>
      <c r="APT29" s="112"/>
      <c r="APU29" s="112"/>
      <c r="APV29" s="112"/>
      <c r="APW29" s="112"/>
      <c r="APX29" s="112"/>
      <c r="APY29" s="112"/>
      <c r="APZ29" s="112"/>
      <c r="AQA29" s="112"/>
      <c r="AQB29" s="112"/>
      <c r="AQC29" s="112"/>
      <c r="AQD29" s="112"/>
      <c r="AQE29" s="112"/>
      <c r="AQF29" s="112"/>
      <c r="AQG29" s="112"/>
      <c r="AQH29" s="112"/>
      <c r="AQI29" s="112"/>
      <c r="AQJ29" s="112"/>
      <c r="AQK29" s="112"/>
      <c r="AQL29" s="112"/>
      <c r="AQM29" s="112"/>
      <c r="AQN29" s="112"/>
      <c r="AQO29" s="112"/>
      <c r="AQP29" s="112"/>
      <c r="AQQ29" s="112"/>
      <c r="AQR29" s="112"/>
      <c r="AQS29" s="112"/>
      <c r="AQT29" s="112"/>
      <c r="AQU29" s="112"/>
      <c r="AQV29" s="112"/>
      <c r="AQW29" s="112"/>
      <c r="AQX29" s="112"/>
      <c r="AQY29" s="112"/>
      <c r="AQZ29" s="112"/>
      <c r="ARA29" s="112"/>
      <c r="ARB29" s="112"/>
      <c r="ARC29" s="112"/>
      <c r="ARD29" s="112"/>
      <c r="ARE29" s="112"/>
      <c r="ARF29" s="112"/>
      <c r="ARG29" s="112"/>
      <c r="ARH29" s="112"/>
      <c r="ARI29" s="112"/>
      <c r="ARJ29" s="112"/>
      <c r="ARK29" s="112"/>
      <c r="ARL29" s="112"/>
      <c r="ARM29" s="112"/>
      <c r="ARN29" s="112"/>
      <c r="ARO29" s="112"/>
      <c r="ARP29" s="112"/>
      <c r="ARQ29" s="112"/>
      <c r="ARR29" s="112"/>
      <c r="ARS29" s="112"/>
      <c r="ART29" s="112"/>
      <c r="ARU29" s="112"/>
      <c r="ARV29" s="112"/>
      <c r="ARW29" s="112"/>
      <c r="ARX29" s="112"/>
      <c r="ARY29" s="112"/>
      <c r="ARZ29" s="112"/>
      <c r="ASA29" s="112"/>
      <c r="ASB29" s="112"/>
      <c r="ASC29" s="112"/>
      <c r="ASD29" s="112"/>
      <c r="ASE29" s="112"/>
      <c r="ASF29" s="112"/>
      <c r="ASG29" s="112"/>
      <c r="ASH29" s="112"/>
      <c r="ASI29" s="112"/>
      <c r="ASJ29" s="112"/>
      <c r="ASK29" s="112"/>
      <c r="ASL29" s="112"/>
      <c r="ASM29" s="112"/>
      <c r="ASN29" s="112"/>
      <c r="ASO29" s="112"/>
      <c r="ASP29" s="112"/>
      <c r="ASQ29" s="112"/>
      <c r="ASR29" s="112"/>
      <c r="ASS29" s="112"/>
      <c r="AST29" s="112"/>
      <c r="ASU29" s="112"/>
      <c r="ASV29" s="112"/>
      <c r="ASW29" s="112"/>
      <c r="ASX29" s="112"/>
      <c r="ASY29" s="112"/>
      <c r="ASZ29" s="112"/>
      <c r="ATA29" s="112"/>
      <c r="ATB29" s="112"/>
      <c r="ATC29" s="112"/>
      <c r="ATD29" s="112"/>
      <c r="ATE29" s="112"/>
      <c r="ATF29" s="112"/>
      <c r="ATG29" s="112"/>
      <c r="ATH29" s="112"/>
      <c r="ATI29" s="112"/>
      <c r="ATJ29" s="112"/>
      <c r="ATK29" s="112"/>
      <c r="ATL29" s="112"/>
      <c r="ATM29" s="112"/>
      <c r="ATN29" s="112"/>
      <c r="ATO29" s="112"/>
      <c r="ATP29" s="112"/>
      <c r="ATQ29" s="112"/>
      <c r="ATR29" s="112"/>
      <c r="ATS29" s="112"/>
      <c r="ATT29" s="112"/>
      <c r="ATU29" s="112"/>
      <c r="ATV29" s="112"/>
      <c r="ATW29" s="112"/>
      <c r="ATX29" s="112"/>
      <c r="ATY29" s="112"/>
      <c r="ATZ29" s="112"/>
      <c r="AUA29" s="112"/>
      <c r="AUB29" s="112"/>
      <c r="AUC29" s="112"/>
      <c r="AUD29" s="112"/>
      <c r="AUE29" s="112"/>
      <c r="AUF29" s="112"/>
      <c r="AUG29" s="112"/>
      <c r="AUH29" s="112"/>
      <c r="AUI29" s="112"/>
      <c r="AUJ29" s="112"/>
      <c r="AUK29" s="112"/>
      <c r="AUL29" s="112"/>
      <c r="AUM29" s="112"/>
      <c r="AUN29" s="112"/>
      <c r="AUO29" s="112"/>
      <c r="AUP29" s="112"/>
      <c r="AUQ29" s="112"/>
      <c r="AUR29" s="112"/>
      <c r="AUS29" s="112"/>
      <c r="AUT29" s="112"/>
      <c r="AUU29" s="112"/>
      <c r="AUV29" s="112"/>
      <c r="AUW29" s="112"/>
      <c r="AUX29" s="112"/>
      <c r="AUY29" s="112"/>
      <c r="AUZ29" s="112"/>
      <c r="AVA29" s="112"/>
      <c r="AVB29" s="112"/>
      <c r="AVC29" s="112"/>
      <c r="AVD29" s="112"/>
      <c r="AVE29" s="112"/>
      <c r="AVF29" s="112"/>
      <c r="AVG29" s="112"/>
      <c r="AVH29" s="112"/>
      <c r="AVI29" s="112"/>
      <c r="AVJ29" s="112"/>
      <c r="AVK29" s="112"/>
      <c r="AVL29" s="112"/>
      <c r="AVM29" s="112"/>
      <c r="AVN29" s="112"/>
      <c r="AVO29" s="112"/>
      <c r="AVP29" s="112"/>
      <c r="AVQ29" s="112"/>
      <c r="AVR29" s="112"/>
      <c r="AVS29" s="112"/>
      <c r="AVT29" s="112"/>
      <c r="AVU29" s="112"/>
      <c r="AVV29" s="112"/>
      <c r="AVW29" s="112"/>
      <c r="AVX29" s="112"/>
      <c r="AVY29" s="112"/>
      <c r="AVZ29" s="112"/>
      <c r="AWA29" s="112"/>
      <c r="AWB29" s="112"/>
      <c r="AWC29" s="112"/>
      <c r="AWD29" s="112"/>
      <c r="AWE29" s="112"/>
      <c r="AWF29" s="112"/>
      <c r="AWG29" s="112"/>
      <c r="AWH29" s="112"/>
      <c r="AWI29" s="112"/>
      <c r="AWJ29" s="112"/>
      <c r="AWK29" s="112"/>
      <c r="AWL29" s="112"/>
      <c r="AWM29" s="112"/>
      <c r="AWN29" s="112"/>
      <c r="AWO29" s="112"/>
      <c r="AWP29" s="112"/>
      <c r="AWQ29" s="112"/>
      <c r="AWR29" s="112"/>
      <c r="AWS29" s="112"/>
      <c r="AWT29" s="112"/>
      <c r="AWU29" s="112"/>
      <c r="AWV29" s="112"/>
      <c r="AWW29" s="112"/>
      <c r="AWX29" s="112"/>
      <c r="AWY29" s="112"/>
      <c r="AWZ29" s="112"/>
      <c r="AXA29" s="112"/>
      <c r="AXB29" s="112"/>
      <c r="AXC29" s="112"/>
      <c r="AXD29" s="112"/>
      <c r="AXE29" s="112"/>
      <c r="AXF29" s="112"/>
      <c r="AXG29" s="112"/>
      <c r="AXH29" s="112"/>
      <c r="AXI29" s="112"/>
      <c r="AXJ29" s="112"/>
      <c r="AXK29" s="112"/>
      <c r="AXL29" s="112"/>
      <c r="AXM29" s="112"/>
      <c r="AXN29" s="112"/>
      <c r="AXO29" s="112"/>
      <c r="AXP29" s="112"/>
      <c r="AXQ29" s="112"/>
      <c r="AXR29" s="112"/>
      <c r="AXS29" s="112"/>
      <c r="AXT29" s="112"/>
      <c r="AXU29" s="112"/>
      <c r="AXV29" s="112"/>
      <c r="AXW29" s="112"/>
      <c r="AXX29" s="112"/>
      <c r="AXY29" s="112"/>
      <c r="AXZ29" s="112"/>
      <c r="AYA29" s="112"/>
      <c r="AYB29" s="112"/>
      <c r="AYC29" s="112"/>
      <c r="AYD29" s="112"/>
      <c r="AYE29" s="112"/>
      <c r="AYF29" s="112"/>
      <c r="AYG29" s="112"/>
      <c r="AYH29" s="112"/>
      <c r="AYI29" s="112"/>
      <c r="AYJ29" s="112"/>
      <c r="AYK29" s="112"/>
      <c r="AYL29" s="112"/>
      <c r="AYM29" s="112"/>
      <c r="AYN29" s="112"/>
      <c r="AYO29" s="112"/>
      <c r="AYP29" s="112"/>
      <c r="AYQ29" s="112"/>
      <c r="AYR29" s="112"/>
      <c r="AYS29" s="112"/>
      <c r="AYT29" s="112"/>
      <c r="AYU29" s="112"/>
      <c r="AYV29" s="112"/>
      <c r="AYW29" s="112"/>
      <c r="AYX29" s="112"/>
      <c r="AYY29" s="112"/>
      <c r="AYZ29" s="112"/>
      <c r="AZA29" s="112"/>
      <c r="AZB29" s="112"/>
      <c r="AZC29" s="112"/>
      <c r="AZD29" s="112"/>
      <c r="AZE29" s="112"/>
      <c r="AZF29" s="112"/>
      <c r="AZG29" s="112"/>
      <c r="AZH29" s="112"/>
      <c r="AZI29" s="112"/>
      <c r="AZJ29" s="112"/>
      <c r="AZK29" s="112"/>
      <c r="AZL29" s="112"/>
      <c r="AZM29" s="112"/>
      <c r="AZN29" s="112"/>
      <c r="AZO29" s="112"/>
      <c r="AZP29" s="112"/>
      <c r="AZQ29" s="112"/>
      <c r="AZR29" s="112"/>
      <c r="AZS29" s="112"/>
      <c r="AZT29" s="112"/>
      <c r="AZU29" s="112"/>
      <c r="AZV29" s="112"/>
      <c r="AZW29" s="112"/>
      <c r="AZX29" s="112"/>
      <c r="AZY29" s="112"/>
      <c r="AZZ29" s="112"/>
      <c r="BAA29" s="112"/>
      <c r="BAB29" s="112"/>
      <c r="BAC29" s="112"/>
      <c r="BAD29" s="112"/>
      <c r="BAE29" s="112"/>
      <c r="BAF29" s="112"/>
      <c r="BAG29" s="112"/>
      <c r="BAH29" s="112"/>
      <c r="BAI29" s="112"/>
      <c r="BAJ29" s="112"/>
      <c r="BAK29" s="112"/>
      <c r="BAL29" s="112"/>
      <c r="BAM29" s="112"/>
      <c r="BAN29" s="112"/>
      <c r="BAO29" s="112"/>
      <c r="BAP29" s="112"/>
      <c r="BAQ29" s="112"/>
      <c r="BAR29" s="112"/>
      <c r="BAS29" s="112"/>
      <c r="BAT29" s="112"/>
      <c r="BAU29" s="112"/>
      <c r="BAV29" s="112"/>
      <c r="BAW29" s="112"/>
      <c r="BAX29" s="112"/>
      <c r="BAY29" s="112"/>
      <c r="BAZ29" s="112"/>
      <c r="BBA29" s="112"/>
      <c r="BBB29" s="112"/>
      <c r="BBC29" s="112"/>
      <c r="BBD29" s="112"/>
      <c r="BBE29" s="112"/>
      <c r="BBF29" s="112"/>
      <c r="BBG29" s="112"/>
      <c r="BBH29" s="112"/>
      <c r="BBI29" s="112"/>
      <c r="BBJ29" s="112"/>
      <c r="BBK29" s="112"/>
      <c r="BBL29" s="112"/>
      <c r="BBM29" s="112"/>
      <c r="BBN29" s="112"/>
      <c r="BBO29" s="112"/>
      <c r="BBP29" s="112"/>
      <c r="BBQ29" s="112"/>
      <c r="BBR29" s="112"/>
      <c r="BBS29" s="112"/>
      <c r="BBT29" s="112"/>
      <c r="BBU29" s="112"/>
      <c r="BBV29" s="112"/>
      <c r="BBW29" s="112"/>
      <c r="BBX29" s="112"/>
      <c r="BBY29" s="112"/>
      <c r="BBZ29" s="112"/>
      <c r="BCA29" s="112"/>
      <c r="BCB29" s="112"/>
      <c r="BCC29" s="112"/>
      <c r="BCD29" s="112"/>
      <c r="BCE29" s="112"/>
      <c r="BCF29" s="112"/>
      <c r="BCG29" s="112"/>
      <c r="BCH29" s="112"/>
      <c r="BCI29" s="112"/>
      <c r="BCJ29" s="112"/>
      <c r="BCK29" s="112"/>
      <c r="BCL29" s="112"/>
      <c r="BCM29" s="112"/>
      <c r="BCN29" s="112"/>
      <c r="BCO29" s="112"/>
      <c r="BCP29" s="112"/>
      <c r="BCQ29" s="112"/>
      <c r="BCR29" s="112"/>
      <c r="BCS29" s="112"/>
      <c r="BCT29" s="112"/>
      <c r="BCU29" s="112"/>
      <c r="BCV29" s="112"/>
      <c r="BCW29" s="112"/>
      <c r="BCX29" s="112"/>
      <c r="BCY29" s="112"/>
      <c r="BCZ29" s="112"/>
      <c r="BDA29" s="112"/>
      <c r="BDB29" s="112"/>
      <c r="BDC29" s="112"/>
      <c r="BDD29" s="112"/>
      <c r="BDE29" s="112"/>
      <c r="BDF29" s="112"/>
      <c r="BDG29" s="112"/>
      <c r="BDH29" s="112"/>
      <c r="BDI29" s="112"/>
      <c r="BDJ29" s="112"/>
      <c r="BDK29" s="112"/>
      <c r="BDL29" s="112"/>
      <c r="BDM29" s="112"/>
      <c r="BDN29" s="112"/>
      <c r="BDO29" s="112"/>
      <c r="BDP29" s="112"/>
      <c r="BDQ29" s="112"/>
      <c r="BDR29" s="112"/>
      <c r="BDS29" s="112"/>
      <c r="BDT29" s="112"/>
      <c r="BDU29" s="112"/>
      <c r="BDV29" s="112"/>
      <c r="BDW29" s="112"/>
      <c r="BDX29" s="112"/>
      <c r="BDY29" s="112"/>
      <c r="BDZ29" s="112"/>
      <c r="BEA29" s="112"/>
      <c r="BEB29" s="112"/>
      <c r="BEC29" s="112"/>
      <c r="BED29" s="112"/>
      <c r="BEE29" s="112"/>
      <c r="BEF29" s="112"/>
      <c r="BEG29" s="112"/>
      <c r="BEH29" s="112"/>
      <c r="BEI29" s="112"/>
      <c r="BEJ29" s="112"/>
      <c r="BEK29" s="112"/>
      <c r="BEL29" s="112"/>
      <c r="BEM29" s="112"/>
      <c r="BEN29" s="112"/>
      <c r="BEO29" s="112"/>
      <c r="BEP29" s="112"/>
      <c r="BEQ29" s="112"/>
      <c r="BER29" s="112"/>
      <c r="BES29" s="112"/>
      <c r="BET29" s="112"/>
      <c r="BEU29" s="112"/>
      <c r="BEV29" s="112"/>
      <c r="BEW29" s="112"/>
      <c r="BEX29" s="112"/>
      <c r="BEY29" s="112"/>
      <c r="BEZ29" s="112"/>
      <c r="BFA29" s="112"/>
      <c r="BFB29" s="112"/>
      <c r="BFC29" s="112"/>
      <c r="BFD29" s="112"/>
      <c r="BFE29" s="112"/>
      <c r="BFF29" s="112"/>
      <c r="BFG29" s="112"/>
      <c r="BFH29" s="112"/>
      <c r="BFI29" s="112"/>
      <c r="BFJ29" s="112"/>
      <c r="BFK29" s="112"/>
      <c r="BFL29" s="112"/>
      <c r="BFM29" s="112"/>
      <c r="BFN29" s="112"/>
      <c r="BFO29" s="112"/>
      <c r="BFP29" s="112"/>
      <c r="BFQ29" s="112"/>
      <c r="BFR29" s="112"/>
      <c r="BFS29" s="112"/>
      <c r="BFT29" s="112"/>
      <c r="BFU29" s="112"/>
      <c r="BFV29" s="112"/>
      <c r="BFW29" s="112"/>
      <c r="BFX29" s="112"/>
      <c r="BFY29" s="112"/>
      <c r="BFZ29" s="112"/>
      <c r="BGA29" s="112"/>
      <c r="BGB29" s="112"/>
      <c r="BGC29" s="112"/>
      <c r="BGD29" s="112"/>
      <c r="BGE29" s="112"/>
      <c r="BGF29" s="112"/>
      <c r="BGG29" s="112"/>
      <c r="BGH29" s="112"/>
      <c r="BGI29" s="112"/>
      <c r="BGJ29" s="112"/>
      <c r="BGK29" s="112"/>
      <c r="BGL29" s="112"/>
      <c r="BGM29" s="112"/>
      <c r="BGN29" s="112"/>
      <c r="BGO29" s="112"/>
      <c r="BGP29" s="112"/>
      <c r="BGQ29" s="112"/>
      <c r="BGR29" s="112"/>
      <c r="BGS29" s="112"/>
      <c r="BGT29" s="112"/>
      <c r="BGU29" s="112"/>
      <c r="BGV29" s="112"/>
      <c r="BGW29" s="112"/>
      <c r="BGX29" s="112"/>
      <c r="BGY29" s="112"/>
      <c r="BGZ29" s="112"/>
      <c r="BHA29" s="112"/>
      <c r="BHB29" s="112"/>
      <c r="BHC29" s="112"/>
      <c r="BHD29" s="112"/>
      <c r="BHE29" s="112"/>
      <c r="BHF29" s="112"/>
      <c r="BHG29" s="112"/>
      <c r="BHH29" s="112"/>
      <c r="BHI29" s="112"/>
      <c r="BHJ29" s="112"/>
      <c r="BHK29" s="112"/>
      <c r="BHL29" s="112"/>
      <c r="BHM29" s="112"/>
      <c r="BHN29" s="112"/>
      <c r="BHO29" s="112"/>
      <c r="BHP29" s="112"/>
      <c r="BHQ29" s="112"/>
      <c r="BHR29" s="112"/>
      <c r="BHS29" s="112"/>
      <c r="BHT29" s="112"/>
      <c r="BHU29" s="112"/>
      <c r="BHV29" s="112"/>
      <c r="BHW29" s="112"/>
      <c r="BHX29" s="112"/>
      <c r="BHY29" s="112"/>
      <c r="BHZ29" s="112"/>
      <c r="BIA29" s="112"/>
      <c r="BIB29" s="112"/>
      <c r="BIC29" s="112"/>
      <c r="BID29" s="112"/>
      <c r="BIE29" s="112"/>
      <c r="BIF29" s="112"/>
      <c r="BIG29" s="112"/>
      <c r="BIH29" s="112"/>
      <c r="BII29" s="112"/>
      <c r="BIJ29" s="112"/>
      <c r="BIK29" s="112"/>
      <c r="BIL29" s="112"/>
      <c r="BIM29" s="112"/>
      <c r="BIN29" s="112"/>
      <c r="BIO29" s="112"/>
      <c r="BIP29" s="112"/>
      <c r="BIQ29" s="112"/>
      <c r="BIR29" s="112"/>
      <c r="BIS29" s="112"/>
      <c r="BIT29" s="112"/>
      <c r="BIU29" s="112"/>
      <c r="BIV29" s="112"/>
      <c r="BIW29" s="112"/>
      <c r="BIX29" s="112"/>
      <c r="BIY29" s="112"/>
      <c r="BIZ29" s="112"/>
      <c r="BJA29" s="112"/>
      <c r="BJB29" s="112"/>
      <c r="BJC29" s="112"/>
      <c r="BJD29" s="112"/>
      <c r="BJE29" s="112"/>
      <c r="BJF29" s="112"/>
      <c r="BJG29" s="112"/>
      <c r="BJH29" s="112"/>
      <c r="BJI29" s="112"/>
      <c r="BJJ29" s="112"/>
      <c r="BJK29" s="112"/>
      <c r="BJL29" s="112"/>
      <c r="BJM29" s="112"/>
      <c r="BJN29" s="112"/>
      <c r="BJO29" s="112"/>
      <c r="BJP29" s="112"/>
      <c r="BJQ29" s="112"/>
      <c r="BJR29" s="112"/>
      <c r="BJS29" s="112"/>
      <c r="BJT29" s="112"/>
      <c r="BJU29" s="112"/>
      <c r="BJV29" s="112"/>
      <c r="BJW29" s="112"/>
      <c r="BJX29" s="112"/>
      <c r="BJY29" s="112"/>
      <c r="BJZ29" s="112"/>
      <c r="BKA29" s="112"/>
      <c r="BKB29" s="112"/>
      <c r="BKC29" s="112"/>
      <c r="BKD29" s="112"/>
      <c r="BKE29" s="112"/>
      <c r="BKF29" s="112"/>
      <c r="BKG29" s="112"/>
      <c r="BKH29" s="112"/>
      <c r="BKI29" s="112"/>
      <c r="BKJ29" s="112"/>
      <c r="BKK29" s="112"/>
      <c r="BKL29" s="112"/>
      <c r="BKM29" s="112"/>
      <c r="BKN29" s="112"/>
      <c r="BKO29" s="112"/>
      <c r="BKP29" s="112"/>
      <c r="BKQ29" s="112"/>
      <c r="BKR29" s="112"/>
      <c r="BKS29" s="112"/>
      <c r="BKT29" s="112"/>
      <c r="BKU29" s="112"/>
      <c r="BKV29" s="112"/>
      <c r="BKW29" s="112"/>
      <c r="BKX29" s="112"/>
      <c r="BKY29" s="112"/>
      <c r="BKZ29" s="112"/>
      <c r="BLA29" s="112"/>
      <c r="BLB29" s="112"/>
      <c r="BLC29" s="112"/>
      <c r="BLD29" s="112"/>
      <c r="BLE29" s="112"/>
      <c r="BLF29" s="112"/>
      <c r="BLG29" s="112"/>
      <c r="BLH29" s="112"/>
      <c r="BLI29" s="112"/>
      <c r="BLJ29" s="112"/>
      <c r="BLK29" s="112"/>
      <c r="BLL29" s="112"/>
      <c r="BLM29" s="112"/>
      <c r="BLN29" s="112"/>
      <c r="BLO29" s="112"/>
      <c r="BLP29" s="112"/>
      <c r="BLQ29" s="112"/>
      <c r="BLR29" s="112"/>
      <c r="BLS29" s="112"/>
      <c r="BLT29" s="112"/>
      <c r="BLU29" s="112"/>
      <c r="BLV29" s="112"/>
      <c r="BLW29" s="112"/>
      <c r="BLX29" s="112"/>
      <c r="BLY29" s="112"/>
      <c r="BLZ29" s="112"/>
      <c r="BMA29" s="112"/>
      <c r="BMB29" s="112"/>
      <c r="BMC29" s="112"/>
      <c r="BMD29" s="112"/>
      <c r="BME29" s="112"/>
      <c r="BMF29" s="112"/>
      <c r="BMG29" s="112"/>
      <c r="BMH29" s="112"/>
      <c r="BMI29" s="112"/>
      <c r="BMJ29" s="112"/>
      <c r="BMK29" s="112"/>
      <c r="BML29" s="112"/>
      <c r="BMM29" s="112"/>
      <c r="BMN29" s="112"/>
      <c r="BMO29" s="112"/>
      <c r="BMP29" s="112"/>
      <c r="BMQ29" s="112"/>
      <c r="BMR29" s="112"/>
      <c r="BMS29" s="112"/>
      <c r="BMT29" s="112"/>
      <c r="BMU29" s="112"/>
      <c r="BMV29" s="112"/>
      <c r="BMW29" s="112"/>
      <c r="BMX29" s="112"/>
      <c r="BMY29" s="112"/>
      <c r="BMZ29" s="112"/>
      <c r="BNA29" s="112"/>
      <c r="BNB29" s="112"/>
      <c r="BNC29" s="112"/>
      <c r="BND29" s="112"/>
      <c r="BNE29" s="112"/>
      <c r="BNF29" s="112"/>
      <c r="BNG29" s="112"/>
      <c r="BNH29" s="112"/>
      <c r="BNI29" s="112"/>
      <c r="BNJ29" s="112"/>
      <c r="BNK29" s="112"/>
      <c r="BNL29" s="112"/>
      <c r="BNM29" s="112"/>
      <c r="BNN29" s="112"/>
      <c r="BNO29" s="112"/>
      <c r="BNP29" s="112"/>
      <c r="BNQ29" s="112"/>
      <c r="BNR29" s="112"/>
      <c r="BNS29" s="112"/>
      <c r="BNT29" s="112"/>
      <c r="BNU29" s="112"/>
      <c r="BNV29" s="112"/>
      <c r="BNW29" s="112"/>
      <c r="BNX29" s="112"/>
      <c r="BNY29" s="112"/>
      <c r="BNZ29" s="112"/>
      <c r="BOA29" s="112"/>
      <c r="BOB29" s="112"/>
      <c r="BOC29" s="112"/>
      <c r="BOD29" s="112"/>
      <c r="BOE29" s="112"/>
      <c r="BOF29" s="112"/>
      <c r="BOG29" s="112"/>
      <c r="BOH29" s="112"/>
      <c r="BOI29" s="112"/>
      <c r="BOJ29" s="112"/>
      <c r="BOK29" s="112"/>
      <c r="BOL29" s="112"/>
      <c r="BOM29" s="112"/>
      <c r="BON29" s="112"/>
      <c r="BOO29" s="112"/>
      <c r="BOP29" s="112"/>
      <c r="BOQ29" s="112"/>
      <c r="BOR29" s="112"/>
      <c r="BOS29" s="112"/>
      <c r="BOT29" s="112"/>
      <c r="BOU29" s="112"/>
      <c r="BOV29" s="112"/>
      <c r="BOW29" s="112"/>
      <c r="BOX29" s="112"/>
      <c r="BOY29" s="112"/>
      <c r="BOZ29" s="112"/>
      <c r="BPA29" s="112"/>
      <c r="BPB29" s="112"/>
      <c r="BPC29" s="112"/>
      <c r="BPD29" s="112"/>
      <c r="BPE29" s="112"/>
      <c r="BPF29" s="112"/>
      <c r="BPG29" s="112"/>
      <c r="BPH29" s="112"/>
      <c r="BPI29" s="112"/>
      <c r="BPJ29" s="112"/>
      <c r="BPK29" s="112"/>
      <c r="BPL29" s="112"/>
      <c r="BPM29" s="112"/>
      <c r="BPN29" s="112"/>
      <c r="BPO29" s="112"/>
      <c r="BPP29" s="112"/>
      <c r="BPQ29" s="112"/>
      <c r="BPR29" s="112"/>
      <c r="BPS29" s="112"/>
      <c r="BPT29" s="112"/>
      <c r="BPU29" s="112"/>
      <c r="BPV29" s="112"/>
      <c r="BPW29" s="112"/>
      <c r="BPX29" s="112"/>
      <c r="BPY29" s="112"/>
      <c r="BPZ29" s="112"/>
      <c r="BQA29" s="112"/>
      <c r="BQB29" s="112"/>
      <c r="BQC29" s="112"/>
      <c r="BQD29" s="112"/>
      <c r="BQE29" s="112"/>
      <c r="BQF29" s="112"/>
      <c r="BQG29" s="112"/>
      <c r="BQH29" s="112"/>
      <c r="BQI29" s="112"/>
      <c r="BQJ29" s="112"/>
      <c r="BQK29" s="112"/>
      <c r="BQL29" s="112"/>
      <c r="BQM29" s="112"/>
      <c r="BQN29" s="112"/>
      <c r="BQO29" s="112"/>
      <c r="BQP29" s="112"/>
      <c r="BQQ29" s="112"/>
      <c r="BQR29" s="112"/>
      <c r="BQS29" s="112"/>
      <c r="BQT29" s="112"/>
      <c r="BQU29" s="112"/>
      <c r="BQV29" s="112"/>
      <c r="BQW29" s="112"/>
      <c r="BQX29" s="112"/>
      <c r="BQY29" s="112"/>
      <c r="BQZ29" s="112"/>
      <c r="BRA29" s="112"/>
      <c r="BRB29" s="112"/>
      <c r="BRC29" s="112"/>
      <c r="BRD29" s="112"/>
      <c r="BRE29" s="112"/>
      <c r="BRF29" s="112"/>
      <c r="BRG29" s="112"/>
      <c r="BRH29" s="112"/>
      <c r="BRI29" s="112"/>
      <c r="BRJ29" s="112"/>
      <c r="BRK29" s="112"/>
      <c r="BRL29" s="112"/>
      <c r="BRM29" s="112"/>
      <c r="BRN29" s="112"/>
      <c r="BRO29" s="112"/>
      <c r="BRP29" s="112"/>
      <c r="BRQ29" s="112"/>
      <c r="BRR29" s="112"/>
      <c r="BRS29" s="112"/>
      <c r="BRT29" s="112"/>
      <c r="BRU29" s="112"/>
      <c r="BRV29" s="112"/>
      <c r="BRW29" s="112"/>
      <c r="BRX29" s="112"/>
      <c r="BRY29" s="112"/>
      <c r="BRZ29" s="112"/>
      <c r="BSA29" s="112"/>
      <c r="BSB29" s="112"/>
      <c r="BSC29" s="112"/>
      <c r="BSD29" s="112"/>
      <c r="BSE29" s="112"/>
      <c r="BSF29" s="112"/>
      <c r="BSG29" s="112"/>
      <c r="BSH29" s="112"/>
      <c r="BSI29" s="112"/>
      <c r="BSJ29" s="112"/>
      <c r="BSK29" s="112"/>
      <c r="BSL29" s="112"/>
      <c r="BSM29" s="112"/>
      <c r="BSN29" s="112"/>
      <c r="BSO29" s="112"/>
      <c r="BSP29" s="112"/>
      <c r="BSQ29" s="112"/>
      <c r="BSR29" s="112"/>
      <c r="BSS29" s="112"/>
      <c r="BST29" s="112"/>
      <c r="BSU29" s="112"/>
      <c r="BSV29" s="112"/>
      <c r="BSW29" s="112"/>
      <c r="BSX29" s="112"/>
      <c r="BSY29" s="112"/>
      <c r="BSZ29" s="112"/>
      <c r="BTA29" s="112"/>
      <c r="BTB29" s="112"/>
      <c r="BTC29" s="112"/>
      <c r="BTD29" s="112"/>
      <c r="BTE29" s="112"/>
      <c r="BTF29" s="112"/>
      <c r="BTG29" s="112"/>
      <c r="BTH29" s="112"/>
      <c r="BTI29" s="112"/>
      <c r="BTJ29" s="112"/>
      <c r="BTK29" s="112"/>
      <c r="BTL29" s="112"/>
      <c r="BTM29" s="112"/>
      <c r="BTN29" s="112"/>
      <c r="BTO29" s="112"/>
      <c r="BTP29" s="112"/>
      <c r="BTQ29" s="112"/>
      <c r="BTR29" s="112"/>
      <c r="BTS29" s="112"/>
      <c r="BTT29" s="112"/>
      <c r="BTU29" s="112"/>
      <c r="BTV29" s="112"/>
      <c r="BTW29" s="112"/>
      <c r="BTX29" s="112"/>
      <c r="BTY29" s="112"/>
      <c r="BTZ29" s="112"/>
      <c r="BUA29" s="112"/>
      <c r="BUB29" s="112"/>
      <c r="BUC29" s="112"/>
      <c r="BUD29" s="112"/>
      <c r="BUE29" s="112"/>
      <c r="BUF29" s="112"/>
      <c r="BUG29" s="112"/>
      <c r="BUH29" s="112"/>
      <c r="BUI29" s="112"/>
      <c r="BUJ29" s="112"/>
      <c r="BUK29" s="112"/>
      <c r="BUL29" s="112"/>
      <c r="BUM29" s="112"/>
      <c r="BUN29" s="112"/>
      <c r="BUO29" s="112"/>
      <c r="BUP29" s="112"/>
      <c r="BUQ29" s="112"/>
      <c r="BUR29" s="112"/>
      <c r="BUS29" s="112"/>
      <c r="BUT29" s="112"/>
      <c r="BUU29" s="112"/>
      <c r="BUV29" s="112"/>
      <c r="BUW29" s="112"/>
      <c r="BUX29" s="112"/>
      <c r="BUY29" s="112"/>
      <c r="BUZ29" s="112"/>
      <c r="BVA29" s="112"/>
      <c r="BVB29" s="112"/>
      <c r="BVC29" s="112"/>
      <c r="BVD29" s="112"/>
      <c r="BVE29" s="112"/>
      <c r="BVF29" s="112"/>
      <c r="BVG29" s="112"/>
      <c r="BVH29" s="112"/>
      <c r="BVI29" s="112"/>
      <c r="BVJ29" s="112"/>
      <c r="BVK29" s="112"/>
      <c r="BVL29" s="112"/>
      <c r="BVM29" s="112"/>
      <c r="BVN29" s="112"/>
      <c r="BVO29" s="112"/>
      <c r="BVP29" s="112"/>
      <c r="BVQ29" s="112"/>
      <c r="BVR29" s="112"/>
      <c r="BVS29" s="112"/>
      <c r="BVT29" s="112"/>
      <c r="BVU29" s="112"/>
      <c r="BVV29" s="112"/>
      <c r="BVW29" s="112"/>
      <c r="BVX29" s="112"/>
      <c r="BVY29" s="112"/>
      <c r="BVZ29" s="112"/>
      <c r="BWA29" s="112"/>
      <c r="BWB29" s="112"/>
      <c r="BWC29" s="112"/>
      <c r="BWD29" s="112"/>
      <c r="BWE29" s="112"/>
      <c r="BWF29" s="112"/>
      <c r="BWG29" s="112"/>
      <c r="BWH29" s="112"/>
      <c r="BWI29" s="112"/>
      <c r="BWJ29" s="112"/>
      <c r="BWK29" s="112"/>
      <c r="BWL29" s="112"/>
      <c r="BWM29" s="112"/>
      <c r="BWN29" s="112"/>
      <c r="BWO29" s="112"/>
      <c r="BWP29" s="112"/>
      <c r="BWQ29" s="112"/>
      <c r="BWR29" s="112"/>
      <c r="BWS29" s="112"/>
      <c r="BWT29" s="112"/>
      <c r="BWU29" s="112"/>
      <c r="BWV29" s="112"/>
      <c r="BWW29" s="112"/>
      <c r="BWX29" s="112"/>
      <c r="BWY29" s="112"/>
      <c r="BWZ29" s="112"/>
      <c r="BXA29" s="112"/>
      <c r="BXB29" s="112"/>
      <c r="BXC29" s="112"/>
      <c r="BXD29" s="112"/>
      <c r="BXE29" s="112"/>
      <c r="BXF29" s="112"/>
      <c r="BXG29" s="112"/>
      <c r="BXH29" s="112"/>
      <c r="BXI29" s="112"/>
      <c r="BXJ29" s="112"/>
      <c r="BXK29" s="112"/>
      <c r="BXL29" s="112"/>
      <c r="BXM29" s="112"/>
      <c r="BXN29" s="112"/>
      <c r="BXO29" s="112"/>
      <c r="BXP29" s="112"/>
      <c r="BXQ29" s="112"/>
      <c r="BXR29" s="112"/>
      <c r="BXS29" s="112"/>
      <c r="BXT29" s="112"/>
      <c r="BXU29" s="112"/>
      <c r="BXV29" s="112"/>
      <c r="BXW29" s="112"/>
      <c r="BXX29" s="112"/>
      <c r="BXY29" s="112"/>
      <c r="BXZ29" s="112"/>
      <c r="BYA29" s="112"/>
      <c r="BYB29" s="112"/>
      <c r="BYC29" s="112"/>
      <c r="BYD29" s="112"/>
      <c r="BYE29" s="112"/>
      <c r="BYF29" s="112"/>
      <c r="BYG29" s="112"/>
      <c r="BYH29" s="112"/>
      <c r="BYI29" s="112"/>
      <c r="BYJ29" s="112"/>
      <c r="BYK29" s="112"/>
      <c r="BYL29" s="112"/>
      <c r="BYM29" s="112"/>
      <c r="BYN29" s="112"/>
      <c r="BYO29" s="112"/>
      <c r="BYP29" s="112"/>
      <c r="BYQ29" s="112"/>
      <c r="BYR29" s="112"/>
      <c r="BYS29" s="112"/>
      <c r="BYT29" s="112"/>
      <c r="BYU29" s="112"/>
      <c r="BYV29" s="112"/>
      <c r="BYW29" s="112"/>
      <c r="BYX29" s="112"/>
      <c r="BYY29" s="112"/>
      <c r="BYZ29" s="112"/>
      <c r="BZA29" s="112"/>
      <c r="BZB29" s="112"/>
      <c r="BZC29" s="112"/>
      <c r="BZD29" s="112"/>
      <c r="BZE29" s="112"/>
      <c r="BZF29" s="112"/>
      <c r="BZG29" s="112"/>
      <c r="BZH29" s="112"/>
      <c r="BZI29" s="112"/>
      <c r="BZJ29" s="112"/>
      <c r="BZK29" s="112"/>
      <c r="BZL29" s="112"/>
      <c r="BZM29" s="112"/>
      <c r="BZN29" s="112"/>
      <c r="BZO29" s="112"/>
      <c r="BZP29" s="112"/>
      <c r="BZQ29" s="112"/>
      <c r="BZR29" s="112"/>
      <c r="BZS29" s="112"/>
      <c r="BZT29" s="112"/>
      <c r="BZU29" s="112"/>
      <c r="BZV29" s="112"/>
      <c r="BZW29" s="112"/>
      <c r="BZX29" s="112"/>
      <c r="BZY29" s="112"/>
      <c r="BZZ29" s="112"/>
      <c r="CAA29" s="112"/>
      <c r="CAB29" s="112"/>
      <c r="CAC29" s="112"/>
      <c r="CAD29" s="112"/>
      <c r="CAE29" s="112"/>
      <c r="CAF29" s="112"/>
      <c r="CAG29" s="112"/>
      <c r="CAH29" s="112"/>
      <c r="CAI29" s="112"/>
      <c r="CAJ29" s="112"/>
      <c r="CAK29" s="112"/>
      <c r="CAL29" s="112"/>
      <c r="CAM29" s="112"/>
      <c r="CAN29" s="112"/>
      <c r="CAO29" s="112"/>
      <c r="CAP29" s="112"/>
      <c r="CAQ29" s="112"/>
      <c r="CAR29" s="112"/>
      <c r="CAS29" s="112"/>
      <c r="CAT29" s="112"/>
      <c r="CAU29" s="112"/>
      <c r="CAV29" s="112"/>
      <c r="CAW29" s="112"/>
      <c r="CAX29" s="112"/>
      <c r="CAY29" s="112"/>
      <c r="CAZ29" s="112"/>
      <c r="CBA29" s="112"/>
      <c r="CBB29" s="112"/>
      <c r="CBC29" s="112"/>
      <c r="CBD29" s="112"/>
      <c r="CBE29" s="112"/>
      <c r="CBF29" s="112"/>
      <c r="CBG29" s="112"/>
      <c r="CBH29" s="112"/>
      <c r="CBI29" s="112"/>
      <c r="CBJ29" s="112"/>
      <c r="CBK29" s="112"/>
      <c r="CBL29" s="112"/>
      <c r="CBM29" s="112"/>
      <c r="CBN29" s="112"/>
      <c r="CBO29" s="112"/>
      <c r="CBP29" s="112"/>
      <c r="CBQ29" s="112"/>
      <c r="CBR29" s="112"/>
      <c r="CBS29" s="112"/>
      <c r="CBT29" s="112"/>
      <c r="CBU29" s="112"/>
      <c r="CBV29" s="112"/>
      <c r="CBW29" s="112"/>
      <c r="CBX29" s="112"/>
      <c r="CBY29" s="112"/>
      <c r="CBZ29" s="112"/>
      <c r="CCA29" s="112"/>
      <c r="CCB29" s="112"/>
      <c r="CCC29" s="112"/>
      <c r="CCD29" s="112"/>
      <c r="CCE29" s="112"/>
      <c r="CCF29" s="112"/>
      <c r="CCG29" s="112"/>
      <c r="CCH29" s="112"/>
      <c r="CCI29" s="112"/>
      <c r="CCJ29" s="112"/>
      <c r="CCK29" s="112"/>
      <c r="CCL29" s="112"/>
      <c r="CCM29" s="112"/>
      <c r="CCN29" s="112"/>
      <c r="CCO29" s="112"/>
      <c r="CCP29" s="112"/>
      <c r="CCQ29" s="112"/>
      <c r="CCR29" s="112"/>
      <c r="CCS29" s="112"/>
      <c r="CCT29" s="112"/>
      <c r="CCU29" s="112"/>
      <c r="CCV29" s="112"/>
      <c r="CCW29" s="112"/>
      <c r="CCX29" s="112"/>
      <c r="CCY29" s="112"/>
      <c r="CCZ29" s="112"/>
      <c r="CDA29" s="112"/>
      <c r="CDB29" s="112"/>
      <c r="CDC29" s="112"/>
      <c r="CDD29" s="112"/>
      <c r="CDE29" s="112"/>
      <c r="CDF29" s="112"/>
      <c r="CDG29" s="112"/>
      <c r="CDH29" s="112"/>
      <c r="CDI29" s="112"/>
      <c r="CDJ29" s="112"/>
      <c r="CDK29" s="112"/>
      <c r="CDL29" s="112"/>
      <c r="CDM29" s="112"/>
      <c r="CDN29" s="112"/>
      <c r="CDO29" s="112"/>
      <c r="CDP29" s="112"/>
      <c r="CDQ29" s="112"/>
      <c r="CDR29" s="112"/>
      <c r="CDS29" s="112"/>
      <c r="CDT29" s="112"/>
      <c r="CDU29" s="112"/>
      <c r="CDV29" s="112"/>
      <c r="CDW29" s="112"/>
      <c r="CDX29" s="112"/>
      <c r="CDY29" s="112"/>
      <c r="CDZ29" s="112"/>
      <c r="CEA29" s="112"/>
      <c r="CEB29" s="112"/>
      <c r="CEC29" s="112"/>
      <c r="CED29" s="112"/>
      <c r="CEE29" s="112"/>
      <c r="CEF29" s="112"/>
      <c r="CEG29" s="112"/>
      <c r="CEH29" s="112"/>
      <c r="CEI29" s="112"/>
      <c r="CEJ29" s="112"/>
      <c r="CEK29" s="112"/>
      <c r="CEL29" s="112"/>
      <c r="CEM29" s="112"/>
      <c r="CEN29" s="112"/>
      <c r="CEO29" s="112"/>
      <c r="CEP29" s="112"/>
      <c r="CEQ29" s="112"/>
      <c r="CER29" s="112"/>
      <c r="CES29" s="112"/>
      <c r="CET29" s="112"/>
      <c r="CEU29" s="112"/>
      <c r="CEV29" s="112"/>
      <c r="CEW29" s="112"/>
      <c r="CEX29" s="112"/>
      <c r="CEY29" s="112"/>
      <c r="CEZ29" s="112"/>
      <c r="CFA29" s="112"/>
      <c r="CFB29" s="112"/>
      <c r="CFC29" s="112"/>
      <c r="CFD29" s="112"/>
      <c r="CFE29" s="112"/>
      <c r="CFF29" s="112"/>
      <c r="CFG29" s="112"/>
      <c r="CFH29" s="112"/>
      <c r="CFI29" s="112"/>
      <c r="CFJ29" s="112"/>
      <c r="CFK29" s="112"/>
      <c r="CFL29" s="112"/>
      <c r="CFM29" s="112"/>
      <c r="CFN29" s="112"/>
      <c r="CFO29" s="112"/>
      <c r="CFP29" s="112"/>
      <c r="CFQ29" s="112"/>
      <c r="CFR29" s="112"/>
      <c r="CFS29" s="112"/>
      <c r="CFT29" s="112"/>
      <c r="CFU29" s="112"/>
      <c r="CFV29" s="112"/>
      <c r="CFW29" s="112"/>
      <c r="CFX29" s="112"/>
      <c r="CFY29" s="112"/>
      <c r="CFZ29" s="112"/>
      <c r="CGA29" s="112"/>
      <c r="CGB29" s="112"/>
      <c r="CGC29" s="112"/>
      <c r="CGD29" s="112"/>
      <c r="CGE29" s="112"/>
      <c r="CGF29" s="112"/>
      <c r="CGG29" s="112"/>
      <c r="CGH29" s="112"/>
      <c r="CGI29" s="112"/>
      <c r="CGJ29" s="112"/>
      <c r="CGK29" s="112"/>
      <c r="CGL29" s="112"/>
      <c r="CGM29" s="112"/>
      <c r="CGN29" s="112"/>
      <c r="CGO29" s="112"/>
      <c r="CGP29" s="112"/>
      <c r="CGQ29" s="112"/>
      <c r="CGR29" s="112"/>
      <c r="CGS29" s="112"/>
      <c r="CGT29" s="112"/>
      <c r="CGU29" s="112"/>
      <c r="CGV29" s="112"/>
      <c r="CGW29" s="112"/>
      <c r="CGX29" s="112"/>
      <c r="CGY29" s="112"/>
      <c r="CGZ29" s="112"/>
      <c r="CHA29" s="112"/>
      <c r="CHB29" s="112"/>
      <c r="CHC29" s="112"/>
      <c r="CHD29" s="112"/>
      <c r="CHE29" s="112"/>
      <c r="CHF29" s="112"/>
      <c r="CHG29" s="112"/>
      <c r="CHH29" s="112"/>
      <c r="CHI29" s="112"/>
      <c r="CHJ29" s="112"/>
      <c r="CHK29" s="112"/>
      <c r="CHL29" s="112"/>
      <c r="CHM29" s="112"/>
      <c r="CHN29" s="112"/>
      <c r="CHO29" s="112"/>
      <c r="CHP29" s="112"/>
      <c r="CHQ29" s="112"/>
      <c r="CHR29" s="112"/>
      <c r="CHS29" s="112"/>
      <c r="CHT29" s="112"/>
      <c r="CHU29" s="112"/>
      <c r="CHV29" s="112"/>
      <c r="CHW29" s="112"/>
      <c r="CHX29" s="112"/>
      <c r="CHY29" s="112"/>
      <c r="CHZ29" s="112"/>
      <c r="CIA29" s="112"/>
      <c r="CIB29" s="112"/>
      <c r="CIC29" s="112"/>
      <c r="CID29" s="112"/>
      <c r="CIE29" s="112"/>
      <c r="CIF29" s="112"/>
      <c r="CIG29" s="112"/>
      <c r="CIH29" s="112"/>
      <c r="CII29" s="112"/>
      <c r="CIJ29" s="112"/>
      <c r="CIK29" s="112"/>
      <c r="CIL29" s="112"/>
      <c r="CIM29" s="112"/>
      <c r="CIN29" s="112"/>
      <c r="CIO29" s="112"/>
      <c r="CIP29" s="112"/>
      <c r="CIQ29" s="112"/>
      <c r="CIR29" s="112"/>
      <c r="CIS29" s="112"/>
      <c r="CIT29" s="112"/>
      <c r="CIU29" s="112"/>
      <c r="CIV29" s="112"/>
      <c r="CIW29" s="112"/>
      <c r="CIX29" s="112"/>
      <c r="CIY29" s="112"/>
      <c r="CIZ29" s="112"/>
      <c r="CJA29" s="112"/>
      <c r="CJB29" s="112"/>
      <c r="CJC29" s="112"/>
      <c r="CJD29" s="112"/>
      <c r="CJE29" s="112"/>
      <c r="CJF29" s="112"/>
      <c r="CJG29" s="112"/>
      <c r="CJH29" s="112"/>
      <c r="CJI29" s="112"/>
      <c r="CJJ29" s="112"/>
      <c r="CJK29" s="112"/>
      <c r="CJL29" s="112"/>
      <c r="CJM29" s="112"/>
      <c r="CJN29" s="112"/>
      <c r="CJO29" s="112"/>
      <c r="CJP29" s="112"/>
      <c r="CJQ29" s="112"/>
      <c r="CJR29" s="112"/>
      <c r="CJS29" s="112"/>
      <c r="CJT29" s="112"/>
      <c r="CJU29" s="112"/>
      <c r="CJV29" s="112"/>
      <c r="CJW29" s="112"/>
      <c r="CJX29" s="112"/>
      <c r="CJY29" s="112"/>
      <c r="CJZ29" s="112"/>
      <c r="CKA29" s="112"/>
      <c r="CKB29" s="112"/>
      <c r="CKC29" s="112"/>
      <c r="CKD29" s="112"/>
      <c r="CKE29" s="112"/>
      <c r="CKF29" s="112"/>
      <c r="CKG29" s="112"/>
      <c r="CKH29" s="112"/>
      <c r="CKI29" s="112"/>
      <c r="CKJ29" s="112"/>
      <c r="CKK29" s="112"/>
      <c r="CKL29" s="112"/>
      <c r="CKM29" s="112"/>
      <c r="CKN29" s="112"/>
      <c r="CKO29" s="112"/>
      <c r="CKP29" s="112"/>
      <c r="CKQ29" s="112"/>
      <c r="CKR29" s="112"/>
      <c r="CKS29" s="112"/>
      <c r="CKT29" s="112"/>
      <c r="CKU29" s="112"/>
      <c r="CKV29" s="112"/>
      <c r="CKW29" s="112"/>
      <c r="CKX29" s="112"/>
      <c r="CKY29" s="112"/>
      <c r="CKZ29" s="112"/>
      <c r="CLA29" s="112"/>
      <c r="CLB29" s="112"/>
      <c r="CLC29" s="112"/>
      <c r="CLD29" s="112"/>
      <c r="CLE29" s="112"/>
      <c r="CLF29" s="112"/>
      <c r="CLG29" s="112"/>
      <c r="CLH29" s="112"/>
      <c r="CLI29" s="112"/>
      <c r="CLJ29" s="112"/>
      <c r="CLK29" s="112"/>
      <c r="CLL29" s="112"/>
      <c r="CLM29" s="112"/>
      <c r="CLN29" s="112"/>
      <c r="CLO29" s="112"/>
      <c r="CLP29" s="112"/>
      <c r="CLQ29" s="112"/>
      <c r="CLR29" s="112"/>
      <c r="CLS29" s="112"/>
      <c r="CLT29" s="112"/>
      <c r="CLU29" s="112"/>
      <c r="CLV29" s="112"/>
      <c r="CLW29" s="112"/>
      <c r="CLX29" s="112"/>
      <c r="CLY29" s="112"/>
      <c r="CLZ29" s="112"/>
      <c r="CMA29" s="112"/>
      <c r="CMB29" s="112"/>
      <c r="CMC29" s="112"/>
      <c r="CMD29" s="112"/>
      <c r="CME29" s="112"/>
      <c r="CMF29" s="112"/>
      <c r="CMG29" s="112"/>
      <c r="CMH29" s="112"/>
      <c r="CMI29" s="112"/>
      <c r="CMJ29" s="112"/>
      <c r="CMK29" s="112"/>
      <c r="CML29" s="112"/>
      <c r="CMM29" s="112"/>
      <c r="CMN29" s="112"/>
      <c r="CMO29" s="112"/>
      <c r="CMP29" s="112"/>
      <c r="CMQ29" s="112"/>
      <c r="CMR29" s="112"/>
      <c r="CMS29" s="112"/>
      <c r="CMT29" s="112"/>
      <c r="CMU29" s="112"/>
      <c r="CMV29" s="112"/>
      <c r="CMW29" s="112"/>
      <c r="CMX29" s="112"/>
      <c r="CMY29" s="112"/>
      <c r="CMZ29" s="112"/>
      <c r="CNA29" s="112"/>
      <c r="CNB29" s="112"/>
      <c r="CNC29" s="112"/>
      <c r="CND29" s="112"/>
      <c r="CNE29" s="112"/>
      <c r="CNF29" s="112"/>
      <c r="CNG29" s="112"/>
      <c r="CNH29" s="112"/>
      <c r="CNI29" s="112"/>
      <c r="CNJ29" s="112"/>
      <c r="CNK29" s="112"/>
      <c r="CNL29" s="112"/>
      <c r="CNM29" s="112"/>
      <c r="CNN29" s="112"/>
      <c r="CNO29" s="112"/>
      <c r="CNP29" s="112"/>
      <c r="CNQ29" s="112"/>
      <c r="CNR29" s="112"/>
      <c r="CNS29" s="112"/>
      <c r="CNT29" s="112"/>
      <c r="CNU29" s="112"/>
      <c r="CNV29" s="112"/>
      <c r="CNW29" s="112"/>
      <c r="CNX29" s="112"/>
      <c r="CNY29" s="112"/>
      <c r="CNZ29" s="112"/>
      <c r="COA29" s="112"/>
      <c r="COB29" s="112"/>
      <c r="COC29" s="112"/>
      <c r="COD29" s="112"/>
      <c r="COE29" s="112"/>
      <c r="COF29" s="112"/>
      <c r="COG29" s="112"/>
      <c r="COH29" s="112"/>
      <c r="COI29" s="112"/>
      <c r="COJ29" s="112"/>
      <c r="COK29" s="112"/>
      <c r="COL29" s="112"/>
      <c r="COM29" s="112"/>
      <c r="CON29" s="112"/>
      <c r="COO29" s="112"/>
      <c r="COP29" s="112"/>
      <c r="COQ29" s="112"/>
      <c r="COR29" s="112"/>
      <c r="COS29" s="112"/>
      <c r="COT29" s="112"/>
      <c r="COU29" s="112"/>
      <c r="COV29" s="112"/>
      <c r="COW29" s="112"/>
      <c r="COX29" s="112"/>
      <c r="COY29" s="112"/>
      <c r="COZ29" s="112"/>
      <c r="CPA29" s="112"/>
      <c r="CPB29" s="112"/>
      <c r="CPC29" s="112"/>
      <c r="CPD29" s="112"/>
      <c r="CPE29" s="112"/>
      <c r="CPF29" s="112"/>
      <c r="CPG29" s="112"/>
      <c r="CPH29" s="112"/>
      <c r="CPI29" s="112"/>
      <c r="CPJ29" s="112"/>
      <c r="CPK29" s="112"/>
      <c r="CPL29" s="112"/>
      <c r="CPM29" s="112"/>
      <c r="CPN29" s="112"/>
      <c r="CPO29" s="112"/>
      <c r="CPP29" s="112"/>
      <c r="CPQ29" s="112"/>
      <c r="CPR29" s="112"/>
      <c r="CPS29" s="112"/>
      <c r="CPT29" s="112"/>
      <c r="CPU29" s="112"/>
      <c r="CPV29" s="112"/>
      <c r="CPW29" s="112"/>
      <c r="CPX29" s="112"/>
      <c r="CPY29" s="112"/>
      <c r="CPZ29" s="112"/>
      <c r="CQA29" s="112"/>
      <c r="CQB29" s="112"/>
      <c r="CQC29" s="112"/>
      <c r="CQD29" s="112"/>
      <c r="CQE29" s="112"/>
      <c r="CQF29" s="112"/>
      <c r="CQG29" s="112"/>
      <c r="CQH29" s="112"/>
      <c r="CQI29" s="112"/>
      <c r="CQJ29" s="112"/>
      <c r="CQK29" s="112"/>
      <c r="CQL29" s="112"/>
      <c r="CQM29" s="112"/>
      <c r="CQN29" s="112"/>
      <c r="CQO29" s="112"/>
      <c r="CQP29" s="112"/>
      <c r="CQQ29" s="112"/>
      <c r="CQR29" s="112"/>
      <c r="CQS29" s="112"/>
      <c r="CQT29" s="112"/>
      <c r="CQU29" s="112"/>
      <c r="CQV29" s="112"/>
      <c r="CQW29" s="112"/>
      <c r="CQX29" s="112"/>
      <c r="CQY29" s="112"/>
      <c r="CQZ29" s="112"/>
      <c r="CRA29" s="112"/>
      <c r="CRB29" s="112"/>
      <c r="CRC29" s="112"/>
      <c r="CRD29" s="112"/>
      <c r="CRE29" s="112"/>
      <c r="CRF29" s="112"/>
      <c r="CRG29" s="112"/>
      <c r="CRH29" s="112"/>
      <c r="CRI29" s="112"/>
      <c r="CRJ29" s="112"/>
      <c r="CRK29" s="112"/>
      <c r="CRL29" s="112"/>
      <c r="CRM29" s="112"/>
      <c r="CRN29" s="112"/>
      <c r="CRO29" s="112"/>
      <c r="CRP29" s="112"/>
      <c r="CRQ29" s="112"/>
      <c r="CRR29" s="112"/>
      <c r="CRS29" s="112"/>
      <c r="CRT29" s="112"/>
      <c r="CRU29" s="112"/>
      <c r="CRV29" s="112"/>
      <c r="CRW29" s="112"/>
      <c r="CRX29" s="112"/>
      <c r="CRY29" s="112"/>
      <c r="CRZ29" s="112"/>
      <c r="CSA29" s="112"/>
      <c r="CSB29" s="112"/>
      <c r="CSC29" s="112"/>
      <c r="CSD29" s="112"/>
      <c r="CSE29" s="112"/>
      <c r="CSF29" s="112"/>
      <c r="CSG29" s="112"/>
      <c r="CSH29" s="112"/>
      <c r="CSI29" s="112"/>
      <c r="CSJ29" s="112"/>
      <c r="CSK29" s="112"/>
      <c r="CSL29" s="112"/>
      <c r="CSM29" s="112"/>
      <c r="CSN29" s="112"/>
      <c r="CSO29" s="112"/>
      <c r="CSP29" s="112"/>
      <c r="CSQ29" s="112"/>
      <c r="CSR29" s="112"/>
      <c r="CSS29" s="112"/>
      <c r="CST29" s="112"/>
      <c r="CSU29" s="112"/>
      <c r="CSV29" s="112"/>
      <c r="CSW29" s="112"/>
      <c r="CSX29" s="112"/>
      <c r="CSY29" s="112"/>
      <c r="CSZ29" s="112"/>
      <c r="CTA29" s="112"/>
      <c r="CTB29" s="112"/>
      <c r="CTC29" s="112"/>
      <c r="CTD29" s="112"/>
      <c r="CTE29" s="112"/>
      <c r="CTF29" s="112"/>
      <c r="CTG29" s="112"/>
      <c r="CTH29" s="112"/>
      <c r="CTI29" s="112"/>
      <c r="CTJ29" s="112"/>
      <c r="CTK29" s="112"/>
      <c r="CTL29" s="112"/>
      <c r="CTM29" s="112"/>
      <c r="CTN29" s="112"/>
      <c r="CTO29" s="112"/>
      <c r="CTP29" s="112"/>
      <c r="CTQ29" s="112"/>
      <c r="CTR29" s="112"/>
      <c r="CTS29" s="112"/>
      <c r="CTT29" s="112"/>
      <c r="CTU29" s="112"/>
      <c r="CTV29" s="112"/>
      <c r="CTW29" s="112"/>
      <c r="CTX29" s="112"/>
      <c r="CTY29" s="112"/>
      <c r="CTZ29" s="112"/>
      <c r="CUA29" s="112"/>
      <c r="CUB29" s="112"/>
      <c r="CUC29" s="112"/>
      <c r="CUD29" s="112"/>
      <c r="CUE29" s="112"/>
      <c r="CUF29" s="112"/>
      <c r="CUG29" s="112"/>
      <c r="CUH29" s="112"/>
      <c r="CUI29" s="112"/>
      <c r="CUJ29" s="112"/>
      <c r="CUK29" s="112"/>
      <c r="CUL29" s="112"/>
      <c r="CUM29" s="112"/>
      <c r="CUN29" s="112"/>
      <c r="CUO29" s="112"/>
      <c r="CUP29" s="112"/>
      <c r="CUQ29" s="112"/>
      <c r="CUR29" s="112"/>
      <c r="CUS29" s="112"/>
      <c r="CUT29" s="112"/>
      <c r="CUU29" s="112"/>
      <c r="CUV29" s="112"/>
      <c r="CUW29" s="112"/>
      <c r="CUX29" s="112"/>
      <c r="CUY29" s="112"/>
      <c r="CUZ29" s="112"/>
      <c r="CVA29" s="112"/>
      <c r="CVB29" s="112"/>
      <c r="CVC29" s="112"/>
      <c r="CVD29" s="112"/>
      <c r="CVE29" s="112"/>
      <c r="CVF29" s="112"/>
      <c r="CVG29" s="112"/>
      <c r="CVH29" s="112"/>
      <c r="CVI29" s="112"/>
      <c r="CVJ29" s="112"/>
      <c r="CVK29" s="112"/>
      <c r="CVL29" s="112"/>
      <c r="CVM29" s="112"/>
      <c r="CVN29" s="112"/>
      <c r="CVO29" s="112"/>
      <c r="CVP29" s="112"/>
      <c r="CVQ29" s="112"/>
      <c r="CVR29" s="112"/>
      <c r="CVS29" s="112"/>
      <c r="CVT29" s="112"/>
      <c r="CVU29" s="112"/>
      <c r="CVV29" s="112"/>
      <c r="CVW29" s="112"/>
      <c r="CVX29" s="112"/>
      <c r="CVY29" s="112"/>
      <c r="CVZ29" s="112"/>
      <c r="CWA29" s="112"/>
      <c r="CWB29" s="112"/>
      <c r="CWC29" s="112"/>
      <c r="CWD29" s="112"/>
      <c r="CWE29" s="112"/>
      <c r="CWF29" s="112"/>
      <c r="CWG29" s="112"/>
      <c r="CWH29" s="112"/>
      <c r="CWI29" s="112"/>
      <c r="CWJ29" s="112"/>
      <c r="CWK29" s="112"/>
      <c r="CWL29" s="112"/>
      <c r="CWM29" s="112"/>
      <c r="CWN29" s="112"/>
      <c r="CWO29" s="112"/>
      <c r="CWP29" s="112"/>
      <c r="CWQ29" s="112"/>
      <c r="CWR29" s="112"/>
      <c r="CWS29" s="112"/>
      <c r="CWT29" s="112"/>
      <c r="CWU29" s="112"/>
      <c r="CWV29" s="112"/>
      <c r="CWW29" s="112"/>
      <c r="CWX29" s="112"/>
      <c r="CWY29" s="112"/>
      <c r="CWZ29" s="112"/>
      <c r="CXA29" s="112"/>
      <c r="CXB29" s="112"/>
      <c r="CXC29" s="112"/>
      <c r="CXD29" s="112"/>
      <c r="CXE29" s="112"/>
      <c r="CXF29" s="112"/>
      <c r="CXG29" s="112"/>
      <c r="CXH29" s="112"/>
      <c r="CXI29" s="112"/>
      <c r="CXJ29" s="112"/>
      <c r="CXK29" s="112"/>
      <c r="CXL29" s="112"/>
      <c r="CXM29" s="112"/>
      <c r="CXN29" s="112"/>
      <c r="CXO29" s="112"/>
      <c r="CXP29" s="112"/>
      <c r="CXQ29" s="112"/>
      <c r="CXR29" s="112"/>
      <c r="CXS29" s="112"/>
      <c r="CXT29" s="112"/>
      <c r="CXU29" s="112"/>
      <c r="CXV29" s="112"/>
      <c r="CXW29" s="112"/>
      <c r="CXX29" s="112"/>
      <c r="CXY29" s="112"/>
      <c r="CXZ29" s="112"/>
      <c r="CYA29" s="112"/>
      <c r="CYB29" s="112"/>
      <c r="CYC29" s="112"/>
      <c r="CYD29" s="112"/>
      <c r="CYE29" s="112"/>
      <c r="CYF29" s="112"/>
      <c r="CYG29" s="112"/>
      <c r="CYH29" s="112"/>
      <c r="CYI29" s="112"/>
      <c r="CYJ29" s="112"/>
      <c r="CYK29" s="112"/>
      <c r="CYL29" s="112"/>
      <c r="CYM29" s="112"/>
      <c r="CYN29" s="112"/>
      <c r="CYO29" s="112"/>
      <c r="CYP29" s="112"/>
      <c r="CYQ29" s="112"/>
      <c r="CYR29" s="112"/>
      <c r="CYS29" s="112"/>
      <c r="CYT29" s="112"/>
      <c r="CYU29" s="112"/>
      <c r="CYV29" s="112"/>
      <c r="CYW29" s="112"/>
      <c r="CYX29" s="112"/>
      <c r="CYY29" s="112"/>
      <c r="CYZ29" s="112"/>
      <c r="CZA29" s="112"/>
      <c r="CZB29" s="112"/>
      <c r="CZC29" s="112"/>
      <c r="CZD29" s="112"/>
      <c r="CZE29" s="112"/>
      <c r="CZF29" s="112"/>
      <c r="CZG29" s="112"/>
      <c r="CZH29" s="112"/>
      <c r="CZI29" s="112"/>
      <c r="CZJ29" s="112"/>
      <c r="CZK29" s="112"/>
      <c r="CZL29" s="112"/>
      <c r="CZM29" s="112"/>
      <c r="CZN29" s="112"/>
      <c r="CZO29" s="112"/>
      <c r="CZP29" s="112"/>
      <c r="CZQ29" s="112"/>
      <c r="CZR29" s="112"/>
      <c r="CZS29" s="112"/>
      <c r="CZT29" s="112"/>
      <c r="CZU29" s="112"/>
      <c r="CZV29" s="112"/>
      <c r="CZW29" s="112"/>
      <c r="CZX29" s="112"/>
      <c r="CZY29" s="112"/>
      <c r="CZZ29" s="112"/>
      <c r="DAA29" s="112"/>
      <c r="DAB29" s="112"/>
      <c r="DAC29" s="112"/>
      <c r="DAD29" s="112"/>
      <c r="DAE29" s="112"/>
      <c r="DAF29" s="112"/>
      <c r="DAG29" s="112"/>
      <c r="DAH29" s="112"/>
      <c r="DAI29" s="112"/>
      <c r="DAJ29" s="112"/>
      <c r="DAK29" s="112"/>
      <c r="DAL29" s="112"/>
      <c r="DAM29" s="112"/>
      <c r="DAN29" s="112"/>
      <c r="DAO29" s="112"/>
      <c r="DAP29" s="112"/>
      <c r="DAQ29" s="112"/>
      <c r="DAR29" s="112"/>
      <c r="DAS29" s="112"/>
      <c r="DAT29" s="112"/>
      <c r="DAU29" s="112"/>
      <c r="DAV29" s="112"/>
      <c r="DAW29" s="112"/>
      <c r="DAX29" s="112"/>
      <c r="DAY29" s="112"/>
      <c r="DAZ29" s="112"/>
      <c r="DBA29" s="112"/>
      <c r="DBB29" s="112"/>
      <c r="DBC29" s="112"/>
      <c r="DBD29" s="112"/>
      <c r="DBE29" s="112"/>
      <c r="DBF29" s="112"/>
      <c r="DBG29" s="112"/>
      <c r="DBH29" s="112"/>
      <c r="DBI29" s="112"/>
      <c r="DBJ29" s="112"/>
      <c r="DBK29" s="112"/>
      <c r="DBL29" s="112"/>
      <c r="DBM29" s="112"/>
      <c r="DBN29" s="112"/>
      <c r="DBO29" s="112"/>
      <c r="DBP29" s="112"/>
      <c r="DBQ29" s="112"/>
      <c r="DBR29" s="112"/>
      <c r="DBS29" s="112"/>
      <c r="DBT29" s="112"/>
      <c r="DBU29" s="112"/>
      <c r="DBV29" s="112"/>
      <c r="DBW29" s="112"/>
      <c r="DBX29" s="112"/>
      <c r="DBY29" s="112"/>
      <c r="DBZ29" s="112"/>
      <c r="DCA29" s="112"/>
      <c r="DCB29" s="112"/>
      <c r="DCC29" s="112"/>
      <c r="DCD29" s="112"/>
      <c r="DCE29" s="112"/>
      <c r="DCF29" s="112"/>
      <c r="DCG29" s="112"/>
      <c r="DCH29" s="112"/>
      <c r="DCI29" s="112"/>
      <c r="DCJ29" s="112"/>
      <c r="DCK29" s="112"/>
      <c r="DCL29" s="112"/>
      <c r="DCM29" s="112"/>
      <c r="DCN29" s="112"/>
      <c r="DCO29" s="112"/>
      <c r="DCP29" s="112"/>
      <c r="DCQ29" s="112"/>
      <c r="DCR29" s="112"/>
      <c r="DCS29" s="112"/>
      <c r="DCT29" s="112"/>
      <c r="DCU29" s="112"/>
      <c r="DCV29" s="112"/>
      <c r="DCW29" s="112"/>
      <c r="DCX29" s="112"/>
      <c r="DCY29" s="112"/>
      <c r="DCZ29" s="112"/>
      <c r="DDA29" s="112"/>
      <c r="DDB29" s="112"/>
      <c r="DDC29" s="112"/>
      <c r="DDD29" s="112"/>
      <c r="DDE29" s="112"/>
      <c r="DDF29" s="112"/>
      <c r="DDG29" s="112"/>
      <c r="DDH29" s="112"/>
      <c r="DDI29" s="112"/>
      <c r="DDJ29" s="112"/>
      <c r="DDK29" s="112"/>
      <c r="DDL29" s="112"/>
      <c r="DDM29" s="112"/>
      <c r="DDN29" s="112"/>
      <c r="DDO29" s="112"/>
      <c r="DDP29" s="112"/>
      <c r="DDQ29" s="112"/>
      <c r="DDR29" s="112"/>
      <c r="DDS29" s="112"/>
      <c r="DDT29" s="112"/>
      <c r="DDU29" s="112"/>
      <c r="DDV29" s="112"/>
      <c r="DDW29" s="112"/>
      <c r="DDX29" s="112"/>
      <c r="DDY29" s="112"/>
      <c r="DDZ29" s="112"/>
      <c r="DEA29" s="112"/>
      <c r="DEB29" s="112"/>
      <c r="DEC29" s="112"/>
      <c r="DED29" s="112"/>
      <c r="DEE29" s="112"/>
      <c r="DEF29" s="112"/>
      <c r="DEG29" s="112"/>
      <c r="DEH29" s="112"/>
      <c r="DEI29" s="112"/>
      <c r="DEJ29" s="112"/>
      <c r="DEK29" s="112"/>
      <c r="DEL29" s="112"/>
      <c r="DEM29" s="112"/>
      <c r="DEN29" s="112"/>
      <c r="DEO29" s="112"/>
      <c r="DEP29" s="112"/>
      <c r="DEQ29" s="112"/>
      <c r="DER29" s="112"/>
      <c r="DES29" s="112"/>
      <c r="DET29" s="112"/>
      <c r="DEU29" s="112"/>
      <c r="DEV29" s="112"/>
      <c r="DEW29" s="112"/>
      <c r="DEX29" s="112"/>
      <c r="DEY29" s="112"/>
      <c r="DEZ29" s="112"/>
      <c r="DFA29" s="112"/>
      <c r="DFB29" s="112"/>
      <c r="DFC29" s="112"/>
      <c r="DFD29" s="112"/>
      <c r="DFE29" s="112"/>
      <c r="DFF29" s="112"/>
      <c r="DFG29" s="112"/>
      <c r="DFH29" s="112"/>
      <c r="DFI29" s="112"/>
      <c r="DFJ29" s="112"/>
      <c r="DFK29" s="112"/>
      <c r="DFL29" s="112"/>
      <c r="DFM29" s="112"/>
      <c r="DFN29" s="112"/>
      <c r="DFO29" s="112"/>
      <c r="DFP29" s="112"/>
      <c r="DFQ29" s="112"/>
      <c r="DFR29" s="112"/>
      <c r="DFS29" s="112"/>
      <c r="DFT29" s="112"/>
      <c r="DFU29" s="112"/>
      <c r="DFV29" s="112"/>
      <c r="DFW29" s="112"/>
      <c r="DFX29" s="112"/>
      <c r="DFY29" s="112"/>
      <c r="DFZ29" s="112"/>
      <c r="DGA29" s="112"/>
      <c r="DGB29" s="112"/>
      <c r="DGC29" s="112"/>
      <c r="DGD29" s="112"/>
      <c r="DGE29" s="112"/>
      <c r="DGF29" s="112"/>
      <c r="DGG29" s="112"/>
      <c r="DGH29" s="112"/>
      <c r="DGI29" s="112"/>
      <c r="DGJ29" s="112"/>
      <c r="DGK29" s="112"/>
      <c r="DGL29" s="112"/>
      <c r="DGM29" s="112"/>
      <c r="DGN29" s="112"/>
      <c r="DGO29" s="112"/>
      <c r="DGP29" s="112"/>
      <c r="DGQ29" s="112"/>
      <c r="DGR29" s="112"/>
      <c r="DGS29" s="112"/>
      <c r="DGT29" s="112"/>
      <c r="DGU29" s="112"/>
      <c r="DGV29" s="112"/>
      <c r="DGW29" s="112"/>
      <c r="DGX29" s="112"/>
      <c r="DGY29" s="112"/>
      <c r="DGZ29" s="112"/>
      <c r="DHA29" s="112"/>
      <c r="DHB29" s="112"/>
      <c r="DHC29" s="112"/>
      <c r="DHD29" s="112"/>
      <c r="DHE29" s="112"/>
      <c r="DHF29" s="112"/>
      <c r="DHG29" s="112"/>
      <c r="DHH29" s="112"/>
      <c r="DHI29" s="112"/>
      <c r="DHJ29" s="112"/>
      <c r="DHK29" s="112"/>
      <c r="DHL29" s="112"/>
      <c r="DHM29" s="112"/>
      <c r="DHN29" s="112"/>
      <c r="DHO29" s="112"/>
      <c r="DHP29" s="112"/>
      <c r="DHQ29" s="112"/>
      <c r="DHR29" s="112"/>
      <c r="DHS29" s="112"/>
      <c r="DHT29" s="112"/>
      <c r="DHU29" s="112"/>
      <c r="DHV29" s="112"/>
      <c r="DHW29" s="112"/>
      <c r="DHX29" s="112"/>
      <c r="DHY29" s="112"/>
      <c r="DHZ29" s="112"/>
      <c r="DIA29" s="112"/>
      <c r="DIB29" s="112"/>
      <c r="DIC29" s="112"/>
      <c r="DID29" s="112"/>
      <c r="DIE29" s="112"/>
      <c r="DIF29" s="112"/>
      <c r="DIG29" s="112"/>
      <c r="DIH29" s="112"/>
      <c r="DII29" s="112"/>
      <c r="DIJ29" s="112"/>
      <c r="DIK29" s="112"/>
      <c r="DIL29" s="112"/>
      <c r="DIM29" s="112"/>
      <c r="DIN29" s="112"/>
      <c r="DIO29" s="112"/>
      <c r="DIP29" s="112"/>
      <c r="DIQ29" s="112"/>
      <c r="DIR29" s="112"/>
      <c r="DIS29" s="112"/>
      <c r="DIT29" s="112"/>
      <c r="DIU29" s="112"/>
      <c r="DIV29" s="112"/>
      <c r="DIW29" s="112"/>
      <c r="DIX29" s="112"/>
      <c r="DIY29" s="112"/>
      <c r="DIZ29" s="112"/>
      <c r="DJA29" s="112"/>
      <c r="DJB29" s="112"/>
      <c r="DJC29" s="112"/>
      <c r="DJD29" s="112"/>
      <c r="DJE29" s="112"/>
      <c r="DJF29" s="112"/>
      <c r="DJG29" s="112"/>
      <c r="DJH29" s="112"/>
      <c r="DJI29" s="112"/>
      <c r="DJJ29" s="112"/>
      <c r="DJK29" s="112"/>
      <c r="DJL29" s="112"/>
      <c r="DJM29" s="112"/>
      <c r="DJN29" s="112"/>
      <c r="DJO29" s="112"/>
      <c r="DJP29" s="112"/>
      <c r="DJQ29" s="112"/>
      <c r="DJR29" s="112"/>
      <c r="DJS29" s="112"/>
      <c r="DJT29" s="112"/>
      <c r="DJU29" s="112"/>
      <c r="DJV29" s="112"/>
      <c r="DJW29" s="112"/>
      <c r="DJX29" s="112"/>
      <c r="DJY29" s="112"/>
      <c r="DJZ29" s="112"/>
      <c r="DKA29" s="112"/>
      <c r="DKB29" s="112"/>
      <c r="DKC29" s="112"/>
      <c r="DKD29" s="112"/>
      <c r="DKE29" s="112"/>
      <c r="DKF29" s="112"/>
      <c r="DKG29" s="112"/>
      <c r="DKH29" s="112"/>
      <c r="DKI29" s="112"/>
      <c r="DKJ29" s="112"/>
      <c r="DKK29" s="112"/>
      <c r="DKL29" s="112"/>
      <c r="DKM29" s="112"/>
      <c r="DKN29" s="112"/>
      <c r="DKO29" s="112"/>
      <c r="DKP29" s="112"/>
      <c r="DKQ29" s="112"/>
      <c r="DKR29" s="112"/>
      <c r="DKS29" s="112"/>
      <c r="DKT29" s="112"/>
      <c r="DKU29" s="112"/>
      <c r="DKV29" s="112"/>
      <c r="DKW29" s="112"/>
      <c r="DKX29" s="112"/>
      <c r="DKY29" s="112"/>
      <c r="DKZ29" s="112"/>
      <c r="DLA29" s="112"/>
      <c r="DLB29" s="112"/>
      <c r="DLC29" s="112"/>
      <c r="DLD29" s="112"/>
      <c r="DLE29" s="112"/>
      <c r="DLF29" s="112"/>
      <c r="DLG29" s="112"/>
      <c r="DLH29" s="112"/>
      <c r="DLI29" s="112"/>
      <c r="DLJ29" s="112"/>
      <c r="DLK29" s="112"/>
      <c r="DLL29" s="112"/>
      <c r="DLM29" s="112"/>
      <c r="DLN29" s="112"/>
      <c r="DLO29" s="112"/>
      <c r="DLP29" s="112"/>
      <c r="DLQ29" s="112"/>
      <c r="DLR29" s="112"/>
      <c r="DLS29" s="112"/>
      <c r="DLT29" s="112"/>
      <c r="DLU29" s="112"/>
      <c r="DLV29" s="112"/>
      <c r="DLW29" s="112"/>
      <c r="DLX29" s="112"/>
      <c r="DLY29" s="112"/>
      <c r="DLZ29" s="112"/>
      <c r="DMA29" s="112"/>
      <c r="DMB29" s="112"/>
      <c r="DMC29" s="112"/>
      <c r="DMD29" s="112"/>
      <c r="DME29" s="112"/>
      <c r="DMF29" s="112"/>
      <c r="DMG29" s="112"/>
      <c r="DMH29" s="112"/>
      <c r="DMI29" s="112"/>
      <c r="DMJ29" s="112"/>
      <c r="DMK29" s="112"/>
      <c r="DML29" s="112"/>
      <c r="DMM29" s="112"/>
      <c r="DMN29" s="112"/>
      <c r="DMO29" s="112"/>
      <c r="DMP29" s="112"/>
      <c r="DMQ29" s="112"/>
      <c r="DMR29" s="112"/>
      <c r="DMS29" s="112"/>
      <c r="DMT29" s="112"/>
      <c r="DMU29" s="112"/>
      <c r="DMV29" s="112"/>
      <c r="DMW29" s="112"/>
      <c r="DMX29" s="112"/>
      <c r="DMY29" s="112"/>
      <c r="DMZ29" s="112"/>
      <c r="DNA29" s="112"/>
      <c r="DNB29" s="112"/>
      <c r="DNC29" s="112"/>
      <c r="DND29" s="112"/>
      <c r="DNE29" s="112"/>
      <c r="DNF29" s="112"/>
      <c r="DNG29" s="112"/>
      <c r="DNH29" s="112"/>
      <c r="DNI29" s="112"/>
      <c r="DNJ29" s="112"/>
      <c r="DNK29" s="112"/>
      <c r="DNL29" s="112"/>
      <c r="DNM29" s="112"/>
      <c r="DNN29" s="112"/>
      <c r="DNO29" s="112"/>
      <c r="DNP29" s="112"/>
      <c r="DNQ29" s="112"/>
      <c r="DNR29" s="112"/>
      <c r="DNS29" s="112"/>
      <c r="DNT29" s="112"/>
      <c r="DNU29" s="112"/>
      <c r="DNV29" s="112"/>
      <c r="DNW29" s="112"/>
      <c r="DNX29" s="112"/>
      <c r="DNY29" s="112"/>
      <c r="DNZ29" s="112"/>
      <c r="DOA29" s="112"/>
      <c r="DOB29" s="112"/>
      <c r="DOC29" s="112"/>
      <c r="DOD29" s="112"/>
      <c r="DOE29" s="112"/>
      <c r="DOF29" s="112"/>
      <c r="DOG29" s="112"/>
      <c r="DOH29" s="112"/>
      <c r="DOI29" s="112"/>
      <c r="DOJ29" s="112"/>
      <c r="DOK29" s="112"/>
      <c r="DOL29" s="112"/>
      <c r="DOM29" s="112"/>
      <c r="DON29" s="112"/>
      <c r="DOO29" s="112"/>
      <c r="DOP29" s="112"/>
      <c r="DOQ29" s="112"/>
      <c r="DOR29" s="112"/>
      <c r="DOS29" s="112"/>
      <c r="DOT29" s="112"/>
      <c r="DOU29" s="112"/>
      <c r="DOV29" s="112"/>
      <c r="DOW29" s="112"/>
      <c r="DOX29" s="112"/>
      <c r="DOY29" s="112"/>
      <c r="DOZ29" s="112"/>
      <c r="DPA29" s="112"/>
      <c r="DPB29" s="112"/>
      <c r="DPC29" s="112"/>
      <c r="DPD29" s="112"/>
      <c r="DPE29" s="112"/>
      <c r="DPF29" s="112"/>
      <c r="DPG29" s="112"/>
      <c r="DPH29" s="112"/>
      <c r="DPI29" s="112"/>
      <c r="DPJ29" s="112"/>
      <c r="DPK29" s="112"/>
      <c r="DPL29" s="112"/>
      <c r="DPM29" s="112"/>
      <c r="DPN29" s="112"/>
      <c r="DPO29" s="112"/>
      <c r="DPP29" s="112"/>
      <c r="DPQ29" s="112"/>
      <c r="DPR29" s="112"/>
      <c r="DPS29" s="112"/>
      <c r="DPT29" s="112"/>
      <c r="DPU29" s="112"/>
      <c r="DPV29" s="112"/>
      <c r="DPW29" s="112"/>
      <c r="DPX29" s="112"/>
      <c r="DPY29" s="112"/>
      <c r="DPZ29" s="112"/>
      <c r="DQA29" s="112"/>
      <c r="DQB29" s="112"/>
      <c r="DQC29" s="112"/>
      <c r="DQD29" s="112"/>
      <c r="DQE29" s="112"/>
      <c r="DQF29" s="112"/>
      <c r="DQG29" s="112"/>
      <c r="DQH29" s="112"/>
      <c r="DQI29" s="112"/>
      <c r="DQJ29" s="112"/>
      <c r="DQK29" s="112"/>
      <c r="DQL29" s="112"/>
      <c r="DQM29" s="112"/>
      <c r="DQN29" s="112"/>
      <c r="DQO29" s="112"/>
      <c r="DQP29" s="112"/>
      <c r="DQQ29" s="112"/>
      <c r="DQR29" s="112"/>
      <c r="DQS29" s="112"/>
      <c r="DQT29" s="112"/>
      <c r="DQU29" s="112"/>
      <c r="DQV29" s="112"/>
      <c r="DQW29" s="112"/>
      <c r="DQX29" s="112"/>
      <c r="DQY29" s="112"/>
      <c r="DQZ29" s="112"/>
      <c r="DRA29" s="112"/>
      <c r="DRB29" s="112"/>
      <c r="DRC29" s="112"/>
      <c r="DRD29" s="112"/>
      <c r="DRE29" s="112"/>
      <c r="DRF29" s="112"/>
      <c r="DRG29" s="112"/>
      <c r="DRH29" s="112"/>
      <c r="DRI29" s="112"/>
      <c r="DRJ29" s="112"/>
      <c r="DRK29" s="112"/>
      <c r="DRL29" s="112"/>
      <c r="DRM29" s="112"/>
      <c r="DRN29" s="112"/>
      <c r="DRO29" s="112"/>
      <c r="DRP29" s="112"/>
      <c r="DRQ29" s="112"/>
      <c r="DRR29" s="112"/>
      <c r="DRS29" s="112"/>
      <c r="DRT29" s="112"/>
      <c r="DRU29" s="112"/>
      <c r="DRV29" s="112"/>
      <c r="DRW29" s="112"/>
      <c r="DRX29" s="112"/>
      <c r="DRY29" s="112"/>
      <c r="DRZ29" s="112"/>
      <c r="DSA29" s="112"/>
      <c r="DSB29" s="112"/>
      <c r="DSC29" s="112"/>
      <c r="DSD29" s="112"/>
      <c r="DSE29" s="112"/>
      <c r="DSF29" s="112"/>
      <c r="DSG29" s="112"/>
      <c r="DSH29" s="112"/>
      <c r="DSI29" s="112"/>
      <c r="DSJ29" s="112"/>
      <c r="DSK29" s="112"/>
      <c r="DSL29" s="112"/>
      <c r="DSM29" s="112"/>
      <c r="DSN29" s="112"/>
      <c r="DSO29" s="112"/>
      <c r="DSP29" s="112"/>
      <c r="DSQ29" s="112"/>
      <c r="DSR29" s="112"/>
      <c r="DSS29" s="112"/>
      <c r="DST29" s="112"/>
      <c r="DSU29" s="112"/>
      <c r="DSV29" s="112"/>
      <c r="DSW29" s="112"/>
      <c r="DSX29" s="112"/>
      <c r="DSY29" s="112"/>
      <c r="DSZ29" s="112"/>
      <c r="DTA29" s="112"/>
      <c r="DTB29" s="112"/>
      <c r="DTC29" s="112"/>
      <c r="DTD29" s="112"/>
      <c r="DTE29" s="112"/>
      <c r="DTF29" s="112"/>
      <c r="DTG29" s="112"/>
      <c r="DTH29" s="112"/>
      <c r="DTI29" s="112"/>
      <c r="DTJ29" s="112"/>
      <c r="DTK29" s="112"/>
      <c r="DTL29" s="112"/>
      <c r="DTM29" s="112"/>
      <c r="DTN29" s="112"/>
      <c r="DTO29" s="112"/>
      <c r="DTP29" s="112"/>
      <c r="DTQ29" s="112"/>
      <c r="DTR29" s="112"/>
      <c r="DTS29" s="112"/>
      <c r="DTT29" s="112"/>
      <c r="DTU29" s="112"/>
      <c r="DTV29" s="112"/>
      <c r="DTW29" s="112"/>
      <c r="DTX29" s="112"/>
      <c r="DTY29" s="112"/>
      <c r="DTZ29" s="112"/>
      <c r="DUA29" s="112"/>
      <c r="DUB29" s="112"/>
      <c r="DUC29" s="112"/>
      <c r="DUD29" s="112"/>
      <c r="DUE29" s="112"/>
      <c r="DUF29" s="112"/>
      <c r="DUG29" s="112"/>
      <c r="DUH29" s="112"/>
      <c r="DUI29" s="112"/>
      <c r="DUJ29" s="112"/>
      <c r="DUK29" s="112"/>
      <c r="DUL29" s="112"/>
      <c r="DUM29" s="112"/>
      <c r="DUN29" s="112"/>
      <c r="DUO29" s="112"/>
      <c r="DUP29" s="112"/>
      <c r="DUQ29" s="112"/>
      <c r="DUR29" s="112"/>
      <c r="DUS29" s="112"/>
      <c r="DUT29" s="112"/>
      <c r="DUU29" s="112"/>
      <c r="DUV29" s="112"/>
      <c r="DUW29" s="112"/>
      <c r="DUX29" s="112"/>
      <c r="DUY29" s="112"/>
      <c r="DUZ29" s="112"/>
      <c r="DVA29" s="112"/>
      <c r="DVB29" s="112"/>
      <c r="DVC29" s="112"/>
      <c r="DVD29" s="112"/>
      <c r="DVE29" s="112"/>
      <c r="DVF29" s="112"/>
      <c r="DVG29" s="112"/>
      <c r="DVH29" s="112"/>
      <c r="DVI29" s="112"/>
      <c r="DVJ29" s="112"/>
      <c r="DVK29" s="112"/>
      <c r="DVL29" s="112"/>
      <c r="DVM29" s="112"/>
      <c r="DVN29" s="112"/>
      <c r="DVO29" s="112"/>
      <c r="DVP29" s="112"/>
      <c r="DVQ29" s="112"/>
      <c r="DVR29" s="112"/>
      <c r="DVS29" s="112"/>
      <c r="DVT29" s="112"/>
      <c r="DVU29" s="112"/>
      <c r="DVV29" s="112"/>
      <c r="DVW29" s="112"/>
      <c r="DVX29" s="112"/>
      <c r="DVY29" s="112"/>
      <c r="DVZ29" s="112"/>
      <c r="DWA29" s="112"/>
      <c r="DWB29" s="112"/>
      <c r="DWC29" s="112"/>
      <c r="DWD29" s="112"/>
      <c r="DWE29" s="112"/>
      <c r="DWF29" s="112"/>
      <c r="DWG29" s="112"/>
      <c r="DWH29" s="112"/>
      <c r="DWI29" s="112"/>
      <c r="DWJ29" s="112"/>
      <c r="DWK29" s="112"/>
      <c r="DWL29" s="112"/>
      <c r="DWM29" s="112"/>
      <c r="DWN29" s="112"/>
      <c r="DWO29" s="112"/>
      <c r="DWP29" s="112"/>
      <c r="DWQ29" s="112"/>
      <c r="DWR29" s="112"/>
      <c r="DWS29" s="112"/>
      <c r="DWT29" s="112"/>
      <c r="DWU29" s="112"/>
      <c r="DWV29" s="112"/>
      <c r="DWW29" s="112"/>
      <c r="DWX29" s="112"/>
      <c r="DWY29" s="112"/>
      <c r="DWZ29" s="112"/>
      <c r="DXA29" s="112"/>
      <c r="DXB29" s="112"/>
      <c r="DXC29" s="112"/>
      <c r="DXD29" s="112"/>
      <c r="DXE29" s="112"/>
      <c r="DXF29" s="112"/>
      <c r="DXG29" s="112"/>
      <c r="DXH29" s="112"/>
      <c r="DXI29" s="112"/>
      <c r="DXJ29" s="112"/>
      <c r="DXK29" s="112"/>
      <c r="DXL29" s="112"/>
      <c r="DXM29" s="112"/>
      <c r="DXN29" s="112"/>
      <c r="DXO29" s="112"/>
      <c r="DXP29" s="112"/>
      <c r="DXQ29" s="112"/>
      <c r="DXR29" s="112"/>
      <c r="DXS29" s="112"/>
      <c r="DXT29" s="112"/>
      <c r="DXU29" s="112"/>
      <c r="DXV29" s="112"/>
      <c r="DXW29" s="112"/>
      <c r="DXX29" s="112"/>
      <c r="DXY29" s="112"/>
      <c r="DXZ29" s="112"/>
      <c r="DYA29" s="112"/>
      <c r="DYB29" s="112"/>
      <c r="DYC29" s="112"/>
      <c r="DYD29" s="112"/>
      <c r="DYE29" s="112"/>
      <c r="DYF29" s="112"/>
      <c r="DYG29" s="112"/>
      <c r="DYH29" s="112"/>
      <c r="DYI29" s="112"/>
      <c r="DYJ29" s="112"/>
      <c r="DYK29" s="112"/>
      <c r="DYL29" s="112"/>
      <c r="DYM29" s="112"/>
      <c r="DYN29" s="112"/>
      <c r="DYO29" s="112"/>
      <c r="DYP29" s="112"/>
      <c r="DYQ29" s="112"/>
      <c r="DYR29" s="112"/>
      <c r="DYS29" s="112"/>
      <c r="DYT29" s="112"/>
      <c r="DYU29" s="112"/>
      <c r="DYV29" s="112"/>
      <c r="DYW29" s="112"/>
      <c r="DYX29" s="112"/>
      <c r="DYY29" s="112"/>
      <c r="DYZ29" s="112"/>
      <c r="DZA29" s="112"/>
      <c r="DZB29" s="112"/>
      <c r="DZC29" s="112"/>
      <c r="DZD29" s="112"/>
      <c r="DZE29" s="112"/>
      <c r="DZF29" s="112"/>
      <c r="DZG29" s="112"/>
      <c r="DZH29" s="112"/>
      <c r="DZI29" s="112"/>
      <c r="DZJ29" s="112"/>
      <c r="DZK29" s="112"/>
      <c r="DZL29" s="112"/>
      <c r="DZM29" s="112"/>
      <c r="DZN29" s="112"/>
      <c r="DZO29" s="112"/>
      <c r="DZP29" s="112"/>
      <c r="DZQ29" s="112"/>
      <c r="DZR29" s="112"/>
      <c r="DZS29" s="112"/>
      <c r="DZT29" s="112"/>
      <c r="DZU29" s="112"/>
      <c r="DZV29" s="112"/>
      <c r="DZW29" s="112"/>
      <c r="DZX29" s="112"/>
      <c r="DZY29" s="112"/>
      <c r="DZZ29" s="112"/>
      <c r="EAA29" s="112"/>
      <c r="EAB29" s="112"/>
      <c r="EAC29" s="112"/>
      <c r="EAD29" s="112"/>
      <c r="EAE29" s="112"/>
      <c r="EAF29" s="112"/>
      <c r="EAG29" s="112"/>
      <c r="EAH29" s="112"/>
      <c r="EAI29" s="112"/>
      <c r="EAJ29" s="112"/>
      <c r="EAK29" s="112"/>
      <c r="EAL29" s="112"/>
      <c r="EAM29" s="112"/>
      <c r="EAN29" s="112"/>
      <c r="EAO29" s="112"/>
      <c r="EAP29" s="112"/>
      <c r="EAQ29" s="112"/>
      <c r="EAR29" s="112"/>
      <c r="EAS29" s="112"/>
      <c r="EAT29" s="112"/>
      <c r="EAU29" s="112"/>
      <c r="EAV29" s="112"/>
      <c r="EAW29" s="112"/>
      <c r="EAX29" s="112"/>
      <c r="EAY29" s="112"/>
      <c r="EAZ29" s="112"/>
      <c r="EBA29" s="112"/>
      <c r="EBB29" s="112"/>
      <c r="EBC29" s="112"/>
      <c r="EBD29" s="112"/>
      <c r="EBE29" s="112"/>
      <c r="EBF29" s="112"/>
      <c r="EBG29" s="112"/>
      <c r="EBH29" s="112"/>
      <c r="EBI29" s="112"/>
      <c r="EBJ29" s="112"/>
      <c r="EBK29" s="112"/>
      <c r="EBL29" s="112"/>
      <c r="EBM29" s="112"/>
      <c r="EBN29" s="112"/>
      <c r="EBO29" s="112"/>
      <c r="EBP29" s="112"/>
      <c r="EBQ29" s="112"/>
      <c r="EBR29" s="112"/>
      <c r="EBS29" s="112"/>
      <c r="EBT29" s="112"/>
      <c r="EBU29" s="112"/>
      <c r="EBV29" s="112"/>
      <c r="EBW29" s="112"/>
      <c r="EBX29" s="112"/>
      <c r="EBY29" s="112"/>
      <c r="EBZ29" s="112"/>
      <c r="ECA29" s="112"/>
      <c r="ECB29" s="112"/>
      <c r="ECC29" s="112"/>
      <c r="ECD29" s="112"/>
      <c r="ECE29" s="112"/>
      <c r="ECF29" s="112"/>
      <c r="ECG29" s="112"/>
      <c r="ECH29" s="112"/>
      <c r="ECI29" s="112"/>
      <c r="ECJ29" s="112"/>
      <c r="ECK29" s="112"/>
      <c r="ECL29" s="112"/>
      <c r="ECM29" s="112"/>
      <c r="ECN29" s="112"/>
      <c r="ECO29" s="112"/>
      <c r="ECP29" s="112"/>
      <c r="ECQ29" s="112"/>
      <c r="ECR29" s="112"/>
      <c r="ECS29" s="112"/>
      <c r="ECT29" s="112"/>
      <c r="ECU29" s="112"/>
      <c r="ECV29" s="112"/>
      <c r="ECW29" s="112"/>
      <c r="ECX29" s="112"/>
      <c r="ECY29" s="112"/>
      <c r="ECZ29" s="112"/>
      <c r="EDA29" s="112"/>
      <c r="EDB29" s="112"/>
      <c r="EDC29" s="112"/>
      <c r="EDD29" s="112"/>
      <c r="EDE29" s="112"/>
      <c r="EDF29" s="112"/>
      <c r="EDG29" s="112"/>
      <c r="EDH29" s="112"/>
      <c r="EDI29" s="112"/>
      <c r="EDJ29" s="112"/>
      <c r="EDK29" s="112"/>
      <c r="EDL29" s="112"/>
      <c r="EDM29" s="112"/>
      <c r="EDN29" s="112"/>
      <c r="EDO29" s="112"/>
      <c r="EDP29" s="112"/>
      <c r="EDQ29" s="112"/>
      <c r="EDR29" s="112"/>
      <c r="EDS29" s="112"/>
      <c r="EDT29" s="112"/>
      <c r="EDU29" s="112"/>
      <c r="EDV29" s="112"/>
      <c r="EDW29" s="112"/>
      <c r="EDX29" s="112"/>
      <c r="EDY29" s="112"/>
      <c r="EDZ29" s="112"/>
      <c r="EEA29" s="112"/>
      <c r="EEB29" s="112"/>
      <c r="EEC29" s="112"/>
      <c r="EED29" s="112"/>
      <c r="EEE29" s="112"/>
      <c r="EEF29" s="112"/>
      <c r="EEG29" s="112"/>
      <c r="EEH29" s="112"/>
      <c r="EEI29" s="112"/>
      <c r="EEJ29" s="112"/>
      <c r="EEK29" s="112"/>
      <c r="EEL29" s="112"/>
      <c r="EEM29" s="112"/>
      <c r="EEN29" s="112"/>
      <c r="EEO29" s="112"/>
      <c r="EEP29" s="112"/>
      <c r="EEQ29" s="112"/>
      <c r="EER29" s="112"/>
      <c r="EES29" s="112"/>
      <c r="EET29" s="112"/>
      <c r="EEU29" s="112"/>
      <c r="EEV29" s="112"/>
      <c r="EEW29" s="112"/>
      <c r="EEX29" s="112"/>
      <c r="EEY29" s="112"/>
      <c r="EEZ29" s="112"/>
      <c r="EFA29" s="112"/>
      <c r="EFB29" s="112"/>
      <c r="EFC29" s="112"/>
      <c r="EFD29" s="112"/>
      <c r="EFE29" s="112"/>
      <c r="EFF29" s="112"/>
      <c r="EFG29" s="112"/>
      <c r="EFH29" s="112"/>
      <c r="EFI29" s="112"/>
      <c r="EFJ29" s="112"/>
      <c r="EFK29" s="112"/>
      <c r="EFL29" s="112"/>
      <c r="EFM29" s="112"/>
      <c r="EFN29" s="112"/>
      <c r="EFO29" s="112"/>
      <c r="EFP29" s="112"/>
      <c r="EFQ29" s="112"/>
      <c r="EFR29" s="112"/>
      <c r="EFS29" s="112"/>
      <c r="EFT29" s="112"/>
      <c r="EFU29" s="112"/>
      <c r="EFV29" s="112"/>
      <c r="EFW29" s="112"/>
      <c r="EFX29" s="112"/>
      <c r="EFY29" s="112"/>
      <c r="EFZ29" s="112"/>
      <c r="EGA29" s="112"/>
      <c r="EGB29" s="112"/>
      <c r="EGC29" s="112"/>
      <c r="EGD29" s="112"/>
      <c r="EGE29" s="112"/>
      <c r="EGF29" s="112"/>
      <c r="EGG29" s="112"/>
      <c r="EGH29" s="112"/>
      <c r="EGI29" s="112"/>
      <c r="EGJ29" s="112"/>
      <c r="EGK29" s="112"/>
      <c r="EGL29" s="112"/>
      <c r="EGM29" s="112"/>
      <c r="EGN29" s="112"/>
      <c r="EGO29" s="112"/>
      <c r="EGP29" s="112"/>
      <c r="EGQ29" s="112"/>
      <c r="EGR29" s="112"/>
      <c r="EGS29" s="112"/>
      <c r="EGT29" s="112"/>
      <c r="EGU29" s="112"/>
      <c r="EGV29" s="112"/>
      <c r="EGW29" s="112"/>
      <c r="EGX29" s="112"/>
      <c r="EGY29" s="112"/>
      <c r="EGZ29" s="112"/>
      <c r="EHA29" s="112"/>
      <c r="EHB29" s="112"/>
      <c r="EHC29" s="112"/>
      <c r="EHD29" s="112"/>
      <c r="EHE29" s="112"/>
      <c r="EHF29" s="112"/>
      <c r="EHG29" s="112"/>
      <c r="EHH29" s="112"/>
      <c r="EHI29" s="112"/>
      <c r="EHJ29" s="112"/>
      <c r="EHK29" s="112"/>
      <c r="EHL29" s="112"/>
      <c r="EHM29" s="112"/>
      <c r="EHN29" s="112"/>
      <c r="EHO29" s="112"/>
      <c r="EHP29" s="112"/>
      <c r="EHQ29" s="112"/>
      <c r="EHR29" s="112"/>
      <c r="EHS29" s="112"/>
      <c r="EHT29" s="112"/>
      <c r="EHU29" s="112"/>
      <c r="EHV29" s="112"/>
      <c r="EHW29" s="112"/>
      <c r="EHX29" s="112"/>
      <c r="EHY29" s="112"/>
      <c r="EHZ29" s="112"/>
      <c r="EIA29" s="112"/>
      <c r="EIB29" s="112"/>
      <c r="EIC29" s="112"/>
      <c r="EID29" s="112"/>
      <c r="EIE29" s="112"/>
      <c r="EIF29" s="112"/>
      <c r="EIG29" s="112"/>
      <c r="EIH29" s="112"/>
      <c r="EII29" s="112"/>
      <c r="EIJ29" s="112"/>
      <c r="EIK29" s="112"/>
      <c r="EIL29" s="112"/>
      <c r="EIM29" s="112"/>
      <c r="EIN29" s="112"/>
      <c r="EIO29" s="112"/>
      <c r="EIP29" s="112"/>
      <c r="EIQ29" s="112"/>
      <c r="EIR29" s="112"/>
      <c r="EIS29" s="112"/>
      <c r="EIT29" s="112"/>
      <c r="EIU29" s="112"/>
      <c r="EIV29" s="112"/>
      <c r="EIW29" s="112"/>
      <c r="EIX29" s="112"/>
      <c r="EIY29" s="112"/>
      <c r="EIZ29" s="112"/>
      <c r="EJA29" s="112"/>
      <c r="EJB29" s="112"/>
      <c r="EJC29" s="112"/>
      <c r="EJD29" s="112"/>
      <c r="EJE29" s="112"/>
      <c r="EJF29" s="112"/>
      <c r="EJG29" s="112"/>
      <c r="EJH29" s="112"/>
      <c r="EJI29" s="112"/>
      <c r="EJJ29" s="112"/>
      <c r="EJK29" s="112"/>
      <c r="EJL29" s="112"/>
      <c r="EJM29" s="112"/>
      <c r="EJN29" s="112"/>
      <c r="EJO29" s="112"/>
      <c r="EJP29" s="112"/>
      <c r="EJQ29" s="112"/>
      <c r="EJR29" s="112"/>
      <c r="EJS29" s="112"/>
      <c r="EJT29" s="112"/>
      <c r="EJU29" s="112"/>
      <c r="EJV29" s="112"/>
      <c r="EJW29" s="112"/>
      <c r="EJX29" s="112"/>
      <c r="EJY29" s="112"/>
      <c r="EJZ29" s="112"/>
      <c r="EKA29" s="112"/>
      <c r="EKB29" s="112"/>
      <c r="EKC29" s="112"/>
      <c r="EKD29" s="112"/>
      <c r="EKE29" s="112"/>
      <c r="EKF29" s="112"/>
      <c r="EKG29" s="112"/>
      <c r="EKH29" s="112"/>
      <c r="EKI29" s="112"/>
      <c r="EKJ29" s="112"/>
      <c r="EKK29" s="112"/>
      <c r="EKL29" s="112"/>
      <c r="EKM29" s="112"/>
      <c r="EKN29" s="112"/>
      <c r="EKO29" s="112"/>
      <c r="EKP29" s="112"/>
      <c r="EKQ29" s="112"/>
      <c r="EKR29" s="112"/>
      <c r="EKS29" s="112"/>
      <c r="EKT29" s="112"/>
      <c r="EKU29" s="112"/>
      <c r="EKV29" s="112"/>
      <c r="EKW29" s="112"/>
      <c r="EKX29" s="112"/>
      <c r="EKY29" s="112"/>
      <c r="EKZ29" s="112"/>
      <c r="ELA29" s="112"/>
      <c r="ELB29" s="112"/>
      <c r="ELC29" s="112"/>
      <c r="ELD29" s="112"/>
      <c r="ELE29" s="112"/>
      <c r="ELF29" s="112"/>
      <c r="ELG29" s="112"/>
      <c r="ELH29" s="112"/>
      <c r="ELI29" s="112"/>
      <c r="ELJ29" s="112"/>
      <c r="ELK29" s="112"/>
      <c r="ELL29" s="112"/>
      <c r="ELM29" s="112"/>
      <c r="ELN29" s="112"/>
      <c r="ELO29" s="112"/>
      <c r="ELP29" s="112"/>
      <c r="ELQ29" s="112"/>
      <c r="ELR29" s="112"/>
      <c r="ELS29" s="112"/>
      <c r="ELT29" s="112"/>
      <c r="ELU29" s="112"/>
      <c r="ELV29" s="112"/>
      <c r="ELW29" s="112"/>
      <c r="ELX29" s="112"/>
      <c r="ELY29" s="112"/>
      <c r="ELZ29" s="112"/>
      <c r="EMA29" s="112"/>
      <c r="EMB29" s="112"/>
      <c r="EMC29" s="112"/>
      <c r="EMD29" s="112"/>
      <c r="EME29" s="112"/>
      <c r="EMF29" s="112"/>
      <c r="EMG29" s="112"/>
      <c r="EMH29" s="112"/>
      <c r="EMI29" s="112"/>
      <c r="EMJ29" s="112"/>
      <c r="EMK29" s="112"/>
      <c r="EML29" s="112"/>
      <c r="EMM29" s="112"/>
      <c r="EMN29" s="112"/>
      <c r="EMO29" s="112"/>
      <c r="EMP29" s="112"/>
      <c r="EMQ29" s="112"/>
      <c r="EMR29" s="112"/>
      <c r="EMS29" s="112"/>
      <c r="EMT29" s="112"/>
      <c r="EMU29" s="112"/>
      <c r="EMV29" s="112"/>
      <c r="EMW29" s="112"/>
      <c r="EMX29" s="112"/>
      <c r="EMY29" s="112"/>
      <c r="EMZ29" s="112"/>
      <c r="ENA29" s="112"/>
      <c r="ENB29" s="112"/>
      <c r="ENC29" s="112"/>
      <c r="END29" s="112"/>
      <c r="ENE29" s="112"/>
      <c r="ENF29" s="112"/>
      <c r="ENG29" s="112"/>
      <c r="ENH29" s="112"/>
      <c r="ENI29" s="112"/>
      <c r="ENJ29" s="112"/>
      <c r="ENK29" s="112"/>
      <c r="ENL29" s="112"/>
      <c r="ENM29" s="112"/>
      <c r="ENN29" s="112"/>
      <c r="ENO29" s="112"/>
      <c r="ENP29" s="112"/>
      <c r="ENQ29" s="112"/>
      <c r="ENR29" s="112"/>
      <c r="ENS29" s="112"/>
      <c r="ENT29" s="112"/>
      <c r="ENU29" s="112"/>
      <c r="ENV29" s="112"/>
      <c r="ENW29" s="112"/>
      <c r="ENX29" s="112"/>
      <c r="ENY29" s="112"/>
      <c r="ENZ29" s="112"/>
      <c r="EOA29" s="112"/>
      <c r="EOB29" s="112"/>
      <c r="EOC29" s="112"/>
      <c r="EOD29" s="112"/>
      <c r="EOE29" s="112"/>
      <c r="EOF29" s="112"/>
      <c r="EOG29" s="112"/>
      <c r="EOH29" s="112"/>
      <c r="EOI29" s="112"/>
      <c r="EOJ29" s="112"/>
      <c r="EOK29" s="112"/>
      <c r="EOL29" s="112"/>
      <c r="EOM29" s="112"/>
      <c r="EON29" s="112"/>
      <c r="EOO29" s="112"/>
      <c r="EOP29" s="112"/>
      <c r="EOQ29" s="112"/>
      <c r="EOR29" s="112"/>
      <c r="EOS29" s="112"/>
      <c r="EOT29" s="112"/>
      <c r="EOU29" s="112"/>
      <c r="EOV29" s="112"/>
      <c r="EOW29" s="112"/>
      <c r="EOX29" s="112"/>
      <c r="EOY29" s="112"/>
      <c r="EOZ29" s="112"/>
      <c r="EPA29" s="112"/>
      <c r="EPB29" s="112"/>
      <c r="EPC29" s="112"/>
      <c r="EPD29" s="112"/>
      <c r="EPE29" s="112"/>
      <c r="EPF29" s="112"/>
      <c r="EPG29" s="112"/>
      <c r="EPH29" s="112"/>
      <c r="EPI29" s="112"/>
      <c r="EPJ29" s="112"/>
      <c r="EPK29" s="112"/>
      <c r="EPL29" s="112"/>
      <c r="EPM29" s="112"/>
      <c r="EPN29" s="112"/>
      <c r="EPO29" s="112"/>
      <c r="EPP29" s="112"/>
      <c r="EPQ29" s="112"/>
      <c r="EPR29" s="112"/>
      <c r="EPS29" s="112"/>
      <c r="EPT29" s="112"/>
      <c r="EPU29" s="112"/>
      <c r="EPV29" s="112"/>
      <c r="EPW29" s="112"/>
      <c r="EPX29" s="112"/>
      <c r="EPY29" s="112"/>
      <c r="EPZ29" s="112"/>
      <c r="EQA29" s="112"/>
      <c r="EQB29" s="112"/>
      <c r="EQC29" s="112"/>
      <c r="EQD29" s="112"/>
      <c r="EQE29" s="112"/>
      <c r="EQF29" s="112"/>
      <c r="EQG29" s="112"/>
      <c r="EQH29" s="112"/>
      <c r="EQI29" s="112"/>
      <c r="EQJ29" s="112"/>
      <c r="EQK29" s="112"/>
      <c r="EQL29" s="112"/>
      <c r="EQM29" s="112"/>
      <c r="EQN29" s="112"/>
      <c r="EQO29" s="112"/>
      <c r="EQP29" s="112"/>
      <c r="EQQ29" s="112"/>
      <c r="EQR29" s="112"/>
      <c r="EQS29" s="112"/>
      <c r="EQT29" s="112"/>
      <c r="EQU29" s="112"/>
      <c r="EQV29" s="112"/>
      <c r="EQW29" s="112"/>
      <c r="EQX29" s="112"/>
      <c r="EQY29" s="112"/>
      <c r="EQZ29" s="112"/>
      <c r="ERA29" s="112"/>
      <c r="ERB29" s="112"/>
      <c r="ERC29" s="112"/>
      <c r="ERD29" s="112"/>
      <c r="ERE29" s="112"/>
      <c r="ERF29" s="112"/>
      <c r="ERG29" s="112"/>
      <c r="ERH29" s="112"/>
      <c r="ERI29" s="112"/>
      <c r="ERJ29" s="112"/>
      <c r="ERK29" s="112"/>
      <c r="ERL29" s="112"/>
      <c r="ERM29" s="112"/>
      <c r="ERN29" s="112"/>
      <c r="ERO29" s="112"/>
      <c r="ERP29" s="112"/>
      <c r="ERQ29" s="112"/>
      <c r="ERR29" s="112"/>
      <c r="ERS29" s="112"/>
      <c r="ERT29" s="112"/>
      <c r="ERU29" s="112"/>
      <c r="ERV29" s="112"/>
      <c r="ERW29" s="112"/>
      <c r="ERX29" s="112"/>
      <c r="ERY29" s="112"/>
      <c r="ERZ29" s="112"/>
      <c r="ESA29" s="112"/>
      <c r="ESB29" s="112"/>
      <c r="ESC29" s="112"/>
      <c r="ESD29" s="112"/>
      <c r="ESE29" s="112"/>
      <c r="ESF29" s="112"/>
      <c r="ESG29" s="112"/>
      <c r="ESH29" s="112"/>
      <c r="ESI29" s="112"/>
      <c r="ESJ29" s="112"/>
      <c r="ESK29" s="112"/>
      <c r="ESL29" s="112"/>
      <c r="ESM29" s="112"/>
      <c r="ESN29" s="112"/>
      <c r="ESO29" s="112"/>
      <c r="ESP29" s="112"/>
      <c r="ESQ29" s="112"/>
      <c r="ESR29" s="112"/>
      <c r="ESS29" s="112"/>
      <c r="EST29" s="112"/>
      <c r="ESU29" s="112"/>
      <c r="ESV29" s="112"/>
      <c r="ESW29" s="112"/>
      <c r="ESX29" s="112"/>
      <c r="ESY29" s="112"/>
      <c r="ESZ29" s="112"/>
      <c r="ETA29" s="112"/>
      <c r="ETB29" s="112"/>
      <c r="ETC29" s="112"/>
      <c r="ETD29" s="112"/>
      <c r="ETE29" s="112"/>
      <c r="ETF29" s="112"/>
      <c r="ETG29" s="112"/>
      <c r="ETH29" s="112"/>
      <c r="ETI29" s="112"/>
      <c r="ETJ29" s="112"/>
      <c r="ETK29" s="112"/>
      <c r="ETL29" s="112"/>
      <c r="ETM29" s="112"/>
      <c r="ETN29" s="112"/>
      <c r="ETO29" s="112"/>
      <c r="ETP29" s="112"/>
      <c r="ETQ29" s="112"/>
      <c r="ETR29" s="112"/>
      <c r="ETS29" s="112"/>
      <c r="ETT29" s="112"/>
      <c r="ETU29" s="112"/>
      <c r="ETV29" s="112"/>
      <c r="ETW29" s="112"/>
      <c r="ETX29" s="112"/>
      <c r="ETY29" s="112"/>
      <c r="ETZ29" s="112"/>
      <c r="EUA29" s="112"/>
      <c r="EUB29" s="112"/>
      <c r="EUC29" s="112"/>
      <c r="EUD29" s="112"/>
      <c r="EUE29" s="112"/>
      <c r="EUF29" s="112"/>
      <c r="EUG29" s="112"/>
      <c r="EUH29" s="112"/>
      <c r="EUI29" s="112"/>
      <c r="EUJ29" s="112"/>
      <c r="EUK29" s="112"/>
      <c r="EUL29" s="112"/>
      <c r="EUM29" s="112"/>
      <c r="EUN29" s="112"/>
      <c r="EUO29" s="112"/>
      <c r="EUP29" s="112"/>
      <c r="EUQ29" s="112"/>
      <c r="EUR29" s="112"/>
      <c r="EUS29" s="112"/>
      <c r="EUT29" s="112"/>
      <c r="EUU29" s="112"/>
      <c r="EUV29" s="112"/>
      <c r="EUW29" s="112"/>
      <c r="EUX29" s="112"/>
      <c r="EUY29" s="112"/>
      <c r="EUZ29" s="112"/>
      <c r="EVA29" s="112"/>
      <c r="EVB29" s="112"/>
      <c r="EVC29" s="112"/>
      <c r="EVD29" s="112"/>
      <c r="EVE29" s="112"/>
      <c r="EVF29" s="112"/>
      <c r="EVG29" s="112"/>
      <c r="EVH29" s="112"/>
      <c r="EVI29" s="112"/>
      <c r="EVJ29" s="112"/>
      <c r="EVK29" s="112"/>
      <c r="EVL29" s="112"/>
      <c r="EVM29" s="112"/>
      <c r="EVN29" s="112"/>
      <c r="EVO29" s="112"/>
      <c r="EVP29" s="112"/>
      <c r="EVQ29" s="112"/>
      <c r="EVR29" s="112"/>
      <c r="EVS29" s="112"/>
      <c r="EVT29" s="112"/>
      <c r="EVU29" s="112"/>
      <c r="EVV29" s="112"/>
      <c r="EVW29" s="112"/>
      <c r="EVX29" s="112"/>
      <c r="EVY29" s="112"/>
      <c r="EVZ29" s="112"/>
      <c r="EWA29" s="112"/>
      <c r="EWB29" s="112"/>
      <c r="EWC29" s="112"/>
      <c r="EWD29" s="112"/>
      <c r="EWE29" s="112"/>
      <c r="EWF29" s="112"/>
      <c r="EWG29" s="112"/>
      <c r="EWH29" s="112"/>
      <c r="EWI29" s="112"/>
      <c r="EWJ29" s="112"/>
      <c r="EWK29" s="112"/>
      <c r="EWL29" s="112"/>
      <c r="EWM29" s="112"/>
      <c r="EWN29" s="112"/>
      <c r="EWO29" s="112"/>
      <c r="EWP29" s="112"/>
      <c r="EWQ29" s="112"/>
      <c r="EWR29" s="112"/>
      <c r="EWS29" s="112"/>
      <c r="EWT29" s="112"/>
      <c r="EWU29" s="112"/>
      <c r="EWV29" s="112"/>
      <c r="EWW29" s="112"/>
      <c r="EWX29" s="112"/>
      <c r="EWY29" s="112"/>
      <c r="EWZ29" s="112"/>
      <c r="EXA29" s="112"/>
      <c r="EXB29" s="112"/>
      <c r="EXC29" s="112"/>
      <c r="EXD29" s="112"/>
      <c r="EXE29" s="112"/>
      <c r="EXF29" s="112"/>
      <c r="EXG29" s="112"/>
      <c r="EXH29" s="112"/>
      <c r="EXI29" s="112"/>
      <c r="EXJ29" s="112"/>
      <c r="EXK29" s="112"/>
      <c r="EXL29" s="112"/>
      <c r="EXM29" s="112"/>
      <c r="EXN29" s="112"/>
      <c r="EXO29" s="112"/>
      <c r="EXP29" s="112"/>
      <c r="EXQ29" s="112"/>
      <c r="EXR29" s="112"/>
      <c r="EXS29" s="112"/>
      <c r="EXT29" s="112"/>
      <c r="EXU29" s="112"/>
      <c r="EXV29" s="112"/>
      <c r="EXW29" s="112"/>
      <c r="EXX29" s="112"/>
      <c r="EXY29" s="112"/>
      <c r="EXZ29" s="112"/>
      <c r="EYA29" s="112"/>
      <c r="EYB29" s="112"/>
      <c r="EYC29" s="112"/>
      <c r="EYD29" s="112"/>
      <c r="EYE29" s="112"/>
      <c r="EYF29" s="112"/>
      <c r="EYG29" s="112"/>
      <c r="EYH29" s="112"/>
      <c r="EYI29" s="112"/>
      <c r="EYJ29" s="112"/>
      <c r="EYK29" s="112"/>
      <c r="EYL29" s="112"/>
      <c r="EYM29" s="112"/>
      <c r="EYN29" s="112"/>
      <c r="EYO29" s="112"/>
      <c r="EYP29" s="112"/>
      <c r="EYQ29" s="112"/>
      <c r="EYR29" s="112"/>
      <c r="EYS29" s="112"/>
      <c r="EYT29" s="112"/>
      <c r="EYU29" s="112"/>
      <c r="EYV29" s="112"/>
      <c r="EYW29" s="112"/>
      <c r="EYX29" s="112"/>
      <c r="EYY29" s="112"/>
      <c r="EYZ29" s="112"/>
      <c r="EZA29" s="112"/>
      <c r="EZB29" s="112"/>
      <c r="EZC29" s="112"/>
      <c r="EZD29" s="112"/>
      <c r="EZE29" s="112"/>
      <c r="EZF29" s="112"/>
      <c r="EZG29" s="112"/>
      <c r="EZH29" s="112"/>
      <c r="EZI29" s="112"/>
      <c r="EZJ29" s="112"/>
      <c r="EZK29" s="112"/>
      <c r="EZL29" s="112"/>
      <c r="EZM29" s="112"/>
      <c r="EZN29" s="112"/>
      <c r="EZO29" s="112"/>
      <c r="EZP29" s="112"/>
      <c r="EZQ29" s="112"/>
      <c r="EZR29" s="112"/>
      <c r="EZS29" s="112"/>
      <c r="EZT29" s="112"/>
      <c r="EZU29" s="112"/>
      <c r="EZV29" s="112"/>
      <c r="EZW29" s="112"/>
      <c r="EZX29" s="112"/>
      <c r="EZY29" s="112"/>
      <c r="EZZ29" s="112"/>
      <c r="FAA29" s="112"/>
      <c r="FAB29" s="112"/>
      <c r="FAC29" s="112"/>
      <c r="FAD29" s="112"/>
      <c r="FAE29" s="112"/>
      <c r="FAF29" s="112"/>
      <c r="FAG29" s="112"/>
      <c r="FAH29" s="112"/>
      <c r="FAI29" s="112"/>
      <c r="FAJ29" s="112"/>
      <c r="FAK29" s="112"/>
      <c r="FAL29" s="112"/>
      <c r="FAM29" s="112"/>
      <c r="FAN29" s="112"/>
      <c r="FAO29" s="112"/>
      <c r="FAP29" s="112"/>
      <c r="FAQ29" s="112"/>
      <c r="FAR29" s="112"/>
      <c r="FAS29" s="112"/>
      <c r="FAT29" s="112"/>
      <c r="FAU29" s="112"/>
      <c r="FAV29" s="112"/>
      <c r="FAW29" s="112"/>
      <c r="FAX29" s="112"/>
      <c r="FAY29" s="112"/>
      <c r="FAZ29" s="112"/>
      <c r="FBA29" s="112"/>
      <c r="FBB29" s="112"/>
      <c r="FBC29" s="112"/>
      <c r="FBD29" s="112"/>
      <c r="FBE29" s="112"/>
      <c r="FBF29" s="112"/>
      <c r="FBG29" s="112"/>
      <c r="FBH29" s="112"/>
      <c r="FBI29" s="112"/>
      <c r="FBJ29" s="112"/>
      <c r="FBK29" s="112"/>
      <c r="FBL29" s="112"/>
      <c r="FBM29" s="112"/>
      <c r="FBN29" s="112"/>
      <c r="FBO29" s="112"/>
      <c r="FBP29" s="112"/>
      <c r="FBQ29" s="112"/>
      <c r="FBR29" s="112"/>
      <c r="FBS29" s="112"/>
      <c r="FBT29" s="112"/>
      <c r="FBU29" s="112"/>
      <c r="FBV29" s="112"/>
      <c r="FBW29" s="112"/>
      <c r="FBX29" s="112"/>
      <c r="FBY29" s="112"/>
      <c r="FBZ29" s="112"/>
      <c r="FCA29" s="112"/>
      <c r="FCB29" s="112"/>
      <c r="FCC29" s="112"/>
      <c r="FCD29" s="112"/>
      <c r="FCE29" s="112"/>
      <c r="FCF29" s="112"/>
      <c r="FCG29" s="112"/>
      <c r="FCH29" s="112"/>
      <c r="FCI29" s="112"/>
      <c r="FCJ29" s="112"/>
      <c r="FCK29" s="112"/>
      <c r="FCL29" s="112"/>
      <c r="FCM29" s="112"/>
      <c r="FCN29" s="112"/>
      <c r="FCO29" s="112"/>
      <c r="FCP29" s="112"/>
      <c r="FCQ29" s="112"/>
      <c r="FCR29" s="112"/>
      <c r="FCS29" s="112"/>
      <c r="FCT29" s="112"/>
      <c r="FCU29" s="112"/>
      <c r="FCV29" s="112"/>
      <c r="FCW29" s="112"/>
      <c r="FCX29" s="112"/>
      <c r="FCY29" s="112"/>
      <c r="FCZ29" s="112"/>
      <c r="FDA29" s="112"/>
      <c r="FDB29" s="112"/>
      <c r="FDC29" s="112"/>
      <c r="FDD29" s="112"/>
      <c r="FDE29" s="112"/>
      <c r="FDF29" s="112"/>
      <c r="FDG29" s="112"/>
      <c r="FDH29" s="112"/>
      <c r="FDI29" s="112"/>
      <c r="FDJ29" s="112"/>
      <c r="FDK29" s="112"/>
      <c r="FDL29" s="112"/>
      <c r="FDM29" s="112"/>
      <c r="FDN29" s="112"/>
      <c r="FDO29" s="112"/>
      <c r="FDP29" s="112"/>
      <c r="FDQ29" s="112"/>
      <c r="FDR29" s="112"/>
      <c r="FDS29" s="112"/>
      <c r="FDT29" s="112"/>
      <c r="FDU29" s="112"/>
      <c r="FDV29" s="112"/>
      <c r="FDW29" s="112"/>
      <c r="FDX29" s="112"/>
      <c r="FDY29" s="112"/>
      <c r="FDZ29" s="112"/>
      <c r="FEA29" s="112"/>
      <c r="FEB29" s="112"/>
      <c r="FEC29" s="112"/>
      <c r="FED29" s="112"/>
      <c r="FEE29" s="112"/>
      <c r="FEF29" s="112"/>
      <c r="FEG29" s="112"/>
      <c r="FEH29" s="112"/>
      <c r="FEI29" s="112"/>
      <c r="FEJ29" s="112"/>
      <c r="FEK29" s="112"/>
      <c r="FEL29" s="112"/>
      <c r="FEM29" s="112"/>
      <c r="FEN29" s="112"/>
      <c r="FEO29" s="112"/>
      <c r="FEP29" s="112"/>
      <c r="FEQ29" s="112"/>
      <c r="FER29" s="112"/>
      <c r="FES29" s="112"/>
      <c r="FET29" s="112"/>
      <c r="FEU29" s="112"/>
      <c r="FEV29" s="112"/>
      <c r="FEW29" s="112"/>
      <c r="FEX29" s="112"/>
      <c r="FEY29" s="112"/>
      <c r="FEZ29" s="112"/>
      <c r="FFA29" s="112"/>
      <c r="FFB29" s="112"/>
      <c r="FFC29" s="112"/>
      <c r="FFD29" s="112"/>
      <c r="FFE29" s="112"/>
      <c r="FFF29" s="112"/>
      <c r="FFG29" s="112"/>
      <c r="FFH29" s="112"/>
      <c r="FFI29" s="112"/>
      <c r="FFJ29" s="112"/>
      <c r="FFK29" s="112"/>
      <c r="FFL29" s="112"/>
      <c r="FFM29" s="112"/>
      <c r="FFN29" s="112"/>
      <c r="FFO29" s="112"/>
      <c r="FFP29" s="112"/>
      <c r="FFQ29" s="112"/>
      <c r="FFR29" s="112"/>
      <c r="FFS29" s="112"/>
      <c r="FFT29" s="112"/>
      <c r="FFU29" s="112"/>
      <c r="FFV29" s="112"/>
      <c r="FFW29" s="112"/>
      <c r="FFX29" s="112"/>
      <c r="FFY29" s="112"/>
      <c r="FFZ29" s="112"/>
      <c r="FGA29" s="112"/>
      <c r="FGB29" s="112"/>
      <c r="FGC29" s="112"/>
      <c r="FGD29" s="112"/>
      <c r="FGE29" s="112"/>
      <c r="FGF29" s="112"/>
      <c r="FGG29" s="112"/>
      <c r="FGH29" s="112"/>
      <c r="FGI29" s="112"/>
      <c r="FGJ29" s="112"/>
      <c r="FGK29" s="112"/>
      <c r="FGL29" s="112"/>
      <c r="FGM29" s="112"/>
      <c r="FGN29" s="112"/>
      <c r="FGO29" s="112"/>
      <c r="FGP29" s="112"/>
      <c r="FGQ29" s="112"/>
      <c r="FGR29" s="112"/>
      <c r="FGS29" s="112"/>
      <c r="FGT29" s="112"/>
      <c r="FGU29" s="112"/>
      <c r="FGV29" s="112"/>
      <c r="FGW29" s="112"/>
      <c r="FGX29" s="112"/>
      <c r="FGY29" s="112"/>
      <c r="FGZ29" s="112"/>
      <c r="FHA29" s="112"/>
      <c r="FHB29" s="112"/>
      <c r="FHC29" s="112"/>
      <c r="FHD29" s="112"/>
      <c r="FHE29" s="112"/>
      <c r="FHF29" s="112"/>
      <c r="FHG29" s="112"/>
      <c r="FHH29" s="112"/>
      <c r="FHI29" s="112"/>
      <c r="FHJ29" s="112"/>
      <c r="FHK29" s="112"/>
      <c r="FHL29" s="112"/>
      <c r="FHM29" s="112"/>
      <c r="FHN29" s="112"/>
      <c r="FHO29" s="112"/>
      <c r="FHP29" s="112"/>
      <c r="FHQ29" s="112"/>
      <c r="FHR29" s="112"/>
      <c r="FHS29" s="112"/>
      <c r="FHT29" s="112"/>
      <c r="FHU29" s="112"/>
      <c r="FHV29" s="112"/>
      <c r="FHW29" s="112"/>
      <c r="FHX29" s="112"/>
      <c r="FHY29" s="112"/>
      <c r="FHZ29" s="112"/>
      <c r="FIA29" s="112"/>
      <c r="FIB29" s="112"/>
      <c r="FIC29" s="112"/>
      <c r="FID29" s="112"/>
      <c r="FIE29" s="112"/>
      <c r="FIF29" s="112"/>
      <c r="FIG29" s="112"/>
      <c r="FIH29" s="112"/>
      <c r="FII29" s="112"/>
      <c r="FIJ29" s="112"/>
      <c r="FIK29" s="112"/>
      <c r="FIL29" s="112"/>
      <c r="FIM29" s="112"/>
      <c r="FIN29" s="112"/>
      <c r="FIO29" s="112"/>
      <c r="FIP29" s="112"/>
      <c r="FIQ29" s="112"/>
      <c r="FIR29" s="112"/>
      <c r="FIS29" s="112"/>
      <c r="FIT29" s="112"/>
      <c r="FIU29" s="112"/>
      <c r="FIV29" s="112"/>
      <c r="FIW29" s="112"/>
      <c r="FIX29" s="112"/>
      <c r="FIY29" s="112"/>
      <c r="FIZ29" s="112"/>
      <c r="FJA29" s="112"/>
      <c r="FJB29" s="112"/>
      <c r="FJC29" s="112"/>
      <c r="FJD29" s="112"/>
      <c r="FJE29" s="112"/>
      <c r="FJF29" s="112"/>
      <c r="FJG29" s="112"/>
      <c r="FJH29" s="112"/>
      <c r="FJI29" s="112"/>
      <c r="FJJ29" s="112"/>
      <c r="FJK29" s="112"/>
      <c r="FJL29" s="112"/>
      <c r="FJM29" s="112"/>
      <c r="FJN29" s="112"/>
      <c r="FJO29" s="112"/>
      <c r="FJP29" s="112"/>
      <c r="FJQ29" s="112"/>
      <c r="FJR29" s="112"/>
      <c r="FJS29" s="112"/>
      <c r="FJT29" s="112"/>
      <c r="FJU29" s="112"/>
      <c r="FJV29" s="112"/>
      <c r="FJW29" s="112"/>
      <c r="FJX29" s="112"/>
      <c r="FJY29" s="112"/>
      <c r="FJZ29" s="112"/>
      <c r="FKA29" s="112"/>
      <c r="FKB29" s="112"/>
      <c r="FKC29" s="112"/>
      <c r="FKD29" s="112"/>
      <c r="FKE29" s="112"/>
      <c r="FKF29" s="112"/>
      <c r="FKG29" s="112"/>
      <c r="FKH29" s="112"/>
      <c r="FKI29" s="112"/>
      <c r="FKJ29" s="112"/>
      <c r="FKK29" s="112"/>
      <c r="FKL29" s="112"/>
      <c r="FKM29" s="112"/>
      <c r="FKN29" s="112"/>
      <c r="FKO29" s="112"/>
      <c r="FKP29" s="112"/>
      <c r="FKQ29" s="112"/>
      <c r="FKR29" s="112"/>
      <c r="FKS29" s="112"/>
      <c r="FKT29" s="112"/>
      <c r="FKU29" s="112"/>
      <c r="FKV29" s="112"/>
      <c r="FKW29" s="112"/>
      <c r="FKX29" s="112"/>
      <c r="FKY29" s="112"/>
      <c r="FKZ29" s="112"/>
      <c r="FLA29" s="112"/>
      <c r="FLB29" s="112"/>
      <c r="FLC29" s="112"/>
      <c r="FLD29" s="112"/>
      <c r="FLE29" s="112"/>
      <c r="FLF29" s="112"/>
      <c r="FLG29" s="112"/>
      <c r="FLH29" s="112"/>
      <c r="FLI29" s="112"/>
      <c r="FLJ29" s="112"/>
      <c r="FLK29" s="112"/>
      <c r="FLL29" s="112"/>
      <c r="FLM29" s="112"/>
      <c r="FLN29" s="112"/>
      <c r="FLO29" s="112"/>
      <c r="FLP29" s="112"/>
      <c r="FLQ29" s="112"/>
      <c r="FLR29" s="112"/>
      <c r="FLS29" s="112"/>
      <c r="FLT29" s="112"/>
      <c r="FLU29" s="112"/>
      <c r="FLV29" s="112"/>
      <c r="FLW29" s="112"/>
      <c r="FLX29" s="112"/>
      <c r="FLY29" s="112"/>
      <c r="FLZ29" s="112"/>
      <c r="FMA29" s="112"/>
      <c r="FMB29" s="112"/>
      <c r="FMC29" s="112"/>
      <c r="FMD29" s="112"/>
      <c r="FME29" s="112"/>
      <c r="FMF29" s="112"/>
      <c r="FMG29" s="112"/>
      <c r="FMH29" s="112"/>
      <c r="FMI29" s="112"/>
      <c r="FMJ29" s="112"/>
      <c r="FMK29" s="112"/>
      <c r="FML29" s="112"/>
      <c r="FMM29" s="112"/>
      <c r="FMN29" s="112"/>
      <c r="FMO29" s="112"/>
      <c r="FMP29" s="112"/>
      <c r="FMQ29" s="112"/>
      <c r="FMR29" s="112"/>
      <c r="FMS29" s="112"/>
      <c r="FMT29" s="112"/>
      <c r="FMU29" s="112"/>
      <c r="FMV29" s="112"/>
      <c r="FMW29" s="112"/>
      <c r="FMX29" s="112"/>
      <c r="FMY29" s="112"/>
      <c r="FMZ29" s="112"/>
      <c r="FNA29" s="112"/>
      <c r="FNB29" s="112"/>
      <c r="FNC29" s="112"/>
      <c r="FND29" s="112"/>
      <c r="FNE29" s="112"/>
      <c r="FNF29" s="112"/>
      <c r="FNG29" s="112"/>
      <c r="FNH29" s="112"/>
      <c r="FNI29" s="112"/>
      <c r="FNJ29" s="112"/>
      <c r="FNK29" s="112"/>
      <c r="FNL29" s="112"/>
      <c r="FNM29" s="112"/>
      <c r="FNN29" s="112"/>
      <c r="FNO29" s="112"/>
      <c r="FNP29" s="112"/>
      <c r="FNQ29" s="112"/>
      <c r="FNR29" s="112"/>
      <c r="FNS29" s="112"/>
      <c r="FNT29" s="112"/>
      <c r="FNU29" s="112"/>
      <c r="FNV29" s="112"/>
      <c r="FNW29" s="112"/>
      <c r="FNX29" s="112"/>
      <c r="FNY29" s="112"/>
      <c r="FNZ29" s="112"/>
      <c r="FOA29" s="112"/>
      <c r="FOB29" s="112"/>
      <c r="FOC29" s="112"/>
      <c r="FOD29" s="112"/>
      <c r="FOE29" s="112"/>
      <c r="FOF29" s="112"/>
      <c r="FOG29" s="112"/>
      <c r="FOH29" s="112"/>
      <c r="FOI29" s="112"/>
      <c r="FOJ29" s="112"/>
      <c r="FOK29" s="112"/>
      <c r="FOL29" s="112"/>
      <c r="FOM29" s="112"/>
      <c r="FON29" s="112"/>
      <c r="FOO29" s="112"/>
      <c r="FOP29" s="112"/>
      <c r="FOQ29" s="112"/>
      <c r="FOR29" s="112"/>
      <c r="FOS29" s="112"/>
      <c r="FOT29" s="112"/>
      <c r="FOU29" s="112"/>
      <c r="FOV29" s="112"/>
      <c r="FOW29" s="112"/>
      <c r="FOX29" s="112"/>
      <c r="FOY29" s="112"/>
      <c r="FOZ29" s="112"/>
      <c r="FPA29" s="112"/>
      <c r="FPB29" s="112"/>
      <c r="FPC29" s="112"/>
      <c r="FPD29" s="112"/>
      <c r="FPE29" s="112"/>
      <c r="FPF29" s="112"/>
      <c r="FPG29" s="112"/>
      <c r="FPH29" s="112"/>
      <c r="FPI29" s="112"/>
      <c r="FPJ29" s="112"/>
      <c r="FPK29" s="112"/>
      <c r="FPL29" s="112"/>
      <c r="FPM29" s="112"/>
      <c r="FPN29" s="112"/>
      <c r="FPO29" s="112"/>
      <c r="FPP29" s="112"/>
      <c r="FPQ29" s="112"/>
      <c r="FPR29" s="112"/>
      <c r="FPS29" s="112"/>
      <c r="FPT29" s="112"/>
      <c r="FPU29" s="112"/>
      <c r="FPV29" s="112"/>
      <c r="FPW29" s="112"/>
      <c r="FPX29" s="112"/>
      <c r="FPY29" s="112"/>
      <c r="FPZ29" s="112"/>
      <c r="FQA29" s="112"/>
      <c r="FQB29" s="112"/>
      <c r="FQC29" s="112"/>
      <c r="FQD29" s="112"/>
      <c r="FQE29" s="112"/>
      <c r="FQF29" s="112"/>
      <c r="FQG29" s="112"/>
      <c r="FQH29" s="112"/>
      <c r="FQI29" s="112"/>
      <c r="FQJ29" s="112"/>
      <c r="FQK29" s="112"/>
      <c r="FQL29" s="112"/>
      <c r="FQM29" s="112"/>
      <c r="FQN29" s="112"/>
      <c r="FQO29" s="112"/>
      <c r="FQP29" s="112"/>
      <c r="FQQ29" s="112"/>
      <c r="FQR29" s="112"/>
      <c r="FQS29" s="112"/>
      <c r="FQT29" s="112"/>
      <c r="FQU29" s="112"/>
      <c r="FQV29" s="112"/>
      <c r="FQW29" s="112"/>
      <c r="FQX29" s="112"/>
      <c r="FQY29" s="112"/>
      <c r="FQZ29" s="112"/>
      <c r="FRA29" s="112"/>
      <c r="FRB29" s="112"/>
      <c r="FRC29" s="112"/>
      <c r="FRD29" s="112"/>
      <c r="FRE29" s="112"/>
      <c r="FRF29" s="112"/>
      <c r="FRG29" s="112"/>
      <c r="FRH29" s="112"/>
      <c r="FRI29" s="112"/>
      <c r="FRJ29" s="112"/>
      <c r="FRK29" s="112"/>
      <c r="FRL29" s="112"/>
      <c r="FRM29" s="112"/>
      <c r="FRN29" s="112"/>
      <c r="FRO29" s="112"/>
      <c r="FRP29" s="112"/>
      <c r="FRQ29" s="112"/>
      <c r="FRR29" s="112"/>
      <c r="FRS29" s="112"/>
      <c r="FRT29" s="112"/>
      <c r="FRU29" s="112"/>
      <c r="FRV29" s="112"/>
      <c r="FRW29" s="112"/>
      <c r="FRX29" s="112"/>
      <c r="FRY29" s="112"/>
      <c r="FRZ29" s="112"/>
      <c r="FSA29" s="112"/>
      <c r="FSB29" s="112"/>
      <c r="FSC29" s="112"/>
      <c r="FSD29" s="112"/>
      <c r="FSE29" s="112"/>
      <c r="FSF29" s="112"/>
      <c r="FSG29" s="112"/>
      <c r="FSH29" s="112"/>
      <c r="FSI29" s="112"/>
      <c r="FSJ29" s="112"/>
      <c r="FSK29" s="112"/>
      <c r="FSL29" s="112"/>
      <c r="FSM29" s="112"/>
      <c r="FSN29" s="112"/>
      <c r="FSO29" s="112"/>
      <c r="FSP29" s="112"/>
      <c r="FSQ29" s="112"/>
      <c r="FSR29" s="112"/>
      <c r="FSS29" s="112"/>
      <c r="FST29" s="112"/>
      <c r="FSU29" s="112"/>
      <c r="FSV29" s="112"/>
      <c r="FSW29" s="112"/>
      <c r="FSX29" s="112"/>
      <c r="FSY29" s="112"/>
      <c r="FSZ29" s="112"/>
      <c r="FTA29" s="112"/>
      <c r="FTB29" s="112"/>
      <c r="FTC29" s="112"/>
      <c r="FTD29" s="112"/>
      <c r="FTE29" s="112"/>
      <c r="FTF29" s="112"/>
      <c r="FTG29" s="112"/>
      <c r="FTH29" s="112"/>
      <c r="FTI29" s="112"/>
      <c r="FTJ29" s="112"/>
      <c r="FTK29" s="112"/>
      <c r="FTL29" s="112"/>
      <c r="FTM29" s="112"/>
      <c r="FTN29" s="112"/>
      <c r="FTO29" s="112"/>
      <c r="FTP29" s="112"/>
      <c r="FTQ29" s="112"/>
      <c r="FTR29" s="112"/>
      <c r="FTS29" s="112"/>
      <c r="FTT29" s="112"/>
      <c r="FTU29" s="112"/>
      <c r="FTV29" s="112"/>
      <c r="FTW29" s="112"/>
      <c r="FTX29" s="112"/>
      <c r="FTY29" s="112"/>
      <c r="FTZ29" s="112"/>
      <c r="FUA29" s="112"/>
      <c r="FUB29" s="112"/>
      <c r="FUC29" s="112"/>
      <c r="FUD29" s="112"/>
      <c r="FUE29" s="112"/>
      <c r="FUF29" s="112"/>
      <c r="FUG29" s="112"/>
      <c r="FUH29" s="112"/>
      <c r="FUI29" s="112"/>
      <c r="FUJ29" s="112"/>
      <c r="FUK29" s="112"/>
      <c r="FUL29" s="112"/>
      <c r="FUM29" s="112"/>
      <c r="FUN29" s="112"/>
      <c r="FUO29" s="112"/>
      <c r="FUP29" s="112"/>
      <c r="FUQ29" s="112"/>
      <c r="FUR29" s="112"/>
      <c r="FUS29" s="112"/>
      <c r="FUT29" s="112"/>
      <c r="FUU29" s="112"/>
      <c r="FUV29" s="112"/>
      <c r="FUW29" s="112"/>
      <c r="FUX29" s="112"/>
      <c r="FUY29" s="112"/>
      <c r="FUZ29" s="112"/>
      <c r="FVA29" s="112"/>
      <c r="FVB29" s="112"/>
      <c r="FVC29" s="112"/>
      <c r="FVD29" s="112"/>
      <c r="FVE29" s="112"/>
      <c r="FVF29" s="112"/>
      <c r="FVG29" s="112"/>
      <c r="FVH29" s="112"/>
      <c r="FVI29" s="112"/>
      <c r="FVJ29" s="112"/>
      <c r="FVK29" s="112"/>
      <c r="FVL29" s="112"/>
      <c r="FVM29" s="112"/>
      <c r="FVN29" s="112"/>
      <c r="FVO29" s="112"/>
      <c r="FVP29" s="112"/>
      <c r="FVQ29" s="112"/>
      <c r="FVR29" s="112"/>
      <c r="FVS29" s="112"/>
      <c r="FVT29" s="112"/>
      <c r="FVU29" s="112"/>
      <c r="FVV29" s="112"/>
      <c r="FVW29" s="112"/>
      <c r="FVX29" s="112"/>
      <c r="FVY29" s="112"/>
      <c r="FVZ29" s="112"/>
      <c r="FWA29" s="112"/>
      <c r="FWB29" s="112"/>
      <c r="FWC29" s="112"/>
      <c r="FWD29" s="112"/>
      <c r="FWE29" s="112"/>
      <c r="FWF29" s="112"/>
      <c r="FWG29" s="112"/>
      <c r="FWH29" s="112"/>
      <c r="FWI29" s="112"/>
      <c r="FWJ29" s="112"/>
      <c r="FWK29" s="112"/>
      <c r="FWL29" s="112"/>
      <c r="FWM29" s="112"/>
      <c r="FWN29" s="112"/>
      <c r="FWO29" s="112"/>
      <c r="FWP29" s="112"/>
      <c r="FWQ29" s="112"/>
      <c r="FWR29" s="112"/>
      <c r="FWS29" s="112"/>
      <c r="FWT29" s="112"/>
      <c r="FWU29" s="112"/>
      <c r="FWV29" s="112"/>
      <c r="FWW29" s="112"/>
      <c r="FWX29" s="112"/>
      <c r="FWY29" s="112"/>
      <c r="FWZ29" s="112"/>
      <c r="FXA29" s="112"/>
      <c r="FXB29" s="112"/>
      <c r="FXC29" s="112"/>
      <c r="FXD29" s="112"/>
      <c r="FXE29" s="112"/>
      <c r="FXF29" s="112"/>
      <c r="FXG29" s="112"/>
      <c r="FXH29" s="112"/>
      <c r="FXI29" s="112"/>
      <c r="FXJ29" s="112"/>
      <c r="FXK29" s="112"/>
      <c r="FXL29" s="112"/>
      <c r="FXM29" s="112"/>
      <c r="FXN29" s="112"/>
      <c r="FXO29" s="112"/>
      <c r="FXP29" s="112"/>
      <c r="FXQ29" s="112"/>
      <c r="FXR29" s="112"/>
      <c r="FXS29" s="112"/>
      <c r="FXT29" s="112"/>
      <c r="FXU29" s="112"/>
      <c r="FXV29" s="112"/>
      <c r="FXW29" s="112"/>
      <c r="FXX29" s="112"/>
      <c r="FXY29" s="112"/>
      <c r="FXZ29" s="112"/>
      <c r="FYA29" s="112"/>
      <c r="FYB29" s="112"/>
      <c r="FYC29" s="112"/>
      <c r="FYD29" s="112"/>
      <c r="FYE29" s="112"/>
      <c r="FYF29" s="112"/>
      <c r="FYG29" s="112"/>
      <c r="FYH29" s="112"/>
      <c r="FYI29" s="112"/>
      <c r="FYJ29" s="112"/>
      <c r="FYK29" s="112"/>
      <c r="FYL29" s="112"/>
      <c r="FYM29" s="112"/>
      <c r="FYN29" s="112"/>
      <c r="FYO29" s="112"/>
      <c r="FYP29" s="112"/>
      <c r="FYQ29" s="112"/>
      <c r="FYR29" s="112"/>
      <c r="FYS29" s="112"/>
      <c r="FYT29" s="112"/>
      <c r="FYU29" s="112"/>
      <c r="FYV29" s="112"/>
      <c r="FYW29" s="112"/>
      <c r="FYX29" s="112"/>
      <c r="FYY29" s="112"/>
      <c r="FYZ29" s="112"/>
      <c r="FZA29" s="112"/>
      <c r="FZB29" s="112"/>
      <c r="FZC29" s="112"/>
      <c r="FZD29" s="112"/>
      <c r="FZE29" s="112"/>
      <c r="FZF29" s="112"/>
      <c r="FZG29" s="112"/>
      <c r="FZH29" s="112"/>
      <c r="FZI29" s="112"/>
      <c r="FZJ29" s="112"/>
      <c r="FZK29" s="112"/>
      <c r="FZL29" s="112"/>
      <c r="FZM29" s="112"/>
      <c r="FZN29" s="112"/>
      <c r="FZO29" s="112"/>
      <c r="FZP29" s="112"/>
      <c r="FZQ29" s="112"/>
      <c r="FZR29" s="112"/>
      <c r="FZS29" s="112"/>
      <c r="FZT29" s="112"/>
      <c r="FZU29" s="112"/>
      <c r="FZV29" s="112"/>
      <c r="FZW29" s="112"/>
      <c r="FZX29" s="112"/>
      <c r="FZY29" s="112"/>
      <c r="FZZ29" s="112"/>
      <c r="GAA29" s="112"/>
      <c r="GAB29" s="112"/>
      <c r="GAC29" s="112"/>
      <c r="GAD29" s="112"/>
      <c r="GAE29" s="112"/>
      <c r="GAF29" s="112"/>
      <c r="GAG29" s="112"/>
      <c r="GAH29" s="112"/>
      <c r="GAI29" s="112"/>
      <c r="GAJ29" s="112"/>
      <c r="GAK29" s="112"/>
      <c r="GAL29" s="112"/>
      <c r="GAM29" s="112"/>
      <c r="GAN29" s="112"/>
      <c r="GAO29" s="112"/>
      <c r="GAP29" s="112"/>
      <c r="GAQ29" s="112"/>
      <c r="GAR29" s="112"/>
      <c r="GAS29" s="112"/>
      <c r="GAT29" s="112"/>
      <c r="GAU29" s="112"/>
      <c r="GAV29" s="112"/>
      <c r="GAW29" s="112"/>
      <c r="GAX29" s="112"/>
      <c r="GAY29" s="112"/>
      <c r="GAZ29" s="112"/>
      <c r="GBA29" s="112"/>
      <c r="GBB29" s="112"/>
      <c r="GBC29" s="112"/>
      <c r="GBD29" s="112"/>
      <c r="GBE29" s="112"/>
      <c r="GBF29" s="112"/>
      <c r="GBG29" s="112"/>
      <c r="GBH29" s="112"/>
      <c r="GBI29" s="112"/>
      <c r="GBJ29" s="112"/>
      <c r="GBK29" s="112"/>
      <c r="GBL29" s="112"/>
      <c r="GBM29" s="112"/>
      <c r="GBN29" s="112"/>
      <c r="GBO29" s="112"/>
      <c r="GBP29" s="112"/>
      <c r="GBQ29" s="112"/>
      <c r="GBR29" s="112"/>
      <c r="GBS29" s="112"/>
      <c r="GBT29" s="112"/>
      <c r="GBU29" s="112"/>
      <c r="GBV29" s="112"/>
      <c r="GBW29" s="112"/>
      <c r="GBX29" s="112"/>
      <c r="GBY29" s="112"/>
      <c r="GBZ29" s="112"/>
      <c r="GCA29" s="112"/>
      <c r="GCB29" s="112"/>
      <c r="GCC29" s="112"/>
      <c r="GCD29" s="112"/>
      <c r="GCE29" s="112"/>
      <c r="GCF29" s="112"/>
      <c r="GCG29" s="112"/>
      <c r="GCH29" s="112"/>
      <c r="GCI29" s="112"/>
      <c r="GCJ29" s="112"/>
      <c r="GCK29" s="112"/>
      <c r="GCL29" s="112"/>
      <c r="GCM29" s="112"/>
      <c r="GCN29" s="112"/>
      <c r="GCO29" s="112"/>
      <c r="GCP29" s="112"/>
      <c r="GCQ29" s="112"/>
      <c r="GCR29" s="112"/>
      <c r="GCS29" s="112"/>
      <c r="GCT29" s="112"/>
      <c r="GCU29" s="112"/>
      <c r="GCV29" s="112"/>
      <c r="GCW29" s="112"/>
      <c r="GCX29" s="112"/>
      <c r="GCY29" s="112"/>
      <c r="GCZ29" s="112"/>
      <c r="GDA29" s="112"/>
      <c r="GDB29" s="112"/>
      <c r="GDC29" s="112"/>
      <c r="GDD29" s="112"/>
      <c r="GDE29" s="112"/>
      <c r="GDF29" s="112"/>
      <c r="GDG29" s="112"/>
      <c r="GDH29" s="112"/>
      <c r="GDI29" s="112"/>
      <c r="GDJ29" s="112"/>
      <c r="GDK29" s="112"/>
      <c r="GDL29" s="112"/>
      <c r="GDM29" s="112"/>
      <c r="GDN29" s="112"/>
      <c r="GDO29" s="112"/>
      <c r="GDP29" s="112"/>
      <c r="GDQ29" s="112"/>
      <c r="GDR29" s="112"/>
      <c r="GDS29" s="112"/>
      <c r="GDT29" s="112"/>
      <c r="GDU29" s="112"/>
      <c r="GDV29" s="112"/>
      <c r="GDW29" s="112"/>
      <c r="GDX29" s="112"/>
      <c r="GDY29" s="112"/>
      <c r="GDZ29" s="112"/>
      <c r="GEA29" s="112"/>
      <c r="GEB29" s="112"/>
      <c r="GEC29" s="112"/>
      <c r="GED29" s="112"/>
      <c r="GEE29" s="112"/>
      <c r="GEF29" s="112"/>
      <c r="GEG29" s="112"/>
      <c r="GEH29" s="112"/>
      <c r="GEI29" s="112"/>
      <c r="GEJ29" s="112"/>
      <c r="GEK29" s="112"/>
      <c r="GEL29" s="112"/>
      <c r="GEM29" s="112"/>
      <c r="GEN29" s="112"/>
      <c r="GEO29" s="112"/>
      <c r="GEP29" s="112"/>
      <c r="GEQ29" s="112"/>
      <c r="GER29" s="112"/>
      <c r="GES29" s="112"/>
      <c r="GET29" s="112"/>
      <c r="GEU29" s="112"/>
      <c r="GEV29" s="112"/>
      <c r="GEW29" s="112"/>
      <c r="GEX29" s="112"/>
      <c r="GEY29" s="112"/>
      <c r="GEZ29" s="112"/>
      <c r="GFA29" s="112"/>
      <c r="GFB29" s="112"/>
      <c r="GFC29" s="112"/>
      <c r="GFD29" s="112"/>
      <c r="GFE29" s="112"/>
      <c r="GFF29" s="112"/>
      <c r="GFG29" s="112"/>
      <c r="GFH29" s="112"/>
      <c r="GFI29" s="112"/>
      <c r="GFJ29" s="112"/>
      <c r="GFK29" s="112"/>
      <c r="GFL29" s="112"/>
      <c r="GFM29" s="112"/>
      <c r="GFN29" s="112"/>
      <c r="GFO29" s="112"/>
      <c r="GFP29" s="112"/>
      <c r="GFQ29" s="112"/>
      <c r="GFR29" s="112"/>
      <c r="GFS29" s="112"/>
      <c r="GFT29" s="112"/>
      <c r="GFU29" s="112"/>
      <c r="GFV29" s="112"/>
      <c r="GFW29" s="112"/>
      <c r="GFX29" s="112"/>
      <c r="GFY29" s="112"/>
      <c r="GFZ29" s="112"/>
      <c r="GGA29" s="112"/>
      <c r="GGB29" s="112"/>
      <c r="GGC29" s="112"/>
      <c r="GGD29" s="112"/>
      <c r="GGE29" s="112"/>
      <c r="GGF29" s="112"/>
      <c r="GGG29" s="112"/>
      <c r="GGH29" s="112"/>
      <c r="GGI29" s="112"/>
      <c r="GGJ29" s="112"/>
      <c r="GGK29" s="112"/>
      <c r="GGL29" s="112"/>
      <c r="GGM29" s="112"/>
      <c r="GGN29" s="112"/>
      <c r="GGO29" s="112"/>
      <c r="GGP29" s="112"/>
      <c r="GGQ29" s="112"/>
      <c r="GGR29" s="112"/>
      <c r="GGS29" s="112"/>
      <c r="GGT29" s="112"/>
      <c r="GGU29" s="112"/>
      <c r="GGV29" s="112"/>
      <c r="GGW29" s="112"/>
      <c r="GGX29" s="112"/>
      <c r="GGY29" s="112"/>
      <c r="GGZ29" s="112"/>
      <c r="GHA29" s="112"/>
      <c r="GHB29" s="112"/>
      <c r="GHC29" s="112"/>
      <c r="GHD29" s="112"/>
      <c r="GHE29" s="112"/>
      <c r="GHF29" s="112"/>
      <c r="GHG29" s="112"/>
      <c r="GHH29" s="112"/>
      <c r="GHI29" s="112"/>
      <c r="GHJ29" s="112"/>
      <c r="GHK29" s="112"/>
      <c r="GHL29" s="112"/>
      <c r="GHM29" s="112"/>
      <c r="GHN29" s="112"/>
      <c r="GHO29" s="112"/>
      <c r="GHP29" s="112"/>
      <c r="GHQ29" s="112"/>
      <c r="GHR29" s="112"/>
      <c r="GHS29" s="112"/>
      <c r="GHT29" s="112"/>
      <c r="GHU29" s="112"/>
      <c r="GHV29" s="112"/>
      <c r="GHW29" s="112"/>
      <c r="GHX29" s="112"/>
      <c r="GHY29" s="112"/>
      <c r="GHZ29" s="112"/>
      <c r="GIA29" s="112"/>
      <c r="GIB29" s="112"/>
      <c r="GIC29" s="112"/>
      <c r="GID29" s="112"/>
      <c r="GIE29" s="112"/>
      <c r="GIF29" s="112"/>
      <c r="GIG29" s="112"/>
      <c r="GIH29" s="112"/>
      <c r="GII29" s="112"/>
      <c r="GIJ29" s="112"/>
      <c r="GIK29" s="112"/>
      <c r="GIL29" s="112"/>
      <c r="GIM29" s="112"/>
      <c r="GIN29" s="112"/>
      <c r="GIO29" s="112"/>
      <c r="GIP29" s="112"/>
      <c r="GIQ29" s="112"/>
      <c r="GIR29" s="112"/>
      <c r="GIS29" s="112"/>
      <c r="GIT29" s="112"/>
      <c r="GIU29" s="112"/>
      <c r="GIV29" s="112"/>
      <c r="GIW29" s="112"/>
      <c r="GIX29" s="112"/>
      <c r="GIY29" s="112"/>
      <c r="GIZ29" s="112"/>
      <c r="GJA29" s="112"/>
      <c r="GJB29" s="112"/>
      <c r="GJC29" s="112"/>
      <c r="GJD29" s="112"/>
      <c r="GJE29" s="112"/>
      <c r="GJF29" s="112"/>
      <c r="GJG29" s="112"/>
      <c r="GJH29" s="112"/>
      <c r="GJI29" s="112"/>
      <c r="GJJ29" s="112"/>
      <c r="GJK29" s="112"/>
      <c r="GJL29" s="112"/>
      <c r="GJM29" s="112"/>
      <c r="GJN29" s="112"/>
      <c r="GJO29" s="112"/>
      <c r="GJP29" s="112"/>
      <c r="GJQ29" s="112"/>
      <c r="GJR29" s="112"/>
      <c r="GJS29" s="112"/>
      <c r="GJT29" s="112"/>
      <c r="GJU29" s="112"/>
      <c r="GJV29" s="112"/>
      <c r="GJW29" s="112"/>
      <c r="GJX29" s="112"/>
      <c r="GJY29" s="112"/>
      <c r="GJZ29" s="112"/>
      <c r="GKA29" s="112"/>
      <c r="GKB29" s="112"/>
      <c r="GKC29" s="112"/>
      <c r="GKD29" s="112"/>
      <c r="GKE29" s="112"/>
      <c r="GKF29" s="112"/>
      <c r="GKG29" s="112"/>
      <c r="GKH29" s="112"/>
      <c r="GKI29" s="112"/>
      <c r="GKJ29" s="112"/>
      <c r="GKK29" s="112"/>
      <c r="GKL29" s="112"/>
      <c r="GKM29" s="112"/>
      <c r="GKN29" s="112"/>
      <c r="GKO29" s="112"/>
      <c r="GKP29" s="112"/>
      <c r="GKQ29" s="112"/>
      <c r="GKR29" s="112"/>
      <c r="GKS29" s="112"/>
      <c r="GKT29" s="112"/>
      <c r="GKU29" s="112"/>
      <c r="GKV29" s="112"/>
      <c r="GKW29" s="112"/>
      <c r="GKX29" s="112"/>
      <c r="GKY29" s="112"/>
      <c r="GKZ29" s="112"/>
      <c r="GLA29" s="112"/>
      <c r="GLB29" s="112"/>
      <c r="GLC29" s="112"/>
      <c r="GLD29" s="112"/>
      <c r="GLE29" s="112"/>
      <c r="GLF29" s="112"/>
      <c r="GLG29" s="112"/>
      <c r="GLH29" s="112"/>
      <c r="GLI29" s="112"/>
      <c r="GLJ29" s="112"/>
      <c r="GLK29" s="112"/>
      <c r="GLL29" s="112"/>
      <c r="GLM29" s="112"/>
      <c r="GLN29" s="112"/>
      <c r="GLO29" s="112"/>
      <c r="GLP29" s="112"/>
      <c r="GLQ29" s="112"/>
      <c r="GLR29" s="112"/>
      <c r="GLS29" s="112"/>
      <c r="GLT29" s="112"/>
      <c r="GLU29" s="112"/>
      <c r="GLV29" s="112"/>
      <c r="GLW29" s="112"/>
      <c r="GLX29" s="112"/>
      <c r="GLY29" s="112"/>
      <c r="GLZ29" s="112"/>
      <c r="GMA29" s="112"/>
      <c r="GMB29" s="112"/>
      <c r="GMC29" s="112"/>
      <c r="GMD29" s="112"/>
      <c r="GME29" s="112"/>
      <c r="GMF29" s="112"/>
      <c r="GMG29" s="112"/>
      <c r="GMH29" s="112"/>
      <c r="GMI29" s="112"/>
      <c r="GMJ29" s="112"/>
      <c r="GMK29" s="112"/>
      <c r="GML29" s="112"/>
      <c r="GMM29" s="112"/>
      <c r="GMN29" s="112"/>
      <c r="GMO29" s="112"/>
      <c r="GMP29" s="112"/>
      <c r="GMQ29" s="112"/>
      <c r="GMR29" s="112"/>
      <c r="GMS29" s="112"/>
      <c r="GMT29" s="112"/>
      <c r="GMU29" s="112"/>
      <c r="GMV29" s="112"/>
      <c r="GMW29" s="112"/>
      <c r="GMX29" s="112"/>
      <c r="GMY29" s="112"/>
      <c r="GMZ29" s="112"/>
      <c r="GNA29" s="112"/>
      <c r="GNB29" s="112"/>
      <c r="GNC29" s="112"/>
      <c r="GND29" s="112"/>
      <c r="GNE29" s="112"/>
      <c r="GNF29" s="112"/>
      <c r="GNG29" s="112"/>
      <c r="GNH29" s="112"/>
      <c r="GNI29" s="112"/>
      <c r="GNJ29" s="112"/>
      <c r="GNK29" s="112"/>
      <c r="GNL29" s="112"/>
      <c r="GNM29" s="112"/>
      <c r="GNN29" s="112"/>
      <c r="GNO29" s="112"/>
      <c r="GNP29" s="112"/>
      <c r="GNQ29" s="112"/>
      <c r="GNR29" s="112"/>
      <c r="GNS29" s="112"/>
      <c r="GNT29" s="112"/>
      <c r="GNU29" s="112"/>
      <c r="GNV29" s="112"/>
      <c r="GNW29" s="112"/>
      <c r="GNX29" s="112"/>
      <c r="GNY29" s="112"/>
      <c r="GNZ29" s="112"/>
      <c r="GOA29" s="112"/>
      <c r="GOB29" s="112"/>
      <c r="GOC29" s="112"/>
      <c r="GOD29" s="112"/>
      <c r="GOE29" s="112"/>
      <c r="GOF29" s="112"/>
      <c r="GOG29" s="112"/>
      <c r="GOH29" s="112"/>
      <c r="GOI29" s="112"/>
      <c r="GOJ29" s="112"/>
      <c r="GOK29" s="112"/>
      <c r="GOL29" s="112"/>
      <c r="GOM29" s="112"/>
      <c r="GON29" s="112"/>
      <c r="GOO29" s="112"/>
      <c r="GOP29" s="112"/>
      <c r="GOQ29" s="112"/>
      <c r="GOR29" s="112"/>
      <c r="GOS29" s="112"/>
      <c r="GOT29" s="112"/>
      <c r="GOU29" s="112"/>
      <c r="GOV29" s="112"/>
      <c r="GOW29" s="112"/>
      <c r="GOX29" s="112"/>
      <c r="GOY29" s="112"/>
      <c r="GOZ29" s="112"/>
      <c r="GPA29" s="112"/>
      <c r="GPB29" s="112"/>
      <c r="GPC29" s="112"/>
      <c r="GPD29" s="112"/>
      <c r="GPE29" s="112"/>
      <c r="GPF29" s="112"/>
      <c r="GPG29" s="112"/>
      <c r="GPH29" s="112"/>
      <c r="GPI29" s="112"/>
      <c r="GPJ29" s="112"/>
      <c r="GPK29" s="112"/>
      <c r="GPL29" s="112"/>
      <c r="GPM29" s="112"/>
      <c r="GPN29" s="112"/>
      <c r="GPO29" s="112"/>
      <c r="GPP29" s="112"/>
      <c r="GPQ29" s="112"/>
      <c r="GPR29" s="112"/>
      <c r="GPS29" s="112"/>
      <c r="GPT29" s="112"/>
      <c r="GPU29" s="112"/>
      <c r="GPV29" s="112"/>
      <c r="GPW29" s="112"/>
      <c r="GPX29" s="112"/>
      <c r="GPY29" s="112"/>
      <c r="GPZ29" s="112"/>
      <c r="GQA29" s="112"/>
      <c r="GQB29" s="112"/>
      <c r="GQC29" s="112"/>
      <c r="GQD29" s="112"/>
      <c r="GQE29" s="112"/>
      <c r="GQF29" s="112"/>
      <c r="GQG29" s="112"/>
      <c r="GQH29" s="112"/>
      <c r="GQI29" s="112"/>
      <c r="GQJ29" s="112"/>
      <c r="GQK29" s="112"/>
      <c r="GQL29" s="112"/>
      <c r="GQM29" s="112"/>
      <c r="GQN29" s="112"/>
      <c r="GQO29" s="112"/>
      <c r="GQP29" s="112"/>
      <c r="GQQ29" s="112"/>
      <c r="GQR29" s="112"/>
      <c r="GQS29" s="112"/>
      <c r="GQT29" s="112"/>
      <c r="GQU29" s="112"/>
      <c r="GQV29" s="112"/>
      <c r="GQW29" s="112"/>
      <c r="GQX29" s="112"/>
      <c r="GQY29" s="112"/>
      <c r="GQZ29" s="112"/>
      <c r="GRA29" s="112"/>
      <c r="GRB29" s="112"/>
      <c r="GRC29" s="112"/>
      <c r="GRD29" s="112"/>
      <c r="GRE29" s="112"/>
      <c r="GRF29" s="112"/>
      <c r="GRG29" s="112"/>
      <c r="GRH29" s="112"/>
      <c r="GRI29" s="112"/>
      <c r="GRJ29" s="112"/>
      <c r="GRK29" s="112"/>
      <c r="GRL29" s="112"/>
      <c r="GRM29" s="112"/>
      <c r="GRN29" s="112"/>
      <c r="GRO29" s="112"/>
      <c r="GRP29" s="112"/>
      <c r="GRQ29" s="112"/>
      <c r="GRR29" s="112"/>
      <c r="GRS29" s="112"/>
      <c r="GRT29" s="112"/>
      <c r="GRU29" s="112"/>
      <c r="GRV29" s="112"/>
      <c r="GRW29" s="112"/>
      <c r="GRX29" s="112"/>
      <c r="GRY29" s="112"/>
      <c r="GRZ29" s="112"/>
      <c r="GSA29" s="112"/>
      <c r="GSB29" s="112"/>
      <c r="GSC29" s="112"/>
      <c r="GSD29" s="112"/>
      <c r="GSE29" s="112"/>
      <c r="GSF29" s="112"/>
      <c r="GSG29" s="112"/>
      <c r="GSH29" s="112"/>
      <c r="GSI29" s="112"/>
      <c r="GSJ29" s="112"/>
      <c r="GSK29" s="112"/>
      <c r="GSL29" s="112"/>
      <c r="GSM29" s="112"/>
      <c r="GSN29" s="112"/>
      <c r="GSO29" s="112"/>
      <c r="GSP29" s="112"/>
      <c r="GSQ29" s="112"/>
      <c r="GSR29" s="112"/>
      <c r="GSS29" s="112"/>
      <c r="GST29" s="112"/>
      <c r="GSU29" s="112"/>
      <c r="GSV29" s="112"/>
      <c r="GSW29" s="112"/>
      <c r="GSX29" s="112"/>
      <c r="GSY29" s="112"/>
      <c r="GSZ29" s="112"/>
      <c r="GTA29" s="112"/>
      <c r="GTB29" s="112"/>
      <c r="GTC29" s="112"/>
      <c r="GTD29" s="112"/>
      <c r="GTE29" s="112"/>
      <c r="GTF29" s="112"/>
      <c r="GTG29" s="112"/>
      <c r="GTH29" s="112"/>
      <c r="GTI29" s="112"/>
      <c r="GTJ29" s="112"/>
      <c r="GTK29" s="112"/>
      <c r="GTL29" s="112"/>
      <c r="GTM29" s="112"/>
      <c r="GTN29" s="112"/>
      <c r="GTO29" s="112"/>
      <c r="GTP29" s="112"/>
      <c r="GTQ29" s="112"/>
      <c r="GTR29" s="112"/>
      <c r="GTS29" s="112"/>
      <c r="GTT29" s="112"/>
      <c r="GTU29" s="112"/>
      <c r="GTV29" s="112"/>
      <c r="GTW29" s="112"/>
      <c r="GTX29" s="112"/>
      <c r="GTY29" s="112"/>
      <c r="GTZ29" s="112"/>
      <c r="GUA29" s="112"/>
      <c r="GUB29" s="112"/>
      <c r="GUC29" s="112"/>
      <c r="GUD29" s="112"/>
      <c r="GUE29" s="112"/>
      <c r="GUF29" s="112"/>
      <c r="GUG29" s="112"/>
      <c r="GUH29" s="112"/>
      <c r="GUI29" s="112"/>
      <c r="GUJ29" s="112"/>
      <c r="GUK29" s="112"/>
      <c r="GUL29" s="112"/>
      <c r="GUM29" s="112"/>
      <c r="GUN29" s="112"/>
      <c r="GUO29" s="112"/>
      <c r="GUP29" s="112"/>
      <c r="GUQ29" s="112"/>
      <c r="GUR29" s="112"/>
      <c r="GUS29" s="112"/>
      <c r="GUT29" s="112"/>
      <c r="GUU29" s="112"/>
      <c r="GUV29" s="112"/>
      <c r="GUW29" s="112"/>
      <c r="GUX29" s="112"/>
      <c r="GUY29" s="112"/>
      <c r="GUZ29" s="112"/>
      <c r="GVA29" s="112"/>
      <c r="GVB29" s="112"/>
      <c r="GVC29" s="112"/>
      <c r="GVD29" s="112"/>
      <c r="GVE29" s="112"/>
      <c r="GVF29" s="112"/>
      <c r="GVG29" s="112"/>
      <c r="GVH29" s="112"/>
      <c r="GVI29" s="112"/>
      <c r="GVJ29" s="112"/>
      <c r="GVK29" s="112"/>
      <c r="GVL29" s="112"/>
      <c r="GVM29" s="112"/>
      <c r="GVN29" s="112"/>
      <c r="GVO29" s="112"/>
      <c r="GVP29" s="112"/>
      <c r="GVQ29" s="112"/>
      <c r="GVR29" s="112"/>
      <c r="GVS29" s="112"/>
      <c r="GVT29" s="112"/>
      <c r="GVU29" s="112"/>
      <c r="GVV29" s="112"/>
      <c r="GVW29" s="112"/>
      <c r="GVX29" s="112"/>
      <c r="GVY29" s="112"/>
      <c r="GVZ29" s="112"/>
      <c r="GWA29" s="112"/>
      <c r="GWB29" s="112"/>
      <c r="GWC29" s="112"/>
      <c r="GWD29" s="112"/>
      <c r="GWE29" s="112"/>
      <c r="GWF29" s="112"/>
      <c r="GWG29" s="112"/>
      <c r="GWH29" s="112"/>
      <c r="GWI29" s="112"/>
      <c r="GWJ29" s="112"/>
      <c r="GWK29" s="112"/>
      <c r="GWL29" s="112"/>
      <c r="GWM29" s="112"/>
      <c r="GWN29" s="112"/>
      <c r="GWO29" s="112"/>
      <c r="GWP29" s="112"/>
      <c r="GWQ29" s="112"/>
      <c r="GWR29" s="112"/>
      <c r="GWS29" s="112"/>
      <c r="GWT29" s="112"/>
      <c r="GWU29" s="112"/>
      <c r="GWV29" s="112"/>
      <c r="GWW29" s="112"/>
      <c r="GWX29" s="112"/>
      <c r="GWY29" s="112"/>
      <c r="GWZ29" s="112"/>
      <c r="GXA29" s="112"/>
      <c r="GXB29" s="112"/>
      <c r="GXC29" s="112"/>
      <c r="GXD29" s="112"/>
      <c r="GXE29" s="112"/>
      <c r="GXF29" s="112"/>
      <c r="GXG29" s="112"/>
      <c r="GXH29" s="112"/>
      <c r="GXI29" s="112"/>
      <c r="GXJ29" s="112"/>
      <c r="GXK29" s="112"/>
      <c r="GXL29" s="112"/>
      <c r="GXM29" s="112"/>
      <c r="GXN29" s="112"/>
      <c r="GXO29" s="112"/>
      <c r="GXP29" s="112"/>
      <c r="GXQ29" s="112"/>
      <c r="GXR29" s="112"/>
      <c r="GXS29" s="112"/>
      <c r="GXT29" s="112"/>
      <c r="GXU29" s="112"/>
      <c r="GXV29" s="112"/>
      <c r="GXW29" s="112"/>
      <c r="GXX29" s="112"/>
      <c r="GXY29" s="112"/>
      <c r="GXZ29" s="112"/>
      <c r="GYA29" s="112"/>
      <c r="GYB29" s="112"/>
      <c r="GYC29" s="112"/>
      <c r="GYD29" s="112"/>
      <c r="GYE29" s="112"/>
      <c r="GYF29" s="112"/>
      <c r="GYG29" s="112"/>
      <c r="GYH29" s="112"/>
      <c r="GYI29" s="112"/>
      <c r="GYJ29" s="112"/>
      <c r="GYK29" s="112"/>
      <c r="GYL29" s="112"/>
      <c r="GYM29" s="112"/>
      <c r="GYN29" s="112"/>
      <c r="GYO29" s="112"/>
      <c r="GYP29" s="112"/>
      <c r="GYQ29" s="112"/>
      <c r="GYR29" s="112"/>
      <c r="GYS29" s="112"/>
      <c r="GYT29" s="112"/>
      <c r="GYU29" s="112"/>
      <c r="GYV29" s="112"/>
      <c r="GYW29" s="112"/>
      <c r="GYX29" s="112"/>
      <c r="GYY29" s="112"/>
      <c r="GYZ29" s="112"/>
      <c r="GZA29" s="112"/>
      <c r="GZB29" s="112"/>
      <c r="GZC29" s="112"/>
      <c r="GZD29" s="112"/>
      <c r="GZE29" s="112"/>
      <c r="GZF29" s="112"/>
      <c r="GZG29" s="112"/>
      <c r="GZH29" s="112"/>
      <c r="GZI29" s="112"/>
      <c r="GZJ29" s="112"/>
      <c r="GZK29" s="112"/>
      <c r="GZL29" s="112"/>
      <c r="GZM29" s="112"/>
      <c r="GZN29" s="112"/>
      <c r="GZO29" s="112"/>
      <c r="GZP29" s="112"/>
      <c r="GZQ29" s="112"/>
      <c r="GZR29" s="112"/>
      <c r="GZS29" s="112"/>
      <c r="GZT29" s="112"/>
      <c r="GZU29" s="112"/>
      <c r="GZV29" s="112"/>
      <c r="GZW29" s="112"/>
      <c r="GZX29" s="112"/>
      <c r="GZY29" s="112"/>
      <c r="GZZ29" s="112"/>
      <c r="HAA29" s="112"/>
      <c r="HAB29" s="112"/>
      <c r="HAC29" s="112"/>
      <c r="HAD29" s="112"/>
      <c r="HAE29" s="112"/>
      <c r="HAF29" s="112"/>
      <c r="HAG29" s="112"/>
      <c r="HAH29" s="112"/>
      <c r="HAI29" s="112"/>
      <c r="HAJ29" s="112"/>
      <c r="HAK29" s="112"/>
      <c r="HAL29" s="112"/>
      <c r="HAM29" s="112"/>
      <c r="HAN29" s="112"/>
      <c r="HAO29" s="112"/>
      <c r="HAP29" s="112"/>
      <c r="HAQ29" s="112"/>
      <c r="HAR29" s="112"/>
      <c r="HAS29" s="112"/>
      <c r="HAT29" s="112"/>
      <c r="HAU29" s="112"/>
      <c r="HAV29" s="112"/>
      <c r="HAW29" s="112"/>
      <c r="HAX29" s="112"/>
      <c r="HAY29" s="112"/>
      <c r="HAZ29" s="112"/>
      <c r="HBA29" s="112"/>
      <c r="HBB29" s="112"/>
      <c r="HBC29" s="112"/>
      <c r="HBD29" s="112"/>
      <c r="HBE29" s="112"/>
      <c r="HBF29" s="112"/>
      <c r="HBG29" s="112"/>
      <c r="HBH29" s="112"/>
      <c r="HBI29" s="112"/>
      <c r="HBJ29" s="112"/>
      <c r="HBK29" s="112"/>
      <c r="HBL29" s="112"/>
      <c r="HBM29" s="112"/>
      <c r="HBN29" s="112"/>
      <c r="HBO29" s="112"/>
      <c r="HBP29" s="112"/>
      <c r="HBQ29" s="112"/>
      <c r="HBR29" s="112"/>
      <c r="HBS29" s="112"/>
      <c r="HBT29" s="112"/>
      <c r="HBU29" s="112"/>
      <c r="HBV29" s="112"/>
      <c r="HBW29" s="112"/>
      <c r="HBX29" s="112"/>
      <c r="HBY29" s="112"/>
      <c r="HBZ29" s="112"/>
      <c r="HCA29" s="112"/>
      <c r="HCB29" s="112"/>
      <c r="HCC29" s="112"/>
      <c r="HCD29" s="112"/>
      <c r="HCE29" s="112"/>
      <c r="HCF29" s="112"/>
      <c r="HCG29" s="112"/>
      <c r="HCH29" s="112"/>
      <c r="HCI29" s="112"/>
      <c r="HCJ29" s="112"/>
      <c r="HCK29" s="112"/>
      <c r="HCL29" s="112"/>
      <c r="HCM29" s="112"/>
      <c r="HCN29" s="112"/>
      <c r="HCO29" s="112"/>
      <c r="HCP29" s="112"/>
      <c r="HCQ29" s="112"/>
      <c r="HCR29" s="112"/>
      <c r="HCS29" s="112"/>
      <c r="HCT29" s="112"/>
      <c r="HCU29" s="112"/>
      <c r="HCV29" s="112"/>
      <c r="HCW29" s="112"/>
      <c r="HCX29" s="112"/>
      <c r="HCY29" s="112"/>
      <c r="HCZ29" s="112"/>
      <c r="HDA29" s="112"/>
      <c r="HDB29" s="112"/>
      <c r="HDC29" s="112"/>
      <c r="HDD29" s="112"/>
      <c r="HDE29" s="112"/>
      <c r="HDF29" s="112"/>
      <c r="HDG29" s="112"/>
      <c r="HDH29" s="112"/>
      <c r="HDI29" s="112"/>
      <c r="HDJ29" s="112"/>
      <c r="HDK29" s="112"/>
      <c r="HDL29" s="112"/>
      <c r="HDM29" s="112"/>
      <c r="HDN29" s="112"/>
      <c r="HDO29" s="112"/>
      <c r="HDP29" s="112"/>
      <c r="HDQ29" s="112"/>
      <c r="HDR29" s="112"/>
      <c r="HDS29" s="112"/>
      <c r="HDT29" s="112"/>
      <c r="HDU29" s="112"/>
      <c r="HDV29" s="112"/>
      <c r="HDW29" s="112"/>
      <c r="HDX29" s="112"/>
      <c r="HDY29" s="112"/>
      <c r="HDZ29" s="112"/>
      <c r="HEA29" s="112"/>
      <c r="HEB29" s="112"/>
      <c r="HEC29" s="112"/>
      <c r="HED29" s="112"/>
      <c r="HEE29" s="112"/>
      <c r="HEF29" s="112"/>
      <c r="HEG29" s="112"/>
      <c r="HEH29" s="112"/>
      <c r="HEI29" s="112"/>
      <c r="HEJ29" s="112"/>
      <c r="HEK29" s="112"/>
      <c r="HEL29" s="112"/>
      <c r="HEM29" s="112"/>
      <c r="HEN29" s="112"/>
      <c r="HEO29" s="112"/>
      <c r="HEP29" s="112"/>
      <c r="HEQ29" s="112"/>
      <c r="HER29" s="112"/>
      <c r="HES29" s="112"/>
      <c r="HET29" s="112"/>
      <c r="HEU29" s="112"/>
      <c r="HEV29" s="112"/>
      <c r="HEW29" s="112"/>
      <c r="HEX29" s="112"/>
      <c r="HEY29" s="112"/>
      <c r="HEZ29" s="112"/>
      <c r="HFA29" s="112"/>
      <c r="HFB29" s="112"/>
      <c r="HFC29" s="112"/>
      <c r="HFD29" s="112"/>
      <c r="HFE29" s="112"/>
      <c r="HFF29" s="112"/>
      <c r="HFG29" s="112"/>
      <c r="HFH29" s="112"/>
      <c r="HFI29" s="112"/>
      <c r="HFJ29" s="112"/>
      <c r="HFK29" s="112"/>
      <c r="HFL29" s="112"/>
      <c r="HFM29" s="112"/>
      <c r="HFN29" s="112"/>
      <c r="HFO29" s="112"/>
      <c r="HFP29" s="112"/>
      <c r="HFQ29" s="112"/>
      <c r="HFR29" s="112"/>
      <c r="HFS29" s="112"/>
      <c r="HFT29" s="112"/>
      <c r="HFU29" s="112"/>
      <c r="HFV29" s="112"/>
      <c r="HFW29" s="112"/>
      <c r="HFX29" s="112"/>
      <c r="HFY29" s="112"/>
      <c r="HFZ29" s="112"/>
      <c r="HGA29" s="112"/>
      <c r="HGB29" s="112"/>
      <c r="HGC29" s="112"/>
      <c r="HGD29" s="112"/>
      <c r="HGE29" s="112"/>
      <c r="HGF29" s="112"/>
      <c r="HGG29" s="112"/>
      <c r="HGH29" s="112"/>
      <c r="HGI29" s="112"/>
      <c r="HGJ29" s="112"/>
      <c r="HGK29" s="112"/>
      <c r="HGL29" s="112"/>
      <c r="HGM29" s="112"/>
      <c r="HGN29" s="112"/>
      <c r="HGO29" s="112"/>
      <c r="HGP29" s="112"/>
      <c r="HGQ29" s="112"/>
      <c r="HGR29" s="112"/>
      <c r="HGS29" s="112"/>
      <c r="HGT29" s="112"/>
      <c r="HGU29" s="112"/>
      <c r="HGV29" s="112"/>
      <c r="HGW29" s="112"/>
      <c r="HGX29" s="112"/>
      <c r="HGY29" s="112"/>
      <c r="HGZ29" s="112"/>
      <c r="HHA29" s="112"/>
      <c r="HHB29" s="112"/>
      <c r="HHC29" s="112"/>
      <c r="HHD29" s="112"/>
      <c r="HHE29" s="112"/>
      <c r="HHF29" s="112"/>
      <c r="HHG29" s="112"/>
      <c r="HHH29" s="112"/>
      <c r="HHI29" s="112"/>
      <c r="HHJ29" s="112"/>
      <c r="HHK29" s="112"/>
      <c r="HHL29" s="112"/>
      <c r="HHM29" s="112"/>
      <c r="HHN29" s="112"/>
      <c r="HHO29" s="112"/>
      <c r="HHP29" s="112"/>
      <c r="HHQ29" s="112"/>
      <c r="HHR29" s="112"/>
      <c r="HHS29" s="112"/>
      <c r="HHT29" s="112"/>
      <c r="HHU29" s="112"/>
      <c r="HHV29" s="112"/>
      <c r="HHW29" s="112"/>
      <c r="HHX29" s="112"/>
      <c r="HHY29" s="112"/>
      <c r="HHZ29" s="112"/>
      <c r="HIA29" s="112"/>
      <c r="HIB29" s="112"/>
      <c r="HIC29" s="112"/>
      <c r="HID29" s="112"/>
      <c r="HIE29" s="112"/>
      <c r="HIF29" s="112"/>
      <c r="HIG29" s="112"/>
      <c r="HIH29" s="112"/>
      <c r="HII29" s="112"/>
      <c r="HIJ29" s="112"/>
      <c r="HIK29" s="112"/>
      <c r="HIL29" s="112"/>
      <c r="HIM29" s="112"/>
      <c r="HIN29" s="112"/>
      <c r="HIO29" s="112"/>
      <c r="HIP29" s="112"/>
      <c r="HIQ29" s="112"/>
      <c r="HIR29" s="112"/>
      <c r="HIS29" s="112"/>
      <c r="HIT29" s="112"/>
      <c r="HIU29" s="112"/>
      <c r="HIV29" s="112"/>
      <c r="HIW29" s="112"/>
      <c r="HIX29" s="112"/>
      <c r="HIY29" s="112"/>
      <c r="HIZ29" s="112"/>
      <c r="HJA29" s="112"/>
      <c r="HJB29" s="112"/>
      <c r="HJC29" s="112"/>
      <c r="HJD29" s="112"/>
      <c r="HJE29" s="112"/>
      <c r="HJF29" s="112"/>
      <c r="HJG29" s="112"/>
      <c r="HJH29" s="112"/>
      <c r="HJI29" s="112"/>
      <c r="HJJ29" s="112"/>
      <c r="HJK29" s="112"/>
      <c r="HJL29" s="112"/>
      <c r="HJM29" s="112"/>
      <c r="HJN29" s="112"/>
      <c r="HJO29" s="112"/>
      <c r="HJP29" s="112"/>
      <c r="HJQ29" s="112"/>
      <c r="HJR29" s="112"/>
      <c r="HJS29" s="112"/>
      <c r="HJT29" s="112"/>
      <c r="HJU29" s="112"/>
      <c r="HJV29" s="112"/>
      <c r="HJW29" s="112"/>
      <c r="HJX29" s="112"/>
      <c r="HJY29" s="112"/>
      <c r="HJZ29" s="112"/>
      <c r="HKA29" s="112"/>
      <c r="HKB29" s="112"/>
      <c r="HKC29" s="112"/>
      <c r="HKD29" s="112"/>
      <c r="HKE29" s="112"/>
      <c r="HKF29" s="112"/>
      <c r="HKG29" s="112"/>
      <c r="HKH29" s="112"/>
      <c r="HKI29" s="112"/>
      <c r="HKJ29" s="112"/>
      <c r="HKK29" s="112"/>
      <c r="HKL29" s="112"/>
      <c r="HKM29" s="112"/>
      <c r="HKN29" s="112"/>
      <c r="HKO29" s="112"/>
      <c r="HKP29" s="112"/>
      <c r="HKQ29" s="112"/>
      <c r="HKR29" s="112"/>
      <c r="HKS29" s="112"/>
      <c r="HKT29" s="112"/>
      <c r="HKU29" s="112"/>
      <c r="HKV29" s="112"/>
      <c r="HKW29" s="112"/>
      <c r="HKX29" s="112"/>
      <c r="HKY29" s="112"/>
      <c r="HKZ29" s="112"/>
      <c r="HLA29" s="112"/>
      <c r="HLB29" s="112"/>
      <c r="HLC29" s="112"/>
      <c r="HLD29" s="112"/>
      <c r="HLE29" s="112"/>
      <c r="HLF29" s="112"/>
      <c r="HLG29" s="112"/>
      <c r="HLH29" s="112"/>
      <c r="HLI29" s="112"/>
      <c r="HLJ29" s="112"/>
      <c r="HLK29" s="112"/>
      <c r="HLL29" s="112"/>
      <c r="HLM29" s="112"/>
      <c r="HLN29" s="112"/>
      <c r="HLO29" s="112"/>
      <c r="HLP29" s="112"/>
      <c r="HLQ29" s="112"/>
      <c r="HLR29" s="112"/>
      <c r="HLS29" s="112"/>
      <c r="HLT29" s="112"/>
      <c r="HLU29" s="112"/>
      <c r="HLV29" s="112"/>
      <c r="HLW29" s="112"/>
      <c r="HLX29" s="112"/>
      <c r="HLY29" s="112"/>
      <c r="HLZ29" s="112"/>
      <c r="HMA29" s="112"/>
      <c r="HMB29" s="112"/>
      <c r="HMC29" s="112"/>
      <c r="HMD29" s="112"/>
      <c r="HME29" s="112"/>
      <c r="HMF29" s="112"/>
      <c r="HMG29" s="112"/>
      <c r="HMH29" s="112"/>
      <c r="HMI29" s="112"/>
      <c r="HMJ29" s="112"/>
      <c r="HMK29" s="112"/>
      <c r="HML29" s="112"/>
      <c r="HMM29" s="112"/>
      <c r="HMN29" s="112"/>
      <c r="HMO29" s="112"/>
      <c r="HMP29" s="112"/>
      <c r="HMQ29" s="112"/>
      <c r="HMR29" s="112"/>
      <c r="HMS29" s="112"/>
      <c r="HMT29" s="112"/>
      <c r="HMU29" s="112"/>
      <c r="HMV29" s="112"/>
      <c r="HMW29" s="112"/>
      <c r="HMX29" s="112"/>
      <c r="HMY29" s="112"/>
      <c r="HMZ29" s="112"/>
      <c r="HNA29" s="112"/>
      <c r="HNB29" s="112"/>
      <c r="HNC29" s="112"/>
      <c r="HND29" s="112"/>
      <c r="HNE29" s="112"/>
      <c r="HNF29" s="112"/>
      <c r="HNG29" s="112"/>
      <c r="HNH29" s="112"/>
      <c r="HNI29" s="112"/>
      <c r="HNJ29" s="112"/>
      <c r="HNK29" s="112"/>
      <c r="HNL29" s="112"/>
      <c r="HNM29" s="112"/>
      <c r="HNN29" s="112"/>
      <c r="HNO29" s="112"/>
      <c r="HNP29" s="112"/>
      <c r="HNQ29" s="112"/>
      <c r="HNR29" s="112"/>
      <c r="HNS29" s="112"/>
      <c r="HNT29" s="112"/>
      <c r="HNU29" s="112"/>
      <c r="HNV29" s="112"/>
      <c r="HNW29" s="112"/>
      <c r="HNX29" s="112"/>
      <c r="HNY29" s="112"/>
      <c r="HNZ29" s="112"/>
      <c r="HOA29" s="112"/>
      <c r="HOB29" s="112"/>
      <c r="HOC29" s="112"/>
      <c r="HOD29" s="112"/>
      <c r="HOE29" s="112"/>
      <c r="HOF29" s="112"/>
      <c r="HOG29" s="112"/>
      <c r="HOH29" s="112"/>
      <c r="HOI29" s="112"/>
      <c r="HOJ29" s="112"/>
      <c r="HOK29" s="112"/>
      <c r="HOL29" s="112"/>
      <c r="HOM29" s="112"/>
      <c r="HON29" s="112"/>
      <c r="HOO29" s="112"/>
      <c r="HOP29" s="112"/>
      <c r="HOQ29" s="112"/>
      <c r="HOR29" s="112"/>
      <c r="HOS29" s="112"/>
      <c r="HOT29" s="112"/>
      <c r="HOU29" s="112"/>
      <c r="HOV29" s="112"/>
      <c r="HOW29" s="112"/>
      <c r="HOX29" s="112"/>
      <c r="HOY29" s="112"/>
      <c r="HOZ29" s="112"/>
      <c r="HPA29" s="112"/>
      <c r="HPB29" s="112"/>
      <c r="HPC29" s="112"/>
      <c r="HPD29" s="112"/>
      <c r="HPE29" s="112"/>
      <c r="HPF29" s="112"/>
      <c r="HPG29" s="112"/>
      <c r="HPH29" s="112"/>
      <c r="HPI29" s="112"/>
      <c r="HPJ29" s="112"/>
      <c r="HPK29" s="112"/>
      <c r="HPL29" s="112"/>
      <c r="HPM29" s="112"/>
      <c r="HPN29" s="112"/>
      <c r="HPO29" s="112"/>
      <c r="HPP29" s="112"/>
      <c r="HPQ29" s="112"/>
      <c r="HPR29" s="112"/>
      <c r="HPS29" s="112"/>
      <c r="HPT29" s="112"/>
      <c r="HPU29" s="112"/>
      <c r="HPV29" s="112"/>
      <c r="HPW29" s="112"/>
      <c r="HPX29" s="112"/>
      <c r="HPY29" s="112"/>
      <c r="HPZ29" s="112"/>
      <c r="HQA29" s="112"/>
      <c r="HQB29" s="112"/>
      <c r="HQC29" s="112"/>
      <c r="HQD29" s="112"/>
      <c r="HQE29" s="112"/>
      <c r="HQF29" s="112"/>
      <c r="HQG29" s="112"/>
      <c r="HQH29" s="112"/>
      <c r="HQI29" s="112"/>
      <c r="HQJ29" s="112"/>
      <c r="HQK29" s="112"/>
      <c r="HQL29" s="112"/>
      <c r="HQM29" s="112"/>
      <c r="HQN29" s="112"/>
      <c r="HQO29" s="112"/>
      <c r="HQP29" s="112"/>
      <c r="HQQ29" s="112"/>
      <c r="HQR29" s="112"/>
      <c r="HQS29" s="112"/>
      <c r="HQT29" s="112"/>
      <c r="HQU29" s="112"/>
      <c r="HQV29" s="112"/>
      <c r="HQW29" s="112"/>
      <c r="HQX29" s="112"/>
      <c r="HQY29" s="112"/>
      <c r="HQZ29" s="112"/>
      <c r="HRA29" s="112"/>
      <c r="HRB29" s="112"/>
      <c r="HRC29" s="112"/>
      <c r="HRD29" s="112"/>
      <c r="HRE29" s="112"/>
      <c r="HRF29" s="112"/>
      <c r="HRG29" s="112"/>
      <c r="HRH29" s="112"/>
      <c r="HRI29" s="112"/>
      <c r="HRJ29" s="112"/>
      <c r="HRK29" s="112"/>
      <c r="HRL29" s="112"/>
      <c r="HRM29" s="112"/>
      <c r="HRN29" s="112"/>
      <c r="HRO29" s="112"/>
      <c r="HRP29" s="112"/>
      <c r="HRQ29" s="112"/>
      <c r="HRR29" s="112"/>
      <c r="HRS29" s="112"/>
      <c r="HRT29" s="112"/>
      <c r="HRU29" s="112"/>
      <c r="HRV29" s="112"/>
      <c r="HRW29" s="112"/>
      <c r="HRX29" s="112"/>
      <c r="HRY29" s="112"/>
      <c r="HRZ29" s="112"/>
      <c r="HSA29" s="112"/>
      <c r="HSB29" s="112"/>
      <c r="HSC29" s="112"/>
      <c r="HSD29" s="112"/>
      <c r="HSE29" s="112"/>
      <c r="HSF29" s="112"/>
      <c r="HSG29" s="112"/>
      <c r="HSH29" s="112"/>
      <c r="HSI29" s="112"/>
      <c r="HSJ29" s="112"/>
      <c r="HSK29" s="112"/>
      <c r="HSL29" s="112"/>
      <c r="HSM29" s="112"/>
      <c r="HSN29" s="112"/>
      <c r="HSO29" s="112"/>
      <c r="HSP29" s="112"/>
      <c r="HSQ29" s="112"/>
      <c r="HSR29" s="112"/>
      <c r="HSS29" s="112"/>
      <c r="HST29" s="112"/>
      <c r="HSU29" s="112"/>
      <c r="HSV29" s="112"/>
      <c r="HSW29" s="112"/>
      <c r="HSX29" s="112"/>
      <c r="HSY29" s="112"/>
      <c r="HSZ29" s="112"/>
      <c r="HTA29" s="112"/>
      <c r="HTB29" s="112"/>
      <c r="HTC29" s="112"/>
      <c r="HTD29" s="112"/>
      <c r="HTE29" s="112"/>
      <c r="HTF29" s="112"/>
      <c r="HTG29" s="112"/>
      <c r="HTH29" s="112"/>
      <c r="HTI29" s="112"/>
      <c r="HTJ29" s="112"/>
      <c r="HTK29" s="112"/>
      <c r="HTL29" s="112"/>
      <c r="HTM29" s="112"/>
      <c r="HTN29" s="112"/>
    </row>
    <row r="30" spans="1:5942" s="111" customFormat="1" ht="9.9499999999999993" customHeight="1" x14ac:dyDescent="0.2">
      <c r="A30" s="347" t="s">
        <v>331</v>
      </c>
      <c r="B30" s="521">
        <v>14</v>
      </c>
      <c r="C30" s="393"/>
      <c r="D30" s="339">
        <v>14</v>
      </c>
      <c r="E30" s="339">
        <v>0</v>
      </c>
      <c r="F30" s="393"/>
      <c r="G30" s="339">
        <f t="shared" si="42"/>
        <v>0</v>
      </c>
      <c r="H30" s="251">
        <f t="shared" si="43"/>
        <v>0</v>
      </c>
      <c r="I30" s="251" t="e">
        <f t="shared" si="3"/>
        <v>#DIV/0!</v>
      </c>
      <c r="J30" s="251">
        <f t="shared" si="4"/>
        <v>0</v>
      </c>
      <c r="K30" s="339">
        <v>0</v>
      </c>
      <c r="L30" s="393"/>
      <c r="M30" s="339">
        <f t="shared" si="5"/>
        <v>0</v>
      </c>
      <c r="N30" s="339">
        <v>0</v>
      </c>
      <c r="O30" s="393"/>
      <c r="P30" s="339">
        <f t="shared" si="6"/>
        <v>0</v>
      </c>
      <c r="Q30" s="251" t="e">
        <f t="shared" si="7"/>
        <v>#DIV/0!</v>
      </c>
      <c r="R30" s="251" t="e">
        <f t="shared" si="8"/>
        <v>#DIV/0!</v>
      </c>
      <c r="S30" s="251" t="e">
        <f t="shared" si="9"/>
        <v>#DIV/0!</v>
      </c>
      <c r="T30" s="339">
        <v>0</v>
      </c>
      <c r="U30" s="393"/>
      <c r="V30" s="339">
        <f t="shared" si="10"/>
        <v>0</v>
      </c>
      <c r="W30" s="339">
        <v>0</v>
      </c>
      <c r="X30" s="393"/>
      <c r="Y30" s="339">
        <f t="shared" si="11"/>
        <v>0</v>
      </c>
      <c r="Z30" s="251" t="e">
        <f t="shared" si="12"/>
        <v>#DIV/0!</v>
      </c>
      <c r="AA30" s="251" t="e">
        <f t="shared" si="13"/>
        <v>#DIV/0!</v>
      </c>
      <c r="AB30" s="251" t="e">
        <f t="shared" si="14"/>
        <v>#DIV/0!</v>
      </c>
      <c r="AC30" s="393"/>
      <c r="AD30" s="393"/>
      <c r="AE30" s="393">
        <f t="shared" si="15"/>
        <v>0</v>
      </c>
      <c r="AF30" s="393"/>
      <c r="AG30" s="393"/>
      <c r="AH30" s="393">
        <f t="shared" si="16"/>
        <v>0</v>
      </c>
      <c r="AI30" s="479" t="e">
        <f t="shared" si="17"/>
        <v>#DIV/0!</v>
      </c>
      <c r="AJ30" s="479" t="e">
        <f t="shared" si="18"/>
        <v>#DIV/0!</v>
      </c>
      <c r="AK30" s="479" t="e">
        <f t="shared" si="19"/>
        <v>#DIV/0!</v>
      </c>
      <c r="AL30" s="339">
        <f t="shared" si="99"/>
        <v>14</v>
      </c>
      <c r="AM30" s="393"/>
      <c r="AN30" s="339">
        <f t="shared" si="100"/>
        <v>14</v>
      </c>
      <c r="AO30" s="339">
        <f t="shared" si="101"/>
        <v>0</v>
      </c>
      <c r="AP30" s="393"/>
      <c r="AQ30" s="339">
        <f t="shared" si="98"/>
        <v>0</v>
      </c>
      <c r="AR30" s="251">
        <f t="shared" si="84"/>
        <v>0</v>
      </c>
      <c r="AS30" s="251" t="e">
        <f t="shared" si="23"/>
        <v>#DIV/0!</v>
      </c>
      <c r="AT30" s="251">
        <f t="shared" si="24"/>
        <v>0</v>
      </c>
      <c r="AU30" s="117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  <c r="LH30" s="112"/>
      <c r="LI30" s="112"/>
      <c r="LJ30" s="112"/>
      <c r="LK30" s="112"/>
      <c r="LL30" s="112"/>
      <c r="LM30" s="112"/>
      <c r="LN30" s="112"/>
      <c r="LO30" s="112"/>
      <c r="LP30" s="112"/>
      <c r="LQ30" s="112"/>
      <c r="LR30" s="112"/>
      <c r="LS30" s="112"/>
      <c r="LT30" s="112"/>
      <c r="LU30" s="112"/>
      <c r="LV30" s="112"/>
      <c r="LW30" s="112"/>
      <c r="LX30" s="112"/>
      <c r="LY30" s="112"/>
      <c r="LZ30" s="112"/>
      <c r="MA30" s="112"/>
      <c r="MB30" s="112"/>
      <c r="MC30" s="112"/>
      <c r="MD30" s="112"/>
      <c r="ME30" s="112"/>
      <c r="MF30" s="112"/>
      <c r="MG30" s="112"/>
      <c r="MH30" s="112"/>
      <c r="MI30" s="112"/>
      <c r="MJ30" s="112"/>
      <c r="MK30" s="112"/>
      <c r="ML30" s="112"/>
      <c r="MM30" s="112"/>
      <c r="MN30" s="112"/>
      <c r="MO30" s="112"/>
      <c r="MP30" s="112"/>
      <c r="MQ30" s="112"/>
      <c r="MR30" s="112"/>
      <c r="MS30" s="112"/>
      <c r="MT30" s="112"/>
      <c r="MU30" s="112"/>
      <c r="MV30" s="112"/>
      <c r="MW30" s="112"/>
      <c r="MX30" s="112"/>
      <c r="MY30" s="112"/>
      <c r="MZ30" s="112"/>
      <c r="NA30" s="112"/>
      <c r="NB30" s="112"/>
      <c r="NC30" s="112"/>
      <c r="ND30" s="112"/>
      <c r="NE30" s="112"/>
      <c r="NF30" s="112"/>
      <c r="NG30" s="112"/>
      <c r="NH30" s="112"/>
      <c r="NI30" s="112"/>
      <c r="NJ30" s="112"/>
      <c r="NK30" s="112"/>
      <c r="NL30" s="112"/>
      <c r="NM30" s="112"/>
      <c r="NN30" s="112"/>
      <c r="NO30" s="112"/>
      <c r="NP30" s="112"/>
      <c r="NQ30" s="112"/>
      <c r="NR30" s="112"/>
      <c r="NS30" s="112"/>
      <c r="NT30" s="112"/>
      <c r="NU30" s="112"/>
      <c r="NV30" s="112"/>
      <c r="NW30" s="112"/>
      <c r="NX30" s="112"/>
      <c r="NY30" s="112"/>
      <c r="NZ30" s="112"/>
      <c r="OA30" s="112"/>
      <c r="OB30" s="112"/>
      <c r="OC30" s="112"/>
      <c r="OD30" s="112"/>
      <c r="OE30" s="112"/>
      <c r="OF30" s="112"/>
      <c r="OG30" s="112"/>
      <c r="OH30" s="112"/>
      <c r="OI30" s="112"/>
      <c r="OJ30" s="112"/>
      <c r="OK30" s="112"/>
      <c r="OL30" s="112"/>
      <c r="OM30" s="112"/>
      <c r="ON30" s="112"/>
      <c r="OO30" s="112"/>
      <c r="OP30" s="112"/>
      <c r="OQ30" s="112"/>
      <c r="OR30" s="112"/>
      <c r="OS30" s="112"/>
      <c r="OT30" s="112"/>
      <c r="OU30" s="112"/>
      <c r="OV30" s="112"/>
      <c r="OW30" s="112"/>
      <c r="OX30" s="112"/>
      <c r="OY30" s="112"/>
      <c r="OZ30" s="112"/>
      <c r="PA30" s="112"/>
      <c r="PB30" s="112"/>
      <c r="PC30" s="112"/>
      <c r="PD30" s="112"/>
      <c r="PE30" s="112"/>
      <c r="PF30" s="112"/>
      <c r="PG30" s="112"/>
      <c r="PH30" s="112"/>
      <c r="PI30" s="112"/>
      <c r="PJ30" s="112"/>
      <c r="PK30" s="112"/>
      <c r="PL30" s="112"/>
      <c r="PM30" s="112"/>
      <c r="PN30" s="112"/>
      <c r="PO30" s="112"/>
      <c r="PP30" s="112"/>
      <c r="PQ30" s="112"/>
      <c r="PR30" s="112"/>
      <c r="PS30" s="112"/>
      <c r="PT30" s="112"/>
      <c r="PU30" s="112"/>
      <c r="PV30" s="112"/>
      <c r="PW30" s="112"/>
      <c r="PX30" s="112"/>
      <c r="PY30" s="112"/>
      <c r="PZ30" s="112"/>
      <c r="QA30" s="112"/>
      <c r="QB30" s="112"/>
      <c r="QC30" s="112"/>
      <c r="QD30" s="112"/>
      <c r="QE30" s="112"/>
      <c r="QF30" s="112"/>
      <c r="QG30" s="112"/>
      <c r="QH30" s="112"/>
      <c r="QI30" s="112"/>
      <c r="QJ30" s="112"/>
      <c r="QK30" s="112"/>
      <c r="QL30" s="112"/>
      <c r="QM30" s="112"/>
      <c r="QN30" s="112"/>
      <c r="QO30" s="112"/>
      <c r="QP30" s="112"/>
      <c r="QQ30" s="112"/>
      <c r="QR30" s="112"/>
      <c r="QS30" s="112"/>
      <c r="QT30" s="112"/>
      <c r="QU30" s="112"/>
      <c r="QV30" s="112"/>
      <c r="QW30" s="112"/>
      <c r="QX30" s="112"/>
      <c r="QY30" s="112"/>
      <c r="QZ30" s="112"/>
      <c r="RA30" s="112"/>
      <c r="RB30" s="112"/>
      <c r="RC30" s="112"/>
      <c r="RD30" s="112"/>
      <c r="RE30" s="112"/>
      <c r="RF30" s="112"/>
      <c r="RG30" s="112"/>
      <c r="RH30" s="112"/>
      <c r="RI30" s="112"/>
      <c r="RJ30" s="112"/>
      <c r="RK30" s="112"/>
      <c r="RL30" s="112"/>
      <c r="RM30" s="112"/>
      <c r="RN30" s="112"/>
      <c r="RO30" s="112"/>
      <c r="RP30" s="112"/>
      <c r="RQ30" s="112"/>
      <c r="RR30" s="112"/>
      <c r="RS30" s="112"/>
      <c r="RT30" s="112"/>
      <c r="RU30" s="112"/>
      <c r="RV30" s="112"/>
      <c r="RW30" s="112"/>
      <c r="RX30" s="112"/>
      <c r="RY30" s="112"/>
      <c r="RZ30" s="112"/>
      <c r="SA30" s="112"/>
      <c r="SB30" s="112"/>
      <c r="SC30" s="112"/>
      <c r="SD30" s="112"/>
      <c r="SE30" s="112"/>
      <c r="SF30" s="112"/>
      <c r="SG30" s="112"/>
      <c r="SH30" s="112"/>
      <c r="SI30" s="112"/>
      <c r="SJ30" s="112"/>
      <c r="SK30" s="112"/>
      <c r="SL30" s="112"/>
      <c r="SM30" s="112"/>
      <c r="SN30" s="112"/>
      <c r="SO30" s="112"/>
      <c r="SP30" s="112"/>
      <c r="SQ30" s="112"/>
      <c r="SR30" s="112"/>
      <c r="SS30" s="112"/>
      <c r="ST30" s="112"/>
      <c r="SU30" s="112"/>
      <c r="SV30" s="112"/>
      <c r="SW30" s="112"/>
      <c r="SX30" s="112"/>
      <c r="SY30" s="112"/>
      <c r="SZ30" s="112"/>
      <c r="TA30" s="112"/>
      <c r="TB30" s="112"/>
      <c r="TC30" s="112"/>
      <c r="TD30" s="112"/>
      <c r="TE30" s="112"/>
      <c r="TF30" s="112"/>
      <c r="TG30" s="112"/>
      <c r="TH30" s="112"/>
      <c r="TI30" s="112"/>
      <c r="TJ30" s="112"/>
      <c r="TK30" s="112"/>
      <c r="TL30" s="112"/>
      <c r="TM30" s="112"/>
      <c r="TN30" s="112"/>
      <c r="TO30" s="112"/>
      <c r="TP30" s="112"/>
      <c r="TQ30" s="112"/>
      <c r="TR30" s="112"/>
      <c r="TS30" s="112"/>
      <c r="TT30" s="112"/>
      <c r="TU30" s="112"/>
      <c r="TV30" s="112"/>
      <c r="TW30" s="112"/>
      <c r="TX30" s="112"/>
      <c r="TY30" s="112"/>
      <c r="TZ30" s="112"/>
      <c r="UA30" s="112"/>
      <c r="UB30" s="112"/>
      <c r="UC30" s="112"/>
      <c r="UD30" s="112"/>
      <c r="UE30" s="112"/>
      <c r="UF30" s="112"/>
      <c r="UG30" s="112"/>
      <c r="UH30" s="112"/>
      <c r="UI30" s="112"/>
      <c r="UJ30" s="112"/>
      <c r="UK30" s="112"/>
      <c r="UL30" s="112"/>
      <c r="UM30" s="112"/>
      <c r="UN30" s="112"/>
      <c r="UO30" s="112"/>
      <c r="UP30" s="112"/>
      <c r="UQ30" s="112"/>
      <c r="UR30" s="112"/>
      <c r="US30" s="112"/>
      <c r="UT30" s="112"/>
      <c r="UU30" s="112"/>
      <c r="UV30" s="112"/>
      <c r="UW30" s="112"/>
      <c r="UX30" s="112"/>
      <c r="UY30" s="112"/>
      <c r="UZ30" s="112"/>
      <c r="VA30" s="112"/>
      <c r="VB30" s="112"/>
      <c r="VC30" s="112"/>
      <c r="VD30" s="112"/>
      <c r="VE30" s="112"/>
      <c r="VF30" s="112"/>
      <c r="VG30" s="112"/>
      <c r="VH30" s="112"/>
      <c r="VI30" s="112"/>
      <c r="VJ30" s="112"/>
      <c r="VK30" s="112"/>
      <c r="VL30" s="112"/>
      <c r="VM30" s="112"/>
      <c r="VN30" s="112"/>
      <c r="VO30" s="112"/>
      <c r="VP30" s="112"/>
      <c r="VQ30" s="112"/>
      <c r="VR30" s="112"/>
      <c r="VS30" s="112"/>
      <c r="VT30" s="112"/>
      <c r="VU30" s="112"/>
      <c r="VV30" s="112"/>
      <c r="VW30" s="112"/>
      <c r="VX30" s="112"/>
      <c r="VY30" s="112"/>
      <c r="VZ30" s="112"/>
      <c r="WA30" s="112"/>
      <c r="WB30" s="112"/>
      <c r="WC30" s="112"/>
      <c r="WD30" s="112"/>
      <c r="WE30" s="112"/>
      <c r="WF30" s="112"/>
      <c r="WG30" s="112"/>
      <c r="WH30" s="112"/>
      <c r="WI30" s="112"/>
      <c r="WJ30" s="112"/>
      <c r="WK30" s="112"/>
      <c r="WL30" s="112"/>
      <c r="WM30" s="112"/>
      <c r="WN30" s="112"/>
      <c r="WO30" s="112"/>
      <c r="WP30" s="112"/>
      <c r="WQ30" s="112"/>
      <c r="WR30" s="112"/>
      <c r="WS30" s="112"/>
      <c r="WT30" s="112"/>
      <c r="WU30" s="112"/>
      <c r="WV30" s="112"/>
      <c r="WW30" s="112"/>
      <c r="WX30" s="112"/>
      <c r="WY30" s="112"/>
      <c r="WZ30" s="112"/>
      <c r="XA30" s="112"/>
      <c r="XB30" s="112"/>
      <c r="XC30" s="112"/>
      <c r="XD30" s="112"/>
      <c r="XE30" s="112"/>
      <c r="XF30" s="112"/>
      <c r="XG30" s="112"/>
      <c r="XH30" s="112"/>
      <c r="XI30" s="112"/>
      <c r="XJ30" s="112"/>
      <c r="XK30" s="112"/>
      <c r="XL30" s="112"/>
      <c r="XM30" s="112"/>
      <c r="XN30" s="112"/>
      <c r="XO30" s="112"/>
      <c r="XP30" s="112"/>
      <c r="XQ30" s="112"/>
      <c r="XR30" s="112"/>
      <c r="XS30" s="112"/>
      <c r="XT30" s="112"/>
      <c r="XU30" s="112"/>
      <c r="XV30" s="112"/>
      <c r="XW30" s="112"/>
      <c r="XX30" s="112"/>
      <c r="XY30" s="112"/>
      <c r="XZ30" s="112"/>
      <c r="YA30" s="112"/>
      <c r="YB30" s="112"/>
      <c r="YC30" s="112"/>
      <c r="YD30" s="112"/>
      <c r="YE30" s="112"/>
      <c r="YF30" s="112"/>
      <c r="YG30" s="112"/>
      <c r="YH30" s="112"/>
      <c r="YI30" s="112"/>
      <c r="YJ30" s="112"/>
      <c r="YK30" s="112"/>
      <c r="YL30" s="112"/>
      <c r="YM30" s="112"/>
      <c r="YN30" s="112"/>
      <c r="YO30" s="112"/>
      <c r="YP30" s="112"/>
      <c r="YQ30" s="112"/>
      <c r="YR30" s="112"/>
      <c r="YS30" s="112"/>
      <c r="YT30" s="112"/>
      <c r="YU30" s="112"/>
      <c r="YV30" s="112"/>
      <c r="YW30" s="112"/>
      <c r="YX30" s="112"/>
      <c r="YY30" s="112"/>
      <c r="YZ30" s="112"/>
      <c r="ZA30" s="112"/>
      <c r="ZB30" s="112"/>
      <c r="ZC30" s="112"/>
      <c r="ZD30" s="112"/>
      <c r="ZE30" s="112"/>
      <c r="ZF30" s="112"/>
      <c r="ZG30" s="112"/>
      <c r="ZH30" s="112"/>
      <c r="ZI30" s="112"/>
      <c r="ZJ30" s="112"/>
      <c r="ZK30" s="112"/>
      <c r="ZL30" s="112"/>
      <c r="ZM30" s="112"/>
      <c r="ZN30" s="112"/>
      <c r="ZO30" s="112"/>
      <c r="ZP30" s="112"/>
      <c r="ZQ30" s="112"/>
      <c r="ZR30" s="112"/>
      <c r="ZS30" s="112"/>
      <c r="ZT30" s="112"/>
      <c r="ZU30" s="112"/>
      <c r="ZV30" s="112"/>
      <c r="ZW30" s="112"/>
      <c r="ZX30" s="112"/>
      <c r="ZY30" s="112"/>
      <c r="ZZ30" s="112"/>
      <c r="AAA30" s="112"/>
      <c r="AAB30" s="112"/>
      <c r="AAC30" s="112"/>
      <c r="AAD30" s="112"/>
      <c r="AAE30" s="112"/>
      <c r="AAF30" s="112"/>
      <c r="AAG30" s="112"/>
      <c r="AAH30" s="112"/>
      <c r="AAI30" s="112"/>
      <c r="AAJ30" s="112"/>
      <c r="AAK30" s="112"/>
      <c r="AAL30" s="112"/>
      <c r="AAM30" s="112"/>
      <c r="AAN30" s="112"/>
      <c r="AAO30" s="112"/>
      <c r="AAP30" s="112"/>
      <c r="AAQ30" s="112"/>
      <c r="AAR30" s="112"/>
      <c r="AAS30" s="112"/>
      <c r="AAT30" s="112"/>
      <c r="AAU30" s="112"/>
      <c r="AAV30" s="112"/>
      <c r="AAW30" s="112"/>
      <c r="AAX30" s="112"/>
      <c r="AAY30" s="112"/>
      <c r="AAZ30" s="112"/>
      <c r="ABA30" s="112"/>
      <c r="ABB30" s="112"/>
      <c r="ABC30" s="112"/>
      <c r="ABD30" s="112"/>
      <c r="ABE30" s="112"/>
      <c r="ABF30" s="112"/>
      <c r="ABG30" s="112"/>
      <c r="ABH30" s="112"/>
      <c r="ABI30" s="112"/>
      <c r="ABJ30" s="112"/>
      <c r="ABK30" s="112"/>
      <c r="ABL30" s="112"/>
      <c r="ABM30" s="112"/>
      <c r="ABN30" s="112"/>
      <c r="ABO30" s="112"/>
      <c r="ABP30" s="112"/>
      <c r="ABQ30" s="112"/>
      <c r="ABR30" s="112"/>
      <c r="ABS30" s="112"/>
      <c r="ABT30" s="112"/>
      <c r="ABU30" s="112"/>
      <c r="ABV30" s="112"/>
      <c r="ABW30" s="112"/>
      <c r="ABX30" s="112"/>
      <c r="ABY30" s="112"/>
      <c r="ABZ30" s="112"/>
      <c r="ACA30" s="112"/>
      <c r="ACB30" s="112"/>
      <c r="ACC30" s="112"/>
      <c r="ACD30" s="112"/>
      <c r="ACE30" s="112"/>
      <c r="ACF30" s="112"/>
      <c r="ACG30" s="112"/>
      <c r="ACH30" s="112"/>
      <c r="ACI30" s="112"/>
      <c r="ACJ30" s="112"/>
      <c r="ACK30" s="112"/>
      <c r="ACL30" s="112"/>
      <c r="ACM30" s="112"/>
      <c r="ACN30" s="112"/>
      <c r="ACO30" s="112"/>
      <c r="ACP30" s="112"/>
      <c r="ACQ30" s="112"/>
      <c r="ACR30" s="112"/>
      <c r="ACS30" s="112"/>
      <c r="ACT30" s="112"/>
      <c r="ACU30" s="112"/>
      <c r="ACV30" s="112"/>
      <c r="ACW30" s="112"/>
      <c r="ACX30" s="112"/>
      <c r="ACY30" s="112"/>
      <c r="ACZ30" s="112"/>
      <c r="ADA30" s="112"/>
      <c r="ADB30" s="112"/>
      <c r="ADC30" s="112"/>
      <c r="ADD30" s="112"/>
      <c r="ADE30" s="112"/>
      <c r="ADF30" s="112"/>
      <c r="ADG30" s="112"/>
      <c r="ADH30" s="112"/>
      <c r="ADI30" s="112"/>
      <c r="ADJ30" s="112"/>
      <c r="ADK30" s="112"/>
      <c r="ADL30" s="112"/>
      <c r="ADM30" s="112"/>
      <c r="ADN30" s="112"/>
      <c r="ADO30" s="112"/>
      <c r="ADP30" s="112"/>
      <c r="ADQ30" s="112"/>
      <c r="ADR30" s="112"/>
      <c r="ADS30" s="112"/>
      <c r="ADT30" s="112"/>
      <c r="ADU30" s="112"/>
      <c r="ADV30" s="112"/>
      <c r="ADW30" s="112"/>
      <c r="ADX30" s="112"/>
      <c r="ADY30" s="112"/>
      <c r="ADZ30" s="112"/>
      <c r="AEA30" s="112"/>
      <c r="AEB30" s="112"/>
      <c r="AEC30" s="112"/>
      <c r="AED30" s="112"/>
      <c r="AEE30" s="112"/>
      <c r="AEF30" s="112"/>
      <c r="AEG30" s="112"/>
      <c r="AEH30" s="112"/>
      <c r="AEI30" s="112"/>
      <c r="AEJ30" s="112"/>
      <c r="AEK30" s="112"/>
      <c r="AEL30" s="112"/>
      <c r="AEM30" s="112"/>
      <c r="AEN30" s="112"/>
      <c r="AEO30" s="112"/>
      <c r="AEP30" s="112"/>
      <c r="AEQ30" s="112"/>
      <c r="AER30" s="112"/>
      <c r="AES30" s="112"/>
      <c r="AET30" s="112"/>
      <c r="AEU30" s="112"/>
      <c r="AEV30" s="112"/>
      <c r="AEW30" s="112"/>
      <c r="AEX30" s="112"/>
      <c r="AEY30" s="112"/>
      <c r="AEZ30" s="112"/>
      <c r="AFA30" s="112"/>
      <c r="AFB30" s="112"/>
      <c r="AFC30" s="112"/>
      <c r="AFD30" s="112"/>
      <c r="AFE30" s="112"/>
      <c r="AFF30" s="112"/>
      <c r="AFG30" s="112"/>
      <c r="AFH30" s="112"/>
      <c r="AFI30" s="112"/>
      <c r="AFJ30" s="112"/>
      <c r="AFK30" s="112"/>
      <c r="AFL30" s="112"/>
      <c r="AFM30" s="112"/>
      <c r="AFN30" s="112"/>
      <c r="AFO30" s="112"/>
      <c r="AFP30" s="112"/>
      <c r="AFQ30" s="112"/>
      <c r="AFR30" s="112"/>
      <c r="AFS30" s="112"/>
      <c r="AFT30" s="112"/>
      <c r="AFU30" s="112"/>
      <c r="AFV30" s="112"/>
      <c r="AFW30" s="112"/>
      <c r="AFX30" s="112"/>
      <c r="AFY30" s="112"/>
      <c r="AFZ30" s="112"/>
      <c r="AGA30" s="112"/>
      <c r="AGB30" s="112"/>
      <c r="AGC30" s="112"/>
      <c r="AGD30" s="112"/>
      <c r="AGE30" s="112"/>
      <c r="AGF30" s="112"/>
      <c r="AGG30" s="112"/>
      <c r="AGH30" s="112"/>
      <c r="AGI30" s="112"/>
      <c r="AGJ30" s="112"/>
      <c r="AGK30" s="112"/>
      <c r="AGL30" s="112"/>
      <c r="AGM30" s="112"/>
      <c r="AGN30" s="112"/>
      <c r="AGO30" s="112"/>
      <c r="AGP30" s="112"/>
      <c r="AGQ30" s="112"/>
      <c r="AGR30" s="112"/>
      <c r="AGS30" s="112"/>
      <c r="AGT30" s="112"/>
      <c r="AGU30" s="112"/>
      <c r="AGV30" s="112"/>
      <c r="AGW30" s="112"/>
      <c r="AGX30" s="112"/>
      <c r="AGY30" s="112"/>
      <c r="AGZ30" s="112"/>
      <c r="AHA30" s="112"/>
      <c r="AHB30" s="112"/>
      <c r="AHC30" s="112"/>
      <c r="AHD30" s="112"/>
      <c r="AHE30" s="112"/>
      <c r="AHF30" s="112"/>
      <c r="AHG30" s="112"/>
      <c r="AHH30" s="112"/>
      <c r="AHI30" s="112"/>
      <c r="AHJ30" s="112"/>
      <c r="AHK30" s="112"/>
      <c r="AHL30" s="112"/>
      <c r="AHM30" s="112"/>
      <c r="AHN30" s="112"/>
      <c r="AHO30" s="112"/>
      <c r="AHP30" s="112"/>
      <c r="AHQ30" s="112"/>
      <c r="AHR30" s="112"/>
      <c r="AHS30" s="112"/>
      <c r="AHT30" s="112"/>
      <c r="AHU30" s="112"/>
      <c r="AHV30" s="112"/>
      <c r="AHW30" s="112"/>
      <c r="AHX30" s="112"/>
      <c r="AHY30" s="112"/>
      <c r="AHZ30" s="112"/>
      <c r="AIA30" s="112"/>
      <c r="AIB30" s="112"/>
      <c r="AIC30" s="112"/>
      <c r="AID30" s="112"/>
      <c r="AIE30" s="112"/>
      <c r="AIF30" s="112"/>
      <c r="AIG30" s="112"/>
      <c r="AIH30" s="112"/>
      <c r="AII30" s="112"/>
      <c r="AIJ30" s="112"/>
      <c r="AIK30" s="112"/>
      <c r="AIL30" s="112"/>
      <c r="AIM30" s="112"/>
      <c r="AIN30" s="112"/>
      <c r="AIO30" s="112"/>
      <c r="AIP30" s="112"/>
      <c r="AIQ30" s="112"/>
      <c r="AIR30" s="112"/>
      <c r="AIS30" s="112"/>
      <c r="AIT30" s="112"/>
      <c r="AIU30" s="112"/>
      <c r="AIV30" s="112"/>
      <c r="AIW30" s="112"/>
      <c r="AIX30" s="112"/>
      <c r="AIY30" s="112"/>
      <c r="AIZ30" s="112"/>
      <c r="AJA30" s="112"/>
      <c r="AJB30" s="112"/>
      <c r="AJC30" s="112"/>
      <c r="AJD30" s="112"/>
      <c r="AJE30" s="112"/>
      <c r="AJF30" s="112"/>
      <c r="AJG30" s="112"/>
      <c r="AJH30" s="112"/>
      <c r="AJI30" s="112"/>
      <c r="AJJ30" s="112"/>
      <c r="AJK30" s="112"/>
      <c r="AJL30" s="112"/>
      <c r="AJM30" s="112"/>
      <c r="AJN30" s="112"/>
      <c r="AJO30" s="112"/>
      <c r="AJP30" s="112"/>
      <c r="AJQ30" s="112"/>
      <c r="AJR30" s="112"/>
      <c r="AJS30" s="112"/>
      <c r="AJT30" s="112"/>
      <c r="AJU30" s="112"/>
      <c r="AJV30" s="112"/>
      <c r="AJW30" s="112"/>
      <c r="AJX30" s="112"/>
      <c r="AJY30" s="112"/>
      <c r="AJZ30" s="112"/>
      <c r="AKA30" s="112"/>
      <c r="AKB30" s="112"/>
      <c r="AKC30" s="112"/>
      <c r="AKD30" s="112"/>
      <c r="AKE30" s="112"/>
      <c r="AKF30" s="112"/>
      <c r="AKG30" s="112"/>
      <c r="AKH30" s="112"/>
      <c r="AKI30" s="112"/>
      <c r="AKJ30" s="112"/>
      <c r="AKK30" s="112"/>
      <c r="AKL30" s="112"/>
      <c r="AKM30" s="112"/>
      <c r="AKN30" s="112"/>
      <c r="AKO30" s="112"/>
      <c r="AKP30" s="112"/>
      <c r="AKQ30" s="112"/>
      <c r="AKR30" s="112"/>
      <c r="AKS30" s="112"/>
      <c r="AKT30" s="112"/>
      <c r="AKU30" s="112"/>
      <c r="AKV30" s="112"/>
      <c r="AKW30" s="112"/>
      <c r="AKX30" s="112"/>
      <c r="AKY30" s="112"/>
      <c r="AKZ30" s="112"/>
      <c r="ALA30" s="112"/>
      <c r="ALB30" s="112"/>
      <c r="ALC30" s="112"/>
      <c r="ALD30" s="112"/>
      <c r="ALE30" s="112"/>
      <c r="ALF30" s="112"/>
      <c r="ALG30" s="112"/>
      <c r="ALH30" s="112"/>
      <c r="ALI30" s="112"/>
      <c r="ALJ30" s="112"/>
      <c r="ALK30" s="112"/>
      <c r="ALL30" s="112"/>
      <c r="ALM30" s="112"/>
      <c r="ALN30" s="112"/>
      <c r="ALO30" s="112"/>
      <c r="ALP30" s="112"/>
      <c r="ALQ30" s="112"/>
      <c r="ALR30" s="112"/>
      <c r="ALS30" s="112"/>
      <c r="ALT30" s="112"/>
      <c r="ALU30" s="112"/>
      <c r="ALV30" s="112"/>
      <c r="ALW30" s="112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2"/>
      <c r="AMI30" s="112"/>
      <c r="AMJ30" s="112"/>
      <c r="AMK30" s="112"/>
      <c r="AML30" s="112"/>
      <c r="AMM30" s="112"/>
      <c r="AMN30" s="112"/>
      <c r="AMO30" s="112"/>
      <c r="AMP30" s="112"/>
      <c r="AMQ30" s="112"/>
      <c r="AMR30" s="112"/>
      <c r="AMS30" s="112"/>
      <c r="AMT30" s="112"/>
      <c r="AMU30" s="112"/>
      <c r="AMV30" s="112"/>
      <c r="AMW30" s="112"/>
      <c r="AMX30" s="112"/>
      <c r="AMY30" s="112"/>
      <c r="AMZ30" s="112"/>
      <c r="ANA30" s="112"/>
      <c r="ANB30" s="112"/>
      <c r="ANC30" s="112"/>
      <c r="AND30" s="112"/>
      <c r="ANE30" s="112"/>
      <c r="ANF30" s="112"/>
      <c r="ANG30" s="112"/>
      <c r="ANH30" s="112"/>
      <c r="ANI30" s="112"/>
      <c r="ANJ30" s="112"/>
      <c r="ANK30" s="112"/>
      <c r="ANL30" s="112"/>
      <c r="ANM30" s="112"/>
      <c r="ANN30" s="112"/>
      <c r="ANO30" s="112"/>
      <c r="ANP30" s="112"/>
      <c r="ANQ30" s="112"/>
      <c r="ANR30" s="112"/>
      <c r="ANS30" s="112"/>
      <c r="ANT30" s="112"/>
      <c r="ANU30" s="112"/>
      <c r="ANV30" s="112"/>
      <c r="ANW30" s="112"/>
      <c r="ANX30" s="112"/>
      <c r="ANY30" s="112"/>
      <c r="ANZ30" s="112"/>
      <c r="AOA30" s="112"/>
      <c r="AOB30" s="112"/>
      <c r="AOC30" s="112"/>
      <c r="AOD30" s="112"/>
      <c r="AOE30" s="112"/>
      <c r="AOF30" s="112"/>
      <c r="AOG30" s="112"/>
      <c r="AOH30" s="112"/>
      <c r="AOI30" s="112"/>
      <c r="AOJ30" s="112"/>
      <c r="AOK30" s="112"/>
      <c r="AOL30" s="112"/>
      <c r="AOM30" s="112"/>
      <c r="AON30" s="112"/>
      <c r="AOO30" s="112"/>
      <c r="AOP30" s="112"/>
      <c r="AOQ30" s="112"/>
      <c r="AOR30" s="112"/>
      <c r="AOS30" s="112"/>
      <c r="AOT30" s="112"/>
      <c r="AOU30" s="112"/>
      <c r="AOV30" s="112"/>
      <c r="AOW30" s="112"/>
      <c r="AOX30" s="112"/>
      <c r="AOY30" s="112"/>
      <c r="AOZ30" s="112"/>
      <c r="APA30" s="112"/>
      <c r="APB30" s="112"/>
      <c r="APC30" s="112"/>
      <c r="APD30" s="112"/>
      <c r="APE30" s="112"/>
      <c r="APF30" s="112"/>
      <c r="APG30" s="112"/>
      <c r="APH30" s="112"/>
      <c r="API30" s="112"/>
      <c r="APJ30" s="112"/>
      <c r="APK30" s="112"/>
      <c r="APL30" s="112"/>
      <c r="APM30" s="112"/>
      <c r="APN30" s="112"/>
      <c r="APO30" s="112"/>
      <c r="APP30" s="112"/>
      <c r="APQ30" s="112"/>
      <c r="APR30" s="112"/>
      <c r="APS30" s="112"/>
      <c r="APT30" s="112"/>
      <c r="APU30" s="112"/>
      <c r="APV30" s="112"/>
      <c r="APW30" s="112"/>
      <c r="APX30" s="112"/>
      <c r="APY30" s="112"/>
      <c r="APZ30" s="112"/>
      <c r="AQA30" s="112"/>
      <c r="AQB30" s="112"/>
      <c r="AQC30" s="112"/>
      <c r="AQD30" s="112"/>
      <c r="AQE30" s="112"/>
      <c r="AQF30" s="112"/>
      <c r="AQG30" s="112"/>
      <c r="AQH30" s="112"/>
      <c r="AQI30" s="112"/>
      <c r="AQJ30" s="112"/>
      <c r="AQK30" s="112"/>
      <c r="AQL30" s="112"/>
      <c r="AQM30" s="112"/>
      <c r="AQN30" s="112"/>
      <c r="AQO30" s="112"/>
      <c r="AQP30" s="112"/>
      <c r="AQQ30" s="112"/>
      <c r="AQR30" s="112"/>
      <c r="AQS30" s="112"/>
      <c r="AQT30" s="112"/>
      <c r="AQU30" s="112"/>
      <c r="AQV30" s="112"/>
      <c r="AQW30" s="112"/>
      <c r="AQX30" s="112"/>
      <c r="AQY30" s="112"/>
      <c r="AQZ30" s="112"/>
      <c r="ARA30" s="112"/>
      <c r="ARB30" s="112"/>
      <c r="ARC30" s="112"/>
      <c r="ARD30" s="112"/>
      <c r="ARE30" s="112"/>
      <c r="ARF30" s="112"/>
      <c r="ARG30" s="112"/>
      <c r="ARH30" s="112"/>
      <c r="ARI30" s="112"/>
      <c r="ARJ30" s="112"/>
      <c r="ARK30" s="112"/>
      <c r="ARL30" s="112"/>
      <c r="ARM30" s="112"/>
      <c r="ARN30" s="112"/>
      <c r="ARO30" s="112"/>
      <c r="ARP30" s="112"/>
      <c r="ARQ30" s="112"/>
      <c r="ARR30" s="112"/>
      <c r="ARS30" s="112"/>
      <c r="ART30" s="112"/>
      <c r="ARU30" s="112"/>
      <c r="ARV30" s="112"/>
      <c r="ARW30" s="112"/>
      <c r="ARX30" s="112"/>
      <c r="ARY30" s="112"/>
      <c r="ARZ30" s="112"/>
      <c r="ASA30" s="112"/>
      <c r="ASB30" s="112"/>
      <c r="ASC30" s="112"/>
      <c r="ASD30" s="112"/>
      <c r="ASE30" s="112"/>
      <c r="ASF30" s="112"/>
      <c r="ASG30" s="112"/>
      <c r="ASH30" s="112"/>
      <c r="ASI30" s="112"/>
      <c r="ASJ30" s="112"/>
      <c r="ASK30" s="112"/>
      <c r="ASL30" s="112"/>
      <c r="ASM30" s="112"/>
      <c r="ASN30" s="112"/>
      <c r="ASO30" s="112"/>
      <c r="ASP30" s="112"/>
      <c r="ASQ30" s="112"/>
      <c r="ASR30" s="112"/>
      <c r="ASS30" s="112"/>
      <c r="AST30" s="112"/>
      <c r="ASU30" s="112"/>
      <c r="ASV30" s="112"/>
      <c r="ASW30" s="112"/>
      <c r="ASX30" s="112"/>
      <c r="ASY30" s="112"/>
      <c r="ASZ30" s="112"/>
      <c r="ATA30" s="112"/>
      <c r="ATB30" s="112"/>
      <c r="ATC30" s="112"/>
      <c r="ATD30" s="112"/>
      <c r="ATE30" s="112"/>
      <c r="ATF30" s="112"/>
      <c r="ATG30" s="112"/>
      <c r="ATH30" s="112"/>
      <c r="ATI30" s="112"/>
      <c r="ATJ30" s="112"/>
      <c r="ATK30" s="112"/>
      <c r="ATL30" s="112"/>
      <c r="ATM30" s="112"/>
      <c r="ATN30" s="112"/>
      <c r="ATO30" s="112"/>
      <c r="ATP30" s="112"/>
      <c r="ATQ30" s="112"/>
      <c r="ATR30" s="112"/>
      <c r="ATS30" s="112"/>
      <c r="ATT30" s="112"/>
      <c r="ATU30" s="112"/>
      <c r="ATV30" s="112"/>
      <c r="ATW30" s="112"/>
      <c r="ATX30" s="112"/>
      <c r="ATY30" s="112"/>
      <c r="ATZ30" s="112"/>
      <c r="AUA30" s="112"/>
      <c r="AUB30" s="112"/>
      <c r="AUC30" s="112"/>
      <c r="AUD30" s="112"/>
      <c r="AUE30" s="112"/>
      <c r="AUF30" s="112"/>
      <c r="AUG30" s="112"/>
      <c r="AUH30" s="112"/>
      <c r="AUI30" s="112"/>
      <c r="AUJ30" s="112"/>
      <c r="AUK30" s="112"/>
      <c r="AUL30" s="112"/>
      <c r="AUM30" s="112"/>
      <c r="AUN30" s="112"/>
      <c r="AUO30" s="112"/>
      <c r="AUP30" s="112"/>
      <c r="AUQ30" s="112"/>
      <c r="AUR30" s="112"/>
      <c r="AUS30" s="112"/>
      <c r="AUT30" s="112"/>
      <c r="AUU30" s="112"/>
      <c r="AUV30" s="112"/>
      <c r="AUW30" s="112"/>
      <c r="AUX30" s="112"/>
      <c r="AUY30" s="112"/>
      <c r="AUZ30" s="112"/>
      <c r="AVA30" s="112"/>
      <c r="AVB30" s="112"/>
      <c r="AVC30" s="112"/>
      <c r="AVD30" s="112"/>
      <c r="AVE30" s="112"/>
      <c r="AVF30" s="112"/>
      <c r="AVG30" s="112"/>
      <c r="AVH30" s="112"/>
      <c r="AVI30" s="112"/>
      <c r="AVJ30" s="112"/>
      <c r="AVK30" s="112"/>
      <c r="AVL30" s="112"/>
      <c r="AVM30" s="112"/>
      <c r="AVN30" s="112"/>
      <c r="AVO30" s="112"/>
      <c r="AVP30" s="112"/>
      <c r="AVQ30" s="112"/>
      <c r="AVR30" s="112"/>
      <c r="AVS30" s="112"/>
      <c r="AVT30" s="112"/>
      <c r="AVU30" s="112"/>
      <c r="AVV30" s="112"/>
      <c r="AVW30" s="112"/>
      <c r="AVX30" s="112"/>
      <c r="AVY30" s="112"/>
      <c r="AVZ30" s="112"/>
      <c r="AWA30" s="112"/>
      <c r="AWB30" s="112"/>
      <c r="AWC30" s="112"/>
      <c r="AWD30" s="112"/>
      <c r="AWE30" s="112"/>
      <c r="AWF30" s="112"/>
      <c r="AWG30" s="112"/>
      <c r="AWH30" s="112"/>
      <c r="AWI30" s="112"/>
      <c r="AWJ30" s="112"/>
      <c r="AWK30" s="112"/>
      <c r="AWL30" s="112"/>
      <c r="AWM30" s="112"/>
      <c r="AWN30" s="112"/>
      <c r="AWO30" s="112"/>
      <c r="AWP30" s="112"/>
      <c r="AWQ30" s="112"/>
      <c r="AWR30" s="112"/>
      <c r="AWS30" s="112"/>
      <c r="AWT30" s="112"/>
      <c r="AWU30" s="112"/>
      <c r="AWV30" s="112"/>
      <c r="AWW30" s="112"/>
      <c r="AWX30" s="112"/>
      <c r="AWY30" s="112"/>
      <c r="AWZ30" s="112"/>
      <c r="AXA30" s="112"/>
      <c r="AXB30" s="112"/>
      <c r="AXC30" s="112"/>
      <c r="AXD30" s="112"/>
      <c r="AXE30" s="112"/>
      <c r="AXF30" s="112"/>
      <c r="AXG30" s="112"/>
      <c r="AXH30" s="112"/>
      <c r="AXI30" s="112"/>
      <c r="AXJ30" s="112"/>
      <c r="AXK30" s="112"/>
      <c r="AXL30" s="112"/>
      <c r="AXM30" s="112"/>
      <c r="AXN30" s="112"/>
      <c r="AXO30" s="112"/>
      <c r="AXP30" s="112"/>
      <c r="AXQ30" s="112"/>
      <c r="AXR30" s="112"/>
      <c r="AXS30" s="112"/>
      <c r="AXT30" s="112"/>
      <c r="AXU30" s="112"/>
      <c r="AXV30" s="112"/>
      <c r="AXW30" s="112"/>
      <c r="AXX30" s="112"/>
      <c r="AXY30" s="112"/>
      <c r="AXZ30" s="112"/>
      <c r="AYA30" s="112"/>
      <c r="AYB30" s="112"/>
      <c r="AYC30" s="112"/>
      <c r="AYD30" s="112"/>
      <c r="AYE30" s="112"/>
      <c r="AYF30" s="112"/>
      <c r="AYG30" s="112"/>
      <c r="AYH30" s="112"/>
      <c r="AYI30" s="112"/>
      <c r="AYJ30" s="112"/>
      <c r="AYK30" s="112"/>
      <c r="AYL30" s="112"/>
      <c r="AYM30" s="112"/>
      <c r="AYN30" s="112"/>
      <c r="AYO30" s="112"/>
      <c r="AYP30" s="112"/>
      <c r="AYQ30" s="112"/>
      <c r="AYR30" s="112"/>
      <c r="AYS30" s="112"/>
      <c r="AYT30" s="112"/>
      <c r="AYU30" s="112"/>
      <c r="AYV30" s="112"/>
      <c r="AYW30" s="112"/>
      <c r="AYX30" s="112"/>
      <c r="AYY30" s="112"/>
      <c r="AYZ30" s="112"/>
      <c r="AZA30" s="112"/>
      <c r="AZB30" s="112"/>
      <c r="AZC30" s="112"/>
      <c r="AZD30" s="112"/>
      <c r="AZE30" s="112"/>
      <c r="AZF30" s="112"/>
      <c r="AZG30" s="112"/>
      <c r="AZH30" s="112"/>
      <c r="AZI30" s="112"/>
      <c r="AZJ30" s="112"/>
      <c r="AZK30" s="112"/>
      <c r="AZL30" s="112"/>
      <c r="AZM30" s="112"/>
      <c r="AZN30" s="112"/>
      <c r="AZO30" s="112"/>
      <c r="AZP30" s="112"/>
      <c r="AZQ30" s="112"/>
      <c r="AZR30" s="112"/>
      <c r="AZS30" s="112"/>
      <c r="AZT30" s="112"/>
      <c r="AZU30" s="112"/>
      <c r="AZV30" s="112"/>
      <c r="AZW30" s="112"/>
      <c r="AZX30" s="112"/>
      <c r="AZY30" s="112"/>
      <c r="AZZ30" s="112"/>
      <c r="BAA30" s="112"/>
      <c r="BAB30" s="112"/>
      <c r="BAC30" s="112"/>
      <c r="BAD30" s="112"/>
      <c r="BAE30" s="112"/>
      <c r="BAF30" s="112"/>
      <c r="BAG30" s="112"/>
      <c r="BAH30" s="112"/>
      <c r="BAI30" s="112"/>
      <c r="BAJ30" s="112"/>
      <c r="BAK30" s="112"/>
      <c r="BAL30" s="112"/>
      <c r="BAM30" s="112"/>
      <c r="BAN30" s="112"/>
      <c r="BAO30" s="112"/>
      <c r="BAP30" s="112"/>
      <c r="BAQ30" s="112"/>
      <c r="BAR30" s="112"/>
      <c r="BAS30" s="112"/>
      <c r="BAT30" s="112"/>
      <c r="BAU30" s="112"/>
      <c r="BAV30" s="112"/>
      <c r="BAW30" s="112"/>
      <c r="BAX30" s="112"/>
      <c r="BAY30" s="112"/>
      <c r="BAZ30" s="112"/>
      <c r="BBA30" s="112"/>
      <c r="BBB30" s="112"/>
      <c r="BBC30" s="112"/>
      <c r="BBD30" s="112"/>
      <c r="BBE30" s="112"/>
      <c r="BBF30" s="112"/>
      <c r="BBG30" s="112"/>
      <c r="BBH30" s="112"/>
      <c r="BBI30" s="112"/>
      <c r="BBJ30" s="112"/>
      <c r="BBK30" s="112"/>
      <c r="BBL30" s="112"/>
      <c r="BBM30" s="112"/>
      <c r="BBN30" s="112"/>
      <c r="BBO30" s="112"/>
      <c r="BBP30" s="112"/>
      <c r="BBQ30" s="112"/>
      <c r="BBR30" s="112"/>
      <c r="BBS30" s="112"/>
      <c r="BBT30" s="112"/>
      <c r="BBU30" s="112"/>
      <c r="BBV30" s="112"/>
      <c r="BBW30" s="112"/>
      <c r="BBX30" s="112"/>
      <c r="BBY30" s="112"/>
      <c r="BBZ30" s="112"/>
      <c r="BCA30" s="112"/>
      <c r="BCB30" s="112"/>
      <c r="BCC30" s="112"/>
      <c r="BCD30" s="112"/>
      <c r="BCE30" s="112"/>
      <c r="BCF30" s="112"/>
      <c r="BCG30" s="112"/>
      <c r="BCH30" s="112"/>
      <c r="BCI30" s="112"/>
      <c r="BCJ30" s="112"/>
      <c r="BCK30" s="112"/>
      <c r="BCL30" s="112"/>
      <c r="BCM30" s="112"/>
      <c r="BCN30" s="112"/>
      <c r="BCO30" s="112"/>
      <c r="BCP30" s="112"/>
      <c r="BCQ30" s="112"/>
      <c r="BCR30" s="112"/>
      <c r="BCS30" s="112"/>
      <c r="BCT30" s="112"/>
      <c r="BCU30" s="112"/>
      <c r="BCV30" s="112"/>
      <c r="BCW30" s="112"/>
      <c r="BCX30" s="112"/>
      <c r="BCY30" s="112"/>
      <c r="BCZ30" s="112"/>
      <c r="BDA30" s="112"/>
      <c r="BDB30" s="112"/>
      <c r="BDC30" s="112"/>
      <c r="BDD30" s="112"/>
      <c r="BDE30" s="112"/>
      <c r="BDF30" s="112"/>
      <c r="BDG30" s="112"/>
      <c r="BDH30" s="112"/>
      <c r="BDI30" s="112"/>
      <c r="BDJ30" s="112"/>
      <c r="BDK30" s="112"/>
      <c r="BDL30" s="112"/>
      <c r="BDM30" s="112"/>
      <c r="BDN30" s="112"/>
      <c r="BDO30" s="112"/>
      <c r="BDP30" s="112"/>
      <c r="BDQ30" s="112"/>
      <c r="BDR30" s="112"/>
      <c r="BDS30" s="112"/>
      <c r="BDT30" s="112"/>
      <c r="BDU30" s="112"/>
      <c r="BDV30" s="112"/>
      <c r="BDW30" s="112"/>
      <c r="BDX30" s="112"/>
      <c r="BDY30" s="112"/>
      <c r="BDZ30" s="112"/>
      <c r="BEA30" s="112"/>
      <c r="BEB30" s="112"/>
      <c r="BEC30" s="112"/>
      <c r="BED30" s="112"/>
      <c r="BEE30" s="112"/>
      <c r="BEF30" s="112"/>
      <c r="BEG30" s="112"/>
      <c r="BEH30" s="112"/>
      <c r="BEI30" s="112"/>
      <c r="BEJ30" s="112"/>
      <c r="BEK30" s="112"/>
      <c r="BEL30" s="112"/>
      <c r="BEM30" s="112"/>
      <c r="BEN30" s="112"/>
      <c r="BEO30" s="112"/>
      <c r="BEP30" s="112"/>
      <c r="BEQ30" s="112"/>
      <c r="BER30" s="112"/>
      <c r="BES30" s="112"/>
      <c r="BET30" s="112"/>
      <c r="BEU30" s="112"/>
      <c r="BEV30" s="112"/>
      <c r="BEW30" s="112"/>
      <c r="BEX30" s="112"/>
      <c r="BEY30" s="112"/>
      <c r="BEZ30" s="112"/>
      <c r="BFA30" s="112"/>
      <c r="BFB30" s="112"/>
      <c r="BFC30" s="112"/>
      <c r="BFD30" s="112"/>
      <c r="BFE30" s="112"/>
      <c r="BFF30" s="112"/>
      <c r="BFG30" s="112"/>
      <c r="BFH30" s="112"/>
      <c r="BFI30" s="112"/>
      <c r="BFJ30" s="112"/>
      <c r="BFK30" s="112"/>
      <c r="BFL30" s="112"/>
      <c r="BFM30" s="112"/>
      <c r="BFN30" s="112"/>
      <c r="BFO30" s="112"/>
      <c r="BFP30" s="112"/>
      <c r="BFQ30" s="112"/>
      <c r="BFR30" s="112"/>
      <c r="BFS30" s="112"/>
      <c r="BFT30" s="112"/>
      <c r="BFU30" s="112"/>
      <c r="BFV30" s="112"/>
      <c r="BFW30" s="112"/>
      <c r="BFX30" s="112"/>
      <c r="BFY30" s="112"/>
      <c r="BFZ30" s="112"/>
      <c r="BGA30" s="112"/>
      <c r="BGB30" s="112"/>
      <c r="BGC30" s="112"/>
      <c r="BGD30" s="112"/>
      <c r="BGE30" s="112"/>
      <c r="BGF30" s="112"/>
      <c r="BGG30" s="112"/>
      <c r="BGH30" s="112"/>
      <c r="BGI30" s="112"/>
      <c r="BGJ30" s="112"/>
      <c r="BGK30" s="112"/>
      <c r="BGL30" s="112"/>
      <c r="BGM30" s="112"/>
      <c r="BGN30" s="112"/>
      <c r="BGO30" s="112"/>
      <c r="BGP30" s="112"/>
      <c r="BGQ30" s="112"/>
      <c r="BGR30" s="112"/>
      <c r="BGS30" s="112"/>
      <c r="BGT30" s="112"/>
      <c r="BGU30" s="112"/>
      <c r="BGV30" s="112"/>
      <c r="BGW30" s="112"/>
      <c r="BGX30" s="112"/>
      <c r="BGY30" s="112"/>
      <c r="BGZ30" s="112"/>
      <c r="BHA30" s="112"/>
      <c r="BHB30" s="112"/>
      <c r="BHC30" s="112"/>
      <c r="BHD30" s="112"/>
      <c r="BHE30" s="112"/>
      <c r="BHF30" s="112"/>
      <c r="BHG30" s="112"/>
      <c r="BHH30" s="112"/>
      <c r="BHI30" s="112"/>
      <c r="BHJ30" s="112"/>
      <c r="BHK30" s="112"/>
      <c r="BHL30" s="112"/>
      <c r="BHM30" s="112"/>
      <c r="BHN30" s="112"/>
      <c r="BHO30" s="112"/>
      <c r="BHP30" s="112"/>
      <c r="BHQ30" s="112"/>
      <c r="BHR30" s="112"/>
      <c r="BHS30" s="112"/>
      <c r="BHT30" s="112"/>
      <c r="BHU30" s="112"/>
      <c r="BHV30" s="112"/>
      <c r="BHW30" s="112"/>
      <c r="BHX30" s="112"/>
      <c r="BHY30" s="112"/>
      <c r="BHZ30" s="112"/>
      <c r="BIA30" s="112"/>
      <c r="BIB30" s="112"/>
      <c r="BIC30" s="112"/>
      <c r="BID30" s="112"/>
      <c r="BIE30" s="112"/>
      <c r="BIF30" s="112"/>
      <c r="BIG30" s="112"/>
      <c r="BIH30" s="112"/>
      <c r="BII30" s="112"/>
      <c r="BIJ30" s="112"/>
      <c r="BIK30" s="112"/>
      <c r="BIL30" s="112"/>
      <c r="BIM30" s="112"/>
      <c r="BIN30" s="112"/>
      <c r="BIO30" s="112"/>
      <c r="BIP30" s="112"/>
      <c r="BIQ30" s="112"/>
      <c r="BIR30" s="112"/>
      <c r="BIS30" s="112"/>
      <c r="BIT30" s="112"/>
      <c r="BIU30" s="112"/>
      <c r="BIV30" s="112"/>
      <c r="BIW30" s="112"/>
      <c r="BIX30" s="112"/>
      <c r="BIY30" s="112"/>
      <c r="BIZ30" s="112"/>
      <c r="BJA30" s="112"/>
      <c r="BJB30" s="112"/>
      <c r="BJC30" s="112"/>
      <c r="BJD30" s="112"/>
      <c r="BJE30" s="112"/>
      <c r="BJF30" s="112"/>
      <c r="BJG30" s="112"/>
      <c r="BJH30" s="112"/>
      <c r="BJI30" s="112"/>
      <c r="BJJ30" s="112"/>
      <c r="BJK30" s="112"/>
      <c r="BJL30" s="112"/>
      <c r="BJM30" s="112"/>
      <c r="BJN30" s="112"/>
      <c r="BJO30" s="112"/>
      <c r="BJP30" s="112"/>
      <c r="BJQ30" s="112"/>
      <c r="BJR30" s="112"/>
      <c r="BJS30" s="112"/>
      <c r="BJT30" s="112"/>
      <c r="BJU30" s="112"/>
      <c r="BJV30" s="112"/>
      <c r="BJW30" s="112"/>
      <c r="BJX30" s="112"/>
      <c r="BJY30" s="112"/>
      <c r="BJZ30" s="112"/>
      <c r="BKA30" s="112"/>
      <c r="BKB30" s="112"/>
      <c r="BKC30" s="112"/>
      <c r="BKD30" s="112"/>
      <c r="BKE30" s="112"/>
      <c r="BKF30" s="112"/>
      <c r="BKG30" s="112"/>
      <c r="BKH30" s="112"/>
      <c r="BKI30" s="112"/>
      <c r="BKJ30" s="112"/>
      <c r="BKK30" s="112"/>
      <c r="BKL30" s="112"/>
      <c r="BKM30" s="112"/>
      <c r="BKN30" s="112"/>
      <c r="BKO30" s="112"/>
      <c r="BKP30" s="112"/>
      <c r="BKQ30" s="112"/>
      <c r="BKR30" s="112"/>
      <c r="BKS30" s="112"/>
      <c r="BKT30" s="112"/>
      <c r="BKU30" s="112"/>
      <c r="BKV30" s="112"/>
      <c r="BKW30" s="112"/>
      <c r="BKX30" s="112"/>
      <c r="BKY30" s="112"/>
      <c r="BKZ30" s="112"/>
      <c r="BLA30" s="112"/>
      <c r="BLB30" s="112"/>
      <c r="BLC30" s="112"/>
      <c r="BLD30" s="112"/>
      <c r="BLE30" s="112"/>
      <c r="BLF30" s="112"/>
      <c r="BLG30" s="112"/>
      <c r="BLH30" s="112"/>
      <c r="BLI30" s="112"/>
      <c r="BLJ30" s="112"/>
      <c r="BLK30" s="112"/>
      <c r="BLL30" s="112"/>
      <c r="BLM30" s="112"/>
      <c r="BLN30" s="112"/>
      <c r="BLO30" s="112"/>
      <c r="BLP30" s="112"/>
      <c r="BLQ30" s="112"/>
      <c r="BLR30" s="112"/>
      <c r="BLS30" s="112"/>
      <c r="BLT30" s="112"/>
      <c r="BLU30" s="112"/>
      <c r="BLV30" s="112"/>
      <c r="BLW30" s="112"/>
      <c r="BLX30" s="112"/>
      <c r="BLY30" s="112"/>
      <c r="BLZ30" s="112"/>
      <c r="BMA30" s="112"/>
      <c r="BMB30" s="112"/>
      <c r="BMC30" s="112"/>
      <c r="BMD30" s="112"/>
      <c r="BME30" s="112"/>
      <c r="BMF30" s="112"/>
      <c r="BMG30" s="112"/>
      <c r="BMH30" s="112"/>
      <c r="BMI30" s="112"/>
      <c r="BMJ30" s="112"/>
      <c r="BMK30" s="112"/>
      <c r="BML30" s="112"/>
      <c r="BMM30" s="112"/>
      <c r="BMN30" s="112"/>
      <c r="BMO30" s="112"/>
      <c r="BMP30" s="112"/>
      <c r="BMQ30" s="112"/>
      <c r="BMR30" s="112"/>
      <c r="BMS30" s="112"/>
      <c r="BMT30" s="112"/>
      <c r="BMU30" s="112"/>
      <c r="BMV30" s="112"/>
      <c r="BMW30" s="112"/>
      <c r="BMX30" s="112"/>
      <c r="BMY30" s="112"/>
      <c r="BMZ30" s="112"/>
      <c r="BNA30" s="112"/>
      <c r="BNB30" s="112"/>
      <c r="BNC30" s="112"/>
      <c r="BND30" s="112"/>
      <c r="BNE30" s="112"/>
      <c r="BNF30" s="112"/>
      <c r="BNG30" s="112"/>
      <c r="BNH30" s="112"/>
      <c r="BNI30" s="112"/>
      <c r="BNJ30" s="112"/>
      <c r="BNK30" s="112"/>
      <c r="BNL30" s="112"/>
      <c r="BNM30" s="112"/>
      <c r="BNN30" s="112"/>
      <c r="BNO30" s="112"/>
      <c r="BNP30" s="112"/>
      <c r="BNQ30" s="112"/>
      <c r="BNR30" s="112"/>
      <c r="BNS30" s="112"/>
      <c r="BNT30" s="112"/>
      <c r="BNU30" s="112"/>
      <c r="BNV30" s="112"/>
      <c r="BNW30" s="112"/>
      <c r="BNX30" s="112"/>
      <c r="BNY30" s="112"/>
      <c r="BNZ30" s="112"/>
      <c r="BOA30" s="112"/>
      <c r="BOB30" s="112"/>
      <c r="BOC30" s="112"/>
      <c r="BOD30" s="112"/>
      <c r="BOE30" s="112"/>
      <c r="BOF30" s="112"/>
      <c r="BOG30" s="112"/>
      <c r="BOH30" s="112"/>
      <c r="BOI30" s="112"/>
      <c r="BOJ30" s="112"/>
      <c r="BOK30" s="112"/>
      <c r="BOL30" s="112"/>
      <c r="BOM30" s="112"/>
      <c r="BON30" s="112"/>
      <c r="BOO30" s="112"/>
      <c r="BOP30" s="112"/>
      <c r="BOQ30" s="112"/>
      <c r="BOR30" s="112"/>
      <c r="BOS30" s="112"/>
      <c r="BOT30" s="112"/>
      <c r="BOU30" s="112"/>
      <c r="BOV30" s="112"/>
      <c r="BOW30" s="112"/>
      <c r="BOX30" s="112"/>
      <c r="BOY30" s="112"/>
      <c r="BOZ30" s="112"/>
      <c r="BPA30" s="112"/>
      <c r="BPB30" s="112"/>
      <c r="BPC30" s="112"/>
      <c r="BPD30" s="112"/>
      <c r="BPE30" s="112"/>
      <c r="BPF30" s="112"/>
      <c r="BPG30" s="112"/>
      <c r="BPH30" s="112"/>
      <c r="BPI30" s="112"/>
      <c r="BPJ30" s="112"/>
      <c r="BPK30" s="112"/>
      <c r="BPL30" s="112"/>
      <c r="BPM30" s="112"/>
      <c r="BPN30" s="112"/>
      <c r="BPO30" s="112"/>
      <c r="BPP30" s="112"/>
      <c r="BPQ30" s="112"/>
      <c r="BPR30" s="112"/>
      <c r="BPS30" s="112"/>
      <c r="BPT30" s="112"/>
      <c r="BPU30" s="112"/>
      <c r="BPV30" s="112"/>
      <c r="BPW30" s="112"/>
      <c r="BPX30" s="112"/>
      <c r="BPY30" s="112"/>
      <c r="BPZ30" s="112"/>
      <c r="BQA30" s="112"/>
      <c r="BQB30" s="112"/>
      <c r="BQC30" s="112"/>
      <c r="BQD30" s="112"/>
      <c r="BQE30" s="112"/>
      <c r="BQF30" s="112"/>
      <c r="BQG30" s="112"/>
      <c r="BQH30" s="112"/>
      <c r="BQI30" s="112"/>
      <c r="BQJ30" s="112"/>
      <c r="BQK30" s="112"/>
      <c r="BQL30" s="112"/>
      <c r="BQM30" s="112"/>
      <c r="BQN30" s="112"/>
      <c r="BQO30" s="112"/>
      <c r="BQP30" s="112"/>
      <c r="BQQ30" s="112"/>
      <c r="BQR30" s="112"/>
      <c r="BQS30" s="112"/>
      <c r="BQT30" s="112"/>
      <c r="BQU30" s="112"/>
      <c r="BQV30" s="112"/>
      <c r="BQW30" s="112"/>
      <c r="BQX30" s="112"/>
      <c r="BQY30" s="112"/>
      <c r="BQZ30" s="112"/>
      <c r="BRA30" s="112"/>
      <c r="BRB30" s="112"/>
      <c r="BRC30" s="112"/>
      <c r="BRD30" s="112"/>
      <c r="BRE30" s="112"/>
      <c r="BRF30" s="112"/>
      <c r="BRG30" s="112"/>
      <c r="BRH30" s="112"/>
      <c r="BRI30" s="112"/>
      <c r="BRJ30" s="112"/>
      <c r="BRK30" s="112"/>
      <c r="BRL30" s="112"/>
      <c r="BRM30" s="112"/>
      <c r="BRN30" s="112"/>
      <c r="BRO30" s="112"/>
      <c r="BRP30" s="112"/>
      <c r="BRQ30" s="112"/>
      <c r="BRR30" s="112"/>
      <c r="BRS30" s="112"/>
      <c r="BRT30" s="112"/>
      <c r="BRU30" s="112"/>
      <c r="BRV30" s="112"/>
      <c r="BRW30" s="112"/>
      <c r="BRX30" s="112"/>
      <c r="BRY30" s="112"/>
      <c r="BRZ30" s="112"/>
      <c r="BSA30" s="112"/>
      <c r="BSB30" s="112"/>
      <c r="BSC30" s="112"/>
      <c r="BSD30" s="112"/>
      <c r="BSE30" s="112"/>
      <c r="BSF30" s="112"/>
      <c r="BSG30" s="112"/>
      <c r="BSH30" s="112"/>
      <c r="BSI30" s="112"/>
      <c r="BSJ30" s="112"/>
      <c r="BSK30" s="112"/>
      <c r="BSL30" s="112"/>
      <c r="BSM30" s="112"/>
      <c r="BSN30" s="112"/>
      <c r="BSO30" s="112"/>
      <c r="BSP30" s="112"/>
      <c r="BSQ30" s="112"/>
      <c r="BSR30" s="112"/>
      <c r="BSS30" s="112"/>
      <c r="BST30" s="112"/>
      <c r="BSU30" s="112"/>
      <c r="BSV30" s="112"/>
      <c r="BSW30" s="112"/>
      <c r="BSX30" s="112"/>
      <c r="BSY30" s="112"/>
      <c r="BSZ30" s="112"/>
      <c r="BTA30" s="112"/>
      <c r="BTB30" s="112"/>
      <c r="BTC30" s="112"/>
      <c r="BTD30" s="112"/>
      <c r="BTE30" s="112"/>
      <c r="BTF30" s="112"/>
      <c r="BTG30" s="112"/>
      <c r="BTH30" s="112"/>
      <c r="BTI30" s="112"/>
      <c r="BTJ30" s="112"/>
      <c r="BTK30" s="112"/>
      <c r="BTL30" s="112"/>
      <c r="BTM30" s="112"/>
      <c r="BTN30" s="112"/>
      <c r="BTO30" s="112"/>
      <c r="BTP30" s="112"/>
      <c r="BTQ30" s="112"/>
      <c r="BTR30" s="112"/>
      <c r="BTS30" s="112"/>
      <c r="BTT30" s="112"/>
      <c r="BTU30" s="112"/>
      <c r="BTV30" s="112"/>
      <c r="BTW30" s="112"/>
      <c r="BTX30" s="112"/>
      <c r="BTY30" s="112"/>
      <c r="BTZ30" s="112"/>
      <c r="BUA30" s="112"/>
      <c r="BUB30" s="112"/>
      <c r="BUC30" s="112"/>
      <c r="BUD30" s="112"/>
      <c r="BUE30" s="112"/>
      <c r="BUF30" s="112"/>
      <c r="BUG30" s="112"/>
      <c r="BUH30" s="112"/>
      <c r="BUI30" s="112"/>
      <c r="BUJ30" s="112"/>
      <c r="BUK30" s="112"/>
      <c r="BUL30" s="112"/>
      <c r="BUM30" s="112"/>
      <c r="BUN30" s="112"/>
      <c r="BUO30" s="112"/>
      <c r="BUP30" s="112"/>
      <c r="BUQ30" s="112"/>
      <c r="BUR30" s="112"/>
      <c r="BUS30" s="112"/>
      <c r="BUT30" s="112"/>
      <c r="BUU30" s="112"/>
      <c r="BUV30" s="112"/>
      <c r="BUW30" s="112"/>
      <c r="BUX30" s="112"/>
      <c r="BUY30" s="112"/>
      <c r="BUZ30" s="112"/>
      <c r="BVA30" s="112"/>
      <c r="BVB30" s="112"/>
      <c r="BVC30" s="112"/>
      <c r="BVD30" s="112"/>
      <c r="BVE30" s="112"/>
      <c r="BVF30" s="112"/>
      <c r="BVG30" s="112"/>
      <c r="BVH30" s="112"/>
      <c r="BVI30" s="112"/>
      <c r="BVJ30" s="112"/>
      <c r="BVK30" s="112"/>
      <c r="BVL30" s="112"/>
      <c r="BVM30" s="112"/>
      <c r="BVN30" s="112"/>
      <c r="BVO30" s="112"/>
      <c r="BVP30" s="112"/>
      <c r="BVQ30" s="112"/>
      <c r="BVR30" s="112"/>
      <c r="BVS30" s="112"/>
      <c r="BVT30" s="112"/>
      <c r="BVU30" s="112"/>
      <c r="BVV30" s="112"/>
      <c r="BVW30" s="112"/>
      <c r="BVX30" s="112"/>
      <c r="BVY30" s="112"/>
      <c r="BVZ30" s="112"/>
      <c r="BWA30" s="112"/>
      <c r="BWB30" s="112"/>
      <c r="BWC30" s="112"/>
      <c r="BWD30" s="112"/>
      <c r="BWE30" s="112"/>
      <c r="BWF30" s="112"/>
      <c r="BWG30" s="112"/>
      <c r="BWH30" s="112"/>
      <c r="BWI30" s="112"/>
      <c r="BWJ30" s="112"/>
      <c r="BWK30" s="112"/>
      <c r="BWL30" s="112"/>
      <c r="BWM30" s="112"/>
      <c r="BWN30" s="112"/>
      <c r="BWO30" s="112"/>
      <c r="BWP30" s="112"/>
      <c r="BWQ30" s="112"/>
      <c r="BWR30" s="112"/>
      <c r="BWS30" s="112"/>
      <c r="BWT30" s="112"/>
      <c r="BWU30" s="112"/>
      <c r="BWV30" s="112"/>
      <c r="BWW30" s="112"/>
      <c r="BWX30" s="112"/>
      <c r="BWY30" s="112"/>
      <c r="BWZ30" s="112"/>
      <c r="BXA30" s="112"/>
      <c r="BXB30" s="112"/>
      <c r="BXC30" s="112"/>
      <c r="BXD30" s="112"/>
      <c r="BXE30" s="112"/>
      <c r="BXF30" s="112"/>
      <c r="BXG30" s="112"/>
      <c r="BXH30" s="112"/>
      <c r="BXI30" s="112"/>
      <c r="BXJ30" s="112"/>
      <c r="BXK30" s="112"/>
      <c r="BXL30" s="112"/>
      <c r="BXM30" s="112"/>
      <c r="BXN30" s="112"/>
      <c r="BXO30" s="112"/>
      <c r="BXP30" s="112"/>
      <c r="BXQ30" s="112"/>
      <c r="BXR30" s="112"/>
      <c r="BXS30" s="112"/>
      <c r="BXT30" s="112"/>
      <c r="BXU30" s="112"/>
      <c r="BXV30" s="112"/>
      <c r="BXW30" s="112"/>
      <c r="BXX30" s="112"/>
      <c r="BXY30" s="112"/>
      <c r="BXZ30" s="112"/>
      <c r="BYA30" s="112"/>
      <c r="BYB30" s="112"/>
      <c r="BYC30" s="112"/>
      <c r="BYD30" s="112"/>
      <c r="BYE30" s="112"/>
      <c r="BYF30" s="112"/>
      <c r="BYG30" s="112"/>
      <c r="BYH30" s="112"/>
      <c r="BYI30" s="112"/>
      <c r="BYJ30" s="112"/>
      <c r="BYK30" s="112"/>
      <c r="BYL30" s="112"/>
      <c r="BYM30" s="112"/>
      <c r="BYN30" s="112"/>
      <c r="BYO30" s="112"/>
      <c r="BYP30" s="112"/>
      <c r="BYQ30" s="112"/>
      <c r="BYR30" s="112"/>
      <c r="BYS30" s="112"/>
      <c r="BYT30" s="112"/>
      <c r="BYU30" s="112"/>
      <c r="BYV30" s="112"/>
      <c r="BYW30" s="112"/>
      <c r="BYX30" s="112"/>
      <c r="BYY30" s="112"/>
      <c r="BYZ30" s="112"/>
      <c r="BZA30" s="112"/>
      <c r="BZB30" s="112"/>
      <c r="BZC30" s="112"/>
      <c r="BZD30" s="112"/>
      <c r="BZE30" s="112"/>
      <c r="BZF30" s="112"/>
      <c r="BZG30" s="112"/>
      <c r="BZH30" s="112"/>
      <c r="BZI30" s="112"/>
      <c r="BZJ30" s="112"/>
      <c r="BZK30" s="112"/>
      <c r="BZL30" s="112"/>
      <c r="BZM30" s="112"/>
      <c r="BZN30" s="112"/>
      <c r="BZO30" s="112"/>
      <c r="BZP30" s="112"/>
      <c r="BZQ30" s="112"/>
      <c r="BZR30" s="112"/>
      <c r="BZS30" s="112"/>
      <c r="BZT30" s="112"/>
      <c r="BZU30" s="112"/>
      <c r="BZV30" s="112"/>
      <c r="BZW30" s="112"/>
      <c r="BZX30" s="112"/>
      <c r="BZY30" s="112"/>
      <c r="BZZ30" s="112"/>
      <c r="CAA30" s="112"/>
      <c r="CAB30" s="112"/>
      <c r="CAC30" s="112"/>
      <c r="CAD30" s="112"/>
      <c r="CAE30" s="112"/>
      <c r="CAF30" s="112"/>
      <c r="CAG30" s="112"/>
      <c r="CAH30" s="112"/>
      <c r="CAI30" s="112"/>
      <c r="CAJ30" s="112"/>
      <c r="CAK30" s="112"/>
      <c r="CAL30" s="112"/>
      <c r="CAM30" s="112"/>
      <c r="CAN30" s="112"/>
      <c r="CAO30" s="112"/>
      <c r="CAP30" s="112"/>
      <c r="CAQ30" s="112"/>
      <c r="CAR30" s="112"/>
      <c r="CAS30" s="112"/>
      <c r="CAT30" s="112"/>
      <c r="CAU30" s="112"/>
      <c r="CAV30" s="112"/>
      <c r="CAW30" s="112"/>
      <c r="CAX30" s="112"/>
      <c r="CAY30" s="112"/>
      <c r="CAZ30" s="112"/>
      <c r="CBA30" s="112"/>
      <c r="CBB30" s="112"/>
      <c r="CBC30" s="112"/>
      <c r="CBD30" s="112"/>
      <c r="CBE30" s="112"/>
      <c r="CBF30" s="112"/>
      <c r="CBG30" s="112"/>
      <c r="CBH30" s="112"/>
      <c r="CBI30" s="112"/>
      <c r="CBJ30" s="112"/>
      <c r="CBK30" s="112"/>
      <c r="CBL30" s="112"/>
      <c r="CBM30" s="112"/>
      <c r="CBN30" s="112"/>
      <c r="CBO30" s="112"/>
      <c r="CBP30" s="112"/>
      <c r="CBQ30" s="112"/>
      <c r="CBR30" s="112"/>
      <c r="CBS30" s="112"/>
      <c r="CBT30" s="112"/>
      <c r="CBU30" s="112"/>
      <c r="CBV30" s="112"/>
      <c r="CBW30" s="112"/>
      <c r="CBX30" s="112"/>
      <c r="CBY30" s="112"/>
      <c r="CBZ30" s="112"/>
      <c r="CCA30" s="112"/>
      <c r="CCB30" s="112"/>
      <c r="CCC30" s="112"/>
      <c r="CCD30" s="112"/>
      <c r="CCE30" s="112"/>
      <c r="CCF30" s="112"/>
      <c r="CCG30" s="112"/>
      <c r="CCH30" s="112"/>
      <c r="CCI30" s="112"/>
      <c r="CCJ30" s="112"/>
      <c r="CCK30" s="112"/>
      <c r="CCL30" s="112"/>
      <c r="CCM30" s="112"/>
      <c r="CCN30" s="112"/>
      <c r="CCO30" s="112"/>
      <c r="CCP30" s="112"/>
      <c r="CCQ30" s="112"/>
      <c r="CCR30" s="112"/>
      <c r="CCS30" s="112"/>
      <c r="CCT30" s="112"/>
      <c r="CCU30" s="112"/>
      <c r="CCV30" s="112"/>
      <c r="CCW30" s="112"/>
      <c r="CCX30" s="112"/>
      <c r="CCY30" s="112"/>
      <c r="CCZ30" s="112"/>
      <c r="CDA30" s="112"/>
      <c r="CDB30" s="112"/>
      <c r="CDC30" s="112"/>
      <c r="CDD30" s="112"/>
      <c r="CDE30" s="112"/>
      <c r="CDF30" s="112"/>
      <c r="CDG30" s="112"/>
      <c r="CDH30" s="112"/>
      <c r="CDI30" s="112"/>
      <c r="CDJ30" s="112"/>
      <c r="CDK30" s="112"/>
      <c r="CDL30" s="112"/>
      <c r="CDM30" s="112"/>
      <c r="CDN30" s="112"/>
      <c r="CDO30" s="112"/>
      <c r="CDP30" s="112"/>
      <c r="CDQ30" s="112"/>
      <c r="CDR30" s="112"/>
      <c r="CDS30" s="112"/>
      <c r="CDT30" s="112"/>
      <c r="CDU30" s="112"/>
      <c r="CDV30" s="112"/>
      <c r="CDW30" s="112"/>
      <c r="CDX30" s="112"/>
      <c r="CDY30" s="112"/>
      <c r="CDZ30" s="112"/>
      <c r="CEA30" s="112"/>
      <c r="CEB30" s="112"/>
      <c r="CEC30" s="112"/>
      <c r="CED30" s="112"/>
      <c r="CEE30" s="112"/>
      <c r="CEF30" s="112"/>
      <c r="CEG30" s="112"/>
      <c r="CEH30" s="112"/>
      <c r="CEI30" s="112"/>
      <c r="CEJ30" s="112"/>
      <c r="CEK30" s="112"/>
      <c r="CEL30" s="112"/>
      <c r="CEM30" s="112"/>
      <c r="CEN30" s="112"/>
      <c r="CEO30" s="112"/>
      <c r="CEP30" s="112"/>
      <c r="CEQ30" s="112"/>
      <c r="CER30" s="112"/>
      <c r="CES30" s="112"/>
      <c r="CET30" s="112"/>
      <c r="CEU30" s="112"/>
      <c r="CEV30" s="112"/>
      <c r="CEW30" s="112"/>
      <c r="CEX30" s="112"/>
      <c r="CEY30" s="112"/>
      <c r="CEZ30" s="112"/>
      <c r="CFA30" s="112"/>
      <c r="CFB30" s="112"/>
      <c r="CFC30" s="112"/>
      <c r="CFD30" s="112"/>
      <c r="CFE30" s="112"/>
      <c r="CFF30" s="112"/>
      <c r="CFG30" s="112"/>
      <c r="CFH30" s="112"/>
      <c r="CFI30" s="112"/>
      <c r="CFJ30" s="112"/>
      <c r="CFK30" s="112"/>
      <c r="CFL30" s="112"/>
      <c r="CFM30" s="112"/>
      <c r="CFN30" s="112"/>
      <c r="CFO30" s="112"/>
      <c r="CFP30" s="112"/>
      <c r="CFQ30" s="112"/>
      <c r="CFR30" s="112"/>
      <c r="CFS30" s="112"/>
      <c r="CFT30" s="112"/>
      <c r="CFU30" s="112"/>
      <c r="CFV30" s="112"/>
      <c r="CFW30" s="112"/>
      <c r="CFX30" s="112"/>
      <c r="CFY30" s="112"/>
      <c r="CFZ30" s="112"/>
      <c r="CGA30" s="112"/>
      <c r="CGB30" s="112"/>
      <c r="CGC30" s="112"/>
      <c r="CGD30" s="112"/>
      <c r="CGE30" s="112"/>
      <c r="CGF30" s="112"/>
      <c r="CGG30" s="112"/>
      <c r="CGH30" s="112"/>
      <c r="CGI30" s="112"/>
      <c r="CGJ30" s="112"/>
      <c r="CGK30" s="112"/>
      <c r="CGL30" s="112"/>
      <c r="CGM30" s="112"/>
      <c r="CGN30" s="112"/>
      <c r="CGO30" s="112"/>
      <c r="CGP30" s="112"/>
      <c r="CGQ30" s="112"/>
      <c r="CGR30" s="112"/>
      <c r="CGS30" s="112"/>
      <c r="CGT30" s="112"/>
      <c r="CGU30" s="112"/>
      <c r="CGV30" s="112"/>
      <c r="CGW30" s="112"/>
      <c r="CGX30" s="112"/>
      <c r="CGY30" s="112"/>
      <c r="CGZ30" s="112"/>
      <c r="CHA30" s="112"/>
      <c r="CHB30" s="112"/>
      <c r="CHC30" s="112"/>
      <c r="CHD30" s="112"/>
      <c r="CHE30" s="112"/>
      <c r="CHF30" s="112"/>
      <c r="CHG30" s="112"/>
      <c r="CHH30" s="112"/>
      <c r="CHI30" s="112"/>
      <c r="CHJ30" s="112"/>
      <c r="CHK30" s="112"/>
      <c r="CHL30" s="112"/>
      <c r="CHM30" s="112"/>
      <c r="CHN30" s="112"/>
      <c r="CHO30" s="112"/>
      <c r="CHP30" s="112"/>
      <c r="CHQ30" s="112"/>
      <c r="CHR30" s="112"/>
      <c r="CHS30" s="112"/>
      <c r="CHT30" s="112"/>
      <c r="CHU30" s="112"/>
      <c r="CHV30" s="112"/>
      <c r="CHW30" s="112"/>
      <c r="CHX30" s="112"/>
      <c r="CHY30" s="112"/>
      <c r="CHZ30" s="112"/>
      <c r="CIA30" s="112"/>
      <c r="CIB30" s="112"/>
      <c r="CIC30" s="112"/>
      <c r="CID30" s="112"/>
      <c r="CIE30" s="112"/>
      <c r="CIF30" s="112"/>
      <c r="CIG30" s="112"/>
      <c r="CIH30" s="112"/>
      <c r="CII30" s="112"/>
      <c r="CIJ30" s="112"/>
      <c r="CIK30" s="112"/>
      <c r="CIL30" s="112"/>
      <c r="CIM30" s="112"/>
      <c r="CIN30" s="112"/>
      <c r="CIO30" s="112"/>
      <c r="CIP30" s="112"/>
      <c r="CIQ30" s="112"/>
      <c r="CIR30" s="112"/>
      <c r="CIS30" s="112"/>
      <c r="CIT30" s="112"/>
      <c r="CIU30" s="112"/>
      <c r="CIV30" s="112"/>
      <c r="CIW30" s="112"/>
      <c r="CIX30" s="112"/>
      <c r="CIY30" s="112"/>
      <c r="CIZ30" s="112"/>
      <c r="CJA30" s="112"/>
      <c r="CJB30" s="112"/>
      <c r="CJC30" s="112"/>
      <c r="CJD30" s="112"/>
      <c r="CJE30" s="112"/>
      <c r="CJF30" s="112"/>
      <c r="CJG30" s="112"/>
      <c r="CJH30" s="112"/>
      <c r="CJI30" s="112"/>
      <c r="CJJ30" s="112"/>
      <c r="CJK30" s="112"/>
      <c r="CJL30" s="112"/>
      <c r="CJM30" s="112"/>
      <c r="CJN30" s="112"/>
      <c r="CJO30" s="112"/>
      <c r="CJP30" s="112"/>
      <c r="CJQ30" s="112"/>
      <c r="CJR30" s="112"/>
      <c r="CJS30" s="112"/>
      <c r="CJT30" s="112"/>
      <c r="CJU30" s="112"/>
      <c r="CJV30" s="112"/>
      <c r="CJW30" s="112"/>
      <c r="CJX30" s="112"/>
      <c r="CJY30" s="112"/>
      <c r="CJZ30" s="112"/>
      <c r="CKA30" s="112"/>
      <c r="CKB30" s="112"/>
      <c r="CKC30" s="112"/>
      <c r="CKD30" s="112"/>
      <c r="CKE30" s="112"/>
      <c r="CKF30" s="112"/>
      <c r="CKG30" s="112"/>
      <c r="CKH30" s="112"/>
      <c r="CKI30" s="112"/>
      <c r="CKJ30" s="112"/>
      <c r="CKK30" s="112"/>
      <c r="CKL30" s="112"/>
      <c r="CKM30" s="112"/>
      <c r="CKN30" s="112"/>
      <c r="CKO30" s="112"/>
      <c r="CKP30" s="112"/>
      <c r="CKQ30" s="112"/>
      <c r="CKR30" s="112"/>
      <c r="CKS30" s="112"/>
      <c r="CKT30" s="112"/>
      <c r="CKU30" s="112"/>
      <c r="CKV30" s="112"/>
      <c r="CKW30" s="112"/>
      <c r="CKX30" s="112"/>
      <c r="CKY30" s="112"/>
      <c r="CKZ30" s="112"/>
      <c r="CLA30" s="112"/>
      <c r="CLB30" s="112"/>
      <c r="CLC30" s="112"/>
      <c r="CLD30" s="112"/>
      <c r="CLE30" s="112"/>
      <c r="CLF30" s="112"/>
      <c r="CLG30" s="112"/>
      <c r="CLH30" s="112"/>
      <c r="CLI30" s="112"/>
      <c r="CLJ30" s="112"/>
      <c r="CLK30" s="112"/>
      <c r="CLL30" s="112"/>
      <c r="CLM30" s="112"/>
      <c r="CLN30" s="112"/>
      <c r="CLO30" s="112"/>
      <c r="CLP30" s="112"/>
      <c r="CLQ30" s="112"/>
      <c r="CLR30" s="112"/>
      <c r="CLS30" s="112"/>
      <c r="CLT30" s="112"/>
      <c r="CLU30" s="112"/>
      <c r="CLV30" s="112"/>
      <c r="CLW30" s="112"/>
      <c r="CLX30" s="112"/>
      <c r="CLY30" s="112"/>
      <c r="CLZ30" s="112"/>
      <c r="CMA30" s="112"/>
      <c r="CMB30" s="112"/>
      <c r="CMC30" s="112"/>
      <c r="CMD30" s="112"/>
      <c r="CME30" s="112"/>
      <c r="CMF30" s="112"/>
      <c r="CMG30" s="112"/>
      <c r="CMH30" s="112"/>
      <c r="CMI30" s="112"/>
      <c r="CMJ30" s="112"/>
      <c r="CMK30" s="112"/>
      <c r="CML30" s="112"/>
      <c r="CMM30" s="112"/>
      <c r="CMN30" s="112"/>
      <c r="CMO30" s="112"/>
      <c r="CMP30" s="112"/>
      <c r="CMQ30" s="112"/>
      <c r="CMR30" s="112"/>
      <c r="CMS30" s="112"/>
      <c r="CMT30" s="112"/>
      <c r="CMU30" s="112"/>
      <c r="CMV30" s="112"/>
      <c r="CMW30" s="112"/>
      <c r="CMX30" s="112"/>
      <c r="CMY30" s="112"/>
      <c r="CMZ30" s="112"/>
      <c r="CNA30" s="112"/>
      <c r="CNB30" s="112"/>
      <c r="CNC30" s="112"/>
      <c r="CND30" s="112"/>
      <c r="CNE30" s="112"/>
      <c r="CNF30" s="112"/>
      <c r="CNG30" s="112"/>
      <c r="CNH30" s="112"/>
      <c r="CNI30" s="112"/>
      <c r="CNJ30" s="112"/>
      <c r="CNK30" s="112"/>
      <c r="CNL30" s="112"/>
      <c r="CNM30" s="112"/>
      <c r="CNN30" s="112"/>
      <c r="CNO30" s="112"/>
      <c r="CNP30" s="112"/>
      <c r="CNQ30" s="112"/>
      <c r="CNR30" s="112"/>
      <c r="CNS30" s="112"/>
      <c r="CNT30" s="112"/>
      <c r="CNU30" s="112"/>
      <c r="CNV30" s="112"/>
      <c r="CNW30" s="112"/>
      <c r="CNX30" s="112"/>
      <c r="CNY30" s="112"/>
      <c r="CNZ30" s="112"/>
      <c r="COA30" s="112"/>
      <c r="COB30" s="112"/>
      <c r="COC30" s="112"/>
      <c r="COD30" s="112"/>
      <c r="COE30" s="112"/>
      <c r="COF30" s="112"/>
      <c r="COG30" s="112"/>
      <c r="COH30" s="112"/>
      <c r="COI30" s="112"/>
      <c r="COJ30" s="112"/>
      <c r="COK30" s="112"/>
      <c r="COL30" s="112"/>
      <c r="COM30" s="112"/>
      <c r="CON30" s="112"/>
      <c r="COO30" s="112"/>
      <c r="COP30" s="112"/>
      <c r="COQ30" s="112"/>
      <c r="COR30" s="112"/>
      <c r="COS30" s="112"/>
      <c r="COT30" s="112"/>
      <c r="COU30" s="112"/>
      <c r="COV30" s="112"/>
      <c r="COW30" s="112"/>
      <c r="COX30" s="112"/>
      <c r="COY30" s="112"/>
      <c r="COZ30" s="112"/>
      <c r="CPA30" s="112"/>
      <c r="CPB30" s="112"/>
      <c r="CPC30" s="112"/>
      <c r="CPD30" s="112"/>
      <c r="CPE30" s="112"/>
      <c r="CPF30" s="112"/>
      <c r="CPG30" s="112"/>
      <c r="CPH30" s="112"/>
      <c r="CPI30" s="112"/>
      <c r="CPJ30" s="112"/>
      <c r="CPK30" s="112"/>
      <c r="CPL30" s="112"/>
      <c r="CPM30" s="112"/>
      <c r="CPN30" s="112"/>
      <c r="CPO30" s="112"/>
      <c r="CPP30" s="112"/>
      <c r="CPQ30" s="112"/>
      <c r="CPR30" s="112"/>
      <c r="CPS30" s="112"/>
      <c r="CPT30" s="112"/>
      <c r="CPU30" s="112"/>
      <c r="CPV30" s="112"/>
      <c r="CPW30" s="112"/>
      <c r="CPX30" s="112"/>
      <c r="CPY30" s="112"/>
      <c r="CPZ30" s="112"/>
      <c r="CQA30" s="112"/>
      <c r="CQB30" s="112"/>
      <c r="CQC30" s="112"/>
      <c r="CQD30" s="112"/>
      <c r="CQE30" s="112"/>
      <c r="CQF30" s="112"/>
      <c r="CQG30" s="112"/>
      <c r="CQH30" s="112"/>
      <c r="CQI30" s="112"/>
      <c r="CQJ30" s="112"/>
      <c r="CQK30" s="112"/>
      <c r="CQL30" s="112"/>
      <c r="CQM30" s="112"/>
      <c r="CQN30" s="112"/>
      <c r="CQO30" s="112"/>
      <c r="CQP30" s="112"/>
      <c r="CQQ30" s="112"/>
      <c r="CQR30" s="112"/>
      <c r="CQS30" s="112"/>
      <c r="CQT30" s="112"/>
      <c r="CQU30" s="112"/>
      <c r="CQV30" s="112"/>
      <c r="CQW30" s="112"/>
      <c r="CQX30" s="112"/>
      <c r="CQY30" s="112"/>
      <c r="CQZ30" s="112"/>
      <c r="CRA30" s="112"/>
      <c r="CRB30" s="112"/>
      <c r="CRC30" s="112"/>
      <c r="CRD30" s="112"/>
      <c r="CRE30" s="112"/>
      <c r="CRF30" s="112"/>
      <c r="CRG30" s="112"/>
      <c r="CRH30" s="112"/>
      <c r="CRI30" s="112"/>
      <c r="CRJ30" s="112"/>
      <c r="CRK30" s="112"/>
      <c r="CRL30" s="112"/>
      <c r="CRM30" s="112"/>
      <c r="CRN30" s="112"/>
      <c r="CRO30" s="112"/>
      <c r="CRP30" s="112"/>
      <c r="CRQ30" s="112"/>
      <c r="CRR30" s="112"/>
      <c r="CRS30" s="112"/>
      <c r="CRT30" s="112"/>
      <c r="CRU30" s="112"/>
      <c r="CRV30" s="112"/>
      <c r="CRW30" s="112"/>
      <c r="CRX30" s="112"/>
      <c r="CRY30" s="112"/>
      <c r="CRZ30" s="112"/>
      <c r="CSA30" s="112"/>
      <c r="CSB30" s="112"/>
      <c r="CSC30" s="112"/>
      <c r="CSD30" s="112"/>
      <c r="CSE30" s="112"/>
      <c r="CSF30" s="112"/>
      <c r="CSG30" s="112"/>
      <c r="CSH30" s="112"/>
      <c r="CSI30" s="112"/>
      <c r="CSJ30" s="112"/>
      <c r="CSK30" s="112"/>
      <c r="CSL30" s="112"/>
      <c r="CSM30" s="112"/>
      <c r="CSN30" s="112"/>
      <c r="CSO30" s="112"/>
      <c r="CSP30" s="112"/>
      <c r="CSQ30" s="112"/>
      <c r="CSR30" s="112"/>
      <c r="CSS30" s="112"/>
      <c r="CST30" s="112"/>
      <c r="CSU30" s="112"/>
      <c r="CSV30" s="112"/>
      <c r="CSW30" s="112"/>
      <c r="CSX30" s="112"/>
      <c r="CSY30" s="112"/>
      <c r="CSZ30" s="112"/>
      <c r="CTA30" s="112"/>
      <c r="CTB30" s="112"/>
      <c r="CTC30" s="112"/>
      <c r="CTD30" s="112"/>
      <c r="CTE30" s="112"/>
      <c r="CTF30" s="112"/>
      <c r="CTG30" s="112"/>
      <c r="CTH30" s="112"/>
      <c r="CTI30" s="112"/>
      <c r="CTJ30" s="112"/>
      <c r="CTK30" s="112"/>
      <c r="CTL30" s="112"/>
      <c r="CTM30" s="112"/>
      <c r="CTN30" s="112"/>
      <c r="CTO30" s="112"/>
      <c r="CTP30" s="112"/>
      <c r="CTQ30" s="112"/>
      <c r="CTR30" s="112"/>
      <c r="CTS30" s="112"/>
      <c r="CTT30" s="112"/>
      <c r="CTU30" s="112"/>
      <c r="CTV30" s="112"/>
      <c r="CTW30" s="112"/>
      <c r="CTX30" s="112"/>
      <c r="CTY30" s="112"/>
      <c r="CTZ30" s="112"/>
      <c r="CUA30" s="112"/>
      <c r="CUB30" s="112"/>
      <c r="CUC30" s="112"/>
      <c r="CUD30" s="112"/>
      <c r="CUE30" s="112"/>
      <c r="CUF30" s="112"/>
      <c r="CUG30" s="112"/>
      <c r="CUH30" s="112"/>
      <c r="CUI30" s="112"/>
      <c r="CUJ30" s="112"/>
      <c r="CUK30" s="112"/>
      <c r="CUL30" s="112"/>
      <c r="CUM30" s="112"/>
      <c r="CUN30" s="112"/>
      <c r="CUO30" s="112"/>
      <c r="CUP30" s="112"/>
      <c r="CUQ30" s="112"/>
      <c r="CUR30" s="112"/>
      <c r="CUS30" s="112"/>
      <c r="CUT30" s="112"/>
      <c r="CUU30" s="112"/>
      <c r="CUV30" s="112"/>
      <c r="CUW30" s="112"/>
      <c r="CUX30" s="112"/>
      <c r="CUY30" s="112"/>
      <c r="CUZ30" s="112"/>
      <c r="CVA30" s="112"/>
      <c r="CVB30" s="112"/>
      <c r="CVC30" s="112"/>
      <c r="CVD30" s="112"/>
      <c r="CVE30" s="112"/>
      <c r="CVF30" s="112"/>
      <c r="CVG30" s="112"/>
      <c r="CVH30" s="112"/>
      <c r="CVI30" s="112"/>
      <c r="CVJ30" s="112"/>
      <c r="CVK30" s="112"/>
      <c r="CVL30" s="112"/>
      <c r="CVM30" s="112"/>
      <c r="CVN30" s="112"/>
      <c r="CVO30" s="112"/>
      <c r="CVP30" s="112"/>
      <c r="CVQ30" s="112"/>
      <c r="CVR30" s="112"/>
      <c r="CVS30" s="112"/>
      <c r="CVT30" s="112"/>
      <c r="CVU30" s="112"/>
      <c r="CVV30" s="112"/>
      <c r="CVW30" s="112"/>
      <c r="CVX30" s="112"/>
      <c r="CVY30" s="112"/>
      <c r="CVZ30" s="112"/>
      <c r="CWA30" s="112"/>
      <c r="CWB30" s="112"/>
      <c r="CWC30" s="112"/>
      <c r="CWD30" s="112"/>
      <c r="CWE30" s="112"/>
      <c r="CWF30" s="112"/>
      <c r="CWG30" s="112"/>
      <c r="CWH30" s="112"/>
      <c r="CWI30" s="112"/>
      <c r="CWJ30" s="112"/>
      <c r="CWK30" s="112"/>
      <c r="CWL30" s="112"/>
      <c r="CWM30" s="112"/>
      <c r="CWN30" s="112"/>
      <c r="CWO30" s="112"/>
      <c r="CWP30" s="112"/>
      <c r="CWQ30" s="112"/>
      <c r="CWR30" s="112"/>
      <c r="CWS30" s="112"/>
      <c r="CWT30" s="112"/>
      <c r="CWU30" s="112"/>
      <c r="CWV30" s="112"/>
      <c r="CWW30" s="112"/>
      <c r="CWX30" s="112"/>
      <c r="CWY30" s="112"/>
      <c r="CWZ30" s="112"/>
      <c r="CXA30" s="112"/>
      <c r="CXB30" s="112"/>
      <c r="CXC30" s="112"/>
      <c r="CXD30" s="112"/>
      <c r="CXE30" s="112"/>
      <c r="CXF30" s="112"/>
      <c r="CXG30" s="112"/>
      <c r="CXH30" s="112"/>
      <c r="CXI30" s="112"/>
      <c r="CXJ30" s="112"/>
      <c r="CXK30" s="112"/>
      <c r="CXL30" s="112"/>
      <c r="CXM30" s="112"/>
      <c r="CXN30" s="112"/>
      <c r="CXO30" s="112"/>
      <c r="CXP30" s="112"/>
      <c r="CXQ30" s="112"/>
      <c r="CXR30" s="112"/>
      <c r="CXS30" s="112"/>
      <c r="CXT30" s="112"/>
      <c r="CXU30" s="112"/>
      <c r="CXV30" s="112"/>
      <c r="CXW30" s="112"/>
      <c r="CXX30" s="112"/>
      <c r="CXY30" s="112"/>
      <c r="CXZ30" s="112"/>
      <c r="CYA30" s="112"/>
      <c r="CYB30" s="112"/>
      <c r="CYC30" s="112"/>
      <c r="CYD30" s="112"/>
      <c r="CYE30" s="112"/>
      <c r="CYF30" s="112"/>
      <c r="CYG30" s="112"/>
      <c r="CYH30" s="112"/>
      <c r="CYI30" s="112"/>
      <c r="CYJ30" s="112"/>
      <c r="CYK30" s="112"/>
      <c r="CYL30" s="112"/>
      <c r="CYM30" s="112"/>
      <c r="CYN30" s="112"/>
      <c r="CYO30" s="112"/>
      <c r="CYP30" s="112"/>
      <c r="CYQ30" s="112"/>
      <c r="CYR30" s="112"/>
      <c r="CYS30" s="112"/>
      <c r="CYT30" s="112"/>
      <c r="CYU30" s="112"/>
      <c r="CYV30" s="112"/>
      <c r="CYW30" s="112"/>
      <c r="CYX30" s="112"/>
      <c r="CYY30" s="112"/>
      <c r="CYZ30" s="112"/>
      <c r="CZA30" s="112"/>
      <c r="CZB30" s="112"/>
      <c r="CZC30" s="112"/>
      <c r="CZD30" s="112"/>
      <c r="CZE30" s="112"/>
      <c r="CZF30" s="112"/>
      <c r="CZG30" s="112"/>
      <c r="CZH30" s="112"/>
      <c r="CZI30" s="112"/>
      <c r="CZJ30" s="112"/>
      <c r="CZK30" s="112"/>
      <c r="CZL30" s="112"/>
      <c r="CZM30" s="112"/>
      <c r="CZN30" s="112"/>
      <c r="CZO30" s="112"/>
      <c r="CZP30" s="112"/>
      <c r="CZQ30" s="112"/>
      <c r="CZR30" s="112"/>
      <c r="CZS30" s="112"/>
      <c r="CZT30" s="112"/>
      <c r="CZU30" s="112"/>
      <c r="CZV30" s="112"/>
      <c r="CZW30" s="112"/>
      <c r="CZX30" s="112"/>
      <c r="CZY30" s="112"/>
      <c r="CZZ30" s="112"/>
      <c r="DAA30" s="112"/>
      <c r="DAB30" s="112"/>
      <c r="DAC30" s="112"/>
      <c r="DAD30" s="112"/>
      <c r="DAE30" s="112"/>
      <c r="DAF30" s="112"/>
      <c r="DAG30" s="112"/>
      <c r="DAH30" s="112"/>
      <c r="DAI30" s="112"/>
      <c r="DAJ30" s="112"/>
      <c r="DAK30" s="112"/>
      <c r="DAL30" s="112"/>
      <c r="DAM30" s="112"/>
      <c r="DAN30" s="112"/>
      <c r="DAO30" s="112"/>
      <c r="DAP30" s="112"/>
      <c r="DAQ30" s="112"/>
      <c r="DAR30" s="112"/>
      <c r="DAS30" s="112"/>
      <c r="DAT30" s="112"/>
      <c r="DAU30" s="112"/>
      <c r="DAV30" s="112"/>
      <c r="DAW30" s="112"/>
      <c r="DAX30" s="112"/>
      <c r="DAY30" s="112"/>
      <c r="DAZ30" s="112"/>
      <c r="DBA30" s="112"/>
      <c r="DBB30" s="112"/>
      <c r="DBC30" s="112"/>
      <c r="DBD30" s="112"/>
      <c r="DBE30" s="112"/>
      <c r="DBF30" s="112"/>
      <c r="DBG30" s="112"/>
      <c r="DBH30" s="112"/>
      <c r="DBI30" s="112"/>
      <c r="DBJ30" s="112"/>
      <c r="DBK30" s="112"/>
      <c r="DBL30" s="112"/>
      <c r="DBM30" s="112"/>
      <c r="DBN30" s="112"/>
      <c r="DBO30" s="112"/>
      <c r="DBP30" s="112"/>
      <c r="DBQ30" s="112"/>
      <c r="DBR30" s="112"/>
      <c r="DBS30" s="112"/>
      <c r="DBT30" s="112"/>
      <c r="DBU30" s="112"/>
      <c r="DBV30" s="112"/>
      <c r="DBW30" s="112"/>
      <c r="DBX30" s="112"/>
      <c r="DBY30" s="112"/>
      <c r="DBZ30" s="112"/>
      <c r="DCA30" s="112"/>
      <c r="DCB30" s="112"/>
      <c r="DCC30" s="112"/>
      <c r="DCD30" s="112"/>
      <c r="DCE30" s="112"/>
      <c r="DCF30" s="112"/>
      <c r="DCG30" s="112"/>
      <c r="DCH30" s="112"/>
      <c r="DCI30" s="112"/>
      <c r="DCJ30" s="112"/>
      <c r="DCK30" s="112"/>
      <c r="DCL30" s="112"/>
      <c r="DCM30" s="112"/>
      <c r="DCN30" s="112"/>
      <c r="DCO30" s="112"/>
      <c r="DCP30" s="112"/>
      <c r="DCQ30" s="112"/>
      <c r="DCR30" s="112"/>
      <c r="DCS30" s="112"/>
      <c r="DCT30" s="112"/>
      <c r="DCU30" s="112"/>
      <c r="DCV30" s="112"/>
      <c r="DCW30" s="112"/>
      <c r="DCX30" s="112"/>
      <c r="DCY30" s="112"/>
      <c r="DCZ30" s="112"/>
      <c r="DDA30" s="112"/>
      <c r="DDB30" s="112"/>
      <c r="DDC30" s="112"/>
      <c r="DDD30" s="112"/>
      <c r="DDE30" s="112"/>
      <c r="DDF30" s="112"/>
      <c r="DDG30" s="112"/>
      <c r="DDH30" s="112"/>
      <c r="DDI30" s="112"/>
      <c r="DDJ30" s="112"/>
      <c r="DDK30" s="112"/>
      <c r="DDL30" s="112"/>
      <c r="DDM30" s="112"/>
      <c r="DDN30" s="112"/>
      <c r="DDO30" s="112"/>
      <c r="DDP30" s="112"/>
      <c r="DDQ30" s="112"/>
      <c r="DDR30" s="112"/>
      <c r="DDS30" s="112"/>
      <c r="DDT30" s="112"/>
      <c r="DDU30" s="112"/>
      <c r="DDV30" s="112"/>
      <c r="DDW30" s="112"/>
      <c r="DDX30" s="112"/>
      <c r="DDY30" s="112"/>
      <c r="DDZ30" s="112"/>
      <c r="DEA30" s="112"/>
      <c r="DEB30" s="112"/>
      <c r="DEC30" s="112"/>
      <c r="DED30" s="112"/>
      <c r="DEE30" s="112"/>
      <c r="DEF30" s="112"/>
      <c r="DEG30" s="112"/>
      <c r="DEH30" s="112"/>
      <c r="DEI30" s="112"/>
      <c r="DEJ30" s="112"/>
      <c r="DEK30" s="112"/>
      <c r="DEL30" s="112"/>
      <c r="DEM30" s="112"/>
      <c r="DEN30" s="112"/>
      <c r="DEO30" s="112"/>
      <c r="DEP30" s="112"/>
      <c r="DEQ30" s="112"/>
      <c r="DER30" s="112"/>
      <c r="DES30" s="112"/>
      <c r="DET30" s="112"/>
      <c r="DEU30" s="112"/>
      <c r="DEV30" s="112"/>
      <c r="DEW30" s="112"/>
      <c r="DEX30" s="112"/>
      <c r="DEY30" s="112"/>
      <c r="DEZ30" s="112"/>
      <c r="DFA30" s="112"/>
      <c r="DFB30" s="112"/>
      <c r="DFC30" s="112"/>
      <c r="DFD30" s="112"/>
      <c r="DFE30" s="112"/>
      <c r="DFF30" s="112"/>
      <c r="DFG30" s="112"/>
      <c r="DFH30" s="112"/>
      <c r="DFI30" s="112"/>
      <c r="DFJ30" s="112"/>
      <c r="DFK30" s="112"/>
      <c r="DFL30" s="112"/>
      <c r="DFM30" s="112"/>
      <c r="DFN30" s="112"/>
      <c r="DFO30" s="112"/>
      <c r="DFP30" s="112"/>
      <c r="DFQ30" s="112"/>
      <c r="DFR30" s="112"/>
      <c r="DFS30" s="112"/>
      <c r="DFT30" s="112"/>
      <c r="DFU30" s="112"/>
      <c r="DFV30" s="112"/>
      <c r="DFW30" s="112"/>
      <c r="DFX30" s="112"/>
      <c r="DFY30" s="112"/>
      <c r="DFZ30" s="112"/>
      <c r="DGA30" s="112"/>
      <c r="DGB30" s="112"/>
      <c r="DGC30" s="112"/>
      <c r="DGD30" s="112"/>
      <c r="DGE30" s="112"/>
      <c r="DGF30" s="112"/>
      <c r="DGG30" s="112"/>
      <c r="DGH30" s="112"/>
      <c r="DGI30" s="112"/>
      <c r="DGJ30" s="112"/>
      <c r="DGK30" s="112"/>
      <c r="DGL30" s="112"/>
      <c r="DGM30" s="112"/>
      <c r="DGN30" s="112"/>
      <c r="DGO30" s="112"/>
      <c r="DGP30" s="112"/>
      <c r="DGQ30" s="112"/>
      <c r="DGR30" s="112"/>
      <c r="DGS30" s="112"/>
      <c r="DGT30" s="112"/>
      <c r="DGU30" s="112"/>
      <c r="DGV30" s="112"/>
      <c r="DGW30" s="112"/>
      <c r="DGX30" s="112"/>
      <c r="DGY30" s="112"/>
      <c r="DGZ30" s="112"/>
      <c r="DHA30" s="112"/>
      <c r="DHB30" s="112"/>
      <c r="DHC30" s="112"/>
      <c r="DHD30" s="112"/>
      <c r="DHE30" s="112"/>
      <c r="DHF30" s="112"/>
      <c r="DHG30" s="112"/>
      <c r="DHH30" s="112"/>
      <c r="DHI30" s="112"/>
      <c r="DHJ30" s="112"/>
      <c r="DHK30" s="112"/>
      <c r="DHL30" s="112"/>
      <c r="DHM30" s="112"/>
      <c r="DHN30" s="112"/>
      <c r="DHO30" s="112"/>
      <c r="DHP30" s="112"/>
      <c r="DHQ30" s="112"/>
      <c r="DHR30" s="112"/>
      <c r="DHS30" s="112"/>
      <c r="DHT30" s="112"/>
      <c r="DHU30" s="112"/>
      <c r="DHV30" s="112"/>
      <c r="DHW30" s="112"/>
      <c r="DHX30" s="112"/>
      <c r="DHY30" s="112"/>
      <c r="DHZ30" s="112"/>
      <c r="DIA30" s="112"/>
      <c r="DIB30" s="112"/>
      <c r="DIC30" s="112"/>
      <c r="DID30" s="112"/>
      <c r="DIE30" s="112"/>
      <c r="DIF30" s="112"/>
      <c r="DIG30" s="112"/>
      <c r="DIH30" s="112"/>
      <c r="DII30" s="112"/>
      <c r="DIJ30" s="112"/>
      <c r="DIK30" s="112"/>
      <c r="DIL30" s="112"/>
      <c r="DIM30" s="112"/>
      <c r="DIN30" s="112"/>
      <c r="DIO30" s="112"/>
      <c r="DIP30" s="112"/>
      <c r="DIQ30" s="112"/>
      <c r="DIR30" s="112"/>
      <c r="DIS30" s="112"/>
      <c r="DIT30" s="112"/>
      <c r="DIU30" s="112"/>
      <c r="DIV30" s="112"/>
      <c r="DIW30" s="112"/>
      <c r="DIX30" s="112"/>
      <c r="DIY30" s="112"/>
      <c r="DIZ30" s="112"/>
      <c r="DJA30" s="112"/>
      <c r="DJB30" s="112"/>
      <c r="DJC30" s="112"/>
      <c r="DJD30" s="112"/>
      <c r="DJE30" s="112"/>
      <c r="DJF30" s="112"/>
      <c r="DJG30" s="112"/>
      <c r="DJH30" s="112"/>
      <c r="DJI30" s="112"/>
      <c r="DJJ30" s="112"/>
      <c r="DJK30" s="112"/>
      <c r="DJL30" s="112"/>
      <c r="DJM30" s="112"/>
      <c r="DJN30" s="112"/>
      <c r="DJO30" s="112"/>
      <c r="DJP30" s="112"/>
      <c r="DJQ30" s="112"/>
      <c r="DJR30" s="112"/>
      <c r="DJS30" s="112"/>
      <c r="DJT30" s="112"/>
      <c r="DJU30" s="112"/>
      <c r="DJV30" s="112"/>
      <c r="DJW30" s="112"/>
      <c r="DJX30" s="112"/>
      <c r="DJY30" s="112"/>
      <c r="DJZ30" s="112"/>
      <c r="DKA30" s="112"/>
      <c r="DKB30" s="112"/>
      <c r="DKC30" s="112"/>
      <c r="DKD30" s="112"/>
      <c r="DKE30" s="112"/>
      <c r="DKF30" s="112"/>
      <c r="DKG30" s="112"/>
      <c r="DKH30" s="112"/>
      <c r="DKI30" s="112"/>
      <c r="DKJ30" s="112"/>
      <c r="DKK30" s="112"/>
      <c r="DKL30" s="112"/>
      <c r="DKM30" s="112"/>
      <c r="DKN30" s="112"/>
      <c r="DKO30" s="112"/>
      <c r="DKP30" s="112"/>
      <c r="DKQ30" s="112"/>
      <c r="DKR30" s="112"/>
      <c r="DKS30" s="112"/>
      <c r="DKT30" s="112"/>
      <c r="DKU30" s="112"/>
      <c r="DKV30" s="112"/>
      <c r="DKW30" s="112"/>
      <c r="DKX30" s="112"/>
      <c r="DKY30" s="112"/>
      <c r="DKZ30" s="112"/>
      <c r="DLA30" s="112"/>
      <c r="DLB30" s="112"/>
      <c r="DLC30" s="112"/>
      <c r="DLD30" s="112"/>
      <c r="DLE30" s="112"/>
      <c r="DLF30" s="112"/>
      <c r="DLG30" s="112"/>
      <c r="DLH30" s="112"/>
      <c r="DLI30" s="112"/>
      <c r="DLJ30" s="112"/>
      <c r="DLK30" s="112"/>
      <c r="DLL30" s="112"/>
      <c r="DLM30" s="112"/>
      <c r="DLN30" s="112"/>
      <c r="DLO30" s="112"/>
      <c r="DLP30" s="112"/>
      <c r="DLQ30" s="112"/>
      <c r="DLR30" s="112"/>
      <c r="DLS30" s="112"/>
      <c r="DLT30" s="112"/>
      <c r="DLU30" s="112"/>
      <c r="DLV30" s="112"/>
      <c r="DLW30" s="112"/>
      <c r="DLX30" s="112"/>
      <c r="DLY30" s="112"/>
      <c r="DLZ30" s="112"/>
      <c r="DMA30" s="112"/>
      <c r="DMB30" s="112"/>
      <c r="DMC30" s="112"/>
      <c r="DMD30" s="112"/>
      <c r="DME30" s="112"/>
      <c r="DMF30" s="112"/>
      <c r="DMG30" s="112"/>
      <c r="DMH30" s="112"/>
      <c r="DMI30" s="112"/>
      <c r="DMJ30" s="112"/>
      <c r="DMK30" s="112"/>
      <c r="DML30" s="112"/>
      <c r="DMM30" s="112"/>
      <c r="DMN30" s="112"/>
      <c r="DMO30" s="112"/>
      <c r="DMP30" s="112"/>
      <c r="DMQ30" s="112"/>
      <c r="DMR30" s="112"/>
      <c r="DMS30" s="112"/>
      <c r="DMT30" s="112"/>
      <c r="DMU30" s="112"/>
      <c r="DMV30" s="112"/>
      <c r="DMW30" s="112"/>
      <c r="DMX30" s="112"/>
      <c r="DMY30" s="112"/>
      <c r="DMZ30" s="112"/>
      <c r="DNA30" s="112"/>
      <c r="DNB30" s="112"/>
      <c r="DNC30" s="112"/>
      <c r="DND30" s="112"/>
      <c r="DNE30" s="112"/>
      <c r="DNF30" s="112"/>
      <c r="DNG30" s="112"/>
      <c r="DNH30" s="112"/>
      <c r="DNI30" s="112"/>
      <c r="DNJ30" s="112"/>
      <c r="DNK30" s="112"/>
      <c r="DNL30" s="112"/>
      <c r="DNM30" s="112"/>
      <c r="DNN30" s="112"/>
      <c r="DNO30" s="112"/>
      <c r="DNP30" s="112"/>
      <c r="DNQ30" s="112"/>
      <c r="DNR30" s="112"/>
      <c r="DNS30" s="112"/>
      <c r="DNT30" s="112"/>
      <c r="DNU30" s="112"/>
      <c r="DNV30" s="112"/>
      <c r="DNW30" s="112"/>
      <c r="DNX30" s="112"/>
      <c r="DNY30" s="112"/>
      <c r="DNZ30" s="112"/>
      <c r="DOA30" s="112"/>
      <c r="DOB30" s="112"/>
      <c r="DOC30" s="112"/>
      <c r="DOD30" s="112"/>
      <c r="DOE30" s="112"/>
      <c r="DOF30" s="112"/>
      <c r="DOG30" s="112"/>
      <c r="DOH30" s="112"/>
      <c r="DOI30" s="112"/>
      <c r="DOJ30" s="112"/>
      <c r="DOK30" s="112"/>
      <c r="DOL30" s="112"/>
      <c r="DOM30" s="112"/>
      <c r="DON30" s="112"/>
      <c r="DOO30" s="112"/>
      <c r="DOP30" s="112"/>
      <c r="DOQ30" s="112"/>
      <c r="DOR30" s="112"/>
      <c r="DOS30" s="112"/>
      <c r="DOT30" s="112"/>
      <c r="DOU30" s="112"/>
      <c r="DOV30" s="112"/>
      <c r="DOW30" s="112"/>
      <c r="DOX30" s="112"/>
      <c r="DOY30" s="112"/>
      <c r="DOZ30" s="112"/>
      <c r="DPA30" s="112"/>
      <c r="DPB30" s="112"/>
      <c r="DPC30" s="112"/>
      <c r="DPD30" s="112"/>
      <c r="DPE30" s="112"/>
      <c r="DPF30" s="112"/>
      <c r="DPG30" s="112"/>
      <c r="DPH30" s="112"/>
      <c r="DPI30" s="112"/>
      <c r="DPJ30" s="112"/>
      <c r="DPK30" s="112"/>
      <c r="DPL30" s="112"/>
      <c r="DPM30" s="112"/>
      <c r="DPN30" s="112"/>
      <c r="DPO30" s="112"/>
      <c r="DPP30" s="112"/>
      <c r="DPQ30" s="112"/>
      <c r="DPR30" s="112"/>
      <c r="DPS30" s="112"/>
      <c r="DPT30" s="112"/>
      <c r="DPU30" s="112"/>
      <c r="DPV30" s="112"/>
      <c r="DPW30" s="112"/>
      <c r="DPX30" s="112"/>
      <c r="DPY30" s="112"/>
      <c r="DPZ30" s="112"/>
      <c r="DQA30" s="112"/>
      <c r="DQB30" s="112"/>
      <c r="DQC30" s="112"/>
      <c r="DQD30" s="112"/>
      <c r="DQE30" s="112"/>
      <c r="DQF30" s="112"/>
      <c r="DQG30" s="112"/>
      <c r="DQH30" s="112"/>
      <c r="DQI30" s="112"/>
      <c r="DQJ30" s="112"/>
      <c r="DQK30" s="112"/>
      <c r="DQL30" s="112"/>
      <c r="DQM30" s="112"/>
      <c r="DQN30" s="112"/>
      <c r="DQO30" s="112"/>
      <c r="DQP30" s="112"/>
      <c r="DQQ30" s="112"/>
      <c r="DQR30" s="112"/>
      <c r="DQS30" s="112"/>
      <c r="DQT30" s="112"/>
      <c r="DQU30" s="112"/>
      <c r="DQV30" s="112"/>
      <c r="DQW30" s="112"/>
      <c r="DQX30" s="112"/>
      <c r="DQY30" s="112"/>
      <c r="DQZ30" s="112"/>
      <c r="DRA30" s="112"/>
      <c r="DRB30" s="112"/>
      <c r="DRC30" s="112"/>
      <c r="DRD30" s="112"/>
      <c r="DRE30" s="112"/>
      <c r="DRF30" s="112"/>
      <c r="DRG30" s="112"/>
      <c r="DRH30" s="112"/>
      <c r="DRI30" s="112"/>
      <c r="DRJ30" s="112"/>
      <c r="DRK30" s="112"/>
      <c r="DRL30" s="112"/>
      <c r="DRM30" s="112"/>
      <c r="DRN30" s="112"/>
      <c r="DRO30" s="112"/>
      <c r="DRP30" s="112"/>
      <c r="DRQ30" s="112"/>
      <c r="DRR30" s="112"/>
      <c r="DRS30" s="112"/>
      <c r="DRT30" s="112"/>
      <c r="DRU30" s="112"/>
      <c r="DRV30" s="112"/>
      <c r="DRW30" s="112"/>
      <c r="DRX30" s="112"/>
      <c r="DRY30" s="112"/>
      <c r="DRZ30" s="112"/>
      <c r="DSA30" s="112"/>
      <c r="DSB30" s="112"/>
      <c r="DSC30" s="112"/>
      <c r="DSD30" s="112"/>
      <c r="DSE30" s="112"/>
      <c r="DSF30" s="112"/>
      <c r="DSG30" s="112"/>
      <c r="DSH30" s="112"/>
      <c r="DSI30" s="112"/>
      <c r="DSJ30" s="112"/>
      <c r="DSK30" s="112"/>
      <c r="DSL30" s="112"/>
      <c r="DSM30" s="112"/>
      <c r="DSN30" s="112"/>
      <c r="DSO30" s="112"/>
      <c r="DSP30" s="112"/>
      <c r="DSQ30" s="112"/>
      <c r="DSR30" s="112"/>
      <c r="DSS30" s="112"/>
      <c r="DST30" s="112"/>
      <c r="DSU30" s="112"/>
      <c r="DSV30" s="112"/>
      <c r="DSW30" s="112"/>
      <c r="DSX30" s="112"/>
      <c r="DSY30" s="112"/>
      <c r="DSZ30" s="112"/>
      <c r="DTA30" s="112"/>
      <c r="DTB30" s="112"/>
      <c r="DTC30" s="112"/>
      <c r="DTD30" s="112"/>
      <c r="DTE30" s="112"/>
      <c r="DTF30" s="112"/>
      <c r="DTG30" s="112"/>
      <c r="DTH30" s="112"/>
      <c r="DTI30" s="112"/>
      <c r="DTJ30" s="112"/>
      <c r="DTK30" s="112"/>
      <c r="DTL30" s="112"/>
      <c r="DTM30" s="112"/>
      <c r="DTN30" s="112"/>
      <c r="DTO30" s="112"/>
      <c r="DTP30" s="112"/>
      <c r="DTQ30" s="112"/>
      <c r="DTR30" s="112"/>
      <c r="DTS30" s="112"/>
      <c r="DTT30" s="112"/>
      <c r="DTU30" s="112"/>
      <c r="DTV30" s="112"/>
      <c r="DTW30" s="112"/>
      <c r="DTX30" s="112"/>
      <c r="DTY30" s="112"/>
      <c r="DTZ30" s="112"/>
      <c r="DUA30" s="112"/>
      <c r="DUB30" s="112"/>
      <c r="DUC30" s="112"/>
      <c r="DUD30" s="112"/>
      <c r="DUE30" s="112"/>
      <c r="DUF30" s="112"/>
      <c r="DUG30" s="112"/>
      <c r="DUH30" s="112"/>
      <c r="DUI30" s="112"/>
      <c r="DUJ30" s="112"/>
      <c r="DUK30" s="112"/>
      <c r="DUL30" s="112"/>
      <c r="DUM30" s="112"/>
      <c r="DUN30" s="112"/>
      <c r="DUO30" s="112"/>
      <c r="DUP30" s="112"/>
      <c r="DUQ30" s="112"/>
      <c r="DUR30" s="112"/>
      <c r="DUS30" s="112"/>
      <c r="DUT30" s="112"/>
      <c r="DUU30" s="112"/>
      <c r="DUV30" s="112"/>
      <c r="DUW30" s="112"/>
      <c r="DUX30" s="112"/>
      <c r="DUY30" s="112"/>
      <c r="DUZ30" s="112"/>
      <c r="DVA30" s="112"/>
      <c r="DVB30" s="112"/>
      <c r="DVC30" s="112"/>
      <c r="DVD30" s="112"/>
      <c r="DVE30" s="112"/>
      <c r="DVF30" s="112"/>
      <c r="DVG30" s="112"/>
      <c r="DVH30" s="112"/>
      <c r="DVI30" s="112"/>
      <c r="DVJ30" s="112"/>
      <c r="DVK30" s="112"/>
      <c r="DVL30" s="112"/>
      <c r="DVM30" s="112"/>
      <c r="DVN30" s="112"/>
      <c r="DVO30" s="112"/>
      <c r="DVP30" s="112"/>
      <c r="DVQ30" s="112"/>
      <c r="DVR30" s="112"/>
      <c r="DVS30" s="112"/>
      <c r="DVT30" s="112"/>
      <c r="DVU30" s="112"/>
      <c r="DVV30" s="112"/>
      <c r="DVW30" s="112"/>
      <c r="DVX30" s="112"/>
      <c r="DVY30" s="112"/>
      <c r="DVZ30" s="112"/>
      <c r="DWA30" s="112"/>
      <c r="DWB30" s="112"/>
      <c r="DWC30" s="112"/>
      <c r="DWD30" s="112"/>
      <c r="DWE30" s="112"/>
      <c r="DWF30" s="112"/>
      <c r="DWG30" s="112"/>
      <c r="DWH30" s="112"/>
      <c r="DWI30" s="112"/>
      <c r="DWJ30" s="112"/>
      <c r="DWK30" s="112"/>
      <c r="DWL30" s="112"/>
      <c r="DWM30" s="112"/>
      <c r="DWN30" s="112"/>
      <c r="DWO30" s="112"/>
      <c r="DWP30" s="112"/>
      <c r="DWQ30" s="112"/>
      <c r="DWR30" s="112"/>
      <c r="DWS30" s="112"/>
      <c r="DWT30" s="112"/>
      <c r="DWU30" s="112"/>
      <c r="DWV30" s="112"/>
      <c r="DWW30" s="112"/>
      <c r="DWX30" s="112"/>
      <c r="DWY30" s="112"/>
      <c r="DWZ30" s="112"/>
      <c r="DXA30" s="112"/>
      <c r="DXB30" s="112"/>
      <c r="DXC30" s="112"/>
      <c r="DXD30" s="112"/>
      <c r="DXE30" s="112"/>
      <c r="DXF30" s="112"/>
      <c r="DXG30" s="112"/>
      <c r="DXH30" s="112"/>
      <c r="DXI30" s="112"/>
      <c r="DXJ30" s="112"/>
      <c r="DXK30" s="112"/>
      <c r="DXL30" s="112"/>
      <c r="DXM30" s="112"/>
      <c r="DXN30" s="112"/>
      <c r="DXO30" s="112"/>
      <c r="DXP30" s="112"/>
      <c r="DXQ30" s="112"/>
      <c r="DXR30" s="112"/>
      <c r="DXS30" s="112"/>
      <c r="DXT30" s="112"/>
      <c r="DXU30" s="112"/>
      <c r="DXV30" s="112"/>
      <c r="DXW30" s="112"/>
      <c r="DXX30" s="112"/>
      <c r="DXY30" s="112"/>
      <c r="DXZ30" s="112"/>
      <c r="DYA30" s="112"/>
      <c r="DYB30" s="112"/>
      <c r="DYC30" s="112"/>
      <c r="DYD30" s="112"/>
      <c r="DYE30" s="112"/>
      <c r="DYF30" s="112"/>
      <c r="DYG30" s="112"/>
      <c r="DYH30" s="112"/>
      <c r="DYI30" s="112"/>
      <c r="DYJ30" s="112"/>
      <c r="DYK30" s="112"/>
      <c r="DYL30" s="112"/>
      <c r="DYM30" s="112"/>
      <c r="DYN30" s="112"/>
      <c r="DYO30" s="112"/>
      <c r="DYP30" s="112"/>
      <c r="DYQ30" s="112"/>
      <c r="DYR30" s="112"/>
      <c r="DYS30" s="112"/>
      <c r="DYT30" s="112"/>
      <c r="DYU30" s="112"/>
      <c r="DYV30" s="112"/>
      <c r="DYW30" s="112"/>
      <c r="DYX30" s="112"/>
      <c r="DYY30" s="112"/>
      <c r="DYZ30" s="112"/>
      <c r="DZA30" s="112"/>
      <c r="DZB30" s="112"/>
      <c r="DZC30" s="112"/>
      <c r="DZD30" s="112"/>
      <c r="DZE30" s="112"/>
      <c r="DZF30" s="112"/>
      <c r="DZG30" s="112"/>
      <c r="DZH30" s="112"/>
      <c r="DZI30" s="112"/>
      <c r="DZJ30" s="112"/>
      <c r="DZK30" s="112"/>
      <c r="DZL30" s="112"/>
      <c r="DZM30" s="112"/>
      <c r="DZN30" s="112"/>
      <c r="DZO30" s="112"/>
      <c r="DZP30" s="112"/>
      <c r="DZQ30" s="112"/>
      <c r="DZR30" s="112"/>
      <c r="DZS30" s="112"/>
      <c r="DZT30" s="112"/>
      <c r="DZU30" s="112"/>
      <c r="DZV30" s="112"/>
      <c r="DZW30" s="112"/>
      <c r="DZX30" s="112"/>
      <c r="DZY30" s="112"/>
      <c r="DZZ30" s="112"/>
      <c r="EAA30" s="112"/>
      <c r="EAB30" s="112"/>
      <c r="EAC30" s="112"/>
      <c r="EAD30" s="112"/>
      <c r="EAE30" s="112"/>
      <c r="EAF30" s="112"/>
      <c r="EAG30" s="112"/>
      <c r="EAH30" s="112"/>
      <c r="EAI30" s="112"/>
      <c r="EAJ30" s="112"/>
      <c r="EAK30" s="112"/>
      <c r="EAL30" s="112"/>
      <c r="EAM30" s="112"/>
      <c r="EAN30" s="112"/>
      <c r="EAO30" s="112"/>
      <c r="EAP30" s="112"/>
      <c r="EAQ30" s="112"/>
      <c r="EAR30" s="112"/>
      <c r="EAS30" s="112"/>
      <c r="EAT30" s="112"/>
      <c r="EAU30" s="112"/>
      <c r="EAV30" s="112"/>
      <c r="EAW30" s="112"/>
      <c r="EAX30" s="112"/>
      <c r="EAY30" s="112"/>
      <c r="EAZ30" s="112"/>
      <c r="EBA30" s="112"/>
      <c r="EBB30" s="112"/>
      <c r="EBC30" s="112"/>
      <c r="EBD30" s="112"/>
      <c r="EBE30" s="112"/>
      <c r="EBF30" s="112"/>
      <c r="EBG30" s="112"/>
      <c r="EBH30" s="112"/>
      <c r="EBI30" s="112"/>
      <c r="EBJ30" s="112"/>
      <c r="EBK30" s="112"/>
      <c r="EBL30" s="112"/>
      <c r="EBM30" s="112"/>
      <c r="EBN30" s="112"/>
      <c r="EBO30" s="112"/>
      <c r="EBP30" s="112"/>
      <c r="EBQ30" s="112"/>
      <c r="EBR30" s="112"/>
      <c r="EBS30" s="112"/>
      <c r="EBT30" s="112"/>
      <c r="EBU30" s="112"/>
      <c r="EBV30" s="112"/>
      <c r="EBW30" s="112"/>
      <c r="EBX30" s="112"/>
      <c r="EBY30" s="112"/>
      <c r="EBZ30" s="112"/>
      <c r="ECA30" s="112"/>
      <c r="ECB30" s="112"/>
      <c r="ECC30" s="112"/>
      <c r="ECD30" s="112"/>
      <c r="ECE30" s="112"/>
      <c r="ECF30" s="112"/>
      <c r="ECG30" s="112"/>
      <c r="ECH30" s="112"/>
      <c r="ECI30" s="112"/>
      <c r="ECJ30" s="112"/>
      <c r="ECK30" s="112"/>
      <c r="ECL30" s="112"/>
      <c r="ECM30" s="112"/>
      <c r="ECN30" s="112"/>
      <c r="ECO30" s="112"/>
      <c r="ECP30" s="112"/>
      <c r="ECQ30" s="112"/>
      <c r="ECR30" s="112"/>
      <c r="ECS30" s="112"/>
      <c r="ECT30" s="112"/>
      <c r="ECU30" s="112"/>
      <c r="ECV30" s="112"/>
      <c r="ECW30" s="112"/>
      <c r="ECX30" s="112"/>
      <c r="ECY30" s="112"/>
      <c r="ECZ30" s="112"/>
      <c r="EDA30" s="112"/>
      <c r="EDB30" s="112"/>
      <c r="EDC30" s="112"/>
      <c r="EDD30" s="112"/>
      <c r="EDE30" s="112"/>
      <c r="EDF30" s="112"/>
      <c r="EDG30" s="112"/>
      <c r="EDH30" s="112"/>
      <c r="EDI30" s="112"/>
      <c r="EDJ30" s="112"/>
      <c r="EDK30" s="112"/>
      <c r="EDL30" s="112"/>
      <c r="EDM30" s="112"/>
      <c r="EDN30" s="112"/>
      <c r="EDO30" s="112"/>
      <c r="EDP30" s="112"/>
      <c r="EDQ30" s="112"/>
      <c r="EDR30" s="112"/>
      <c r="EDS30" s="112"/>
      <c r="EDT30" s="112"/>
      <c r="EDU30" s="112"/>
      <c r="EDV30" s="112"/>
      <c r="EDW30" s="112"/>
      <c r="EDX30" s="112"/>
      <c r="EDY30" s="112"/>
      <c r="EDZ30" s="112"/>
      <c r="EEA30" s="112"/>
      <c r="EEB30" s="112"/>
      <c r="EEC30" s="112"/>
      <c r="EED30" s="112"/>
      <c r="EEE30" s="112"/>
      <c r="EEF30" s="112"/>
      <c r="EEG30" s="112"/>
      <c r="EEH30" s="112"/>
      <c r="EEI30" s="112"/>
      <c r="EEJ30" s="112"/>
      <c r="EEK30" s="112"/>
      <c r="EEL30" s="112"/>
      <c r="EEM30" s="112"/>
      <c r="EEN30" s="112"/>
      <c r="EEO30" s="112"/>
      <c r="EEP30" s="112"/>
      <c r="EEQ30" s="112"/>
      <c r="EER30" s="112"/>
      <c r="EES30" s="112"/>
      <c r="EET30" s="112"/>
      <c r="EEU30" s="112"/>
      <c r="EEV30" s="112"/>
      <c r="EEW30" s="112"/>
      <c r="EEX30" s="112"/>
      <c r="EEY30" s="112"/>
      <c r="EEZ30" s="112"/>
      <c r="EFA30" s="112"/>
      <c r="EFB30" s="112"/>
      <c r="EFC30" s="112"/>
      <c r="EFD30" s="112"/>
      <c r="EFE30" s="112"/>
      <c r="EFF30" s="112"/>
      <c r="EFG30" s="112"/>
      <c r="EFH30" s="112"/>
      <c r="EFI30" s="112"/>
      <c r="EFJ30" s="112"/>
      <c r="EFK30" s="112"/>
      <c r="EFL30" s="112"/>
      <c r="EFM30" s="112"/>
      <c r="EFN30" s="112"/>
      <c r="EFO30" s="112"/>
      <c r="EFP30" s="112"/>
      <c r="EFQ30" s="112"/>
      <c r="EFR30" s="112"/>
      <c r="EFS30" s="112"/>
      <c r="EFT30" s="112"/>
      <c r="EFU30" s="112"/>
      <c r="EFV30" s="112"/>
      <c r="EFW30" s="112"/>
      <c r="EFX30" s="112"/>
      <c r="EFY30" s="112"/>
      <c r="EFZ30" s="112"/>
      <c r="EGA30" s="112"/>
      <c r="EGB30" s="112"/>
      <c r="EGC30" s="112"/>
      <c r="EGD30" s="112"/>
      <c r="EGE30" s="112"/>
      <c r="EGF30" s="112"/>
      <c r="EGG30" s="112"/>
      <c r="EGH30" s="112"/>
      <c r="EGI30" s="112"/>
      <c r="EGJ30" s="112"/>
      <c r="EGK30" s="112"/>
      <c r="EGL30" s="112"/>
      <c r="EGM30" s="112"/>
      <c r="EGN30" s="112"/>
      <c r="EGO30" s="112"/>
      <c r="EGP30" s="112"/>
      <c r="EGQ30" s="112"/>
      <c r="EGR30" s="112"/>
      <c r="EGS30" s="112"/>
      <c r="EGT30" s="112"/>
      <c r="EGU30" s="112"/>
      <c r="EGV30" s="112"/>
      <c r="EGW30" s="112"/>
      <c r="EGX30" s="112"/>
      <c r="EGY30" s="112"/>
      <c r="EGZ30" s="112"/>
      <c r="EHA30" s="112"/>
      <c r="EHB30" s="112"/>
      <c r="EHC30" s="112"/>
      <c r="EHD30" s="112"/>
      <c r="EHE30" s="112"/>
      <c r="EHF30" s="112"/>
      <c r="EHG30" s="112"/>
      <c r="EHH30" s="112"/>
      <c r="EHI30" s="112"/>
      <c r="EHJ30" s="112"/>
      <c r="EHK30" s="112"/>
      <c r="EHL30" s="112"/>
      <c r="EHM30" s="112"/>
      <c r="EHN30" s="112"/>
      <c r="EHO30" s="112"/>
      <c r="EHP30" s="112"/>
      <c r="EHQ30" s="112"/>
      <c r="EHR30" s="112"/>
      <c r="EHS30" s="112"/>
      <c r="EHT30" s="112"/>
      <c r="EHU30" s="112"/>
      <c r="EHV30" s="112"/>
      <c r="EHW30" s="112"/>
      <c r="EHX30" s="112"/>
      <c r="EHY30" s="112"/>
      <c r="EHZ30" s="112"/>
      <c r="EIA30" s="112"/>
      <c r="EIB30" s="112"/>
      <c r="EIC30" s="112"/>
      <c r="EID30" s="112"/>
      <c r="EIE30" s="112"/>
      <c r="EIF30" s="112"/>
      <c r="EIG30" s="112"/>
      <c r="EIH30" s="112"/>
      <c r="EII30" s="112"/>
      <c r="EIJ30" s="112"/>
      <c r="EIK30" s="112"/>
      <c r="EIL30" s="112"/>
      <c r="EIM30" s="112"/>
      <c r="EIN30" s="112"/>
      <c r="EIO30" s="112"/>
      <c r="EIP30" s="112"/>
      <c r="EIQ30" s="112"/>
      <c r="EIR30" s="112"/>
      <c r="EIS30" s="112"/>
      <c r="EIT30" s="112"/>
      <c r="EIU30" s="112"/>
      <c r="EIV30" s="112"/>
      <c r="EIW30" s="112"/>
      <c r="EIX30" s="112"/>
      <c r="EIY30" s="112"/>
      <c r="EIZ30" s="112"/>
      <c r="EJA30" s="112"/>
      <c r="EJB30" s="112"/>
      <c r="EJC30" s="112"/>
      <c r="EJD30" s="112"/>
      <c r="EJE30" s="112"/>
      <c r="EJF30" s="112"/>
      <c r="EJG30" s="112"/>
      <c r="EJH30" s="112"/>
      <c r="EJI30" s="112"/>
      <c r="EJJ30" s="112"/>
      <c r="EJK30" s="112"/>
      <c r="EJL30" s="112"/>
      <c r="EJM30" s="112"/>
      <c r="EJN30" s="112"/>
      <c r="EJO30" s="112"/>
      <c r="EJP30" s="112"/>
      <c r="EJQ30" s="112"/>
      <c r="EJR30" s="112"/>
      <c r="EJS30" s="112"/>
      <c r="EJT30" s="112"/>
      <c r="EJU30" s="112"/>
      <c r="EJV30" s="112"/>
      <c r="EJW30" s="112"/>
      <c r="EJX30" s="112"/>
      <c r="EJY30" s="112"/>
      <c r="EJZ30" s="112"/>
      <c r="EKA30" s="112"/>
      <c r="EKB30" s="112"/>
      <c r="EKC30" s="112"/>
      <c r="EKD30" s="112"/>
      <c r="EKE30" s="112"/>
      <c r="EKF30" s="112"/>
      <c r="EKG30" s="112"/>
      <c r="EKH30" s="112"/>
      <c r="EKI30" s="112"/>
      <c r="EKJ30" s="112"/>
      <c r="EKK30" s="112"/>
      <c r="EKL30" s="112"/>
      <c r="EKM30" s="112"/>
      <c r="EKN30" s="112"/>
      <c r="EKO30" s="112"/>
      <c r="EKP30" s="112"/>
      <c r="EKQ30" s="112"/>
      <c r="EKR30" s="112"/>
      <c r="EKS30" s="112"/>
      <c r="EKT30" s="112"/>
      <c r="EKU30" s="112"/>
      <c r="EKV30" s="112"/>
      <c r="EKW30" s="112"/>
      <c r="EKX30" s="112"/>
      <c r="EKY30" s="112"/>
      <c r="EKZ30" s="112"/>
      <c r="ELA30" s="112"/>
      <c r="ELB30" s="112"/>
      <c r="ELC30" s="112"/>
      <c r="ELD30" s="112"/>
      <c r="ELE30" s="112"/>
      <c r="ELF30" s="112"/>
      <c r="ELG30" s="112"/>
      <c r="ELH30" s="112"/>
      <c r="ELI30" s="112"/>
      <c r="ELJ30" s="112"/>
      <c r="ELK30" s="112"/>
      <c r="ELL30" s="112"/>
      <c r="ELM30" s="112"/>
      <c r="ELN30" s="112"/>
      <c r="ELO30" s="112"/>
      <c r="ELP30" s="112"/>
      <c r="ELQ30" s="112"/>
      <c r="ELR30" s="112"/>
      <c r="ELS30" s="112"/>
      <c r="ELT30" s="112"/>
      <c r="ELU30" s="112"/>
      <c r="ELV30" s="112"/>
      <c r="ELW30" s="112"/>
      <c r="ELX30" s="112"/>
      <c r="ELY30" s="112"/>
      <c r="ELZ30" s="112"/>
      <c r="EMA30" s="112"/>
      <c r="EMB30" s="112"/>
      <c r="EMC30" s="112"/>
      <c r="EMD30" s="112"/>
      <c r="EME30" s="112"/>
      <c r="EMF30" s="112"/>
      <c r="EMG30" s="112"/>
      <c r="EMH30" s="112"/>
      <c r="EMI30" s="112"/>
      <c r="EMJ30" s="112"/>
      <c r="EMK30" s="112"/>
      <c r="EML30" s="112"/>
      <c r="EMM30" s="112"/>
      <c r="EMN30" s="112"/>
      <c r="EMO30" s="112"/>
      <c r="EMP30" s="112"/>
      <c r="EMQ30" s="112"/>
      <c r="EMR30" s="112"/>
      <c r="EMS30" s="112"/>
      <c r="EMT30" s="112"/>
      <c r="EMU30" s="112"/>
      <c r="EMV30" s="112"/>
      <c r="EMW30" s="112"/>
      <c r="EMX30" s="112"/>
      <c r="EMY30" s="112"/>
      <c r="EMZ30" s="112"/>
      <c r="ENA30" s="112"/>
      <c r="ENB30" s="112"/>
      <c r="ENC30" s="112"/>
      <c r="END30" s="112"/>
      <c r="ENE30" s="112"/>
      <c r="ENF30" s="112"/>
      <c r="ENG30" s="112"/>
      <c r="ENH30" s="112"/>
      <c r="ENI30" s="112"/>
      <c r="ENJ30" s="112"/>
      <c r="ENK30" s="112"/>
      <c r="ENL30" s="112"/>
      <c r="ENM30" s="112"/>
      <c r="ENN30" s="112"/>
      <c r="ENO30" s="112"/>
      <c r="ENP30" s="112"/>
      <c r="ENQ30" s="112"/>
      <c r="ENR30" s="112"/>
      <c r="ENS30" s="112"/>
      <c r="ENT30" s="112"/>
      <c r="ENU30" s="112"/>
      <c r="ENV30" s="112"/>
      <c r="ENW30" s="112"/>
      <c r="ENX30" s="112"/>
      <c r="ENY30" s="112"/>
      <c r="ENZ30" s="112"/>
      <c r="EOA30" s="112"/>
      <c r="EOB30" s="112"/>
      <c r="EOC30" s="112"/>
      <c r="EOD30" s="112"/>
      <c r="EOE30" s="112"/>
      <c r="EOF30" s="112"/>
      <c r="EOG30" s="112"/>
      <c r="EOH30" s="112"/>
      <c r="EOI30" s="112"/>
      <c r="EOJ30" s="112"/>
      <c r="EOK30" s="112"/>
      <c r="EOL30" s="112"/>
      <c r="EOM30" s="112"/>
      <c r="EON30" s="112"/>
      <c r="EOO30" s="112"/>
      <c r="EOP30" s="112"/>
      <c r="EOQ30" s="112"/>
      <c r="EOR30" s="112"/>
      <c r="EOS30" s="112"/>
      <c r="EOT30" s="112"/>
      <c r="EOU30" s="112"/>
      <c r="EOV30" s="112"/>
      <c r="EOW30" s="112"/>
      <c r="EOX30" s="112"/>
      <c r="EOY30" s="112"/>
      <c r="EOZ30" s="112"/>
      <c r="EPA30" s="112"/>
      <c r="EPB30" s="112"/>
      <c r="EPC30" s="112"/>
      <c r="EPD30" s="112"/>
      <c r="EPE30" s="112"/>
      <c r="EPF30" s="112"/>
      <c r="EPG30" s="112"/>
      <c r="EPH30" s="112"/>
      <c r="EPI30" s="112"/>
      <c r="EPJ30" s="112"/>
      <c r="EPK30" s="112"/>
      <c r="EPL30" s="112"/>
      <c r="EPM30" s="112"/>
      <c r="EPN30" s="112"/>
      <c r="EPO30" s="112"/>
      <c r="EPP30" s="112"/>
      <c r="EPQ30" s="112"/>
      <c r="EPR30" s="112"/>
      <c r="EPS30" s="112"/>
      <c r="EPT30" s="112"/>
      <c r="EPU30" s="112"/>
      <c r="EPV30" s="112"/>
      <c r="EPW30" s="112"/>
      <c r="EPX30" s="112"/>
      <c r="EPY30" s="112"/>
      <c r="EPZ30" s="112"/>
      <c r="EQA30" s="112"/>
      <c r="EQB30" s="112"/>
      <c r="EQC30" s="112"/>
      <c r="EQD30" s="112"/>
      <c r="EQE30" s="112"/>
      <c r="EQF30" s="112"/>
      <c r="EQG30" s="112"/>
      <c r="EQH30" s="112"/>
      <c r="EQI30" s="112"/>
      <c r="EQJ30" s="112"/>
      <c r="EQK30" s="112"/>
      <c r="EQL30" s="112"/>
      <c r="EQM30" s="112"/>
      <c r="EQN30" s="112"/>
      <c r="EQO30" s="112"/>
      <c r="EQP30" s="112"/>
      <c r="EQQ30" s="112"/>
      <c r="EQR30" s="112"/>
      <c r="EQS30" s="112"/>
      <c r="EQT30" s="112"/>
      <c r="EQU30" s="112"/>
      <c r="EQV30" s="112"/>
      <c r="EQW30" s="112"/>
      <c r="EQX30" s="112"/>
      <c r="EQY30" s="112"/>
      <c r="EQZ30" s="112"/>
      <c r="ERA30" s="112"/>
      <c r="ERB30" s="112"/>
      <c r="ERC30" s="112"/>
      <c r="ERD30" s="112"/>
      <c r="ERE30" s="112"/>
      <c r="ERF30" s="112"/>
      <c r="ERG30" s="112"/>
      <c r="ERH30" s="112"/>
      <c r="ERI30" s="112"/>
      <c r="ERJ30" s="112"/>
      <c r="ERK30" s="112"/>
      <c r="ERL30" s="112"/>
      <c r="ERM30" s="112"/>
      <c r="ERN30" s="112"/>
      <c r="ERO30" s="112"/>
      <c r="ERP30" s="112"/>
      <c r="ERQ30" s="112"/>
      <c r="ERR30" s="112"/>
      <c r="ERS30" s="112"/>
      <c r="ERT30" s="112"/>
      <c r="ERU30" s="112"/>
      <c r="ERV30" s="112"/>
      <c r="ERW30" s="112"/>
      <c r="ERX30" s="112"/>
      <c r="ERY30" s="112"/>
      <c r="ERZ30" s="112"/>
      <c r="ESA30" s="112"/>
      <c r="ESB30" s="112"/>
      <c r="ESC30" s="112"/>
      <c r="ESD30" s="112"/>
      <c r="ESE30" s="112"/>
      <c r="ESF30" s="112"/>
      <c r="ESG30" s="112"/>
      <c r="ESH30" s="112"/>
      <c r="ESI30" s="112"/>
      <c r="ESJ30" s="112"/>
      <c r="ESK30" s="112"/>
      <c r="ESL30" s="112"/>
      <c r="ESM30" s="112"/>
      <c r="ESN30" s="112"/>
      <c r="ESO30" s="112"/>
      <c r="ESP30" s="112"/>
      <c r="ESQ30" s="112"/>
      <c r="ESR30" s="112"/>
      <c r="ESS30" s="112"/>
      <c r="EST30" s="112"/>
      <c r="ESU30" s="112"/>
      <c r="ESV30" s="112"/>
      <c r="ESW30" s="112"/>
      <c r="ESX30" s="112"/>
      <c r="ESY30" s="112"/>
      <c r="ESZ30" s="112"/>
      <c r="ETA30" s="112"/>
      <c r="ETB30" s="112"/>
      <c r="ETC30" s="112"/>
      <c r="ETD30" s="112"/>
      <c r="ETE30" s="112"/>
      <c r="ETF30" s="112"/>
      <c r="ETG30" s="112"/>
      <c r="ETH30" s="112"/>
      <c r="ETI30" s="112"/>
      <c r="ETJ30" s="112"/>
      <c r="ETK30" s="112"/>
      <c r="ETL30" s="112"/>
      <c r="ETM30" s="112"/>
      <c r="ETN30" s="112"/>
      <c r="ETO30" s="112"/>
      <c r="ETP30" s="112"/>
      <c r="ETQ30" s="112"/>
      <c r="ETR30" s="112"/>
      <c r="ETS30" s="112"/>
      <c r="ETT30" s="112"/>
      <c r="ETU30" s="112"/>
      <c r="ETV30" s="112"/>
      <c r="ETW30" s="112"/>
      <c r="ETX30" s="112"/>
      <c r="ETY30" s="112"/>
      <c r="ETZ30" s="112"/>
      <c r="EUA30" s="112"/>
      <c r="EUB30" s="112"/>
      <c r="EUC30" s="112"/>
      <c r="EUD30" s="112"/>
      <c r="EUE30" s="112"/>
      <c r="EUF30" s="112"/>
      <c r="EUG30" s="112"/>
      <c r="EUH30" s="112"/>
      <c r="EUI30" s="112"/>
      <c r="EUJ30" s="112"/>
      <c r="EUK30" s="112"/>
      <c r="EUL30" s="112"/>
      <c r="EUM30" s="112"/>
      <c r="EUN30" s="112"/>
      <c r="EUO30" s="112"/>
      <c r="EUP30" s="112"/>
      <c r="EUQ30" s="112"/>
      <c r="EUR30" s="112"/>
      <c r="EUS30" s="112"/>
      <c r="EUT30" s="112"/>
      <c r="EUU30" s="112"/>
      <c r="EUV30" s="112"/>
      <c r="EUW30" s="112"/>
      <c r="EUX30" s="112"/>
      <c r="EUY30" s="112"/>
      <c r="EUZ30" s="112"/>
      <c r="EVA30" s="112"/>
      <c r="EVB30" s="112"/>
      <c r="EVC30" s="112"/>
      <c r="EVD30" s="112"/>
      <c r="EVE30" s="112"/>
      <c r="EVF30" s="112"/>
      <c r="EVG30" s="112"/>
      <c r="EVH30" s="112"/>
      <c r="EVI30" s="112"/>
      <c r="EVJ30" s="112"/>
      <c r="EVK30" s="112"/>
      <c r="EVL30" s="112"/>
      <c r="EVM30" s="112"/>
      <c r="EVN30" s="112"/>
      <c r="EVO30" s="112"/>
      <c r="EVP30" s="112"/>
      <c r="EVQ30" s="112"/>
      <c r="EVR30" s="112"/>
      <c r="EVS30" s="112"/>
      <c r="EVT30" s="112"/>
      <c r="EVU30" s="112"/>
      <c r="EVV30" s="112"/>
      <c r="EVW30" s="112"/>
      <c r="EVX30" s="112"/>
      <c r="EVY30" s="112"/>
      <c r="EVZ30" s="112"/>
      <c r="EWA30" s="112"/>
      <c r="EWB30" s="112"/>
      <c r="EWC30" s="112"/>
      <c r="EWD30" s="112"/>
      <c r="EWE30" s="112"/>
      <c r="EWF30" s="112"/>
      <c r="EWG30" s="112"/>
      <c r="EWH30" s="112"/>
      <c r="EWI30" s="112"/>
      <c r="EWJ30" s="112"/>
      <c r="EWK30" s="112"/>
      <c r="EWL30" s="112"/>
      <c r="EWM30" s="112"/>
      <c r="EWN30" s="112"/>
      <c r="EWO30" s="112"/>
      <c r="EWP30" s="112"/>
      <c r="EWQ30" s="112"/>
      <c r="EWR30" s="112"/>
      <c r="EWS30" s="112"/>
      <c r="EWT30" s="112"/>
      <c r="EWU30" s="112"/>
      <c r="EWV30" s="112"/>
      <c r="EWW30" s="112"/>
      <c r="EWX30" s="112"/>
      <c r="EWY30" s="112"/>
      <c r="EWZ30" s="112"/>
      <c r="EXA30" s="112"/>
      <c r="EXB30" s="112"/>
      <c r="EXC30" s="112"/>
      <c r="EXD30" s="112"/>
      <c r="EXE30" s="112"/>
      <c r="EXF30" s="112"/>
      <c r="EXG30" s="112"/>
      <c r="EXH30" s="112"/>
      <c r="EXI30" s="112"/>
      <c r="EXJ30" s="112"/>
      <c r="EXK30" s="112"/>
      <c r="EXL30" s="112"/>
      <c r="EXM30" s="112"/>
      <c r="EXN30" s="112"/>
      <c r="EXO30" s="112"/>
      <c r="EXP30" s="112"/>
      <c r="EXQ30" s="112"/>
      <c r="EXR30" s="112"/>
      <c r="EXS30" s="112"/>
      <c r="EXT30" s="112"/>
      <c r="EXU30" s="112"/>
      <c r="EXV30" s="112"/>
      <c r="EXW30" s="112"/>
      <c r="EXX30" s="112"/>
      <c r="EXY30" s="112"/>
      <c r="EXZ30" s="112"/>
      <c r="EYA30" s="112"/>
      <c r="EYB30" s="112"/>
      <c r="EYC30" s="112"/>
      <c r="EYD30" s="112"/>
      <c r="EYE30" s="112"/>
      <c r="EYF30" s="112"/>
      <c r="EYG30" s="112"/>
      <c r="EYH30" s="112"/>
      <c r="EYI30" s="112"/>
      <c r="EYJ30" s="112"/>
      <c r="EYK30" s="112"/>
      <c r="EYL30" s="112"/>
      <c r="EYM30" s="112"/>
      <c r="EYN30" s="112"/>
      <c r="EYO30" s="112"/>
      <c r="EYP30" s="112"/>
      <c r="EYQ30" s="112"/>
      <c r="EYR30" s="112"/>
      <c r="EYS30" s="112"/>
      <c r="EYT30" s="112"/>
      <c r="EYU30" s="112"/>
      <c r="EYV30" s="112"/>
      <c r="EYW30" s="112"/>
      <c r="EYX30" s="112"/>
      <c r="EYY30" s="112"/>
      <c r="EYZ30" s="112"/>
      <c r="EZA30" s="112"/>
      <c r="EZB30" s="112"/>
      <c r="EZC30" s="112"/>
      <c r="EZD30" s="112"/>
      <c r="EZE30" s="112"/>
      <c r="EZF30" s="112"/>
      <c r="EZG30" s="112"/>
      <c r="EZH30" s="112"/>
      <c r="EZI30" s="112"/>
      <c r="EZJ30" s="112"/>
      <c r="EZK30" s="112"/>
      <c r="EZL30" s="112"/>
      <c r="EZM30" s="112"/>
      <c r="EZN30" s="112"/>
      <c r="EZO30" s="112"/>
      <c r="EZP30" s="112"/>
      <c r="EZQ30" s="112"/>
      <c r="EZR30" s="112"/>
      <c r="EZS30" s="112"/>
      <c r="EZT30" s="112"/>
      <c r="EZU30" s="112"/>
      <c r="EZV30" s="112"/>
      <c r="EZW30" s="112"/>
      <c r="EZX30" s="112"/>
      <c r="EZY30" s="112"/>
      <c r="EZZ30" s="112"/>
      <c r="FAA30" s="112"/>
      <c r="FAB30" s="112"/>
      <c r="FAC30" s="112"/>
      <c r="FAD30" s="112"/>
      <c r="FAE30" s="112"/>
      <c r="FAF30" s="112"/>
      <c r="FAG30" s="112"/>
      <c r="FAH30" s="112"/>
      <c r="FAI30" s="112"/>
      <c r="FAJ30" s="112"/>
      <c r="FAK30" s="112"/>
      <c r="FAL30" s="112"/>
      <c r="FAM30" s="112"/>
      <c r="FAN30" s="112"/>
      <c r="FAO30" s="112"/>
      <c r="FAP30" s="112"/>
      <c r="FAQ30" s="112"/>
      <c r="FAR30" s="112"/>
      <c r="FAS30" s="112"/>
      <c r="FAT30" s="112"/>
      <c r="FAU30" s="112"/>
      <c r="FAV30" s="112"/>
      <c r="FAW30" s="112"/>
      <c r="FAX30" s="112"/>
      <c r="FAY30" s="112"/>
      <c r="FAZ30" s="112"/>
      <c r="FBA30" s="112"/>
      <c r="FBB30" s="112"/>
      <c r="FBC30" s="112"/>
      <c r="FBD30" s="112"/>
      <c r="FBE30" s="112"/>
      <c r="FBF30" s="112"/>
      <c r="FBG30" s="112"/>
      <c r="FBH30" s="112"/>
      <c r="FBI30" s="112"/>
      <c r="FBJ30" s="112"/>
      <c r="FBK30" s="112"/>
      <c r="FBL30" s="112"/>
      <c r="FBM30" s="112"/>
      <c r="FBN30" s="112"/>
      <c r="FBO30" s="112"/>
      <c r="FBP30" s="112"/>
      <c r="FBQ30" s="112"/>
      <c r="FBR30" s="112"/>
      <c r="FBS30" s="112"/>
      <c r="FBT30" s="112"/>
      <c r="FBU30" s="112"/>
      <c r="FBV30" s="112"/>
      <c r="FBW30" s="112"/>
      <c r="FBX30" s="112"/>
      <c r="FBY30" s="112"/>
      <c r="FBZ30" s="112"/>
      <c r="FCA30" s="112"/>
      <c r="FCB30" s="112"/>
      <c r="FCC30" s="112"/>
      <c r="FCD30" s="112"/>
      <c r="FCE30" s="112"/>
      <c r="FCF30" s="112"/>
      <c r="FCG30" s="112"/>
      <c r="FCH30" s="112"/>
      <c r="FCI30" s="112"/>
      <c r="FCJ30" s="112"/>
      <c r="FCK30" s="112"/>
      <c r="FCL30" s="112"/>
      <c r="FCM30" s="112"/>
      <c r="FCN30" s="112"/>
      <c r="FCO30" s="112"/>
      <c r="FCP30" s="112"/>
      <c r="FCQ30" s="112"/>
      <c r="FCR30" s="112"/>
      <c r="FCS30" s="112"/>
      <c r="FCT30" s="112"/>
      <c r="FCU30" s="112"/>
      <c r="FCV30" s="112"/>
      <c r="FCW30" s="112"/>
      <c r="FCX30" s="112"/>
      <c r="FCY30" s="112"/>
      <c r="FCZ30" s="112"/>
      <c r="FDA30" s="112"/>
      <c r="FDB30" s="112"/>
      <c r="FDC30" s="112"/>
      <c r="FDD30" s="112"/>
      <c r="FDE30" s="112"/>
      <c r="FDF30" s="112"/>
      <c r="FDG30" s="112"/>
      <c r="FDH30" s="112"/>
      <c r="FDI30" s="112"/>
      <c r="FDJ30" s="112"/>
      <c r="FDK30" s="112"/>
      <c r="FDL30" s="112"/>
      <c r="FDM30" s="112"/>
      <c r="FDN30" s="112"/>
      <c r="FDO30" s="112"/>
      <c r="FDP30" s="112"/>
      <c r="FDQ30" s="112"/>
      <c r="FDR30" s="112"/>
      <c r="FDS30" s="112"/>
      <c r="FDT30" s="112"/>
      <c r="FDU30" s="112"/>
      <c r="FDV30" s="112"/>
      <c r="FDW30" s="112"/>
      <c r="FDX30" s="112"/>
      <c r="FDY30" s="112"/>
      <c r="FDZ30" s="112"/>
      <c r="FEA30" s="112"/>
      <c r="FEB30" s="112"/>
      <c r="FEC30" s="112"/>
      <c r="FED30" s="112"/>
      <c r="FEE30" s="112"/>
      <c r="FEF30" s="112"/>
      <c r="FEG30" s="112"/>
      <c r="FEH30" s="112"/>
      <c r="FEI30" s="112"/>
      <c r="FEJ30" s="112"/>
      <c r="FEK30" s="112"/>
      <c r="FEL30" s="112"/>
      <c r="FEM30" s="112"/>
      <c r="FEN30" s="112"/>
      <c r="FEO30" s="112"/>
      <c r="FEP30" s="112"/>
      <c r="FEQ30" s="112"/>
      <c r="FER30" s="112"/>
      <c r="FES30" s="112"/>
      <c r="FET30" s="112"/>
      <c r="FEU30" s="112"/>
      <c r="FEV30" s="112"/>
      <c r="FEW30" s="112"/>
      <c r="FEX30" s="112"/>
      <c r="FEY30" s="112"/>
      <c r="FEZ30" s="112"/>
      <c r="FFA30" s="112"/>
      <c r="FFB30" s="112"/>
      <c r="FFC30" s="112"/>
      <c r="FFD30" s="112"/>
      <c r="FFE30" s="112"/>
      <c r="FFF30" s="112"/>
      <c r="FFG30" s="112"/>
      <c r="FFH30" s="112"/>
      <c r="FFI30" s="112"/>
      <c r="FFJ30" s="112"/>
      <c r="FFK30" s="112"/>
      <c r="FFL30" s="112"/>
      <c r="FFM30" s="112"/>
      <c r="FFN30" s="112"/>
      <c r="FFO30" s="112"/>
      <c r="FFP30" s="112"/>
      <c r="FFQ30" s="112"/>
      <c r="FFR30" s="112"/>
      <c r="FFS30" s="112"/>
      <c r="FFT30" s="112"/>
      <c r="FFU30" s="112"/>
      <c r="FFV30" s="112"/>
      <c r="FFW30" s="112"/>
      <c r="FFX30" s="112"/>
      <c r="FFY30" s="112"/>
      <c r="FFZ30" s="112"/>
      <c r="FGA30" s="112"/>
      <c r="FGB30" s="112"/>
      <c r="FGC30" s="112"/>
      <c r="FGD30" s="112"/>
      <c r="FGE30" s="112"/>
      <c r="FGF30" s="112"/>
      <c r="FGG30" s="112"/>
      <c r="FGH30" s="112"/>
      <c r="FGI30" s="112"/>
      <c r="FGJ30" s="112"/>
      <c r="FGK30" s="112"/>
      <c r="FGL30" s="112"/>
      <c r="FGM30" s="112"/>
      <c r="FGN30" s="112"/>
      <c r="FGO30" s="112"/>
      <c r="FGP30" s="112"/>
      <c r="FGQ30" s="112"/>
      <c r="FGR30" s="112"/>
      <c r="FGS30" s="112"/>
      <c r="FGT30" s="112"/>
      <c r="FGU30" s="112"/>
      <c r="FGV30" s="112"/>
      <c r="FGW30" s="112"/>
      <c r="FGX30" s="112"/>
      <c r="FGY30" s="112"/>
      <c r="FGZ30" s="112"/>
      <c r="FHA30" s="112"/>
      <c r="FHB30" s="112"/>
      <c r="FHC30" s="112"/>
      <c r="FHD30" s="112"/>
      <c r="FHE30" s="112"/>
      <c r="FHF30" s="112"/>
      <c r="FHG30" s="112"/>
      <c r="FHH30" s="112"/>
      <c r="FHI30" s="112"/>
      <c r="FHJ30" s="112"/>
      <c r="FHK30" s="112"/>
      <c r="FHL30" s="112"/>
      <c r="FHM30" s="112"/>
      <c r="FHN30" s="112"/>
      <c r="FHO30" s="112"/>
      <c r="FHP30" s="112"/>
      <c r="FHQ30" s="112"/>
      <c r="FHR30" s="112"/>
      <c r="FHS30" s="112"/>
      <c r="FHT30" s="112"/>
      <c r="FHU30" s="112"/>
      <c r="FHV30" s="112"/>
      <c r="FHW30" s="112"/>
      <c r="FHX30" s="112"/>
      <c r="FHY30" s="112"/>
      <c r="FHZ30" s="112"/>
      <c r="FIA30" s="112"/>
      <c r="FIB30" s="112"/>
      <c r="FIC30" s="112"/>
      <c r="FID30" s="112"/>
      <c r="FIE30" s="112"/>
      <c r="FIF30" s="112"/>
      <c r="FIG30" s="112"/>
      <c r="FIH30" s="112"/>
      <c r="FII30" s="112"/>
      <c r="FIJ30" s="112"/>
      <c r="FIK30" s="112"/>
      <c r="FIL30" s="112"/>
      <c r="FIM30" s="112"/>
      <c r="FIN30" s="112"/>
      <c r="FIO30" s="112"/>
      <c r="FIP30" s="112"/>
      <c r="FIQ30" s="112"/>
      <c r="FIR30" s="112"/>
      <c r="FIS30" s="112"/>
      <c r="FIT30" s="112"/>
      <c r="FIU30" s="112"/>
      <c r="FIV30" s="112"/>
      <c r="FIW30" s="112"/>
      <c r="FIX30" s="112"/>
      <c r="FIY30" s="112"/>
      <c r="FIZ30" s="112"/>
      <c r="FJA30" s="112"/>
      <c r="FJB30" s="112"/>
      <c r="FJC30" s="112"/>
      <c r="FJD30" s="112"/>
      <c r="FJE30" s="112"/>
      <c r="FJF30" s="112"/>
      <c r="FJG30" s="112"/>
      <c r="FJH30" s="112"/>
      <c r="FJI30" s="112"/>
      <c r="FJJ30" s="112"/>
      <c r="FJK30" s="112"/>
      <c r="FJL30" s="112"/>
      <c r="FJM30" s="112"/>
      <c r="FJN30" s="112"/>
      <c r="FJO30" s="112"/>
      <c r="FJP30" s="112"/>
      <c r="FJQ30" s="112"/>
      <c r="FJR30" s="112"/>
      <c r="FJS30" s="112"/>
      <c r="FJT30" s="112"/>
      <c r="FJU30" s="112"/>
      <c r="FJV30" s="112"/>
      <c r="FJW30" s="112"/>
      <c r="FJX30" s="112"/>
      <c r="FJY30" s="112"/>
      <c r="FJZ30" s="112"/>
      <c r="FKA30" s="112"/>
      <c r="FKB30" s="112"/>
      <c r="FKC30" s="112"/>
      <c r="FKD30" s="112"/>
      <c r="FKE30" s="112"/>
      <c r="FKF30" s="112"/>
      <c r="FKG30" s="112"/>
      <c r="FKH30" s="112"/>
      <c r="FKI30" s="112"/>
      <c r="FKJ30" s="112"/>
      <c r="FKK30" s="112"/>
      <c r="FKL30" s="112"/>
      <c r="FKM30" s="112"/>
      <c r="FKN30" s="112"/>
      <c r="FKO30" s="112"/>
      <c r="FKP30" s="112"/>
      <c r="FKQ30" s="112"/>
      <c r="FKR30" s="112"/>
      <c r="FKS30" s="112"/>
      <c r="FKT30" s="112"/>
      <c r="FKU30" s="112"/>
      <c r="FKV30" s="112"/>
      <c r="FKW30" s="112"/>
      <c r="FKX30" s="112"/>
      <c r="FKY30" s="112"/>
      <c r="FKZ30" s="112"/>
      <c r="FLA30" s="112"/>
      <c r="FLB30" s="112"/>
      <c r="FLC30" s="112"/>
      <c r="FLD30" s="112"/>
      <c r="FLE30" s="112"/>
      <c r="FLF30" s="112"/>
      <c r="FLG30" s="112"/>
      <c r="FLH30" s="112"/>
      <c r="FLI30" s="112"/>
      <c r="FLJ30" s="112"/>
      <c r="FLK30" s="112"/>
      <c r="FLL30" s="112"/>
      <c r="FLM30" s="112"/>
      <c r="FLN30" s="112"/>
      <c r="FLO30" s="112"/>
      <c r="FLP30" s="112"/>
      <c r="FLQ30" s="112"/>
      <c r="FLR30" s="112"/>
      <c r="FLS30" s="112"/>
      <c r="FLT30" s="112"/>
      <c r="FLU30" s="112"/>
      <c r="FLV30" s="112"/>
      <c r="FLW30" s="112"/>
      <c r="FLX30" s="112"/>
      <c r="FLY30" s="112"/>
      <c r="FLZ30" s="112"/>
      <c r="FMA30" s="112"/>
      <c r="FMB30" s="112"/>
      <c r="FMC30" s="112"/>
      <c r="FMD30" s="112"/>
      <c r="FME30" s="112"/>
      <c r="FMF30" s="112"/>
      <c r="FMG30" s="112"/>
      <c r="FMH30" s="112"/>
      <c r="FMI30" s="112"/>
      <c r="FMJ30" s="112"/>
      <c r="FMK30" s="112"/>
      <c r="FML30" s="112"/>
      <c r="FMM30" s="112"/>
      <c r="FMN30" s="112"/>
      <c r="FMO30" s="112"/>
      <c r="FMP30" s="112"/>
      <c r="FMQ30" s="112"/>
      <c r="FMR30" s="112"/>
      <c r="FMS30" s="112"/>
      <c r="FMT30" s="112"/>
      <c r="FMU30" s="112"/>
      <c r="FMV30" s="112"/>
      <c r="FMW30" s="112"/>
      <c r="FMX30" s="112"/>
      <c r="FMY30" s="112"/>
      <c r="FMZ30" s="112"/>
      <c r="FNA30" s="112"/>
      <c r="FNB30" s="112"/>
      <c r="FNC30" s="112"/>
      <c r="FND30" s="112"/>
      <c r="FNE30" s="112"/>
      <c r="FNF30" s="112"/>
      <c r="FNG30" s="112"/>
      <c r="FNH30" s="112"/>
      <c r="FNI30" s="112"/>
      <c r="FNJ30" s="112"/>
      <c r="FNK30" s="112"/>
      <c r="FNL30" s="112"/>
      <c r="FNM30" s="112"/>
      <c r="FNN30" s="112"/>
      <c r="FNO30" s="112"/>
      <c r="FNP30" s="112"/>
      <c r="FNQ30" s="112"/>
      <c r="FNR30" s="112"/>
      <c r="FNS30" s="112"/>
      <c r="FNT30" s="112"/>
      <c r="FNU30" s="112"/>
      <c r="FNV30" s="112"/>
      <c r="FNW30" s="112"/>
      <c r="FNX30" s="112"/>
      <c r="FNY30" s="112"/>
      <c r="FNZ30" s="112"/>
      <c r="FOA30" s="112"/>
      <c r="FOB30" s="112"/>
      <c r="FOC30" s="112"/>
      <c r="FOD30" s="112"/>
      <c r="FOE30" s="112"/>
      <c r="FOF30" s="112"/>
      <c r="FOG30" s="112"/>
      <c r="FOH30" s="112"/>
      <c r="FOI30" s="112"/>
      <c r="FOJ30" s="112"/>
      <c r="FOK30" s="112"/>
      <c r="FOL30" s="112"/>
      <c r="FOM30" s="112"/>
      <c r="FON30" s="112"/>
      <c r="FOO30" s="112"/>
      <c r="FOP30" s="112"/>
      <c r="FOQ30" s="112"/>
      <c r="FOR30" s="112"/>
      <c r="FOS30" s="112"/>
      <c r="FOT30" s="112"/>
      <c r="FOU30" s="112"/>
      <c r="FOV30" s="112"/>
      <c r="FOW30" s="112"/>
      <c r="FOX30" s="112"/>
      <c r="FOY30" s="112"/>
      <c r="FOZ30" s="112"/>
      <c r="FPA30" s="112"/>
      <c r="FPB30" s="112"/>
      <c r="FPC30" s="112"/>
      <c r="FPD30" s="112"/>
      <c r="FPE30" s="112"/>
      <c r="FPF30" s="112"/>
      <c r="FPG30" s="112"/>
      <c r="FPH30" s="112"/>
      <c r="FPI30" s="112"/>
      <c r="FPJ30" s="112"/>
      <c r="FPK30" s="112"/>
      <c r="FPL30" s="112"/>
      <c r="FPM30" s="112"/>
      <c r="FPN30" s="112"/>
      <c r="FPO30" s="112"/>
      <c r="FPP30" s="112"/>
      <c r="FPQ30" s="112"/>
      <c r="FPR30" s="112"/>
      <c r="FPS30" s="112"/>
      <c r="FPT30" s="112"/>
      <c r="FPU30" s="112"/>
      <c r="FPV30" s="112"/>
      <c r="FPW30" s="112"/>
      <c r="FPX30" s="112"/>
      <c r="FPY30" s="112"/>
      <c r="FPZ30" s="112"/>
      <c r="FQA30" s="112"/>
      <c r="FQB30" s="112"/>
      <c r="FQC30" s="112"/>
      <c r="FQD30" s="112"/>
      <c r="FQE30" s="112"/>
      <c r="FQF30" s="112"/>
      <c r="FQG30" s="112"/>
      <c r="FQH30" s="112"/>
      <c r="FQI30" s="112"/>
      <c r="FQJ30" s="112"/>
      <c r="FQK30" s="112"/>
      <c r="FQL30" s="112"/>
      <c r="FQM30" s="112"/>
      <c r="FQN30" s="112"/>
      <c r="FQO30" s="112"/>
      <c r="FQP30" s="112"/>
      <c r="FQQ30" s="112"/>
      <c r="FQR30" s="112"/>
      <c r="FQS30" s="112"/>
      <c r="FQT30" s="112"/>
      <c r="FQU30" s="112"/>
      <c r="FQV30" s="112"/>
      <c r="FQW30" s="112"/>
      <c r="FQX30" s="112"/>
      <c r="FQY30" s="112"/>
      <c r="FQZ30" s="112"/>
      <c r="FRA30" s="112"/>
      <c r="FRB30" s="112"/>
      <c r="FRC30" s="112"/>
      <c r="FRD30" s="112"/>
      <c r="FRE30" s="112"/>
      <c r="FRF30" s="112"/>
      <c r="FRG30" s="112"/>
      <c r="FRH30" s="112"/>
      <c r="FRI30" s="112"/>
      <c r="FRJ30" s="112"/>
      <c r="FRK30" s="112"/>
      <c r="FRL30" s="112"/>
      <c r="FRM30" s="112"/>
      <c r="FRN30" s="112"/>
      <c r="FRO30" s="112"/>
      <c r="FRP30" s="112"/>
      <c r="FRQ30" s="112"/>
      <c r="FRR30" s="112"/>
      <c r="FRS30" s="112"/>
      <c r="FRT30" s="112"/>
      <c r="FRU30" s="112"/>
      <c r="FRV30" s="112"/>
      <c r="FRW30" s="112"/>
      <c r="FRX30" s="112"/>
      <c r="FRY30" s="112"/>
      <c r="FRZ30" s="112"/>
      <c r="FSA30" s="112"/>
      <c r="FSB30" s="112"/>
      <c r="FSC30" s="112"/>
      <c r="FSD30" s="112"/>
      <c r="FSE30" s="112"/>
      <c r="FSF30" s="112"/>
      <c r="FSG30" s="112"/>
      <c r="FSH30" s="112"/>
      <c r="FSI30" s="112"/>
      <c r="FSJ30" s="112"/>
      <c r="FSK30" s="112"/>
      <c r="FSL30" s="112"/>
      <c r="FSM30" s="112"/>
      <c r="FSN30" s="112"/>
      <c r="FSO30" s="112"/>
      <c r="FSP30" s="112"/>
      <c r="FSQ30" s="112"/>
      <c r="FSR30" s="112"/>
      <c r="FSS30" s="112"/>
      <c r="FST30" s="112"/>
      <c r="FSU30" s="112"/>
      <c r="FSV30" s="112"/>
      <c r="FSW30" s="112"/>
      <c r="FSX30" s="112"/>
      <c r="FSY30" s="112"/>
      <c r="FSZ30" s="112"/>
      <c r="FTA30" s="112"/>
      <c r="FTB30" s="112"/>
      <c r="FTC30" s="112"/>
      <c r="FTD30" s="112"/>
      <c r="FTE30" s="112"/>
      <c r="FTF30" s="112"/>
      <c r="FTG30" s="112"/>
      <c r="FTH30" s="112"/>
      <c r="FTI30" s="112"/>
      <c r="FTJ30" s="112"/>
      <c r="FTK30" s="112"/>
      <c r="FTL30" s="112"/>
      <c r="FTM30" s="112"/>
      <c r="FTN30" s="112"/>
      <c r="FTO30" s="112"/>
      <c r="FTP30" s="112"/>
      <c r="FTQ30" s="112"/>
      <c r="FTR30" s="112"/>
      <c r="FTS30" s="112"/>
      <c r="FTT30" s="112"/>
      <c r="FTU30" s="112"/>
      <c r="FTV30" s="112"/>
      <c r="FTW30" s="112"/>
      <c r="FTX30" s="112"/>
      <c r="FTY30" s="112"/>
      <c r="FTZ30" s="112"/>
      <c r="FUA30" s="112"/>
      <c r="FUB30" s="112"/>
      <c r="FUC30" s="112"/>
      <c r="FUD30" s="112"/>
      <c r="FUE30" s="112"/>
      <c r="FUF30" s="112"/>
      <c r="FUG30" s="112"/>
      <c r="FUH30" s="112"/>
      <c r="FUI30" s="112"/>
      <c r="FUJ30" s="112"/>
      <c r="FUK30" s="112"/>
      <c r="FUL30" s="112"/>
      <c r="FUM30" s="112"/>
      <c r="FUN30" s="112"/>
      <c r="FUO30" s="112"/>
      <c r="FUP30" s="112"/>
      <c r="FUQ30" s="112"/>
      <c r="FUR30" s="112"/>
      <c r="FUS30" s="112"/>
      <c r="FUT30" s="112"/>
      <c r="FUU30" s="112"/>
      <c r="FUV30" s="112"/>
      <c r="FUW30" s="112"/>
      <c r="FUX30" s="112"/>
      <c r="FUY30" s="112"/>
      <c r="FUZ30" s="112"/>
      <c r="FVA30" s="112"/>
      <c r="FVB30" s="112"/>
      <c r="FVC30" s="112"/>
      <c r="FVD30" s="112"/>
      <c r="FVE30" s="112"/>
      <c r="FVF30" s="112"/>
      <c r="FVG30" s="112"/>
      <c r="FVH30" s="112"/>
      <c r="FVI30" s="112"/>
      <c r="FVJ30" s="112"/>
      <c r="FVK30" s="112"/>
      <c r="FVL30" s="112"/>
      <c r="FVM30" s="112"/>
      <c r="FVN30" s="112"/>
      <c r="FVO30" s="112"/>
      <c r="FVP30" s="112"/>
      <c r="FVQ30" s="112"/>
      <c r="FVR30" s="112"/>
      <c r="FVS30" s="112"/>
      <c r="FVT30" s="112"/>
      <c r="FVU30" s="112"/>
      <c r="FVV30" s="112"/>
      <c r="FVW30" s="112"/>
      <c r="FVX30" s="112"/>
      <c r="FVY30" s="112"/>
      <c r="FVZ30" s="112"/>
      <c r="FWA30" s="112"/>
      <c r="FWB30" s="112"/>
      <c r="FWC30" s="112"/>
      <c r="FWD30" s="112"/>
      <c r="FWE30" s="112"/>
      <c r="FWF30" s="112"/>
      <c r="FWG30" s="112"/>
      <c r="FWH30" s="112"/>
      <c r="FWI30" s="112"/>
      <c r="FWJ30" s="112"/>
      <c r="FWK30" s="112"/>
      <c r="FWL30" s="112"/>
      <c r="FWM30" s="112"/>
      <c r="FWN30" s="112"/>
      <c r="FWO30" s="112"/>
      <c r="FWP30" s="112"/>
      <c r="FWQ30" s="112"/>
      <c r="FWR30" s="112"/>
      <c r="FWS30" s="112"/>
      <c r="FWT30" s="112"/>
      <c r="FWU30" s="112"/>
      <c r="FWV30" s="112"/>
      <c r="FWW30" s="112"/>
      <c r="FWX30" s="112"/>
      <c r="FWY30" s="112"/>
      <c r="FWZ30" s="112"/>
      <c r="FXA30" s="112"/>
      <c r="FXB30" s="112"/>
      <c r="FXC30" s="112"/>
      <c r="FXD30" s="112"/>
      <c r="FXE30" s="112"/>
      <c r="FXF30" s="112"/>
      <c r="FXG30" s="112"/>
      <c r="FXH30" s="112"/>
      <c r="FXI30" s="112"/>
      <c r="FXJ30" s="112"/>
      <c r="FXK30" s="112"/>
      <c r="FXL30" s="112"/>
      <c r="FXM30" s="112"/>
      <c r="FXN30" s="112"/>
      <c r="FXO30" s="112"/>
      <c r="FXP30" s="112"/>
      <c r="FXQ30" s="112"/>
      <c r="FXR30" s="112"/>
      <c r="FXS30" s="112"/>
      <c r="FXT30" s="112"/>
      <c r="FXU30" s="112"/>
      <c r="FXV30" s="112"/>
      <c r="FXW30" s="112"/>
      <c r="FXX30" s="112"/>
      <c r="FXY30" s="112"/>
      <c r="FXZ30" s="112"/>
      <c r="FYA30" s="112"/>
      <c r="FYB30" s="112"/>
      <c r="FYC30" s="112"/>
      <c r="FYD30" s="112"/>
      <c r="FYE30" s="112"/>
      <c r="FYF30" s="112"/>
      <c r="FYG30" s="112"/>
      <c r="FYH30" s="112"/>
      <c r="FYI30" s="112"/>
      <c r="FYJ30" s="112"/>
      <c r="FYK30" s="112"/>
      <c r="FYL30" s="112"/>
      <c r="FYM30" s="112"/>
      <c r="FYN30" s="112"/>
      <c r="FYO30" s="112"/>
      <c r="FYP30" s="112"/>
      <c r="FYQ30" s="112"/>
      <c r="FYR30" s="112"/>
      <c r="FYS30" s="112"/>
      <c r="FYT30" s="112"/>
      <c r="FYU30" s="112"/>
      <c r="FYV30" s="112"/>
      <c r="FYW30" s="112"/>
      <c r="FYX30" s="112"/>
      <c r="FYY30" s="112"/>
      <c r="FYZ30" s="112"/>
      <c r="FZA30" s="112"/>
      <c r="FZB30" s="112"/>
      <c r="FZC30" s="112"/>
      <c r="FZD30" s="112"/>
      <c r="FZE30" s="112"/>
      <c r="FZF30" s="112"/>
      <c r="FZG30" s="112"/>
      <c r="FZH30" s="112"/>
      <c r="FZI30" s="112"/>
      <c r="FZJ30" s="112"/>
      <c r="FZK30" s="112"/>
      <c r="FZL30" s="112"/>
      <c r="FZM30" s="112"/>
      <c r="FZN30" s="112"/>
      <c r="FZO30" s="112"/>
      <c r="FZP30" s="112"/>
      <c r="FZQ30" s="112"/>
      <c r="FZR30" s="112"/>
      <c r="FZS30" s="112"/>
      <c r="FZT30" s="112"/>
      <c r="FZU30" s="112"/>
      <c r="FZV30" s="112"/>
      <c r="FZW30" s="112"/>
      <c r="FZX30" s="112"/>
      <c r="FZY30" s="112"/>
      <c r="FZZ30" s="112"/>
      <c r="GAA30" s="112"/>
      <c r="GAB30" s="112"/>
      <c r="GAC30" s="112"/>
      <c r="GAD30" s="112"/>
      <c r="GAE30" s="112"/>
      <c r="GAF30" s="112"/>
      <c r="GAG30" s="112"/>
      <c r="GAH30" s="112"/>
      <c r="GAI30" s="112"/>
      <c r="GAJ30" s="112"/>
      <c r="GAK30" s="112"/>
      <c r="GAL30" s="112"/>
      <c r="GAM30" s="112"/>
      <c r="GAN30" s="112"/>
      <c r="GAO30" s="112"/>
      <c r="GAP30" s="112"/>
      <c r="GAQ30" s="112"/>
      <c r="GAR30" s="112"/>
      <c r="GAS30" s="112"/>
      <c r="GAT30" s="112"/>
      <c r="GAU30" s="112"/>
      <c r="GAV30" s="112"/>
      <c r="GAW30" s="112"/>
      <c r="GAX30" s="112"/>
      <c r="GAY30" s="112"/>
      <c r="GAZ30" s="112"/>
      <c r="GBA30" s="112"/>
      <c r="GBB30" s="112"/>
      <c r="GBC30" s="112"/>
      <c r="GBD30" s="112"/>
      <c r="GBE30" s="112"/>
      <c r="GBF30" s="112"/>
      <c r="GBG30" s="112"/>
      <c r="GBH30" s="112"/>
      <c r="GBI30" s="112"/>
      <c r="GBJ30" s="112"/>
      <c r="GBK30" s="112"/>
      <c r="GBL30" s="112"/>
      <c r="GBM30" s="112"/>
      <c r="GBN30" s="112"/>
      <c r="GBO30" s="112"/>
      <c r="GBP30" s="112"/>
      <c r="GBQ30" s="112"/>
      <c r="GBR30" s="112"/>
      <c r="GBS30" s="112"/>
      <c r="GBT30" s="112"/>
      <c r="GBU30" s="112"/>
      <c r="GBV30" s="112"/>
      <c r="GBW30" s="112"/>
      <c r="GBX30" s="112"/>
      <c r="GBY30" s="112"/>
      <c r="GBZ30" s="112"/>
      <c r="GCA30" s="112"/>
      <c r="GCB30" s="112"/>
      <c r="GCC30" s="112"/>
      <c r="GCD30" s="112"/>
      <c r="GCE30" s="112"/>
      <c r="GCF30" s="112"/>
      <c r="GCG30" s="112"/>
      <c r="GCH30" s="112"/>
      <c r="GCI30" s="112"/>
      <c r="GCJ30" s="112"/>
      <c r="GCK30" s="112"/>
      <c r="GCL30" s="112"/>
      <c r="GCM30" s="112"/>
      <c r="GCN30" s="112"/>
      <c r="GCO30" s="112"/>
      <c r="GCP30" s="112"/>
      <c r="GCQ30" s="112"/>
      <c r="GCR30" s="112"/>
      <c r="GCS30" s="112"/>
      <c r="GCT30" s="112"/>
      <c r="GCU30" s="112"/>
      <c r="GCV30" s="112"/>
      <c r="GCW30" s="112"/>
      <c r="GCX30" s="112"/>
      <c r="GCY30" s="112"/>
      <c r="GCZ30" s="112"/>
      <c r="GDA30" s="112"/>
      <c r="GDB30" s="112"/>
      <c r="GDC30" s="112"/>
      <c r="GDD30" s="112"/>
      <c r="GDE30" s="112"/>
      <c r="GDF30" s="112"/>
      <c r="GDG30" s="112"/>
      <c r="GDH30" s="112"/>
      <c r="GDI30" s="112"/>
      <c r="GDJ30" s="112"/>
      <c r="GDK30" s="112"/>
      <c r="GDL30" s="112"/>
      <c r="GDM30" s="112"/>
      <c r="GDN30" s="112"/>
      <c r="GDO30" s="112"/>
      <c r="GDP30" s="112"/>
      <c r="GDQ30" s="112"/>
      <c r="GDR30" s="112"/>
      <c r="GDS30" s="112"/>
      <c r="GDT30" s="112"/>
      <c r="GDU30" s="112"/>
      <c r="GDV30" s="112"/>
      <c r="GDW30" s="112"/>
      <c r="GDX30" s="112"/>
      <c r="GDY30" s="112"/>
      <c r="GDZ30" s="112"/>
      <c r="GEA30" s="112"/>
      <c r="GEB30" s="112"/>
      <c r="GEC30" s="112"/>
      <c r="GED30" s="112"/>
      <c r="GEE30" s="112"/>
      <c r="GEF30" s="112"/>
      <c r="GEG30" s="112"/>
      <c r="GEH30" s="112"/>
      <c r="GEI30" s="112"/>
      <c r="GEJ30" s="112"/>
      <c r="GEK30" s="112"/>
      <c r="GEL30" s="112"/>
      <c r="GEM30" s="112"/>
      <c r="GEN30" s="112"/>
      <c r="GEO30" s="112"/>
      <c r="GEP30" s="112"/>
      <c r="GEQ30" s="112"/>
      <c r="GER30" s="112"/>
      <c r="GES30" s="112"/>
      <c r="GET30" s="112"/>
      <c r="GEU30" s="112"/>
      <c r="GEV30" s="112"/>
      <c r="GEW30" s="112"/>
      <c r="GEX30" s="112"/>
      <c r="GEY30" s="112"/>
      <c r="GEZ30" s="112"/>
      <c r="GFA30" s="112"/>
      <c r="GFB30" s="112"/>
      <c r="GFC30" s="112"/>
      <c r="GFD30" s="112"/>
      <c r="GFE30" s="112"/>
      <c r="GFF30" s="112"/>
      <c r="GFG30" s="112"/>
      <c r="GFH30" s="112"/>
      <c r="GFI30" s="112"/>
      <c r="GFJ30" s="112"/>
      <c r="GFK30" s="112"/>
      <c r="GFL30" s="112"/>
      <c r="GFM30" s="112"/>
      <c r="GFN30" s="112"/>
      <c r="GFO30" s="112"/>
      <c r="GFP30" s="112"/>
      <c r="GFQ30" s="112"/>
      <c r="GFR30" s="112"/>
      <c r="GFS30" s="112"/>
      <c r="GFT30" s="112"/>
      <c r="GFU30" s="112"/>
      <c r="GFV30" s="112"/>
      <c r="GFW30" s="112"/>
      <c r="GFX30" s="112"/>
      <c r="GFY30" s="112"/>
      <c r="GFZ30" s="112"/>
      <c r="GGA30" s="112"/>
      <c r="GGB30" s="112"/>
      <c r="GGC30" s="112"/>
      <c r="GGD30" s="112"/>
      <c r="GGE30" s="112"/>
      <c r="GGF30" s="112"/>
      <c r="GGG30" s="112"/>
      <c r="GGH30" s="112"/>
      <c r="GGI30" s="112"/>
      <c r="GGJ30" s="112"/>
      <c r="GGK30" s="112"/>
      <c r="GGL30" s="112"/>
      <c r="GGM30" s="112"/>
      <c r="GGN30" s="112"/>
      <c r="GGO30" s="112"/>
      <c r="GGP30" s="112"/>
      <c r="GGQ30" s="112"/>
      <c r="GGR30" s="112"/>
      <c r="GGS30" s="112"/>
      <c r="GGT30" s="112"/>
      <c r="GGU30" s="112"/>
      <c r="GGV30" s="112"/>
      <c r="GGW30" s="112"/>
      <c r="GGX30" s="112"/>
      <c r="GGY30" s="112"/>
      <c r="GGZ30" s="112"/>
      <c r="GHA30" s="112"/>
      <c r="GHB30" s="112"/>
      <c r="GHC30" s="112"/>
      <c r="GHD30" s="112"/>
      <c r="GHE30" s="112"/>
      <c r="GHF30" s="112"/>
      <c r="GHG30" s="112"/>
      <c r="GHH30" s="112"/>
      <c r="GHI30" s="112"/>
      <c r="GHJ30" s="112"/>
      <c r="GHK30" s="112"/>
      <c r="GHL30" s="112"/>
      <c r="GHM30" s="112"/>
      <c r="GHN30" s="112"/>
      <c r="GHO30" s="112"/>
      <c r="GHP30" s="112"/>
      <c r="GHQ30" s="112"/>
      <c r="GHR30" s="112"/>
      <c r="GHS30" s="112"/>
      <c r="GHT30" s="112"/>
      <c r="GHU30" s="112"/>
      <c r="GHV30" s="112"/>
      <c r="GHW30" s="112"/>
      <c r="GHX30" s="112"/>
      <c r="GHY30" s="112"/>
      <c r="GHZ30" s="112"/>
      <c r="GIA30" s="112"/>
      <c r="GIB30" s="112"/>
      <c r="GIC30" s="112"/>
      <c r="GID30" s="112"/>
      <c r="GIE30" s="112"/>
      <c r="GIF30" s="112"/>
      <c r="GIG30" s="112"/>
      <c r="GIH30" s="112"/>
      <c r="GII30" s="112"/>
      <c r="GIJ30" s="112"/>
      <c r="GIK30" s="112"/>
      <c r="GIL30" s="112"/>
      <c r="GIM30" s="112"/>
      <c r="GIN30" s="112"/>
      <c r="GIO30" s="112"/>
      <c r="GIP30" s="112"/>
      <c r="GIQ30" s="112"/>
      <c r="GIR30" s="112"/>
      <c r="GIS30" s="112"/>
      <c r="GIT30" s="112"/>
      <c r="GIU30" s="112"/>
      <c r="GIV30" s="112"/>
      <c r="GIW30" s="112"/>
      <c r="GIX30" s="112"/>
      <c r="GIY30" s="112"/>
      <c r="GIZ30" s="112"/>
      <c r="GJA30" s="112"/>
      <c r="GJB30" s="112"/>
      <c r="GJC30" s="112"/>
      <c r="GJD30" s="112"/>
      <c r="GJE30" s="112"/>
      <c r="GJF30" s="112"/>
      <c r="GJG30" s="112"/>
      <c r="GJH30" s="112"/>
      <c r="GJI30" s="112"/>
      <c r="GJJ30" s="112"/>
      <c r="GJK30" s="112"/>
      <c r="GJL30" s="112"/>
      <c r="GJM30" s="112"/>
      <c r="GJN30" s="112"/>
      <c r="GJO30" s="112"/>
      <c r="GJP30" s="112"/>
      <c r="GJQ30" s="112"/>
      <c r="GJR30" s="112"/>
      <c r="GJS30" s="112"/>
      <c r="GJT30" s="112"/>
      <c r="GJU30" s="112"/>
      <c r="GJV30" s="112"/>
      <c r="GJW30" s="112"/>
      <c r="GJX30" s="112"/>
      <c r="GJY30" s="112"/>
      <c r="GJZ30" s="112"/>
      <c r="GKA30" s="112"/>
      <c r="GKB30" s="112"/>
      <c r="GKC30" s="112"/>
      <c r="GKD30" s="112"/>
      <c r="GKE30" s="112"/>
      <c r="GKF30" s="112"/>
      <c r="GKG30" s="112"/>
      <c r="GKH30" s="112"/>
      <c r="GKI30" s="112"/>
      <c r="GKJ30" s="112"/>
      <c r="GKK30" s="112"/>
      <c r="GKL30" s="112"/>
      <c r="GKM30" s="112"/>
      <c r="GKN30" s="112"/>
      <c r="GKO30" s="112"/>
      <c r="GKP30" s="112"/>
      <c r="GKQ30" s="112"/>
      <c r="GKR30" s="112"/>
      <c r="GKS30" s="112"/>
      <c r="GKT30" s="112"/>
      <c r="GKU30" s="112"/>
      <c r="GKV30" s="112"/>
      <c r="GKW30" s="112"/>
      <c r="GKX30" s="112"/>
      <c r="GKY30" s="112"/>
      <c r="GKZ30" s="112"/>
      <c r="GLA30" s="112"/>
      <c r="GLB30" s="112"/>
      <c r="GLC30" s="112"/>
      <c r="GLD30" s="112"/>
      <c r="GLE30" s="112"/>
      <c r="GLF30" s="112"/>
      <c r="GLG30" s="112"/>
      <c r="GLH30" s="112"/>
      <c r="GLI30" s="112"/>
      <c r="GLJ30" s="112"/>
      <c r="GLK30" s="112"/>
      <c r="GLL30" s="112"/>
      <c r="GLM30" s="112"/>
      <c r="GLN30" s="112"/>
      <c r="GLO30" s="112"/>
      <c r="GLP30" s="112"/>
      <c r="GLQ30" s="112"/>
      <c r="GLR30" s="112"/>
      <c r="GLS30" s="112"/>
      <c r="GLT30" s="112"/>
      <c r="GLU30" s="112"/>
      <c r="GLV30" s="112"/>
      <c r="GLW30" s="112"/>
      <c r="GLX30" s="112"/>
      <c r="GLY30" s="112"/>
      <c r="GLZ30" s="112"/>
      <c r="GMA30" s="112"/>
      <c r="GMB30" s="112"/>
      <c r="GMC30" s="112"/>
      <c r="GMD30" s="112"/>
      <c r="GME30" s="112"/>
      <c r="GMF30" s="112"/>
      <c r="GMG30" s="112"/>
      <c r="GMH30" s="112"/>
      <c r="GMI30" s="112"/>
      <c r="GMJ30" s="112"/>
      <c r="GMK30" s="112"/>
      <c r="GML30" s="112"/>
      <c r="GMM30" s="112"/>
      <c r="GMN30" s="112"/>
      <c r="GMO30" s="112"/>
      <c r="GMP30" s="112"/>
      <c r="GMQ30" s="112"/>
      <c r="GMR30" s="112"/>
      <c r="GMS30" s="112"/>
      <c r="GMT30" s="112"/>
      <c r="GMU30" s="112"/>
      <c r="GMV30" s="112"/>
      <c r="GMW30" s="112"/>
      <c r="GMX30" s="112"/>
      <c r="GMY30" s="112"/>
      <c r="GMZ30" s="112"/>
      <c r="GNA30" s="112"/>
      <c r="GNB30" s="112"/>
      <c r="GNC30" s="112"/>
      <c r="GND30" s="112"/>
      <c r="GNE30" s="112"/>
      <c r="GNF30" s="112"/>
      <c r="GNG30" s="112"/>
      <c r="GNH30" s="112"/>
      <c r="GNI30" s="112"/>
      <c r="GNJ30" s="112"/>
      <c r="GNK30" s="112"/>
      <c r="GNL30" s="112"/>
      <c r="GNM30" s="112"/>
      <c r="GNN30" s="112"/>
      <c r="GNO30" s="112"/>
      <c r="GNP30" s="112"/>
      <c r="GNQ30" s="112"/>
      <c r="GNR30" s="112"/>
      <c r="GNS30" s="112"/>
      <c r="GNT30" s="112"/>
      <c r="GNU30" s="112"/>
      <c r="GNV30" s="112"/>
      <c r="GNW30" s="112"/>
      <c r="GNX30" s="112"/>
      <c r="GNY30" s="112"/>
      <c r="GNZ30" s="112"/>
      <c r="GOA30" s="112"/>
      <c r="GOB30" s="112"/>
      <c r="GOC30" s="112"/>
      <c r="GOD30" s="112"/>
      <c r="GOE30" s="112"/>
      <c r="GOF30" s="112"/>
      <c r="GOG30" s="112"/>
      <c r="GOH30" s="112"/>
      <c r="GOI30" s="112"/>
      <c r="GOJ30" s="112"/>
      <c r="GOK30" s="112"/>
      <c r="GOL30" s="112"/>
      <c r="GOM30" s="112"/>
      <c r="GON30" s="112"/>
      <c r="GOO30" s="112"/>
      <c r="GOP30" s="112"/>
      <c r="GOQ30" s="112"/>
      <c r="GOR30" s="112"/>
      <c r="GOS30" s="112"/>
      <c r="GOT30" s="112"/>
      <c r="GOU30" s="112"/>
      <c r="GOV30" s="112"/>
      <c r="GOW30" s="112"/>
      <c r="GOX30" s="112"/>
      <c r="GOY30" s="112"/>
      <c r="GOZ30" s="112"/>
      <c r="GPA30" s="112"/>
      <c r="GPB30" s="112"/>
      <c r="GPC30" s="112"/>
      <c r="GPD30" s="112"/>
      <c r="GPE30" s="112"/>
      <c r="GPF30" s="112"/>
      <c r="GPG30" s="112"/>
      <c r="GPH30" s="112"/>
      <c r="GPI30" s="112"/>
      <c r="GPJ30" s="112"/>
      <c r="GPK30" s="112"/>
      <c r="GPL30" s="112"/>
      <c r="GPM30" s="112"/>
      <c r="GPN30" s="112"/>
      <c r="GPO30" s="112"/>
      <c r="GPP30" s="112"/>
      <c r="GPQ30" s="112"/>
      <c r="GPR30" s="112"/>
      <c r="GPS30" s="112"/>
      <c r="GPT30" s="112"/>
      <c r="GPU30" s="112"/>
      <c r="GPV30" s="112"/>
      <c r="GPW30" s="112"/>
      <c r="GPX30" s="112"/>
      <c r="GPY30" s="112"/>
      <c r="GPZ30" s="112"/>
      <c r="GQA30" s="112"/>
      <c r="GQB30" s="112"/>
      <c r="GQC30" s="112"/>
      <c r="GQD30" s="112"/>
      <c r="GQE30" s="112"/>
      <c r="GQF30" s="112"/>
      <c r="GQG30" s="112"/>
      <c r="GQH30" s="112"/>
      <c r="GQI30" s="112"/>
      <c r="GQJ30" s="112"/>
      <c r="GQK30" s="112"/>
      <c r="GQL30" s="112"/>
      <c r="GQM30" s="112"/>
      <c r="GQN30" s="112"/>
      <c r="GQO30" s="112"/>
      <c r="GQP30" s="112"/>
      <c r="GQQ30" s="112"/>
      <c r="GQR30" s="112"/>
      <c r="GQS30" s="112"/>
      <c r="GQT30" s="112"/>
      <c r="GQU30" s="112"/>
      <c r="GQV30" s="112"/>
      <c r="GQW30" s="112"/>
      <c r="GQX30" s="112"/>
      <c r="GQY30" s="112"/>
      <c r="GQZ30" s="112"/>
      <c r="GRA30" s="112"/>
      <c r="GRB30" s="112"/>
      <c r="GRC30" s="112"/>
      <c r="GRD30" s="112"/>
      <c r="GRE30" s="112"/>
      <c r="GRF30" s="112"/>
      <c r="GRG30" s="112"/>
      <c r="GRH30" s="112"/>
      <c r="GRI30" s="112"/>
      <c r="GRJ30" s="112"/>
      <c r="GRK30" s="112"/>
      <c r="GRL30" s="112"/>
      <c r="GRM30" s="112"/>
      <c r="GRN30" s="112"/>
      <c r="GRO30" s="112"/>
      <c r="GRP30" s="112"/>
      <c r="GRQ30" s="112"/>
      <c r="GRR30" s="112"/>
      <c r="GRS30" s="112"/>
      <c r="GRT30" s="112"/>
      <c r="GRU30" s="112"/>
      <c r="GRV30" s="112"/>
      <c r="GRW30" s="112"/>
      <c r="GRX30" s="112"/>
      <c r="GRY30" s="112"/>
      <c r="GRZ30" s="112"/>
      <c r="GSA30" s="112"/>
      <c r="GSB30" s="112"/>
      <c r="GSC30" s="112"/>
      <c r="GSD30" s="112"/>
      <c r="GSE30" s="112"/>
      <c r="GSF30" s="112"/>
      <c r="GSG30" s="112"/>
      <c r="GSH30" s="112"/>
      <c r="GSI30" s="112"/>
      <c r="GSJ30" s="112"/>
      <c r="GSK30" s="112"/>
      <c r="GSL30" s="112"/>
      <c r="GSM30" s="112"/>
      <c r="GSN30" s="112"/>
      <c r="GSO30" s="112"/>
      <c r="GSP30" s="112"/>
      <c r="GSQ30" s="112"/>
      <c r="GSR30" s="112"/>
      <c r="GSS30" s="112"/>
      <c r="GST30" s="112"/>
      <c r="GSU30" s="112"/>
      <c r="GSV30" s="112"/>
      <c r="GSW30" s="112"/>
      <c r="GSX30" s="112"/>
      <c r="GSY30" s="112"/>
      <c r="GSZ30" s="112"/>
      <c r="GTA30" s="112"/>
      <c r="GTB30" s="112"/>
      <c r="GTC30" s="112"/>
      <c r="GTD30" s="112"/>
      <c r="GTE30" s="112"/>
      <c r="GTF30" s="112"/>
      <c r="GTG30" s="112"/>
      <c r="GTH30" s="112"/>
      <c r="GTI30" s="112"/>
      <c r="GTJ30" s="112"/>
      <c r="GTK30" s="112"/>
      <c r="GTL30" s="112"/>
      <c r="GTM30" s="112"/>
      <c r="GTN30" s="112"/>
      <c r="GTO30" s="112"/>
      <c r="GTP30" s="112"/>
      <c r="GTQ30" s="112"/>
      <c r="GTR30" s="112"/>
      <c r="GTS30" s="112"/>
      <c r="GTT30" s="112"/>
      <c r="GTU30" s="112"/>
      <c r="GTV30" s="112"/>
      <c r="GTW30" s="112"/>
      <c r="GTX30" s="112"/>
      <c r="GTY30" s="112"/>
      <c r="GTZ30" s="112"/>
      <c r="GUA30" s="112"/>
      <c r="GUB30" s="112"/>
      <c r="GUC30" s="112"/>
      <c r="GUD30" s="112"/>
      <c r="GUE30" s="112"/>
      <c r="GUF30" s="112"/>
      <c r="GUG30" s="112"/>
      <c r="GUH30" s="112"/>
      <c r="GUI30" s="112"/>
      <c r="GUJ30" s="112"/>
      <c r="GUK30" s="112"/>
      <c r="GUL30" s="112"/>
      <c r="GUM30" s="112"/>
      <c r="GUN30" s="112"/>
      <c r="GUO30" s="112"/>
      <c r="GUP30" s="112"/>
      <c r="GUQ30" s="112"/>
      <c r="GUR30" s="112"/>
      <c r="GUS30" s="112"/>
      <c r="GUT30" s="112"/>
      <c r="GUU30" s="112"/>
      <c r="GUV30" s="112"/>
      <c r="GUW30" s="112"/>
      <c r="GUX30" s="112"/>
      <c r="GUY30" s="112"/>
      <c r="GUZ30" s="112"/>
      <c r="GVA30" s="112"/>
      <c r="GVB30" s="112"/>
      <c r="GVC30" s="112"/>
      <c r="GVD30" s="112"/>
      <c r="GVE30" s="112"/>
      <c r="GVF30" s="112"/>
      <c r="GVG30" s="112"/>
      <c r="GVH30" s="112"/>
      <c r="GVI30" s="112"/>
      <c r="GVJ30" s="112"/>
      <c r="GVK30" s="112"/>
      <c r="GVL30" s="112"/>
      <c r="GVM30" s="112"/>
      <c r="GVN30" s="112"/>
      <c r="GVO30" s="112"/>
      <c r="GVP30" s="112"/>
      <c r="GVQ30" s="112"/>
      <c r="GVR30" s="112"/>
      <c r="GVS30" s="112"/>
      <c r="GVT30" s="112"/>
      <c r="GVU30" s="112"/>
      <c r="GVV30" s="112"/>
      <c r="GVW30" s="112"/>
      <c r="GVX30" s="112"/>
      <c r="GVY30" s="112"/>
      <c r="GVZ30" s="112"/>
      <c r="GWA30" s="112"/>
      <c r="GWB30" s="112"/>
      <c r="GWC30" s="112"/>
      <c r="GWD30" s="112"/>
      <c r="GWE30" s="112"/>
      <c r="GWF30" s="112"/>
      <c r="GWG30" s="112"/>
      <c r="GWH30" s="112"/>
      <c r="GWI30" s="112"/>
      <c r="GWJ30" s="112"/>
      <c r="GWK30" s="112"/>
      <c r="GWL30" s="112"/>
      <c r="GWM30" s="112"/>
      <c r="GWN30" s="112"/>
      <c r="GWO30" s="112"/>
      <c r="GWP30" s="112"/>
      <c r="GWQ30" s="112"/>
      <c r="GWR30" s="112"/>
      <c r="GWS30" s="112"/>
      <c r="GWT30" s="112"/>
      <c r="GWU30" s="112"/>
      <c r="GWV30" s="112"/>
      <c r="GWW30" s="112"/>
      <c r="GWX30" s="112"/>
      <c r="GWY30" s="112"/>
      <c r="GWZ30" s="112"/>
      <c r="GXA30" s="112"/>
      <c r="GXB30" s="112"/>
      <c r="GXC30" s="112"/>
      <c r="GXD30" s="112"/>
      <c r="GXE30" s="112"/>
      <c r="GXF30" s="112"/>
      <c r="GXG30" s="112"/>
      <c r="GXH30" s="112"/>
      <c r="GXI30" s="112"/>
      <c r="GXJ30" s="112"/>
      <c r="GXK30" s="112"/>
      <c r="GXL30" s="112"/>
      <c r="GXM30" s="112"/>
      <c r="GXN30" s="112"/>
      <c r="GXO30" s="112"/>
      <c r="GXP30" s="112"/>
      <c r="GXQ30" s="112"/>
      <c r="GXR30" s="112"/>
      <c r="GXS30" s="112"/>
      <c r="GXT30" s="112"/>
      <c r="GXU30" s="112"/>
      <c r="GXV30" s="112"/>
      <c r="GXW30" s="112"/>
      <c r="GXX30" s="112"/>
      <c r="GXY30" s="112"/>
      <c r="GXZ30" s="112"/>
      <c r="GYA30" s="112"/>
      <c r="GYB30" s="112"/>
      <c r="GYC30" s="112"/>
      <c r="GYD30" s="112"/>
      <c r="GYE30" s="112"/>
      <c r="GYF30" s="112"/>
      <c r="GYG30" s="112"/>
      <c r="GYH30" s="112"/>
      <c r="GYI30" s="112"/>
      <c r="GYJ30" s="112"/>
      <c r="GYK30" s="112"/>
      <c r="GYL30" s="112"/>
      <c r="GYM30" s="112"/>
      <c r="GYN30" s="112"/>
      <c r="GYO30" s="112"/>
      <c r="GYP30" s="112"/>
      <c r="GYQ30" s="112"/>
      <c r="GYR30" s="112"/>
      <c r="GYS30" s="112"/>
      <c r="GYT30" s="112"/>
      <c r="GYU30" s="112"/>
      <c r="GYV30" s="112"/>
      <c r="GYW30" s="112"/>
      <c r="GYX30" s="112"/>
      <c r="GYY30" s="112"/>
      <c r="GYZ30" s="112"/>
      <c r="GZA30" s="112"/>
      <c r="GZB30" s="112"/>
      <c r="GZC30" s="112"/>
      <c r="GZD30" s="112"/>
      <c r="GZE30" s="112"/>
      <c r="GZF30" s="112"/>
      <c r="GZG30" s="112"/>
      <c r="GZH30" s="112"/>
      <c r="GZI30" s="112"/>
      <c r="GZJ30" s="112"/>
      <c r="GZK30" s="112"/>
      <c r="GZL30" s="112"/>
      <c r="GZM30" s="112"/>
      <c r="GZN30" s="112"/>
      <c r="GZO30" s="112"/>
      <c r="GZP30" s="112"/>
      <c r="GZQ30" s="112"/>
      <c r="GZR30" s="112"/>
      <c r="GZS30" s="112"/>
      <c r="GZT30" s="112"/>
      <c r="GZU30" s="112"/>
      <c r="GZV30" s="112"/>
      <c r="GZW30" s="112"/>
      <c r="GZX30" s="112"/>
      <c r="GZY30" s="112"/>
      <c r="GZZ30" s="112"/>
      <c r="HAA30" s="112"/>
      <c r="HAB30" s="112"/>
      <c r="HAC30" s="112"/>
      <c r="HAD30" s="112"/>
      <c r="HAE30" s="112"/>
      <c r="HAF30" s="112"/>
      <c r="HAG30" s="112"/>
      <c r="HAH30" s="112"/>
      <c r="HAI30" s="112"/>
      <c r="HAJ30" s="112"/>
      <c r="HAK30" s="112"/>
      <c r="HAL30" s="112"/>
      <c r="HAM30" s="112"/>
      <c r="HAN30" s="112"/>
      <c r="HAO30" s="112"/>
      <c r="HAP30" s="112"/>
      <c r="HAQ30" s="112"/>
      <c r="HAR30" s="112"/>
      <c r="HAS30" s="112"/>
      <c r="HAT30" s="112"/>
      <c r="HAU30" s="112"/>
      <c r="HAV30" s="112"/>
      <c r="HAW30" s="112"/>
      <c r="HAX30" s="112"/>
      <c r="HAY30" s="112"/>
      <c r="HAZ30" s="112"/>
      <c r="HBA30" s="112"/>
      <c r="HBB30" s="112"/>
      <c r="HBC30" s="112"/>
      <c r="HBD30" s="112"/>
      <c r="HBE30" s="112"/>
      <c r="HBF30" s="112"/>
      <c r="HBG30" s="112"/>
      <c r="HBH30" s="112"/>
      <c r="HBI30" s="112"/>
      <c r="HBJ30" s="112"/>
      <c r="HBK30" s="112"/>
      <c r="HBL30" s="112"/>
      <c r="HBM30" s="112"/>
      <c r="HBN30" s="112"/>
      <c r="HBO30" s="112"/>
      <c r="HBP30" s="112"/>
      <c r="HBQ30" s="112"/>
      <c r="HBR30" s="112"/>
      <c r="HBS30" s="112"/>
      <c r="HBT30" s="112"/>
      <c r="HBU30" s="112"/>
      <c r="HBV30" s="112"/>
      <c r="HBW30" s="112"/>
      <c r="HBX30" s="112"/>
      <c r="HBY30" s="112"/>
      <c r="HBZ30" s="112"/>
      <c r="HCA30" s="112"/>
      <c r="HCB30" s="112"/>
      <c r="HCC30" s="112"/>
      <c r="HCD30" s="112"/>
      <c r="HCE30" s="112"/>
      <c r="HCF30" s="112"/>
      <c r="HCG30" s="112"/>
      <c r="HCH30" s="112"/>
      <c r="HCI30" s="112"/>
      <c r="HCJ30" s="112"/>
      <c r="HCK30" s="112"/>
      <c r="HCL30" s="112"/>
      <c r="HCM30" s="112"/>
      <c r="HCN30" s="112"/>
      <c r="HCO30" s="112"/>
      <c r="HCP30" s="112"/>
      <c r="HCQ30" s="112"/>
      <c r="HCR30" s="112"/>
      <c r="HCS30" s="112"/>
      <c r="HCT30" s="112"/>
      <c r="HCU30" s="112"/>
      <c r="HCV30" s="112"/>
      <c r="HCW30" s="112"/>
      <c r="HCX30" s="112"/>
      <c r="HCY30" s="112"/>
      <c r="HCZ30" s="112"/>
      <c r="HDA30" s="112"/>
      <c r="HDB30" s="112"/>
      <c r="HDC30" s="112"/>
      <c r="HDD30" s="112"/>
      <c r="HDE30" s="112"/>
      <c r="HDF30" s="112"/>
      <c r="HDG30" s="112"/>
      <c r="HDH30" s="112"/>
      <c r="HDI30" s="112"/>
      <c r="HDJ30" s="112"/>
      <c r="HDK30" s="112"/>
      <c r="HDL30" s="112"/>
      <c r="HDM30" s="112"/>
      <c r="HDN30" s="112"/>
      <c r="HDO30" s="112"/>
      <c r="HDP30" s="112"/>
      <c r="HDQ30" s="112"/>
      <c r="HDR30" s="112"/>
      <c r="HDS30" s="112"/>
      <c r="HDT30" s="112"/>
      <c r="HDU30" s="112"/>
      <c r="HDV30" s="112"/>
      <c r="HDW30" s="112"/>
      <c r="HDX30" s="112"/>
      <c r="HDY30" s="112"/>
      <c r="HDZ30" s="112"/>
      <c r="HEA30" s="112"/>
      <c r="HEB30" s="112"/>
      <c r="HEC30" s="112"/>
      <c r="HED30" s="112"/>
      <c r="HEE30" s="112"/>
      <c r="HEF30" s="112"/>
      <c r="HEG30" s="112"/>
      <c r="HEH30" s="112"/>
      <c r="HEI30" s="112"/>
      <c r="HEJ30" s="112"/>
      <c r="HEK30" s="112"/>
      <c r="HEL30" s="112"/>
      <c r="HEM30" s="112"/>
      <c r="HEN30" s="112"/>
      <c r="HEO30" s="112"/>
      <c r="HEP30" s="112"/>
      <c r="HEQ30" s="112"/>
      <c r="HER30" s="112"/>
      <c r="HES30" s="112"/>
      <c r="HET30" s="112"/>
      <c r="HEU30" s="112"/>
      <c r="HEV30" s="112"/>
      <c r="HEW30" s="112"/>
      <c r="HEX30" s="112"/>
      <c r="HEY30" s="112"/>
      <c r="HEZ30" s="112"/>
      <c r="HFA30" s="112"/>
      <c r="HFB30" s="112"/>
      <c r="HFC30" s="112"/>
      <c r="HFD30" s="112"/>
      <c r="HFE30" s="112"/>
      <c r="HFF30" s="112"/>
      <c r="HFG30" s="112"/>
      <c r="HFH30" s="112"/>
      <c r="HFI30" s="112"/>
      <c r="HFJ30" s="112"/>
      <c r="HFK30" s="112"/>
      <c r="HFL30" s="112"/>
      <c r="HFM30" s="112"/>
      <c r="HFN30" s="112"/>
      <c r="HFO30" s="112"/>
      <c r="HFP30" s="112"/>
      <c r="HFQ30" s="112"/>
      <c r="HFR30" s="112"/>
      <c r="HFS30" s="112"/>
      <c r="HFT30" s="112"/>
      <c r="HFU30" s="112"/>
      <c r="HFV30" s="112"/>
      <c r="HFW30" s="112"/>
      <c r="HFX30" s="112"/>
      <c r="HFY30" s="112"/>
      <c r="HFZ30" s="112"/>
      <c r="HGA30" s="112"/>
      <c r="HGB30" s="112"/>
      <c r="HGC30" s="112"/>
      <c r="HGD30" s="112"/>
      <c r="HGE30" s="112"/>
      <c r="HGF30" s="112"/>
      <c r="HGG30" s="112"/>
      <c r="HGH30" s="112"/>
      <c r="HGI30" s="112"/>
      <c r="HGJ30" s="112"/>
      <c r="HGK30" s="112"/>
      <c r="HGL30" s="112"/>
      <c r="HGM30" s="112"/>
      <c r="HGN30" s="112"/>
      <c r="HGO30" s="112"/>
      <c r="HGP30" s="112"/>
      <c r="HGQ30" s="112"/>
      <c r="HGR30" s="112"/>
      <c r="HGS30" s="112"/>
      <c r="HGT30" s="112"/>
      <c r="HGU30" s="112"/>
      <c r="HGV30" s="112"/>
      <c r="HGW30" s="112"/>
      <c r="HGX30" s="112"/>
      <c r="HGY30" s="112"/>
      <c r="HGZ30" s="112"/>
      <c r="HHA30" s="112"/>
      <c r="HHB30" s="112"/>
      <c r="HHC30" s="112"/>
      <c r="HHD30" s="112"/>
      <c r="HHE30" s="112"/>
      <c r="HHF30" s="112"/>
      <c r="HHG30" s="112"/>
      <c r="HHH30" s="112"/>
      <c r="HHI30" s="112"/>
      <c r="HHJ30" s="112"/>
      <c r="HHK30" s="112"/>
      <c r="HHL30" s="112"/>
      <c r="HHM30" s="112"/>
      <c r="HHN30" s="112"/>
      <c r="HHO30" s="112"/>
      <c r="HHP30" s="112"/>
      <c r="HHQ30" s="112"/>
      <c r="HHR30" s="112"/>
      <c r="HHS30" s="112"/>
      <c r="HHT30" s="112"/>
      <c r="HHU30" s="112"/>
      <c r="HHV30" s="112"/>
      <c r="HHW30" s="112"/>
      <c r="HHX30" s="112"/>
      <c r="HHY30" s="112"/>
      <c r="HHZ30" s="112"/>
      <c r="HIA30" s="112"/>
      <c r="HIB30" s="112"/>
      <c r="HIC30" s="112"/>
      <c r="HID30" s="112"/>
      <c r="HIE30" s="112"/>
      <c r="HIF30" s="112"/>
      <c r="HIG30" s="112"/>
      <c r="HIH30" s="112"/>
      <c r="HII30" s="112"/>
      <c r="HIJ30" s="112"/>
      <c r="HIK30" s="112"/>
      <c r="HIL30" s="112"/>
      <c r="HIM30" s="112"/>
      <c r="HIN30" s="112"/>
      <c r="HIO30" s="112"/>
      <c r="HIP30" s="112"/>
      <c r="HIQ30" s="112"/>
      <c r="HIR30" s="112"/>
      <c r="HIS30" s="112"/>
      <c r="HIT30" s="112"/>
      <c r="HIU30" s="112"/>
      <c r="HIV30" s="112"/>
      <c r="HIW30" s="112"/>
      <c r="HIX30" s="112"/>
      <c r="HIY30" s="112"/>
      <c r="HIZ30" s="112"/>
      <c r="HJA30" s="112"/>
      <c r="HJB30" s="112"/>
      <c r="HJC30" s="112"/>
      <c r="HJD30" s="112"/>
      <c r="HJE30" s="112"/>
      <c r="HJF30" s="112"/>
      <c r="HJG30" s="112"/>
      <c r="HJH30" s="112"/>
      <c r="HJI30" s="112"/>
      <c r="HJJ30" s="112"/>
      <c r="HJK30" s="112"/>
      <c r="HJL30" s="112"/>
      <c r="HJM30" s="112"/>
      <c r="HJN30" s="112"/>
      <c r="HJO30" s="112"/>
      <c r="HJP30" s="112"/>
      <c r="HJQ30" s="112"/>
      <c r="HJR30" s="112"/>
      <c r="HJS30" s="112"/>
      <c r="HJT30" s="112"/>
      <c r="HJU30" s="112"/>
      <c r="HJV30" s="112"/>
      <c r="HJW30" s="112"/>
      <c r="HJX30" s="112"/>
      <c r="HJY30" s="112"/>
      <c r="HJZ30" s="112"/>
      <c r="HKA30" s="112"/>
      <c r="HKB30" s="112"/>
      <c r="HKC30" s="112"/>
      <c r="HKD30" s="112"/>
      <c r="HKE30" s="112"/>
      <c r="HKF30" s="112"/>
      <c r="HKG30" s="112"/>
      <c r="HKH30" s="112"/>
      <c r="HKI30" s="112"/>
      <c r="HKJ30" s="112"/>
      <c r="HKK30" s="112"/>
      <c r="HKL30" s="112"/>
      <c r="HKM30" s="112"/>
      <c r="HKN30" s="112"/>
      <c r="HKO30" s="112"/>
      <c r="HKP30" s="112"/>
      <c r="HKQ30" s="112"/>
      <c r="HKR30" s="112"/>
      <c r="HKS30" s="112"/>
      <c r="HKT30" s="112"/>
      <c r="HKU30" s="112"/>
      <c r="HKV30" s="112"/>
      <c r="HKW30" s="112"/>
      <c r="HKX30" s="112"/>
      <c r="HKY30" s="112"/>
      <c r="HKZ30" s="112"/>
      <c r="HLA30" s="112"/>
      <c r="HLB30" s="112"/>
      <c r="HLC30" s="112"/>
      <c r="HLD30" s="112"/>
      <c r="HLE30" s="112"/>
      <c r="HLF30" s="112"/>
      <c r="HLG30" s="112"/>
      <c r="HLH30" s="112"/>
      <c r="HLI30" s="112"/>
      <c r="HLJ30" s="112"/>
      <c r="HLK30" s="112"/>
      <c r="HLL30" s="112"/>
      <c r="HLM30" s="112"/>
      <c r="HLN30" s="112"/>
      <c r="HLO30" s="112"/>
      <c r="HLP30" s="112"/>
      <c r="HLQ30" s="112"/>
      <c r="HLR30" s="112"/>
      <c r="HLS30" s="112"/>
      <c r="HLT30" s="112"/>
      <c r="HLU30" s="112"/>
      <c r="HLV30" s="112"/>
      <c r="HLW30" s="112"/>
      <c r="HLX30" s="112"/>
      <c r="HLY30" s="112"/>
      <c r="HLZ30" s="112"/>
      <c r="HMA30" s="112"/>
      <c r="HMB30" s="112"/>
      <c r="HMC30" s="112"/>
      <c r="HMD30" s="112"/>
      <c r="HME30" s="112"/>
      <c r="HMF30" s="112"/>
      <c r="HMG30" s="112"/>
      <c r="HMH30" s="112"/>
      <c r="HMI30" s="112"/>
      <c r="HMJ30" s="112"/>
      <c r="HMK30" s="112"/>
      <c r="HML30" s="112"/>
      <c r="HMM30" s="112"/>
      <c r="HMN30" s="112"/>
      <c r="HMO30" s="112"/>
      <c r="HMP30" s="112"/>
      <c r="HMQ30" s="112"/>
      <c r="HMR30" s="112"/>
      <c r="HMS30" s="112"/>
      <c r="HMT30" s="112"/>
      <c r="HMU30" s="112"/>
      <c r="HMV30" s="112"/>
      <c r="HMW30" s="112"/>
      <c r="HMX30" s="112"/>
      <c r="HMY30" s="112"/>
      <c r="HMZ30" s="112"/>
      <c r="HNA30" s="112"/>
      <c r="HNB30" s="112"/>
      <c r="HNC30" s="112"/>
      <c r="HND30" s="112"/>
      <c r="HNE30" s="112"/>
      <c r="HNF30" s="112"/>
      <c r="HNG30" s="112"/>
      <c r="HNH30" s="112"/>
      <c r="HNI30" s="112"/>
      <c r="HNJ30" s="112"/>
      <c r="HNK30" s="112"/>
      <c r="HNL30" s="112"/>
      <c r="HNM30" s="112"/>
      <c r="HNN30" s="112"/>
      <c r="HNO30" s="112"/>
      <c r="HNP30" s="112"/>
      <c r="HNQ30" s="112"/>
      <c r="HNR30" s="112"/>
      <c r="HNS30" s="112"/>
      <c r="HNT30" s="112"/>
      <c r="HNU30" s="112"/>
      <c r="HNV30" s="112"/>
      <c r="HNW30" s="112"/>
      <c r="HNX30" s="112"/>
      <c r="HNY30" s="112"/>
      <c r="HNZ30" s="112"/>
      <c r="HOA30" s="112"/>
      <c r="HOB30" s="112"/>
      <c r="HOC30" s="112"/>
      <c r="HOD30" s="112"/>
      <c r="HOE30" s="112"/>
      <c r="HOF30" s="112"/>
      <c r="HOG30" s="112"/>
      <c r="HOH30" s="112"/>
      <c r="HOI30" s="112"/>
      <c r="HOJ30" s="112"/>
      <c r="HOK30" s="112"/>
      <c r="HOL30" s="112"/>
      <c r="HOM30" s="112"/>
      <c r="HON30" s="112"/>
      <c r="HOO30" s="112"/>
      <c r="HOP30" s="112"/>
      <c r="HOQ30" s="112"/>
      <c r="HOR30" s="112"/>
      <c r="HOS30" s="112"/>
      <c r="HOT30" s="112"/>
      <c r="HOU30" s="112"/>
      <c r="HOV30" s="112"/>
      <c r="HOW30" s="112"/>
      <c r="HOX30" s="112"/>
      <c r="HOY30" s="112"/>
      <c r="HOZ30" s="112"/>
      <c r="HPA30" s="112"/>
      <c r="HPB30" s="112"/>
      <c r="HPC30" s="112"/>
      <c r="HPD30" s="112"/>
      <c r="HPE30" s="112"/>
      <c r="HPF30" s="112"/>
      <c r="HPG30" s="112"/>
      <c r="HPH30" s="112"/>
      <c r="HPI30" s="112"/>
      <c r="HPJ30" s="112"/>
      <c r="HPK30" s="112"/>
      <c r="HPL30" s="112"/>
      <c r="HPM30" s="112"/>
      <c r="HPN30" s="112"/>
      <c r="HPO30" s="112"/>
      <c r="HPP30" s="112"/>
      <c r="HPQ30" s="112"/>
      <c r="HPR30" s="112"/>
      <c r="HPS30" s="112"/>
      <c r="HPT30" s="112"/>
      <c r="HPU30" s="112"/>
      <c r="HPV30" s="112"/>
      <c r="HPW30" s="112"/>
      <c r="HPX30" s="112"/>
      <c r="HPY30" s="112"/>
      <c r="HPZ30" s="112"/>
      <c r="HQA30" s="112"/>
      <c r="HQB30" s="112"/>
      <c r="HQC30" s="112"/>
      <c r="HQD30" s="112"/>
      <c r="HQE30" s="112"/>
      <c r="HQF30" s="112"/>
      <c r="HQG30" s="112"/>
      <c r="HQH30" s="112"/>
      <c r="HQI30" s="112"/>
      <c r="HQJ30" s="112"/>
      <c r="HQK30" s="112"/>
      <c r="HQL30" s="112"/>
      <c r="HQM30" s="112"/>
      <c r="HQN30" s="112"/>
      <c r="HQO30" s="112"/>
      <c r="HQP30" s="112"/>
      <c r="HQQ30" s="112"/>
      <c r="HQR30" s="112"/>
      <c r="HQS30" s="112"/>
      <c r="HQT30" s="112"/>
      <c r="HQU30" s="112"/>
      <c r="HQV30" s="112"/>
      <c r="HQW30" s="112"/>
      <c r="HQX30" s="112"/>
      <c r="HQY30" s="112"/>
      <c r="HQZ30" s="112"/>
      <c r="HRA30" s="112"/>
      <c r="HRB30" s="112"/>
      <c r="HRC30" s="112"/>
      <c r="HRD30" s="112"/>
      <c r="HRE30" s="112"/>
      <c r="HRF30" s="112"/>
      <c r="HRG30" s="112"/>
      <c r="HRH30" s="112"/>
      <c r="HRI30" s="112"/>
      <c r="HRJ30" s="112"/>
      <c r="HRK30" s="112"/>
      <c r="HRL30" s="112"/>
      <c r="HRM30" s="112"/>
      <c r="HRN30" s="112"/>
      <c r="HRO30" s="112"/>
      <c r="HRP30" s="112"/>
      <c r="HRQ30" s="112"/>
      <c r="HRR30" s="112"/>
      <c r="HRS30" s="112"/>
      <c r="HRT30" s="112"/>
      <c r="HRU30" s="112"/>
      <c r="HRV30" s="112"/>
      <c r="HRW30" s="112"/>
      <c r="HRX30" s="112"/>
      <c r="HRY30" s="112"/>
      <c r="HRZ30" s="112"/>
      <c r="HSA30" s="112"/>
      <c r="HSB30" s="112"/>
      <c r="HSC30" s="112"/>
      <c r="HSD30" s="112"/>
      <c r="HSE30" s="112"/>
      <c r="HSF30" s="112"/>
      <c r="HSG30" s="112"/>
      <c r="HSH30" s="112"/>
      <c r="HSI30" s="112"/>
      <c r="HSJ30" s="112"/>
      <c r="HSK30" s="112"/>
      <c r="HSL30" s="112"/>
      <c r="HSM30" s="112"/>
      <c r="HSN30" s="112"/>
      <c r="HSO30" s="112"/>
      <c r="HSP30" s="112"/>
      <c r="HSQ30" s="112"/>
      <c r="HSR30" s="112"/>
      <c r="HSS30" s="112"/>
      <c r="HST30" s="112"/>
      <c r="HSU30" s="112"/>
      <c r="HSV30" s="112"/>
      <c r="HSW30" s="112"/>
      <c r="HSX30" s="112"/>
      <c r="HSY30" s="112"/>
      <c r="HSZ30" s="112"/>
      <c r="HTA30" s="112"/>
      <c r="HTB30" s="112"/>
      <c r="HTC30" s="112"/>
      <c r="HTD30" s="112"/>
      <c r="HTE30" s="112"/>
      <c r="HTF30" s="112"/>
      <c r="HTG30" s="112"/>
      <c r="HTH30" s="112"/>
      <c r="HTI30" s="112"/>
      <c r="HTJ30" s="112"/>
      <c r="HTK30" s="112"/>
      <c r="HTL30" s="112"/>
      <c r="HTM30" s="112"/>
      <c r="HTN30" s="112"/>
    </row>
    <row r="31" spans="1:5942" s="111" customFormat="1" ht="9.9499999999999993" customHeight="1" x14ac:dyDescent="0.2">
      <c r="A31" s="347" t="s">
        <v>167</v>
      </c>
      <c r="B31" s="71">
        <v>39</v>
      </c>
      <c r="C31" s="393"/>
      <c r="D31" s="339">
        <f t="shared" si="41"/>
        <v>39</v>
      </c>
      <c r="E31" s="339">
        <v>4</v>
      </c>
      <c r="F31" s="393"/>
      <c r="G31" s="339">
        <f t="shared" si="42"/>
        <v>4</v>
      </c>
      <c r="H31" s="251">
        <f t="shared" si="43"/>
        <v>0.10256410256410256</v>
      </c>
      <c r="I31" s="251" t="e">
        <f t="shared" si="3"/>
        <v>#DIV/0!</v>
      </c>
      <c r="J31" s="251">
        <f t="shared" si="4"/>
        <v>0.10256410256410256</v>
      </c>
      <c r="K31" s="339">
        <v>30</v>
      </c>
      <c r="L31" s="393"/>
      <c r="M31" s="339">
        <f t="shared" si="5"/>
        <v>30</v>
      </c>
      <c r="N31" s="339">
        <v>2</v>
      </c>
      <c r="O31" s="393"/>
      <c r="P31" s="339">
        <f t="shared" si="6"/>
        <v>2</v>
      </c>
      <c r="Q31" s="251">
        <f t="shared" si="7"/>
        <v>6.6666666666666666E-2</v>
      </c>
      <c r="R31" s="251" t="e">
        <f t="shared" si="8"/>
        <v>#DIV/0!</v>
      </c>
      <c r="S31" s="251">
        <f t="shared" si="9"/>
        <v>6.6666666666666666E-2</v>
      </c>
      <c r="T31" s="339">
        <f>30+5</f>
        <v>35</v>
      </c>
      <c r="U31" s="393"/>
      <c r="V31" s="339">
        <f t="shared" si="10"/>
        <v>35</v>
      </c>
      <c r="W31" s="524">
        <v>5</v>
      </c>
      <c r="X31" s="393"/>
      <c r="Y31" s="339">
        <f t="shared" si="11"/>
        <v>5</v>
      </c>
      <c r="Z31" s="251">
        <f t="shared" si="12"/>
        <v>0.14285714285714285</v>
      </c>
      <c r="AA31" s="251" t="e">
        <f t="shared" si="13"/>
        <v>#DIV/0!</v>
      </c>
      <c r="AB31" s="251">
        <f t="shared" si="14"/>
        <v>0.14285714285714285</v>
      </c>
      <c r="AC31" s="393"/>
      <c r="AD31" s="393"/>
      <c r="AE31" s="393">
        <f t="shared" si="15"/>
        <v>0</v>
      </c>
      <c r="AF31" s="393"/>
      <c r="AG31" s="393"/>
      <c r="AH31" s="393">
        <f t="shared" si="16"/>
        <v>0</v>
      </c>
      <c r="AI31" s="479" t="e">
        <f t="shared" si="17"/>
        <v>#DIV/0!</v>
      </c>
      <c r="AJ31" s="479" t="e">
        <f t="shared" si="18"/>
        <v>#DIV/0!</v>
      </c>
      <c r="AK31" s="479" t="e">
        <f t="shared" si="19"/>
        <v>#DIV/0!</v>
      </c>
      <c r="AL31" s="339">
        <f t="shared" si="99"/>
        <v>104</v>
      </c>
      <c r="AM31" s="393"/>
      <c r="AN31" s="339">
        <f t="shared" si="100"/>
        <v>104</v>
      </c>
      <c r="AO31" s="339">
        <f t="shared" si="101"/>
        <v>11</v>
      </c>
      <c r="AP31" s="393"/>
      <c r="AQ31" s="339">
        <f t="shared" si="98"/>
        <v>11</v>
      </c>
      <c r="AR31" s="251">
        <f t="shared" si="84"/>
        <v>0.10576923076923077</v>
      </c>
      <c r="AS31" s="251" t="e">
        <f t="shared" si="23"/>
        <v>#DIV/0!</v>
      </c>
      <c r="AT31" s="251">
        <f t="shared" si="24"/>
        <v>0.10576923076923077</v>
      </c>
      <c r="AU31" s="117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  <c r="LH31" s="112"/>
      <c r="LI31" s="112"/>
      <c r="LJ31" s="112"/>
      <c r="LK31" s="112"/>
      <c r="LL31" s="112"/>
      <c r="LM31" s="112"/>
      <c r="LN31" s="112"/>
      <c r="LO31" s="112"/>
      <c r="LP31" s="112"/>
      <c r="LQ31" s="112"/>
      <c r="LR31" s="112"/>
      <c r="LS31" s="112"/>
      <c r="LT31" s="112"/>
      <c r="LU31" s="112"/>
      <c r="LV31" s="112"/>
      <c r="LW31" s="112"/>
      <c r="LX31" s="112"/>
      <c r="LY31" s="112"/>
      <c r="LZ31" s="112"/>
      <c r="MA31" s="112"/>
      <c r="MB31" s="112"/>
      <c r="MC31" s="112"/>
      <c r="MD31" s="112"/>
      <c r="ME31" s="112"/>
      <c r="MF31" s="112"/>
      <c r="MG31" s="112"/>
      <c r="MH31" s="112"/>
      <c r="MI31" s="112"/>
      <c r="MJ31" s="112"/>
      <c r="MK31" s="112"/>
      <c r="ML31" s="112"/>
      <c r="MM31" s="112"/>
      <c r="MN31" s="112"/>
      <c r="MO31" s="112"/>
      <c r="MP31" s="112"/>
      <c r="MQ31" s="112"/>
      <c r="MR31" s="112"/>
      <c r="MS31" s="112"/>
      <c r="MT31" s="112"/>
      <c r="MU31" s="112"/>
      <c r="MV31" s="112"/>
      <c r="MW31" s="112"/>
      <c r="MX31" s="112"/>
      <c r="MY31" s="112"/>
      <c r="MZ31" s="112"/>
      <c r="NA31" s="112"/>
      <c r="NB31" s="112"/>
      <c r="NC31" s="112"/>
      <c r="ND31" s="112"/>
      <c r="NE31" s="112"/>
      <c r="NF31" s="112"/>
      <c r="NG31" s="112"/>
      <c r="NH31" s="112"/>
      <c r="NI31" s="112"/>
      <c r="NJ31" s="112"/>
      <c r="NK31" s="112"/>
      <c r="NL31" s="112"/>
      <c r="NM31" s="112"/>
      <c r="NN31" s="112"/>
      <c r="NO31" s="112"/>
      <c r="NP31" s="112"/>
      <c r="NQ31" s="112"/>
      <c r="NR31" s="112"/>
      <c r="NS31" s="112"/>
      <c r="NT31" s="112"/>
      <c r="NU31" s="112"/>
      <c r="NV31" s="112"/>
      <c r="NW31" s="112"/>
      <c r="NX31" s="112"/>
      <c r="NY31" s="112"/>
      <c r="NZ31" s="112"/>
      <c r="OA31" s="112"/>
      <c r="OB31" s="112"/>
      <c r="OC31" s="112"/>
      <c r="OD31" s="112"/>
      <c r="OE31" s="112"/>
      <c r="OF31" s="112"/>
      <c r="OG31" s="112"/>
      <c r="OH31" s="112"/>
      <c r="OI31" s="112"/>
      <c r="OJ31" s="112"/>
      <c r="OK31" s="112"/>
      <c r="OL31" s="112"/>
      <c r="OM31" s="112"/>
      <c r="ON31" s="112"/>
      <c r="OO31" s="112"/>
      <c r="OP31" s="112"/>
      <c r="OQ31" s="112"/>
      <c r="OR31" s="112"/>
      <c r="OS31" s="112"/>
      <c r="OT31" s="112"/>
      <c r="OU31" s="112"/>
      <c r="OV31" s="112"/>
      <c r="OW31" s="112"/>
      <c r="OX31" s="112"/>
      <c r="OY31" s="112"/>
      <c r="OZ31" s="112"/>
      <c r="PA31" s="112"/>
      <c r="PB31" s="112"/>
      <c r="PC31" s="112"/>
      <c r="PD31" s="112"/>
      <c r="PE31" s="112"/>
      <c r="PF31" s="112"/>
      <c r="PG31" s="112"/>
      <c r="PH31" s="112"/>
      <c r="PI31" s="112"/>
      <c r="PJ31" s="112"/>
      <c r="PK31" s="112"/>
      <c r="PL31" s="112"/>
      <c r="PM31" s="112"/>
      <c r="PN31" s="112"/>
      <c r="PO31" s="112"/>
      <c r="PP31" s="112"/>
      <c r="PQ31" s="112"/>
      <c r="PR31" s="112"/>
      <c r="PS31" s="112"/>
      <c r="PT31" s="112"/>
      <c r="PU31" s="112"/>
      <c r="PV31" s="112"/>
      <c r="PW31" s="112"/>
      <c r="PX31" s="112"/>
      <c r="PY31" s="112"/>
      <c r="PZ31" s="112"/>
      <c r="QA31" s="112"/>
      <c r="QB31" s="112"/>
      <c r="QC31" s="112"/>
      <c r="QD31" s="112"/>
      <c r="QE31" s="112"/>
      <c r="QF31" s="112"/>
      <c r="QG31" s="112"/>
      <c r="QH31" s="112"/>
      <c r="QI31" s="112"/>
      <c r="QJ31" s="112"/>
      <c r="QK31" s="112"/>
      <c r="QL31" s="112"/>
      <c r="QM31" s="112"/>
      <c r="QN31" s="112"/>
      <c r="QO31" s="112"/>
      <c r="QP31" s="112"/>
      <c r="QQ31" s="112"/>
      <c r="QR31" s="112"/>
      <c r="QS31" s="112"/>
      <c r="QT31" s="112"/>
      <c r="QU31" s="112"/>
      <c r="QV31" s="112"/>
      <c r="QW31" s="112"/>
      <c r="QX31" s="112"/>
      <c r="QY31" s="112"/>
      <c r="QZ31" s="112"/>
      <c r="RA31" s="112"/>
      <c r="RB31" s="112"/>
      <c r="RC31" s="112"/>
      <c r="RD31" s="112"/>
      <c r="RE31" s="112"/>
      <c r="RF31" s="112"/>
      <c r="RG31" s="112"/>
      <c r="RH31" s="112"/>
      <c r="RI31" s="112"/>
      <c r="RJ31" s="112"/>
      <c r="RK31" s="112"/>
      <c r="RL31" s="112"/>
      <c r="RM31" s="112"/>
      <c r="RN31" s="112"/>
      <c r="RO31" s="112"/>
      <c r="RP31" s="112"/>
      <c r="RQ31" s="112"/>
      <c r="RR31" s="112"/>
      <c r="RS31" s="112"/>
      <c r="RT31" s="112"/>
      <c r="RU31" s="112"/>
      <c r="RV31" s="112"/>
      <c r="RW31" s="112"/>
      <c r="RX31" s="112"/>
      <c r="RY31" s="112"/>
      <c r="RZ31" s="112"/>
      <c r="SA31" s="112"/>
      <c r="SB31" s="112"/>
      <c r="SC31" s="112"/>
      <c r="SD31" s="112"/>
      <c r="SE31" s="112"/>
      <c r="SF31" s="112"/>
      <c r="SG31" s="112"/>
      <c r="SH31" s="112"/>
      <c r="SI31" s="112"/>
      <c r="SJ31" s="112"/>
      <c r="SK31" s="112"/>
      <c r="SL31" s="112"/>
      <c r="SM31" s="112"/>
      <c r="SN31" s="112"/>
      <c r="SO31" s="112"/>
      <c r="SP31" s="112"/>
      <c r="SQ31" s="112"/>
      <c r="SR31" s="112"/>
      <c r="SS31" s="112"/>
      <c r="ST31" s="112"/>
      <c r="SU31" s="112"/>
      <c r="SV31" s="112"/>
      <c r="SW31" s="112"/>
      <c r="SX31" s="112"/>
      <c r="SY31" s="112"/>
      <c r="SZ31" s="112"/>
      <c r="TA31" s="112"/>
      <c r="TB31" s="112"/>
      <c r="TC31" s="112"/>
      <c r="TD31" s="112"/>
      <c r="TE31" s="112"/>
      <c r="TF31" s="112"/>
      <c r="TG31" s="112"/>
      <c r="TH31" s="112"/>
      <c r="TI31" s="112"/>
      <c r="TJ31" s="112"/>
      <c r="TK31" s="112"/>
      <c r="TL31" s="112"/>
      <c r="TM31" s="112"/>
      <c r="TN31" s="112"/>
      <c r="TO31" s="112"/>
      <c r="TP31" s="112"/>
      <c r="TQ31" s="112"/>
      <c r="TR31" s="112"/>
      <c r="TS31" s="112"/>
      <c r="TT31" s="112"/>
      <c r="TU31" s="112"/>
      <c r="TV31" s="112"/>
      <c r="TW31" s="112"/>
      <c r="TX31" s="112"/>
      <c r="TY31" s="112"/>
      <c r="TZ31" s="112"/>
      <c r="UA31" s="112"/>
      <c r="UB31" s="112"/>
      <c r="UC31" s="112"/>
      <c r="UD31" s="112"/>
      <c r="UE31" s="112"/>
      <c r="UF31" s="112"/>
      <c r="UG31" s="112"/>
      <c r="UH31" s="112"/>
      <c r="UI31" s="112"/>
      <c r="UJ31" s="112"/>
      <c r="UK31" s="112"/>
      <c r="UL31" s="112"/>
      <c r="UM31" s="112"/>
      <c r="UN31" s="112"/>
      <c r="UO31" s="112"/>
      <c r="UP31" s="112"/>
      <c r="UQ31" s="112"/>
      <c r="UR31" s="112"/>
      <c r="US31" s="112"/>
      <c r="UT31" s="112"/>
      <c r="UU31" s="112"/>
      <c r="UV31" s="112"/>
      <c r="UW31" s="112"/>
      <c r="UX31" s="112"/>
      <c r="UY31" s="112"/>
      <c r="UZ31" s="112"/>
      <c r="VA31" s="112"/>
      <c r="VB31" s="112"/>
      <c r="VC31" s="112"/>
      <c r="VD31" s="112"/>
      <c r="VE31" s="112"/>
      <c r="VF31" s="112"/>
      <c r="VG31" s="112"/>
      <c r="VH31" s="112"/>
      <c r="VI31" s="112"/>
      <c r="VJ31" s="112"/>
      <c r="VK31" s="112"/>
      <c r="VL31" s="112"/>
      <c r="VM31" s="112"/>
      <c r="VN31" s="112"/>
      <c r="VO31" s="112"/>
      <c r="VP31" s="112"/>
      <c r="VQ31" s="112"/>
      <c r="VR31" s="112"/>
      <c r="VS31" s="112"/>
      <c r="VT31" s="112"/>
      <c r="VU31" s="112"/>
      <c r="VV31" s="112"/>
      <c r="VW31" s="112"/>
      <c r="VX31" s="112"/>
      <c r="VY31" s="112"/>
      <c r="VZ31" s="112"/>
      <c r="WA31" s="112"/>
      <c r="WB31" s="112"/>
      <c r="WC31" s="112"/>
      <c r="WD31" s="112"/>
      <c r="WE31" s="112"/>
      <c r="WF31" s="112"/>
      <c r="WG31" s="112"/>
      <c r="WH31" s="112"/>
      <c r="WI31" s="112"/>
      <c r="WJ31" s="112"/>
      <c r="WK31" s="112"/>
      <c r="WL31" s="112"/>
      <c r="WM31" s="112"/>
      <c r="WN31" s="112"/>
      <c r="WO31" s="112"/>
      <c r="WP31" s="112"/>
      <c r="WQ31" s="112"/>
      <c r="WR31" s="112"/>
      <c r="WS31" s="112"/>
      <c r="WT31" s="112"/>
      <c r="WU31" s="112"/>
      <c r="WV31" s="112"/>
      <c r="WW31" s="112"/>
      <c r="WX31" s="112"/>
      <c r="WY31" s="112"/>
      <c r="WZ31" s="112"/>
      <c r="XA31" s="112"/>
      <c r="XB31" s="112"/>
      <c r="XC31" s="112"/>
      <c r="XD31" s="112"/>
      <c r="XE31" s="112"/>
      <c r="XF31" s="112"/>
      <c r="XG31" s="112"/>
      <c r="XH31" s="112"/>
      <c r="XI31" s="112"/>
      <c r="XJ31" s="112"/>
      <c r="XK31" s="112"/>
      <c r="XL31" s="112"/>
      <c r="XM31" s="112"/>
      <c r="XN31" s="112"/>
      <c r="XO31" s="112"/>
      <c r="XP31" s="112"/>
      <c r="XQ31" s="112"/>
      <c r="XR31" s="112"/>
      <c r="XS31" s="112"/>
      <c r="XT31" s="112"/>
      <c r="XU31" s="112"/>
      <c r="XV31" s="112"/>
      <c r="XW31" s="112"/>
      <c r="XX31" s="112"/>
      <c r="XY31" s="112"/>
      <c r="XZ31" s="112"/>
      <c r="YA31" s="112"/>
      <c r="YB31" s="112"/>
      <c r="YC31" s="112"/>
      <c r="YD31" s="112"/>
      <c r="YE31" s="112"/>
      <c r="YF31" s="112"/>
      <c r="YG31" s="112"/>
      <c r="YH31" s="112"/>
      <c r="YI31" s="112"/>
      <c r="YJ31" s="112"/>
      <c r="YK31" s="112"/>
      <c r="YL31" s="112"/>
      <c r="YM31" s="112"/>
      <c r="YN31" s="112"/>
      <c r="YO31" s="112"/>
      <c r="YP31" s="112"/>
      <c r="YQ31" s="112"/>
      <c r="YR31" s="112"/>
      <c r="YS31" s="112"/>
      <c r="YT31" s="112"/>
      <c r="YU31" s="112"/>
      <c r="YV31" s="112"/>
      <c r="YW31" s="112"/>
      <c r="YX31" s="112"/>
      <c r="YY31" s="112"/>
      <c r="YZ31" s="112"/>
      <c r="ZA31" s="112"/>
      <c r="ZB31" s="112"/>
      <c r="ZC31" s="112"/>
      <c r="ZD31" s="112"/>
      <c r="ZE31" s="112"/>
      <c r="ZF31" s="112"/>
      <c r="ZG31" s="112"/>
      <c r="ZH31" s="112"/>
      <c r="ZI31" s="112"/>
      <c r="ZJ31" s="112"/>
      <c r="ZK31" s="112"/>
      <c r="ZL31" s="112"/>
      <c r="ZM31" s="112"/>
      <c r="ZN31" s="112"/>
      <c r="ZO31" s="112"/>
      <c r="ZP31" s="112"/>
      <c r="ZQ31" s="112"/>
      <c r="ZR31" s="112"/>
      <c r="ZS31" s="112"/>
      <c r="ZT31" s="112"/>
      <c r="ZU31" s="112"/>
      <c r="ZV31" s="112"/>
      <c r="ZW31" s="112"/>
      <c r="ZX31" s="112"/>
      <c r="ZY31" s="112"/>
      <c r="ZZ31" s="112"/>
      <c r="AAA31" s="112"/>
      <c r="AAB31" s="112"/>
      <c r="AAC31" s="112"/>
      <c r="AAD31" s="112"/>
      <c r="AAE31" s="112"/>
      <c r="AAF31" s="112"/>
      <c r="AAG31" s="112"/>
      <c r="AAH31" s="112"/>
      <c r="AAI31" s="112"/>
      <c r="AAJ31" s="112"/>
      <c r="AAK31" s="112"/>
      <c r="AAL31" s="112"/>
      <c r="AAM31" s="112"/>
      <c r="AAN31" s="112"/>
      <c r="AAO31" s="112"/>
      <c r="AAP31" s="112"/>
      <c r="AAQ31" s="112"/>
      <c r="AAR31" s="112"/>
      <c r="AAS31" s="112"/>
      <c r="AAT31" s="112"/>
      <c r="AAU31" s="112"/>
      <c r="AAV31" s="112"/>
      <c r="AAW31" s="112"/>
      <c r="AAX31" s="112"/>
      <c r="AAY31" s="112"/>
      <c r="AAZ31" s="112"/>
      <c r="ABA31" s="112"/>
      <c r="ABB31" s="112"/>
      <c r="ABC31" s="112"/>
      <c r="ABD31" s="112"/>
      <c r="ABE31" s="112"/>
      <c r="ABF31" s="112"/>
      <c r="ABG31" s="112"/>
      <c r="ABH31" s="112"/>
      <c r="ABI31" s="112"/>
      <c r="ABJ31" s="112"/>
      <c r="ABK31" s="112"/>
      <c r="ABL31" s="112"/>
      <c r="ABM31" s="112"/>
      <c r="ABN31" s="112"/>
      <c r="ABO31" s="112"/>
      <c r="ABP31" s="112"/>
      <c r="ABQ31" s="112"/>
      <c r="ABR31" s="112"/>
      <c r="ABS31" s="112"/>
      <c r="ABT31" s="112"/>
      <c r="ABU31" s="112"/>
      <c r="ABV31" s="112"/>
      <c r="ABW31" s="112"/>
      <c r="ABX31" s="112"/>
      <c r="ABY31" s="112"/>
      <c r="ABZ31" s="112"/>
      <c r="ACA31" s="112"/>
      <c r="ACB31" s="112"/>
      <c r="ACC31" s="112"/>
      <c r="ACD31" s="112"/>
      <c r="ACE31" s="112"/>
      <c r="ACF31" s="112"/>
      <c r="ACG31" s="112"/>
      <c r="ACH31" s="112"/>
      <c r="ACI31" s="112"/>
      <c r="ACJ31" s="112"/>
      <c r="ACK31" s="112"/>
      <c r="ACL31" s="112"/>
      <c r="ACM31" s="112"/>
      <c r="ACN31" s="112"/>
      <c r="ACO31" s="112"/>
      <c r="ACP31" s="112"/>
      <c r="ACQ31" s="112"/>
      <c r="ACR31" s="112"/>
      <c r="ACS31" s="112"/>
      <c r="ACT31" s="112"/>
      <c r="ACU31" s="112"/>
      <c r="ACV31" s="112"/>
      <c r="ACW31" s="112"/>
      <c r="ACX31" s="112"/>
      <c r="ACY31" s="112"/>
      <c r="ACZ31" s="112"/>
      <c r="ADA31" s="112"/>
      <c r="ADB31" s="112"/>
      <c r="ADC31" s="112"/>
      <c r="ADD31" s="112"/>
      <c r="ADE31" s="112"/>
      <c r="ADF31" s="112"/>
      <c r="ADG31" s="112"/>
      <c r="ADH31" s="112"/>
      <c r="ADI31" s="112"/>
      <c r="ADJ31" s="112"/>
      <c r="ADK31" s="112"/>
      <c r="ADL31" s="112"/>
      <c r="ADM31" s="112"/>
      <c r="ADN31" s="112"/>
      <c r="ADO31" s="112"/>
      <c r="ADP31" s="112"/>
      <c r="ADQ31" s="112"/>
      <c r="ADR31" s="112"/>
      <c r="ADS31" s="112"/>
      <c r="ADT31" s="112"/>
      <c r="ADU31" s="112"/>
      <c r="ADV31" s="112"/>
      <c r="ADW31" s="112"/>
      <c r="ADX31" s="112"/>
      <c r="ADY31" s="112"/>
      <c r="ADZ31" s="112"/>
      <c r="AEA31" s="112"/>
      <c r="AEB31" s="112"/>
      <c r="AEC31" s="112"/>
      <c r="AED31" s="112"/>
      <c r="AEE31" s="112"/>
      <c r="AEF31" s="112"/>
      <c r="AEG31" s="112"/>
      <c r="AEH31" s="112"/>
      <c r="AEI31" s="112"/>
      <c r="AEJ31" s="112"/>
      <c r="AEK31" s="112"/>
      <c r="AEL31" s="112"/>
      <c r="AEM31" s="112"/>
      <c r="AEN31" s="112"/>
      <c r="AEO31" s="112"/>
      <c r="AEP31" s="112"/>
      <c r="AEQ31" s="112"/>
      <c r="AER31" s="112"/>
      <c r="AES31" s="112"/>
      <c r="AET31" s="112"/>
      <c r="AEU31" s="112"/>
      <c r="AEV31" s="112"/>
      <c r="AEW31" s="112"/>
      <c r="AEX31" s="112"/>
      <c r="AEY31" s="112"/>
      <c r="AEZ31" s="112"/>
      <c r="AFA31" s="112"/>
      <c r="AFB31" s="112"/>
      <c r="AFC31" s="112"/>
      <c r="AFD31" s="112"/>
      <c r="AFE31" s="112"/>
      <c r="AFF31" s="112"/>
      <c r="AFG31" s="112"/>
      <c r="AFH31" s="112"/>
      <c r="AFI31" s="112"/>
      <c r="AFJ31" s="112"/>
      <c r="AFK31" s="112"/>
      <c r="AFL31" s="112"/>
      <c r="AFM31" s="112"/>
      <c r="AFN31" s="112"/>
      <c r="AFO31" s="112"/>
      <c r="AFP31" s="112"/>
      <c r="AFQ31" s="112"/>
      <c r="AFR31" s="112"/>
      <c r="AFS31" s="112"/>
      <c r="AFT31" s="112"/>
      <c r="AFU31" s="112"/>
      <c r="AFV31" s="112"/>
      <c r="AFW31" s="112"/>
      <c r="AFX31" s="112"/>
      <c r="AFY31" s="112"/>
      <c r="AFZ31" s="112"/>
      <c r="AGA31" s="112"/>
      <c r="AGB31" s="112"/>
      <c r="AGC31" s="112"/>
      <c r="AGD31" s="112"/>
      <c r="AGE31" s="112"/>
      <c r="AGF31" s="112"/>
      <c r="AGG31" s="112"/>
      <c r="AGH31" s="112"/>
      <c r="AGI31" s="112"/>
      <c r="AGJ31" s="112"/>
      <c r="AGK31" s="112"/>
      <c r="AGL31" s="112"/>
      <c r="AGM31" s="112"/>
      <c r="AGN31" s="112"/>
      <c r="AGO31" s="112"/>
      <c r="AGP31" s="112"/>
      <c r="AGQ31" s="112"/>
      <c r="AGR31" s="112"/>
      <c r="AGS31" s="112"/>
      <c r="AGT31" s="112"/>
      <c r="AGU31" s="112"/>
      <c r="AGV31" s="112"/>
      <c r="AGW31" s="112"/>
      <c r="AGX31" s="112"/>
      <c r="AGY31" s="112"/>
      <c r="AGZ31" s="112"/>
      <c r="AHA31" s="112"/>
      <c r="AHB31" s="112"/>
      <c r="AHC31" s="112"/>
      <c r="AHD31" s="112"/>
      <c r="AHE31" s="112"/>
      <c r="AHF31" s="112"/>
      <c r="AHG31" s="112"/>
      <c r="AHH31" s="112"/>
      <c r="AHI31" s="112"/>
      <c r="AHJ31" s="112"/>
      <c r="AHK31" s="112"/>
      <c r="AHL31" s="112"/>
      <c r="AHM31" s="112"/>
      <c r="AHN31" s="112"/>
      <c r="AHO31" s="112"/>
      <c r="AHP31" s="112"/>
      <c r="AHQ31" s="112"/>
      <c r="AHR31" s="112"/>
      <c r="AHS31" s="112"/>
      <c r="AHT31" s="112"/>
      <c r="AHU31" s="112"/>
      <c r="AHV31" s="112"/>
      <c r="AHW31" s="112"/>
      <c r="AHX31" s="112"/>
      <c r="AHY31" s="112"/>
      <c r="AHZ31" s="112"/>
      <c r="AIA31" s="112"/>
      <c r="AIB31" s="112"/>
      <c r="AIC31" s="112"/>
      <c r="AID31" s="112"/>
      <c r="AIE31" s="112"/>
      <c r="AIF31" s="112"/>
      <c r="AIG31" s="112"/>
      <c r="AIH31" s="112"/>
      <c r="AII31" s="112"/>
      <c r="AIJ31" s="112"/>
      <c r="AIK31" s="112"/>
      <c r="AIL31" s="112"/>
      <c r="AIM31" s="112"/>
      <c r="AIN31" s="112"/>
      <c r="AIO31" s="112"/>
      <c r="AIP31" s="112"/>
      <c r="AIQ31" s="112"/>
      <c r="AIR31" s="112"/>
      <c r="AIS31" s="112"/>
      <c r="AIT31" s="112"/>
      <c r="AIU31" s="112"/>
      <c r="AIV31" s="112"/>
      <c r="AIW31" s="112"/>
      <c r="AIX31" s="112"/>
      <c r="AIY31" s="112"/>
      <c r="AIZ31" s="112"/>
      <c r="AJA31" s="112"/>
      <c r="AJB31" s="112"/>
      <c r="AJC31" s="112"/>
      <c r="AJD31" s="112"/>
      <c r="AJE31" s="112"/>
      <c r="AJF31" s="112"/>
      <c r="AJG31" s="112"/>
      <c r="AJH31" s="112"/>
      <c r="AJI31" s="112"/>
      <c r="AJJ31" s="112"/>
      <c r="AJK31" s="112"/>
      <c r="AJL31" s="112"/>
      <c r="AJM31" s="112"/>
      <c r="AJN31" s="112"/>
      <c r="AJO31" s="112"/>
      <c r="AJP31" s="112"/>
      <c r="AJQ31" s="112"/>
      <c r="AJR31" s="112"/>
      <c r="AJS31" s="112"/>
      <c r="AJT31" s="112"/>
      <c r="AJU31" s="112"/>
      <c r="AJV31" s="112"/>
      <c r="AJW31" s="112"/>
      <c r="AJX31" s="112"/>
      <c r="AJY31" s="112"/>
      <c r="AJZ31" s="112"/>
      <c r="AKA31" s="112"/>
      <c r="AKB31" s="112"/>
      <c r="AKC31" s="112"/>
      <c r="AKD31" s="112"/>
      <c r="AKE31" s="112"/>
      <c r="AKF31" s="112"/>
      <c r="AKG31" s="112"/>
      <c r="AKH31" s="112"/>
      <c r="AKI31" s="112"/>
      <c r="AKJ31" s="112"/>
      <c r="AKK31" s="112"/>
      <c r="AKL31" s="112"/>
      <c r="AKM31" s="112"/>
      <c r="AKN31" s="112"/>
      <c r="AKO31" s="112"/>
      <c r="AKP31" s="112"/>
      <c r="AKQ31" s="112"/>
      <c r="AKR31" s="112"/>
      <c r="AKS31" s="112"/>
      <c r="AKT31" s="112"/>
      <c r="AKU31" s="112"/>
      <c r="AKV31" s="112"/>
      <c r="AKW31" s="112"/>
      <c r="AKX31" s="112"/>
      <c r="AKY31" s="112"/>
      <c r="AKZ31" s="112"/>
      <c r="ALA31" s="112"/>
      <c r="ALB31" s="112"/>
      <c r="ALC31" s="112"/>
      <c r="ALD31" s="112"/>
      <c r="ALE31" s="112"/>
      <c r="ALF31" s="112"/>
      <c r="ALG31" s="112"/>
      <c r="ALH31" s="112"/>
      <c r="ALI31" s="112"/>
      <c r="ALJ31" s="112"/>
      <c r="ALK31" s="112"/>
      <c r="ALL31" s="112"/>
      <c r="ALM31" s="112"/>
      <c r="ALN31" s="112"/>
      <c r="ALO31" s="112"/>
      <c r="ALP31" s="112"/>
      <c r="ALQ31" s="112"/>
      <c r="ALR31" s="112"/>
      <c r="ALS31" s="112"/>
      <c r="ALT31" s="112"/>
      <c r="ALU31" s="112"/>
      <c r="ALV31" s="112"/>
      <c r="ALW31" s="112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2"/>
      <c r="AMI31" s="112"/>
      <c r="AMJ31" s="112"/>
      <c r="AMK31" s="112"/>
      <c r="AML31" s="112"/>
      <c r="AMM31" s="112"/>
      <c r="AMN31" s="112"/>
      <c r="AMO31" s="112"/>
      <c r="AMP31" s="112"/>
      <c r="AMQ31" s="112"/>
      <c r="AMR31" s="112"/>
      <c r="AMS31" s="112"/>
      <c r="AMT31" s="112"/>
      <c r="AMU31" s="112"/>
      <c r="AMV31" s="112"/>
      <c r="AMW31" s="112"/>
      <c r="AMX31" s="112"/>
      <c r="AMY31" s="112"/>
      <c r="AMZ31" s="112"/>
      <c r="ANA31" s="112"/>
      <c r="ANB31" s="112"/>
      <c r="ANC31" s="112"/>
      <c r="AND31" s="112"/>
      <c r="ANE31" s="112"/>
      <c r="ANF31" s="112"/>
      <c r="ANG31" s="112"/>
      <c r="ANH31" s="112"/>
      <c r="ANI31" s="112"/>
      <c r="ANJ31" s="112"/>
      <c r="ANK31" s="112"/>
      <c r="ANL31" s="112"/>
      <c r="ANM31" s="112"/>
      <c r="ANN31" s="112"/>
      <c r="ANO31" s="112"/>
      <c r="ANP31" s="112"/>
      <c r="ANQ31" s="112"/>
      <c r="ANR31" s="112"/>
      <c r="ANS31" s="112"/>
      <c r="ANT31" s="112"/>
      <c r="ANU31" s="112"/>
      <c r="ANV31" s="112"/>
      <c r="ANW31" s="112"/>
      <c r="ANX31" s="112"/>
      <c r="ANY31" s="112"/>
      <c r="ANZ31" s="112"/>
      <c r="AOA31" s="112"/>
      <c r="AOB31" s="112"/>
      <c r="AOC31" s="112"/>
      <c r="AOD31" s="112"/>
      <c r="AOE31" s="112"/>
      <c r="AOF31" s="112"/>
      <c r="AOG31" s="112"/>
      <c r="AOH31" s="112"/>
      <c r="AOI31" s="112"/>
      <c r="AOJ31" s="112"/>
      <c r="AOK31" s="112"/>
      <c r="AOL31" s="112"/>
      <c r="AOM31" s="112"/>
      <c r="AON31" s="112"/>
      <c r="AOO31" s="112"/>
      <c r="AOP31" s="112"/>
      <c r="AOQ31" s="112"/>
      <c r="AOR31" s="112"/>
      <c r="AOS31" s="112"/>
      <c r="AOT31" s="112"/>
      <c r="AOU31" s="112"/>
      <c r="AOV31" s="112"/>
      <c r="AOW31" s="112"/>
      <c r="AOX31" s="112"/>
      <c r="AOY31" s="112"/>
      <c r="AOZ31" s="112"/>
      <c r="APA31" s="112"/>
      <c r="APB31" s="112"/>
      <c r="APC31" s="112"/>
      <c r="APD31" s="112"/>
      <c r="APE31" s="112"/>
      <c r="APF31" s="112"/>
      <c r="APG31" s="112"/>
      <c r="APH31" s="112"/>
      <c r="API31" s="112"/>
      <c r="APJ31" s="112"/>
      <c r="APK31" s="112"/>
      <c r="APL31" s="112"/>
      <c r="APM31" s="112"/>
      <c r="APN31" s="112"/>
      <c r="APO31" s="112"/>
      <c r="APP31" s="112"/>
      <c r="APQ31" s="112"/>
      <c r="APR31" s="112"/>
      <c r="APS31" s="112"/>
      <c r="APT31" s="112"/>
      <c r="APU31" s="112"/>
      <c r="APV31" s="112"/>
      <c r="APW31" s="112"/>
      <c r="APX31" s="112"/>
      <c r="APY31" s="112"/>
      <c r="APZ31" s="112"/>
      <c r="AQA31" s="112"/>
      <c r="AQB31" s="112"/>
      <c r="AQC31" s="112"/>
      <c r="AQD31" s="112"/>
      <c r="AQE31" s="112"/>
      <c r="AQF31" s="112"/>
      <c r="AQG31" s="112"/>
      <c r="AQH31" s="112"/>
      <c r="AQI31" s="112"/>
      <c r="AQJ31" s="112"/>
      <c r="AQK31" s="112"/>
      <c r="AQL31" s="112"/>
      <c r="AQM31" s="112"/>
      <c r="AQN31" s="112"/>
      <c r="AQO31" s="112"/>
      <c r="AQP31" s="112"/>
      <c r="AQQ31" s="112"/>
      <c r="AQR31" s="112"/>
      <c r="AQS31" s="112"/>
      <c r="AQT31" s="112"/>
      <c r="AQU31" s="112"/>
      <c r="AQV31" s="112"/>
      <c r="AQW31" s="112"/>
      <c r="AQX31" s="112"/>
      <c r="AQY31" s="112"/>
      <c r="AQZ31" s="112"/>
      <c r="ARA31" s="112"/>
      <c r="ARB31" s="112"/>
      <c r="ARC31" s="112"/>
      <c r="ARD31" s="112"/>
      <c r="ARE31" s="112"/>
      <c r="ARF31" s="112"/>
      <c r="ARG31" s="112"/>
      <c r="ARH31" s="112"/>
      <c r="ARI31" s="112"/>
      <c r="ARJ31" s="112"/>
      <c r="ARK31" s="112"/>
      <c r="ARL31" s="112"/>
      <c r="ARM31" s="112"/>
      <c r="ARN31" s="112"/>
      <c r="ARO31" s="112"/>
      <c r="ARP31" s="112"/>
      <c r="ARQ31" s="112"/>
      <c r="ARR31" s="112"/>
      <c r="ARS31" s="112"/>
      <c r="ART31" s="112"/>
      <c r="ARU31" s="112"/>
      <c r="ARV31" s="112"/>
      <c r="ARW31" s="112"/>
      <c r="ARX31" s="112"/>
      <c r="ARY31" s="112"/>
      <c r="ARZ31" s="112"/>
      <c r="ASA31" s="112"/>
      <c r="ASB31" s="112"/>
      <c r="ASC31" s="112"/>
      <c r="ASD31" s="112"/>
      <c r="ASE31" s="112"/>
      <c r="ASF31" s="112"/>
      <c r="ASG31" s="112"/>
      <c r="ASH31" s="112"/>
      <c r="ASI31" s="112"/>
      <c r="ASJ31" s="112"/>
      <c r="ASK31" s="112"/>
      <c r="ASL31" s="112"/>
      <c r="ASM31" s="112"/>
      <c r="ASN31" s="112"/>
      <c r="ASO31" s="112"/>
      <c r="ASP31" s="112"/>
      <c r="ASQ31" s="112"/>
      <c r="ASR31" s="112"/>
      <c r="ASS31" s="112"/>
      <c r="AST31" s="112"/>
      <c r="ASU31" s="112"/>
      <c r="ASV31" s="112"/>
      <c r="ASW31" s="112"/>
      <c r="ASX31" s="112"/>
      <c r="ASY31" s="112"/>
      <c r="ASZ31" s="112"/>
      <c r="ATA31" s="112"/>
      <c r="ATB31" s="112"/>
      <c r="ATC31" s="112"/>
      <c r="ATD31" s="112"/>
      <c r="ATE31" s="112"/>
      <c r="ATF31" s="112"/>
      <c r="ATG31" s="112"/>
      <c r="ATH31" s="112"/>
      <c r="ATI31" s="112"/>
      <c r="ATJ31" s="112"/>
      <c r="ATK31" s="112"/>
      <c r="ATL31" s="112"/>
      <c r="ATM31" s="112"/>
      <c r="ATN31" s="112"/>
      <c r="ATO31" s="112"/>
      <c r="ATP31" s="112"/>
      <c r="ATQ31" s="112"/>
      <c r="ATR31" s="112"/>
      <c r="ATS31" s="112"/>
      <c r="ATT31" s="112"/>
      <c r="ATU31" s="112"/>
      <c r="ATV31" s="112"/>
      <c r="ATW31" s="112"/>
      <c r="ATX31" s="112"/>
      <c r="ATY31" s="112"/>
      <c r="ATZ31" s="112"/>
      <c r="AUA31" s="112"/>
      <c r="AUB31" s="112"/>
      <c r="AUC31" s="112"/>
      <c r="AUD31" s="112"/>
      <c r="AUE31" s="112"/>
      <c r="AUF31" s="112"/>
      <c r="AUG31" s="112"/>
      <c r="AUH31" s="112"/>
      <c r="AUI31" s="112"/>
      <c r="AUJ31" s="112"/>
      <c r="AUK31" s="112"/>
      <c r="AUL31" s="112"/>
      <c r="AUM31" s="112"/>
      <c r="AUN31" s="112"/>
      <c r="AUO31" s="112"/>
      <c r="AUP31" s="112"/>
      <c r="AUQ31" s="112"/>
      <c r="AUR31" s="112"/>
      <c r="AUS31" s="112"/>
      <c r="AUT31" s="112"/>
      <c r="AUU31" s="112"/>
      <c r="AUV31" s="112"/>
      <c r="AUW31" s="112"/>
      <c r="AUX31" s="112"/>
      <c r="AUY31" s="112"/>
      <c r="AUZ31" s="112"/>
      <c r="AVA31" s="112"/>
      <c r="AVB31" s="112"/>
      <c r="AVC31" s="112"/>
      <c r="AVD31" s="112"/>
      <c r="AVE31" s="112"/>
      <c r="AVF31" s="112"/>
      <c r="AVG31" s="112"/>
      <c r="AVH31" s="112"/>
      <c r="AVI31" s="112"/>
      <c r="AVJ31" s="112"/>
      <c r="AVK31" s="112"/>
      <c r="AVL31" s="112"/>
      <c r="AVM31" s="112"/>
      <c r="AVN31" s="112"/>
      <c r="AVO31" s="112"/>
      <c r="AVP31" s="112"/>
      <c r="AVQ31" s="112"/>
      <c r="AVR31" s="112"/>
      <c r="AVS31" s="112"/>
      <c r="AVT31" s="112"/>
      <c r="AVU31" s="112"/>
      <c r="AVV31" s="112"/>
      <c r="AVW31" s="112"/>
      <c r="AVX31" s="112"/>
      <c r="AVY31" s="112"/>
      <c r="AVZ31" s="112"/>
      <c r="AWA31" s="112"/>
      <c r="AWB31" s="112"/>
      <c r="AWC31" s="112"/>
      <c r="AWD31" s="112"/>
      <c r="AWE31" s="112"/>
      <c r="AWF31" s="112"/>
      <c r="AWG31" s="112"/>
      <c r="AWH31" s="112"/>
      <c r="AWI31" s="112"/>
      <c r="AWJ31" s="112"/>
      <c r="AWK31" s="112"/>
      <c r="AWL31" s="112"/>
      <c r="AWM31" s="112"/>
      <c r="AWN31" s="112"/>
      <c r="AWO31" s="112"/>
      <c r="AWP31" s="112"/>
      <c r="AWQ31" s="112"/>
      <c r="AWR31" s="112"/>
      <c r="AWS31" s="112"/>
      <c r="AWT31" s="112"/>
      <c r="AWU31" s="112"/>
      <c r="AWV31" s="112"/>
      <c r="AWW31" s="112"/>
      <c r="AWX31" s="112"/>
      <c r="AWY31" s="112"/>
      <c r="AWZ31" s="112"/>
      <c r="AXA31" s="112"/>
      <c r="AXB31" s="112"/>
      <c r="AXC31" s="112"/>
      <c r="AXD31" s="112"/>
      <c r="AXE31" s="112"/>
      <c r="AXF31" s="112"/>
      <c r="AXG31" s="112"/>
      <c r="AXH31" s="112"/>
      <c r="AXI31" s="112"/>
      <c r="AXJ31" s="112"/>
      <c r="AXK31" s="112"/>
      <c r="AXL31" s="112"/>
      <c r="AXM31" s="112"/>
      <c r="AXN31" s="112"/>
      <c r="AXO31" s="112"/>
      <c r="AXP31" s="112"/>
      <c r="AXQ31" s="112"/>
      <c r="AXR31" s="112"/>
      <c r="AXS31" s="112"/>
      <c r="AXT31" s="112"/>
      <c r="AXU31" s="112"/>
      <c r="AXV31" s="112"/>
      <c r="AXW31" s="112"/>
      <c r="AXX31" s="112"/>
      <c r="AXY31" s="112"/>
      <c r="AXZ31" s="112"/>
      <c r="AYA31" s="112"/>
      <c r="AYB31" s="112"/>
      <c r="AYC31" s="112"/>
      <c r="AYD31" s="112"/>
      <c r="AYE31" s="112"/>
      <c r="AYF31" s="112"/>
      <c r="AYG31" s="112"/>
      <c r="AYH31" s="112"/>
      <c r="AYI31" s="112"/>
      <c r="AYJ31" s="112"/>
      <c r="AYK31" s="112"/>
      <c r="AYL31" s="112"/>
      <c r="AYM31" s="112"/>
      <c r="AYN31" s="112"/>
      <c r="AYO31" s="112"/>
      <c r="AYP31" s="112"/>
      <c r="AYQ31" s="112"/>
      <c r="AYR31" s="112"/>
      <c r="AYS31" s="112"/>
      <c r="AYT31" s="112"/>
      <c r="AYU31" s="112"/>
      <c r="AYV31" s="112"/>
      <c r="AYW31" s="112"/>
      <c r="AYX31" s="112"/>
      <c r="AYY31" s="112"/>
      <c r="AYZ31" s="112"/>
      <c r="AZA31" s="112"/>
      <c r="AZB31" s="112"/>
      <c r="AZC31" s="112"/>
      <c r="AZD31" s="112"/>
      <c r="AZE31" s="112"/>
      <c r="AZF31" s="112"/>
      <c r="AZG31" s="112"/>
      <c r="AZH31" s="112"/>
      <c r="AZI31" s="112"/>
      <c r="AZJ31" s="112"/>
      <c r="AZK31" s="112"/>
      <c r="AZL31" s="112"/>
      <c r="AZM31" s="112"/>
      <c r="AZN31" s="112"/>
      <c r="AZO31" s="112"/>
      <c r="AZP31" s="112"/>
      <c r="AZQ31" s="112"/>
      <c r="AZR31" s="112"/>
      <c r="AZS31" s="112"/>
      <c r="AZT31" s="112"/>
      <c r="AZU31" s="112"/>
      <c r="AZV31" s="112"/>
      <c r="AZW31" s="112"/>
      <c r="AZX31" s="112"/>
      <c r="AZY31" s="112"/>
      <c r="AZZ31" s="112"/>
      <c r="BAA31" s="112"/>
      <c r="BAB31" s="112"/>
      <c r="BAC31" s="112"/>
      <c r="BAD31" s="112"/>
      <c r="BAE31" s="112"/>
      <c r="BAF31" s="112"/>
      <c r="BAG31" s="112"/>
      <c r="BAH31" s="112"/>
      <c r="BAI31" s="112"/>
      <c r="BAJ31" s="112"/>
      <c r="BAK31" s="112"/>
      <c r="BAL31" s="112"/>
      <c r="BAM31" s="112"/>
      <c r="BAN31" s="112"/>
      <c r="BAO31" s="112"/>
      <c r="BAP31" s="112"/>
      <c r="BAQ31" s="112"/>
      <c r="BAR31" s="112"/>
      <c r="BAS31" s="112"/>
      <c r="BAT31" s="112"/>
      <c r="BAU31" s="112"/>
      <c r="BAV31" s="112"/>
      <c r="BAW31" s="112"/>
      <c r="BAX31" s="112"/>
      <c r="BAY31" s="112"/>
      <c r="BAZ31" s="112"/>
      <c r="BBA31" s="112"/>
      <c r="BBB31" s="112"/>
      <c r="BBC31" s="112"/>
      <c r="BBD31" s="112"/>
      <c r="BBE31" s="112"/>
      <c r="BBF31" s="112"/>
      <c r="BBG31" s="112"/>
      <c r="BBH31" s="112"/>
      <c r="BBI31" s="112"/>
      <c r="BBJ31" s="112"/>
      <c r="BBK31" s="112"/>
      <c r="BBL31" s="112"/>
      <c r="BBM31" s="112"/>
      <c r="BBN31" s="112"/>
      <c r="BBO31" s="112"/>
      <c r="BBP31" s="112"/>
      <c r="BBQ31" s="112"/>
      <c r="BBR31" s="112"/>
      <c r="BBS31" s="112"/>
      <c r="BBT31" s="112"/>
      <c r="BBU31" s="112"/>
      <c r="BBV31" s="112"/>
      <c r="BBW31" s="112"/>
      <c r="BBX31" s="112"/>
      <c r="BBY31" s="112"/>
      <c r="BBZ31" s="112"/>
      <c r="BCA31" s="112"/>
      <c r="BCB31" s="112"/>
      <c r="BCC31" s="112"/>
      <c r="BCD31" s="112"/>
      <c r="BCE31" s="112"/>
      <c r="BCF31" s="112"/>
      <c r="BCG31" s="112"/>
      <c r="BCH31" s="112"/>
      <c r="BCI31" s="112"/>
      <c r="BCJ31" s="112"/>
      <c r="BCK31" s="112"/>
      <c r="BCL31" s="112"/>
      <c r="BCM31" s="112"/>
      <c r="BCN31" s="112"/>
      <c r="BCO31" s="112"/>
      <c r="BCP31" s="112"/>
      <c r="BCQ31" s="112"/>
      <c r="BCR31" s="112"/>
      <c r="BCS31" s="112"/>
      <c r="BCT31" s="112"/>
      <c r="BCU31" s="112"/>
      <c r="BCV31" s="112"/>
      <c r="BCW31" s="112"/>
      <c r="BCX31" s="112"/>
      <c r="BCY31" s="112"/>
      <c r="BCZ31" s="112"/>
      <c r="BDA31" s="112"/>
      <c r="BDB31" s="112"/>
      <c r="BDC31" s="112"/>
      <c r="BDD31" s="112"/>
      <c r="BDE31" s="112"/>
      <c r="BDF31" s="112"/>
      <c r="BDG31" s="112"/>
      <c r="BDH31" s="112"/>
      <c r="BDI31" s="112"/>
      <c r="BDJ31" s="112"/>
      <c r="BDK31" s="112"/>
      <c r="BDL31" s="112"/>
      <c r="BDM31" s="112"/>
      <c r="BDN31" s="112"/>
      <c r="BDO31" s="112"/>
      <c r="BDP31" s="112"/>
      <c r="BDQ31" s="112"/>
      <c r="BDR31" s="112"/>
      <c r="BDS31" s="112"/>
      <c r="BDT31" s="112"/>
      <c r="BDU31" s="112"/>
      <c r="BDV31" s="112"/>
      <c r="BDW31" s="112"/>
      <c r="BDX31" s="112"/>
      <c r="BDY31" s="112"/>
      <c r="BDZ31" s="112"/>
      <c r="BEA31" s="112"/>
      <c r="BEB31" s="112"/>
      <c r="BEC31" s="112"/>
      <c r="BED31" s="112"/>
      <c r="BEE31" s="112"/>
      <c r="BEF31" s="112"/>
      <c r="BEG31" s="112"/>
      <c r="BEH31" s="112"/>
      <c r="BEI31" s="112"/>
      <c r="BEJ31" s="112"/>
      <c r="BEK31" s="112"/>
      <c r="BEL31" s="112"/>
      <c r="BEM31" s="112"/>
      <c r="BEN31" s="112"/>
      <c r="BEO31" s="112"/>
      <c r="BEP31" s="112"/>
      <c r="BEQ31" s="112"/>
      <c r="BER31" s="112"/>
      <c r="BES31" s="112"/>
      <c r="BET31" s="112"/>
      <c r="BEU31" s="112"/>
      <c r="BEV31" s="112"/>
      <c r="BEW31" s="112"/>
      <c r="BEX31" s="112"/>
      <c r="BEY31" s="112"/>
      <c r="BEZ31" s="112"/>
      <c r="BFA31" s="112"/>
      <c r="BFB31" s="112"/>
      <c r="BFC31" s="112"/>
      <c r="BFD31" s="112"/>
      <c r="BFE31" s="112"/>
      <c r="BFF31" s="112"/>
      <c r="BFG31" s="112"/>
      <c r="BFH31" s="112"/>
      <c r="BFI31" s="112"/>
      <c r="BFJ31" s="112"/>
      <c r="BFK31" s="112"/>
      <c r="BFL31" s="112"/>
      <c r="BFM31" s="112"/>
      <c r="BFN31" s="112"/>
      <c r="BFO31" s="112"/>
      <c r="BFP31" s="112"/>
      <c r="BFQ31" s="112"/>
      <c r="BFR31" s="112"/>
      <c r="BFS31" s="112"/>
      <c r="BFT31" s="112"/>
      <c r="BFU31" s="112"/>
      <c r="BFV31" s="112"/>
      <c r="BFW31" s="112"/>
      <c r="BFX31" s="112"/>
      <c r="BFY31" s="112"/>
      <c r="BFZ31" s="112"/>
      <c r="BGA31" s="112"/>
      <c r="BGB31" s="112"/>
      <c r="BGC31" s="112"/>
      <c r="BGD31" s="112"/>
      <c r="BGE31" s="112"/>
      <c r="BGF31" s="112"/>
      <c r="BGG31" s="112"/>
      <c r="BGH31" s="112"/>
      <c r="BGI31" s="112"/>
      <c r="BGJ31" s="112"/>
      <c r="BGK31" s="112"/>
      <c r="BGL31" s="112"/>
      <c r="BGM31" s="112"/>
      <c r="BGN31" s="112"/>
      <c r="BGO31" s="112"/>
      <c r="BGP31" s="112"/>
      <c r="BGQ31" s="112"/>
      <c r="BGR31" s="112"/>
      <c r="BGS31" s="112"/>
      <c r="BGT31" s="112"/>
      <c r="BGU31" s="112"/>
      <c r="BGV31" s="112"/>
      <c r="BGW31" s="112"/>
      <c r="BGX31" s="112"/>
      <c r="BGY31" s="112"/>
      <c r="BGZ31" s="112"/>
      <c r="BHA31" s="112"/>
      <c r="BHB31" s="112"/>
      <c r="BHC31" s="112"/>
      <c r="BHD31" s="112"/>
      <c r="BHE31" s="112"/>
      <c r="BHF31" s="112"/>
      <c r="BHG31" s="112"/>
      <c r="BHH31" s="112"/>
      <c r="BHI31" s="112"/>
      <c r="BHJ31" s="112"/>
      <c r="BHK31" s="112"/>
      <c r="BHL31" s="112"/>
      <c r="BHM31" s="112"/>
      <c r="BHN31" s="112"/>
      <c r="BHO31" s="112"/>
      <c r="BHP31" s="112"/>
      <c r="BHQ31" s="112"/>
      <c r="BHR31" s="112"/>
      <c r="BHS31" s="112"/>
      <c r="BHT31" s="112"/>
      <c r="BHU31" s="112"/>
      <c r="BHV31" s="112"/>
      <c r="BHW31" s="112"/>
      <c r="BHX31" s="112"/>
      <c r="BHY31" s="112"/>
      <c r="BHZ31" s="112"/>
      <c r="BIA31" s="112"/>
      <c r="BIB31" s="112"/>
      <c r="BIC31" s="112"/>
      <c r="BID31" s="112"/>
      <c r="BIE31" s="112"/>
      <c r="BIF31" s="112"/>
      <c r="BIG31" s="112"/>
      <c r="BIH31" s="112"/>
      <c r="BII31" s="112"/>
      <c r="BIJ31" s="112"/>
      <c r="BIK31" s="112"/>
      <c r="BIL31" s="112"/>
      <c r="BIM31" s="112"/>
      <c r="BIN31" s="112"/>
      <c r="BIO31" s="112"/>
      <c r="BIP31" s="112"/>
      <c r="BIQ31" s="112"/>
      <c r="BIR31" s="112"/>
      <c r="BIS31" s="112"/>
      <c r="BIT31" s="112"/>
      <c r="BIU31" s="112"/>
      <c r="BIV31" s="112"/>
      <c r="BIW31" s="112"/>
      <c r="BIX31" s="112"/>
      <c r="BIY31" s="112"/>
      <c r="BIZ31" s="112"/>
      <c r="BJA31" s="112"/>
      <c r="BJB31" s="112"/>
      <c r="BJC31" s="112"/>
      <c r="BJD31" s="112"/>
      <c r="BJE31" s="112"/>
      <c r="BJF31" s="112"/>
      <c r="BJG31" s="112"/>
      <c r="BJH31" s="112"/>
      <c r="BJI31" s="112"/>
      <c r="BJJ31" s="112"/>
      <c r="BJK31" s="112"/>
      <c r="BJL31" s="112"/>
      <c r="BJM31" s="112"/>
      <c r="BJN31" s="112"/>
      <c r="BJO31" s="112"/>
      <c r="BJP31" s="112"/>
      <c r="BJQ31" s="112"/>
      <c r="BJR31" s="112"/>
      <c r="BJS31" s="112"/>
      <c r="BJT31" s="112"/>
      <c r="BJU31" s="112"/>
      <c r="BJV31" s="112"/>
      <c r="BJW31" s="112"/>
      <c r="BJX31" s="112"/>
      <c r="BJY31" s="112"/>
      <c r="BJZ31" s="112"/>
      <c r="BKA31" s="112"/>
      <c r="BKB31" s="112"/>
      <c r="BKC31" s="112"/>
      <c r="BKD31" s="112"/>
      <c r="BKE31" s="112"/>
      <c r="BKF31" s="112"/>
      <c r="BKG31" s="112"/>
      <c r="BKH31" s="112"/>
      <c r="BKI31" s="112"/>
      <c r="BKJ31" s="112"/>
      <c r="BKK31" s="112"/>
      <c r="BKL31" s="112"/>
      <c r="BKM31" s="112"/>
      <c r="BKN31" s="112"/>
      <c r="BKO31" s="112"/>
      <c r="BKP31" s="112"/>
      <c r="BKQ31" s="112"/>
      <c r="BKR31" s="112"/>
      <c r="BKS31" s="112"/>
      <c r="BKT31" s="112"/>
      <c r="BKU31" s="112"/>
      <c r="BKV31" s="112"/>
      <c r="BKW31" s="112"/>
      <c r="BKX31" s="112"/>
      <c r="BKY31" s="112"/>
      <c r="BKZ31" s="112"/>
      <c r="BLA31" s="112"/>
      <c r="BLB31" s="112"/>
      <c r="BLC31" s="112"/>
      <c r="BLD31" s="112"/>
      <c r="BLE31" s="112"/>
      <c r="BLF31" s="112"/>
      <c r="BLG31" s="112"/>
      <c r="BLH31" s="112"/>
      <c r="BLI31" s="112"/>
      <c r="BLJ31" s="112"/>
      <c r="BLK31" s="112"/>
      <c r="BLL31" s="112"/>
      <c r="BLM31" s="112"/>
      <c r="BLN31" s="112"/>
      <c r="BLO31" s="112"/>
      <c r="BLP31" s="112"/>
      <c r="BLQ31" s="112"/>
      <c r="BLR31" s="112"/>
      <c r="BLS31" s="112"/>
      <c r="BLT31" s="112"/>
      <c r="BLU31" s="112"/>
      <c r="BLV31" s="112"/>
      <c r="BLW31" s="112"/>
      <c r="BLX31" s="112"/>
      <c r="BLY31" s="112"/>
      <c r="BLZ31" s="112"/>
      <c r="BMA31" s="112"/>
      <c r="BMB31" s="112"/>
      <c r="BMC31" s="112"/>
      <c r="BMD31" s="112"/>
      <c r="BME31" s="112"/>
      <c r="BMF31" s="112"/>
      <c r="BMG31" s="112"/>
      <c r="BMH31" s="112"/>
      <c r="BMI31" s="112"/>
      <c r="BMJ31" s="112"/>
      <c r="BMK31" s="112"/>
      <c r="BML31" s="112"/>
      <c r="BMM31" s="112"/>
      <c r="BMN31" s="112"/>
      <c r="BMO31" s="112"/>
      <c r="BMP31" s="112"/>
      <c r="BMQ31" s="112"/>
      <c r="BMR31" s="112"/>
      <c r="BMS31" s="112"/>
      <c r="BMT31" s="112"/>
      <c r="BMU31" s="112"/>
      <c r="BMV31" s="112"/>
      <c r="BMW31" s="112"/>
      <c r="BMX31" s="112"/>
      <c r="BMY31" s="112"/>
      <c r="BMZ31" s="112"/>
      <c r="BNA31" s="112"/>
      <c r="BNB31" s="112"/>
      <c r="BNC31" s="112"/>
      <c r="BND31" s="112"/>
      <c r="BNE31" s="112"/>
      <c r="BNF31" s="112"/>
      <c r="BNG31" s="112"/>
      <c r="BNH31" s="112"/>
      <c r="BNI31" s="112"/>
      <c r="BNJ31" s="112"/>
      <c r="BNK31" s="112"/>
      <c r="BNL31" s="112"/>
      <c r="BNM31" s="112"/>
      <c r="BNN31" s="112"/>
      <c r="BNO31" s="112"/>
      <c r="BNP31" s="112"/>
      <c r="BNQ31" s="112"/>
      <c r="BNR31" s="112"/>
      <c r="BNS31" s="112"/>
      <c r="BNT31" s="112"/>
      <c r="BNU31" s="112"/>
      <c r="BNV31" s="112"/>
      <c r="BNW31" s="112"/>
      <c r="BNX31" s="112"/>
      <c r="BNY31" s="112"/>
      <c r="BNZ31" s="112"/>
      <c r="BOA31" s="112"/>
      <c r="BOB31" s="112"/>
      <c r="BOC31" s="112"/>
      <c r="BOD31" s="112"/>
      <c r="BOE31" s="112"/>
      <c r="BOF31" s="112"/>
      <c r="BOG31" s="112"/>
      <c r="BOH31" s="112"/>
      <c r="BOI31" s="112"/>
      <c r="BOJ31" s="112"/>
      <c r="BOK31" s="112"/>
      <c r="BOL31" s="112"/>
      <c r="BOM31" s="112"/>
      <c r="BON31" s="112"/>
      <c r="BOO31" s="112"/>
      <c r="BOP31" s="112"/>
      <c r="BOQ31" s="112"/>
      <c r="BOR31" s="112"/>
      <c r="BOS31" s="112"/>
      <c r="BOT31" s="112"/>
      <c r="BOU31" s="112"/>
      <c r="BOV31" s="112"/>
      <c r="BOW31" s="112"/>
      <c r="BOX31" s="112"/>
      <c r="BOY31" s="112"/>
      <c r="BOZ31" s="112"/>
      <c r="BPA31" s="112"/>
      <c r="BPB31" s="112"/>
      <c r="BPC31" s="112"/>
      <c r="BPD31" s="112"/>
      <c r="BPE31" s="112"/>
      <c r="BPF31" s="112"/>
      <c r="BPG31" s="112"/>
      <c r="BPH31" s="112"/>
      <c r="BPI31" s="112"/>
      <c r="BPJ31" s="112"/>
      <c r="BPK31" s="112"/>
      <c r="BPL31" s="112"/>
      <c r="BPM31" s="112"/>
      <c r="BPN31" s="112"/>
      <c r="BPO31" s="112"/>
      <c r="BPP31" s="112"/>
      <c r="BPQ31" s="112"/>
      <c r="BPR31" s="112"/>
      <c r="BPS31" s="112"/>
      <c r="BPT31" s="112"/>
      <c r="BPU31" s="112"/>
      <c r="BPV31" s="112"/>
      <c r="BPW31" s="112"/>
      <c r="BPX31" s="112"/>
      <c r="BPY31" s="112"/>
      <c r="BPZ31" s="112"/>
      <c r="BQA31" s="112"/>
      <c r="BQB31" s="112"/>
      <c r="BQC31" s="112"/>
      <c r="BQD31" s="112"/>
      <c r="BQE31" s="112"/>
      <c r="BQF31" s="112"/>
      <c r="BQG31" s="112"/>
      <c r="BQH31" s="112"/>
      <c r="BQI31" s="112"/>
      <c r="BQJ31" s="112"/>
      <c r="BQK31" s="112"/>
      <c r="BQL31" s="112"/>
      <c r="BQM31" s="112"/>
      <c r="BQN31" s="112"/>
      <c r="BQO31" s="112"/>
      <c r="BQP31" s="112"/>
      <c r="BQQ31" s="112"/>
      <c r="BQR31" s="112"/>
      <c r="BQS31" s="112"/>
      <c r="BQT31" s="112"/>
      <c r="BQU31" s="112"/>
      <c r="BQV31" s="112"/>
      <c r="BQW31" s="112"/>
      <c r="BQX31" s="112"/>
      <c r="BQY31" s="112"/>
      <c r="BQZ31" s="112"/>
      <c r="BRA31" s="112"/>
      <c r="BRB31" s="112"/>
      <c r="BRC31" s="112"/>
      <c r="BRD31" s="112"/>
      <c r="BRE31" s="112"/>
      <c r="BRF31" s="112"/>
      <c r="BRG31" s="112"/>
      <c r="BRH31" s="112"/>
      <c r="BRI31" s="112"/>
      <c r="BRJ31" s="112"/>
      <c r="BRK31" s="112"/>
      <c r="BRL31" s="112"/>
      <c r="BRM31" s="112"/>
      <c r="BRN31" s="112"/>
      <c r="BRO31" s="112"/>
      <c r="BRP31" s="112"/>
      <c r="BRQ31" s="112"/>
      <c r="BRR31" s="112"/>
      <c r="BRS31" s="112"/>
      <c r="BRT31" s="112"/>
      <c r="BRU31" s="112"/>
      <c r="BRV31" s="112"/>
      <c r="BRW31" s="112"/>
      <c r="BRX31" s="112"/>
      <c r="BRY31" s="112"/>
      <c r="BRZ31" s="112"/>
      <c r="BSA31" s="112"/>
      <c r="BSB31" s="112"/>
      <c r="BSC31" s="112"/>
      <c r="BSD31" s="112"/>
      <c r="BSE31" s="112"/>
      <c r="BSF31" s="112"/>
      <c r="BSG31" s="112"/>
      <c r="BSH31" s="112"/>
      <c r="BSI31" s="112"/>
      <c r="BSJ31" s="112"/>
      <c r="BSK31" s="112"/>
      <c r="BSL31" s="112"/>
      <c r="BSM31" s="112"/>
      <c r="BSN31" s="112"/>
      <c r="BSO31" s="112"/>
      <c r="BSP31" s="112"/>
      <c r="BSQ31" s="112"/>
      <c r="BSR31" s="112"/>
      <c r="BSS31" s="112"/>
      <c r="BST31" s="112"/>
      <c r="BSU31" s="112"/>
      <c r="BSV31" s="112"/>
      <c r="BSW31" s="112"/>
      <c r="BSX31" s="112"/>
      <c r="BSY31" s="112"/>
      <c r="BSZ31" s="112"/>
      <c r="BTA31" s="112"/>
      <c r="BTB31" s="112"/>
      <c r="BTC31" s="112"/>
      <c r="BTD31" s="112"/>
      <c r="BTE31" s="112"/>
      <c r="BTF31" s="112"/>
      <c r="BTG31" s="112"/>
      <c r="BTH31" s="112"/>
      <c r="BTI31" s="112"/>
      <c r="BTJ31" s="112"/>
      <c r="BTK31" s="112"/>
      <c r="BTL31" s="112"/>
      <c r="BTM31" s="112"/>
      <c r="BTN31" s="112"/>
      <c r="BTO31" s="112"/>
      <c r="BTP31" s="112"/>
      <c r="BTQ31" s="112"/>
      <c r="BTR31" s="112"/>
      <c r="BTS31" s="112"/>
      <c r="BTT31" s="112"/>
      <c r="BTU31" s="112"/>
      <c r="BTV31" s="112"/>
      <c r="BTW31" s="112"/>
      <c r="BTX31" s="112"/>
      <c r="BTY31" s="112"/>
      <c r="BTZ31" s="112"/>
      <c r="BUA31" s="112"/>
      <c r="BUB31" s="112"/>
      <c r="BUC31" s="112"/>
      <c r="BUD31" s="112"/>
      <c r="BUE31" s="112"/>
      <c r="BUF31" s="112"/>
      <c r="BUG31" s="112"/>
      <c r="BUH31" s="112"/>
      <c r="BUI31" s="112"/>
      <c r="BUJ31" s="112"/>
      <c r="BUK31" s="112"/>
      <c r="BUL31" s="112"/>
      <c r="BUM31" s="112"/>
      <c r="BUN31" s="112"/>
      <c r="BUO31" s="112"/>
      <c r="BUP31" s="112"/>
      <c r="BUQ31" s="112"/>
      <c r="BUR31" s="112"/>
      <c r="BUS31" s="112"/>
      <c r="BUT31" s="112"/>
      <c r="BUU31" s="112"/>
      <c r="BUV31" s="112"/>
      <c r="BUW31" s="112"/>
      <c r="BUX31" s="112"/>
      <c r="BUY31" s="112"/>
      <c r="BUZ31" s="112"/>
      <c r="BVA31" s="112"/>
      <c r="BVB31" s="112"/>
      <c r="BVC31" s="112"/>
      <c r="BVD31" s="112"/>
      <c r="BVE31" s="112"/>
      <c r="BVF31" s="112"/>
      <c r="BVG31" s="112"/>
      <c r="BVH31" s="112"/>
      <c r="BVI31" s="112"/>
      <c r="BVJ31" s="112"/>
      <c r="BVK31" s="112"/>
      <c r="BVL31" s="112"/>
      <c r="BVM31" s="112"/>
      <c r="BVN31" s="112"/>
      <c r="BVO31" s="112"/>
      <c r="BVP31" s="112"/>
      <c r="BVQ31" s="112"/>
      <c r="BVR31" s="112"/>
      <c r="BVS31" s="112"/>
      <c r="BVT31" s="112"/>
      <c r="BVU31" s="112"/>
      <c r="BVV31" s="112"/>
      <c r="BVW31" s="112"/>
      <c r="BVX31" s="112"/>
      <c r="BVY31" s="112"/>
      <c r="BVZ31" s="112"/>
      <c r="BWA31" s="112"/>
      <c r="BWB31" s="112"/>
      <c r="BWC31" s="112"/>
      <c r="BWD31" s="112"/>
      <c r="BWE31" s="112"/>
      <c r="BWF31" s="112"/>
      <c r="BWG31" s="112"/>
      <c r="BWH31" s="112"/>
      <c r="BWI31" s="112"/>
      <c r="BWJ31" s="112"/>
      <c r="BWK31" s="112"/>
      <c r="BWL31" s="112"/>
      <c r="BWM31" s="112"/>
      <c r="BWN31" s="112"/>
      <c r="BWO31" s="112"/>
      <c r="BWP31" s="112"/>
      <c r="BWQ31" s="112"/>
      <c r="BWR31" s="112"/>
      <c r="BWS31" s="112"/>
      <c r="BWT31" s="112"/>
      <c r="BWU31" s="112"/>
      <c r="BWV31" s="112"/>
      <c r="BWW31" s="112"/>
      <c r="BWX31" s="112"/>
      <c r="BWY31" s="112"/>
      <c r="BWZ31" s="112"/>
      <c r="BXA31" s="112"/>
      <c r="BXB31" s="112"/>
      <c r="BXC31" s="112"/>
      <c r="BXD31" s="112"/>
      <c r="BXE31" s="112"/>
      <c r="BXF31" s="112"/>
      <c r="BXG31" s="112"/>
      <c r="BXH31" s="112"/>
      <c r="BXI31" s="112"/>
      <c r="BXJ31" s="112"/>
      <c r="BXK31" s="112"/>
      <c r="BXL31" s="112"/>
      <c r="BXM31" s="112"/>
      <c r="BXN31" s="112"/>
      <c r="BXO31" s="112"/>
      <c r="BXP31" s="112"/>
      <c r="BXQ31" s="112"/>
      <c r="BXR31" s="112"/>
      <c r="BXS31" s="112"/>
      <c r="BXT31" s="112"/>
      <c r="BXU31" s="112"/>
      <c r="BXV31" s="112"/>
      <c r="BXW31" s="112"/>
      <c r="BXX31" s="112"/>
      <c r="BXY31" s="112"/>
      <c r="BXZ31" s="112"/>
      <c r="BYA31" s="112"/>
      <c r="BYB31" s="112"/>
      <c r="BYC31" s="112"/>
      <c r="BYD31" s="112"/>
      <c r="BYE31" s="112"/>
      <c r="BYF31" s="112"/>
      <c r="BYG31" s="112"/>
      <c r="BYH31" s="112"/>
      <c r="BYI31" s="112"/>
      <c r="BYJ31" s="112"/>
      <c r="BYK31" s="112"/>
      <c r="BYL31" s="112"/>
      <c r="BYM31" s="112"/>
      <c r="BYN31" s="112"/>
      <c r="BYO31" s="112"/>
      <c r="BYP31" s="112"/>
      <c r="BYQ31" s="112"/>
      <c r="BYR31" s="112"/>
      <c r="BYS31" s="112"/>
      <c r="BYT31" s="112"/>
      <c r="BYU31" s="112"/>
      <c r="BYV31" s="112"/>
      <c r="BYW31" s="112"/>
      <c r="BYX31" s="112"/>
      <c r="BYY31" s="112"/>
      <c r="BYZ31" s="112"/>
      <c r="BZA31" s="112"/>
      <c r="BZB31" s="112"/>
      <c r="BZC31" s="112"/>
      <c r="BZD31" s="112"/>
      <c r="BZE31" s="112"/>
      <c r="BZF31" s="112"/>
      <c r="BZG31" s="112"/>
      <c r="BZH31" s="112"/>
      <c r="BZI31" s="112"/>
      <c r="BZJ31" s="112"/>
      <c r="BZK31" s="112"/>
      <c r="BZL31" s="112"/>
      <c r="BZM31" s="112"/>
      <c r="BZN31" s="112"/>
      <c r="BZO31" s="112"/>
      <c r="BZP31" s="112"/>
      <c r="BZQ31" s="112"/>
      <c r="BZR31" s="112"/>
      <c r="BZS31" s="112"/>
      <c r="BZT31" s="112"/>
      <c r="BZU31" s="112"/>
      <c r="BZV31" s="112"/>
      <c r="BZW31" s="112"/>
      <c r="BZX31" s="112"/>
      <c r="BZY31" s="112"/>
      <c r="BZZ31" s="112"/>
      <c r="CAA31" s="112"/>
      <c r="CAB31" s="112"/>
      <c r="CAC31" s="112"/>
      <c r="CAD31" s="112"/>
      <c r="CAE31" s="112"/>
      <c r="CAF31" s="112"/>
      <c r="CAG31" s="112"/>
      <c r="CAH31" s="112"/>
      <c r="CAI31" s="112"/>
      <c r="CAJ31" s="112"/>
      <c r="CAK31" s="112"/>
      <c r="CAL31" s="112"/>
      <c r="CAM31" s="112"/>
      <c r="CAN31" s="112"/>
      <c r="CAO31" s="112"/>
      <c r="CAP31" s="112"/>
      <c r="CAQ31" s="112"/>
      <c r="CAR31" s="112"/>
      <c r="CAS31" s="112"/>
      <c r="CAT31" s="112"/>
      <c r="CAU31" s="112"/>
      <c r="CAV31" s="112"/>
      <c r="CAW31" s="112"/>
      <c r="CAX31" s="112"/>
      <c r="CAY31" s="112"/>
      <c r="CAZ31" s="112"/>
      <c r="CBA31" s="112"/>
      <c r="CBB31" s="112"/>
      <c r="CBC31" s="112"/>
      <c r="CBD31" s="112"/>
      <c r="CBE31" s="112"/>
      <c r="CBF31" s="112"/>
      <c r="CBG31" s="112"/>
      <c r="CBH31" s="112"/>
      <c r="CBI31" s="112"/>
      <c r="CBJ31" s="112"/>
      <c r="CBK31" s="112"/>
      <c r="CBL31" s="112"/>
      <c r="CBM31" s="112"/>
      <c r="CBN31" s="112"/>
      <c r="CBO31" s="112"/>
      <c r="CBP31" s="112"/>
      <c r="CBQ31" s="112"/>
      <c r="CBR31" s="112"/>
      <c r="CBS31" s="112"/>
      <c r="CBT31" s="112"/>
      <c r="CBU31" s="112"/>
      <c r="CBV31" s="112"/>
      <c r="CBW31" s="112"/>
      <c r="CBX31" s="112"/>
      <c r="CBY31" s="112"/>
      <c r="CBZ31" s="112"/>
      <c r="CCA31" s="112"/>
      <c r="CCB31" s="112"/>
      <c r="CCC31" s="112"/>
      <c r="CCD31" s="112"/>
      <c r="CCE31" s="112"/>
      <c r="CCF31" s="112"/>
      <c r="CCG31" s="112"/>
      <c r="CCH31" s="112"/>
      <c r="CCI31" s="112"/>
      <c r="CCJ31" s="112"/>
      <c r="CCK31" s="112"/>
      <c r="CCL31" s="112"/>
      <c r="CCM31" s="112"/>
      <c r="CCN31" s="112"/>
      <c r="CCO31" s="112"/>
      <c r="CCP31" s="112"/>
      <c r="CCQ31" s="112"/>
      <c r="CCR31" s="112"/>
      <c r="CCS31" s="112"/>
      <c r="CCT31" s="112"/>
      <c r="CCU31" s="112"/>
      <c r="CCV31" s="112"/>
      <c r="CCW31" s="112"/>
      <c r="CCX31" s="112"/>
      <c r="CCY31" s="112"/>
      <c r="CCZ31" s="112"/>
      <c r="CDA31" s="112"/>
      <c r="CDB31" s="112"/>
      <c r="CDC31" s="112"/>
      <c r="CDD31" s="112"/>
      <c r="CDE31" s="112"/>
      <c r="CDF31" s="112"/>
      <c r="CDG31" s="112"/>
      <c r="CDH31" s="112"/>
      <c r="CDI31" s="112"/>
      <c r="CDJ31" s="112"/>
      <c r="CDK31" s="112"/>
      <c r="CDL31" s="112"/>
      <c r="CDM31" s="112"/>
      <c r="CDN31" s="112"/>
      <c r="CDO31" s="112"/>
      <c r="CDP31" s="112"/>
      <c r="CDQ31" s="112"/>
      <c r="CDR31" s="112"/>
      <c r="CDS31" s="112"/>
      <c r="CDT31" s="112"/>
      <c r="CDU31" s="112"/>
      <c r="CDV31" s="112"/>
      <c r="CDW31" s="112"/>
      <c r="CDX31" s="112"/>
      <c r="CDY31" s="112"/>
      <c r="CDZ31" s="112"/>
      <c r="CEA31" s="112"/>
      <c r="CEB31" s="112"/>
      <c r="CEC31" s="112"/>
      <c r="CED31" s="112"/>
      <c r="CEE31" s="112"/>
      <c r="CEF31" s="112"/>
      <c r="CEG31" s="112"/>
      <c r="CEH31" s="112"/>
      <c r="CEI31" s="112"/>
      <c r="CEJ31" s="112"/>
      <c r="CEK31" s="112"/>
      <c r="CEL31" s="112"/>
      <c r="CEM31" s="112"/>
      <c r="CEN31" s="112"/>
      <c r="CEO31" s="112"/>
      <c r="CEP31" s="112"/>
      <c r="CEQ31" s="112"/>
      <c r="CER31" s="112"/>
      <c r="CES31" s="112"/>
      <c r="CET31" s="112"/>
      <c r="CEU31" s="112"/>
      <c r="CEV31" s="112"/>
      <c r="CEW31" s="112"/>
      <c r="CEX31" s="112"/>
      <c r="CEY31" s="112"/>
      <c r="CEZ31" s="112"/>
      <c r="CFA31" s="112"/>
      <c r="CFB31" s="112"/>
      <c r="CFC31" s="112"/>
      <c r="CFD31" s="112"/>
      <c r="CFE31" s="112"/>
      <c r="CFF31" s="112"/>
      <c r="CFG31" s="112"/>
      <c r="CFH31" s="112"/>
      <c r="CFI31" s="112"/>
      <c r="CFJ31" s="112"/>
      <c r="CFK31" s="112"/>
      <c r="CFL31" s="112"/>
      <c r="CFM31" s="112"/>
      <c r="CFN31" s="112"/>
      <c r="CFO31" s="112"/>
      <c r="CFP31" s="112"/>
      <c r="CFQ31" s="112"/>
      <c r="CFR31" s="112"/>
      <c r="CFS31" s="112"/>
      <c r="CFT31" s="112"/>
      <c r="CFU31" s="112"/>
      <c r="CFV31" s="112"/>
      <c r="CFW31" s="112"/>
      <c r="CFX31" s="112"/>
      <c r="CFY31" s="112"/>
      <c r="CFZ31" s="112"/>
      <c r="CGA31" s="112"/>
      <c r="CGB31" s="112"/>
      <c r="CGC31" s="112"/>
      <c r="CGD31" s="112"/>
      <c r="CGE31" s="112"/>
      <c r="CGF31" s="112"/>
      <c r="CGG31" s="112"/>
      <c r="CGH31" s="112"/>
      <c r="CGI31" s="112"/>
      <c r="CGJ31" s="112"/>
      <c r="CGK31" s="112"/>
      <c r="CGL31" s="112"/>
      <c r="CGM31" s="112"/>
      <c r="CGN31" s="112"/>
      <c r="CGO31" s="112"/>
      <c r="CGP31" s="112"/>
      <c r="CGQ31" s="112"/>
      <c r="CGR31" s="112"/>
      <c r="CGS31" s="112"/>
      <c r="CGT31" s="112"/>
      <c r="CGU31" s="112"/>
      <c r="CGV31" s="112"/>
      <c r="CGW31" s="112"/>
      <c r="CGX31" s="112"/>
      <c r="CGY31" s="112"/>
      <c r="CGZ31" s="112"/>
      <c r="CHA31" s="112"/>
      <c r="CHB31" s="112"/>
      <c r="CHC31" s="112"/>
      <c r="CHD31" s="112"/>
      <c r="CHE31" s="112"/>
      <c r="CHF31" s="112"/>
      <c r="CHG31" s="112"/>
      <c r="CHH31" s="112"/>
      <c r="CHI31" s="112"/>
      <c r="CHJ31" s="112"/>
      <c r="CHK31" s="112"/>
      <c r="CHL31" s="112"/>
      <c r="CHM31" s="112"/>
      <c r="CHN31" s="112"/>
      <c r="CHO31" s="112"/>
      <c r="CHP31" s="112"/>
      <c r="CHQ31" s="112"/>
      <c r="CHR31" s="112"/>
      <c r="CHS31" s="112"/>
      <c r="CHT31" s="112"/>
      <c r="CHU31" s="112"/>
      <c r="CHV31" s="112"/>
      <c r="CHW31" s="112"/>
      <c r="CHX31" s="112"/>
      <c r="CHY31" s="112"/>
      <c r="CHZ31" s="112"/>
      <c r="CIA31" s="112"/>
      <c r="CIB31" s="112"/>
      <c r="CIC31" s="112"/>
      <c r="CID31" s="112"/>
      <c r="CIE31" s="112"/>
      <c r="CIF31" s="112"/>
      <c r="CIG31" s="112"/>
      <c r="CIH31" s="112"/>
      <c r="CII31" s="112"/>
      <c r="CIJ31" s="112"/>
      <c r="CIK31" s="112"/>
      <c r="CIL31" s="112"/>
      <c r="CIM31" s="112"/>
      <c r="CIN31" s="112"/>
      <c r="CIO31" s="112"/>
      <c r="CIP31" s="112"/>
      <c r="CIQ31" s="112"/>
      <c r="CIR31" s="112"/>
      <c r="CIS31" s="112"/>
      <c r="CIT31" s="112"/>
      <c r="CIU31" s="112"/>
      <c r="CIV31" s="112"/>
      <c r="CIW31" s="112"/>
      <c r="CIX31" s="112"/>
      <c r="CIY31" s="112"/>
      <c r="CIZ31" s="112"/>
      <c r="CJA31" s="112"/>
      <c r="CJB31" s="112"/>
      <c r="CJC31" s="112"/>
      <c r="CJD31" s="112"/>
      <c r="CJE31" s="112"/>
      <c r="CJF31" s="112"/>
      <c r="CJG31" s="112"/>
      <c r="CJH31" s="112"/>
      <c r="CJI31" s="112"/>
      <c r="CJJ31" s="112"/>
      <c r="CJK31" s="112"/>
      <c r="CJL31" s="112"/>
      <c r="CJM31" s="112"/>
      <c r="CJN31" s="112"/>
      <c r="CJO31" s="112"/>
      <c r="CJP31" s="112"/>
      <c r="CJQ31" s="112"/>
      <c r="CJR31" s="112"/>
      <c r="CJS31" s="112"/>
      <c r="CJT31" s="112"/>
      <c r="CJU31" s="112"/>
      <c r="CJV31" s="112"/>
      <c r="CJW31" s="112"/>
      <c r="CJX31" s="112"/>
      <c r="CJY31" s="112"/>
      <c r="CJZ31" s="112"/>
      <c r="CKA31" s="112"/>
      <c r="CKB31" s="112"/>
      <c r="CKC31" s="112"/>
      <c r="CKD31" s="112"/>
      <c r="CKE31" s="112"/>
      <c r="CKF31" s="112"/>
      <c r="CKG31" s="112"/>
      <c r="CKH31" s="112"/>
      <c r="CKI31" s="112"/>
      <c r="CKJ31" s="112"/>
      <c r="CKK31" s="112"/>
      <c r="CKL31" s="112"/>
      <c r="CKM31" s="112"/>
      <c r="CKN31" s="112"/>
      <c r="CKO31" s="112"/>
      <c r="CKP31" s="112"/>
      <c r="CKQ31" s="112"/>
      <c r="CKR31" s="112"/>
      <c r="CKS31" s="112"/>
      <c r="CKT31" s="112"/>
      <c r="CKU31" s="112"/>
      <c r="CKV31" s="112"/>
      <c r="CKW31" s="112"/>
      <c r="CKX31" s="112"/>
      <c r="CKY31" s="112"/>
      <c r="CKZ31" s="112"/>
      <c r="CLA31" s="112"/>
      <c r="CLB31" s="112"/>
      <c r="CLC31" s="112"/>
      <c r="CLD31" s="112"/>
      <c r="CLE31" s="112"/>
      <c r="CLF31" s="112"/>
      <c r="CLG31" s="112"/>
      <c r="CLH31" s="112"/>
      <c r="CLI31" s="112"/>
      <c r="CLJ31" s="112"/>
      <c r="CLK31" s="112"/>
      <c r="CLL31" s="112"/>
      <c r="CLM31" s="112"/>
      <c r="CLN31" s="112"/>
      <c r="CLO31" s="112"/>
      <c r="CLP31" s="112"/>
      <c r="CLQ31" s="112"/>
      <c r="CLR31" s="112"/>
      <c r="CLS31" s="112"/>
      <c r="CLT31" s="112"/>
      <c r="CLU31" s="112"/>
      <c r="CLV31" s="112"/>
      <c r="CLW31" s="112"/>
      <c r="CLX31" s="112"/>
      <c r="CLY31" s="112"/>
      <c r="CLZ31" s="112"/>
      <c r="CMA31" s="112"/>
      <c r="CMB31" s="112"/>
      <c r="CMC31" s="112"/>
      <c r="CMD31" s="112"/>
      <c r="CME31" s="112"/>
      <c r="CMF31" s="112"/>
      <c r="CMG31" s="112"/>
      <c r="CMH31" s="112"/>
      <c r="CMI31" s="112"/>
      <c r="CMJ31" s="112"/>
      <c r="CMK31" s="112"/>
      <c r="CML31" s="112"/>
      <c r="CMM31" s="112"/>
      <c r="CMN31" s="112"/>
      <c r="CMO31" s="112"/>
      <c r="CMP31" s="112"/>
      <c r="CMQ31" s="112"/>
      <c r="CMR31" s="112"/>
      <c r="CMS31" s="112"/>
      <c r="CMT31" s="112"/>
      <c r="CMU31" s="112"/>
      <c r="CMV31" s="112"/>
      <c r="CMW31" s="112"/>
      <c r="CMX31" s="112"/>
      <c r="CMY31" s="112"/>
      <c r="CMZ31" s="112"/>
      <c r="CNA31" s="112"/>
      <c r="CNB31" s="112"/>
      <c r="CNC31" s="112"/>
      <c r="CND31" s="112"/>
      <c r="CNE31" s="112"/>
      <c r="CNF31" s="112"/>
      <c r="CNG31" s="112"/>
      <c r="CNH31" s="112"/>
      <c r="CNI31" s="112"/>
      <c r="CNJ31" s="112"/>
      <c r="CNK31" s="112"/>
      <c r="CNL31" s="112"/>
      <c r="CNM31" s="112"/>
      <c r="CNN31" s="112"/>
      <c r="CNO31" s="112"/>
      <c r="CNP31" s="112"/>
      <c r="CNQ31" s="112"/>
      <c r="CNR31" s="112"/>
      <c r="CNS31" s="112"/>
      <c r="CNT31" s="112"/>
      <c r="CNU31" s="112"/>
      <c r="CNV31" s="112"/>
      <c r="CNW31" s="112"/>
      <c r="CNX31" s="112"/>
      <c r="CNY31" s="112"/>
      <c r="CNZ31" s="112"/>
      <c r="COA31" s="112"/>
      <c r="COB31" s="112"/>
      <c r="COC31" s="112"/>
      <c r="COD31" s="112"/>
      <c r="COE31" s="112"/>
      <c r="COF31" s="112"/>
      <c r="COG31" s="112"/>
      <c r="COH31" s="112"/>
      <c r="COI31" s="112"/>
      <c r="COJ31" s="112"/>
      <c r="COK31" s="112"/>
      <c r="COL31" s="112"/>
      <c r="COM31" s="112"/>
      <c r="CON31" s="112"/>
      <c r="COO31" s="112"/>
      <c r="COP31" s="112"/>
      <c r="COQ31" s="112"/>
      <c r="COR31" s="112"/>
      <c r="COS31" s="112"/>
      <c r="COT31" s="112"/>
      <c r="COU31" s="112"/>
      <c r="COV31" s="112"/>
      <c r="COW31" s="112"/>
      <c r="COX31" s="112"/>
      <c r="COY31" s="112"/>
      <c r="COZ31" s="112"/>
      <c r="CPA31" s="112"/>
      <c r="CPB31" s="112"/>
      <c r="CPC31" s="112"/>
      <c r="CPD31" s="112"/>
      <c r="CPE31" s="112"/>
      <c r="CPF31" s="112"/>
      <c r="CPG31" s="112"/>
      <c r="CPH31" s="112"/>
      <c r="CPI31" s="112"/>
      <c r="CPJ31" s="112"/>
      <c r="CPK31" s="112"/>
      <c r="CPL31" s="112"/>
      <c r="CPM31" s="112"/>
      <c r="CPN31" s="112"/>
      <c r="CPO31" s="112"/>
      <c r="CPP31" s="112"/>
      <c r="CPQ31" s="112"/>
      <c r="CPR31" s="112"/>
      <c r="CPS31" s="112"/>
      <c r="CPT31" s="112"/>
      <c r="CPU31" s="112"/>
      <c r="CPV31" s="112"/>
      <c r="CPW31" s="112"/>
      <c r="CPX31" s="112"/>
      <c r="CPY31" s="112"/>
      <c r="CPZ31" s="112"/>
      <c r="CQA31" s="112"/>
      <c r="CQB31" s="112"/>
      <c r="CQC31" s="112"/>
      <c r="CQD31" s="112"/>
      <c r="CQE31" s="112"/>
      <c r="CQF31" s="112"/>
      <c r="CQG31" s="112"/>
      <c r="CQH31" s="112"/>
      <c r="CQI31" s="112"/>
      <c r="CQJ31" s="112"/>
      <c r="CQK31" s="112"/>
      <c r="CQL31" s="112"/>
      <c r="CQM31" s="112"/>
      <c r="CQN31" s="112"/>
      <c r="CQO31" s="112"/>
      <c r="CQP31" s="112"/>
      <c r="CQQ31" s="112"/>
      <c r="CQR31" s="112"/>
      <c r="CQS31" s="112"/>
      <c r="CQT31" s="112"/>
      <c r="CQU31" s="112"/>
      <c r="CQV31" s="112"/>
      <c r="CQW31" s="112"/>
      <c r="CQX31" s="112"/>
      <c r="CQY31" s="112"/>
      <c r="CQZ31" s="112"/>
      <c r="CRA31" s="112"/>
      <c r="CRB31" s="112"/>
      <c r="CRC31" s="112"/>
      <c r="CRD31" s="112"/>
      <c r="CRE31" s="112"/>
      <c r="CRF31" s="112"/>
      <c r="CRG31" s="112"/>
      <c r="CRH31" s="112"/>
      <c r="CRI31" s="112"/>
      <c r="CRJ31" s="112"/>
      <c r="CRK31" s="112"/>
      <c r="CRL31" s="112"/>
      <c r="CRM31" s="112"/>
      <c r="CRN31" s="112"/>
      <c r="CRO31" s="112"/>
      <c r="CRP31" s="112"/>
      <c r="CRQ31" s="112"/>
      <c r="CRR31" s="112"/>
      <c r="CRS31" s="112"/>
      <c r="CRT31" s="112"/>
      <c r="CRU31" s="112"/>
      <c r="CRV31" s="112"/>
      <c r="CRW31" s="112"/>
      <c r="CRX31" s="112"/>
      <c r="CRY31" s="112"/>
      <c r="CRZ31" s="112"/>
      <c r="CSA31" s="112"/>
      <c r="CSB31" s="112"/>
      <c r="CSC31" s="112"/>
      <c r="CSD31" s="112"/>
      <c r="CSE31" s="112"/>
      <c r="CSF31" s="112"/>
      <c r="CSG31" s="112"/>
      <c r="CSH31" s="112"/>
      <c r="CSI31" s="112"/>
      <c r="CSJ31" s="112"/>
      <c r="CSK31" s="112"/>
      <c r="CSL31" s="112"/>
      <c r="CSM31" s="112"/>
      <c r="CSN31" s="112"/>
      <c r="CSO31" s="112"/>
      <c r="CSP31" s="112"/>
      <c r="CSQ31" s="112"/>
      <c r="CSR31" s="112"/>
      <c r="CSS31" s="112"/>
      <c r="CST31" s="112"/>
      <c r="CSU31" s="112"/>
      <c r="CSV31" s="112"/>
      <c r="CSW31" s="112"/>
      <c r="CSX31" s="112"/>
      <c r="CSY31" s="112"/>
      <c r="CSZ31" s="112"/>
      <c r="CTA31" s="112"/>
      <c r="CTB31" s="112"/>
      <c r="CTC31" s="112"/>
      <c r="CTD31" s="112"/>
      <c r="CTE31" s="112"/>
      <c r="CTF31" s="112"/>
      <c r="CTG31" s="112"/>
      <c r="CTH31" s="112"/>
      <c r="CTI31" s="112"/>
      <c r="CTJ31" s="112"/>
      <c r="CTK31" s="112"/>
      <c r="CTL31" s="112"/>
      <c r="CTM31" s="112"/>
      <c r="CTN31" s="112"/>
      <c r="CTO31" s="112"/>
      <c r="CTP31" s="112"/>
      <c r="CTQ31" s="112"/>
      <c r="CTR31" s="112"/>
      <c r="CTS31" s="112"/>
      <c r="CTT31" s="112"/>
      <c r="CTU31" s="112"/>
      <c r="CTV31" s="112"/>
      <c r="CTW31" s="112"/>
      <c r="CTX31" s="112"/>
      <c r="CTY31" s="112"/>
      <c r="CTZ31" s="112"/>
      <c r="CUA31" s="112"/>
      <c r="CUB31" s="112"/>
      <c r="CUC31" s="112"/>
      <c r="CUD31" s="112"/>
      <c r="CUE31" s="112"/>
      <c r="CUF31" s="112"/>
      <c r="CUG31" s="112"/>
      <c r="CUH31" s="112"/>
      <c r="CUI31" s="112"/>
      <c r="CUJ31" s="112"/>
      <c r="CUK31" s="112"/>
      <c r="CUL31" s="112"/>
      <c r="CUM31" s="112"/>
      <c r="CUN31" s="112"/>
      <c r="CUO31" s="112"/>
      <c r="CUP31" s="112"/>
      <c r="CUQ31" s="112"/>
      <c r="CUR31" s="112"/>
      <c r="CUS31" s="112"/>
      <c r="CUT31" s="112"/>
      <c r="CUU31" s="112"/>
      <c r="CUV31" s="112"/>
      <c r="CUW31" s="112"/>
      <c r="CUX31" s="112"/>
      <c r="CUY31" s="112"/>
      <c r="CUZ31" s="112"/>
      <c r="CVA31" s="112"/>
      <c r="CVB31" s="112"/>
      <c r="CVC31" s="112"/>
      <c r="CVD31" s="112"/>
      <c r="CVE31" s="112"/>
      <c r="CVF31" s="112"/>
      <c r="CVG31" s="112"/>
      <c r="CVH31" s="112"/>
      <c r="CVI31" s="112"/>
      <c r="CVJ31" s="112"/>
      <c r="CVK31" s="112"/>
      <c r="CVL31" s="112"/>
      <c r="CVM31" s="112"/>
      <c r="CVN31" s="112"/>
      <c r="CVO31" s="112"/>
      <c r="CVP31" s="112"/>
      <c r="CVQ31" s="112"/>
      <c r="CVR31" s="112"/>
      <c r="CVS31" s="112"/>
      <c r="CVT31" s="112"/>
      <c r="CVU31" s="112"/>
      <c r="CVV31" s="112"/>
      <c r="CVW31" s="112"/>
      <c r="CVX31" s="112"/>
      <c r="CVY31" s="112"/>
      <c r="CVZ31" s="112"/>
      <c r="CWA31" s="112"/>
      <c r="CWB31" s="112"/>
      <c r="CWC31" s="112"/>
      <c r="CWD31" s="112"/>
      <c r="CWE31" s="112"/>
      <c r="CWF31" s="112"/>
      <c r="CWG31" s="112"/>
      <c r="CWH31" s="112"/>
      <c r="CWI31" s="112"/>
      <c r="CWJ31" s="112"/>
      <c r="CWK31" s="112"/>
      <c r="CWL31" s="112"/>
      <c r="CWM31" s="112"/>
      <c r="CWN31" s="112"/>
      <c r="CWO31" s="112"/>
      <c r="CWP31" s="112"/>
      <c r="CWQ31" s="112"/>
      <c r="CWR31" s="112"/>
      <c r="CWS31" s="112"/>
      <c r="CWT31" s="112"/>
      <c r="CWU31" s="112"/>
      <c r="CWV31" s="112"/>
      <c r="CWW31" s="112"/>
      <c r="CWX31" s="112"/>
      <c r="CWY31" s="112"/>
      <c r="CWZ31" s="112"/>
      <c r="CXA31" s="112"/>
      <c r="CXB31" s="112"/>
      <c r="CXC31" s="112"/>
      <c r="CXD31" s="112"/>
      <c r="CXE31" s="112"/>
      <c r="CXF31" s="112"/>
      <c r="CXG31" s="112"/>
      <c r="CXH31" s="112"/>
      <c r="CXI31" s="112"/>
      <c r="CXJ31" s="112"/>
      <c r="CXK31" s="112"/>
      <c r="CXL31" s="112"/>
      <c r="CXM31" s="112"/>
      <c r="CXN31" s="112"/>
      <c r="CXO31" s="112"/>
      <c r="CXP31" s="112"/>
      <c r="CXQ31" s="112"/>
      <c r="CXR31" s="112"/>
      <c r="CXS31" s="112"/>
      <c r="CXT31" s="112"/>
      <c r="CXU31" s="112"/>
      <c r="CXV31" s="112"/>
      <c r="CXW31" s="112"/>
      <c r="CXX31" s="112"/>
      <c r="CXY31" s="112"/>
      <c r="CXZ31" s="112"/>
      <c r="CYA31" s="112"/>
      <c r="CYB31" s="112"/>
      <c r="CYC31" s="112"/>
      <c r="CYD31" s="112"/>
      <c r="CYE31" s="112"/>
      <c r="CYF31" s="112"/>
      <c r="CYG31" s="112"/>
      <c r="CYH31" s="112"/>
      <c r="CYI31" s="112"/>
      <c r="CYJ31" s="112"/>
      <c r="CYK31" s="112"/>
      <c r="CYL31" s="112"/>
      <c r="CYM31" s="112"/>
      <c r="CYN31" s="112"/>
      <c r="CYO31" s="112"/>
      <c r="CYP31" s="112"/>
      <c r="CYQ31" s="112"/>
      <c r="CYR31" s="112"/>
      <c r="CYS31" s="112"/>
      <c r="CYT31" s="112"/>
      <c r="CYU31" s="112"/>
      <c r="CYV31" s="112"/>
      <c r="CYW31" s="112"/>
      <c r="CYX31" s="112"/>
      <c r="CYY31" s="112"/>
      <c r="CYZ31" s="112"/>
      <c r="CZA31" s="112"/>
      <c r="CZB31" s="112"/>
      <c r="CZC31" s="112"/>
      <c r="CZD31" s="112"/>
      <c r="CZE31" s="112"/>
      <c r="CZF31" s="112"/>
      <c r="CZG31" s="112"/>
      <c r="CZH31" s="112"/>
      <c r="CZI31" s="112"/>
      <c r="CZJ31" s="112"/>
      <c r="CZK31" s="112"/>
      <c r="CZL31" s="112"/>
      <c r="CZM31" s="112"/>
      <c r="CZN31" s="112"/>
      <c r="CZO31" s="112"/>
      <c r="CZP31" s="112"/>
      <c r="CZQ31" s="112"/>
      <c r="CZR31" s="112"/>
      <c r="CZS31" s="112"/>
      <c r="CZT31" s="112"/>
      <c r="CZU31" s="112"/>
      <c r="CZV31" s="112"/>
      <c r="CZW31" s="112"/>
      <c r="CZX31" s="112"/>
      <c r="CZY31" s="112"/>
      <c r="CZZ31" s="112"/>
      <c r="DAA31" s="112"/>
      <c r="DAB31" s="112"/>
      <c r="DAC31" s="112"/>
      <c r="DAD31" s="112"/>
      <c r="DAE31" s="112"/>
      <c r="DAF31" s="112"/>
      <c r="DAG31" s="112"/>
      <c r="DAH31" s="112"/>
      <c r="DAI31" s="112"/>
      <c r="DAJ31" s="112"/>
      <c r="DAK31" s="112"/>
      <c r="DAL31" s="112"/>
      <c r="DAM31" s="112"/>
      <c r="DAN31" s="112"/>
      <c r="DAO31" s="112"/>
      <c r="DAP31" s="112"/>
      <c r="DAQ31" s="112"/>
      <c r="DAR31" s="112"/>
      <c r="DAS31" s="112"/>
      <c r="DAT31" s="112"/>
      <c r="DAU31" s="112"/>
      <c r="DAV31" s="112"/>
      <c r="DAW31" s="112"/>
      <c r="DAX31" s="112"/>
      <c r="DAY31" s="112"/>
      <c r="DAZ31" s="112"/>
      <c r="DBA31" s="112"/>
      <c r="DBB31" s="112"/>
      <c r="DBC31" s="112"/>
      <c r="DBD31" s="112"/>
      <c r="DBE31" s="112"/>
      <c r="DBF31" s="112"/>
      <c r="DBG31" s="112"/>
      <c r="DBH31" s="112"/>
      <c r="DBI31" s="112"/>
      <c r="DBJ31" s="112"/>
      <c r="DBK31" s="112"/>
      <c r="DBL31" s="112"/>
      <c r="DBM31" s="112"/>
      <c r="DBN31" s="112"/>
      <c r="DBO31" s="112"/>
      <c r="DBP31" s="112"/>
      <c r="DBQ31" s="112"/>
      <c r="DBR31" s="112"/>
      <c r="DBS31" s="112"/>
      <c r="DBT31" s="112"/>
      <c r="DBU31" s="112"/>
      <c r="DBV31" s="112"/>
      <c r="DBW31" s="112"/>
      <c r="DBX31" s="112"/>
      <c r="DBY31" s="112"/>
      <c r="DBZ31" s="112"/>
      <c r="DCA31" s="112"/>
      <c r="DCB31" s="112"/>
      <c r="DCC31" s="112"/>
      <c r="DCD31" s="112"/>
      <c r="DCE31" s="112"/>
      <c r="DCF31" s="112"/>
      <c r="DCG31" s="112"/>
      <c r="DCH31" s="112"/>
      <c r="DCI31" s="112"/>
      <c r="DCJ31" s="112"/>
      <c r="DCK31" s="112"/>
      <c r="DCL31" s="112"/>
      <c r="DCM31" s="112"/>
      <c r="DCN31" s="112"/>
      <c r="DCO31" s="112"/>
      <c r="DCP31" s="112"/>
      <c r="DCQ31" s="112"/>
      <c r="DCR31" s="112"/>
      <c r="DCS31" s="112"/>
      <c r="DCT31" s="112"/>
      <c r="DCU31" s="112"/>
      <c r="DCV31" s="112"/>
      <c r="DCW31" s="112"/>
      <c r="DCX31" s="112"/>
      <c r="DCY31" s="112"/>
      <c r="DCZ31" s="112"/>
      <c r="DDA31" s="112"/>
      <c r="DDB31" s="112"/>
      <c r="DDC31" s="112"/>
      <c r="DDD31" s="112"/>
      <c r="DDE31" s="112"/>
      <c r="DDF31" s="112"/>
      <c r="DDG31" s="112"/>
      <c r="DDH31" s="112"/>
      <c r="DDI31" s="112"/>
      <c r="DDJ31" s="112"/>
      <c r="DDK31" s="112"/>
      <c r="DDL31" s="112"/>
      <c r="DDM31" s="112"/>
      <c r="DDN31" s="112"/>
      <c r="DDO31" s="112"/>
      <c r="DDP31" s="112"/>
      <c r="DDQ31" s="112"/>
      <c r="DDR31" s="112"/>
      <c r="DDS31" s="112"/>
      <c r="DDT31" s="112"/>
      <c r="DDU31" s="112"/>
      <c r="DDV31" s="112"/>
      <c r="DDW31" s="112"/>
      <c r="DDX31" s="112"/>
      <c r="DDY31" s="112"/>
      <c r="DDZ31" s="112"/>
      <c r="DEA31" s="112"/>
      <c r="DEB31" s="112"/>
      <c r="DEC31" s="112"/>
      <c r="DED31" s="112"/>
      <c r="DEE31" s="112"/>
      <c r="DEF31" s="112"/>
      <c r="DEG31" s="112"/>
      <c r="DEH31" s="112"/>
      <c r="DEI31" s="112"/>
      <c r="DEJ31" s="112"/>
      <c r="DEK31" s="112"/>
      <c r="DEL31" s="112"/>
      <c r="DEM31" s="112"/>
      <c r="DEN31" s="112"/>
      <c r="DEO31" s="112"/>
      <c r="DEP31" s="112"/>
      <c r="DEQ31" s="112"/>
      <c r="DER31" s="112"/>
      <c r="DES31" s="112"/>
      <c r="DET31" s="112"/>
      <c r="DEU31" s="112"/>
      <c r="DEV31" s="112"/>
      <c r="DEW31" s="112"/>
      <c r="DEX31" s="112"/>
      <c r="DEY31" s="112"/>
      <c r="DEZ31" s="112"/>
      <c r="DFA31" s="112"/>
      <c r="DFB31" s="112"/>
      <c r="DFC31" s="112"/>
      <c r="DFD31" s="112"/>
      <c r="DFE31" s="112"/>
      <c r="DFF31" s="112"/>
      <c r="DFG31" s="112"/>
      <c r="DFH31" s="112"/>
      <c r="DFI31" s="112"/>
      <c r="DFJ31" s="112"/>
      <c r="DFK31" s="112"/>
      <c r="DFL31" s="112"/>
      <c r="DFM31" s="112"/>
      <c r="DFN31" s="112"/>
      <c r="DFO31" s="112"/>
      <c r="DFP31" s="112"/>
      <c r="DFQ31" s="112"/>
      <c r="DFR31" s="112"/>
      <c r="DFS31" s="112"/>
      <c r="DFT31" s="112"/>
      <c r="DFU31" s="112"/>
      <c r="DFV31" s="112"/>
      <c r="DFW31" s="112"/>
      <c r="DFX31" s="112"/>
      <c r="DFY31" s="112"/>
      <c r="DFZ31" s="112"/>
      <c r="DGA31" s="112"/>
      <c r="DGB31" s="112"/>
      <c r="DGC31" s="112"/>
      <c r="DGD31" s="112"/>
      <c r="DGE31" s="112"/>
      <c r="DGF31" s="112"/>
      <c r="DGG31" s="112"/>
      <c r="DGH31" s="112"/>
      <c r="DGI31" s="112"/>
      <c r="DGJ31" s="112"/>
      <c r="DGK31" s="112"/>
      <c r="DGL31" s="112"/>
      <c r="DGM31" s="112"/>
      <c r="DGN31" s="112"/>
      <c r="DGO31" s="112"/>
      <c r="DGP31" s="112"/>
      <c r="DGQ31" s="112"/>
      <c r="DGR31" s="112"/>
      <c r="DGS31" s="112"/>
      <c r="DGT31" s="112"/>
      <c r="DGU31" s="112"/>
      <c r="DGV31" s="112"/>
      <c r="DGW31" s="112"/>
      <c r="DGX31" s="112"/>
      <c r="DGY31" s="112"/>
      <c r="DGZ31" s="112"/>
      <c r="DHA31" s="112"/>
      <c r="DHB31" s="112"/>
      <c r="DHC31" s="112"/>
      <c r="DHD31" s="112"/>
      <c r="DHE31" s="112"/>
      <c r="DHF31" s="112"/>
      <c r="DHG31" s="112"/>
      <c r="DHH31" s="112"/>
      <c r="DHI31" s="112"/>
      <c r="DHJ31" s="112"/>
      <c r="DHK31" s="112"/>
      <c r="DHL31" s="112"/>
      <c r="DHM31" s="112"/>
      <c r="DHN31" s="112"/>
      <c r="DHO31" s="112"/>
      <c r="DHP31" s="112"/>
      <c r="DHQ31" s="112"/>
      <c r="DHR31" s="112"/>
      <c r="DHS31" s="112"/>
      <c r="DHT31" s="112"/>
      <c r="DHU31" s="112"/>
      <c r="DHV31" s="112"/>
      <c r="DHW31" s="112"/>
      <c r="DHX31" s="112"/>
      <c r="DHY31" s="112"/>
      <c r="DHZ31" s="112"/>
      <c r="DIA31" s="112"/>
      <c r="DIB31" s="112"/>
      <c r="DIC31" s="112"/>
      <c r="DID31" s="112"/>
      <c r="DIE31" s="112"/>
      <c r="DIF31" s="112"/>
      <c r="DIG31" s="112"/>
      <c r="DIH31" s="112"/>
      <c r="DII31" s="112"/>
      <c r="DIJ31" s="112"/>
      <c r="DIK31" s="112"/>
      <c r="DIL31" s="112"/>
      <c r="DIM31" s="112"/>
      <c r="DIN31" s="112"/>
      <c r="DIO31" s="112"/>
      <c r="DIP31" s="112"/>
      <c r="DIQ31" s="112"/>
      <c r="DIR31" s="112"/>
      <c r="DIS31" s="112"/>
      <c r="DIT31" s="112"/>
      <c r="DIU31" s="112"/>
      <c r="DIV31" s="112"/>
      <c r="DIW31" s="112"/>
      <c r="DIX31" s="112"/>
      <c r="DIY31" s="112"/>
      <c r="DIZ31" s="112"/>
      <c r="DJA31" s="112"/>
      <c r="DJB31" s="112"/>
      <c r="DJC31" s="112"/>
      <c r="DJD31" s="112"/>
      <c r="DJE31" s="112"/>
      <c r="DJF31" s="112"/>
      <c r="DJG31" s="112"/>
      <c r="DJH31" s="112"/>
      <c r="DJI31" s="112"/>
      <c r="DJJ31" s="112"/>
      <c r="DJK31" s="112"/>
      <c r="DJL31" s="112"/>
      <c r="DJM31" s="112"/>
      <c r="DJN31" s="112"/>
      <c r="DJO31" s="112"/>
      <c r="DJP31" s="112"/>
      <c r="DJQ31" s="112"/>
      <c r="DJR31" s="112"/>
      <c r="DJS31" s="112"/>
      <c r="DJT31" s="112"/>
      <c r="DJU31" s="112"/>
      <c r="DJV31" s="112"/>
      <c r="DJW31" s="112"/>
      <c r="DJX31" s="112"/>
      <c r="DJY31" s="112"/>
      <c r="DJZ31" s="112"/>
      <c r="DKA31" s="112"/>
      <c r="DKB31" s="112"/>
      <c r="DKC31" s="112"/>
      <c r="DKD31" s="112"/>
      <c r="DKE31" s="112"/>
      <c r="DKF31" s="112"/>
      <c r="DKG31" s="112"/>
      <c r="DKH31" s="112"/>
      <c r="DKI31" s="112"/>
      <c r="DKJ31" s="112"/>
      <c r="DKK31" s="112"/>
      <c r="DKL31" s="112"/>
      <c r="DKM31" s="112"/>
      <c r="DKN31" s="112"/>
      <c r="DKO31" s="112"/>
      <c r="DKP31" s="112"/>
      <c r="DKQ31" s="112"/>
      <c r="DKR31" s="112"/>
      <c r="DKS31" s="112"/>
      <c r="DKT31" s="112"/>
      <c r="DKU31" s="112"/>
      <c r="DKV31" s="112"/>
      <c r="DKW31" s="112"/>
      <c r="DKX31" s="112"/>
      <c r="DKY31" s="112"/>
      <c r="DKZ31" s="112"/>
      <c r="DLA31" s="112"/>
      <c r="DLB31" s="112"/>
      <c r="DLC31" s="112"/>
      <c r="DLD31" s="112"/>
      <c r="DLE31" s="112"/>
      <c r="DLF31" s="112"/>
      <c r="DLG31" s="112"/>
      <c r="DLH31" s="112"/>
      <c r="DLI31" s="112"/>
      <c r="DLJ31" s="112"/>
      <c r="DLK31" s="112"/>
      <c r="DLL31" s="112"/>
      <c r="DLM31" s="112"/>
      <c r="DLN31" s="112"/>
      <c r="DLO31" s="112"/>
      <c r="DLP31" s="112"/>
      <c r="DLQ31" s="112"/>
      <c r="DLR31" s="112"/>
      <c r="DLS31" s="112"/>
      <c r="DLT31" s="112"/>
      <c r="DLU31" s="112"/>
      <c r="DLV31" s="112"/>
      <c r="DLW31" s="112"/>
      <c r="DLX31" s="112"/>
      <c r="DLY31" s="112"/>
      <c r="DLZ31" s="112"/>
      <c r="DMA31" s="112"/>
      <c r="DMB31" s="112"/>
      <c r="DMC31" s="112"/>
      <c r="DMD31" s="112"/>
      <c r="DME31" s="112"/>
      <c r="DMF31" s="112"/>
      <c r="DMG31" s="112"/>
      <c r="DMH31" s="112"/>
      <c r="DMI31" s="112"/>
      <c r="DMJ31" s="112"/>
      <c r="DMK31" s="112"/>
      <c r="DML31" s="112"/>
      <c r="DMM31" s="112"/>
      <c r="DMN31" s="112"/>
      <c r="DMO31" s="112"/>
      <c r="DMP31" s="112"/>
      <c r="DMQ31" s="112"/>
      <c r="DMR31" s="112"/>
      <c r="DMS31" s="112"/>
      <c r="DMT31" s="112"/>
      <c r="DMU31" s="112"/>
      <c r="DMV31" s="112"/>
      <c r="DMW31" s="112"/>
      <c r="DMX31" s="112"/>
      <c r="DMY31" s="112"/>
      <c r="DMZ31" s="112"/>
      <c r="DNA31" s="112"/>
      <c r="DNB31" s="112"/>
      <c r="DNC31" s="112"/>
      <c r="DND31" s="112"/>
      <c r="DNE31" s="112"/>
      <c r="DNF31" s="112"/>
      <c r="DNG31" s="112"/>
      <c r="DNH31" s="112"/>
      <c r="DNI31" s="112"/>
      <c r="DNJ31" s="112"/>
      <c r="DNK31" s="112"/>
      <c r="DNL31" s="112"/>
      <c r="DNM31" s="112"/>
      <c r="DNN31" s="112"/>
      <c r="DNO31" s="112"/>
      <c r="DNP31" s="112"/>
      <c r="DNQ31" s="112"/>
      <c r="DNR31" s="112"/>
      <c r="DNS31" s="112"/>
      <c r="DNT31" s="112"/>
      <c r="DNU31" s="112"/>
      <c r="DNV31" s="112"/>
      <c r="DNW31" s="112"/>
      <c r="DNX31" s="112"/>
      <c r="DNY31" s="112"/>
      <c r="DNZ31" s="112"/>
      <c r="DOA31" s="112"/>
      <c r="DOB31" s="112"/>
      <c r="DOC31" s="112"/>
      <c r="DOD31" s="112"/>
      <c r="DOE31" s="112"/>
      <c r="DOF31" s="112"/>
      <c r="DOG31" s="112"/>
      <c r="DOH31" s="112"/>
      <c r="DOI31" s="112"/>
      <c r="DOJ31" s="112"/>
      <c r="DOK31" s="112"/>
      <c r="DOL31" s="112"/>
      <c r="DOM31" s="112"/>
      <c r="DON31" s="112"/>
      <c r="DOO31" s="112"/>
      <c r="DOP31" s="112"/>
      <c r="DOQ31" s="112"/>
      <c r="DOR31" s="112"/>
      <c r="DOS31" s="112"/>
      <c r="DOT31" s="112"/>
      <c r="DOU31" s="112"/>
      <c r="DOV31" s="112"/>
      <c r="DOW31" s="112"/>
      <c r="DOX31" s="112"/>
      <c r="DOY31" s="112"/>
      <c r="DOZ31" s="112"/>
      <c r="DPA31" s="112"/>
      <c r="DPB31" s="112"/>
      <c r="DPC31" s="112"/>
      <c r="DPD31" s="112"/>
      <c r="DPE31" s="112"/>
      <c r="DPF31" s="112"/>
      <c r="DPG31" s="112"/>
      <c r="DPH31" s="112"/>
      <c r="DPI31" s="112"/>
      <c r="DPJ31" s="112"/>
      <c r="DPK31" s="112"/>
      <c r="DPL31" s="112"/>
      <c r="DPM31" s="112"/>
      <c r="DPN31" s="112"/>
      <c r="DPO31" s="112"/>
      <c r="DPP31" s="112"/>
      <c r="DPQ31" s="112"/>
      <c r="DPR31" s="112"/>
      <c r="DPS31" s="112"/>
      <c r="DPT31" s="112"/>
      <c r="DPU31" s="112"/>
      <c r="DPV31" s="112"/>
      <c r="DPW31" s="112"/>
      <c r="DPX31" s="112"/>
      <c r="DPY31" s="112"/>
      <c r="DPZ31" s="112"/>
      <c r="DQA31" s="112"/>
      <c r="DQB31" s="112"/>
      <c r="DQC31" s="112"/>
      <c r="DQD31" s="112"/>
      <c r="DQE31" s="112"/>
      <c r="DQF31" s="112"/>
      <c r="DQG31" s="112"/>
      <c r="DQH31" s="112"/>
      <c r="DQI31" s="112"/>
      <c r="DQJ31" s="112"/>
      <c r="DQK31" s="112"/>
      <c r="DQL31" s="112"/>
      <c r="DQM31" s="112"/>
      <c r="DQN31" s="112"/>
      <c r="DQO31" s="112"/>
      <c r="DQP31" s="112"/>
      <c r="DQQ31" s="112"/>
      <c r="DQR31" s="112"/>
      <c r="DQS31" s="112"/>
      <c r="DQT31" s="112"/>
      <c r="DQU31" s="112"/>
      <c r="DQV31" s="112"/>
      <c r="DQW31" s="112"/>
      <c r="DQX31" s="112"/>
      <c r="DQY31" s="112"/>
      <c r="DQZ31" s="112"/>
      <c r="DRA31" s="112"/>
      <c r="DRB31" s="112"/>
      <c r="DRC31" s="112"/>
      <c r="DRD31" s="112"/>
      <c r="DRE31" s="112"/>
      <c r="DRF31" s="112"/>
      <c r="DRG31" s="112"/>
      <c r="DRH31" s="112"/>
      <c r="DRI31" s="112"/>
      <c r="DRJ31" s="112"/>
      <c r="DRK31" s="112"/>
      <c r="DRL31" s="112"/>
      <c r="DRM31" s="112"/>
      <c r="DRN31" s="112"/>
      <c r="DRO31" s="112"/>
      <c r="DRP31" s="112"/>
      <c r="DRQ31" s="112"/>
      <c r="DRR31" s="112"/>
      <c r="DRS31" s="112"/>
      <c r="DRT31" s="112"/>
      <c r="DRU31" s="112"/>
      <c r="DRV31" s="112"/>
      <c r="DRW31" s="112"/>
      <c r="DRX31" s="112"/>
      <c r="DRY31" s="112"/>
      <c r="DRZ31" s="112"/>
      <c r="DSA31" s="112"/>
      <c r="DSB31" s="112"/>
      <c r="DSC31" s="112"/>
      <c r="DSD31" s="112"/>
      <c r="DSE31" s="112"/>
      <c r="DSF31" s="112"/>
      <c r="DSG31" s="112"/>
      <c r="DSH31" s="112"/>
      <c r="DSI31" s="112"/>
      <c r="DSJ31" s="112"/>
      <c r="DSK31" s="112"/>
      <c r="DSL31" s="112"/>
      <c r="DSM31" s="112"/>
      <c r="DSN31" s="112"/>
      <c r="DSO31" s="112"/>
      <c r="DSP31" s="112"/>
      <c r="DSQ31" s="112"/>
      <c r="DSR31" s="112"/>
      <c r="DSS31" s="112"/>
      <c r="DST31" s="112"/>
      <c r="DSU31" s="112"/>
      <c r="DSV31" s="112"/>
      <c r="DSW31" s="112"/>
      <c r="DSX31" s="112"/>
      <c r="DSY31" s="112"/>
      <c r="DSZ31" s="112"/>
      <c r="DTA31" s="112"/>
      <c r="DTB31" s="112"/>
      <c r="DTC31" s="112"/>
      <c r="DTD31" s="112"/>
      <c r="DTE31" s="112"/>
      <c r="DTF31" s="112"/>
      <c r="DTG31" s="112"/>
      <c r="DTH31" s="112"/>
      <c r="DTI31" s="112"/>
      <c r="DTJ31" s="112"/>
      <c r="DTK31" s="112"/>
      <c r="DTL31" s="112"/>
      <c r="DTM31" s="112"/>
      <c r="DTN31" s="112"/>
      <c r="DTO31" s="112"/>
      <c r="DTP31" s="112"/>
      <c r="DTQ31" s="112"/>
      <c r="DTR31" s="112"/>
      <c r="DTS31" s="112"/>
      <c r="DTT31" s="112"/>
      <c r="DTU31" s="112"/>
      <c r="DTV31" s="112"/>
      <c r="DTW31" s="112"/>
      <c r="DTX31" s="112"/>
      <c r="DTY31" s="112"/>
      <c r="DTZ31" s="112"/>
      <c r="DUA31" s="112"/>
      <c r="DUB31" s="112"/>
      <c r="DUC31" s="112"/>
      <c r="DUD31" s="112"/>
      <c r="DUE31" s="112"/>
      <c r="DUF31" s="112"/>
      <c r="DUG31" s="112"/>
      <c r="DUH31" s="112"/>
      <c r="DUI31" s="112"/>
      <c r="DUJ31" s="112"/>
      <c r="DUK31" s="112"/>
      <c r="DUL31" s="112"/>
      <c r="DUM31" s="112"/>
      <c r="DUN31" s="112"/>
      <c r="DUO31" s="112"/>
      <c r="DUP31" s="112"/>
      <c r="DUQ31" s="112"/>
      <c r="DUR31" s="112"/>
      <c r="DUS31" s="112"/>
      <c r="DUT31" s="112"/>
      <c r="DUU31" s="112"/>
      <c r="DUV31" s="112"/>
      <c r="DUW31" s="112"/>
      <c r="DUX31" s="112"/>
      <c r="DUY31" s="112"/>
      <c r="DUZ31" s="112"/>
      <c r="DVA31" s="112"/>
      <c r="DVB31" s="112"/>
      <c r="DVC31" s="112"/>
      <c r="DVD31" s="112"/>
      <c r="DVE31" s="112"/>
      <c r="DVF31" s="112"/>
      <c r="DVG31" s="112"/>
      <c r="DVH31" s="112"/>
      <c r="DVI31" s="112"/>
      <c r="DVJ31" s="112"/>
      <c r="DVK31" s="112"/>
      <c r="DVL31" s="112"/>
      <c r="DVM31" s="112"/>
      <c r="DVN31" s="112"/>
      <c r="DVO31" s="112"/>
      <c r="DVP31" s="112"/>
      <c r="DVQ31" s="112"/>
      <c r="DVR31" s="112"/>
      <c r="DVS31" s="112"/>
      <c r="DVT31" s="112"/>
      <c r="DVU31" s="112"/>
      <c r="DVV31" s="112"/>
      <c r="DVW31" s="112"/>
      <c r="DVX31" s="112"/>
      <c r="DVY31" s="112"/>
      <c r="DVZ31" s="112"/>
      <c r="DWA31" s="112"/>
      <c r="DWB31" s="112"/>
      <c r="DWC31" s="112"/>
      <c r="DWD31" s="112"/>
      <c r="DWE31" s="112"/>
      <c r="DWF31" s="112"/>
      <c r="DWG31" s="112"/>
      <c r="DWH31" s="112"/>
      <c r="DWI31" s="112"/>
      <c r="DWJ31" s="112"/>
      <c r="DWK31" s="112"/>
      <c r="DWL31" s="112"/>
      <c r="DWM31" s="112"/>
      <c r="DWN31" s="112"/>
      <c r="DWO31" s="112"/>
      <c r="DWP31" s="112"/>
      <c r="DWQ31" s="112"/>
      <c r="DWR31" s="112"/>
      <c r="DWS31" s="112"/>
      <c r="DWT31" s="112"/>
      <c r="DWU31" s="112"/>
      <c r="DWV31" s="112"/>
      <c r="DWW31" s="112"/>
      <c r="DWX31" s="112"/>
      <c r="DWY31" s="112"/>
      <c r="DWZ31" s="112"/>
      <c r="DXA31" s="112"/>
      <c r="DXB31" s="112"/>
      <c r="DXC31" s="112"/>
      <c r="DXD31" s="112"/>
      <c r="DXE31" s="112"/>
      <c r="DXF31" s="112"/>
      <c r="DXG31" s="112"/>
      <c r="DXH31" s="112"/>
      <c r="DXI31" s="112"/>
      <c r="DXJ31" s="112"/>
      <c r="DXK31" s="112"/>
      <c r="DXL31" s="112"/>
      <c r="DXM31" s="112"/>
      <c r="DXN31" s="112"/>
      <c r="DXO31" s="112"/>
      <c r="DXP31" s="112"/>
      <c r="DXQ31" s="112"/>
      <c r="DXR31" s="112"/>
      <c r="DXS31" s="112"/>
      <c r="DXT31" s="112"/>
      <c r="DXU31" s="112"/>
      <c r="DXV31" s="112"/>
      <c r="DXW31" s="112"/>
      <c r="DXX31" s="112"/>
      <c r="DXY31" s="112"/>
      <c r="DXZ31" s="112"/>
      <c r="DYA31" s="112"/>
      <c r="DYB31" s="112"/>
      <c r="DYC31" s="112"/>
      <c r="DYD31" s="112"/>
      <c r="DYE31" s="112"/>
      <c r="DYF31" s="112"/>
      <c r="DYG31" s="112"/>
      <c r="DYH31" s="112"/>
      <c r="DYI31" s="112"/>
      <c r="DYJ31" s="112"/>
      <c r="DYK31" s="112"/>
      <c r="DYL31" s="112"/>
      <c r="DYM31" s="112"/>
      <c r="DYN31" s="112"/>
      <c r="DYO31" s="112"/>
      <c r="DYP31" s="112"/>
      <c r="DYQ31" s="112"/>
      <c r="DYR31" s="112"/>
      <c r="DYS31" s="112"/>
      <c r="DYT31" s="112"/>
      <c r="DYU31" s="112"/>
      <c r="DYV31" s="112"/>
      <c r="DYW31" s="112"/>
      <c r="DYX31" s="112"/>
      <c r="DYY31" s="112"/>
      <c r="DYZ31" s="112"/>
      <c r="DZA31" s="112"/>
      <c r="DZB31" s="112"/>
      <c r="DZC31" s="112"/>
      <c r="DZD31" s="112"/>
      <c r="DZE31" s="112"/>
      <c r="DZF31" s="112"/>
      <c r="DZG31" s="112"/>
      <c r="DZH31" s="112"/>
      <c r="DZI31" s="112"/>
      <c r="DZJ31" s="112"/>
      <c r="DZK31" s="112"/>
      <c r="DZL31" s="112"/>
      <c r="DZM31" s="112"/>
      <c r="DZN31" s="112"/>
      <c r="DZO31" s="112"/>
      <c r="DZP31" s="112"/>
      <c r="DZQ31" s="112"/>
      <c r="DZR31" s="112"/>
      <c r="DZS31" s="112"/>
      <c r="DZT31" s="112"/>
      <c r="DZU31" s="112"/>
      <c r="DZV31" s="112"/>
      <c r="DZW31" s="112"/>
      <c r="DZX31" s="112"/>
      <c r="DZY31" s="112"/>
      <c r="DZZ31" s="112"/>
      <c r="EAA31" s="112"/>
      <c r="EAB31" s="112"/>
      <c r="EAC31" s="112"/>
      <c r="EAD31" s="112"/>
      <c r="EAE31" s="112"/>
      <c r="EAF31" s="112"/>
      <c r="EAG31" s="112"/>
      <c r="EAH31" s="112"/>
      <c r="EAI31" s="112"/>
      <c r="EAJ31" s="112"/>
      <c r="EAK31" s="112"/>
      <c r="EAL31" s="112"/>
      <c r="EAM31" s="112"/>
      <c r="EAN31" s="112"/>
      <c r="EAO31" s="112"/>
      <c r="EAP31" s="112"/>
      <c r="EAQ31" s="112"/>
      <c r="EAR31" s="112"/>
      <c r="EAS31" s="112"/>
      <c r="EAT31" s="112"/>
      <c r="EAU31" s="112"/>
      <c r="EAV31" s="112"/>
      <c r="EAW31" s="112"/>
      <c r="EAX31" s="112"/>
      <c r="EAY31" s="112"/>
      <c r="EAZ31" s="112"/>
      <c r="EBA31" s="112"/>
      <c r="EBB31" s="112"/>
      <c r="EBC31" s="112"/>
      <c r="EBD31" s="112"/>
      <c r="EBE31" s="112"/>
      <c r="EBF31" s="112"/>
      <c r="EBG31" s="112"/>
      <c r="EBH31" s="112"/>
      <c r="EBI31" s="112"/>
      <c r="EBJ31" s="112"/>
      <c r="EBK31" s="112"/>
      <c r="EBL31" s="112"/>
      <c r="EBM31" s="112"/>
      <c r="EBN31" s="112"/>
      <c r="EBO31" s="112"/>
      <c r="EBP31" s="112"/>
      <c r="EBQ31" s="112"/>
      <c r="EBR31" s="112"/>
      <c r="EBS31" s="112"/>
      <c r="EBT31" s="112"/>
      <c r="EBU31" s="112"/>
      <c r="EBV31" s="112"/>
      <c r="EBW31" s="112"/>
      <c r="EBX31" s="112"/>
      <c r="EBY31" s="112"/>
      <c r="EBZ31" s="112"/>
      <c r="ECA31" s="112"/>
      <c r="ECB31" s="112"/>
      <c r="ECC31" s="112"/>
      <c r="ECD31" s="112"/>
      <c r="ECE31" s="112"/>
      <c r="ECF31" s="112"/>
      <c r="ECG31" s="112"/>
      <c r="ECH31" s="112"/>
      <c r="ECI31" s="112"/>
      <c r="ECJ31" s="112"/>
      <c r="ECK31" s="112"/>
      <c r="ECL31" s="112"/>
      <c r="ECM31" s="112"/>
      <c r="ECN31" s="112"/>
      <c r="ECO31" s="112"/>
      <c r="ECP31" s="112"/>
      <c r="ECQ31" s="112"/>
      <c r="ECR31" s="112"/>
      <c r="ECS31" s="112"/>
      <c r="ECT31" s="112"/>
      <c r="ECU31" s="112"/>
      <c r="ECV31" s="112"/>
      <c r="ECW31" s="112"/>
      <c r="ECX31" s="112"/>
      <c r="ECY31" s="112"/>
      <c r="ECZ31" s="112"/>
      <c r="EDA31" s="112"/>
      <c r="EDB31" s="112"/>
      <c r="EDC31" s="112"/>
      <c r="EDD31" s="112"/>
      <c r="EDE31" s="112"/>
      <c r="EDF31" s="112"/>
      <c r="EDG31" s="112"/>
      <c r="EDH31" s="112"/>
      <c r="EDI31" s="112"/>
      <c r="EDJ31" s="112"/>
      <c r="EDK31" s="112"/>
      <c r="EDL31" s="112"/>
      <c r="EDM31" s="112"/>
      <c r="EDN31" s="112"/>
      <c r="EDO31" s="112"/>
      <c r="EDP31" s="112"/>
      <c r="EDQ31" s="112"/>
      <c r="EDR31" s="112"/>
      <c r="EDS31" s="112"/>
      <c r="EDT31" s="112"/>
      <c r="EDU31" s="112"/>
      <c r="EDV31" s="112"/>
      <c r="EDW31" s="112"/>
      <c r="EDX31" s="112"/>
      <c r="EDY31" s="112"/>
      <c r="EDZ31" s="112"/>
      <c r="EEA31" s="112"/>
      <c r="EEB31" s="112"/>
      <c r="EEC31" s="112"/>
      <c r="EED31" s="112"/>
      <c r="EEE31" s="112"/>
      <c r="EEF31" s="112"/>
      <c r="EEG31" s="112"/>
      <c r="EEH31" s="112"/>
      <c r="EEI31" s="112"/>
      <c r="EEJ31" s="112"/>
      <c r="EEK31" s="112"/>
      <c r="EEL31" s="112"/>
      <c r="EEM31" s="112"/>
      <c r="EEN31" s="112"/>
      <c r="EEO31" s="112"/>
      <c r="EEP31" s="112"/>
      <c r="EEQ31" s="112"/>
      <c r="EER31" s="112"/>
      <c r="EES31" s="112"/>
      <c r="EET31" s="112"/>
      <c r="EEU31" s="112"/>
      <c r="EEV31" s="112"/>
      <c r="EEW31" s="112"/>
      <c r="EEX31" s="112"/>
      <c r="EEY31" s="112"/>
      <c r="EEZ31" s="112"/>
      <c r="EFA31" s="112"/>
      <c r="EFB31" s="112"/>
      <c r="EFC31" s="112"/>
      <c r="EFD31" s="112"/>
      <c r="EFE31" s="112"/>
      <c r="EFF31" s="112"/>
      <c r="EFG31" s="112"/>
      <c r="EFH31" s="112"/>
      <c r="EFI31" s="112"/>
      <c r="EFJ31" s="112"/>
      <c r="EFK31" s="112"/>
      <c r="EFL31" s="112"/>
      <c r="EFM31" s="112"/>
      <c r="EFN31" s="112"/>
      <c r="EFO31" s="112"/>
      <c r="EFP31" s="112"/>
      <c r="EFQ31" s="112"/>
      <c r="EFR31" s="112"/>
      <c r="EFS31" s="112"/>
      <c r="EFT31" s="112"/>
      <c r="EFU31" s="112"/>
      <c r="EFV31" s="112"/>
      <c r="EFW31" s="112"/>
      <c r="EFX31" s="112"/>
      <c r="EFY31" s="112"/>
      <c r="EFZ31" s="112"/>
      <c r="EGA31" s="112"/>
      <c r="EGB31" s="112"/>
      <c r="EGC31" s="112"/>
      <c r="EGD31" s="112"/>
      <c r="EGE31" s="112"/>
      <c r="EGF31" s="112"/>
      <c r="EGG31" s="112"/>
      <c r="EGH31" s="112"/>
      <c r="EGI31" s="112"/>
      <c r="EGJ31" s="112"/>
      <c r="EGK31" s="112"/>
      <c r="EGL31" s="112"/>
      <c r="EGM31" s="112"/>
      <c r="EGN31" s="112"/>
      <c r="EGO31" s="112"/>
      <c r="EGP31" s="112"/>
      <c r="EGQ31" s="112"/>
      <c r="EGR31" s="112"/>
      <c r="EGS31" s="112"/>
      <c r="EGT31" s="112"/>
      <c r="EGU31" s="112"/>
      <c r="EGV31" s="112"/>
      <c r="EGW31" s="112"/>
      <c r="EGX31" s="112"/>
      <c r="EGY31" s="112"/>
      <c r="EGZ31" s="112"/>
      <c r="EHA31" s="112"/>
      <c r="EHB31" s="112"/>
      <c r="EHC31" s="112"/>
      <c r="EHD31" s="112"/>
      <c r="EHE31" s="112"/>
      <c r="EHF31" s="112"/>
      <c r="EHG31" s="112"/>
      <c r="EHH31" s="112"/>
      <c r="EHI31" s="112"/>
      <c r="EHJ31" s="112"/>
      <c r="EHK31" s="112"/>
      <c r="EHL31" s="112"/>
      <c r="EHM31" s="112"/>
      <c r="EHN31" s="112"/>
      <c r="EHO31" s="112"/>
      <c r="EHP31" s="112"/>
      <c r="EHQ31" s="112"/>
      <c r="EHR31" s="112"/>
      <c r="EHS31" s="112"/>
      <c r="EHT31" s="112"/>
      <c r="EHU31" s="112"/>
      <c r="EHV31" s="112"/>
      <c r="EHW31" s="112"/>
      <c r="EHX31" s="112"/>
      <c r="EHY31" s="112"/>
      <c r="EHZ31" s="112"/>
      <c r="EIA31" s="112"/>
      <c r="EIB31" s="112"/>
      <c r="EIC31" s="112"/>
      <c r="EID31" s="112"/>
      <c r="EIE31" s="112"/>
      <c r="EIF31" s="112"/>
      <c r="EIG31" s="112"/>
      <c r="EIH31" s="112"/>
      <c r="EII31" s="112"/>
      <c r="EIJ31" s="112"/>
      <c r="EIK31" s="112"/>
      <c r="EIL31" s="112"/>
      <c r="EIM31" s="112"/>
      <c r="EIN31" s="112"/>
      <c r="EIO31" s="112"/>
      <c r="EIP31" s="112"/>
      <c r="EIQ31" s="112"/>
      <c r="EIR31" s="112"/>
      <c r="EIS31" s="112"/>
      <c r="EIT31" s="112"/>
      <c r="EIU31" s="112"/>
      <c r="EIV31" s="112"/>
      <c r="EIW31" s="112"/>
      <c r="EIX31" s="112"/>
      <c r="EIY31" s="112"/>
      <c r="EIZ31" s="112"/>
      <c r="EJA31" s="112"/>
      <c r="EJB31" s="112"/>
      <c r="EJC31" s="112"/>
      <c r="EJD31" s="112"/>
      <c r="EJE31" s="112"/>
      <c r="EJF31" s="112"/>
      <c r="EJG31" s="112"/>
      <c r="EJH31" s="112"/>
      <c r="EJI31" s="112"/>
      <c r="EJJ31" s="112"/>
      <c r="EJK31" s="112"/>
      <c r="EJL31" s="112"/>
      <c r="EJM31" s="112"/>
      <c r="EJN31" s="112"/>
      <c r="EJO31" s="112"/>
      <c r="EJP31" s="112"/>
      <c r="EJQ31" s="112"/>
      <c r="EJR31" s="112"/>
      <c r="EJS31" s="112"/>
      <c r="EJT31" s="112"/>
      <c r="EJU31" s="112"/>
      <c r="EJV31" s="112"/>
      <c r="EJW31" s="112"/>
      <c r="EJX31" s="112"/>
      <c r="EJY31" s="112"/>
      <c r="EJZ31" s="112"/>
      <c r="EKA31" s="112"/>
      <c r="EKB31" s="112"/>
      <c r="EKC31" s="112"/>
      <c r="EKD31" s="112"/>
      <c r="EKE31" s="112"/>
      <c r="EKF31" s="112"/>
      <c r="EKG31" s="112"/>
      <c r="EKH31" s="112"/>
      <c r="EKI31" s="112"/>
      <c r="EKJ31" s="112"/>
      <c r="EKK31" s="112"/>
      <c r="EKL31" s="112"/>
      <c r="EKM31" s="112"/>
      <c r="EKN31" s="112"/>
      <c r="EKO31" s="112"/>
      <c r="EKP31" s="112"/>
      <c r="EKQ31" s="112"/>
      <c r="EKR31" s="112"/>
      <c r="EKS31" s="112"/>
      <c r="EKT31" s="112"/>
      <c r="EKU31" s="112"/>
      <c r="EKV31" s="112"/>
      <c r="EKW31" s="112"/>
      <c r="EKX31" s="112"/>
      <c r="EKY31" s="112"/>
      <c r="EKZ31" s="112"/>
      <c r="ELA31" s="112"/>
      <c r="ELB31" s="112"/>
      <c r="ELC31" s="112"/>
      <c r="ELD31" s="112"/>
      <c r="ELE31" s="112"/>
      <c r="ELF31" s="112"/>
      <c r="ELG31" s="112"/>
      <c r="ELH31" s="112"/>
      <c r="ELI31" s="112"/>
      <c r="ELJ31" s="112"/>
      <c r="ELK31" s="112"/>
      <c r="ELL31" s="112"/>
      <c r="ELM31" s="112"/>
      <c r="ELN31" s="112"/>
      <c r="ELO31" s="112"/>
      <c r="ELP31" s="112"/>
      <c r="ELQ31" s="112"/>
      <c r="ELR31" s="112"/>
      <c r="ELS31" s="112"/>
      <c r="ELT31" s="112"/>
      <c r="ELU31" s="112"/>
      <c r="ELV31" s="112"/>
      <c r="ELW31" s="112"/>
      <c r="ELX31" s="112"/>
      <c r="ELY31" s="112"/>
      <c r="ELZ31" s="112"/>
      <c r="EMA31" s="112"/>
      <c r="EMB31" s="112"/>
      <c r="EMC31" s="112"/>
      <c r="EMD31" s="112"/>
      <c r="EME31" s="112"/>
      <c r="EMF31" s="112"/>
      <c r="EMG31" s="112"/>
      <c r="EMH31" s="112"/>
      <c r="EMI31" s="112"/>
      <c r="EMJ31" s="112"/>
      <c r="EMK31" s="112"/>
      <c r="EML31" s="112"/>
      <c r="EMM31" s="112"/>
      <c r="EMN31" s="112"/>
      <c r="EMO31" s="112"/>
      <c r="EMP31" s="112"/>
      <c r="EMQ31" s="112"/>
      <c r="EMR31" s="112"/>
      <c r="EMS31" s="112"/>
      <c r="EMT31" s="112"/>
      <c r="EMU31" s="112"/>
      <c r="EMV31" s="112"/>
      <c r="EMW31" s="112"/>
      <c r="EMX31" s="112"/>
      <c r="EMY31" s="112"/>
      <c r="EMZ31" s="112"/>
      <c r="ENA31" s="112"/>
      <c r="ENB31" s="112"/>
      <c r="ENC31" s="112"/>
      <c r="END31" s="112"/>
      <c r="ENE31" s="112"/>
      <c r="ENF31" s="112"/>
      <c r="ENG31" s="112"/>
      <c r="ENH31" s="112"/>
      <c r="ENI31" s="112"/>
      <c r="ENJ31" s="112"/>
      <c r="ENK31" s="112"/>
      <c r="ENL31" s="112"/>
      <c r="ENM31" s="112"/>
      <c r="ENN31" s="112"/>
      <c r="ENO31" s="112"/>
      <c r="ENP31" s="112"/>
      <c r="ENQ31" s="112"/>
      <c r="ENR31" s="112"/>
      <c r="ENS31" s="112"/>
      <c r="ENT31" s="112"/>
      <c r="ENU31" s="112"/>
      <c r="ENV31" s="112"/>
      <c r="ENW31" s="112"/>
      <c r="ENX31" s="112"/>
      <c r="ENY31" s="112"/>
      <c r="ENZ31" s="112"/>
      <c r="EOA31" s="112"/>
      <c r="EOB31" s="112"/>
      <c r="EOC31" s="112"/>
      <c r="EOD31" s="112"/>
      <c r="EOE31" s="112"/>
      <c r="EOF31" s="112"/>
      <c r="EOG31" s="112"/>
      <c r="EOH31" s="112"/>
      <c r="EOI31" s="112"/>
      <c r="EOJ31" s="112"/>
      <c r="EOK31" s="112"/>
      <c r="EOL31" s="112"/>
      <c r="EOM31" s="112"/>
      <c r="EON31" s="112"/>
      <c r="EOO31" s="112"/>
      <c r="EOP31" s="112"/>
      <c r="EOQ31" s="112"/>
      <c r="EOR31" s="112"/>
      <c r="EOS31" s="112"/>
      <c r="EOT31" s="112"/>
      <c r="EOU31" s="112"/>
      <c r="EOV31" s="112"/>
      <c r="EOW31" s="112"/>
      <c r="EOX31" s="112"/>
      <c r="EOY31" s="112"/>
      <c r="EOZ31" s="112"/>
      <c r="EPA31" s="112"/>
      <c r="EPB31" s="112"/>
      <c r="EPC31" s="112"/>
      <c r="EPD31" s="112"/>
      <c r="EPE31" s="112"/>
      <c r="EPF31" s="112"/>
      <c r="EPG31" s="112"/>
      <c r="EPH31" s="112"/>
      <c r="EPI31" s="112"/>
      <c r="EPJ31" s="112"/>
      <c r="EPK31" s="112"/>
      <c r="EPL31" s="112"/>
      <c r="EPM31" s="112"/>
      <c r="EPN31" s="112"/>
      <c r="EPO31" s="112"/>
      <c r="EPP31" s="112"/>
      <c r="EPQ31" s="112"/>
      <c r="EPR31" s="112"/>
      <c r="EPS31" s="112"/>
      <c r="EPT31" s="112"/>
      <c r="EPU31" s="112"/>
      <c r="EPV31" s="112"/>
      <c r="EPW31" s="112"/>
      <c r="EPX31" s="112"/>
      <c r="EPY31" s="112"/>
      <c r="EPZ31" s="112"/>
      <c r="EQA31" s="112"/>
      <c r="EQB31" s="112"/>
      <c r="EQC31" s="112"/>
      <c r="EQD31" s="112"/>
      <c r="EQE31" s="112"/>
      <c r="EQF31" s="112"/>
      <c r="EQG31" s="112"/>
      <c r="EQH31" s="112"/>
      <c r="EQI31" s="112"/>
      <c r="EQJ31" s="112"/>
      <c r="EQK31" s="112"/>
      <c r="EQL31" s="112"/>
      <c r="EQM31" s="112"/>
      <c r="EQN31" s="112"/>
      <c r="EQO31" s="112"/>
      <c r="EQP31" s="112"/>
      <c r="EQQ31" s="112"/>
      <c r="EQR31" s="112"/>
      <c r="EQS31" s="112"/>
      <c r="EQT31" s="112"/>
      <c r="EQU31" s="112"/>
      <c r="EQV31" s="112"/>
      <c r="EQW31" s="112"/>
      <c r="EQX31" s="112"/>
      <c r="EQY31" s="112"/>
      <c r="EQZ31" s="112"/>
      <c r="ERA31" s="112"/>
      <c r="ERB31" s="112"/>
      <c r="ERC31" s="112"/>
      <c r="ERD31" s="112"/>
      <c r="ERE31" s="112"/>
      <c r="ERF31" s="112"/>
      <c r="ERG31" s="112"/>
      <c r="ERH31" s="112"/>
      <c r="ERI31" s="112"/>
      <c r="ERJ31" s="112"/>
      <c r="ERK31" s="112"/>
      <c r="ERL31" s="112"/>
      <c r="ERM31" s="112"/>
      <c r="ERN31" s="112"/>
      <c r="ERO31" s="112"/>
      <c r="ERP31" s="112"/>
      <c r="ERQ31" s="112"/>
      <c r="ERR31" s="112"/>
      <c r="ERS31" s="112"/>
      <c r="ERT31" s="112"/>
      <c r="ERU31" s="112"/>
      <c r="ERV31" s="112"/>
      <c r="ERW31" s="112"/>
      <c r="ERX31" s="112"/>
      <c r="ERY31" s="112"/>
      <c r="ERZ31" s="112"/>
      <c r="ESA31" s="112"/>
      <c r="ESB31" s="112"/>
      <c r="ESC31" s="112"/>
      <c r="ESD31" s="112"/>
      <c r="ESE31" s="112"/>
      <c r="ESF31" s="112"/>
      <c r="ESG31" s="112"/>
      <c r="ESH31" s="112"/>
      <c r="ESI31" s="112"/>
      <c r="ESJ31" s="112"/>
      <c r="ESK31" s="112"/>
      <c r="ESL31" s="112"/>
      <c r="ESM31" s="112"/>
      <c r="ESN31" s="112"/>
      <c r="ESO31" s="112"/>
      <c r="ESP31" s="112"/>
      <c r="ESQ31" s="112"/>
      <c r="ESR31" s="112"/>
      <c r="ESS31" s="112"/>
      <c r="EST31" s="112"/>
      <c r="ESU31" s="112"/>
      <c r="ESV31" s="112"/>
      <c r="ESW31" s="112"/>
      <c r="ESX31" s="112"/>
      <c r="ESY31" s="112"/>
      <c r="ESZ31" s="112"/>
      <c r="ETA31" s="112"/>
      <c r="ETB31" s="112"/>
      <c r="ETC31" s="112"/>
      <c r="ETD31" s="112"/>
      <c r="ETE31" s="112"/>
      <c r="ETF31" s="112"/>
      <c r="ETG31" s="112"/>
      <c r="ETH31" s="112"/>
      <c r="ETI31" s="112"/>
      <c r="ETJ31" s="112"/>
      <c r="ETK31" s="112"/>
      <c r="ETL31" s="112"/>
      <c r="ETM31" s="112"/>
      <c r="ETN31" s="112"/>
      <c r="ETO31" s="112"/>
      <c r="ETP31" s="112"/>
      <c r="ETQ31" s="112"/>
      <c r="ETR31" s="112"/>
      <c r="ETS31" s="112"/>
      <c r="ETT31" s="112"/>
      <c r="ETU31" s="112"/>
      <c r="ETV31" s="112"/>
      <c r="ETW31" s="112"/>
      <c r="ETX31" s="112"/>
      <c r="ETY31" s="112"/>
      <c r="ETZ31" s="112"/>
      <c r="EUA31" s="112"/>
      <c r="EUB31" s="112"/>
      <c r="EUC31" s="112"/>
      <c r="EUD31" s="112"/>
      <c r="EUE31" s="112"/>
      <c r="EUF31" s="112"/>
      <c r="EUG31" s="112"/>
      <c r="EUH31" s="112"/>
      <c r="EUI31" s="112"/>
      <c r="EUJ31" s="112"/>
      <c r="EUK31" s="112"/>
      <c r="EUL31" s="112"/>
      <c r="EUM31" s="112"/>
      <c r="EUN31" s="112"/>
      <c r="EUO31" s="112"/>
      <c r="EUP31" s="112"/>
      <c r="EUQ31" s="112"/>
      <c r="EUR31" s="112"/>
      <c r="EUS31" s="112"/>
      <c r="EUT31" s="112"/>
      <c r="EUU31" s="112"/>
      <c r="EUV31" s="112"/>
      <c r="EUW31" s="112"/>
      <c r="EUX31" s="112"/>
      <c r="EUY31" s="112"/>
      <c r="EUZ31" s="112"/>
      <c r="EVA31" s="112"/>
      <c r="EVB31" s="112"/>
      <c r="EVC31" s="112"/>
      <c r="EVD31" s="112"/>
      <c r="EVE31" s="112"/>
      <c r="EVF31" s="112"/>
      <c r="EVG31" s="112"/>
      <c r="EVH31" s="112"/>
      <c r="EVI31" s="112"/>
      <c r="EVJ31" s="112"/>
      <c r="EVK31" s="112"/>
      <c r="EVL31" s="112"/>
      <c r="EVM31" s="112"/>
      <c r="EVN31" s="112"/>
      <c r="EVO31" s="112"/>
      <c r="EVP31" s="112"/>
      <c r="EVQ31" s="112"/>
      <c r="EVR31" s="112"/>
      <c r="EVS31" s="112"/>
      <c r="EVT31" s="112"/>
      <c r="EVU31" s="112"/>
      <c r="EVV31" s="112"/>
      <c r="EVW31" s="112"/>
      <c r="EVX31" s="112"/>
      <c r="EVY31" s="112"/>
      <c r="EVZ31" s="112"/>
      <c r="EWA31" s="112"/>
      <c r="EWB31" s="112"/>
      <c r="EWC31" s="112"/>
      <c r="EWD31" s="112"/>
      <c r="EWE31" s="112"/>
      <c r="EWF31" s="112"/>
      <c r="EWG31" s="112"/>
      <c r="EWH31" s="112"/>
      <c r="EWI31" s="112"/>
      <c r="EWJ31" s="112"/>
      <c r="EWK31" s="112"/>
      <c r="EWL31" s="112"/>
      <c r="EWM31" s="112"/>
      <c r="EWN31" s="112"/>
      <c r="EWO31" s="112"/>
      <c r="EWP31" s="112"/>
      <c r="EWQ31" s="112"/>
      <c r="EWR31" s="112"/>
      <c r="EWS31" s="112"/>
      <c r="EWT31" s="112"/>
      <c r="EWU31" s="112"/>
      <c r="EWV31" s="112"/>
      <c r="EWW31" s="112"/>
      <c r="EWX31" s="112"/>
      <c r="EWY31" s="112"/>
      <c r="EWZ31" s="112"/>
      <c r="EXA31" s="112"/>
      <c r="EXB31" s="112"/>
      <c r="EXC31" s="112"/>
      <c r="EXD31" s="112"/>
      <c r="EXE31" s="112"/>
      <c r="EXF31" s="112"/>
      <c r="EXG31" s="112"/>
      <c r="EXH31" s="112"/>
      <c r="EXI31" s="112"/>
      <c r="EXJ31" s="112"/>
      <c r="EXK31" s="112"/>
      <c r="EXL31" s="112"/>
      <c r="EXM31" s="112"/>
      <c r="EXN31" s="112"/>
      <c r="EXO31" s="112"/>
      <c r="EXP31" s="112"/>
      <c r="EXQ31" s="112"/>
      <c r="EXR31" s="112"/>
      <c r="EXS31" s="112"/>
      <c r="EXT31" s="112"/>
      <c r="EXU31" s="112"/>
      <c r="EXV31" s="112"/>
      <c r="EXW31" s="112"/>
      <c r="EXX31" s="112"/>
      <c r="EXY31" s="112"/>
      <c r="EXZ31" s="112"/>
      <c r="EYA31" s="112"/>
      <c r="EYB31" s="112"/>
      <c r="EYC31" s="112"/>
      <c r="EYD31" s="112"/>
      <c r="EYE31" s="112"/>
      <c r="EYF31" s="112"/>
      <c r="EYG31" s="112"/>
      <c r="EYH31" s="112"/>
      <c r="EYI31" s="112"/>
      <c r="EYJ31" s="112"/>
      <c r="EYK31" s="112"/>
      <c r="EYL31" s="112"/>
      <c r="EYM31" s="112"/>
      <c r="EYN31" s="112"/>
      <c r="EYO31" s="112"/>
      <c r="EYP31" s="112"/>
      <c r="EYQ31" s="112"/>
      <c r="EYR31" s="112"/>
      <c r="EYS31" s="112"/>
      <c r="EYT31" s="112"/>
      <c r="EYU31" s="112"/>
      <c r="EYV31" s="112"/>
      <c r="EYW31" s="112"/>
      <c r="EYX31" s="112"/>
      <c r="EYY31" s="112"/>
      <c r="EYZ31" s="112"/>
      <c r="EZA31" s="112"/>
      <c r="EZB31" s="112"/>
      <c r="EZC31" s="112"/>
      <c r="EZD31" s="112"/>
      <c r="EZE31" s="112"/>
      <c r="EZF31" s="112"/>
      <c r="EZG31" s="112"/>
      <c r="EZH31" s="112"/>
      <c r="EZI31" s="112"/>
      <c r="EZJ31" s="112"/>
      <c r="EZK31" s="112"/>
      <c r="EZL31" s="112"/>
      <c r="EZM31" s="112"/>
      <c r="EZN31" s="112"/>
      <c r="EZO31" s="112"/>
      <c r="EZP31" s="112"/>
      <c r="EZQ31" s="112"/>
      <c r="EZR31" s="112"/>
      <c r="EZS31" s="112"/>
      <c r="EZT31" s="112"/>
      <c r="EZU31" s="112"/>
      <c r="EZV31" s="112"/>
      <c r="EZW31" s="112"/>
      <c r="EZX31" s="112"/>
      <c r="EZY31" s="112"/>
      <c r="EZZ31" s="112"/>
      <c r="FAA31" s="112"/>
      <c r="FAB31" s="112"/>
      <c r="FAC31" s="112"/>
      <c r="FAD31" s="112"/>
      <c r="FAE31" s="112"/>
      <c r="FAF31" s="112"/>
      <c r="FAG31" s="112"/>
      <c r="FAH31" s="112"/>
      <c r="FAI31" s="112"/>
      <c r="FAJ31" s="112"/>
      <c r="FAK31" s="112"/>
      <c r="FAL31" s="112"/>
      <c r="FAM31" s="112"/>
      <c r="FAN31" s="112"/>
      <c r="FAO31" s="112"/>
      <c r="FAP31" s="112"/>
      <c r="FAQ31" s="112"/>
      <c r="FAR31" s="112"/>
      <c r="FAS31" s="112"/>
      <c r="FAT31" s="112"/>
      <c r="FAU31" s="112"/>
      <c r="FAV31" s="112"/>
      <c r="FAW31" s="112"/>
      <c r="FAX31" s="112"/>
      <c r="FAY31" s="112"/>
      <c r="FAZ31" s="112"/>
      <c r="FBA31" s="112"/>
      <c r="FBB31" s="112"/>
      <c r="FBC31" s="112"/>
      <c r="FBD31" s="112"/>
      <c r="FBE31" s="112"/>
      <c r="FBF31" s="112"/>
      <c r="FBG31" s="112"/>
      <c r="FBH31" s="112"/>
      <c r="FBI31" s="112"/>
      <c r="FBJ31" s="112"/>
      <c r="FBK31" s="112"/>
      <c r="FBL31" s="112"/>
      <c r="FBM31" s="112"/>
      <c r="FBN31" s="112"/>
      <c r="FBO31" s="112"/>
      <c r="FBP31" s="112"/>
      <c r="FBQ31" s="112"/>
      <c r="FBR31" s="112"/>
      <c r="FBS31" s="112"/>
      <c r="FBT31" s="112"/>
      <c r="FBU31" s="112"/>
      <c r="FBV31" s="112"/>
      <c r="FBW31" s="112"/>
      <c r="FBX31" s="112"/>
      <c r="FBY31" s="112"/>
      <c r="FBZ31" s="112"/>
      <c r="FCA31" s="112"/>
      <c r="FCB31" s="112"/>
      <c r="FCC31" s="112"/>
      <c r="FCD31" s="112"/>
      <c r="FCE31" s="112"/>
      <c r="FCF31" s="112"/>
      <c r="FCG31" s="112"/>
      <c r="FCH31" s="112"/>
      <c r="FCI31" s="112"/>
      <c r="FCJ31" s="112"/>
      <c r="FCK31" s="112"/>
      <c r="FCL31" s="112"/>
      <c r="FCM31" s="112"/>
      <c r="FCN31" s="112"/>
      <c r="FCO31" s="112"/>
      <c r="FCP31" s="112"/>
      <c r="FCQ31" s="112"/>
      <c r="FCR31" s="112"/>
      <c r="FCS31" s="112"/>
      <c r="FCT31" s="112"/>
      <c r="FCU31" s="112"/>
      <c r="FCV31" s="112"/>
      <c r="FCW31" s="112"/>
      <c r="FCX31" s="112"/>
      <c r="FCY31" s="112"/>
      <c r="FCZ31" s="112"/>
      <c r="FDA31" s="112"/>
      <c r="FDB31" s="112"/>
      <c r="FDC31" s="112"/>
      <c r="FDD31" s="112"/>
      <c r="FDE31" s="112"/>
      <c r="FDF31" s="112"/>
      <c r="FDG31" s="112"/>
      <c r="FDH31" s="112"/>
      <c r="FDI31" s="112"/>
      <c r="FDJ31" s="112"/>
      <c r="FDK31" s="112"/>
      <c r="FDL31" s="112"/>
      <c r="FDM31" s="112"/>
      <c r="FDN31" s="112"/>
      <c r="FDO31" s="112"/>
      <c r="FDP31" s="112"/>
      <c r="FDQ31" s="112"/>
      <c r="FDR31" s="112"/>
      <c r="FDS31" s="112"/>
      <c r="FDT31" s="112"/>
      <c r="FDU31" s="112"/>
      <c r="FDV31" s="112"/>
      <c r="FDW31" s="112"/>
      <c r="FDX31" s="112"/>
      <c r="FDY31" s="112"/>
      <c r="FDZ31" s="112"/>
      <c r="FEA31" s="112"/>
      <c r="FEB31" s="112"/>
      <c r="FEC31" s="112"/>
      <c r="FED31" s="112"/>
      <c r="FEE31" s="112"/>
      <c r="FEF31" s="112"/>
      <c r="FEG31" s="112"/>
      <c r="FEH31" s="112"/>
      <c r="FEI31" s="112"/>
      <c r="FEJ31" s="112"/>
      <c r="FEK31" s="112"/>
      <c r="FEL31" s="112"/>
      <c r="FEM31" s="112"/>
      <c r="FEN31" s="112"/>
      <c r="FEO31" s="112"/>
      <c r="FEP31" s="112"/>
      <c r="FEQ31" s="112"/>
      <c r="FER31" s="112"/>
      <c r="FES31" s="112"/>
      <c r="FET31" s="112"/>
      <c r="FEU31" s="112"/>
      <c r="FEV31" s="112"/>
      <c r="FEW31" s="112"/>
      <c r="FEX31" s="112"/>
      <c r="FEY31" s="112"/>
      <c r="FEZ31" s="112"/>
      <c r="FFA31" s="112"/>
      <c r="FFB31" s="112"/>
      <c r="FFC31" s="112"/>
      <c r="FFD31" s="112"/>
      <c r="FFE31" s="112"/>
      <c r="FFF31" s="112"/>
      <c r="FFG31" s="112"/>
      <c r="FFH31" s="112"/>
      <c r="FFI31" s="112"/>
      <c r="FFJ31" s="112"/>
      <c r="FFK31" s="112"/>
      <c r="FFL31" s="112"/>
      <c r="FFM31" s="112"/>
      <c r="FFN31" s="112"/>
      <c r="FFO31" s="112"/>
      <c r="FFP31" s="112"/>
      <c r="FFQ31" s="112"/>
      <c r="FFR31" s="112"/>
      <c r="FFS31" s="112"/>
      <c r="FFT31" s="112"/>
      <c r="FFU31" s="112"/>
      <c r="FFV31" s="112"/>
      <c r="FFW31" s="112"/>
      <c r="FFX31" s="112"/>
      <c r="FFY31" s="112"/>
      <c r="FFZ31" s="112"/>
      <c r="FGA31" s="112"/>
      <c r="FGB31" s="112"/>
      <c r="FGC31" s="112"/>
      <c r="FGD31" s="112"/>
      <c r="FGE31" s="112"/>
      <c r="FGF31" s="112"/>
      <c r="FGG31" s="112"/>
      <c r="FGH31" s="112"/>
      <c r="FGI31" s="112"/>
      <c r="FGJ31" s="112"/>
      <c r="FGK31" s="112"/>
      <c r="FGL31" s="112"/>
      <c r="FGM31" s="112"/>
      <c r="FGN31" s="112"/>
      <c r="FGO31" s="112"/>
      <c r="FGP31" s="112"/>
      <c r="FGQ31" s="112"/>
      <c r="FGR31" s="112"/>
      <c r="FGS31" s="112"/>
      <c r="FGT31" s="112"/>
      <c r="FGU31" s="112"/>
      <c r="FGV31" s="112"/>
      <c r="FGW31" s="112"/>
      <c r="FGX31" s="112"/>
      <c r="FGY31" s="112"/>
      <c r="FGZ31" s="112"/>
      <c r="FHA31" s="112"/>
      <c r="FHB31" s="112"/>
      <c r="FHC31" s="112"/>
      <c r="FHD31" s="112"/>
      <c r="FHE31" s="112"/>
      <c r="FHF31" s="112"/>
      <c r="FHG31" s="112"/>
      <c r="FHH31" s="112"/>
      <c r="FHI31" s="112"/>
      <c r="FHJ31" s="112"/>
      <c r="FHK31" s="112"/>
      <c r="FHL31" s="112"/>
      <c r="FHM31" s="112"/>
      <c r="FHN31" s="112"/>
      <c r="FHO31" s="112"/>
      <c r="FHP31" s="112"/>
      <c r="FHQ31" s="112"/>
      <c r="FHR31" s="112"/>
      <c r="FHS31" s="112"/>
      <c r="FHT31" s="112"/>
      <c r="FHU31" s="112"/>
      <c r="FHV31" s="112"/>
      <c r="FHW31" s="112"/>
      <c r="FHX31" s="112"/>
      <c r="FHY31" s="112"/>
      <c r="FHZ31" s="112"/>
      <c r="FIA31" s="112"/>
      <c r="FIB31" s="112"/>
      <c r="FIC31" s="112"/>
      <c r="FID31" s="112"/>
      <c r="FIE31" s="112"/>
      <c r="FIF31" s="112"/>
      <c r="FIG31" s="112"/>
      <c r="FIH31" s="112"/>
      <c r="FII31" s="112"/>
      <c r="FIJ31" s="112"/>
      <c r="FIK31" s="112"/>
      <c r="FIL31" s="112"/>
      <c r="FIM31" s="112"/>
      <c r="FIN31" s="112"/>
      <c r="FIO31" s="112"/>
      <c r="FIP31" s="112"/>
      <c r="FIQ31" s="112"/>
      <c r="FIR31" s="112"/>
      <c r="FIS31" s="112"/>
      <c r="FIT31" s="112"/>
      <c r="FIU31" s="112"/>
      <c r="FIV31" s="112"/>
      <c r="FIW31" s="112"/>
      <c r="FIX31" s="112"/>
      <c r="FIY31" s="112"/>
      <c r="FIZ31" s="112"/>
      <c r="FJA31" s="112"/>
      <c r="FJB31" s="112"/>
      <c r="FJC31" s="112"/>
      <c r="FJD31" s="112"/>
      <c r="FJE31" s="112"/>
      <c r="FJF31" s="112"/>
      <c r="FJG31" s="112"/>
      <c r="FJH31" s="112"/>
      <c r="FJI31" s="112"/>
      <c r="FJJ31" s="112"/>
      <c r="FJK31" s="112"/>
      <c r="FJL31" s="112"/>
      <c r="FJM31" s="112"/>
      <c r="FJN31" s="112"/>
      <c r="FJO31" s="112"/>
      <c r="FJP31" s="112"/>
      <c r="FJQ31" s="112"/>
      <c r="FJR31" s="112"/>
      <c r="FJS31" s="112"/>
      <c r="FJT31" s="112"/>
      <c r="FJU31" s="112"/>
      <c r="FJV31" s="112"/>
      <c r="FJW31" s="112"/>
      <c r="FJX31" s="112"/>
      <c r="FJY31" s="112"/>
      <c r="FJZ31" s="112"/>
      <c r="FKA31" s="112"/>
      <c r="FKB31" s="112"/>
      <c r="FKC31" s="112"/>
      <c r="FKD31" s="112"/>
      <c r="FKE31" s="112"/>
      <c r="FKF31" s="112"/>
      <c r="FKG31" s="112"/>
      <c r="FKH31" s="112"/>
      <c r="FKI31" s="112"/>
      <c r="FKJ31" s="112"/>
      <c r="FKK31" s="112"/>
      <c r="FKL31" s="112"/>
      <c r="FKM31" s="112"/>
      <c r="FKN31" s="112"/>
      <c r="FKO31" s="112"/>
      <c r="FKP31" s="112"/>
      <c r="FKQ31" s="112"/>
      <c r="FKR31" s="112"/>
      <c r="FKS31" s="112"/>
      <c r="FKT31" s="112"/>
      <c r="FKU31" s="112"/>
      <c r="FKV31" s="112"/>
      <c r="FKW31" s="112"/>
      <c r="FKX31" s="112"/>
      <c r="FKY31" s="112"/>
      <c r="FKZ31" s="112"/>
      <c r="FLA31" s="112"/>
      <c r="FLB31" s="112"/>
      <c r="FLC31" s="112"/>
      <c r="FLD31" s="112"/>
      <c r="FLE31" s="112"/>
      <c r="FLF31" s="112"/>
      <c r="FLG31" s="112"/>
      <c r="FLH31" s="112"/>
      <c r="FLI31" s="112"/>
      <c r="FLJ31" s="112"/>
      <c r="FLK31" s="112"/>
      <c r="FLL31" s="112"/>
      <c r="FLM31" s="112"/>
      <c r="FLN31" s="112"/>
      <c r="FLO31" s="112"/>
      <c r="FLP31" s="112"/>
      <c r="FLQ31" s="112"/>
      <c r="FLR31" s="112"/>
      <c r="FLS31" s="112"/>
      <c r="FLT31" s="112"/>
      <c r="FLU31" s="112"/>
      <c r="FLV31" s="112"/>
      <c r="FLW31" s="112"/>
      <c r="FLX31" s="112"/>
      <c r="FLY31" s="112"/>
      <c r="FLZ31" s="112"/>
      <c r="FMA31" s="112"/>
      <c r="FMB31" s="112"/>
      <c r="FMC31" s="112"/>
      <c r="FMD31" s="112"/>
      <c r="FME31" s="112"/>
      <c r="FMF31" s="112"/>
      <c r="FMG31" s="112"/>
      <c r="FMH31" s="112"/>
      <c r="FMI31" s="112"/>
      <c r="FMJ31" s="112"/>
      <c r="FMK31" s="112"/>
      <c r="FML31" s="112"/>
      <c r="FMM31" s="112"/>
      <c r="FMN31" s="112"/>
      <c r="FMO31" s="112"/>
      <c r="FMP31" s="112"/>
      <c r="FMQ31" s="112"/>
      <c r="FMR31" s="112"/>
      <c r="FMS31" s="112"/>
      <c r="FMT31" s="112"/>
      <c r="FMU31" s="112"/>
      <c r="FMV31" s="112"/>
      <c r="FMW31" s="112"/>
      <c r="FMX31" s="112"/>
      <c r="FMY31" s="112"/>
      <c r="FMZ31" s="112"/>
      <c r="FNA31" s="112"/>
      <c r="FNB31" s="112"/>
      <c r="FNC31" s="112"/>
      <c r="FND31" s="112"/>
      <c r="FNE31" s="112"/>
      <c r="FNF31" s="112"/>
      <c r="FNG31" s="112"/>
      <c r="FNH31" s="112"/>
      <c r="FNI31" s="112"/>
      <c r="FNJ31" s="112"/>
      <c r="FNK31" s="112"/>
      <c r="FNL31" s="112"/>
      <c r="FNM31" s="112"/>
      <c r="FNN31" s="112"/>
      <c r="FNO31" s="112"/>
      <c r="FNP31" s="112"/>
      <c r="FNQ31" s="112"/>
      <c r="FNR31" s="112"/>
      <c r="FNS31" s="112"/>
      <c r="FNT31" s="112"/>
      <c r="FNU31" s="112"/>
      <c r="FNV31" s="112"/>
      <c r="FNW31" s="112"/>
      <c r="FNX31" s="112"/>
      <c r="FNY31" s="112"/>
      <c r="FNZ31" s="112"/>
      <c r="FOA31" s="112"/>
      <c r="FOB31" s="112"/>
      <c r="FOC31" s="112"/>
      <c r="FOD31" s="112"/>
      <c r="FOE31" s="112"/>
      <c r="FOF31" s="112"/>
      <c r="FOG31" s="112"/>
      <c r="FOH31" s="112"/>
      <c r="FOI31" s="112"/>
      <c r="FOJ31" s="112"/>
      <c r="FOK31" s="112"/>
      <c r="FOL31" s="112"/>
      <c r="FOM31" s="112"/>
      <c r="FON31" s="112"/>
      <c r="FOO31" s="112"/>
      <c r="FOP31" s="112"/>
      <c r="FOQ31" s="112"/>
      <c r="FOR31" s="112"/>
      <c r="FOS31" s="112"/>
      <c r="FOT31" s="112"/>
      <c r="FOU31" s="112"/>
      <c r="FOV31" s="112"/>
      <c r="FOW31" s="112"/>
      <c r="FOX31" s="112"/>
      <c r="FOY31" s="112"/>
      <c r="FOZ31" s="112"/>
      <c r="FPA31" s="112"/>
      <c r="FPB31" s="112"/>
      <c r="FPC31" s="112"/>
      <c r="FPD31" s="112"/>
      <c r="FPE31" s="112"/>
      <c r="FPF31" s="112"/>
      <c r="FPG31" s="112"/>
      <c r="FPH31" s="112"/>
      <c r="FPI31" s="112"/>
      <c r="FPJ31" s="112"/>
      <c r="FPK31" s="112"/>
      <c r="FPL31" s="112"/>
      <c r="FPM31" s="112"/>
      <c r="FPN31" s="112"/>
      <c r="FPO31" s="112"/>
      <c r="FPP31" s="112"/>
      <c r="FPQ31" s="112"/>
      <c r="FPR31" s="112"/>
      <c r="FPS31" s="112"/>
      <c r="FPT31" s="112"/>
      <c r="FPU31" s="112"/>
      <c r="FPV31" s="112"/>
      <c r="FPW31" s="112"/>
      <c r="FPX31" s="112"/>
      <c r="FPY31" s="112"/>
      <c r="FPZ31" s="112"/>
      <c r="FQA31" s="112"/>
      <c r="FQB31" s="112"/>
      <c r="FQC31" s="112"/>
      <c r="FQD31" s="112"/>
      <c r="FQE31" s="112"/>
      <c r="FQF31" s="112"/>
      <c r="FQG31" s="112"/>
      <c r="FQH31" s="112"/>
      <c r="FQI31" s="112"/>
      <c r="FQJ31" s="112"/>
      <c r="FQK31" s="112"/>
      <c r="FQL31" s="112"/>
      <c r="FQM31" s="112"/>
      <c r="FQN31" s="112"/>
      <c r="FQO31" s="112"/>
      <c r="FQP31" s="112"/>
      <c r="FQQ31" s="112"/>
      <c r="FQR31" s="112"/>
      <c r="FQS31" s="112"/>
      <c r="FQT31" s="112"/>
      <c r="FQU31" s="112"/>
      <c r="FQV31" s="112"/>
      <c r="FQW31" s="112"/>
      <c r="FQX31" s="112"/>
      <c r="FQY31" s="112"/>
      <c r="FQZ31" s="112"/>
      <c r="FRA31" s="112"/>
      <c r="FRB31" s="112"/>
      <c r="FRC31" s="112"/>
      <c r="FRD31" s="112"/>
      <c r="FRE31" s="112"/>
      <c r="FRF31" s="112"/>
      <c r="FRG31" s="112"/>
      <c r="FRH31" s="112"/>
      <c r="FRI31" s="112"/>
      <c r="FRJ31" s="112"/>
      <c r="FRK31" s="112"/>
      <c r="FRL31" s="112"/>
      <c r="FRM31" s="112"/>
      <c r="FRN31" s="112"/>
      <c r="FRO31" s="112"/>
      <c r="FRP31" s="112"/>
      <c r="FRQ31" s="112"/>
      <c r="FRR31" s="112"/>
      <c r="FRS31" s="112"/>
      <c r="FRT31" s="112"/>
      <c r="FRU31" s="112"/>
      <c r="FRV31" s="112"/>
      <c r="FRW31" s="112"/>
      <c r="FRX31" s="112"/>
      <c r="FRY31" s="112"/>
      <c r="FRZ31" s="112"/>
      <c r="FSA31" s="112"/>
      <c r="FSB31" s="112"/>
      <c r="FSC31" s="112"/>
      <c r="FSD31" s="112"/>
      <c r="FSE31" s="112"/>
      <c r="FSF31" s="112"/>
      <c r="FSG31" s="112"/>
      <c r="FSH31" s="112"/>
      <c r="FSI31" s="112"/>
      <c r="FSJ31" s="112"/>
      <c r="FSK31" s="112"/>
      <c r="FSL31" s="112"/>
      <c r="FSM31" s="112"/>
      <c r="FSN31" s="112"/>
      <c r="FSO31" s="112"/>
      <c r="FSP31" s="112"/>
      <c r="FSQ31" s="112"/>
      <c r="FSR31" s="112"/>
      <c r="FSS31" s="112"/>
      <c r="FST31" s="112"/>
      <c r="FSU31" s="112"/>
      <c r="FSV31" s="112"/>
      <c r="FSW31" s="112"/>
      <c r="FSX31" s="112"/>
      <c r="FSY31" s="112"/>
      <c r="FSZ31" s="112"/>
      <c r="FTA31" s="112"/>
      <c r="FTB31" s="112"/>
      <c r="FTC31" s="112"/>
      <c r="FTD31" s="112"/>
      <c r="FTE31" s="112"/>
      <c r="FTF31" s="112"/>
      <c r="FTG31" s="112"/>
      <c r="FTH31" s="112"/>
      <c r="FTI31" s="112"/>
      <c r="FTJ31" s="112"/>
      <c r="FTK31" s="112"/>
      <c r="FTL31" s="112"/>
      <c r="FTM31" s="112"/>
      <c r="FTN31" s="112"/>
      <c r="FTO31" s="112"/>
      <c r="FTP31" s="112"/>
      <c r="FTQ31" s="112"/>
      <c r="FTR31" s="112"/>
      <c r="FTS31" s="112"/>
      <c r="FTT31" s="112"/>
      <c r="FTU31" s="112"/>
      <c r="FTV31" s="112"/>
      <c r="FTW31" s="112"/>
      <c r="FTX31" s="112"/>
      <c r="FTY31" s="112"/>
      <c r="FTZ31" s="112"/>
      <c r="FUA31" s="112"/>
      <c r="FUB31" s="112"/>
      <c r="FUC31" s="112"/>
      <c r="FUD31" s="112"/>
      <c r="FUE31" s="112"/>
      <c r="FUF31" s="112"/>
      <c r="FUG31" s="112"/>
      <c r="FUH31" s="112"/>
      <c r="FUI31" s="112"/>
      <c r="FUJ31" s="112"/>
      <c r="FUK31" s="112"/>
      <c r="FUL31" s="112"/>
      <c r="FUM31" s="112"/>
      <c r="FUN31" s="112"/>
      <c r="FUO31" s="112"/>
      <c r="FUP31" s="112"/>
      <c r="FUQ31" s="112"/>
      <c r="FUR31" s="112"/>
      <c r="FUS31" s="112"/>
      <c r="FUT31" s="112"/>
      <c r="FUU31" s="112"/>
      <c r="FUV31" s="112"/>
      <c r="FUW31" s="112"/>
      <c r="FUX31" s="112"/>
      <c r="FUY31" s="112"/>
      <c r="FUZ31" s="112"/>
      <c r="FVA31" s="112"/>
      <c r="FVB31" s="112"/>
      <c r="FVC31" s="112"/>
      <c r="FVD31" s="112"/>
      <c r="FVE31" s="112"/>
      <c r="FVF31" s="112"/>
      <c r="FVG31" s="112"/>
      <c r="FVH31" s="112"/>
      <c r="FVI31" s="112"/>
      <c r="FVJ31" s="112"/>
      <c r="FVK31" s="112"/>
      <c r="FVL31" s="112"/>
      <c r="FVM31" s="112"/>
      <c r="FVN31" s="112"/>
      <c r="FVO31" s="112"/>
      <c r="FVP31" s="112"/>
      <c r="FVQ31" s="112"/>
      <c r="FVR31" s="112"/>
      <c r="FVS31" s="112"/>
      <c r="FVT31" s="112"/>
      <c r="FVU31" s="112"/>
      <c r="FVV31" s="112"/>
      <c r="FVW31" s="112"/>
      <c r="FVX31" s="112"/>
      <c r="FVY31" s="112"/>
      <c r="FVZ31" s="112"/>
      <c r="FWA31" s="112"/>
      <c r="FWB31" s="112"/>
      <c r="FWC31" s="112"/>
      <c r="FWD31" s="112"/>
      <c r="FWE31" s="112"/>
      <c r="FWF31" s="112"/>
      <c r="FWG31" s="112"/>
      <c r="FWH31" s="112"/>
      <c r="FWI31" s="112"/>
      <c r="FWJ31" s="112"/>
      <c r="FWK31" s="112"/>
      <c r="FWL31" s="112"/>
      <c r="FWM31" s="112"/>
      <c r="FWN31" s="112"/>
      <c r="FWO31" s="112"/>
      <c r="FWP31" s="112"/>
      <c r="FWQ31" s="112"/>
      <c r="FWR31" s="112"/>
      <c r="FWS31" s="112"/>
      <c r="FWT31" s="112"/>
      <c r="FWU31" s="112"/>
      <c r="FWV31" s="112"/>
      <c r="FWW31" s="112"/>
      <c r="FWX31" s="112"/>
      <c r="FWY31" s="112"/>
      <c r="FWZ31" s="112"/>
      <c r="FXA31" s="112"/>
      <c r="FXB31" s="112"/>
      <c r="FXC31" s="112"/>
      <c r="FXD31" s="112"/>
      <c r="FXE31" s="112"/>
      <c r="FXF31" s="112"/>
      <c r="FXG31" s="112"/>
      <c r="FXH31" s="112"/>
      <c r="FXI31" s="112"/>
      <c r="FXJ31" s="112"/>
      <c r="FXK31" s="112"/>
      <c r="FXL31" s="112"/>
      <c r="FXM31" s="112"/>
      <c r="FXN31" s="112"/>
      <c r="FXO31" s="112"/>
      <c r="FXP31" s="112"/>
      <c r="FXQ31" s="112"/>
      <c r="FXR31" s="112"/>
      <c r="FXS31" s="112"/>
      <c r="FXT31" s="112"/>
      <c r="FXU31" s="112"/>
      <c r="FXV31" s="112"/>
      <c r="FXW31" s="112"/>
      <c r="FXX31" s="112"/>
      <c r="FXY31" s="112"/>
      <c r="FXZ31" s="112"/>
      <c r="FYA31" s="112"/>
      <c r="FYB31" s="112"/>
      <c r="FYC31" s="112"/>
      <c r="FYD31" s="112"/>
      <c r="FYE31" s="112"/>
      <c r="FYF31" s="112"/>
      <c r="FYG31" s="112"/>
      <c r="FYH31" s="112"/>
      <c r="FYI31" s="112"/>
      <c r="FYJ31" s="112"/>
      <c r="FYK31" s="112"/>
      <c r="FYL31" s="112"/>
      <c r="FYM31" s="112"/>
      <c r="FYN31" s="112"/>
      <c r="FYO31" s="112"/>
      <c r="FYP31" s="112"/>
      <c r="FYQ31" s="112"/>
      <c r="FYR31" s="112"/>
      <c r="FYS31" s="112"/>
      <c r="FYT31" s="112"/>
      <c r="FYU31" s="112"/>
      <c r="FYV31" s="112"/>
      <c r="FYW31" s="112"/>
      <c r="FYX31" s="112"/>
      <c r="FYY31" s="112"/>
      <c r="FYZ31" s="112"/>
      <c r="FZA31" s="112"/>
      <c r="FZB31" s="112"/>
      <c r="FZC31" s="112"/>
      <c r="FZD31" s="112"/>
      <c r="FZE31" s="112"/>
      <c r="FZF31" s="112"/>
      <c r="FZG31" s="112"/>
      <c r="FZH31" s="112"/>
      <c r="FZI31" s="112"/>
      <c r="FZJ31" s="112"/>
      <c r="FZK31" s="112"/>
      <c r="FZL31" s="112"/>
      <c r="FZM31" s="112"/>
      <c r="FZN31" s="112"/>
      <c r="FZO31" s="112"/>
      <c r="FZP31" s="112"/>
      <c r="FZQ31" s="112"/>
      <c r="FZR31" s="112"/>
      <c r="FZS31" s="112"/>
      <c r="FZT31" s="112"/>
      <c r="FZU31" s="112"/>
      <c r="FZV31" s="112"/>
      <c r="FZW31" s="112"/>
      <c r="FZX31" s="112"/>
      <c r="FZY31" s="112"/>
      <c r="FZZ31" s="112"/>
      <c r="GAA31" s="112"/>
      <c r="GAB31" s="112"/>
      <c r="GAC31" s="112"/>
      <c r="GAD31" s="112"/>
      <c r="GAE31" s="112"/>
      <c r="GAF31" s="112"/>
      <c r="GAG31" s="112"/>
      <c r="GAH31" s="112"/>
      <c r="GAI31" s="112"/>
      <c r="GAJ31" s="112"/>
      <c r="GAK31" s="112"/>
      <c r="GAL31" s="112"/>
      <c r="GAM31" s="112"/>
      <c r="GAN31" s="112"/>
      <c r="GAO31" s="112"/>
      <c r="GAP31" s="112"/>
      <c r="GAQ31" s="112"/>
      <c r="GAR31" s="112"/>
      <c r="GAS31" s="112"/>
      <c r="GAT31" s="112"/>
      <c r="GAU31" s="112"/>
      <c r="GAV31" s="112"/>
      <c r="GAW31" s="112"/>
      <c r="GAX31" s="112"/>
      <c r="GAY31" s="112"/>
      <c r="GAZ31" s="112"/>
      <c r="GBA31" s="112"/>
      <c r="GBB31" s="112"/>
      <c r="GBC31" s="112"/>
      <c r="GBD31" s="112"/>
      <c r="GBE31" s="112"/>
      <c r="GBF31" s="112"/>
      <c r="GBG31" s="112"/>
      <c r="GBH31" s="112"/>
      <c r="GBI31" s="112"/>
      <c r="GBJ31" s="112"/>
      <c r="GBK31" s="112"/>
      <c r="GBL31" s="112"/>
      <c r="GBM31" s="112"/>
      <c r="GBN31" s="112"/>
      <c r="GBO31" s="112"/>
      <c r="GBP31" s="112"/>
      <c r="GBQ31" s="112"/>
      <c r="GBR31" s="112"/>
      <c r="GBS31" s="112"/>
      <c r="GBT31" s="112"/>
      <c r="GBU31" s="112"/>
      <c r="GBV31" s="112"/>
      <c r="GBW31" s="112"/>
      <c r="GBX31" s="112"/>
      <c r="GBY31" s="112"/>
      <c r="GBZ31" s="112"/>
      <c r="GCA31" s="112"/>
      <c r="GCB31" s="112"/>
      <c r="GCC31" s="112"/>
      <c r="GCD31" s="112"/>
      <c r="GCE31" s="112"/>
      <c r="GCF31" s="112"/>
      <c r="GCG31" s="112"/>
      <c r="GCH31" s="112"/>
      <c r="GCI31" s="112"/>
      <c r="GCJ31" s="112"/>
      <c r="GCK31" s="112"/>
      <c r="GCL31" s="112"/>
      <c r="GCM31" s="112"/>
      <c r="GCN31" s="112"/>
      <c r="GCO31" s="112"/>
      <c r="GCP31" s="112"/>
      <c r="GCQ31" s="112"/>
      <c r="GCR31" s="112"/>
      <c r="GCS31" s="112"/>
      <c r="GCT31" s="112"/>
      <c r="GCU31" s="112"/>
      <c r="GCV31" s="112"/>
      <c r="GCW31" s="112"/>
      <c r="GCX31" s="112"/>
      <c r="GCY31" s="112"/>
      <c r="GCZ31" s="112"/>
      <c r="GDA31" s="112"/>
      <c r="GDB31" s="112"/>
      <c r="GDC31" s="112"/>
      <c r="GDD31" s="112"/>
      <c r="GDE31" s="112"/>
      <c r="GDF31" s="112"/>
      <c r="GDG31" s="112"/>
      <c r="GDH31" s="112"/>
      <c r="GDI31" s="112"/>
      <c r="GDJ31" s="112"/>
      <c r="GDK31" s="112"/>
      <c r="GDL31" s="112"/>
      <c r="GDM31" s="112"/>
      <c r="GDN31" s="112"/>
      <c r="GDO31" s="112"/>
      <c r="GDP31" s="112"/>
      <c r="GDQ31" s="112"/>
      <c r="GDR31" s="112"/>
      <c r="GDS31" s="112"/>
      <c r="GDT31" s="112"/>
      <c r="GDU31" s="112"/>
      <c r="GDV31" s="112"/>
      <c r="GDW31" s="112"/>
      <c r="GDX31" s="112"/>
      <c r="GDY31" s="112"/>
      <c r="GDZ31" s="112"/>
      <c r="GEA31" s="112"/>
      <c r="GEB31" s="112"/>
      <c r="GEC31" s="112"/>
      <c r="GED31" s="112"/>
      <c r="GEE31" s="112"/>
      <c r="GEF31" s="112"/>
      <c r="GEG31" s="112"/>
      <c r="GEH31" s="112"/>
      <c r="GEI31" s="112"/>
      <c r="GEJ31" s="112"/>
      <c r="GEK31" s="112"/>
      <c r="GEL31" s="112"/>
      <c r="GEM31" s="112"/>
      <c r="GEN31" s="112"/>
      <c r="GEO31" s="112"/>
      <c r="GEP31" s="112"/>
      <c r="GEQ31" s="112"/>
      <c r="GER31" s="112"/>
      <c r="GES31" s="112"/>
      <c r="GET31" s="112"/>
      <c r="GEU31" s="112"/>
      <c r="GEV31" s="112"/>
      <c r="GEW31" s="112"/>
      <c r="GEX31" s="112"/>
      <c r="GEY31" s="112"/>
      <c r="GEZ31" s="112"/>
      <c r="GFA31" s="112"/>
      <c r="GFB31" s="112"/>
      <c r="GFC31" s="112"/>
      <c r="GFD31" s="112"/>
      <c r="GFE31" s="112"/>
      <c r="GFF31" s="112"/>
      <c r="GFG31" s="112"/>
      <c r="GFH31" s="112"/>
      <c r="GFI31" s="112"/>
      <c r="GFJ31" s="112"/>
      <c r="GFK31" s="112"/>
      <c r="GFL31" s="112"/>
      <c r="GFM31" s="112"/>
      <c r="GFN31" s="112"/>
      <c r="GFO31" s="112"/>
      <c r="GFP31" s="112"/>
      <c r="GFQ31" s="112"/>
      <c r="GFR31" s="112"/>
      <c r="GFS31" s="112"/>
      <c r="GFT31" s="112"/>
      <c r="GFU31" s="112"/>
      <c r="GFV31" s="112"/>
      <c r="GFW31" s="112"/>
      <c r="GFX31" s="112"/>
      <c r="GFY31" s="112"/>
      <c r="GFZ31" s="112"/>
      <c r="GGA31" s="112"/>
      <c r="GGB31" s="112"/>
      <c r="GGC31" s="112"/>
      <c r="GGD31" s="112"/>
      <c r="GGE31" s="112"/>
      <c r="GGF31" s="112"/>
      <c r="GGG31" s="112"/>
      <c r="GGH31" s="112"/>
      <c r="GGI31" s="112"/>
      <c r="GGJ31" s="112"/>
      <c r="GGK31" s="112"/>
      <c r="GGL31" s="112"/>
      <c r="GGM31" s="112"/>
      <c r="GGN31" s="112"/>
      <c r="GGO31" s="112"/>
      <c r="GGP31" s="112"/>
      <c r="GGQ31" s="112"/>
      <c r="GGR31" s="112"/>
      <c r="GGS31" s="112"/>
      <c r="GGT31" s="112"/>
      <c r="GGU31" s="112"/>
      <c r="GGV31" s="112"/>
      <c r="GGW31" s="112"/>
      <c r="GGX31" s="112"/>
      <c r="GGY31" s="112"/>
      <c r="GGZ31" s="112"/>
      <c r="GHA31" s="112"/>
      <c r="GHB31" s="112"/>
      <c r="GHC31" s="112"/>
      <c r="GHD31" s="112"/>
      <c r="GHE31" s="112"/>
      <c r="GHF31" s="112"/>
      <c r="GHG31" s="112"/>
      <c r="GHH31" s="112"/>
      <c r="GHI31" s="112"/>
      <c r="GHJ31" s="112"/>
      <c r="GHK31" s="112"/>
      <c r="GHL31" s="112"/>
      <c r="GHM31" s="112"/>
      <c r="GHN31" s="112"/>
      <c r="GHO31" s="112"/>
      <c r="GHP31" s="112"/>
      <c r="GHQ31" s="112"/>
      <c r="GHR31" s="112"/>
      <c r="GHS31" s="112"/>
      <c r="GHT31" s="112"/>
      <c r="GHU31" s="112"/>
      <c r="GHV31" s="112"/>
      <c r="GHW31" s="112"/>
      <c r="GHX31" s="112"/>
      <c r="GHY31" s="112"/>
      <c r="GHZ31" s="112"/>
      <c r="GIA31" s="112"/>
      <c r="GIB31" s="112"/>
      <c r="GIC31" s="112"/>
      <c r="GID31" s="112"/>
      <c r="GIE31" s="112"/>
      <c r="GIF31" s="112"/>
      <c r="GIG31" s="112"/>
      <c r="GIH31" s="112"/>
      <c r="GII31" s="112"/>
      <c r="GIJ31" s="112"/>
      <c r="GIK31" s="112"/>
      <c r="GIL31" s="112"/>
      <c r="GIM31" s="112"/>
      <c r="GIN31" s="112"/>
      <c r="GIO31" s="112"/>
      <c r="GIP31" s="112"/>
      <c r="GIQ31" s="112"/>
      <c r="GIR31" s="112"/>
      <c r="GIS31" s="112"/>
      <c r="GIT31" s="112"/>
      <c r="GIU31" s="112"/>
      <c r="GIV31" s="112"/>
      <c r="GIW31" s="112"/>
      <c r="GIX31" s="112"/>
      <c r="GIY31" s="112"/>
      <c r="GIZ31" s="112"/>
      <c r="GJA31" s="112"/>
      <c r="GJB31" s="112"/>
      <c r="GJC31" s="112"/>
      <c r="GJD31" s="112"/>
      <c r="GJE31" s="112"/>
      <c r="GJF31" s="112"/>
      <c r="GJG31" s="112"/>
      <c r="GJH31" s="112"/>
      <c r="GJI31" s="112"/>
      <c r="GJJ31" s="112"/>
      <c r="GJK31" s="112"/>
      <c r="GJL31" s="112"/>
      <c r="GJM31" s="112"/>
      <c r="GJN31" s="112"/>
      <c r="GJO31" s="112"/>
      <c r="GJP31" s="112"/>
      <c r="GJQ31" s="112"/>
      <c r="GJR31" s="112"/>
      <c r="GJS31" s="112"/>
      <c r="GJT31" s="112"/>
      <c r="GJU31" s="112"/>
      <c r="GJV31" s="112"/>
      <c r="GJW31" s="112"/>
      <c r="GJX31" s="112"/>
      <c r="GJY31" s="112"/>
      <c r="GJZ31" s="112"/>
      <c r="GKA31" s="112"/>
      <c r="GKB31" s="112"/>
      <c r="GKC31" s="112"/>
      <c r="GKD31" s="112"/>
      <c r="GKE31" s="112"/>
      <c r="GKF31" s="112"/>
      <c r="GKG31" s="112"/>
      <c r="GKH31" s="112"/>
      <c r="GKI31" s="112"/>
      <c r="GKJ31" s="112"/>
      <c r="GKK31" s="112"/>
      <c r="GKL31" s="112"/>
      <c r="GKM31" s="112"/>
      <c r="GKN31" s="112"/>
      <c r="GKO31" s="112"/>
      <c r="GKP31" s="112"/>
      <c r="GKQ31" s="112"/>
      <c r="GKR31" s="112"/>
      <c r="GKS31" s="112"/>
      <c r="GKT31" s="112"/>
      <c r="GKU31" s="112"/>
      <c r="GKV31" s="112"/>
      <c r="GKW31" s="112"/>
      <c r="GKX31" s="112"/>
      <c r="GKY31" s="112"/>
      <c r="GKZ31" s="112"/>
      <c r="GLA31" s="112"/>
      <c r="GLB31" s="112"/>
      <c r="GLC31" s="112"/>
      <c r="GLD31" s="112"/>
      <c r="GLE31" s="112"/>
      <c r="GLF31" s="112"/>
      <c r="GLG31" s="112"/>
      <c r="GLH31" s="112"/>
      <c r="GLI31" s="112"/>
      <c r="GLJ31" s="112"/>
      <c r="GLK31" s="112"/>
      <c r="GLL31" s="112"/>
      <c r="GLM31" s="112"/>
      <c r="GLN31" s="112"/>
      <c r="GLO31" s="112"/>
      <c r="GLP31" s="112"/>
      <c r="GLQ31" s="112"/>
      <c r="GLR31" s="112"/>
      <c r="GLS31" s="112"/>
      <c r="GLT31" s="112"/>
      <c r="GLU31" s="112"/>
      <c r="GLV31" s="112"/>
      <c r="GLW31" s="112"/>
      <c r="GLX31" s="112"/>
      <c r="GLY31" s="112"/>
      <c r="GLZ31" s="112"/>
      <c r="GMA31" s="112"/>
      <c r="GMB31" s="112"/>
      <c r="GMC31" s="112"/>
      <c r="GMD31" s="112"/>
      <c r="GME31" s="112"/>
      <c r="GMF31" s="112"/>
      <c r="GMG31" s="112"/>
      <c r="GMH31" s="112"/>
      <c r="GMI31" s="112"/>
      <c r="GMJ31" s="112"/>
      <c r="GMK31" s="112"/>
      <c r="GML31" s="112"/>
      <c r="GMM31" s="112"/>
      <c r="GMN31" s="112"/>
      <c r="GMO31" s="112"/>
      <c r="GMP31" s="112"/>
      <c r="GMQ31" s="112"/>
      <c r="GMR31" s="112"/>
      <c r="GMS31" s="112"/>
      <c r="GMT31" s="112"/>
      <c r="GMU31" s="112"/>
      <c r="GMV31" s="112"/>
      <c r="GMW31" s="112"/>
      <c r="GMX31" s="112"/>
      <c r="GMY31" s="112"/>
      <c r="GMZ31" s="112"/>
      <c r="GNA31" s="112"/>
      <c r="GNB31" s="112"/>
      <c r="GNC31" s="112"/>
      <c r="GND31" s="112"/>
      <c r="GNE31" s="112"/>
      <c r="GNF31" s="112"/>
      <c r="GNG31" s="112"/>
      <c r="GNH31" s="112"/>
      <c r="GNI31" s="112"/>
      <c r="GNJ31" s="112"/>
      <c r="GNK31" s="112"/>
      <c r="GNL31" s="112"/>
      <c r="GNM31" s="112"/>
      <c r="GNN31" s="112"/>
      <c r="GNO31" s="112"/>
      <c r="GNP31" s="112"/>
      <c r="GNQ31" s="112"/>
      <c r="GNR31" s="112"/>
      <c r="GNS31" s="112"/>
      <c r="GNT31" s="112"/>
      <c r="GNU31" s="112"/>
      <c r="GNV31" s="112"/>
      <c r="GNW31" s="112"/>
      <c r="GNX31" s="112"/>
      <c r="GNY31" s="112"/>
      <c r="GNZ31" s="112"/>
      <c r="GOA31" s="112"/>
      <c r="GOB31" s="112"/>
      <c r="GOC31" s="112"/>
      <c r="GOD31" s="112"/>
      <c r="GOE31" s="112"/>
      <c r="GOF31" s="112"/>
      <c r="GOG31" s="112"/>
      <c r="GOH31" s="112"/>
      <c r="GOI31" s="112"/>
      <c r="GOJ31" s="112"/>
      <c r="GOK31" s="112"/>
      <c r="GOL31" s="112"/>
      <c r="GOM31" s="112"/>
      <c r="GON31" s="112"/>
      <c r="GOO31" s="112"/>
      <c r="GOP31" s="112"/>
      <c r="GOQ31" s="112"/>
      <c r="GOR31" s="112"/>
      <c r="GOS31" s="112"/>
      <c r="GOT31" s="112"/>
      <c r="GOU31" s="112"/>
      <c r="GOV31" s="112"/>
      <c r="GOW31" s="112"/>
      <c r="GOX31" s="112"/>
      <c r="GOY31" s="112"/>
      <c r="GOZ31" s="112"/>
      <c r="GPA31" s="112"/>
      <c r="GPB31" s="112"/>
      <c r="GPC31" s="112"/>
      <c r="GPD31" s="112"/>
      <c r="GPE31" s="112"/>
      <c r="GPF31" s="112"/>
      <c r="GPG31" s="112"/>
      <c r="GPH31" s="112"/>
      <c r="GPI31" s="112"/>
      <c r="GPJ31" s="112"/>
      <c r="GPK31" s="112"/>
      <c r="GPL31" s="112"/>
      <c r="GPM31" s="112"/>
      <c r="GPN31" s="112"/>
      <c r="GPO31" s="112"/>
      <c r="GPP31" s="112"/>
      <c r="GPQ31" s="112"/>
      <c r="GPR31" s="112"/>
      <c r="GPS31" s="112"/>
      <c r="GPT31" s="112"/>
      <c r="GPU31" s="112"/>
      <c r="GPV31" s="112"/>
      <c r="GPW31" s="112"/>
      <c r="GPX31" s="112"/>
      <c r="GPY31" s="112"/>
      <c r="GPZ31" s="112"/>
      <c r="GQA31" s="112"/>
      <c r="GQB31" s="112"/>
      <c r="GQC31" s="112"/>
      <c r="GQD31" s="112"/>
      <c r="GQE31" s="112"/>
      <c r="GQF31" s="112"/>
      <c r="GQG31" s="112"/>
      <c r="GQH31" s="112"/>
      <c r="GQI31" s="112"/>
      <c r="GQJ31" s="112"/>
      <c r="GQK31" s="112"/>
      <c r="GQL31" s="112"/>
      <c r="GQM31" s="112"/>
      <c r="GQN31" s="112"/>
      <c r="GQO31" s="112"/>
      <c r="GQP31" s="112"/>
      <c r="GQQ31" s="112"/>
      <c r="GQR31" s="112"/>
      <c r="GQS31" s="112"/>
      <c r="GQT31" s="112"/>
      <c r="GQU31" s="112"/>
      <c r="GQV31" s="112"/>
      <c r="GQW31" s="112"/>
      <c r="GQX31" s="112"/>
      <c r="GQY31" s="112"/>
      <c r="GQZ31" s="112"/>
      <c r="GRA31" s="112"/>
      <c r="GRB31" s="112"/>
      <c r="GRC31" s="112"/>
      <c r="GRD31" s="112"/>
      <c r="GRE31" s="112"/>
      <c r="GRF31" s="112"/>
      <c r="GRG31" s="112"/>
      <c r="GRH31" s="112"/>
      <c r="GRI31" s="112"/>
      <c r="GRJ31" s="112"/>
      <c r="GRK31" s="112"/>
      <c r="GRL31" s="112"/>
      <c r="GRM31" s="112"/>
      <c r="GRN31" s="112"/>
      <c r="GRO31" s="112"/>
      <c r="GRP31" s="112"/>
      <c r="GRQ31" s="112"/>
      <c r="GRR31" s="112"/>
      <c r="GRS31" s="112"/>
      <c r="GRT31" s="112"/>
      <c r="GRU31" s="112"/>
      <c r="GRV31" s="112"/>
      <c r="GRW31" s="112"/>
      <c r="GRX31" s="112"/>
      <c r="GRY31" s="112"/>
      <c r="GRZ31" s="112"/>
      <c r="GSA31" s="112"/>
      <c r="GSB31" s="112"/>
      <c r="GSC31" s="112"/>
      <c r="GSD31" s="112"/>
      <c r="GSE31" s="112"/>
      <c r="GSF31" s="112"/>
      <c r="GSG31" s="112"/>
      <c r="GSH31" s="112"/>
      <c r="GSI31" s="112"/>
      <c r="GSJ31" s="112"/>
      <c r="GSK31" s="112"/>
      <c r="GSL31" s="112"/>
      <c r="GSM31" s="112"/>
      <c r="GSN31" s="112"/>
      <c r="GSO31" s="112"/>
      <c r="GSP31" s="112"/>
      <c r="GSQ31" s="112"/>
      <c r="GSR31" s="112"/>
      <c r="GSS31" s="112"/>
      <c r="GST31" s="112"/>
      <c r="GSU31" s="112"/>
      <c r="GSV31" s="112"/>
      <c r="GSW31" s="112"/>
      <c r="GSX31" s="112"/>
      <c r="GSY31" s="112"/>
      <c r="GSZ31" s="112"/>
      <c r="GTA31" s="112"/>
      <c r="GTB31" s="112"/>
      <c r="GTC31" s="112"/>
      <c r="GTD31" s="112"/>
      <c r="GTE31" s="112"/>
      <c r="GTF31" s="112"/>
      <c r="GTG31" s="112"/>
      <c r="GTH31" s="112"/>
      <c r="GTI31" s="112"/>
      <c r="GTJ31" s="112"/>
      <c r="GTK31" s="112"/>
      <c r="GTL31" s="112"/>
      <c r="GTM31" s="112"/>
      <c r="GTN31" s="112"/>
      <c r="GTO31" s="112"/>
      <c r="GTP31" s="112"/>
      <c r="GTQ31" s="112"/>
      <c r="GTR31" s="112"/>
      <c r="GTS31" s="112"/>
      <c r="GTT31" s="112"/>
      <c r="GTU31" s="112"/>
      <c r="GTV31" s="112"/>
      <c r="GTW31" s="112"/>
      <c r="GTX31" s="112"/>
      <c r="GTY31" s="112"/>
      <c r="GTZ31" s="112"/>
      <c r="GUA31" s="112"/>
      <c r="GUB31" s="112"/>
      <c r="GUC31" s="112"/>
      <c r="GUD31" s="112"/>
      <c r="GUE31" s="112"/>
      <c r="GUF31" s="112"/>
      <c r="GUG31" s="112"/>
      <c r="GUH31" s="112"/>
      <c r="GUI31" s="112"/>
      <c r="GUJ31" s="112"/>
      <c r="GUK31" s="112"/>
      <c r="GUL31" s="112"/>
      <c r="GUM31" s="112"/>
      <c r="GUN31" s="112"/>
      <c r="GUO31" s="112"/>
      <c r="GUP31" s="112"/>
      <c r="GUQ31" s="112"/>
      <c r="GUR31" s="112"/>
      <c r="GUS31" s="112"/>
      <c r="GUT31" s="112"/>
      <c r="GUU31" s="112"/>
      <c r="GUV31" s="112"/>
      <c r="GUW31" s="112"/>
      <c r="GUX31" s="112"/>
      <c r="GUY31" s="112"/>
      <c r="GUZ31" s="112"/>
      <c r="GVA31" s="112"/>
      <c r="GVB31" s="112"/>
      <c r="GVC31" s="112"/>
      <c r="GVD31" s="112"/>
      <c r="GVE31" s="112"/>
      <c r="GVF31" s="112"/>
      <c r="GVG31" s="112"/>
      <c r="GVH31" s="112"/>
      <c r="GVI31" s="112"/>
      <c r="GVJ31" s="112"/>
      <c r="GVK31" s="112"/>
      <c r="GVL31" s="112"/>
      <c r="GVM31" s="112"/>
      <c r="GVN31" s="112"/>
      <c r="GVO31" s="112"/>
      <c r="GVP31" s="112"/>
      <c r="GVQ31" s="112"/>
      <c r="GVR31" s="112"/>
      <c r="GVS31" s="112"/>
      <c r="GVT31" s="112"/>
      <c r="GVU31" s="112"/>
      <c r="GVV31" s="112"/>
      <c r="GVW31" s="112"/>
      <c r="GVX31" s="112"/>
      <c r="GVY31" s="112"/>
      <c r="GVZ31" s="112"/>
      <c r="GWA31" s="112"/>
      <c r="GWB31" s="112"/>
      <c r="GWC31" s="112"/>
      <c r="GWD31" s="112"/>
      <c r="GWE31" s="112"/>
      <c r="GWF31" s="112"/>
      <c r="GWG31" s="112"/>
      <c r="GWH31" s="112"/>
      <c r="GWI31" s="112"/>
      <c r="GWJ31" s="112"/>
      <c r="GWK31" s="112"/>
      <c r="GWL31" s="112"/>
      <c r="GWM31" s="112"/>
      <c r="GWN31" s="112"/>
      <c r="GWO31" s="112"/>
      <c r="GWP31" s="112"/>
      <c r="GWQ31" s="112"/>
      <c r="GWR31" s="112"/>
      <c r="GWS31" s="112"/>
      <c r="GWT31" s="112"/>
      <c r="GWU31" s="112"/>
      <c r="GWV31" s="112"/>
      <c r="GWW31" s="112"/>
      <c r="GWX31" s="112"/>
      <c r="GWY31" s="112"/>
      <c r="GWZ31" s="112"/>
      <c r="GXA31" s="112"/>
      <c r="GXB31" s="112"/>
      <c r="GXC31" s="112"/>
      <c r="GXD31" s="112"/>
      <c r="GXE31" s="112"/>
      <c r="GXF31" s="112"/>
      <c r="GXG31" s="112"/>
      <c r="GXH31" s="112"/>
      <c r="GXI31" s="112"/>
      <c r="GXJ31" s="112"/>
      <c r="GXK31" s="112"/>
      <c r="GXL31" s="112"/>
      <c r="GXM31" s="112"/>
      <c r="GXN31" s="112"/>
      <c r="GXO31" s="112"/>
      <c r="GXP31" s="112"/>
      <c r="GXQ31" s="112"/>
      <c r="GXR31" s="112"/>
      <c r="GXS31" s="112"/>
      <c r="GXT31" s="112"/>
      <c r="GXU31" s="112"/>
      <c r="GXV31" s="112"/>
      <c r="GXW31" s="112"/>
      <c r="GXX31" s="112"/>
      <c r="GXY31" s="112"/>
      <c r="GXZ31" s="112"/>
      <c r="GYA31" s="112"/>
      <c r="GYB31" s="112"/>
      <c r="GYC31" s="112"/>
      <c r="GYD31" s="112"/>
      <c r="GYE31" s="112"/>
      <c r="GYF31" s="112"/>
      <c r="GYG31" s="112"/>
      <c r="GYH31" s="112"/>
      <c r="GYI31" s="112"/>
      <c r="GYJ31" s="112"/>
      <c r="GYK31" s="112"/>
      <c r="GYL31" s="112"/>
      <c r="GYM31" s="112"/>
      <c r="GYN31" s="112"/>
      <c r="GYO31" s="112"/>
      <c r="GYP31" s="112"/>
      <c r="GYQ31" s="112"/>
      <c r="GYR31" s="112"/>
      <c r="GYS31" s="112"/>
      <c r="GYT31" s="112"/>
      <c r="GYU31" s="112"/>
      <c r="GYV31" s="112"/>
      <c r="GYW31" s="112"/>
      <c r="GYX31" s="112"/>
      <c r="GYY31" s="112"/>
      <c r="GYZ31" s="112"/>
      <c r="GZA31" s="112"/>
      <c r="GZB31" s="112"/>
      <c r="GZC31" s="112"/>
      <c r="GZD31" s="112"/>
      <c r="GZE31" s="112"/>
      <c r="GZF31" s="112"/>
      <c r="GZG31" s="112"/>
      <c r="GZH31" s="112"/>
      <c r="GZI31" s="112"/>
      <c r="GZJ31" s="112"/>
      <c r="GZK31" s="112"/>
      <c r="GZL31" s="112"/>
      <c r="GZM31" s="112"/>
      <c r="GZN31" s="112"/>
      <c r="GZO31" s="112"/>
      <c r="GZP31" s="112"/>
      <c r="GZQ31" s="112"/>
      <c r="GZR31" s="112"/>
      <c r="GZS31" s="112"/>
      <c r="GZT31" s="112"/>
      <c r="GZU31" s="112"/>
      <c r="GZV31" s="112"/>
      <c r="GZW31" s="112"/>
      <c r="GZX31" s="112"/>
      <c r="GZY31" s="112"/>
      <c r="GZZ31" s="112"/>
      <c r="HAA31" s="112"/>
      <c r="HAB31" s="112"/>
      <c r="HAC31" s="112"/>
      <c r="HAD31" s="112"/>
      <c r="HAE31" s="112"/>
      <c r="HAF31" s="112"/>
      <c r="HAG31" s="112"/>
      <c r="HAH31" s="112"/>
      <c r="HAI31" s="112"/>
      <c r="HAJ31" s="112"/>
      <c r="HAK31" s="112"/>
      <c r="HAL31" s="112"/>
      <c r="HAM31" s="112"/>
      <c r="HAN31" s="112"/>
      <c r="HAO31" s="112"/>
      <c r="HAP31" s="112"/>
      <c r="HAQ31" s="112"/>
      <c r="HAR31" s="112"/>
      <c r="HAS31" s="112"/>
      <c r="HAT31" s="112"/>
      <c r="HAU31" s="112"/>
      <c r="HAV31" s="112"/>
      <c r="HAW31" s="112"/>
      <c r="HAX31" s="112"/>
      <c r="HAY31" s="112"/>
      <c r="HAZ31" s="112"/>
      <c r="HBA31" s="112"/>
      <c r="HBB31" s="112"/>
      <c r="HBC31" s="112"/>
      <c r="HBD31" s="112"/>
      <c r="HBE31" s="112"/>
      <c r="HBF31" s="112"/>
      <c r="HBG31" s="112"/>
      <c r="HBH31" s="112"/>
      <c r="HBI31" s="112"/>
      <c r="HBJ31" s="112"/>
      <c r="HBK31" s="112"/>
      <c r="HBL31" s="112"/>
      <c r="HBM31" s="112"/>
      <c r="HBN31" s="112"/>
      <c r="HBO31" s="112"/>
      <c r="HBP31" s="112"/>
      <c r="HBQ31" s="112"/>
      <c r="HBR31" s="112"/>
      <c r="HBS31" s="112"/>
      <c r="HBT31" s="112"/>
      <c r="HBU31" s="112"/>
      <c r="HBV31" s="112"/>
      <c r="HBW31" s="112"/>
      <c r="HBX31" s="112"/>
      <c r="HBY31" s="112"/>
      <c r="HBZ31" s="112"/>
      <c r="HCA31" s="112"/>
      <c r="HCB31" s="112"/>
      <c r="HCC31" s="112"/>
      <c r="HCD31" s="112"/>
      <c r="HCE31" s="112"/>
      <c r="HCF31" s="112"/>
      <c r="HCG31" s="112"/>
      <c r="HCH31" s="112"/>
      <c r="HCI31" s="112"/>
      <c r="HCJ31" s="112"/>
      <c r="HCK31" s="112"/>
      <c r="HCL31" s="112"/>
      <c r="HCM31" s="112"/>
      <c r="HCN31" s="112"/>
      <c r="HCO31" s="112"/>
      <c r="HCP31" s="112"/>
      <c r="HCQ31" s="112"/>
      <c r="HCR31" s="112"/>
      <c r="HCS31" s="112"/>
      <c r="HCT31" s="112"/>
      <c r="HCU31" s="112"/>
      <c r="HCV31" s="112"/>
      <c r="HCW31" s="112"/>
      <c r="HCX31" s="112"/>
      <c r="HCY31" s="112"/>
      <c r="HCZ31" s="112"/>
      <c r="HDA31" s="112"/>
      <c r="HDB31" s="112"/>
      <c r="HDC31" s="112"/>
      <c r="HDD31" s="112"/>
      <c r="HDE31" s="112"/>
      <c r="HDF31" s="112"/>
      <c r="HDG31" s="112"/>
      <c r="HDH31" s="112"/>
      <c r="HDI31" s="112"/>
      <c r="HDJ31" s="112"/>
      <c r="HDK31" s="112"/>
      <c r="HDL31" s="112"/>
      <c r="HDM31" s="112"/>
      <c r="HDN31" s="112"/>
      <c r="HDO31" s="112"/>
      <c r="HDP31" s="112"/>
      <c r="HDQ31" s="112"/>
      <c r="HDR31" s="112"/>
      <c r="HDS31" s="112"/>
      <c r="HDT31" s="112"/>
      <c r="HDU31" s="112"/>
      <c r="HDV31" s="112"/>
      <c r="HDW31" s="112"/>
      <c r="HDX31" s="112"/>
      <c r="HDY31" s="112"/>
      <c r="HDZ31" s="112"/>
      <c r="HEA31" s="112"/>
      <c r="HEB31" s="112"/>
      <c r="HEC31" s="112"/>
      <c r="HED31" s="112"/>
      <c r="HEE31" s="112"/>
      <c r="HEF31" s="112"/>
      <c r="HEG31" s="112"/>
      <c r="HEH31" s="112"/>
      <c r="HEI31" s="112"/>
      <c r="HEJ31" s="112"/>
      <c r="HEK31" s="112"/>
      <c r="HEL31" s="112"/>
      <c r="HEM31" s="112"/>
      <c r="HEN31" s="112"/>
      <c r="HEO31" s="112"/>
      <c r="HEP31" s="112"/>
      <c r="HEQ31" s="112"/>
      <c r="HER31" s="112"/>
      <c r="HES31" s="112"/>
      <c r="HET31" s="112"/>
      <c r="HEU31" s="112"/>
      <c r="HEV31" s="112"/>
      <c r="HEW31" s="112"/>
      <c r="HEX31" s="112"/>
      <c r="HEY31" s="112"/>
      <c r="HEZ31" s="112"/>
      <c r="HFA31" s="112"/>
      <c r="HFB31" s="112"/>
      <c r="HFC31" s="112"/>
      <c r="HFD31" s="112"/>
      <c r="HFE31" s="112"/>
      <c r="HFF31" s="112"/>
      <c r="HFG31" s="112"/>
      <c r="HFH31" s="112"/>
      <c r="HFI31" s="112"/>
      <c r="HFJ31" s="112"/>
      <c r="HFK31" s="112"/>
      <c r="HFL31" s="112"/>
      <c r="HFM31" s="112"/>
      <c r="HFN31" s="112"/>
      <c r="HFO31" s="112"/>
      <c r="HFP31" s="112"/>
      <c r="HFQ31" s="112"/>
      <c r="HFR31" s="112"/>
      <c r="HFS31" s="112"/>
      <c r="HFT31" s="112"/>
      <c r="HFU31" s="112"/>
      <c r="HFV31" s="112"/>
      <c r="HFW31" s="112"/>
      <c r="HFX31" s="112"/>
      <c r="HFY31" s="112"/>
      <c r="HFZ31" s="112"/>
      <c r="HGA31" s="112"/>
      <c r="HGB31" s="112"/>
      <c r="HGC31" s="112"/>
      <c r="HGD31" s="112"/>
      <c r="HGE31" s="112"/>
      <c r="HGF31" s="112"/>
      <c r="HGG31" s="112"/>
      <c r="HGH31" s="112"/>
      <c r="HGI31" s="112"/>
      <c r="HGJ31" s="112"/>
      <c r="HGK31" s="112"/>
      <c r="HGL31" s="112"/>
      <c r="HGM31" s="112"/>
      <c r="HGN31" s="112"/>
      <c r="HGO31" s="112"/>
      <c r="HGP31" s="112"/>
      <c r="HGQ31" s="112"/>
      <c r="HGR31" s="112"/>
      <c r="HGS31" s="112"/>
      <c r="HGT31" s="112"/>
      <c r="HGU31" s="112"/>
      <c r="HGV31" s="112"/>
      <c r="HGW31" s="112"/>
      <c r="HGX31" s="112"/>
      <c r="HGY31" s="112"/>
      <c r="HGZ31" s="112"/>
      <c r="HHA31" s="112"/>
      <c r="HHB31" s="112"/>
      <c r="HHC31" s="112"/>
      <c r="HHD31" s="112"/>
      <c r="HHE31" s="112"/>
      <c r="HHF31" s="112"/>
      <c r="HHG31" s="112"/>
      <c r="HHH31" s="112"/>
      <c r="HHI31" s="112"/>
      <c r="HHJ31" s="112"/>
      <c r="HHK31" s="112"/>
      <c r="HHL31" s="112"/>
      <c r="HHM31" s="112"/>
      <c r="HHN31" s="112"/>
      <c r="HHO31" s="112"/>
      <c r="HHP31" s="112"/>
      <c r="HHQ31" s="112"/>
      <c r="HHR31" s="112"/>
      <c r="HHS31" s="112"/>
      <c r="HHT31" s="112"/>
      <c r="HHU31" s="112"/>
      <c r="HHV31" s="112"/>
      <c r="HHW31" s="112"/>
      <c r="HHX31" s="112"/>
      <c r="HHY31" s="112"/>
      <c r="HHZ31" s="112"/>
      <c r="HIA31" s="112"/>
      <c r="HIB31" s="112"/>
      <c r="HIC31" s="112"/>
      <c r="HID31" s="112"/>
      <c r="HIE31" s="112"/>
      <c r="HIF31" s="112"/>
      <c r="HIG31" s="112"/>
      <c r="HIH31" s="112"/>
      <c r="HII31" s="112"/>
      <c r="HIJ31" s="112"/>
      <c r="HIK31" s="112"/>
      <c r="HIL31" s="112"/>
      <c r="HIM31" s="112"/>
      <c r="HIN31" s="112"/>
      <c r="HIO31" s="112"/>
      <c r="HIP31" s="112"/>
      <c r="HIQ31" s="112"/>
      <c r="HIR31" s="112"/>
      <c r="HIS31" s="112"/>
      <c r="HIT31" s="112"/>
      <c r="HIU31" s="112"/>
      <c r="HIV31" s="112"/>
      <c r="HIW31" s="112"/>
      <c r="HIX31" s="112"/>
      <c r="HIY31" s="112"/>
      <c r="HIZ31" s="112"/>
      <c r="HJA31" s="112"/>
      <c r="HJB31" s="112"/>
      <c r="HJC31" s="112"/>
      <c r="HJD31" s="112"/>
      <c r="HJE31" s="112"/>
      <c r="HJF31" s="112"/>
      <c r="HJG31" s="112"/>
      <c r="HJH31" s="112"/>
      <c r="HJI31" s="112"/>
      <c r="HJJ31" s="112"/>
      <c r="HJK31" s="112"/>
      <c r="HJL31" s="112"/>
      <c r="HJM31" s="112"/>
      <c r="HJN31" s="112"/>
      <c r="HJO31" s="112"/>
      <c r="HJP31" s="112"/>
      <c r="HJQ31" s="112"/>
      <c r="HJR31" s="112"/>
      <c r="HJS31" s="112"/>
      <c r="HJT31" s="112"/>
      <c r="HJU31" s="112"/>
      <c r="HJV31" s="112"/>
      <c r="HJW31" s="112"/>
      <c r="HJX31" s="112"/>
      <c r="HJY31" s="112"/>
      <c r="HJZ31" s="112"/>
      <c r="HKA31" s="112"/>
      <c r="HKB31" s="112"/>
      <c r="HKC31" s="112"/>
      <c r="HKD31" s="112"/>
      <c r="HKE31" s="112"/>
      <c r="HKF31" s="112"/>
      <c r="HKG31" s="112"/>
      <c r="HKH31" s="112"/>
      <c r="HKI31" s="112"/>
      <c r="HKJ31" s="112"/>
      <c r="HKK31" s="112"/>
      <c r="HKL31" s="112"/>
      <c r="HKM31" s="112"/>
      <c r="HKN31" s="112"/>
      <c r="HKO31" s="112"/>
      <c r="HKP31" s="112"/>
      <c r="HKQ31" s="112"/>
      <c r="HKR31" s="112"/>
      <c r="HKS31" s="112"/>
      <c r="HKT31" s="112"/>
      <c r="HKU31" s="112"/>
      <c r="HKV31" s="112"/>
      <c r="HKW31" s="112"/>
      <c r="HKX31" s="112"/>
      <c r="HKY31" s="112"/>
      <c r="HKZ31" s="112"/>
      <c r="HLA31" s="112"/>
      <c r="HLB31" s="112"/>
      <c r="HLC31" s="112"/>
      <c r="HLD31" s="112"/>
      <c r="HLE31" s="112"/>
      <c r="HLF31" s="112"/>
      <c r="HLG31" s="112"/>
      <c r="HLH31" s="112"/>
      <c r="HLI31" s="112"/>
      <c r="HLJ31" s="112"/>
      <c r="HLK31" s="112"/>
      <c r="HLL31" s="112"/>
      <c r="HLM31" s="112"/>
      <c r="HLN31" s="112"/>
      <c r="HLO31" s="112"/>
      <c r="HLP31" s="112"/>
      <c r="HLQ31" s="112"/>
      <c r="HLR31" s="112"/>
      <c r="HLS31" s="112"/>
      <c r="HLT31" s="112"/>
      <c r="HLU31" s="112"/>
      <c r="HLV31" s="112"/>
      <c r="HLW31" s="112"/>
      <c r="HLX31" s="112"/>
      <c r="HLY31" s="112"/>
      <c r="HLZ31" s="112"/>
      <c r="HMA31" s="112"/>
      <c r="HMB31" s="112"/>
      <c r="HMC31" s="112"/>
      <c r="HMD31" s="112"/>
      <c r="HME31" s="112"/>
      <c r="HMF31" s="112"/>
      <c r="HMG31" s="112"/>
      <c r="HMH31" s="112"/>
      <c r="HMI31" s="112"/>
      <c r="HMJ31" s="112"/>
      <c r="HMK31" s="112"/>
      <c r="HML31" s="112"/>
      <c r="HMM31" s="112"/>
      <c r="HMN31" s="112"/>
      <c r="HMO31" s="112"/>
      <c r="HMP31" s="112"/>
      <c r="HMQ31" s="112"/>
      <c r="HMR31" s="112"/>
      <c r="HMS31" s="112"/>
      <c r="HMT31" s="112"/>
      <c r="HMU31" s="112"/>
      <c r="HMV31" s="112"/>
      <c r="HMW31" s="112"/>
      <c r="HMX31" s="112"/>
      <c r="HMY31" s="112"/>
      <c r="HMZ31" s="112"/>
      <c r="HNA31" s="112"/>
      <c r="HNB31" s="112"/>
      <c r="HNC31" s="112"/>
      <c r="HND31" s="112"/>
      <c r="HNE31" s="112"/>
      <c r="HNF31" s="112"/>
      <c r="HNG31" s="112"/>
      <c r="HNH31" s="112"/>
      <c r="HNI31" s="112"/>
      <c r="HNJ31" s="112"/>
      <c r="HNK31" s="112"/>
      <c r="HNL31" s="112"/>
      <c r="HNM31" s="112"/>
      <c r="HNN31" s="112"/>
      <c r="HNO31" s="112"/>
      <c r="HNP31" s="112"/>
      <c r="HNQ31" s="112"/>
      <c r="HNR31" s="112"/>
      <c r="HNS31" s="112"/>
      <c r="HNT31" s="112"/>
      <c r="HNU31" s="112"/>
      <c r="HNV31" s="112"/>
      <c r="HNW31" s="112"/>
      <c r="HNX31" s="112"/>
      <c r="HNY31" s="112"/>
      <c r="HNZ31" s="112"/>
      <c r="HOA31" s="112"/>
      <c r="HOB31" s="112"/>
      <c r="HOC31" s="112"/>
      <c r="HOD31" s="112"/>
      <c r="HOE31" s="112"/>
      <c r="HOF31" s="112"/>
      <c r="HOG31" s="112"/>
      <c r="HOH31" s="112"/>
      <c r="HOI31" s="112"/>
      <c r="HOJ31" s="112"/>
      <c r="HOK31" s="112"/>
      <c r="HOL31" s="112"/>
      <c r="HOM31" s="112"/>
      <c r="HON31" s="112"/>
      <c r="HOO31" s="112"/>
      <c r="HOP31" s="112"/>
      <c r="HOQ31" s="112"/>
      <c r="HOR31" s="112"/>
      <c r="HOS31" s="112"/>
      <c r="HOT31" s="112"/>
      <c r="HOU31" s="112"/>
      <c r="HOV31" s="112"/>
      <c r="HOW31" s="112"/>
      <c r="HOX31" s="112"/>
      <c r="HOY31" s="112"/>
      <c r="HOZ31" s="112"/>
      <c r="HPA31" s="112"/>
      <c r="HPB31" s="112"/>
      <c r="HPC31" s="112"/>
      <c r="HPD31" s="112"/>
      <c r="HPE31" s="112"/>
      <c r="HPF31" s="112"/>
      <c r="HPG31" s="112"/>
      <c r="HPH31" s="112"/>
      <c r="HPI31" s="112"/>
      <c r="HPJ31" s="112"/>
      <c r="HPK31" s="112"/>
      <c r="HPL31" s="112"/>
      <c r="HPM31" s="112"/>
      <c r="HPN31" s="112"/>
      <c r="HPO31" s="112"/>
      <c r="HPP31" s="112"/>
      <c r="HPQ31" s="112"/>
      <c r="HPR31" s="112"/>
      <c r="HPS31" s="112"/>
      <c r="HPT31" s="112"/>
      <c r="HPU31" s="112"/>
      <c r="HPV31" s="112"/>
      <c r="HPW31" s="112"/>
      <c r="HPX31" s="112"/>
      <c r="HPY31" s="112"/>
      <c r="HPZ31" s="112"/>
      <c r="HQA31" s="112"/>
      <c r="HQB31" s="112"/>
      <c r="HQC31" s="112"/>
      <c r="HQD31" s="112"/>
      <c r="HQE31" s="112"/>
      <c r="HQF31" s="112"/>
      <c r="HQG31" s="112"/>
      <c r="HQH31" s="112"/>
      <c r="HQI31" s="112"/>
      <c r="HQJ31" s="112"/>
      <c r="HQK31" s="112"/>
      <c r="HQL31" s="112"/>
      <c r="HQM31" s="112"/>
      <c r="HQN31" s="112"/>
      <c r="HQO31" s="112"/>
      <c r="HQP31" s="112"/>
      <c r="HQQ31" s="112"/>
      <c r="HQR31" s="112"/>
      <c r="HQS31" s="112"/>
      <c r="HQT31" s="112"/>
      <c r="HQU31" s="112"/>
      <c r="HQV31" s="112"/>
      <c r="HQW31" s="112"/>
      <c r="HQX31" s="112"/>
      <c r="HQY31" s="112"/>
      <c r="HQZ31" s="112"/>
      <c r="HRA31" s="112"/>
      <c r="HRB31" s="112"/>
      <c r="HRC31" s="112"/>
      <c r="HRD31" s="112"/>
      <c r="HRE31" s="112"/>
      <c r="HRF31" s="112"/>
      <c r="HRG31" s="112"/>
      <c r="HRH31" s="112"/>
      <c r="HRI31" s="112"/>
      <c r="HRJ31" s="112"/>
      <c r="HRK31" s="112"/>
      <c r="HRL31" s="112"/>
      <c r="HRM31" s="112"/>
      <c r="HRN31" s="112"/>
      <c r="HRO31" s="112"/>
      <c r="HRP31" s="112"/>
      <c r="HRQ31" s="112"/>
      <c r="HRR31" s="112"/>
      <c r="HRS31" s="112"/>
      <c r="HRT31" s="112"/>
      <c r="HRU31" s="112"/>
      <c r="HRV31" s="112"/>
      <c r="HRW31" s="112"/>
      <c r="HRX31" s="112"/>
      <c r="HRY31" s="112"/>
      <c r="HRZ31" s="112"/>
      <c r="HSA31" s="112"/>
      <c r="HSB31" s="112"/>
      <c r="HSC31" s="112"/>
      <c r="HSD31" s="112"/>
      <c r="HSE31" s="112"/>
      <c r="HSF31" s="112"/>
      <c r="HSG31" s="112"/>
      <c r="HSH31" s="112"/>
      <c r="HSI31" s="112"/>
      <c r="HSJ31" s="112"/>
      <c r="HSK31" s="112"/>
      <c r="HSL31" s="112"/>
      <c r="HSM31" s="112"/>
      <c r="HSN31" s="112"/>
      <c r="HSO31" s="112"/>
      <c r="HSP31" s="112"/>
      <c r="HSQ31" s="112"/>
      <c r="HSR31" s="112"/>
      <c r="HSS31" s="112"/>
      <c r="HST31" s="112"/>
      <c r="HSU31" s="112"/>
      <c r="HSV31" s="112"/>
      <c r="HSW31" s="112"/>
      <c r="HSX31" s="112"/>
      <c r="HSY31" s="112"/>
      <c r="HSZ31" s="112"/>
      <c r="HTA31" s="112"/>
      <c r="HTB31" s="112"/>
      <c r="HTC31" s="112"/>
      <c r="HTD31" s="112"/>
      <c r="HTE31" s="112"/>
      <c r="HTF31" s="112"/>
      <c r="HTG31" s="112"/>
      <c r="HTH31" s="112"/>
      <c r="HTI31" s="112"/>
      <c r="HTJ31" s="112"/>
      <c r="HTK31" s="112"/>
      <c r="HTL31" s="112"/>
      <c r="HTM31" s="112"/>
      <c r="HTN31" s="112"/>
    </row>
    <row r="32" spans="1:5942" s="111" customFormat="1" ht="9.9499999999999993" customHeight="1" x14ac:dyDescent="0.2">
      <c r="A32" s="347" t="s">
        <v>112</v>
      </c>
      <c r="B32" s="71">
        <v>10</v>
      </c>
      <c r="C32" s="393"/>
      <c r="D32" s="339">
        <f t="shared" si="41"/>
        <v>10</v>
      </c>
      <c r="E32" s="339">
        <v>0</v>
      </c>
      <c r="F32" s="393"/>
      <c r="G32" s="339">
        <f t="shared" si="42"/>
        <v>0</v>
      </c>
      <c r="H32" s="251">
        <f t="shared" si="43"/>
        <v>0</v>
      </c>
      <c r="I32" s="251" t="e">
        <f t="shared" si="3"/>
        <v>#DIV/0!</v>
      </c>
      <c r="J32" s="251">
        <f t="shared" si="4"/>
        <v>0</v>
      </c>
      <c r="K32" s="339">
        <v>0</v>
      </c>
      <c r="L32" s="393"/>
      <c r="M32" s="339">
        <f t="shared" si="5"/>
        <v>0</v>
      </c>
      <c r="N32" s="339">
        <v>0</v>
      </c>
      <c r="O32" s="393"/>
      <c r="P32" s="339">
        <f t="shared" si="6"/>
        <v>0</v>
      </c>
      <c r="Q32" s="251" t="e">
        <f t="shared" si="7"/>
        <v>#DIV/0!</v>
      </c>
      <c r="R32" s="251" t="e">
        <f t="shared" si="8"/>
        <v>#DIV/0!</v>
      </c>
      <c r="S32" s="251" t="e">
        <f t="shared" si="9"/>
        <v>#DIV/0!</v>
      </c>
      <c r="T32" s="339">
        <f>1+1</f>
        <v>2</v>
      </c>
      <c r="U32" s="393"/>
      <c r="V32" s="339">
        <f t="shared" si="10"/>
        <v>2</v>
      </c>
      <c r="W32" s="524">
        <v>1</v>
      </c>
      <c r="X32" s="393"/>
      <c r="Y32" s="339">
        <f t="shared" si="11"/>
        <v>1</v>
      </c>
      <c r="Z32" s="251">
        <f t="shared" si="12"/>
        <v>0.5</v>
      </c>
      <c r="AA32" s="251" t="e">
        <f t="shared" si="13"/>
        <v>#DIV/0!</v>
      </c>
      <c r="AB32" s="251">
        <f t="shared" si="14"/>
        <v>0.5</v>
      </c>
      <c r="AC32" s="393"/>
      <c r="AD32" s="393"/>
      <c r="AE32" s="393">
        <f t="shared" si="15"/>
        <v>0</v>
      </c>
      <c r="AF32" s="393"/>
      <c r="AG32" s="393"/>
      <c r="AH32" s="393">
        <f t="shared" si="16"/>
        <v>0</v>
      </c>
      <c r="AI32" s="479" t="e">
        <f t="shared" si="17"/>
        <v>#DIV/0!</v>
      </c>
      <c r="AJ32" s="479" t="e">
        <f t="shared" si="18"/>
        <v>#DIV/0!</v>
      </c>
      <c r="AK32" s="479" t="e">
        <f t="shared" si="19"/>
        <v>#DIV/0!</v>
      </c>
      <c r="AL32" s="339">
        <f t="shared" si="99"/>
        <v>12</v>
      </c>
      <c r="AM32" s="393"/>
      <c r="AN32" s="339">
        <f t="shared" si="100"/>
        <v>12</v>
      </c>
      <c r="AO32" s="339">
        <f t="shared" si="101"/>
        <v>1</v>
      </c>
      <c r="AP32" s="393"/>
      <c r="AQ32" s="339">
        <f t="shared" si="98"/>
        <v>1</v>
      </c>
      <c r="AR32" s="251">
        <f t="shared" si="84"/>
        <v>8.3333333333333329E-2</v>
      </c>
      <c r="AS32" s="251" t="e">
        <f t="shared" si="23"/>
        <v>#DIV/0!</v>
      </c>
      <c r="AT32" s="251">
        <f t="shared" si="24"/>
        <v>8.3333333333333329E-2</v>
      </c>
      <c r="AU32" s="117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  <c r="LH32" s="112"/>
      <c r="LI32" s="112"/>
      <c r="LJ32" s="112"/>
      <c r="LK32" s="112"/>
      <c r="LL32" s="112"/>
      <c r="LM32" s="112"/>
      <c r="LN32" s="112"/>
      <c r="LO32" s="112"/>
      <c r="LP32" s="112"/>
      <c r="LQ32" s="112"/>
      <c r="LR32" s="112"/>
      <c r="LS32" s="112"/>
      <c r="LT32" s="112"/>
      <c r="LU32" s="112"/>
      <c r="LV32" s="112"/>
      <c r="LW32" s="112"/>
      <c r="LX32" s="112"/>
      <c r="LY32" s="112"/>
      <c r="LZ32" s="112"/>
      <c r="MA32" s="112"/>
      <c r="MB32" s="112"/>
      <c r="MC32" s="112"/>
      <c r="MD32" s="112"/>
      <c r="ME32" s="112"/>
      <c r="MF32" s="112"/>
      <c r="MG32" s="112"/>
      <c r="MH32" s="112"/>
      <c r="MI32" s="112"/>
      <c r="MJ32" s="112"/>
      <c r="MK32" s="112"/>
      <c r="ML32" s="112"/>
      <c r="MM32" s="112"/>
      <c r="MN32" s="112"/>
      <c r="MO32" s="112"/>
      <c r="MP32" s="112"/>
      <c r="MQ32" s="112"/>
      <c r="MR32" s="112"/>
      <c r="MS32" s="112"/>
      <c r="MT32" s="112"/>
      <c r="MU32" s="112"/>
      <c r="MV32" s="112"/>
      <c r="MW32" s="112"/>
      <c r="MX32" s="112"/>
      <c r="MY32" s="112"/>
      <c r="MZ32" s="112"/>
      <c r="NA32" s="112"/>
      <c r="NB32" s="112"/>
      <c r="NC32" s="112"/>
      <c r="ND32" s="112"/>
      <c r="NE32" s="112"/>
      <c r="NF32" s="112"/>
      <c r="NG32" s="112"/>
      <c r="NH32" s="112"/>
      <c r="NI32" s="112"/>
      <c r="NJ32" s="112"/>
      <c r="NK32" s="112"/>
      <c r="NL32" s="112"/>
      <c r="NM32" s="112"/>
      <c r="NN32" s="112"/>
      <c r="NO32" s="112"/>
      <c r="NP32" s="112"/>
      <c r="NQ32" s="112"/>
      <c r="NR32" s="112"/>
      <c r="NS32" s="112"/>
      <c r="NT32" s="112"/>
      <c r="NU32" s="112"/>
      <c r="NV32" s="112"/>
      <c r="NW32" s="112"/>
      <c r="NX32" s="112"/>
      <c r="NY32" s="112"/>
      <c r="NZ32" s="112"/>
      <c r="OA32" s="112"/>
      <c r="OB32" s="112"/>
      <c r="OC32" s="112"/>
      <c r="OD32" s="112"/>
      <c r="OE32" s="112"/>
      <c r="OF32" s="112"/>
      <c r="OG32" s="112"/>
      <c r="OH32" s="112"/>
      <c r="OI32" s="112"/>
      <c r="OJ32" s="112"/>
      <c r="OK32" s="112"/>
      <c r="OL32" s="112"/>
      <c r="OM32" s="112"/>
      <c r="ON32" s="112"/>
      <c r="OO32" s="112"/>
      <c r="OP32" s="112"/>
      <c r="OQ32" s="112"/>
      <c r="OR32" s="112"/>
      <c r="OS32" s="112"/>
      <c r="OT32" s="112"/>
      <c r="OU32" s="112"/>
      <c r="OV32" s="112"/>
      <c r="OW32" s="112"/>
      <c r="OX32" s="112"/>
      <c r="OY32" s="112"/>
      <c r="OZ32" s="112"/>
      <c r="PA32" s="112"/>
      <c r="PB32" s="112"/>
      <c r="PC32" s="112"/>
      <c r="PD32" s="112"/>
      <c r="PE32" s="112"/>
      <c r="PF32" s="112"/>
      <c r="PG32" s="112"/>
      <c r="PH32" s="112"/>
      <c r="PI32" s="112"/>
      <c r="PJ32" s="112"/>
      <c r="PK32" s="112"/>
      <c r="PL32" s="112"/>
      <c r="PM32" s="112"/>
      <c r="PN32" s="112"/>
      <c r="PO32" s="112"/>
      <c r="PP32" s="112"/>
      <c r="PQ32" s="112"/>
      <c r="PR32" s="112"/>
      <c r="PS32" s="112"/>
      <c r="PT32" s="112"/>
      <c r="PU32" s="112"/>
      <c r="PV32" s="112"/>
      <c r="PW32" s="112"/>
      <c r="PX32" s="112"/>
      <c r="PY32" s="112"/>
      <c r="PZ32" s="112"/>
      <c r="QA32" s="112"/>
      <c r="QB32" s="112"/>
      <c r="QC32" s="112"/>
      <c r="QD32" s="112"/>
      <c r="QE32" s="112"/>
      <c r="QF32" s="112"/>
      <c r="QG32" s="112"/>
      <c r="QH32" s="112"/>
      <c r="QI32" s="112"/>
      <c r="QJ32" s="112"/>
      <c r="QK32" s="112"/>
      <c r="QL32" s="112"/>
      <c r="QM32" s="112"/>
      <c r="QN32" s="112"/>
      <c r="QO32" s="112"/>
      <c r="QP32" s="112"/>
      <c r="QQ32" s="112"/>
      <c r="QR32" s="112"/>
      <c r="QS32" s="112"/>
      <c r="QT32" s="112"/>
      <c r="QU32" s="112"/>
      <c r="QV32" s="112"/>
      <c r="QW32" s="112"/>
      <c r="QX32" s="112"/>
      <c r="QY32" s="112"/>
      <c r="QZ32" s="112"/>
      <c r="RA32" s="112"/>
      <c r="RB32" s="112"/>
      <c r="RC32" s="112"/>
      <c r="RD32" s="112"/>
      <c r="RE32" s="112"/>
      <c r="RF32" s="112"/>
      <c r="RG32" s="112"/>
      <c r="RH32" s="112"/>
      <c r="RI32" s="112"/>
      <c r="RJ32" s="112"/>
      <c r="RK32" s="112"/>
      <c r="RL32" s="112"/>
      <c r="RM32" s="112"/>
      <c r="RN32" s="112"/>
      <c r="RO32" s="112"/>
      <c r="RP32" s="112"/>
      <c r="RQ32" s="112"/>
      <c r="RR32" s="112"/>
      <c r="RS32" s="112"/>
      <c r="RT32" s="112"/>
      <c r="RU32" s="112"/>
      <c r="RV32" s="112"/>
      <c r="RW32" s="112"/>
      <c r="RX32" s="112"/>
      <c r="RY32" s="112"/>
      <c r="RZ32" s="112"/>
      <c r="SA32" s="112"/>
      <c r="SB32" s="112"/>
      <c r="SC32" s="112"/>
      <c r="SD32" s="112"/>
      <c r="SE32" s="112"/>
      <c r="SF32" s="112"/>
      <c r="SG32" s="112"/>
      <c r="SH32" s="112"/>
      <c r="SI32" s="112"/>
      <c r="SJ32" s="112"/>
      <c r="SK32" s="112"/>
      <c r="SL32" s="112"/>
      <c r="SM32" s="112"/>
      <c r="SN32" s="112"/>
      <c r="SO32" s="112"/>
      <c r="SP32" s="112"/>
      <c r="SQ32" s="112"/>
      <c r="SR32" s="112"/>
      <c r="SS32" s="112"/>
      <c r="ST32" s="112"/>
      <c r="SU32" s="112"/>
      <c r="SV32" s="112"/>
      <c r="SW32" s="112"/>
      <c r="SX32" s="112"/>
      <c r="SY32" s="112"/>
      <c r="SZ32" s="112"/>
      <c r="TA32" s="112"/>
      <c r="TB32" s="112"/>
      <c r="TC32" s="112"/>
      <c r="TD32" s="112"/>
      <c r="TE32" s="112"/>
      <c r="TF32" s="112"/>
      <c r="TG32" s="112"/>
      <c r="TH32" s="112"/>
      <c r="TI32" s="112"/>
      <c r="TJ32" s="112"/>
      <c r="TK32" s="112"/>
      <c r="TL32" s="112"/>
      <c r="TM32" s="112"/>
      <c r="TN32" s="112"/>
      <c r="TO32" s="112"/>
      <c r="TP32" s="112"/>
      <c r="TQ32" s="112"/>
      <c r="TR32" s="112"/>
      <c r="TS32" s="112"/>
      <c r="TT32" s="112"/>
      <c r="TU32" s="112"/>
      <c r="TV32" s="112"/>
      <c r="TW32" s="112"/>
      <c r="TX32" s="112"/>
      <c r="TY32" s="112"/>
      <c r="TZ32" s="112"/>
      <c r="UA32" s="112"/>
      <c r="UB32" s="112"/>
      <c r="UC32" s="112"/>
      <c r="UD32" s="112"/>
      <c r="UE32" s="112"/>
      <c r="UF32" s="112"/>
      <c r="UG32" s="112"/>
      <c r="UH32" s="112"/>
      <c r="UI32" s="112"/>
      <c r="UJ32" s="112"/>
      <c r="UK32" s="112"/>
      <c r="UL32" s="112"/>
      <c r="UM32" s="112"/>
      <c r="UN32" s="112"/>
      <c r="UO32" s="112"/>
      <c r="UP32" s="112"/>
      <c r="UQ32" s="112"/>
      <c r="UR32" s="112"/>
      <c r="US32" s="112"/>
      <c r="UT32" s="112"/>
      <c r="UU32" s="112"/>
      <c r="UV32" s="112"/>
      <c r="UW32" s="112"/>
      <c r="UX32" s="112"/>
      <c r="UY32" s="112"/>
      <c r="UZ32" s="112"/>
      <c r="VA32" s="112"/>
      <c r="VB32" s="112"/>
      <c r="VC32" s="112"/>
      <c r="VD32" s="112"/>
      <c r="VE32" s="112"/>
      <c r="VF32" s="112"/>
      <c r="VG32" s="112"/>
      <c r="VH32" s="112"/>
      <c r="VI32" s="112"/>
      <c r="VJ32" s="112"/>
      <c r="VK32" s="112"/>
      <c r="VL32" s="112"/>
      <c r="VM32" s="112"/>
      <c r="VN32" s="112"/>
      <c r="VO32" s="112"/>
      <c r="VP32" s="112"/>
      <c r="VQ32" s="112"/>
      <c r="VR32" s="112"/>
      <c r="VS32" s="112"/>
      <c r="VT32" s="112"/>
      <c r="VU32" s="112"/>
      <c r="VV32" s="112"/>
      <c r="VW32" s="112"/>
      <c r="VX32" s="112"/>
      <c r="VY32" s="112"/>
      <c r="VZ32" s="112"/>
      <c r="WA32" s="112"/>
      <c r="WB32" s="112"/>
      <c r="WC32" s="112"/>
      <c r="WD32" s="112"/>
      <c r="WE32" s="112"/>
      <c r="WF32" s="112"/>
      <c r="WG32" s="112"/>
      <c r="WH32" s="112"/>
      <c r="WI32" s="112"/>
      <c r="WJ32" s="112"/>
      <c r="WK32" s="112"/>
      <c r="WL32" s="112"/>
      <c r="WM32" s="112"/>
      <c r="WN32" s="112"/>
      <c r="WO32" s="112"/>
      <c r="WP32" s="112"/>
      <c r="WQ32" s="112"/>
      <c r="WR32" s="112"/>
      <c r="WS32" s="112"/>
      <c r="WT32" s="112"/>
      <c r="WU32" s="112"/>
      <c r="WV32" s="112"/>
      <c r="WW32" s="112"/>
      <c r="WX32" s="112"/>
      <c r="WY32" s="112"/>
      <c r="WZ32" s="112"/>
      <c r="XA32" s="112"/>
      <c r="XB32" s="112"/>
      <c r="XC32" s="112"/>
      <c r="XD32" s="112"/>
      <c r="XE32" s="112"/>
      <c r="XF32" s="112"/>
      <c r="XG32" s="112"/>
      <c r="XH32" s="112"/>
      <c r="XI32" s="112"/>
      <c r="XJ32" s="112"/>
      <c r="XK32" s="112"/>
      <c r="XL32" s="112"/>
      <c r="XM32" s="112"/>
      <c r="XN32" s="112"/>
      <c r="XO32" s="112"/>
      <c r="XP32" s="112"/>
      <c r="XQ32" s="112"/>
      <c r="XR32" s="112"/>
      <c r="XS32" s="112"/>
      <c r="XT32" s="112"/>
      <c r="XU32" s="112"/>
      <c r="XV32" s="112"/>
      <c r="XW32" s="112"/>
      <c r="XX32" s="112"/>
      <c r="XY32" s="112"/>
      <c r="XZ32" s="112"/>
      <c r="YA32" s="112"/>
      <c r="YB32" s="112"/>
      <c r="YC32" s="112"/>
      <c r="YD32" s="112"/>
      <c r="YE32" s="112"/>
      <c r="YF32" s="112"/>
      <c r="YG32" s="112"/>
      <c r="YH32" s="112"/>
      <c r="YI32" s="112"/>
      <c r="YJ32" s="112"/>
      <c r="YK32" s="112"/>
      <c r="YL32" s="112"/>
      <c r="YM32" s="112"/>
      <c r="YN32" s="112"/>
      <c r="YO32" s="112"/>
      <c r="YP32" s="112"/>
      <c r="YQ32" s="112"/>
      <c r="YR32" s="112"/>
      <c r="YS32" s="112"/>
      <c r="YT32" s="112"/>
      <c r="YU32" s="112"/>
      <c r="YV32" s="112"/>
      <c r="YW32" s="112"/>
      <c r="YX32" s="112"/>
      <c r="YY32" s="112"/>
      <c r="YZ32" s="112"/>
      <c r="ZA32" s="112"/>
      <c r="ZB32" s="112"/>
      <c r="ZC32" s="112"/>
      <c r="ZD32" s="112"/>
      <c r="ZE32" s="112"/>
      <c r="ZF32" s="112"/>
      <c r="ZG32" s="112"/>
      <c r="ZH32" s="112"/>
      <c r="ZI32" s="112"/>
      <c r="ZJ32" s="112"/>
      <c r="ZK32" s="112"/>
      <c r="ZL32" s="112"/>
      <c r="ZM32" s="112"/>
      <c r="ZN32" s="112"/>
      <c r="ZO32" s="112"/>
      <c r="ZP32" s="112"/>
      <c r="ZQ32" s="112"/>
      <c r="ZR32" s="112"/>
      <c r="ZS32" s="112"/>
      <c r="ZT32" s="112"/>
      <c r="ZU32" s="112"/>
      <c r="ZV32" s="112"/>
      <c r="ZW32" s="112"/>
      <c r="ZX32" s="112"/>
      <c r="ZY32" s="112"/>
      <c r="ZZ32" s="112"/>
      <c r="AAA32" s="112"/>
      <c r="AAB32" s="112"/>
      <c r="AAC32" s="112"/>
      <c r="AAD32" s="112"/>
      <c r="AAE32" s="112"/>
      <c r="AAF32" s="112"/>
      <c r="AAG32" s="112"/>
      <c r="AAH32" s="112"/>
      <c r="AAI32" s="112"/>
      <c r="AAJ32" s="112"/>
      <c r="AAK32" s="112"/>
      <c r="AAL32" s="112"/>
      <c r="AAM32" s="112"/>
      <c r="AAN32" s="112"/>
      <c r="AAO32" s="112"/>
      <c r="AAP32" s="112"/>
      <c r="AAQ32" s="112"/>
      <c r="AAR32" s="112"/>
      <c r="AAS32" s="112"/>
      <c r="AAT32" s="112"/>
      <c r="AAU32" s="112"/>
      <c r="AAV32" s="112"/>
      <c r="AAW32" s="112"/>
      <c r="AAX32" s="112"/>
      <c r="AAY32" s="112"/>
      <c r="AAZ32" s="112"/>
      <c r="ABA32" s="112"/>
      <c r="ABB32" s="112"/>
      <c r="ABC32" s="112"/>
      <c r="ABD32" s="112"/>
      <c r="ABE32" s="112"/>
      <c r="ABF32" s="112"/>
      <c r="ABG32" s="112"/>
      <c r="ABH32" s="112"/>
      <c r="ABI32" s="112"/>
      <c r="ABJ32" s="112"/>
      <c r="ABK32" s="112"/>
      <c r="ABL32" s="112"/>
      <c r="ABM32" s="112"/>
      <c r="ABN32" s="112"/>
      <c r="ABO32" s="112"/>
      <c r="ABP32" s="112"/>
      <c r="ABQ32" s="112"/>
      <c r="ABR32" s="112"/>
      <c r="ABS32" s="112"/>
      <c r="ABT32" s="112"/>
      <c r="ABU32" s="112"/>
      <c r="ABV32" s="112"/>
      <c r="ABW32" s="112"/>
      <c r="ABX32" s="112"/>
      <c r="ABY32" s="112"/>
      <c r="ABZ32" s="112"/>
      <c r="ACA32" s="112"/>
      <c r="ACB32" s="112"/>
      <c r="ACC32" s="112"/>
      <c r="ACD32" s="112"/>
      <c r="ACE32" s="112"/>
      <c r="ACF32" s="112"/>
      <c r="ACG32" s="112"/>
      <c r="ACH32" s="112"/>
      <c r="ACI32" s="112"/>
      <c r="ACJ32" s="112"/>
      <c r="ACK32" s="112"/>
      <c r="ACL32" s="112"/>
      <c r="ACM32" s="112"/>
      <c r="ACN32" s="112"/>
      <c r="ACO32" s="112"/>
      <c r="ACP32" s="112"/>
      <c r="ACQ32" s="112"/>
      <c r="ACR32" s="112"/>
      <c r="ACS32" s="112"/>
      <c r="ACT32" s="112"/>
      <c r="ACU32" s="112"/>
      <c r="ACV32" s="112"/>
      <c r="ACW32" s="112"/>
      <c r="ACX32" s="112"/>
      <c r="ACY32" s="112"/>
      <c r="ACZ32" s="112"/>
      <c r="ADA32" s="112"/>
      <c r="ADB32" s="112"/>
      <c r="ADC32" s="112"/>
      <c r="ADD32" s="112"/>
      <c r="ADE32" s="112"/>
      <c r="ADF32" s="112"/>
      <c r="ADG32" s="112"/>
      <c r="ADH32" s="112"/>
      <c r="ADI32" s="112"/>
      <c r="ADJ32" s="112"/>
      <c r="ADK32" s="112"/>
      <c r="ADL32" s="112"/>
      <c r="ADM32" s="112"/>
      <c r="ADN32" s="112"/>
      <c r="ADO32" s="112"/>
      <c r="ADP32" s="112"/>
      <c r="ADQ32" s="112"/>
      <c r="ADR32" s="112"/>
      <c r="ADS32" s="112"/>
      <c r="ADT32" s="112"/>
      <c r="ADU32" s="112"/>
      <c r="ADV32" s="112"/>
      <c r="ADW32" s="112"/>
      <c r="ADX32" s="112"/>
      <c r="ADY32" s="112"/>
      <c r="ADZ32" s="112"/>
      <c r="AEA32" s="112"/>
      <c r="AEB32" s="112"/>
      <c r="AEC32" s="112"/>
      <c r="AED32" s="112"/>
      <c r="AEE32" s="112"/>
      <c r="AEF32" s="112"/>
      <c r="AEG32" s="112"/>
      <c r="AEH32" s="112"/>
      <c r="AEI32" s="112"/>
      <c r="AEJ32" s="112"/>
      <c r="AEK32" s="112"/>
      <c r="AEL32" s="112"/>
      <c r="AEM32" s="112"/>
      <c r="AEN32" s="112"/>
      <c r="AEO32" s="112"/>
      <c r="AEP32" s="112"/>
      <c r="AEQ32" s="112"/>
      <c r="AER32" s="112"/>
      <c r="AES32" s="112"/>
      <c r="AET32" s="112"/>
      <c r="AEU32" s="112"/>
      <c r="AEV32" s="112"/>
      <c r="AEW32" s="112"/>
      <c r="AEX32" s="112"/>
      <c r="AEY32" s="112"/>
      <c r="AEZ32" s="112"/>
      <c r="AFA32" s="112"/>
      <c r="AFB32" s="112"/>
      <c r="AFC32" s="112"/>
      <c r="AFD32" s="112"/>
      <c r="AFE32" s="112"/>
      <c r="AFF32" s="112"/>
      <c r="AFG32" s="112"/>
      <c r="AFH32" s="112"/>
      <c r="AFI32" s="112"/>
      <c r="AFJ32" s="112"/>
      <c r="AFK32" s="112"/>
      <c r="AFL32" s="112"/>
      <c r="AFM32" s="112"/>
      <c r="AFN32" s="112"/>
      <c r="AFO32" s="112"/>
      <c r="AFP32" s="112"/>
      <c r="AFQ32" s="112"/>
      <c r="AFR32" s="112"/>
      <c r="AFS32" s="112"/>
      <c r="AFT32" s="112"/>
      <c r="AFU32" s="112"/>
      <c r="AFV32" s="112"/>
      <c r="AFW32" s="112"/>
      <c r="AFX32" s="112"/>
      <c r="AFY32" s="112"/>
      <c r="AFZ32" s="112"/>
      <c r="AGA32" s="112"/>
      <c r="AGB32" s="112"/>
      <c r="AGC32" s="112"/>
      <c r="AGD32" s="112"/>
      <c r="AGE32" s="112"/>
      <c r="AGF32" s="112"/>
      <c r="AGG32" s="112"/>
      <c r="AGH32" s="112"/>
      <c r="AGI32" s="112"/>
      <c r="AGJ32" s="112"/>
      <c r="AGK32" s="112"/>
      <c r="AGL32" s="112"/>
      <c r="AGM32" s="112"/>
      <c r="AGN32" s="112"/>
      <c r="AGO32" s="112"/>
      <c r="AGP32" s="112"/>
      <c r="AGQ32" s="112"/>
      <c r="AGR32" s="112"/>
      <c r="AGS32" s="112"/>
      <c r="AGT32" s="112"/>
      <c r="AGU32" s="112"/>
      <c r="AGV32" s="112"/>
      <c r="AGW32" s="112"/>
      <c r="AGX32" s="112"/>
      <c r="AGY32" s="112"/>
      <c r="AGZ32" s="112"/>
      <c r="AHA32" s="112"/>
      <c r="AHB32" s="112"/>
      <c r="AHC32" s="112"/>
      <c r="AHD32" s="112"/>
      <c r="AHE32" s="112"/>
      <c r="AHF32" s="112"/>
      <c r="AHG32" s="112"/>
      <c r="AHH32" s="112"/>
      <c r="AHI32" s="112"/>
      <c r="AHJ32" s="112"/>
      <c r="AHK32" s="112"/>
      <c r="AHL32" s="112"/>
      <c r="AHM32" s="112"/>
      <c r="AHN32" s="112"/>
      <c r="AHO32" s="112"/>
      <c r="AHP32" s="112"/>
      <c r="AHQ32" s="112"/>
      <c r="AHR32" s="112"/>
      <c r="AHS32" s="112"/>
      <c r="AHT32" s="112"/>
      <c r="AHU32" s="112"/>
      <c r="AHV32" s="112"/>
      <c r="AHW32" s="112"/>
      <c r="AHX32" s="112"/>
      <c r="AHY32" s="112"/>
      <c r="AHZ32" s="112"/>
      <c r="AIA32" s="112"/>
      <c r="AIB32" s="112"/>
      <c r="AIC32" s="112"/>
      <c r="AID32" s="112"/>
      <c r="AIE32" s="112"/>
      <c r="AIF32" s="112"/>
      <c r="AIG32" s="112"/>
      <c r="AIH32" s="112"/>
      <c r="AII32" s="112"/>
      <c r="AIJ32" s="112"/>
      <c r="AIK32" s="112"/>
      <c r="AIL32" s="112"/>
      <c r="AIM32" s="112"/>
      <c r="AIN32" s="112"/>
      <c r="AIO32" s="112"/>
      <c r="AIP32" s="112"/>
      <c r="AIQ32" s="112"/>
      <c r="AIR32" s="112"/>
      <c r="AIS32" s="112"/>
      <c r="AIT32" s="112"/>
      <c r="AIU32" s="112"/>
      <c r="AIV32" s="112"/>
      <c r="AIW32" s="112"/>
      <c r="AIX32" s="112"/>
      <c r="AIY32" s="112"/>
      <c r="AIZ32" s="112"/>
      <c r="AJA32" s="112"/>
      <c r="AJB32" s="112"/>
      <c r="AJC32" s="112"/>
      <c r="AJD32" s="112"/>
      <c r="AJE32" s="112"/>
      <c r="AJF32" s="112"/>
      <c r="AJG32" s="112"/>
      <c r="AJH32" s="112"/>
      <c r="AJI32" s="112"/>
      <c r="AJJ32" s="112"/>
      <c r="AJK32" s="112"/>
      <c r="AJL32" s="112"/>
      <c r="AJM32" s="112"/>
      <c r="AJN32" s="112"/>
      <c r="AJO32" s="112"/>
      <c r="AJP32" s="112"/>
      <c r="AJQ32" s="112"/>
      <c r="AJR32" s="112"/>
      <c r="AJS32" s="112"/>
      <c r="AJT32" s="112"/>
      <c r="AJU32" s="112"/>
      <c r="AJV32" s="112"/>
      <c r="AJW32" s="112"/>
      <c r="AJX32" s="112"/>
      <c r="AJY32" s="112"/>
      <c r="AJZ32" s="112"/>
      <c r="AKA32" s="112"/>
      <c r="AKB32" s="112"/>
      <c r="AKC32" s="112"/>
      <c r="AKD32" s="112"/>
      <c r="AKE32" s="112"/>
      <c r="AKF32" s="112"/>
      <c r="AKG32" s="112"/>
      <c r="AKH32" s="112"/>
      <c r="AKI32" s="112"/>
      <c r="AKJ32" s="112"/>
      <c r="AKK32" s="112"/>
      <c r="AKL32" s="112"/>
      <c r="AKM32" s="112"/>
      <c r="AKN32" s="112"/>
      <c r="AKO32" s="112"/>
      <c r="AKP32" s="112"/>
      <c r="AKQ32" s="112"/>
      <c r="AKR32" s="112"/>
      <c r="AKS32" s="112"/>
      <c r="AKT32" s="112"/>
      <c r="AKU32" s="112"/>
      <c r="AKV32" s="112"/>
      <c r="AKW32" s="112"/>
      <c r="AKX32" s="112"/>
      <c r="AKY32" s="112"/>
      <c r="AKZ32" s="112"/>
      <c r="ALA32" s="112"/>
      <c r="ALB32" s="112"/>
      <c r="ALC32" s="112"/>
      <c r="ALD32" s="112"/>
      <c r="ALE32" s="112"/>
      <c r="ALF32" s="112"/>
      <c r="ALG32" s="112"/>
      <c r="ALH32" s="112"/>
      <c r="ALI32" s="112"/>
      <c r="ALJ32" s="112"/>
      <c r="ALK32" s="112"/>
      <c r="ALL32" s="112"/>
      <c r="ALM32" s="112"/>
      <c r="ALN32" s="112"/>
      <c r="ALO32" s="112"/>
      <c r="ALP32" s="112"/>
      <c r="ALQ32" s="112"/>
      <c r="ALR32" s="112"/>
      <c r="ALS32" s="112"/>
      <c r="ALT32" s="112"/>
      <c r="ALU32" s="112"/>
      <c r="ALV32" s="112"/>
      <c r="ALW32" s="11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2"/>
      <c r="AMI32" s="112"/>
      <c r="AMJ32" s="112"/>
      <c r="AMK32" s="112"/>
      <c r="AML32" s="112"/>
      <c r="AMM32" s="112"/>
      <c r="AMN32" s="112"/>
      <c r="AMO32" s="112"/>
      <c r="AMP32" s="112"/>
      <c r="AMQ32" s="112"/>
      <c r="AMR32" s="112"/>
      <c r="AMS32" s="112"/>
      <c r="AMT32" s="112"/>
      <c r="AMU32" s="112"/>
      <c r="AMV32" s="112"/>
      <c r="AMW32" s="112"/>
      <c r="AMX32" s="112"/>
      <c r="AMY32" s="112"/>
      <c r="AMZ32" s="112"/>
      <c r="ANA32" s="112"/>
      <c r="ANB32" s="112"/>
      <c r="ANC32" s="112"/>
      <c r="AND32" s="112"/>
      <c r="ANE32" s="112"/>
      <c r="ANF32" s="112"/>
      <c r="ANG32" s="112"/>
      <c r="ANH32" s="112"/>
      <c r="ANI32" s="112"/>
      <c r="ANJ32" s="112"/>
      <c r="ANK32" s="112"/>
      <c r="ANL32" s="112"/>
      <c r="ANM32" s="112"/>
      <c r="ANN32" s="112"/>
      <c r="ANO32" s="112"/>
      <c r="ANP32" s="112"/>
      <c r="ANQ32" s="112"/>
      <c r="ANR32" s="112"/>
      <c r="ANS32" s="112"/>
      <c r="ANT32" s="112"/>
      <c r="ANU32" s="112"/>
      <c r="ANV32" s="112"/>
      <c r="ANW32" s="112"/>
      <c r="ANX32" s="112"/>
      <c r="ANY32" s="112"/>
      <c r="ANZ32" s="112"/>
      <c r="AOA32" s="112"/>
      <c r="AOB32" s="112"/>
      <c r="AOC32" s="112"/>
      <c r="AOD32" s="112"/>
      <c r="AOE32" s="112"/>
      <c r="AOF32" s="112"/>
      <c r="AOG32" s="112"/>
      <c r="AOH32" s="112"/>
      <c r="AOI32" s="112"/>
      <c r="AOJ32" s="112"/>
      <c r="AOK32" s="112"/>
      <c r="AOL32" s="112"/>
      <c r="AOM32" s="112"/>
      <c r="AON32" s="112"/>
      <c r="AOO32" s="112"/>
      <c r="AOP32" s="112"/>
      <c r="AOQ32" s="112"/>
      <c r="AOR32" s="112"/>
      <c r="AOS32" s="112"/>
      <c r="AOT32" s="112"/>
      <c r="AOU32" s="112"/>
      <c r="AOV32" s="112"/>
      <c r="AOW32" s="112"/>
      <c r="AOX32" s="112"/>
      <c r="AOY32" s="112"/>
      <c r="AOZ32" s="112"/>
      <c r="APA32" s="112"/>
      <c r="APB32" s="112"/>
      <c r="APC32" s="112"/>
      <c r="APD32" s="112"/>
      <c r="APE32" s="112"/>
      <c r="APF32" s="112"/>
      <c r="APG32" s="112"/>
      <c r="APH32" s="112"/>
      <c r="API32" s="112"/>
      <c r="APJ32" s="112"/>
      <c r="APK32" s="112"/>
      <c r="APL32" s="112"/>
      <c r="APM32" s="112"/>
      <c r="APN32" s="112"/>
      <c r="APO32" s="112"/>
      <c r="APP32" s="112"/>
      <c r="APQ32" s="112"/>
      <c r="APR32" s="112"/>
      <c r="APS32" s="112"/>
      <c r="APT32" s="112"/>
      <c r="APU32" s="112"/>
      <c r="APV32" s="112"/>
      <c r="APW32" s="112"/>
      <c r="APX32" s="112"/>
      <c r="APY32" s="112"/>
      <c r="APZ32" s="112"/>
      <c r="AQA32" s="112"/>
      <c r="AQB32" s="112"/>
      <c r="AQC32" s="112"/>
      <c r="AQD32" s="112"/>
      <c r="AQE32" s="112"/>
      <c r="AQF32" s="112"/>
      <c r="AQG32" s="112"/>
      <c r="AQH32" s="112"/>
      <c r="AQI32" s="112"/>
      <c r="AQJ32" s="112"/>
      <c r="AQK32" s="112"/>
      <c r="AQL32" s="112"/>
      <c r="AQM32" s="112"/>
      <c r="AQN32" s="112"/>
      <c r="AQO32" s="112"/>
      <c r="AQP32" s="112"/>
      <c r="AQQ32" s="112"/>
      <c r="AQR32" s="112"/>
      <c r="AQS32" s="112"/>
      <c r="AQT32" s="112"/>
      <c r="AQU32" s="112"/>
      <c r="AQV32" s="112"/>
      <c r="AQW32" s="112"/>
      <c r="AQX32" s="112"/>
      <c r="AQY32" s="112"/>
      <c r="AQZ32" s="112"/>
      <c r="ARA32" s="112"/>
      <c r="ARB32" s="112"/>
      <c r="ARC32" s="112"/>
      <c r="ARD32" s="112"/>
      <c r="ARE32" s="112"/>
      <c r="ARF32" s="112"/>
      <c r="ARG32" s="112"/>
      <c r="ARH32" s="112"/>
      <c r="ARI32" s="112"/>
      <c r="ARJ32" s="112"/>
      <c r="ARK32" s="112"/>
      <c r="ARL32" s="112"/>
      <c r="ARM32" s="112"/>
      <c r="ARN32" s="112"/>
      <c r="ARO32" s="112"/>
      <c r="ARP32" s="112"/>
      <c r="ARQ32" s="112"/>
      <c r="ARR32" s="112"/>
      <c r="ARS32" s="112"/>
      <c r="ART32" s="112"/>
      <c r="ARU32" s="112"/>
      <c r="ARV32" s="112"/>
      <c r="ARW32" s="112"/>
      <c r="ARX32" s="112"/>
      <c r="ARY32" s="112"/>
      <c r="ARZ32" s="112"/>
      <c r="ASA32" s="112"/>
      <c r="ASB32" s="112"/>
      <c r="ASC32" s="112"/>
      <c r="ASD32" s="112"/>
      <c r="ASE32" s="112"/>
      <c r="ASF32" s="112"/>
      <c r="ASG32" s="112"/>
      <c r="ASH32" s="112"/>
      <c r="ASI32" s="112"/>
      <c r="ASJ32" s="112"/>
      <c r="ASK32" s="112"/>
      <c r="ASL32" s="112"/>
      <c r="ASM32" s="112"/>
      <c r="ASN32" s="112"/>
      <c r="ASO32" s="112"/>
      <c r="ASP32" s="112"/>
      <c r="ASQ32" s="112"/>
      <c r="ASR32" s="112"/>
      <c r="ASS32" s="112"/>
      <c r="AST32" s="112"/>
      <c r="ASU32" s="112"/>
      <c r="ASV32" s="112"/>
      <c r="ASW32" s="112"/>
      <c r="ASX32" s="112"/>
      <c r="ASY32" s="112"/>
      <c r="ASZ32" s="112"/>
      <c r="ATA32" s="112"/>
      <c r="ATB32" s="112"/>
      <c r="ATC32" s="112"/>
      <c r="ATD32" s="112"/>
      <c r="ATE32" s="112"/>
      <c r="ATF32" s="112"/>
      <c r="ATG32" s="112"/>
      <c r="ATH32" s="112"/>
      <c r="ATI32" s="112"/>
      <c r="ATJ32" s="112"/>
      <c r="ATK32" s="112"/>
      <c r="ATL32" s="112"/>
      <c r="ATM32" s="112"/>
      <c r="ATN32" s="112"/>
      <c r="ATO32" s="112"/>
      <c r="ATP32" s="112"/>
      <c r="ATQ32" s="112"/>
      <c r="ATR32" s="112"/>
      <c r="ATS32" s="112"/>
      <c r="ATT32" s="112"/>
      <c r="ATU32" s="112"/>
      <c r="ATV32" s="112"/>
      <c r="ATW32" s="112"/>
      <c r="ATX32" s="112"/>
      <c r="ATY32" s="112"/>
      <c r="ATZ32" s="112"/>
      <c r="AUA32" s="112"/>
      <c r="AUB32" s="112"/>
      <c r="AUC32" s="112"/>
      <c r="AUD32" s="112"/>
      <c r="AUE32" s="112"/>
      <c r="AUF32" s="112"/>
      <c r="AUG32" s="112"/>
      <c r="AUH32" s="112"/>
      <c r="AUI32" s="112"/>
      <c r="AUJ32" s="112"/>
      <c r="AUK32" s="112"/>
      <c r="AUL32" s="112"/>
      <c r="AUM32" s="112"/>
      <c r="AUN32" s="112"/>
      <c r="AUO32" s="112"/>
      <c r="AUP32" s="112"/>
      <c r="AUQ32" s="112"/>
      <c r="AUR32" s="112"/>
      <c r="AUS32" s="112"/>
      <c r="AUT32" s="112"/>
      <c r="AUU32" s="112"/>
      <c r="AUV32" s="112"/>
      <c r="AUW32" s="112"/>
      <c r="AUX32" s="112"/>
      <c r="AUY32" s="112"/>
      <c r="AUZ32" s="112"/>
      <c r="AVA32" s="112"/>
      <c r="AVB32" s="112"/>
      <c r="AVC32" s="112"/>
      <c r="AVD32" s="112"/>
      <c r="AVE32" s="112"/>
      <c r="AVF32" s="112"/>
      <c r="AVG32" s="112"/>
      <c r="AVH32" s="112"/>
      <c r="AVI32" s="112"/>
      <c r="AVJ32" s="112"/>
      <c r="AVK32" s="112"/>
      <c r="AVL32" s="112"/>
      <c r="AVM32" s="112"/>
      <c r="AVN32" s="112"/>
      <c r="AVO32" s="112"/>
      <c r="AVP32" s="112"/>
      <c r="AVQ32" s="112"/>
      <c r="AVR32" s="112"/>
      <c r="AVS32" s="112"/>
      <c r="AVT32" s="112"/>
      <c r="AVU32" s="112"/>
      <c r="AVV32" s="112"/>
      <c r="AVW32" s="112"/>
      <c r="AVX32" s="112"/>
      <c r="AVY32" s="112"/>
      <c r="AVZ32" s="112"/>
      <c r="AWA32" s="112"/>
      <c r="AWB32" s="112"/>
      <c r="AWC32" s="112"/>
      <c r="AWD32" s="112"/>
      <c r="AWE32" s="112"/>
      <c r="AWF32" s="112"/>
      <c r="AWG32" s="112"/>
      <c r="AWH32" s="112"/>
      <c r="AWI32" s="112"/>
      <c r="AWJ32" s="112"/>
      <c r="AWK32" s="112"/>
      <c r="AWL32" s="112"/>
      <c r="AWM32" s="112"/>
      <c r="AWN32" s="112"/>
      <c r="AWO32" s="112"/>
      <c r="AWP32" s="112"/>
      <c r="AWQ32" s="112"/>
      <c r="AWR32" s="112"/>
      <c r="AWS32" s="112"/>
      <c r="AWT32" s="112"/>
      <c r="AWU32" s="112"/>
      <c r="AWV32" s="112"/>
      <c r="AWW32" s="112"/>
      <c r="AWX32" s="112"/>
      <c r="AWY32" s="112"/>
      <c r="AWZ32" s="112"/>
      <c r="AXA32" s="112"/>
      <c r="AXB32" s="112"/>
      <c r="AXC32" s="112"/>
      <c r="AXD32" s="112"/>
      <c r="AXE32" s="112"/>
      <c r="AXF32" s="112"/>
      <c r="AXG32" s="112"/>
      <c r="AXH32" s="112"/>
      <c r="AXI32" s="112"/>
      <c r="AXJ32" s="112"/>
      <c r="AXK32" s="112"/>
      <c r="AXL32" s="112"/>
      <c r="AXM32" s="112"/>
      <c r="AXN32" s="112"/>
      <c r="AXO32" s="112"/>
      <c r="AXP32" s="112"/>
      <c r="AXQ32" s="112"/>
      <c r="AXR32" s="112"/>
      <c r="AXS32" s="112"/>
      <c r="AXT32" s="112"/>
      <c r="AXU32" s="112"/>
      <c r="AXV32" s="112"/>
      <c r="AXW32" s="112"/>
      <c r="AXX32" s="112"/>
      <c r="AXY32" s="112"/>
      <c r="AXZ32" s="112"/>
      <c r="AYA32" s="112"/>
      <c r="AYB32" s="112"/>
      <c r="AYC32" s="112"/>
      <c r="AYD32" s="112"/>
      <c r="AYE32" s="112"/>
      <c r="AYF32" s="112"/>
      <c r="AYG32" s="112"/>
      <c r="AYH32" s="112"/>
      <c r="AYI32" s="112"/>
      <c r="AYJ32" s="112"/>
      <c r="AYK32" s="112"/>
      <c r="AYL32" s="112"/>
      <c r="AYM32" s="112"/>
      <c r="AYN32" s="112"/>
      <c r="AYO32" s="112"/>
      <c r="AYP32" s="112"/>
      <c r="AYQ32" s="112"/>
      <c r="AYR32" s="112"/>
      <c r="AYS32" s="112"/>
      <c r="AYT32" s="112"/>
      <c r="AYU32" s="112"/>
      <c r="AYV32" s="112"/>
      <c r="AYW32" s="112"/>
      <c r="AYX32" s="112"/>
      <c r="AYY32" s="112"/>
      <c r="AYZ32" s="112"/>
      <c r="AZA32" s="112"/>
      <c r="AZB32" s="112"/>
      <c r="AZC32" s="112"/>
      <c r="AZD32" s="112"/>
      <c r="AZE32" s="112"/>
      <c r="AZF32" s="112"/>
      <c r="AZG32" s="112"/>
      <c r="AZH32" s="112"/>
      <c r="AZI32" s="112"/>
      <c r="AZJ32" s="112"/>
      <c r="AZK32" s="112"/>
      <c r="AZL32" s="112"/>
      <c r="AZM32" s="112"/>
      <c r="AZN32" s="112"/>
      <c r="AZO32" s="112"/>
      <c r="AZP32" s="112"/>
      <c r="AZQ32" s="112"/>
      <c r="AZR32" s="112"/>
      <c r="AZS32" s="112"/>
      <c r="AZT32" s="112"/>
      <c r="AZU32" s="112"/>
      <c r="AZV32" s="112"/>
      <c r="AZW32" s="112"/>
      <c r="AZX32" s="112"/>
      <c r="AZY32" s="112"/>
      <c r="AZZ32" s="112"/>
      <c r="BAA32" s="112"/>
      <c r="BAB32" s="112"/>
      <c r="BAC32" s="112"/>
      <c r="BAD32" s="112"/>
      <c r="BAE32" s="112"/>
      <c r="BAF32" s="112"/>
      <c r="BAG32" s="112"/>
      <c r="BAH32" s="112"/>
      <c r="BAI32" s="112"/>
      <c r="BAJ32" s="112"/>
      <c r="BAK32" s="112"/>
      <c r="BAL32" s="112"/>
      <c r="BAM32" s="112"/>
      <c r="BAN32" s="112"/>
      <c r="BAO32" s="112"/>
      <c r="BAP32" s="112"/>
      <c r="BAQ32" s="112"/>
      <c r="BAR32" s="112"/>
      <c r="BAS32" s="112"/>
      <c r="BAT32" s="112"/>
      <c r="BAU32" s="112"/>
      <c r="BAV32" s="112"/>
      <c r="BAW32" s="112"/>
      <c r="BAX32" s="112"/>
      <c r="BAY32" s="112"/>
      <c r="BAZ32" s="112"/>
      <c r="BBA32" s="112"/>
      <c r="BBB32" s="112"/>
      <c r="BBC32" s="112"/>
      <c r="BBD32" s="112"/>
      <c r="BBE32" s="112"/>
      <c r="BBF32" s="112"/>
      <c r="BBG32" s="112"/>
      <c r="BBH32" s="112"/>
      <c r="BBI32" s="112"/>
      <c r="BBJ32" s="112"/>
      <c r="BBK32" s="112"/>
      <c r="BBL32" s="112"/>
      <c r="BBM32" s="112"/>
      <c r="BBN32" s="112"/>
      <c r="BBO32" s="112"/>
      <c r="BBP32" s="112"/>
      <c r="BBQ32" s="112"/>
      <c r="BBR32" s="112"/>
      <c r="BBS32" s="112"/>
      <c r="BBT32" s="112"/>
      <c r="BBU32" s="112"/>
      <c r="BBV32" s="112"/>
      <c r="BBW32" s="112"/>
      <c r="BBX32" s="112"/>
      <c r="BBY32" s="112"/>
      <c r="BBZ32" s="112"/>
      <c r="BCA32" s="112"/>
      <c r="BCB32" s="112"/>
      <c r="BCC32" s="112"/>
      <c r="BCD32" s="112"/>
      <c r="BCE32" s="112"/>
      <c r="BCF32" s="112"/>
      <c r="BCG32" s="112"/>
      <c r="BCH32" s="112"/>
      <c r="BCI32" s="112"/>
      <c r="BCJ32" s="112"/>
      <c r="BCK32" s="112"/>
      <c r="BCL32" s="112"/>
      <c r="BCM32" s="112"/>
      <c r="BCN32" s="112"/>
      <c r="BCO32" s="112"/>
      <c r="BCP32" s="112"/>
      <c r="BCQ32" s="112"/>
      <c r="BCR32" s="112"/>
      <c r="BCS32" s="112"/>
      <c r="BCT32" s="112"/>
      <c r="BCU32" s="112"/>
      <c r="BCV32" s="112"/>
      <c r="BCW32" s="112"/>
      <c r="BCX32" s="112"/>
      <c r="BCY32" s="112"/>
      <c r="BCZ32" s="112"/>
      <c r="BDA32" s="112"/>
      <c r="BDB32" s="112"/>
      <c r="BDC32" s="112"/>
      <c r="BDD32" s="112"/>
      <c r="BDE32" s="112"/>
      <c r="BDF32" s="112"/>
      <c r="BDG32" s="112"/>
      <c r="BDH32" s="112"/>
      <c r="BDI32" s="112"/>
      <c r="BDJ32" s="112"/>
      <c r="BDK32" s="112"/>
      <c r="BDL32" s="112"/>
      <c r="BDM32" s="112"/>
      <c r="BDN32" s="112"/>
      <c r="BDO32" s="112"/>
      <c r="BDP32" s="112"/>
      <c r="BDQ32" s="112"/>
      <c r="BDR32" s="112"/>
      <c r="BDS32" s="112"/>
      <c r="BDT32" s="112"/>
      <c r="BDU32" s="112"/>
      <c r="BDV32" s="112"/>
      <c r="BDW32" s="112"/>
      <c r="BDX32" s="112"/>
      <c r="BDY32" s="112"/>
      <c r="BDZ32" s="112"/>
      <c r="BEA32" s="112"/>
      <c r="BEB32" s="112"/>
      <c r="BEC32" s="112"/>
      <c r="BED32" s="112"/>
      <c r="BEE32" s="112"/>
      <c r="BEF32" s="112"/>
      <c r="BEG32" s="112"/>
      <c r="BEH32" s="112"/>
      <c r="BEI32" s="112"/>
      <c r="BEJ32" s="112"/>
      <c r="BEK32" s="112"/>
      <c r="BEL32" s="112"/>
      <c r="BEM32" s="112"/>
      <c r="BEN32" s="112"/>
      <c r="BEO32" s="112"/>
      <c r="BEP32" s="112"/>
      <c r="BEQ32" s="112"/>
      <c r="BER32" s="112"/>
      <c r="BES32" s="112"/>
      <c r="BET32" s="112"/>
      <c r="BEU32" s="112"/>
      <c r="BEV32" s="112"/>
      <c r="BEW32" s="112"/>
      <c r="BEX32" s="112"/>
      <c r="BEY32" s="112"/>
      <c r="BEZ32" s="112"/>
      <c r="BFA32" s="112"/>
      <c r="BFB32" s="112"/>
      <c r="BFC32" s="112"/>
      <c r="BFD32" s="112"/>
      <c r="BFE32" s="112"/>
      <c r="BFF32" s="112"/>
      <c r="BFG32" s="112"/>
      <c r="BFH32" s="112"/>
      <c r="BFI32" s="112"/>
      <c r="BFJ32" s="112"/>
      <c r="BFK32" s="112"/>
      <c r="BFL32" s="112"/>
      <c r="BFM32" s="112"/>
      <c r="BFN32" s="112"/>
      <c r="BFO32" s="112"/>
      <c r="BFP32" s="112"/>
      <c r="BFQ32" s="112"/>
      <c r="BFR32" s="112"/>
      <c r="BFS32" s="112"/>
      <c r="BFT32" s="112"/>
      <c r="BFU32" s="112"/>
      <c r="BFV32" s="112"/>
      <c r="BFW32" s="112"/>
      <c r="BFX32" s="112"/>
      <c r="BFY32" s="112"/>
      <c r="BFZ32" s="112"/>
      <c r="BGA32" s="112"/>
      <c r="BGB32" s="112"/>
      <c r="BGC32" s="112"/>
      <c r="BGD32" s="112"/>
      <c r="BGE32" s="112"/>
      <c r="BGF32" s="112"/>
      <c r="BGG32" s="112"/>
      <c r="BGH32" s="112"/>
      <c r="BGI32" s="112"/>
      <c r="BGJ32" s="112"/>
      <c r="BGK32" s="112"/>
      <c r="BGL32" s="112"/>
      <c r="BGM32" s="112"/>
      <c r="BGN32" s="112"/>
      <c r="BGO32" s="112"/>
      <c r="BGP32" s="112"/>
      <c r="BGQ32" s="112"/>
      <c r="BGR32" s="112"/>
      <c r="BGS32" s="112"/>
      <c r="BGT32" s="112"/>
      <c r="BGU32" s="112"/>
      <c r="BGV32" s="112"/>
      <c r="BGW32" s="112"/>
      <c r="BGX32" s="112"/>
      <c r="BGY32" s="112"/>
      <c r="BGZ32" s="112"/>
      <c r="BHA32" s="112"/>
      <c r="BHB32" s="112"/>
      <c r="BHC32" s="112"/>
      <c r="BHD32" s="112"/>
      <c r="BHE32" s="112"/>
      <c r="BHF32" s="112"/>
      <c r="BHG32" s="112"/>
      <c r="BHH32" s="112"/>
      <c r="BHI32" s="112"/>
      <c r="BHJ32" s="112"/>
      <c r="BHK32" s="112"/>
      <c r="BHL32" s="112"/>
      <c r="BHM32" s="112"/>
      <c r="BHN32" s="112"/>
      <c r="BHO32" s="112"/>
      <c r="BHP32" s="112"/>
      <c r="BHQ32" s="112"/>
      <c r="BHR32" s="112"/>
      <c r="BHS32" s="112"/>
      <c r="BHT32" s="112"/>
      <c r="BHU32" s="112"/>
      <c r="BHV32" s="112"/>
      <c r="BHW32" s="112"/>
      <c r="BHX32" s="112"/>
      <c r="BHY32" s="112"/>
      <c r="BHZ32" s="112"/>
      <c r="BIA32" s="112"/>
      <c r="BIB32" s="112"/>
      <c r="BIC32" s="112"/>
      <c r="BID32" s="112"/>
      <c r="BIE32" s="112"/>
      <c r="BIF32" s="112"/>
      <c r="BIG32" s="112"/>
      <c r="BIH32" s="112"/>
      <c r="BII32" s="112"/>
      <c r="BIJ32" s="112"/>
      <c r="BIK32" s="112"/>
      <c r="BIL32" s="112"/>
      <c r="BIM32" s="112"/>
      <c r="BIN32" s="112"/>
      <c r="BIO32" s="112"/>
      <c r="BIP32" s="112"/>
      <c r="BIQ32" s="112"/>
      <c r="BIR32" s="112"/>
      <c r="BIS32" s="112"/>
      <c r="BIT32" s="112"/>
      <c r="BIU32" s="112"/>
      <c r="BIV32" s="112"/>
      <c r="BIW32" s="112"/>
      <c r="BIX32" s="112"/>
      <c r="BIY32" s="112"/>
      <c r="BIZ32" s="112"/>
      <c r="BJA32" s="112"/>
      <c r="BJB32" s="112"/>
      <c r="BJC32" s="112"/>
      <c r="BJD32" s="112"/>
      <c r="BJE32" s="112"/>
      <c r="BJF32" s="112"/>
      <c r="BJG32" s="112"/>
      <c r="BJH32" s="112"/>
      <c r="BJI32" s="112"/>
      <c r="BJJ32" s="112"/>
      <c r="BJK32" s="112"/>
      <c r="BJL32" s="112"/>
      <c r="BJM32" s="112"/>
      <c r="BJN32" s="112"/>
      <c r="BJO32" s="112"/>
      <c r="BJP32" s="112"/>
      <c r="BJQ32" s="112"/>
      <c r="BJR32" s="112"/>
      <c r="BJS32" s="112"/>
      <c r="BJT32" s="112"/>
      <c r="BJU32" s="112"/>
      <c r="BJV32" s="112"/>
      <c r="BJW32" s="112"/>
      <c r="BJX32" s="112"/>
      <c r="BJY32" s="112"/>
      <c r="BJZ32" s="112"/>
      <c r="BKA32" s="112"/>
      <c r="BKB32" s="112"/>
      <c r="BKC32" s="112"/>
      <c r="BKD32" s="112"/>
      <c r="BKE32" s="112"/>
      <c r="BKF32" s="112"/>
      <c r="BKG32" s="112"/>
      <c r="BKH32" s="112"/>
      <c r="BKI32" s="112"/>
      <c r="BKJ32" s="112"/>
      <c r="BKK32" s="112"/>
      <c r="BKL32" s="112"/>
      <c r="BKM32" s="112"/>
      <c r="BKN32" s="112"/>
      <c r="BKO32" s="112"/>
      <c r="BKP32" s="112"/>
      <c r="BKQ32" s="112"/>
      <c r="BKR32" s="112"/>
      <c r="BKS32" s="112"/>
      <c r="BKT32" s="112"/>
      <c r="BKU32" s="112"/>
      <c r="BKV32" s="112"/>
      <c r="BKW32" s="112"/>
      <c r="BKX32" s="112"/>
      <c r="BKY32" s="112"/>
      <c r="BKZ32" s="112"/>
      <c r="BLA32" s="112"/>
      <c r="BLB32" s="112"/>
      <c r="BLC32" s="112"/>
      <c r="BLD32" s="112"/>
      <c r="BLE32" s="112"/>
      <c r="BLF32" s="112"/>
      <c r="BLG32" s="112"/>
      <c r="BLH32" s="112"/>
      <c r="BLI32" s="112"/>
      <c r="BLJ32" s="112"/>
      <c r="BLK32" s="112"/>
      <c r="BLL32" s="112"/>
      <c r="BLM32" s="112"/>
      <c r="BLN32" s="112"/>
      <c r="BLO32" s="112"/>
      <c r="BLP32" s="112"/>
      <c r="BLQ32" s="112"/>
      <c r="BLR32" s="112"/>
      <c r="BLS32" s="112"/>
      <c r="BLT32" s="112"/>
      <c r="BLU32" s="112"/>
      <c r="BLV32" s="112"/>
      <c r="BLW32" s="112"/>
      <c r="BLX32" s="112"/>
      <c r="BLY32" s="112"/>
      <c r="BLZ32" s="112"/>
      <c r="BMA32" s="112"/>
      <c r="BMB32" s="112"/>
      <c r="BMC32" s="112"/>
      <c r="BMD32" s="112"/>
      <c r="BME32" s="112"/>
      <c r="BMF32" s="112"/>
      <c r="BMG32" s="112"/>
      <c r="BMH32" s="112"/>
      <c r="BMI32" s="112"/>
      <c r="BMJ32" s="112"/>
      <c r="BMK32" s="112"/>
      <c r="BML32" s="112"/>
      <c r="BMM32" s="112"/>
      <c r="BMN32" s="112"/>
      <c r="BMO32" s="112"/>
      <c r="BMP32" s="112"/>
      <c r="BMQ32" s="112"/>
      <c r="BMR32" s="112"/>
      <c r="BMS32" s="112"/>
      <c r="BMT32" s="112"/>
      <c r="BMU32" s="112"/>
      <c r="BMV32" s="112"/>
      <c r="BMW32" s="112"/>
      <c r="BMX32" s="112"/>
      <c r="BMY32" s="112"/>
      <c r="BMZ32" s="112"/>
      <c r="BNA32" s="112"/>
      <c r="BNB32" s="112"/>
      <c r="BNC32" s="112"/>
      <c r="BND32" s="112"/>
      <c r="BNE32" s="112"/>
      <c r="BNF32" s="112"/>
      <c r="BNG32" s="112"/>
      <c r="BNH32" s="112"/>
      <c r="BNI32" s="112"/>
      <c r="BNJ32" s="112"/>
      <c r="BNK32" s="112"/>
      <c r="BNL32" s="112"/>
      <c r="BNM32" s="112"/>
      <c r="BNN32" s="112"/>
      <c r="BNO32" s="112"/>
      <c r="BNP32" s="112"/>
      <c r="BNQ32" s="112"/>
      <c r="BNR32" s="112"/>
      <c r="BNS32" s="112"/>
      <c r="BNT32" s="112"/>
      <c r="BNU32" s="112"/>
      <c r="BNV32" s="112"/>
      <c r="BNW32" s="112"/>
      <c r="BNX32" s="112"/>
      <c r="BNY32" s="112"/>
      <c r="BNZ32" s="112"/>
      <c r="BOA32" s="112"/>
      <c r="BOB32" s="112"/>
      <c r="BOC32" s="112"/>
      <c r="BOD32" s="112"/>
      <c r="BOE32" s="112"/>
      <c r="BOF32" s="112"/>
      <c r="BOG32" s="112"/>
      <c r="BOH32" s="112"/>
      <c r="BOI32" s="112"/>
      <c r="BOJ32" s="112"/>
      <c r="BOK32" s="112"/>
      <c r="BOL32" s="112"/>
      <c r="BOM32" s="112"/>
      <c r="BON32" s="112"/>
      <c r="BOO32" s="112"/>
      <c r="BOP32" s="112"/>
      <c r="BOQ32" s="112"/>
      <c r="BOR32" s="112"/>
      <c r="BOS32" s="112"/>
      <c r="BOT32" s="112"/>
      <c r="BOU32" s="112"/>
      <c r="BOV32" s="112"/>
      <c r="BOW32" s="112"/>
      <c r="BOX32" s="112"/>
      <c r="BOY32" s="112"/>
      <c r="BOZ32" s="112"/>
      <c r="BPA32" s="112"/>
      <c r="BPB32" s="112"/>
      <c r="BPC32" s="112"/>
      <c r="BPD32" s="112"/>
      <c r="BPE32" s="112"/>
      <c r="BPF32" s="112"/>
      <c r="BPG32" s="112"/>
      <c r="BPH32" s="112"/>
      <c r="BPI32" s="112"/>
      <c r="BPJ32" s="112"/>
      <c r="BPK32" s="112"/>
      <c r="BPL32" s="112"/>
      <c r="BPM32" s="112"/>
      <c r="BPN32" s="112"/>
      <c r="BPO32" s="112"/>
      <c r="BPP32" s="112"/>
      <c r="BPQ32" s="112"/>
      <c r="BPR32" s="112"/>
      <c r="BPS32" s="112"/>
      <c r="BPT32" s="112"/>
      <c r="BPU32" s="112"/>
      <c r="BPV32" s="112"/>
      <c r="BPW32" s="112"/>
      <c r="BPX32" s="112"/>
      <c r="BPY32" s="112"/>
      <c r="BPZ32" s="112"/>
      <c r="BQA32" s="112"/>
      <c r="BQB32" s="112"/>
      <c r="BQC32" s="112"/>
      <c r="BQD32" s="112"/>
      <c r="BQE32" s="112"/>
      <c r="BQF32" s="112"/>
      <c r="BQG32" s="112"/>
      <c r="BQH32" s="112"/>
      <c r="BQI32" s="112"/>
      <c r="BQJ32" s="112"/>
      <c r="BQK32" s="112"/>
      <c r="BQL32" s="112"/>
      <c r="BQM32" s="112"/>
      <c r="BQN32" s="112"/>
      <c r="BQO32" s="112"/>
      <c r="BQP32" s="112"/>
      <c r="BQQ32" s="112"/>
      <c r="BQR32" s="112"/>
      <c r="BQS32" s="112"/>
      <c r="BQT32" s="112"/>
      <c r="BQU32" s="112"/>
      <c r="BQV32" s="112"/>
      <c r="BQW32" s="112"/>
      <c r="BQX32" s="112"/>
      <c r="BQY32" s="112"/>
      <c r="BQZ32" s="112"/>
      <c r="BRA32" s="112"/>
      <c r="BRB32" s="112"/>
      <c r="BRC32" s="112"/>
      <c r="BRD32" s="112"/>
      <c r="BRE32" s="112"/>
      <c r="BRF32" s="112"/>
      <c r="BRG32" s="112"/>
      <c r="BRH32" s="112"/>
      <c r="BRI32" s="112"/>
      <c r="BRJ32" s="112"/>
      <c r="BRK32" s="112"/>
      <c r="BRL32" s="112"/>
      <c r="BRM32" s="112"/>
      <c r="BRN32" s="112"/>
      <c r="BRO32" s="112"/>
      <c r="BRP32" s="112"/>
      <c r="BRQ32" s="112"/>
      <c r="BRR32" s="112"/>
      <c r="BRS32" s="112"/>
      <c r="BRT32" s="112"/>
      <c r="BRU32" s="112"/>
      <c r="BRV32" s="112"/>
      <c r="BRW32" s="112"/>
      <c r="BRX32" s="112"/>
      <c r="BRY32" s="112"/>
      <c r="BRZ32" s="112"/>
      <c r="BSA32" s="112"/>
      <c r="BSB32" s="112"/>
      <c r="BSC32" s="112"/>
      <c r="BSD32" s="112"/>
      <c r="BSE32" s="112"/>
      <c r="BSF32" s="112"/>
      <c r="BSG32" s="112"/>
      <c r="BSH32" s="112"/>
      <c r="BSI32" s="112"/>
      <c r="BSJ32" s="112"/>
      <c r="BSK32" s="112"/>
      <c r="BSL32" s="112"/>
      <c r="BSM32" s="112"/>
      <c r="BSN32" s="112"/>
      <c r="BSO32" s="112"/>
      <c r="BSP32" s="112"/>
      <c r="BSQ32" s="112"/>
      <c r="BSR32" s="112"/>
      <c r="BSS32" s="112"/>
      <c r="BST32" s="112"/>
      <c r="BSU32" s="112"/>
      <c r="BSV32" s="112"/>
      <c r="BSW32" s="112"/>
      <c r="BSX32" s="112"/>
      <c r="BSY32" s="112"/>
      <c r="BSZ32" s="112"/>
      <c r="BTA32" s="112"/>
      <c r="BTB32" s="112"/>
      <c r="BTC32" s="112"/>
      <c r="BTD32" s="112"/>
      <c r="BTE32" s="112"/>
      <c r="BTF32" s="112"/>
      <c r="BTG32" s="112"/>
      <c r="BTH32" s="112"/>
      <c r="BTI32" s="112"/>
      <c r="BTJ32" s="112"/>
      <c r="BTK32" s="112"/>
      <c r="BTL32" s="112"/>
      <c r="BTM32" s="112"/>
      <c r="BTN32" s="112"/>
      <c r="BTO32" s="112"/>
      <c r="BTP32" s="112"/>
      <c r="BTQ32" s="112"/>
      <c r="BTR32" s="112"/>
      <c r="BTS32" s="112"/>
      <c r="BTT32" s="112"/>
      <c r="BTU32" s="112"/>
      <c r="BTV32" s="112"/>
      <c r="BTW32" s="112"/>
      <c r="BTX32" s="112"/>
      <c r="BTY32" s="112"/>
      <c r="BTZ32" s="112"/>
      <c r="BUA32" s="112"/>
      <c r="BUB32" s="112"/>
      <c r="BUC32" s="112"/>
      <c r="BUD32" s="112"/>
      <c r="BUE32" s="112"/>
      <c r="BUF32" s="112"/>
      <c r="BUG32" s="112"/>
      <c r="BUH32" s="112"/>
      <c r="BUI32" s="112"/>
      <c r="BUJ32" s="112"/>
      <c r="BUK32" s="112"/>
      <c r="BUL32" s="112"/>
      <c r="BUM32" s="112"/>
      <c r="BUN32" s="112"/>
      <c r="BUO32" s="112"/>
      <c r="BUP32" s="112"/>
      <c r="BUQ32" s="112"/>
      <c r="BUR32" s="112"/>
      <c r="BUS32" s="112"/>
      <c r="BUT32" s="112"/>
      <c r="BUU32" s="112"/>
      <c r="BUV32" s="112"/>
      <c r="BUW32" s="112"/>
      <c r="BUX32" s="112"/>
      <c r="BUY32" s="112"/>
      <c r="BUZ32" s="112"/>
      <c r="BVA32" s="112"/>
      <c r="BVB32" s="112"/>
      <c r="BVC32" s="112"/>
      <c r="BVD32" s="112"/>
      <c r="BVE32" s="112"/>
      <c r="BVF32" s="112"/>
      <c r="BVG32" s="112"/>
      <c r="BVH32" s="112"/>
      <c r="BVI32" s="112"/>
      <c r="BVJ32" s="112"/>
      <c r="BVK32" s="112"/>
      <c r="BVL32" s="112"/>
      <c r="BVM32" s="112"/>
      <c r="BVN32" s="112"/>
      <c r="BVO32" s="112"/>
      <c r="BVP32" s="112"/>
      <c r="BVQ32" s="112"/>
      <c r="BVR32" s="112"/>
      <c r="BVS32" s="112"/>
      <c r="BVT32" s="112"/>
      <c r="BVU32" s="112"/>
      <c r="BVV32" s="112"/>
      <c r="BVW32" s="112"/>
      <c r="BVX32" s="112"/>
      <c r="BVY32" s="112"/>
      <c r="BVZ32" s="112"/>
      <c r="BWA32" s="112"/>
      <c r="BWB32" s="112"/>
      <c r="BWC32" s="112"/>
      <c r="BWD32" s="112"/>
      <c r="BWE32" s="112"/>
      <c r="BWF32" s="112"/>
      <c r="BWG32" s="112"/>
      <c r="BWH32" s="112"/>
      <c r="BWI32" s="112"/>
      <c r="BWJ32" s="112"/>
      <c r="BWK32" s="112"/>
      <c r="BWL32" s="112"/>
      <c r="BWM32" s="112"/>
      <c r="BWN32" s="112"/>
      <c r="BWO32" s="112"/>
      <c r="BWP32" s="112"/>
      <c r="BWQ32" s="112"/>
      <c r="BWR32" s="112"/>
      <c r="BWS32" s="112"/>
      <c r="BWT32" s="112"/>
      <c r="BWU32" s="112"/>
      <c r="BWV32" s="112"/>
      <c r="BWW32" s="112"/>
      <c r="BWX32" s="112"/>
      <c r="BWY32" s="112"/>
      <c r="BWZ32" s="112"/>
      <c r="BXA32" s="112"/>
      <c r="BXB32" s="112"/>
      <c r="BXC32" s="112"/>
      <c r="BXD32" s="112"/>
      <c r="BXE32" s="112"/>
      <c r="BXF32" s="112"/>
      <c r="BXG32" s="112"/>
      <c r="BXH32" s="112"/>
      <c r="BXI32" s="112"/>
      <c r="BXJ32" s="112"/>
      <c r="BXK32" s="112"/>
      <c r="BXL32" s="112"/>
      <c r="BXM32" s="112"/>
      <c r="BXN32" s="112"/>
      <c r="BXO32" s="112"/>
      <c r="BXP32" s="112"/>
      <c r="BXQ32" s="112"/>
      <c r="BXR32" s="112"/>
      <c r="BXS32" s="112"/>
      <c r="BXT32" s="112"/>
      <c r="BXU32" s="112"/>
      <c r="BXV32" s="112"/>
      <c r="BXW32" s="112"/>
      <c r="BXX32" s="112"/>
      <c r="BXY32" s="112"/>
      <c r="BXZ32" s="112"/>
      <c r="BYA32" s="112"/>
      <c r="BYB32" s="112"/>
      <c r="BYC32" s="112"/>
      <c r="BYD32" s="112"/>
      <c r="BYE32" s="112"/>
      <c r="BYF32" s="112"/>
      <c r="BYG32" s="112"/>
      <c r="BYH32" s="112"/>
      <c r="BYI32" s="112"/>
      <c r="BYJ32" s="112"/>
      <c r="BYK32" s="112"/>
      <c r="BYL32" s="112"/>
      <c r="BYM32" s="112"/>
      <c r="BYN32" s="112"/>
      <c r="BYO32" s="112"/>
      <c r="BYP32" s="112"/>
      <c r="BYQ32" s="112"/>
      <c r="BYR32" s="112"/>
      <c r="BYS32" s="112"/>
      <c r="BYT32" s="112"/>
      <c r="BYU32" s="112"/>
      <c r="BYV32" s="112"/>
      <c r="BYW32" s="112"/>
      <c r="BYX32" s="112"/>
      <c r="BYY32" s="112"/>
      <c r="BYZ32" s="112"/>
      <c r="BZA32" s="112"/>
      <c r="BZB32" s="112"/>
      <c r="BZC32" s="112"/>
      <c r="BZD32" s="112"/>
      <c r="BZE32" s="112"/>
      <c r="BZF32" s="112"/>
      <c r="BZG32" s="112"/>
      <c r="BZH32" s="112"/>
      <c r="BZI32" s="112"/>
      <c r="BZJ32" s="112"/>
      <c r="BZK32" s="112"/>
      <c r="BZL32" s="112"/>
      <c r="BZM32" s="112"/>
      <c r="BZN32" s="112"/>
      <c r="BZO32" s="112"/>
      <c r="BZP32" s="112"/>
      <c r="BZQ32" s="112"/>
      <c r="BZR32" s="112"/>
      <c r="BZS32" s="112"/>
      <c r="BZT32" s="112"/>
      <c r="BZU32" s="112"/>
      <c r="BZV32" s="112"/>
      <c r="BZW32" s="112"/>
      <c r="BZX32" s="112"/>
      <c r="BZY32" s="112"/>
      <c r="BZZ32" s="112"/>
      <c r="CAA32" s="112"/>
      <c r="CAB32" s="112"/>
      <c r="CAC32" s="112"/>
      <c r="CAD32" s="112"/>
      <c r="CAE32" s="112"/>
      <c r="CAF32" s="112"/>
      <c r="CAG32" s="112"/>
      <c r="CAH32" s="112"/>
      <c r="CAI32" s="112"/>
      <c r="CAJ32" s="112"/>
      <c r="CAK32" s="112"/>
      <c r="CAL32" s="112"/>
      <c r="CAM32" s="112"/>
      <c r="CAN32" s="112"/>
      <c r="CAO32" s="112"/>
      <c r="CAP32" s="112"/>
      <c r="CAQ32" s="112"/>
      <c r="CAR32" s="112"/>
      <c r="CAS32" s="112"/>
      <c r="CAT32" s="112"/>
      <c r="CAU32" s="112"/>
      <c r="CAV32" s="112"/>
      <c r="CAW32" s="112"/>
      <c r="CAX32" s="112"/>
      <c r="CAY32" s="112"/>
      <c r="CAZ32" s="112"/>
      <c r="CBA32" s="112"/>
      <c r="CBB32" s="112"/>
      <c r="CBC32" s="112"/>
      <c r="CBD32" s="112"/>
      <c r="CBE32" s="112"/>
      <c r="CBF32" s="112"/>
      <c r="CBG32" s="112"/>
      <c r="CBH32" s="112"/>
      <c r="CBI32" s="112"/>
      <c r="CBJ32" s="112"/>
      <c r="CBK32" s="112"/>
      <c r="CBL32" s="112"/>
      <c r="CBM32" s="112"/>
      <c r="CBN32" s="112"/>
      <c r="CBO32" s="112"/>
      <c r="CBP32" s="112"/>
      <c r="CBQ32" s="112"/>
      <c r="CBR32" s="112"/>
      <c r="CBS32" s="112"/>
      <c r="CBT32" s="112"/>
      <c r="CBU32" s="112"/>
      <c r="CBV32" s="112"/>
      <c r="CBW32" s="112"/>
      <c r="CBX32" s="112"/>
      <c r="CBY32" s="112"/>
      <c r="CBZ32" s="112"/>
      <c r="CCA32" s="112"/>
      <c r="CCB32" s="112"/>
      <c r="CCC32" s="112"/>
      <c r="CCD32" s="112"/>
      <c r="CCE32" s="112"/>
      <c r="CCF32" s="112"/>
      <c r="CCG32" s="112"/>
      <c r="CCH32" s="112"/>
      <c r="CCI32" s="112"/>
      <c r="CCJ32" s="112"/>
      <c r="CCK32" s="112"/>
      <c r="CCL32" s="112"/>
      <c r="CCM32" s="112"/>
      <c r="CCN32" s="112"/>
      <c r="CCO32" s="112"/>
      <c r="CCP32" s="112"/>
      <c r="CCQ32" s="112"/>
      <c r="CCR32" s="112"/>
      <c r="CCS32" s="112"/>
      <c r="CCT32" s="112"/>
      <c r="CCU32" s="112"/>
      <c r="CCV32" s="112"/>
      <c r="CCW32" s="112"/>
      <c r="CCX32" s="112"/>
      <c r="CCY32" s="112"/>
      <c r="CCZ32" s="112"/>
      <c r="CDA32" s="112"/>
      <c r="CDB32" s="112"/>
      <c r="CDC32" s="112"/>
      <c r="CDD32" s="112"/>
      <c r="CDE32" s="112"/>
      <c r="CDF32" s="112"/>
      <c r="CDG32" s="112"/>
      <c r="CDH32" s="112"/>
      <c r="CDI32" s="112"/>
      <c r="CDJ32" s="112"/>
      <c r="CDK32" s="112"/>
      <c r="CDL32" s="112"/>
      <c r="CDM32" s="112"/>
      <c r="CDN32" s="112"/>
      <c r="CDO32" s="112"/>
      <c r="CDP32" s="112"/>
      <c r="CDQ32" s="112"/>
      <c r="CDR32" s="112"/>
      <c r="CDS32" s="112"/>
      <c r="CDT32" s="112"/>
      <c r="CDU32" s="112"/>
      <c r="CDV32" s="112"/>
      <c r="CDW32" s="112"/>
      <c r="CDX32" s="112"/>
      <c r="CDY32" s="112"/>
      <c r="CDZ32" s="112"/>
      <c r="CEA32" s="112"/>
      <c r="CEB32" s="112"/>
      <c r="CEC32" s="112"/>
      <c r="CED32" s="112"/>
      <c r="CEE32" s="112"/>
      <c r="CEF32" s="112"/>
      <c r="CEG32" s="112"/>
      <c r="CEH32" s="112"/>
      <c r="CEI32" s="112"/>
      <c r="CEJ32" s="112"/>
      <c r="CEK32" s="112"/>
      <c r="CEL32" s="112"/>
      <c r="CEM32" s="112"/>
      <c r="CEN32" s="112"/>
      <c r="CEO32" s="112"/>
      <c r="CEP32" s="112"/>
      <c r="CEQ32" s="112"/>
      <c r="CER32" s="112"/>
      <c r="CES32" s="112"/>
      <c r="CET32" s="112"/>
      <c r="CEU32" s="112"/>
      <c r="CEV32" s="112"/>
      <c r="CEW32" s="112"/>
      <c r="CEX32" s="112"/>
      <c r="CEY32" s="112"/>
      <c r="CEZ32" s="112"/>
      <c r="CFA32" s="112"/>
      <c r="CFB32" s="112"/>
      <c r="CFC32" s="112"/>
      <c r="CFD32" s="112"/>
      <c r="CFE32" s="112"/>
      <c r="CFF32" s="112"/>
      <c r="CFG32" s="112"/>
      <c r="CFH32" s="112"/>
      <c r="CFI32" s="112"/>
      <c r="CFJ32" s="112"/>
      <c r="CFK32" s="112"/>
      <c r="CFL32" s="112"/>
      <c r="CFM32" s="112"/>
      <c r="CFN32" s="112"/>
      <c r="CFO32" s="112"/>
      <c r="CFP32" s="112"/>
      <c r="CFQ32" s="112"/>
      <c r="CFR32" s="112"/>
      <c r="CFS32" s="112"/>
      <c r="CFT32" s="112"/>
      <c r="CFU32" s="112"/>
      <c r="CFV32" s="112"/>
      <c r="CFW32" s="112"/>
      <c r="CFX32" s="112"/>
      <c r="CFY32" s="112"/>
      <c r="CFZ32" s="112"/>
      <c r="CGA32" s="112"/>
      <c r="CGB32" s="112"/>
      <c r="CGC32" s="112"/>
      <c r="CGD32" s="112"/>
      <c r="CGE32" s="112"/>
      <c r="CGF32" s="112"/>
      <c r="CGG32" s="112"/>
      <c r="CGH32" s="112"/>
      <c r="CGI32" s="112"/>
      <c r="CGJ32" s="112"/>
      <c r="CGK32" s="112"/>
      <c r="CGL32" s="112"/>
      <c r="CGM32" s="112"/>
      <c r="CGN32" s="112"/>
      <c r="CGO32" s="112"/>
      <c r="CGP32" s="112"/>
      <c r="CGQ32" s="112"/>
      <c r="CGR32" s="112"/>
      <c r="CGS32" s="112"/>
      <c r="CGT32" s="112"/>
      <c r="CGU32" s="112"/>
      <c r="CGV32" s="112"/>
      <c r="CGW32" s="112"/>
      <c r="CGX32" s="112"/>
      <c r="CGY32" s="112"/>
      <c r="CGZ32" s="112"/>
      <c r="CHA32" s="112"/>
      <c r="CHB32" s="112"/>
      <c r="CHC32" s="112"/>
      <c r="CHD32" s="112"/>
      <c r="CHE32" s="112"/>
      <c r="CHF32" s="112"/>
      <c r="CHG32" s="112"/>
      <c r="CHH32" s="112"/>
      <c r="CHI32" s="112"/>
      <c r="CHJ32" s="112"/>
      <c r="CHK32" s="112"/>
      <c r="CHL32" s="112"/>
      <c r="CHM32" s="112"/>
      <c r="CHN32" s="112"/>
      <c r="CHO32" s="112"/>
      <c r="CHP32" s="112"/>
      <c r="CHQ32" s="112"/>
      <c r="CHR32" s="112"/>
      <c r="CHS32" s="112"/>
      <c r="CHT32" s="112"/>
      <c r="CHU32" s="112"/>
      <c r="CHV32" s="112"/>
      <c r="CHW32" s="112"/>
      <c r="CHX32" s="112"/>
      <c r="CHY32" s="112"/>
      <c r="CHZ32" s="112"/>
      <c r="CIA32" s="112"/>
      <c r="CIB32" s="112"/>
      <c r="CIC32" s="112"/>
      <c r="CID32" s="112"/>
      <c r="CIE32" s="112"/>
      <c r="CIF32" s="112"/>
      <c r="CIG32" s="112"/>
      <c r="CIH32" s="112"/>
      <c r="CII32" s="112"/>
      <c r="CIJ32" s="112"/>
      <c r="CIK32" s="112"/>
      <c r="CIL32" s="112"/>
      <c r="CIM32" s="112"/>
      <c r="CIN32" s="112"/>
      <c r="CIO32" s="112"/>
      <c r="CIP32" s="112"/>
      <c r="CIQ32" s="112"/>
      <c r="CIR32" s="112"/>
      <c r="CIS32" s="112"/>
      <c r="CIT32" s="112"/>
      <c r="CIU32" s="112"/>
      <c r="CIV32" s="112"/>
      <c r="CIW32" s="112"/>
      <c r="CIX32" s="112"/>
      <c r="CIY32" s="112"/>
      <c r="CIZ32" s="112"/>
      <c r="CJA32" s="112"/>
      <c r="CJB32" s="112"/>
      <c r="CJC32" s="112"/>
      <c r="CJD32" s="112"/>
      <c r="CJE32" s="112"/>
      <c r="CJF32" s="112"/>
      <c r="CJG32" s="112"/>
      <c r="CJH32" s="112"/>
      <c r="CJI32" s="112"/>
      <c r="CJJ32" s="112"/>
      <c r="CJK32" s="112"/>
      <c r="CJL32" s="112"/>
      <c r="CJM32" s="112"/>
      <c r="CJN32" s="112"/>
      <c r="CJO32" s="112"/>
      <c r="CJP32" s="112"/>
      <c r="CJQ32" s="112"/>
      <c r="CJR32" s="112"/>
      <c r="CJS32" s="112"/>
      <c r="CJT32" s="112"/>
      <c r="CJU32" s="112"/>
      <c r="CJV32" s="112"/>
      <c r="CJW32" s="112"/>
      <c r="CJX32" s="112"/>
      <c r="CJY32" s="112"/>
      <c r="CJZ32" s="112"/>
      <c r="CKA32" s="112"/>
      <c r="CKB32" s="112"/>
      <c r="CKC32" s="112"/>
      <c r="CKD32" s="112"/>
      <c r="CKE32" s="112"/>
      <c r="CKF32" s="112"/>
      <c r="CKG32" s="112"/>
      <c r="CKH32" s="112"/>
      <c r="CKI32" s="112"/>
      <c r="CKJ32" s="112"/>
      <c r="CKK32" s="112"/>
      <c r="CKL32" s="112"/>
      <c r="CKM32" s="112"/>
      <c r="CKN32" s="112"/>
      <c r="CKO32" s="112"/>
      <c r="CKP32" s="112"/>
      <c r="CKQ32" s="112"/>
      <c r="CKR32" s="112"/>
      <c r="CKS32" s="112"/>
      <c r="CKT32" s="112"/>
      <c r="CKU32" s="112"/>
      <c r="CKV32" s="112"/>
      <c r="CKW32" s="112"/>
      <c r="CKX32" s="112"/>
      <c r="CKY32" s="112"/>
      <c r="CKZ32" s="112"/>
      <c r="CLA32" s="112"/>
      <c r="CLB32" s="112"/>
      <c r="CLC32" s="112"/>
      <c r="CLD32" s="112"/>
      <c r="CLE32" s="112"/>
      <c r="CLF32" s="112"/>
      <c r="CLG32" s="112"/>
      <c r="CLH32" s="112"/>
      <c r="CLI32" s="112"/>
      <c r="CLJ32" s="112"/>
      <c r="CLK32" s="112"/>
      <c r="CLL32" s="112"/>
      <c r="CLM32" s="112"/>
      <c r="CLN32" s="112"/>
      <c r="CLO32" s="112"/>
      <c r="CLP32" s="112"/>
      <c r="CLQ32" s="112"/>
      <c r="CLR32" s="112"/>
      <c r="CLS32" s="112"/>
      <c r="CLT32" s="112"/>
      <c r="CLU32" s="112"/>
      <c r="CLV32" s="112"/>
      <c r="CLW32" s="112"/>
      <c r="CLX32" s="112"/>
      <c r="CLY32" s="112"/>
      <c r="CLZ32" s="112"/>
      <c r="CMA32" s="112"/>
      <c r="CMB32" s="112"/>
      <c r="CMC32" s="112"/>
      <c r="CMD32" s="112"/>
      <c r="CME32" s="112"/>
      <c r="CMF32" s="112"/>
      <c r="CMG32" s="112"/>
      <c r="CMH32" s="112"/>
      <c r="CMI32" s="112"/>
      <c r="CMJ32" s="112"/>
      <c r="CMK32" s="112"/>
      <c r="CML32" s="112"/>
      <c r="CMM32" s="112"/>
      <c r="CMN32" s="112"/>
      <c r="CMO32" s="112"/>
      <c r="CMP32" s="112"/>
      <c r="CMQ32" s="112"/>
      <c r="CMR32" s="112"/>
      <c r="CMS32" s="112"/>
      <c r="CMT32" s="112"/>
      <c r="CMU32" s="112"/>
      <c r="CMV32" s="112"/>
      <c r="CMW32" s="112"/>
      <c r="CMX32" s="112"/>
      <c r="CMY32" s="112"/>
      <c r="CMZ32" s="112"/>
      <c r="CNA32" s="112"/>
      <c r="CNB32" s="112"/>
      <c r="CNC32" s="112"/>
      <c r="CND32" s="112"/>
      <c r="CNE32" s="112"/>
      <c r="CNF32" s="112"/>
      <c r="CNG32" s="112"/>
      <c r="CNH32" s="112"/>
      <c r="CNI32" s="112"/>
      <c r="CNJ32" s="112"/>
      <c r="CNK32" s="112"/>
      <c r="CNL32" s="112"/>
      <c r="CNM32" s="112"/>
      <c r="CNN32" s="112"/>
      <c r="CNO32" s="112"/>
      <c r="CNP32" s="112"/>
      <c r="CNQ32" s="112"/>
      <c r="CNR32" s="112"/>
      <c r="CNS32" s="112"/>
      <c r="CNT32" s="112"/>
      <c r="CNU32" s="112"/>
      <c r="CNV32" s="112"/>
      <c r="CNW32" s="112"/>
      <c r="CNX32" s="112"/>
      <c r="CNY32" s="112"/>
      <c r="CNZ32" s="112"/>
      <c r="COA32" s="112"/>
      <c r="COB32" s="112"/>
      <c r="COC32" s="112"/>
      <c r="COD32" s="112"/>
      <c r="COE32" s="112"/>
      <c r="COF32" s="112"/>
      <c r="COG32" s="112"/>
      <c r="COH32" s="112"/>
      <c r="COI32" s="112"/>
      <c r="COJ32" s="112"/>
      <c r="COK32" s="112"/>
      <c r="COL32" s="112"/>
      <c r="COM32" s="112"/>
      <c r="CON32" s="112"/>
      <c r="COO32" s="112"/>
      <c r="COP32" s="112"/>
      <c r="COQ32" s="112"/>
      <c r="COR32" s="112"/>
      <c r="COS32" s="112"/>
      <c r="COT32" s="112"/>
      <c r="COU32" s="112"/>
      <c r="COV32" s="112"/>
      <c r="COW32" s="112"/>
      <c r="COX32" s="112"/>
      <c r="COY32" s="112"/>
      <c r="COZ32" s="112"/>
      <c r="CPA32" s="112"/>
      <c r="CPB32" s="112"/>
      <c r="CPC32" s="112"/>
      <c r="CPD32" s="112"/>
      <c r="CPE32" s="112"/>
      <c r="CPF32" s="112"/>
      <c r="CPG32" s="112"/>
      <c r="CPH32" s="112"/>
      <c r="CPI32" s="112"/>
      <c r="CPJ32" s="112"/>
      <c r="CPK32" s="112"/>
      <c r="CPL32" s="112"/>
      <c r="CPM32" s="112"/>
      <c r="CPN32" s="112"/>
      <c r="CPO32" s="112"/>
      <c r="CPP32" s="112"/>
      <c r="CPQ32" s="112"/>
      <c r="CPR32" s="112"/>
      <c r="CPS32" s="112"/>
      <c r="CPT32" s="112"/>
      <c r="CPU32" s="112"/>
      <c r="CPV32" s="112"/>
      <c r="CPW32" s="112"/>
      <c r="CPX32" s="112"/>
      <c r="CPY32" s="112"/>
      <c r="CPZ32" s="112"/>
      <c r="CQA32" s="112"/>
      <c r="CQB32" s="112"/>
      <c r="CQC32" s="112"/>
      <c r="CQD32" s="112"/>
      <c r="CQE32" s="112"/>
      <c r="CQF32" s="112"/>
      <c r="CQG32" s="112"/>
      <c r="CQH32" s="112"/>
      <c r="CQI32" s="112"/>
      <c r="CQJ32" s="112"/>
      <c r="CQK32" s="112"/>
      <c r="CQL32" s="112"/>
      <c r="CQM32" s="112"/>
      <c r="CQN32" s="112"/>
      <c r="CQO32" s="112"/>
      <c r="CQP32" s="112"/>
      <c r="CQQ32" s="112"/>
      <c r="CQR32" s="112"/>
      <c r="CQS32" s="112"/>
      <c r="CQT32" s="112"/>
      <c r="CQU32" s="112"/>
      <c r="CQV32" s="112"/>
      <c r="CQW32" s="112"/>
      <c r="CQX32" s="112"/>
      <c r="CQY32" s="112"/>
      <c r="CQZ32" s="112"/>
      <c r="CRA32" s="112"/>
      <c r="CRB32" s="112"/>
      <c r="CRC32" s="112"/>
      <c r="CRD32" s="112"/>
      <c r="CRE32" s="112"/>
      <c r="CRF32" s="112"/>
      <c r="CRG32" s="112"/>
      <c r="CRH32" s="112"/>
      <c r="CRI32" s="112"/>
      <c r="CRJ32" s="112"/>
      <c r="CRK32" s="112"/>
      <c r="CRL32" s="112"/>
      <c r="CRM32" s="112"/>
      <c r="CRN32" s="112"/>
      <c r="CRO32" s="112"/>
      <c r="CRP32" s="112"/>
      <c r="CRQ32" s="112"/>
      <c r="CRR32" s="112"/>
      <c r="CRS32" s="112"/>
      <c r="CRT32" s="112"/>
      <c r="CRU32" s="112"/>
      <c r="CRV32" s="112"/>
      <c r="CRW32" s="112"/>
      <c r="CRX32" s="112"/>
      <c r="CRY32" s="112"/>
      <c r="CRZ32" s="112"/>
      <c r="CSA32" s="112"/>
      <c r="CSB32" s="112"/>
      <c r="CSC32" s="112"/>
      <c r="CSD32" s="112"/>
      <c r="CSE32" s="112"/>
      <c r="CSF32" s="112"/>
      <c r="CSG32" s="112"/>
      <c r="CSH32" s="112"/>
      <c r="CSI32" s="112"/>
      <c r="CSJ32" s="112"/>
      <c r="CSK32" s="112"/>
      <c r="CSL32" s="112"/>
      <c r="CSM32" s="112"/>
      <c r="CSN32" s="112"/>
      <c r="CSO32" s="112"/>
      <c r="CSP32" s="112"/>
      <c r="CSQ32" s="112"/>
      <c r="CSR32" s="112"/>
      <c r="CSS32" s="112"/>
      <c r="CST32" s="112"/>
      <c r="CSU32" s="112"/>
      <c r="CSV32" s="112"/>
      <c r="CSW32" s="112"/>
      <c r="CSX32" s="112"/>
      <c r="CSY32" s="112"/>
      <c r="CSZ32" s="112"/>
      <c r="CTA32" s="112"/>
      <c r="CTB32" s="112"/>
      <c r="CTC32" s="112"/>
      <c r="CTD32" s="112"/>
      <c r="CTE32" s="112"/>
      <c r="CTF32" s="112"/>
      <c r="CTG32" s="112"/>
      <c r="CTH32" s="112"/>
      <c r="CTI32" s="112"/>
      <c r="CTJ32" s="112"/>
      <c r="CTK32" s="112"/>
      <c r="CTL32" s="112"/>
      <c r="CTM32" s="112"/>
      <c r="CTN32" s="112"/>
      <c r="CTO32" s="112"/>
      <c r="CTP32" s="112"/>
      <c r="CTQ32" s="112"/>
      <c r="CTR32" s="112"/>
      <c r="CTS32" s="112"/>
      <c r="CTT32" s="112"/>
      <c r="CTU32" s="112"/>
      <c r="CTV32" s="112"/>
      <c r="CTW32" s="112"/>
      <c r="CTX32" s="112"/>
      <c r="CTY32" s="112"/>
      <c r="CTZ32" s="112"/>
      <c r="CUA32" s="112"/>
      <c r="CUB32" s="112"/>
      <c r="CUC32" s="112"/>
      <c r="CUD32" s="112"/>
      <c r="CUE32" s="112"/>
      <c r="CUF32" s="112"/>
      <c r="CUG32" s="112"/>
      <c r="CUH32" s="112"/>
      <c r="CUI32" s="112"/>
      <c r="CUJ32" s="112"/>
      <c r="CUK32" s="112"/>
      <c r="CUL32" s="112"/>
      <c r="CUM32" s="112"/>
      <c r="CUN32" s="112"/>
      <c r="CUO32" s="112"/>
      <c r="CUP32" s="112"/>
      <c r="CUQ32" s="112"/>
      <c r="CUR32" s="112"/>
      <c r="CUS32" s="112"/>
      <c r="CUT32" s="112"/>
      <c r="CUU32" s="112"/>
      <c r="CUV32" s="112"/>
      <c r="CUW32" s="112"/>
      <c r="CUX32" s="112"/>
      <c r="CUY32" s="112"/>
      <c r="CUZ32" s="112"/>
      <c r="CVA32" s="112"/>
      <c r="CVB32" s="112"/>
      <c r="CVC32" s="112"/>
      <c r="CVD32" s="112"/>
      <c r="CVE32" s="112"/>
      <c r="CVF32" s="112"/>
      <c r="CVG32" s="112"/>
      <c r="CVH32" s="112"/>
      <c r="CVI32" s="112"/>
      <c r="CVJ32" s="112"/>
      <c r="CVK32" s="112"/>
      <c r="CVL32" s="112"/>
      <c r="CVM32" s="112"/>
      <c r="CVN32" s="112"/>
      <c r="CVO32" s="112"/>
      <c r="CVP32" s="112"/>
      <c r="CVQ32" s="112"/>
      <c r="CVR32" s="112"/>
      <c r="CVS32" s="112"/>
      <c r="CVT32" s="112"/>
      <c r="CVU32" s="112"/>
      <c r="CVV32" s="112"/>
      <c r="CVW32" s="112"/>
      <c r="CVX32" s="112"/>
      <c r="CVY32" s="112"/>
      <c r="CVZ32" s="112"/>
      <c r="CWA32" s="112"/>
      <c r="CWB32" s="112"/>
      <c r="CWC32" s="112"/>
      <c r="CWD32" s="112"/>
      <c r="CWE32" s="112"/>
      <c r="CWF32" s="112"/>
      <c r="CWG32" s="112"/>
      <c r="CWH32" s="112"/>
      <c r="CWI32" s="112"/>
      <c r="CWJ32" s="112"/>
      <c r="CWK32" s="112"/>
      <c r="CWL32" s="112"/>
      <c r="CWM32" s="112"/>
      <c r="CWN32" s="112"/>
      <c r="CWO32" s="112"/>
      <c r="CWP32" s="112"/>
      <c r="CWQ32" s="112"/>
      <c r="CWR32" s="112"/>
      <c r="CWS32" s="112"/>
      <c r="CWT32" s="112"/>
      <c r="CWU32" s="112"/>
      <c r="CWV32" s="112"/>
      <c r="CWW32" s="112"/>
      <c r="CWX32" s="112"/>
      <c r="CWY32" s="112"/>
      <c r="CWZ32" s="112"/>
      <c r="CXA32" s="112"/>
      <c r="CXB32" s="112"/>
      <c r="CXC32" s="112"/>
      <c r="CXD32" s="112"/>
      <c r="CXE32" s="112"/>
      <c r="CXF32" s="112"/>
      <c r="CXG32" s="112"/>
      <c r="CXH32" s="112"/>
      <c r="CXI32" s="112"/>
      <c r="CXJ32" s="112"/>
      <c r="CXK32" s="112"/>
      <c r="CXL32" s="112"/>
      <c r="CXM32" s="112"/>
      <c r="CXN32" s="112"/>
      <c r="CXO32" s="112"/>
      <c r="CXP32" s="112"/>
      <c r="CXQ32" s="112"/>
      <c r="CXR32" s="112"/>
      <c r="CXS32" s="112"/>
      <c r="CXT32" s="112"/>
      <c r="CXU32" s="112"/>
      <c r="CXV32" s="112"/>
      <c r="CXW32" s="112"/>
      <c r="CXX32" s="112"/>
      <c r="CXY32" s="112"/>
      <c r="CXZ32" s="112"/>
      <c r="CYA32" s="112"/>
      <c r="CYB32" s="112"/>
      <c r="CYC32" s="112"/>
      <c r="CYD32" s="112"/>
      <c r="CYE32" s="112"/>
      <c r="CYF32" s="112"/>
      <c r="CYG32" s="112"/>
      <c r="CYH32" s="112"/>
      <c r="CYI32" s="112"/>
      <c r="CYJ32" s="112"/>
      <c r="CYK32" s="112"/>
      <c r="CYL32" s="112"/>
      <c r="CYM32" s="112"/>
      <c r="CYN32" s="112"/>
      <c r="CYO32" s="112"/>
      <c r="CYP32" s="112"/>
      <c r="CYQ32" s="112"/>
      <c r="CYR32" s="112"/>
      <c r="CYS32" s="112"/>
      <c r="CYT32" s="112"/>
      <c r="CYU32" s="112"/>
      <c r="CYV32" s="112"/>
      <c r="CYW32" s="112"/>
      <c r="CYX32" s="112"/>
      <c r="CYY32" s="112"/>
      <c r="CYZ32" s="112"/>
      <c r="CZA32" s="112"/>
      <c r="CZB32" s="112"/>
      <c r="CZC32" s="112"/>
      <c r="CZD32" s="112"/>
      <c r="CZE32" s="112"/>
      <c r="CZF32" s="112"/>
      <c r="CZG32" s="112"/>
      <c r="CZH32" s="112"/>
      <c r="CZI32" s="112"/>
      <c r="CZJ32" s="112"/>
      <c r="CZK32" s="112"/>
      <c r="CZL32" s="112"/>
      <c r="CZM32" s="112"/>
      <c r="CZN32" s="112"/>
      <c r="CZO32" s="112"/>
      <c r="CZP32" s="112"/>
      <c r="CZQ32" s="112"/>
      <c r="CZR32" s="112"/>
      <c r="CZS32" s="112"/>
      <c r="CZT32" s="112"/>
      <c r="CZU32" s="112"/>
      <c r="CZV32" s="112"/>
      <c r="CZW32" s="112"/>
      <c r="CZX32" s="112"/>
      <c r="CZY32" s="112"/>
      <c r="CZZ32" s="112"/>
      <c r="DAA32" s="112"/>
      <c r="DAB32" s="112"/>
      <c r="DAC32" s="112"/>
      <c r="DAD32" s="112"/>
      <c r="DAE32" s="112"/>
      <c r="DAF32" s="112"/>
      <c r="DAG32" s="112"/>
      <c r="DAH32" s="112"/>
      <c r="DAI32" s="112"/>
      <c r="DAJ32" s="112"/>
      <c r="DAK32" s="112"/>
      <c r="DAL32" s="112"/>
      <c r="DAM32" s="112"/>
      <c r="DAN32" s="112"/>
      <c r="DAO32" s="112"/>
      <c r="DAP32" s="112"/>
      <c r="DAQ32" s="112"/>
      <c r="DAR32" s="112"/>
      <c r="DAS32" s="112"/>
      <c r="DAT32" s="112"/>
      <c r="DAU32" s="112"/>
      <c r="DAV32" s="112"/>
      <c r="DAW32" s="112"/>
      <c r="DAX32" s="112"/>
      <c r="DAY32" s="112"/>
      <c r="DAZ32" s="112"/>
      <c r="DBA32" s="112"/>
      <c r="DBB32" s="112"/>
      <c r="DBC32" s="112"/>
      <c r="DBD32" s="112"/>
      <c r="DBE32" s="112"/>
      <c r="DBF32" s="112"/>
      <c r="DBG32" s="112"/>
      <c r="DBH32" s="112"/>
      <c r="DBI32" s="112"/>
      <c r="DBJ32" s="112"/>
      <c r="DBK32" s="112"/>
      <c r="DBL32" s="112"/>
      <c r="DBM32" s="112"/>
      <c r="DBN32" s="112"/>
      <c r="DBO32" s="112"/>
      <c r="DBP32" s="112"/>
      <c r="DBQ32" s="112"/>
      <c r="DBR32" s="112"/>
      <c r="DBS32" s="112"/>
      <c r="DBT32" s="112"/>
      <c r="DBU32" s="112"/>
      <c r="DBV32" s="112"/>
      <c r="DBW32" s="112"/>
      <c r="DBX32" s="112"/>
      <c r="DBY32" s="112"/>
      <c r="DBZ32" s="112"/>
      <c r="DCA32" s="112"/>
      <c r="DCB32" s="112"/>
      <c r="DCC32" s="112"/>
      <c r="DCD32" s="112"/>
      <c r="DCE32" s="112"/>
      <c r="DCF32" s="112"/>
      <c r="DCG32" s="112"/>
      <c r="DCH32" s="112"/>
      <c r="DCI32" s="112"/>
      <c r="DCJ32" s="112"/>
      <c r="DCK32" s="112"/>
      <c r="DCL32" s="112"/>
      <c r="DCM32" s="112"/>
      <c r="DCN32" s="112"/>
      <c r="DCO32" s="112"/>
      <c r="DCP32" s="112"/>
      <c r="DCQ32" s="112"/>
      <c r="DCR32" s="112"/>
      <c r="DCS32" s="112"/>
      <c r="DCT32" s="112"/>
      <c r="DCU32" s="112"/>
      <c r="DCV32" s="112"/>
      <c r="DCW32" s="112"/>
      <c r="DCX32" s="112"/>
      <c r="DCY32" s="112"/>
      <c r="DCZ32" s="112"/>
      <c r="DDA32" s="112"/>
      <c r="DDB32" s="112"/>
      <c r="DDC32" s="112"/>
      <c r="DDD32" s="112"/>
      <c r="DDE32" s="112"/>
      <c r="DDF32" s="112"/>
      <c r="DDG32" s="112"/>
      <c r="DDH32" s="112"/>
      <c r="DDI32" s="112"/>
      <c r="DDJ32" s="112"/>
      <c r="DDK32" s="112"/>
      <c r="DDL32" s="112"/>
      <c r="DDM32" s="112"/>
      <c r="DDN32" s="112"/>
      <c r="DDO32" s="112"/>
      <c r="DDP32" s="112"/>
      <c r="DDQ32" s="112"/>
      <c r="DDR32" s="112"/>
      <c r="DDS32" s="112"/>
      <c r="DDT32" s="112"/>
      <c r="DDU32" s="112"/>
      <c r="DDV32" s="112"/>
      <c r="DDW32" s="112"/>
      <c r="DDX32" s="112"/>
      <c r="DDY32" s="112"/>
      <c r="DDZ32" s="112"/>
      <c r="DEA32" s="112"/>
      <c r="DEB32" s="112"/>
      <c r="DEC32" s="112"/>
      <c r="DED32" s="112"/>
      <c r="DEE32" s="112"/>
      <c r="DEF32" s="112"/>
      <c r="DEG32" s="112"/>
      <c r="DEH32" s="112"/>
      <c r="DEI32" s="112"/>
      <c r="DEJ32" s="112"/>
      <c r="DEK32" s="112"/>
      <c r="DEL32" s="112"/>
      <c r="DEM32" s="112"/>
      <c r="DEN32" s="112"/>
      <c r="DEO32" s="112"/>
      <c r="DEP32" s="112"/>
      <c r="DEQ32" s="112"/>
      <c r="DER32" s="112"/>
      <c r="DES32" s="112"/>
      <c r="DET32" s="112"/>
      <c r="DEU32" s="112"/>
      <c r="DEV32" s="112"/>
      <c r="DEW32" s="112"/>
      <c r="DEX32" s="112"/>
      <c r="DEY32" s="112"/>
      <c r="DEZ32" s="112"/>
      <c r="DFA32" s="112"/>
      <c r="DFB32" s="112"/>
      <c r="DFC32" s="112"/>
      <c r="DFD32" s="112"/>
      <c r="DFE32" s="112"/>
      <c r="DFF32" s="112"/>
      <c r="DFG32" s="112"/>
      <c r="DFH32" s="112"/>
      <c r="DFI32" s="112"/>
      <c r="DFJ32" s="112"/>
      <c r="DFK32" s="112"/>
      <c r="DFL32" s="112"/>
      <c r="DFM32" s="112"/>
      <c r="DFN32" s="112"/>
      <c r="DFO32" s="112"/>
      <c r="DFP32" s="112"/>
      <c r="DFQ32" s="112"/>
      <c r="DFR32" s="112"/>
      <c r="DFS32" s="112"/>
      <c r="DFT32" s="112"/>
      <c r="DFU32" s="112"/>
      <c r="DFV32" s="112"/>
      <c r="DFW32" s="112"/>
      <c r="DFX32" s="112"/>
      <c r="DFY32" s="112"/>
      <c r="DFZ32" s="112"/>
      <c r="DGA32" s="112"/>
      <c r="DGB32" s="112"/>
      <c r="DGC32" s="112"/>
      <c r="DGD32" s="112"/>
      <c r="DGE32" s="112"/>
      <c r="DGF32" s="112"/>
      <c r="DGG32" s="112"/>
      <c r="DGH32" s="112"/>
      <c r="DGI32" s="112"/>
      <c r="DGJ32" s="112"/>
      <c r="DGK32" s="112"/>
      <c r="DGL32" s="112"/>
      <c r="DGM32" s="112"/>
      <c r="DGN32" s="112"/>
      <c r="DGO32" s="112"/>
      <c r="DGP32" s="112"/>
      <c r="DGQ32" s="112"/>
      <c r="DGR32" s="112"/>
      <c r="DGS32" s="112"/>
      <c r="DGT32" s="112"/>
      <c r="DGU32" s="112"/>
      <c r="DGV32" s="112"/>
      <c r="DGW32" s="112"/>
      <c r="DGX32" s="112"/>
      <c r="DGY32" s="112"/>
      <c r="DGZ32" s="112"/>
      <c r="DHA32" s="112"/>
      <c r="DHB32" s="112"/>
      <c r="DHC32" s="112"/>
      <c r="DHD32" s="112"/>
      <c r="DHE32" s="112"/>
      <c r="DHF32" s="112"/>
      <c r="DHG32" s="112"/>
      <c r="DHH32" s="112"/>
      <c r="DHI32" s="112"/>
      <c r="DHJ32" s="112"/>
      <c r="DHK32" s="112"/>
      <c r="DHL32" s="112"/>
      <c r="DHM32" s="112"/>
      <c r="DHN32" s="112"/>
      <c r="DHO32" s="112"/>
      <c r="DHP32" s="112"/>
      <c r="DHQ32" s="112"/>
      <c r="DHR32" s="112"/>
      <c r="DHS32" s="112"/>
      <c r="DHT32" s="112"/>
      <c r="DHU32" s="112"/>
      <c r="DHV32" s="112"/>
      <c r="DHW32" s="112"/>
      <c r="DHX32" s="112"/>
      <c r="DHY32" s="112"/>
      <c r="DHZ32" s="112"/>
      <c r="DIA32" s="112"/>
      <c r="DIB32" s="112"/>
      <c r="DIC32" s="112"/>
      <c r="DID32" s="112"/>
      <c r="DIE32" s="112"/>
      <c r="DIF32" s="112"/>
      <c r="DIG32" s="112"/>
      <c r="DIH32" s="112"/>
      <c r="DII32" s="112"/>
      <c r="DIJ32" s="112"/>
      <c r="DIK32" s="112"/>
      <c r="DIL32" s="112"/>
      <c r="DIM32" s="112"/>
      <c r="DIN32" s="112"/>
      <c r="DIO32" s="112"/>
      <c r="DIP32" s="112"/>
      <c r="DIQ32" s="112"/>
      <c r="DIR32" s="112"/>
      <c r="DIS32" s="112"/>
      <c r="DIT32" s="112"/>
      <c r="DIU32" s="112"/>
      <c r="DIV32" s="112"/>
      <c r="DIW32" s="112"/>
      <c r="DIX32" s="112"/>
      <c r="DIY32" s="112"/>
      <c r="DIZ32" s="112"/>
      <c r="DJA32" s="112"/>
      <c r="DJB32" s="112"/>
      <c r="DJC32" s="112"/>
      <c r="DJD32" s="112"/>
      <c r="DJE32" s="112"/>
      <c r="DJF32" s="112"/>
      <c r="DJG32" s="112"/>
      <c r="DJH32" s="112"/>
      <c r="DJI32" s="112"/>
      <c r="DJJ32" s="112"/>
      <c r="DJK32" s="112"/>
      <c r="DJL32" s="112"/>
      <c r="DJM32" s="112"/>
      <c r="DJN32" s="112"/>
      <c r="DJO32" s="112"/>
      <c r="DJP32" s="112"/>
      <c r="DJQ32" s="112"/>
      <c r="DJR32" s="112"/>
      <c r="DJS32" s="112"/>
      <c r="DJT32" s="112"/>
      <c r="DJU32" s="112"/>
      <c r="DJV32" s="112"/>
      <c r="DJW32" s="112"/>
      <c r="DJX32" s="112"/>
      <c r="DJY32" s="112"/>
      <c r="DJZ32" s="112"/>
      <c r="DKA32" s="112"/>
      <c r="DKB32" s="112"/>
      <c r="DKC32" s="112"/>
      <c r="DKD32" s="112"/>
      <c r="DKE32" s="112"/>
      <c r="DKF32" s="112"/>
      <c r="DKG32" s="112"/>
      <c r="DKH32" s="112"/>
      <c r="DKI32" s="112"/>
      <c r="DKJ32" s="112"/>
      <c r="DKK32" s="112"/>
      <c r="DKL32" s="112"/>
      <c r="DKM32" s="112"/>
      <c r="DKN32" s="112"/>
      <c r="DKO32" s="112"/>
      <c r="DKP32" s="112"/>
      <c r="DKQ32" s="112"/>
      <c r="DKR32" s="112"/>
      <c r="DKS32" s="112"/>
      <c r="DKT32" s="112"/>
      <c r="DKU32" s="112"/>
      <c r="DKV32" s="112"/>
      <c r="DKW32" s="112"/>
      <c r="DKX32" s="112"/>
      <c r="DKY32" s="112"/>
      <c r="DKZ32" s="112"/>
      <c r="DLA32" s="112"/>
      <c r="DLB32" s="112"/>
      <c r="DLC32" s="112"/>
      <c r="DLD32" s="112"/>
      <c r="DLE32" s="112"/>
      <c r="DLF32" s="112"/>
      <c r="DLG32" s="112"/>
      <c r="DLH32" s="112"/>
      <c r="DLI32" s="112"/>
      <c r="DLJ32" s="112"/>
      <c r="DLK32" s="112"/>
      <c r="DLL32" s="112"/>
      <c r="DLM32" s="112"/>
      <c r="DLN32" s="112"/>
      <c r="DLO32" s="112"/>
      <c r="DLP32" s="112"/>
      <c r="DLQ32" s="112"/>
      <c r="DLR32" s="112"/>
      <c r="DLS32" s="112"/>
      <c r="DLT32" s="112"/>
      <c r="DLU32" s="112"/>
      <c r="DLV32" s="112"/>
      <c r="DLW32" s="112"/>
      <c r="DLX32" s="112"/>
      <c r="DLY32" s="112"/>
      <c r="DLZ32" s="112"/>
      <c r="DMA32" s="112"/>
      <c r="DMB32" s="112"/>
      <c r="DMC32" s="112"/>
      <c r="DMD32" s="112"/>
      <c r="DME32" s="112"/>
      <c r="DMF32" s="112"/>
      <c r="DMG32" s="112"/>
      <c r="DMH32" s="112"/>
      <c r="DMI32" s="112"/>
      <c r="DMJ32" s="112"/>
      <c r="DMK32" s="112"/>
      <c r="DML32" s="112"/>
      <c r="DMM32" s="112"/>
      <c r="DMN32" s="112"/>
      <c r="DMO32" s="112"/>
      <c r="DMP32" s="112"/>
      <c r="DMQ32" s="112"/>
      <c r="DMR32" s="112"/>
      <c r="DMS32" s="112"/>
      <c r="DMT32" s="112"/>
      <c r="DMU32" s="112"/>
      <c r="DMV32" s="112"/>
      <c r="DMW32" s="112"/>
      <c r="DMX32" s="112"/>
      <c r="DMY32" s="112"/>
      <c r="DMZ32" s="112"/>
      <c r="DNA32" s="112"/>
      <c r="DNB32" s="112"/>
      <c r="DNC32" s="112"/>
      <c r="DND32" s="112"/>
      <c r="DNE32" s="112"/>
      <c r="DNF32" s="112"/>
      <c r="DNG32" s="112"/>
      <c r="DNH32" s="112"/>
      <c r="DNI32" s="112"/>
      <c r="DNJ32" s="112"/>
      <c r="DNK32" s="112"/>
      <c r="DNL32" s="112"/>
      <c r="DNM32" s="112"/>
      <c r="DNN32" s="112"/>
      <c r="DNO32" s="112"/>
      <c r="DNP32" s="112"/>
      <c r="DNQ32" s="112"/>
      <c r="DNR32" s="112"/>
      <c r="DNS32" s="112"/>
      <c r="DNT32" s="112"/>
      <c r="DNU32" s="112"/>
      <c r="DNV32" s="112"/>
      <c r="DNW32" s="112"/>
      <c r="DNX32" s="112"/>
      <c r="DNY32" s="112"/>
      <c r="DNZ32" s="112"/>
      <c r="DOA32" s="112"/>
      <c r="DOB32" s="112"/>
      <c r="DOC32" s="112"/>
      <c r="DOD32" s="112"/>
      <c r="DOE32" s="112"/>
      <c r="DOF32" s="112"/>
      <c r="DOG32" s="112"/>
      <c r="DOH32" s="112"/>
      <c r="DOI32" s="112"/>
      <c r="DOJ32" s="112"/>
      <c r="DOK32" s="112"/>
      <c r="DOL32" s="112"/>
      <c r="DOM32" s="112"/>
      <c r="DON32" s="112"/>
      <c r="DOO32" s="112"/>
      <c r="DOP32" s="112"/>
      <c r="DOQ32" s="112"/>
      <c r="DOR32" s="112"/>
      <c r="DOS32" s="112"/>
      <c r="DOT32" s="112"/>
      <c r="DOU32" s="112"/>
      <c r="DOV32" s="112"/>
      <c r="DOW32" s="112"/>
      <c r="DOX32" s="112"/>
      <c r="DOY32" s="112"/>
      <c r="DOZ32" s="112"/>
      <c r="DPA32" s="112"/>
      <c r="DPB32" s="112"/>
      <c r="DPC32" s="112"/>
      <c r="DPD32" s="112"/>
      <c r="DPE32" s="112"/>
      <c r="DPF32" s="112"/>
      <c r="DPG32" s="112"/>
      <c r="DPH32" s="112"/>
      <c r="DPI32" s="112"/>
      <c r="DPJ32" s="112"/>
      <c r="DPK32" s="112"/>
      <c r="DPL32" s="112"/>
      <c r="DPM32" s="112"/>
      <c r="DPN32" s="112"/>
      <c r="DPO32" s="112"/>
      <c r="DPP32" s="112"/>
      <c r="DPQ32" s="112"/>
      <c r="DPR32" s="112"/>
      <c r="DPS32" s="112"/>
      <c r="DPT32" s="112"/>
      <c r="DPU32" s="112"/>
      <c r="DPV32" s="112"/>
      <c r="DPW32" s="112"/>
      <c r="DPX32" s="112"/>
      <c r="DPY32" s="112"/>
      <c r="DPZ32" s="112"/>
      <c r="DQA32" s="112"/>
      <c r="DQB32" s="112"/>
      <c r="DQC32" s="112"/>
      <c r="DQD32" s="112"/>
      <c r="DQE32" s="112"/>
      <c r="DQF32" s="112"/>
      <c r="DQG32" s="112"/>
      <c r="DQH32" s="112"/>
      <c r="DQI32" s="112"/>
      <c r="DQJ32" s="112"/>
      <c r="DQK32" s="112"/>
      <c r="DQL32" s="112"/>
      <c r="DQM32" s="112"/>
      <c r="DQN32" s="112"/>
      <c r="DQO32" s="112"/>
      <c r="DQP32" s="112"/>
      <c r="DQQ32" s="112"/>
      <c r="DQR32" s="112"/>
      <c r="DQS32" s="112"/>
      <c r="DQT32" s="112"/>
      <c r="DQU32" s="112"/>
      <c r="DQV32" s="112"/>
      <c r="DQW32" s="112"/>
      <c r="DQX32" s="112"/>
      <c r="DQY32" s="112"/>
      <c r="DQZ32" s="112"/>
      <c r="DRA32" s="112"/>
      <c r="DRB32" s="112"/>
      <c r="DRC32" s="112"/>
      <c r="DRD32" s="112"/>
      <c r="DRE32" s="112"/>
      <c r="DRF32" s="112"/>
      <c r="DRG32" s="112"/>
      <c r="DRH32" s="112"/>
      <c r="DRI32" s="112"/>
      <c r="DRJ32" s="112"/>
      <c r="DRK32" s="112"/>
      <c r="DRL32" s="112"/>
      <c r="DRM32" s="112"/>
      <c r="DRN32" s="112"/>
      <c r="DRO32" s="112"/>
      <c r="DRP32" s="112"/>
      <c r="DRQ32" s="112"/>
      <c r="DRR32" s="112"/>
      <c r="DRS32" s="112"/>
      <c r="DRT32" s="112"/>
      <c r="DRU32" s="112"/>
      <c r="DRV32" s="112"/>
      <c r="DRW32" s="112"/>
      <c r="DRX32" s="112"/>
      <c r="DRY32" s="112"/>
      <c r="DRZ32" s="112"/>
      <c r="DSA32" s="112"/>
      <c r="DSB32" s="112"/>
      <c r="DSC32" s="112"/>
      <c r="DSD32" s="112"/>
      <c r="DSE32" s="112"/>
      <c r="DSF32" s="112"/>
      <c r="DSG32" s="112"/>
      <c r="DSH32" s="112"/>
      <c r="DSI32" s="112"/>
      <c r="DSJ32" s="112"/>
      <c r="DSK32" s="112"/>
      <c r="DSL32" s="112"/>
      <c r="DSM32" s="112"/>
      <c r="DSN32" s="112"/>
      <c r="DSO32" s="112"/>
      <c r="DSP32" s="112"/>
      <c r="DSQ32" s="112"/>
      <c r="DSR32" s="112"/>
      <c r="DSS32" s="112"/>
      <c r="DST32" s="112"/>
      <c r="DSU32" s="112"/>
      <c r="DSV32" s="112"/>
      <c r="DSW32" s="112"/>
      <c r="DSX32" s="112"/>
      <c r="DSY32" s="112"/>
      <c r="DSZ32" s="112"/>
      <c r="DTA32" s="112"/>
      <c r="DTB32" s="112"/>
      <c r="DTC32" s="112"/>
      <c r="DTD32" s="112"/>
      <c r="DTE32" s="112"/>
      <c r="DTF32" s="112"/>
      <c r="DTG32" s="112"/>
      <c r="DTH32" s="112"/>
      <c r="DTI32" s="112"/>
      <c r="DTJ32" s="112"/>
      <c r="DTK32" s="112"/>
      <c r="DTL32" s="112"/>
      <c r="DTM32" s="112"/>
      <c r="DTN32" s="112"/>
      <c r="DTO32" s="112"/>
      <c r="DTP32" s="112"/>
      <c r="DTQ32" s="112"/>
      <c r="DTR32" s="112"/>
      <c r="DTS32" s="112"/>
      <c r="DTT32" s="112"/>
      <c r="DTU32" s="112"/>
      <c r="DTV32" s="112"/>
      <c r="DTW32" s="112"/>
      <c r="DTX32" s="112"/>
      <c r="DTY32" s="112"/>
      <c r="DTZ32" s="112"/>
      <c r="DUA32" s="112"/>
      <c r="DUB32" s="112"/>
      <c r="DUC32" s="112"/>
      <c r="DUD32" s="112"/>
      <c r="DUE32" s="112"/>
      <c r="DUF32" s="112"/>
      <c r="DUG32" s="112"/>
      <c r="DUH32" s="112"/>
      <c r="DUI32" s="112"/>
      <c r="DUJ32" s="112"/>
      <c r="DUK32" s="112"/>
      <c r="DUL32" s="112"/>
      <c r="DUM32" s="112"/>
      <c r="DUN32" s="112"/>
      <c r="DUO32" s="112"/>
      <c r="DUP32" s="112"/>
      <c r="DUQ32" s="112"/>
      <c r="DUR32" s="112"/>
      <c r="DUS32" s="112"/>
      <c r="DUT32" s="112"/>
      <c r="DUU32" s="112"/>
      <c r="DUV32" s="112"/>
      <c r="DUW32" s="112"/>
      <c r="DUX32" s="112"/>
      <c r="DUY32" s="112"/>
      <c r="DUZ32" s="112"/>
      <c r="DVA32" s="112"/>
      <c r="DVB32" s="112"/>
      <c r="DVC32" s="112"/>
      <c r="DVD32" s="112"/>
      <c r="DVE32" s="112"/>
      <c r="DVF32" s="112"/>
      <c r="DVG32" s="112"/>
      <c r="DVH32" s="112"/>
      <c r="DVI32" s="112"/>
      <c r="DVJ32" s="112"/>
      <c r="DVK32" s="112"/>
      <c r="DVL32" s="112"/>
      <c r="DVM32" s="112"/>
      <c r="DVN32" s="112"/>
      <c r="DVO32" s="112"/>
      <c r="DVP32" s="112"/>
      <c r="DVQ32" s="112"/>
      <c r="DVR32" s="112"/>
      <c r="DVS32" s="112"/>
      <c r="DVT32" s="112"/>
      <c r="DVU32" s="112"/>
      <c r="DVV32" s="112"/>
      <c r="DVW32" s="112"/>
      <c r="DVX32" s="112"/>
      <c r="DVY32" s="112"/>
      <c r="DVZ32" s="112"/>
      <c r="DWA32" s="112"/>
      <c r="DWB32" s="112"/>
      <c r="DWC32" s="112"/>
      <c r="DWD32" s="112"/>
      <c r="DWE32" s="112"/>
      <c r="DWF32" s="112"/>
      <c r="DWG32" s="112"/>
      <c r="DWH32" s="112"/>
      <c r="DWI32" s="112"/>
      <c r="DWJ32" s="112"/>
      <c r="DWK32" s="112"/>
      <c r="DWL32" s="112"/>
      <c r="DWM32" s="112"/>
      <c r="DWN32" s="112"/>
      <c r="DWO32" s="112"/>
      <c r="DWP32" s="112"/>
      <c r="DWQ32" s="112"/>
      <c r="DWR32" s="112"/>
      <c r="DWS32" s="112"/>
      <c r="DWT32" s="112"/>
      <c r="DWU32" s="112"/>
      <c r="DWV32" s="112"/>
      <c r="DWW32" s="112"/>
      <c r="DWX32" s="112"/>
      <c r="DWY32" s="112"/>
      <c r="DWZ32" s="112"/>
      <c r="DXA32" s="112"/>
      <c r="DXB32" s="112"/>
      <c r="DXC32" s="112"/>
      <c r="DXD32" s="112"/>
      <c r="DXE32" s="112"/>
      <c r="DXF32" s="112"/>
      <c r="DXG32" s="112"/>
      <c r="DXH32" s="112"/>
      <c r="DXI32" s="112"/>
      <c r="DXJ32" s="112"/>
      <c r="DXK32" s="112"/>
      <c r="DXL32" s="112"/>
      <c r="DXM32" s="112"/>
      <c r="DXN32" s="112"/>
      <c r="DXO32" s="112"/>
      <c r="DXP32" s="112"/>
      <c r="DXQ32" s="112"/>
      <c r="DXR32" s="112"/>
      <c r="DXS32" s="112"/>
      <c r="DXT32" s="112"/>
      <c r="DXU32" s="112"/>
      <c r="DXV32" s="112"/>
      <c r="DXW32" s="112"/>
      <c r="DXX32" s="112"/>
      <c r="DXY32" s="112"/>
      <c r="DXZ32" s="112"/>
      <c r="DYA32" s="112"/>
      <c r="DYB32" s="112"/>
      <c r="DYC32" s="112"/>
      <c r="DYD32" s="112"/>
      <c r="DYE32" s="112"/>
      <c r="DYF32" s="112"/>
      <c r="DYG32" s="112"/>
      <c r="DYH32" s="112"/>
      <c r="DYI32" s="112"/>
      <c r="DYJ32" s="112"/>
      <c r="DYK32" s="112"/>
      <c r="DYL32" s="112"/>
      <c r="DYM32" s="112"/>
      <c r="DYN32" s="112"/>
      <c r="DYO32" s="112"/>
      <c r="DYP32" s="112"/>
      <c r="DYQ32" s="112"/>
      <c r="DYR32" s="112"/>
      <c r="DYS32" s="112"/>
      <c r="DYT32" s="112"/>
      <c r="DYU32" s="112"/>
      <c r="DYV32" s="112"/>
      <c r="DYW32" s="112"/>
      <c r="DYX32" s="112"/>
      <c r="DYY32" s="112"/>
      <c r="DYZ32" s="112"/>
      <c r="DZA32" s="112"/>
      <c r="DZB32" s="112"/>
      <c r="DZC32" s="112"/>
      <c r="DZD32" s="112"/>
      <c r="DZE32" s="112"/>
      <c r="DZF32" s="112"/>
      <c r="DZG32" s="112"/>
      <c r="DZH32" s="112"/>
      <c r="DZI32" s="112"/>
      <c r="DZJ32" s="112"/>
      <c r="DZK32" s="112"/>
      <c r="DZL32" s="112"/>
      <c r="DZM32" s="112"/>
      <c r="DZN32" s="112"/>
      <c r="DZO32" s="112"/>
      <c r="DZP32" s="112"/>
      <c r="DZQ32" s="112"/>
      <c r="DZR32" s="112"/>
      <c r="DZS32" s="112"/>
      <c r="DZT32" s="112"/>
      <c r="DZU32" s="112"/>
      <c r="DZV32" s="112"/>
      <c r="DZW32" s="112"/>
      <c r="DZX32" s="112"/>
      <c r="DZY32" s="112"/>
      <c r="DZZ32" s="112"/>
      <c r="EAA32" s="112"/>
      <c r="EAB32" s="112"/>
      <c r="EAC32" s="112"/>
      <c r="EAD32" s="112"/>
      <c r="EAE32" s="112"/>
      <c r="EAF32" s="112"/>
      <c r="EAG32" s="112"/>
      <c r="EAH32" s="112"/>
      <c r="EAI32" s="112"/>
      <c r="EAJ32" s="112"/>
      <c r="EAK32" s="112"/>
      <c r="EAL32" s="112"/>
      <c r="EAM32" s="112"/>
      <c r="EAN32" s="112"/>
      <c r="EAO32" s="112"/>
      <c r="EAP32" s="112"/>
      <c r="EAQ32" s="112"/>
      <c r="EAR32" s="112"/>
      <c r="EAS32" s="112"/>
      <c r="EAT32" s="112"/>
      <c r="EAU32" s="112"/>
      <c r="EAV32" s="112"/>
      <c r="EAW32" s="112"/>
      <c r="EAX32" s="112"/>
      <c r="EAY32" s="112"/>
      <c r="EAZ32" s="112"/>
      <c r="EBA32" s="112"/>
      <c r="EBB32" s="112"/>
      <c r="EBC32" s="112"/>
      <c r="EBD32" s="112"/>
      <c r="EBE32" s="112"/>
      <c r="EBF32" s="112"/>
      <c r="EBG32" s="112"/>
      <c r="EBH32" s="112"/>
      <c r="EBI32" s="112"/>
      <c r="EBJ32" s="112"/>
      <c r="EBK32" s="112"/>
      <c r="EBL32" s="112"/>
      <c r="EBM32" s="112"/>
      <c r="EBN32" s="112"/>
      <c r="EBO32" s="112"/>
      <c r="EBP32" s="112"/>
      <c r="EBQ32" s="112"/>
      <c r="EBR32" s="112"/>
      <c r="EBS32" s="112"/>
      <c r="EBT32" s="112"/>
      <c r="EBU32" s="112"/>
      <c r="EBV32" s="112"/>
      <c r="EBW32" s="112"/>
      <c r="EBX32" s="112"/>
      <c r="EBY32" s="112"/>
      <c r="EBZ32" s="112"/>
      <c r="ECA32" s="112"/>
      <c r="ECB32" s="112"/>
      <c r="ECC32" s="112"/>
      <c r="ECD32" s="112"/>
      <c r="ECE32" s="112"/>
      <c r="ECF32" s="112"/>
      <c r="ECG32" s="112"/>
      <c r="ECH32" s="112"/>
      <c r="ECI32" s="112"/>
      <c r="ECJ32" s="112"/>
      <c r="ECK32" s="112"/>
      <c r="ECL32" s="112"/>
      <c r="ECM32" s="112"/>
      <c r="ECN32" s="112"/>
      <c r="ECO32" s="112"/>
      <c r="ECP32" s="112"/>
      <c r="ECQ32" s="112"/>
      <c r="ECR32" s="112"/>
      <c r="ECS32" s="112"/>
      <c r="ECT32" s="112"/>
      <c r="ECU32" s="112"/>
      <c r="ECV32" s="112"/>
      <c r="ECW32" s="112"/>
      <c r="ECX32" s="112"/>
      <c r="ECY32" s="112"/>
      <c r="ECZ32" s="112"/>
      <c r="EDA32" s="112"/>
      <c r="EDB32" s="112"/>
      <c r="EDC32" s="112"/>
      <c r="EDD32" s="112"/>
      <c r="EDE32" s="112"/>
      <c r="EDF32" s="112"/>
      <c r="EDG32" s="112"/>
      <c r="EDH32" s="112"/>
      <c r="EDI32" s="112"/>
      <c r="EDJ32" s="112"/>
      <c r="EDK32" s="112"/>
      <c r="EDL32" s="112"/>
      <c r="EDM32" s="112"/>
      <c r="EDN32" s="112"/>
      <c r="EDO32" s="112"/>
      <c r="EDP32" s="112"/>
      <c r="EDQ32" s="112"/>
      <c r="EDR32" s="112"/>
      <c r="EDS32" s="112"/>
      <c r="EDT32" s="112"/>
      <c r="EDU32" s="112"/>
      <c r="EDV32" s="112"/>
      <c r="EDW32" s="112"/>
      <c r="EDX32" s="112"/>
      <c r="EDY32" s="112"/>
      <c r="EDZ32" s="112"/>
      <c r="EEA32" s="112"/>
      <c r="EEB32" s="112"/>
      <c r="EEC32" s="112"/>
      <c r="EED32" s="112"/>
      <c r="EEE32" s="112"/>
      <c r="EEF32" s="112"/>
      <c r="EEG32" s="112"/>
      <c r="EEH32" s="112"/>
      <c r="EEI32" s="112"/>
      <c r="EEJ32" s="112"/>
      <c r="EEK32" s="112"/>
      <c r="EEL32" s="112"/>
      <c r="EEM32" s="112"/>
      <c r="EEN32" s="112"/>
      <c r="EEO32" s="112"/>
      <c r="EEP32" s="112"/>
      <c r="EEQ32" s="112"/>
      <c r="EER32" s="112"/>
      <c r="EES32" s="112"/>
      <c r="EET32" s="112"/>
      <c r="EEU32" s="112"/>
      <c r="EEV32" s="112"/>
      <c r="EEW32" s="112"/>
      <c r="EEX32" s="112"/>
      <c r="EEY32" s="112"/>
      <c r="EEZ32" s="112"/>
      <c r="EFA32" s="112"/>
      <c r="EFB32" s="112"/>
      <c r="EFC32" s="112"/>
      <c r="EFD32" s="112"/>
      <c r="EFE32" s="112"/>
      <c r="EFF32" s="112"/>
      <c r="EFG32" s="112"/>
      <c r="EFH32" s="112"/>
      <c r="EFI32" s="112"/>
      <c r="EFJ32" s="112"/>
      <c r="EFK32" s="112"/>
      <c r="EFL32" s="112"/>
      <c r="EFM32" s="112"/>
      <c r="EFN32" s="112"/>
      <c r="EFO32" s="112"/>
      <c r="EFP32" s="112"/>
      <c r="EFQ32" s="112"/>
      <c r="EFR32" s="112"/>
      <c r="EFS32" s="112"/>
      <c r="EFT32" s="112"/>
      <c r="EFU32" s="112"/>
      <c r="EFV32" s="112"/>
      <c r="EFW32" s="112"/>
      <c r="EFX32" s="112"/>
      <c r="EFY32" s="112"/>
      <c r="EFZ32" s="112"/>
      <c r="EGA32" s="112"/>
      <c r="EGB32" s="112"/>
      <c r="EGC32" s="112"/>
      <c r="EGD32" s="112"/>
      <c r="EGE32" s="112"/>
      <c r="EGF32" s="112"/>
      <c r="EGG32" s="112"/>
      <c r="EGH32" s="112"/>
      <c r="EGI32" s="112"/>
      <c r="EGJ32" s="112"/>
      <c r="EGK32" s="112"/>
      <c r="EGL32" s="112"/>
      <c r="EGM32" s="112"/>
      <c r="EGN32" s="112"/>
      <c r="EGO32" s="112"/>
      <c r="EGP32" s="112"/>
      <c r="EGQ32" s="112"/>
      <c r="EGR32" s="112"/>
      <c r="EGS32" s="112"/>
      <c r="EGT32" s="112"/>
      <c r="EGU32" s="112"/>
      <c r="EGV32" s="112"/>
      <c r="EGW32" s="112"/>
      <c r="EGX32" s="112"/>
      <c r="EGY32" s="112"/>
      <c r="EGZ32" s="112"/>
      <c r="EHA32" s="112"/>
      <c r="EHB32" s="112"/>
      <c r="EHC32" s="112"/>
      <c r="EHD32" s="112"/>
      <c r="EHE32" s="112"/>
      <c r="EHF32" s="112"/>
      <c r="EHG32" s="112"/>
      <c r="EHH32" s="112"/>
      <c r="EHI32" s="112"/>
      <c r="EHJ32" s="112"/>
      <c r="EHK32" s="112"/>
      <c r="EHL32" s="112"/>
      <c r="EHM32" s="112"/>
      <c r="EHN32" s="112"/>
      <c r="EHO32" s="112"/>
      <c r="EHP32" s="112"/>
      <c r="EHQ32" s="112"/>
      <c r="EHR32" s="112"/>
      <c r="EHS32" s="112"/>
      <c r="EHT32" s="112"/>
      <c r="EHU32" s="112"/>
      <c r="EHV32" s="112"/>
      <c r="EHW32" s="112"/>
      <c r="EHX32" s="112"/>
      <c r="EHY32" s="112"/>
      <c r="EHZ32" s="112"/>
      <c r="EIA32" s="112"/>
      <c r="EIB32" s="112"/>
      <c r="EIC32" s="112"/>
      <c r="EID32" s="112"/>
      <c r="EIE32" s="112"/>
      <c r="EIF32" s="112"/>
      <c r="EIG32" s="112"/>
      <c r="EIH32" s="112"/>
      <c r="EII32" s="112"/>
      <c r="EIJ32" s="112"/>
      <c r="EIK32" s="112"/>
      <c r="EIL32" s="112"/>
      <c r="EIM32" s="112"/>
      <c r="EIN32" s="112"/>
      <c r="EIO32" s="112"/>
      <c r="EIP32" s="112"/>
      <c r="EIQ32" s="112"/>
      <c r="EIR32" s="112"/>
      <c r="EIS32" s="112"/>
      <c r="EIT32" s="112"/>
      <c r="EIU32" s="112"/>
      <c r="EIV32" s="112"/>
      <c r="EIW32" s="112"/>
      <c r="EIX32" s="112"/>
      <c r="EIY32" s="112"/>
      <c r="EIZ32" s="112"/>
      <c r="EJA32" s="112"/>
      <c r="EJB32" s="112"/>
      <c r="EJC32" s="112"/>
      <c r="EJD32" s="112"/>
      <c r="EJE32" s="112"/>
      <c r="EJF32" s="112"/>
      <c r="EJG32" s="112"/>
      <c r="EJH32" s="112"/>
      <c r="EJI32" s="112"/>
      <c r="EJJ32" s="112"/>
      <c r="EJK32" s="112"/>
      <c r="EJL32" s="112"/>
      <c r="EJM32" s="112"/>
      <c r="EJN32" s="112"/>
      <c r="EJO32" s="112"/>
      <c r="EJP32" s="112"/>
      <c r="EJQ32" s="112"/>
      <c r="EJR32" s="112"/>
      <c r="EJS32" s="112"/>
      <c r="EJT32" s="112"/>
      <c r="EJU32" s="112"/>
      <c r="EJV32" s="112"/>
      <c r="EJW32" s="112"/>
      <c r="EJX32" s="112"/>
      <c r="EJY32" s="112"/>
      <c r="EJZ32" s="112"/>
      <c r="EKA32" s="112"/>
      <c r="EKB32" s="112"/>
      <c r="EKC32" s="112"/>
      <c r="EKD32" s="112"/>
      <c r="EKE32" s="112"/>
      <c r="EKF32" s="112"/>
      <c r="EKG32" s="112"/>
      <c r="EKH32" s="112"/>
      <c r="EKI32" s="112"/>
      <c r="EKJ32" s="112"/>
      <c r="EKK32" s="112"/>
      <c r="EKL32" s="112"/>
      <c r="EKM32" s="112"/>
      <c r="EKN32" s="112"/>
      <c r="EKO32" s="112"/>
      <c r="EKP32" s="112"/>
      <c r="EKQ32" s="112"/>
      <c r="EKR32" s="112"/>
      <c r="EKS32" s="112"/>
      <c r="EKT32" s="112"/>
      <c r="EKU32" s="112"/>
      <c r="EKV32" s="112"/>
      <c r="EKW32" s="112"/>
      <c r="EKX32" s="112"/>
      <c r="EKY32" s="112"/>
      <c r="EKZ32" s="112"/>
      <c r="ELA32" s="112"/>
      <c r="ELB32" s="112"/>
      <c r="ELC32" s="112"/>
      <c r="ELD32" s="112"/>
      <c r="ELE32" s="112"/>
      <c r="ELF32" s="112"/>
      <c r="ELG32" s="112"/>
      <c r="ELH32" s="112"/>
      <c r="ELI32" s="112"/>
      <c r="ELJ32" s="112"/>
      <c r="ELK32" s="112"/>
      <c r="ELL32" s="112"/>
      <c r="ELM32" s="112"/>
      <c r="ELN32" s="112"/>
      <c r="ELO32" s="112"/>
      <c r="ELP32" s="112"/>
      <c r="ELQ32" s="112"/>
      <c r="ELR32" s="112"/>
      <c r="ELS32" s="112"/>
      <c r="ELT32" s="112"/>
      <c r="ELU32" s="112"/>
      <c r="ELV32" s="112"/>
      <c r="ELW32" s="112"/>
      <c r="ELX32" s="112"/>
      <c r="ELY32" s="112"/>
      <c r="ELZ32" s="112"/>
      <c r="EMA32" s="112"/>
      <c r="EMB32" s="112"/>
      <c r="EMC32" s="112"/>
      <c r="EMD32" s="112"/>
      <c r="EME32" s="112"/>
      <c r="EMF32" s="112"/>
      <c r="EMG32" s="112"/>
      <c r="EMH32" s="112"/>
      <c r="EMI32" s="112"/>
      <c r="EMJ32" s="112"/>
      <c r="EMK32" s="112"/>
      <c r="EML32" s="112"/>
      <c r="EMM32" s="112"/>
      <c r="EMN32" s="112"/>
      <c r="EMO32" s="112"/>
      <c r="EMP32" s="112"/>
      <c r="EMQ32" s="112"/>
      <c r="EMR32" s="112"/>
      <c r="EMS32" s="112"/>
      <c r="EMT32" s="112"/>
      <c r="EMU32" s="112"/>
      <c r="EMV32" s="112"/>
      <c r="EMW32" s="112"/>
      <c r="EMX32" s="112"/>
      <c r="EMY32" s="112"/>
      <c r="EMZ32" s="112"/>
      <c r="ENA32" s="112"/>
      <c r="ENB32" s="112"/>
      <c r="ENC32" s="112"/>
      <c r="END32" s="112"/>
      <c r="ENE32" s="112"/>
      <c r="ENF32" s="112"/>
      <c r="ENG32" s="112"/>
      <c r="ENH32" s="112"/>
      <c r="ENI32" s="112"/>
      <c r="ENJ32" s="112"/>
      <c r="ENK32" s="112"/>
      <c r="ENL32" s="112"/>
      <c r="ENM32" s="112"/>
      <c r="ENN32" s="112"/>
      <c r="ENO32" s="112"/>
      <c r="ENP32" s="112"/>
      <c r="ENQ32" s="112"/>
      <c r="ENR32" s="112"/>
      <c r="ENS32" s="112"/>
      <c r="ENT32" s="112"/>
      <c r="ENU32" s="112"/>
      <c r="ENV32" s="112"/>
      <c r="ENW32" s="112"/>
      <c r="ENX32" s="112"/>
      <c r="ENY32" s="112"/>
      <c r="ENZ32" s="112"/>
      <c r="EOA32" s="112"/>
      <c r="EOB32" s="112"/>
      <c r="EOC32" s="112"/>
      <c r="EOD32" s="112"/>
      <c r="EOE32" s="112"/>
      <c r="EOF32" s="112"/>
      <c r="EOG32" s="112"/>
      <c r="EOH32" s="112"/>
      <c r="EOI32" s="112"/>
      <c r="EOJ32" s="112"/>
      <c r="EOK32" s="112"/>
      <c r="EOL32" s="112"/>
      <c r="EOM32" s="112"/>
      <c r="EON32" s="112"/>
      <c r="EOO32" s="112"/>
      <c r="EOP32" s="112"/>
      <c r="EOQ32" s="112"/>
      <c r="EOR32" s="112"/>
      <c r="EOS32" s="112"/>
      <c r="EOT32" s="112"/>
      <c r="EOU32" s="112"/>
      <c r="EOV32" s="112"/>
      <c r="EOW32" s="112"/>
      <c r="EOX32" s="112"/>
      <c r="EOY32" s="112"/>
      <c r="EOZ32" s="112"/>
      <c r="EPA32" s="112"/>
      <c r="EPB32" s="112"/>
      <c r="EPC32" s="112"/>
      <c r="EPD32" s="112"/>
      <c r="EPE32" s="112"/>
      <c r="EPF32" s="112"/>
      <c r="EPG32" s="112"/>
      <c r="EPH32" s="112"/>
      <c r="EPI32" s="112"/>
      <c r="EPJ32" s="112"/>
      <c r="EPK32" s="112"/>
      <c r="EPL32" s="112"/>
      <c r="EPM32" s="112"/>
      <c r="EPN32" s="112"/>
      <c r="EPO32" s="112"/>
      <c r="EPP32" s="112"/>
      <c r="EPQ32" s="112"/>
      <c r="EPR32" s="112"/>
      <c r="EPS32" s="112"/>
      <c r="EPT32" s="112"/>
      <c r="EPU32" s="112"/>
      <c r="EPV32" s="112"/>
      <c r="EPW32" s="112"/>
      <c r="EPX32" s="112"/>
      <c r="EPY32" s="112"/>
      <c r="EPZ32" s="112"/>
      <c r="EQA32" s="112"/>
      <c r="EQB32" s="112"/>
      <c r="EQC32" s="112"/>
      <c r="EQD32" s="112"/>
      <c r="EQE32" s="112"/>
      <c r="EQF32" s="112"/>
      <c r="EQG32" s="112"/>
      <c r="EQH32" s="112"/>
      <c r="EQI32" s="112"/>
      <c r="EQJ32" s="112"/>
      <c r="EQK32" s="112"/>
      <c r="EQL32" s="112"/>
      <c r="EQM32" s="112"/>
      <c r="EQN32" s="112"/>
      <c r="EQO32" s="112"/>
      <c r="EQP32" s="112"/>
      <c r="EQQ32" s="112"/>
      <c r="EQR32" s="112"/>
      <c r="EQS32" s="112"/>
      <c r="EQT32" s="112"/>
      <c r="EQU32" s="112"/>
      <c r="EQV32" s="112"/>
      <c r="EQW32" s="112"/>
      <c r="EQX32" s="112"/>
      <c r="EQY32" s="112"/>
      <c r="EQZ32" s="112"/>
      <c r="ERA32" s="112"/>
      <c r="ERB32" s="112"/>
      <c r="ERC32" s="112"/>
      <c r="ERD32" s="112"/>
      <c r="ERE32" s="112"/>
      <c r="ERF32" s="112"/>
      <c r="ERG32" s="112"/>
      <c r="ERH32" s="112"/>
      <c r="ERI32" s="112"/>
      <c r="ERJ32" s="112"/>
      <c r="ERK32" s="112"/>
      <c r="ERL32" s="112"/>
      <c r="ERM32" s="112"/>
      <c r="ERN32" s="112"/>
      <c r="ERO32" s="112"/>
      <c r="ERP32" s="112"/>
      <c r="ERQ32" s="112"/>
      <c r="ERR32" s="112"/>
      <c r="ERS32" s="112"/>
      <c r="ERT32" s="112"/>
      <c r="ERU32" s="112"/>
      <c r="ERV32" s="112"/>
      <c r="ERW32" s="112"/>
      <c r="ERX32" s="112"/>
      <c r="ERY32" s="112"/>
      <c r="ERZ32" s="112"/>
      <c r="ESA32" s="112"/>
      <c r="ESB32" s="112"/>
      <c r="ESC32" s="112"/>
      <c r="ESD32" s="112"/>
      <c r="ESE32" s="112"/>
      <c r="ESF32" s="112"/>
      <c r="ESG32" s="112"/>
      <c r="ESH32" s="112"/>
      <c r="ESI32" s="112"/>
      <c r="ESJ32" s="112"/>
      <c r="ESK32" s="112"/>
      <c r="ESL32" s="112"/>
      <c r="ESM32" s="112"/>
      <c r="ESN32" s="112"/>
      <c r="ESO32" s="112"/>
      <c r="ESP32" s="112"/>
      <c r="ESQ32" s="112"/>
      <c r="ESR32" s="112"/>
      <c r="ESS32" s="112"/>
      <c r="EST32" s="112"/>
      <c r="ESU32" s="112"/>
      <c r="ESV32" s="112"/>
      <c r="ESW32" s="112"/>
      <c r="ESX32" s="112"/>
      <c r="ESY32" s="112"/>
      <c r="ESZ32" s="112"/>
      <c r="ETA32" s="112"/>
      <c r="ETB32" s="112"/>
      <c r="ETC32" s="112"/>
      <c r="ETD32" s="112"/>
      <c r="ETE32" s="112"/>
      <c r="ETF32" s="112"/>
      <c r="ETG32" s="112"/>
      <c r="ETH32" s="112"/>
      <c r="ETI32" s="112"/>
      <c r="ETJ32" s="112"/>
      <c r="ETK32" s="112"/>
      <c r="ETL32" s="112"/>
      <c r="ETM32" s="112"/>
      <c r="ETN32" s="112"/>
      <c r="ETO32" s="112"/>
      <c r="ETP32" s="112"/>
      <c r="ETQ32" s="112"/>
      <c r="ETR32" s="112"/>
      <c r="ETS32" s="112"/>
      <c r="ETT32" s="112"/>
      <c r="ETU32" s="112"/>
      <c r="ETV32" s="112"/>
      <c r="ETW32" s="112"/>
      <c r="ETX32" s="112"/>
      <c r="ETY32" s="112"/>
      <c r="ETZ32" s="112"/>
      <c r="EUA32" s="112"/>
      <c r="EUB32" s="112"/>
      <c r="EUC32" s="112"/>
      <c r="EUD32" s="112"/>
      <c r="EUE32" s="112"/>
      <c r="EUF32" s="112"/>
      <c r="EUG32" s="112"/>
      <c r="EUH32" s="112"/>
      <c r="EUI32" s="112"/>
      <c r="EUJ32" s="112"/>
      <c r="EUK32" s="112"/>
      <c r="EUL32" s="112"/>
      <c r="EUM32" s="112"/>
      <c r="EUN32" s="112"/>
      <c r="EUO32" s="112"/>
      <c r="EUP32" s="112"/>
      <c r="EUQ32" s="112"/>
      <c r="EUR32" s="112"/>
      <c r="EUS32" s="112"/>
      <c r="EUT32" s="112"/>
      <c r="EUU32" s="112"/>
      <c r="EUV32" s="112"/>
      <c r="EUW32" s="112"/>
      <c r="EUX32" s="112"/>
      <c r="EUY32" s="112"/>
      <c r="EUZ32" s="112"/>
      <c r="EVA32" s="112"/>
      <c r="EVB32" s="112"/>
      <c r="EVC32" s="112"/>
      <c r="EVD32" s="112"/>
      <c r="EVE32" s="112"/>
      <c r="EVF32" s="112"/>
      <c r="EVG32" s="112"/>
      <c r="EVH32" s="112"/>
      <c r="EVI32" s="112"/>
      <c r="EVJ32" s="112"/>
      <c r="EVK32" s="112"/>
      <c r="EVL32" s="112"/>
      <c r="EVM32" s="112"/>
      <c r="EVN32" s="112"/>
      <c r="EVO32" s="112"/>
      <c r="EVP32" s="112"/>
      <c r="EVQ32" s="112"/>
      <c r="EVR32" s="112"/>
      <c r="EVS32" s="112"/>
      <c r="EVT32" s="112"/>
      <c r="EVU32" s="112"/>
      <c r="EVV32" s="112"/>
      <c r="EVW32" s="112"/>
      <c r="EVX32" s="112"/>
      <c r="EVY32" s="112"/>
      <c r="EVZ32" s="112"/>
      <c r="EWA32" s="112"/>
      <c r="EWB32" s="112"/>
      <c r="EWC32" s="112"/>
      <c r="EWD32" s="112"/>
      <c r="EWE32" s="112"/>
      <c r="EWF32" s="112"/>
      <c r="EWG32" s="112"/>
      <c r="EWH32" s="112"/>
      <c r="EWI32" s="112"/>
      <c r="EWJ32" s="112"/>
      <c r="EWK32" s="112"/>
      <c r="EWL32" s="112"/>
      <c r="EWM32" s="112"/>
      <c r="EWN32" s="112"/>
      <c r="EWO32" s="112"/>
      <c r="EWP32" s="112"/>
      <c r="EWQ32" s="112"/>
      <c r="EWR32" s="112"/>
      <c r="EWS32" s="112"/>
      <c r="EWT32" s="112"/>
      <c r="EWU32" s="112"/>
      <c r="EWV32" s="112"/>
      <c r="EWW32" s="112"/>
      <c r="EWX32" s="112"/>
      <c r="EWY32" s="112"/>
      <c r="EWZ32" s="112"/>
      <c r="EXA32" s="112"/>
      <c r="EXB32" s="112"/>
      <c r="EXC32" s="112"/>
      <c r="EXD32" s="112"/>
      <c r="EXE32" s="112"/>
      <c r="EXF32" s="112"/>
      <c r="EXG32" s="112"/>
      <c r="EXH32" s="112"/>
      <c r="EXI32" s="112"/>
      <c r="EXJ32" s="112"/>
      <c r="EXK32" s="112"/>
      <c r="EXL32" s="112"/>
      <c r="EXM32" s="112"/>
      <c r="EXN32" s="112"/>
      <c r="EXO32" s="112"/>
      <c r="EXP32" s="112"/>
      <c r="EXQ32" s="112"/>
      <c r="EXR32" s="112"/>
      <c r="EXS32" s="112"/>
      <c r="EXT32" s="112"/>
      <c r="EXU32" s="112"/>
      <c r="EXV32" s="112"/>
      <c r="EXW32" s="112"/>
      <c r="EXX32" s="112"/>
      <c r="EXY32" s="112"/>
      <c r="EXZ32" s="112"/>
      <c r="EYA32" s="112"/>
      <c r="EYB32" s="112"/>
      <c r="EYC32" s="112"/>
      <c r="EYD32" s="112"/>
      <c r="EYE32" s="112"/>
      <c r="EYF32" s="112"/>
      <c r="EYG32" s="112"/>
      <c r="EYH32" s="112"/>
      <c r="EYI32" s="112"/>
      <c r="EYJ32" s="112"/>
      <c r="EYK32" s="112"/>
      <c r="EYL32" s="112"/>
      <c r="EYM32" s="112"/>
      <c r="EYN32" s="112"/>
      <c r="EYO32" s="112"/>
      <c r="EYP32" s="112"/>
      <c r="EYQ32" s="112"/>
      <c r="EYR32" s="112"/>
      <c r="EYS32" s="112"/>
      <c r="EYT32" s="112"/>
      <c r="EYU32" s="112"/>
      <c r="EYV32" s="112"/>
      <c r="EYW32" s="112"/>
      <c r="EYX32" s="112"/>
      <c r="EYY32" s="112"/>
      <c r="EYZ32" s="112"/>
      <c r="EZA32" s="112"/>
      <c r="EZB32" s="112"/>
      <c r="EZC32" s="112"/>
      <c r="EZD32" s="112"/>
      <c r="EZE32" s="112"/>
      <c r="EZF32" s="112"/>
      <c r="EZG32" s="112"/>
      <c r="EZH32" s="112"/>
      <c r="EZI32" s="112"/>
      <c r="EZJ32" s="112"/>
      <c r="EZK32" s="112"/>
      <c r="EZL32" s="112"/>
      <c r="EZM32" s="112"/>
      <c r="EZN32" s="112"/>
      <c r="EZO32" s="112"/>
      <c r="EZP32" s="112"/>
      <c r="EZQ32" s="112"/>
      <c r="EZR32" s="112"/>
      <c r="EZS32" s="112"/>
      <c r="EZT32" s="112"/>
      <c r="EZU32" s="112"/>
      <c r="EZV32" s="112"/>
      <c r="EZW32" s="112"/>
      <c r="EZX32" s="112"/>
      <c r="EZY32" s="112"/>
      <c r="EZZ32" s="112"/>
      <c r="FAA32" s="112"/>
      <c r="FAB32" s="112"/>
      <c r="FAC32" s="112"/>
      <c r="FAD32" s="112"/>
      <c r="FAE32" s="112"/>
      <c r="FAF32" s="112"/>
      <c r="FAG32" s="112"/>
      <c r="FAH32" s="112"/>
      <c r="FAI32" s="112"/>
      <c r="FAJ32" s="112"/>
      <c r="FAK32" s="112"/>
      <c r="FAL32" s="112"/>
      <c r="FAM32" s="112"/>
      <c r="FAN32" s="112"/>
      <c r="FAO32" s="112"/>
      <c r="FAP32" s="112"/>
      <c r="FAQ32" s="112"/>
      <c r="FAR32" s="112"/>
      <c r="FAS32" s="112"/>
      <c r="FAT32" s="112"/>
      <c r="FAU32" s="112"/>
      <c r="FAV32" s="112"/>
      <c r="FAW32" s="112"/>
      <c r="FAX32" s="112"/>
      <c r="FAY32" s="112"/>
      <c r="FAZ32" s="112"/>
      <c r="FBA32" s="112"/>
      <c r="FBB32" s="112"/>
      <c r="FBC32" s="112"/>
      <c r="FBD32" s="112"/>
      <c r="FBE32" s="112"/>
      <c r="FBF32" s="112"/>
      <c r="FBG32" s="112"/>
      <c r="FBH32" s="112"/>
      <c r="FBI32" s="112"/>
      <c r="FBJ32" s="112"/>
      <c r="FBK32" s="112"/>
      <c r="FBL32" s="112"/>
      <c r="FBM32" s="112"/>
      <c r="FBN32" s="112"/>
      <c r="FBO32" s="112"/>
      <c r="FBP32" s="112"/>
      <c r="FBQ32" s="112"/>
      <c r="FBR32" s="112"/>
      <c r="FBS32" s="112"/>
      <c r="FBT32" s="112"/>
      <c r="FBU32" s="112"/>
      <c r="FBV32" s="112"/>
      <c r="FBW32" s="112"/>
      <c r="FBX32" s="112"/>
      <c r="FBY32" s="112"/>
      <c r="FBZ32" s="112"/>
      <c r="FCA32" s="112"/>
      <c r="FCB32" s="112"/>
      <c r="FCC32" s="112"/>
      <c r="FCD32" s="112"/>
      <c r="FCE32" s="112"/>
      <c r="FCF32" s="112"/>
      <c r="FCG32" s="112"/>
      <c r="FCH32" s="112"/>
      <c r="FCI32" s="112"/>
      <c r="FCJ32" s="112"/>
      <c r="FCK32" s="112"/>
      <c r="FCL32" s="112"/>
      <c r="FCM32" s="112"/>
      <c r="FCN32" s="112"/>
      <c r="FCO32" s="112"/>
      <c r="FCP32" s="112"/>
      <c r="FCQ32" s="112"/>
      <c r="FCR32" s="112"/>
      <c r="FCS32" s="112"/>
      <c r="FCT32" s="112"/>
      <c r="FCU32" s="112"/>
      <c r="FCV32" s="112"/>
      <c r="FCW32" s="112"/>
      <c r="FCX32" s="112"/>
      <c r="FCY32" s="112"/>
      <c r="FCZ32" s="112"/>
      <c r="FDA32" s="112"/>
      <c r="FDB32" s="112"/>
      <c r="FDC32" s="112"/>
      <c r="FDD32" s="112"/>
      <c r="FDE32" s="112"/>
      <c r="FDF32" s="112"/>
      <c r="FDG32" s="112"/>
      <c r="FDH32" s="112"/>
      <c r="FDI32" s="112"/>
      <c r="FDJ32" s="112"/>
      <c r="FDK32" s="112"/>
      <c r="FDL32" s="112"/>
      <c r="FDM32" s="112"/>
      <c r="FDN32" s="112"/>
      <c r="FDO32" s="112"/>
      <c r="FDP32" s="112"/>
      <c r="FDQ32" s="112"/>
      <c r="FDR32" s="112"/>
      <c r="FDS32" s="112"/>
      <c r="FDT32" s="112"/>
      <c r="FDU32" s="112"/>
      <c r="FDV32" s="112"/>
      <c r="FDW32" s="112"/>
      <c r="FDX32" s="112"/>
      <c r="FDY32" s="112"/>
      <c r="FDZ32" s="112"/>
      <c r="FEA32" s="112"/>
      <c r="FEB32" s="112"/>
      <c r="FEC32" s="112"/>
      <c r="FED32" s="112"/>
      <c r="FEE32" s="112"/>
      <c r="FEF32" s="112"/>
      <c r="FEG32" s="112"/>
      <c r="FEH32" s="112"/>
      <c r="FEI32" s="112"/>
      <c r="FEJ32" s="112"/>
      <c r="FEK32" s="112"/>
      <c r="FEL32" s="112"/>
      <c r="FEM32" s="112"/>
      <c r="FEN32" s="112"/>
      <c r="FEO32" s="112"/>
      <c r="FEP32" s="112"/>
      <c r="FEQ32" s="112"/>
      <c r="FER32" s="112"/>
      <c r="FES32" s="112"/>
      <c r="FET32" s="112"/>
      <c r="FEU32" s="112"/>
      <c r="FEV32" s="112"/>
      <c r="FEW32" s="112"/>
      <c r="FEX32" s="112"/>
      <c r="FEY32" s="112"/>
      <c r="FEZ32" s="112"/>
      <c r="FFA32" s="112"/>
      <c r="FFB32" s="112"/>
      <c r="FFC32" s="112"/>
      <c r="FFD32" s="112"/>
      <c r="FFE32" s="112"/>
      <c r="FFF32" s="112"/>
      <c r="FFG32" s="112"/>
      <c r="FFH32" s="112"/>
      <c r="FFI32" s="112"/>
      <c r="FFJ32" s="112"/>
      <c r="FFK32" s="112"/>
      <c r="FFL32" s="112"/>
      <c r="FFM32" s="112"/>
      <c r="FFN32" s="112"/>
      <c r="FFO32" s="112"/>
      <c r="FFP32" s="112"/>
      <c r="FFQ32" s="112"/>
      <c r="FFR32" s="112"/>
      <c r="FFS32" s="112"/>
      <c r="FFT32" s="112"/>
      <c r="FFU32" s="112"/>
      <c r="FFV32" s="112"/>
      <c r="FFW32" s="112"/>
      <c r="FFX32" s="112"/>
      <c r="FFY32" s="112"/>
      <c r="FFZ32" s="112"/>
      <c r="FGA32" s="112"/>
      <c r="FGB32" s="112"/>
      <c r="FGC32" s="112"/>
      <c r="FGD32" s="112"/>
      <c r="FGE32" s="112"/>
      <c r="FGF32" s="112"/>
      <c r="FGG32" s="112"/>
      <c r="FGH32" s="112"/>
      <c r="FGI32" s="112"/>
      <c r="FGJ32" s="112"/>
      <c r="FGK32" s="112"/>
      <c r="FGL32" s="112"/>
      <c r="FGM32" s="112"/>
      <c r="FGN32" s="112"/>
      <c r="FGO32" s="112"/>
      <c r="FGP32" s="112"/>
      <c r="FGQ32" s="112"/>
      <c r="FGR32" s="112"/>
      <c r="FGS32" s="112"/>
      <c r="FGT32" s="112"/>
      <c r="FGU32" s="112"/>
      <c r="FGV32" s="112"/>
      <c r="FGW32" s="112"/>
      <c r="FGX32" s="112"/>
      <c r="FGY32" s="112"/>
      <c r="FGZ32" s="112"/>
      <c r="FHA32" s="112"/>
      <c r="FHB32" s="112"/>
      <c r="FHC32" s="112"/>
      <c r="FHD32" s="112"/>
      <c r="FHE32" s="112"/>
      <c r="FHF32" s="112"/>
      <c r="FHG32" s="112"/>
      <c r="FHH32" s="112"/>
      <c r="FHI32" s="112"/>
      <c r="FHJ32" s="112"/>
      <c r="FHK32" s="112"/>
      <c r="FHL32" s="112"/>
      <c r="FHM32" s="112"/>
      <c r="FHN32" s="112"/>
      <c r="FHO32" s="112"/>
      <c r="FHP32" s="112"/>
      <c r="FHQ32" s="112"/>
      <c r="FHR32" s="112"/>
      <c r="FHS32" s="112"/>
      <c r="FHT32" s="112"/>
      <c r="FHU32" s="112"/>
      <c r="FHV32" s="112"/>
      <c r="FHW32" s="112"/>
      <c r="FHX32" s="112"/>
      <c r="FHY32" s="112"/>
      <c r="FHZ32" s="112"/>
      <c r="FIA32" s="112"/>
      <c r="FIB32" s="112"/>
      <c r="FIC32" s="112"/>
      <c r="FID32" s="112"/>
      <c r="FIE32" s="112"/>
      <c r="FIF32" s="112"/>
      <c r="FIG32" s="112"/>
      <c r="FIH32" s="112"/>
      <c r="FII32" s="112"/>
      <c r="FIJ32" s="112"/>
      <c r="FIK32" s="112"/>
      <c r="FIL32" s="112"/>
      <c r="FIM32" s="112"/>
      <c r="FIN32" s="112"/>
      <c r="FIO32" s="112"/>
      <c r="FIP32" s="112"/>
      <c r="FIQ32" s="112"/>
      <c r="FIR32" s="112"/>
      <c r="FIS32" s="112"/>
      <c r="FIT32" s="112"/>
      <c r="FIU32" s="112"/>
      <c r="FIV32" s="112"/>
      <c r="FIW32" s="112"/>
      <c r="FIX32" s="112"/>
      <c r="FIY32" s="112"/>
      <c r="FIZ32" s="112"/>
      <c r="FJA32" s="112"/>
      <c r="FJB32" s="112"/>
      <c r="FJC32" s="112"/>
      <c r="FJD32" s="112"/>
      <c r="FJE32" s="112"/>
      <c r="FJF32" s="112"/>
      <c r="FJG32" s="112"/>
      <c r="FJH32" s="112"/>
      <c r="FJI32" s="112"/>
      <c r="FJJ32" s="112"/>
      <c r="FJK32" s="112"/>
      <c r="FJL32" s="112"/>
      <c r="FJM32" s="112"/>
      <c r="FJN32" s="112"/>
      <c r="FJO32" s="112"/>
      <c r="FJP32" s="112"/>
      <c r="FJQ32" s="112"/>
      <c r="FJR32" s="112"/>
      <c r="FJS32" s="112"/>
      <c r="FJT32" s="112"/>
      <c r="FJU32" s="112"/>
      <c r="FJV32" s="112"/>
      <c r="FJW32" s="112"/>
      <c r="FJX32" s="112"/>
      <c r="FJY32" s="112"/>
      <c r="FJZ32" s="112"/>
      <c r="FKA32" s="112"/>
      <c r="FKB32" s="112"/>
      <c r="FKC32" s="112"/>
      <c r="FKD32" s="112"/>
      <c r="FKE32" s="112"/>
      <c r="FKF32" s="112"/>
      <c r="FKG32" s="112"/>
      <c r="FKH32" s="112"/>
      <c r="FKI32" s="112"/>
      <c r="FKJ32" s="112"/>
      <c r="FKK32" s="112"/>
      <c r="FKL32" s="112"/>
      <c r="FKM32" s="112"/>
      <c r="FKN32" s="112"/>
      <c r="FKO32" s="112"/>
      <c r="FKP32" s="112"/>
      <c r="FKQ32" s="112"/>
      <c r="FKR32" s="112"/>
      <c r="FKS32" s="112"/>
      <c r="FKT32" s="112"/>
      <c r="FKU32" s="112"/>
      <c r="FKV32" s="112"/>
      <c r="FKW32" s="112"/>
      <c r="FKX32" s="112"/>
      <c r="FKY32" s="112"/>
      <c r="FKZ32" s="112"/>
      <c r="FLA32" s="112"/>
      <c r="FLB32" s="112"/>
      <c r="FLC32" s="112"/>
      <c r="FLD32" s="112"/>
      <c r="FLE32" s="112"/>
      <c r="FLF32" s="112"/>
      <c r="FLG32" s="112"/>
      <c r="FLH32" s="112"/>
      <c r="FLI32" s="112"/>
      <c r="FLJ32" s="112"/>
      <c r="FLK32" s="112"/>
      <c r="FLL32" s="112"/>
      <c r="FLM32" s="112"/>
      <c r="FLN32" s="112"/>
      <c r="FLO32" s="112"/>
      <c r="FLP32" s="112"/>
      <c r="FLQ32" s="112"/>
      <c r="FLR32" s="112"/>
      <c r="FLS32" s="112"/>
      <c r="FLT32" s="112"/>
      <c r="FLU32" s="112"/>
      <c r="FLV32" s="112"/>
      <c r="FLW32" s="112"/>
      <c r="FLX32" s="112"/>
      <c r="FLY32" s="112"/>
      <c r="FLZ32" s="112"/>
      <c r="FMA32" s="112"/>
      <c r="FMB32" s="112"/>
      <c r="FMC32" s="112"/>
      <c r="FMD32" s="112"/>
      <c r="FME32" s="112"/>
      <c r="FMF32" s="112"/>
      <c r="FMG32" s="112"/>
      <c r="FMH32" s="112"/>
      <c r="FMI32" s="112"/>
      <c r="FMJ32" s="112"/>
      <c r="FMK32" s="112"/>
      <c r="FML32" s="112"/>
      <c r="FMM32" s="112"/>
      <c r="FMN32" s="112"/>
      <c r="FMO32" s="112"/>
      <c r="FMP32" s="112"/>
      <c r="FMQ32" s="112"/>
      <c r="FMR32" s="112"/>
      <c r="FMS32" s="112"/>
      <c r="FMT32" s="112"/>
      <c r="FMU32" s="112"/>
      <c r="FMV32" s="112"/>
      <c r="FMW32" s="112"/>
      <c r="FMX32" s="112"/>
      <c r="FMY32" s="112"/>
      <c r="FMZ32" s="112"/>
      <c r="FNA32" s="112"/>
      <c r="FNB32" s="112"/>
      <c r="FNC32" s="112"/>
      <c r="FND32" s="112"/>
      <c r="FNE32" s="112"/>
      <c r="FNF32" s="112"/>
      <c r="FNG32" s="112"/>
      <c r="FNH32" s="112"/>
      <c r="FNI32" s="112"/>
      <c r="FNJ32" s="112"/>
      <c r="FNK32" s="112"/>
      <c r="FNL32" s="112"/>
      <c r="FNM32" s="112"/>
      <c r="FNN32" s="112"/>
      <c r="FNO32" s="112"/>
      <c r="FNP32" s="112"/>
      <c r="FNQ32" s="112"/>
      <c r="FNR32" s="112"/>
      <c r="FNS32" s="112"/>
      <c r="FNT32" s="112"/>
      <c r="FNU32" s="112"/>
      <c r="FNV32" s="112"/>
      <c r="FNW32" s="112"/>
      <c r="FNX32" s="112"/>
      <c r="FNY32" s="112"/>
      <c r="FNZ32" s="112"/>
      <c r="FOA32" s="112"/>
      <c r="FOB32" s="112"/>
      <c r="FOC32" s="112"/>
      <c r="FOD32" s="112"/>
      <c r="FOE32" s="112"/>
      <c r="FOF32" s="112"/>
      <c r="FOG32" s="112"/>
      <c r="FOH32" s="112"/>
      <c r="FOI32" s="112"/>
      <c r="FOJ32" s="112"/>
      <c r="FOK32" s="112"/>
      <c r="FOL32" s="112"/>
      <c r="FOM32" s="112"/>
      <c r="FON32" s="112"/>
      <c r="FOO32" s="112"/>
      <c r="FOP32" s="112"/>
      <c r="FOQ32" s="112"/>
      <c r="FOR32" s="112"/>
      <c r="FOS32" s="112"/>
      <c r="FOT32" s="112"/>
      <c r="FOU32" s="112"/>
      <c r="FOV32" s="112"/>
      <c r="FOW32" s="112"/>
      <c r="FOX32" s="112"/>
      <c r="FOY32" s="112"/>
      <c r="FOZ32" s="112"/>
      <c r="FPA32" s="112"/>
      <c r="FPB32" s="112"/>
      <c r="FPC32" s="112"/>
      <c r="FPD32" s="112"/>
      <c r="FPE32" s="112"/>
      <c r="FPF32" s="112"/>
      <c r="FPG32" s="112"/>
      <c r="FPH32" s="112"/>
      <c r="FPI32" s="112"/>
      <c r="FPJ32" s="112"/>
      <c r="FPK32" s="112"/>
      <c r="FPL32" s="112"/>
      <c r="FPM32" s="112"/>
      <c r="FPN32" s="112"/>
      <c r="FPO32" s="112"/>
      <c r="FPP32" s="112"/>
      <c r="FPQ32" s="112"/>
      <c r="FPR32" s="112"/>
      <c r="FPS32" s="112"/>
      <c r="FPT32" s="112"/>
      <c r="FPU32" s="112"/>
      <c r="FPV32" s="112"/>
      <c r="FPW32" s="112"/>
      <c r="FPX32" s="112"/>
      <c r="FPY32" s="112"/>
      <c r="FPZ32" s="112"/>
      <c r="FQA32" s="112"/>
      <c r="FQB32" s="112"/>
      <c r="FQC32" s="112"/>
      <c r="FQD32" s="112"/>
      <c r="FQE32" s="112"/>
      <c r="FQF32" s="112"/>
      <c r="FQG32" s="112"/>
      <c r="FQH32" s="112"/>
      <c r="FQI32" s="112"/>
      <c r="FQJ32" s="112"/>
      <c r="FQK32" s="112"/>
      <c r="FQL32" s="112"/>
      <c r="FQM32" s="112"/>
      <c r="FQN32" s="112"/>
      <c r="FQO32" s="112"/>
      <c r="FQP32" s="112"/>
      <c r="FQQ32" s="112"/>
      <c r="FQR32" s="112"/>
      <c r="FQS32" s="112"/>
      <c r="FQT32" s="112"/>
      <c r="FQU32" s="112"/>
      <c r="FQV32" s="112"/>
      <c r="FQW32" s="112"/>
      <c r="FQX32" s="112"/>
      <c r="FQY32" s="112"/>
      <c r="FQZ32" s="112"/>
      <c r="FRA32" s="112"/>
      <c r="FRB32" s="112"/>
      <c r="FRC32" s="112"/>
      <c r="FRD32" s="112"/>
      <c r="FRE32" s="112"/>
      <c r="FRF32" s="112"/>
      <c r="FRG32" s="112"/>
      <c r="FRH32" s="112"/>
      <c r="FRI32" s="112"/>
      <c r="FRJ32" s="112"/>
      <c r="FRK32" s="112"/>
      <c r="FRL32" s="112"/>
      <c r="FRM32" s="112"/>
      <c r="FRN32" s="112"/>
      <c r="FRO32" s="112"/>
      <c r="FRP32" s="112"/>
      <c r="FRQ32" s="112"/>
      <c r="FRR32" s="112"/>
      <c r="FRS32" s="112"/>
      <c r="FRT32" s="112"/>
      <c r="FRU32" s="112"/>
      <c r="FRV32" s="112"/>
      <c r="FRW32" s="112"/>
      <c r="FRX32" s="112"/>
      <c r="FRY32" s="112"/>
      <c r="FRZ32" s="112"/>
      <c r="FSA32" s="112"/>
      <c r="FSB32" s="112"/>
      <c r="FSC32" s="112"/>
      <c r="FSD32" s="112"/>
      <c r="FSE32" s="112"/>
      <c r="FSF32" s="112"/>
      <c r="FSG32" s="112"/>
      <c r="FSH32" s="112"/>
      <c r="FSI32" s="112"/>
      <c r="FSJ32" s="112"/>
      <c r="FSK32" s="112"/>
      <c r="FSL32" s="112"/>
      <c r="FSM32" s="112"/>
      <c r="FSN32" s="112"/>
      <c r="FSO32" s="112"/>
      <c r="FSP32" s="112"/>
      <c r="FSQ32" s="112"/>
      <c r="FSR32" s="112"/>
      <c r="FSS32" s="112"/>
      <c r="FST32" s="112"/>
      <c r="FSU32" s="112"/>
      <c r="FSV32" s="112"/>
      <c r="FSW32" s="112"/>
      <c r="FSX32" s="112"/>
      <c r="FSY32" s="112"/>
      <c r="FSZ32" s="112"/>
      <c r="FTA32" s="112"/>
      <c r="FTB32" s="112"/>
      <c r="FTC32" s="112"/>
      <c r="FTD32" s="112"/>
      <c r="FTE32" s="112"/>
      <c r="FTF32" s="112"/>
      <c r="FTG32" s="112"/>
      <c r="FTH32" s="112"/>
      <c r="FTI32" s="112"/>
      <c r="FTJ32" s="112"/>
      <c r="FTK32" s="112"/>
      <c r="FTL32" s="112"/>
      <c r="FTM32" s="112"/>
      <c r="FTN32" s="112"/>
      <c r="FTO32" s="112"/>
      <c r="FTP32" s="112"/>
      <c r="FTQ32" s="112"/>
      <c r="FTR32" s="112"/>
      <c r="FTS32" s="112"/>
      <c r="FTT32" s="112"/>
      <c r="FTU32" s="112"/>
      <c r="FTV32" s="112"/>
      <c r="FTW32" s="112"/>
      <c r="FTX32" s="112"/>
      <c r="FTY32" s="112"/>
      <c r="FTZ32" s="112"/>
      <c r="FUA32" s="112"/>
      <c r="FUB32" s="112"/>
      <c r="FUC32" s="112"/>
      <c r="FUD32" s="112"/>
      <c r="FUE32" s="112"/>
      <c r="FUF32" s="112"/>
      <c r="FUG32" s="112"/>
      <c r="FUH32" s="112"/>
      <c r="FUI32" s="112"/>
      <c r="FUJ32" s="112"/>
      <c r="FUK32" s="112"/>
      <c r="FUL32" s="112"/>
      <c r="FUM32" s="112"/>
      <c r="FUN32" s="112"/>
      <c r="FUO32" s="112"/>
      <c r="FUP32" s="112"/>
      <c r="FUQ32" s="112"/>
      <c r="FUR32" s="112"/>
      <c r="FUS32" s="112"/>
      <c r="FUT32" s="112"/>
      <c r="FUU32" s="112"/>
      <c r="FUV32" s="112"/>
      <c r="FUW32" s="112"/>
      <c r="FUX32" s="112"/>
      <c r="FUY32" s="112"/>
      <c r="FUZ32" s="112"/>
      <c r="FVA32" s="112"/>
      <c r="FVB32" s="112"/>
      <c r="FVC32" s="112"/>
      <c r="FVD32" s="112"/>
      <c r="FVE32" s="112"/>
      <c r="FVF32" s="112"/>
      <c r="FVG32" s="112"/>
      <c r="FVH32" s="112"/>
      <c r="FVI32" s="112"/>
      <c r="FVJ32" s="112"/>
      <c r="FVK32" s="112"/>
      <c r="FVL32" s="112"/>
      <c r="FVM32" s="112"/>
      <c r="FVN32" s="112"/>
      <c r="FVO32" s="112"/>
      <c r="FVP32" s="112"/>
      <c r="FVQ32" s="112"/>
      <c r="FVR32" s="112"/>
      <c r="FVS32" s="112"/>
      <c r="FVT32" s="112"/>
      <c r="FVU32" s="112"/>
      <c r="FVV32" s="112"/>
      <c r="FVW32" s="112"/>
      <c r="FVX32" s="112"/>
      <c r="FVY32" s="112"/>
      <c r="FVZ32" s="112"/>
      <c r="FWA32" s="112"/>
      <c r="FWB32" s="112"/>
      <c r="FWC32" s="112"/>
      <c r="FWD32" s="112"/>
      <c r="FWE32" s="112"/>
      <c r="FWF32" s="112"/>
      <c r="FWG32" s="112"/>
      <c r="FWH32" s="112"/>
      <c r="FWI32" s="112"/>
      <c r="FWJ32" s="112"/>
      <c r="FWK32" s="112"/>
      <c r="FWL32" s="112"/>
      <c r="FWM32" s="112"/>
      <c r="FWN32" s="112"/>
      <c r="FWO32" s="112"/>
      <c r="FWP32" s="112"/>
      <c r="FWQ32" s="112"/>
      <c r="FWR32" s="112"/>
      <c r="FWS32" s="112"/>
      <c r="FWT32" s="112"/>
      <c r="FWU32" s="112"/>
      <c r="FWV32" s="112"/>
      <c r="FWW32" s="112"/>
      <c r="FWX32" s="112"/>
      <c r="FWY32" s="112"/>
      <c r="FWZ32" s="112"/>
      <c r="FXA32" s="112"/>
      <c r="FXB32" s="112"/>
      <c r="FXC32" s="112"/>
      <c r="FXD32" s="112"/>
      <c r="FXE32" s="112"/>
      <c r="FXF32" s="112"/>
      <c r="FXG32" s="112"/>
      <c r="FXH32" s="112"/>
      <c r="FXI32" s="112"/>
      <c r="FXJ32" s="112"/>
      <c r="FXK32" s="112"/>
      <c r="FXL32" s="112"/>
      <c r="FXM32" s="112"/>
      <c r="FXN32" s="112"/>
      <c r="FXO32" s="112"/>
      <c r="FXP32" s="112"/>
      <c r="FXQ32" s="112"/>
      <c r="FXR32" s="112"/>
      <c r="FXS32" s="112"/>
      <c r="FXT32" s="112"/>
      <c r="FXU32" s="112"/>
      <c r="FXV32" s="112"/>
      <c r="FXW32" s="112"/>
      <c r="FXX32" s="112"/>
      <c r="FXY32" s="112"/>
      <c r="FXZ32" s="112"/>
      <c r="FYA32" s="112"/>
      <c r="FYB32" s="112"/>
      <c r="FYC32" s="112"/>
      <c r="FYD32" s="112"/>
      <c r="FYE32" s="112"/>
      <c r="FYF32" s="112"/>
      <c r="FYG32" s="112"/>
      <c r="FYH32" s="112"/>
      <c r="FYI32" s="112"/>
      <c r="FYJ32" s="112"/>
      <c r="FYK32" s="112"/>
      <c r="FYL32" s="112"/>
      <c r="FYM32" s="112"/>
      <c r="FYN32" s="112"/>
      <c r="FYO32" s="112"/>
      <c r="FYP32" s="112"/>
      <c r="FYQ32" s="112"/>
      <c r="FYR32" s="112"/>
      <c r="FYS32" s="112"/>
      <c r="FYT32" s="112"/>
      <c r="FYU32" s="112"/>
      <c r="FYV32" s="112"/>
      <c r="FYW32" s="112"/>
      <c r="FYX32" s="112"/>
      <c r="FYY32" s="112"/>
      <c r="FYZ32" s="112"/>
      <c r="FZA32" s="112"/>
      <c r="FZB32" s="112"/>
      <c r="FZC32" s="112"/>
      <c r="FZD32" s="112"/>
      <c r="FZE32" s="112"/>
      <c r="FZF32" s="112"/>
      <c r="FZG32" s="112"/>
      <c r="FZH32" s="112"/>
      <c r="FZI32" s="112"/>
      <c r="FZJ32" s="112"/>
      <c r="FZK32" s="112"/>
      <c r="FZL32" s="112"/>
      <c r="FZM32" s="112"/>
      <c r="FZN32" s="112"/>
      <c r="FZO32" s="112"/>
      <c r="FZP32" s="112"/>
      <c r="FZQ32" s="112"/>
      <c r="FZR32" s="112"/>
      <c r="FZS32" s="112"/>
      <c r="FZT32" s="112"/>
      <c r="FZU32" s="112"/>
      <c r="FZV32" s="112"/>
      <c r="FZW32" s="112"/>
      <c r="FZX32" s="112"/>
      <c r="FZY32" s="112"/>
      <c r="FZZ32" s="112"/>
      <c r="GAA32" s="112"/>
      <c r="GAB32" s="112"/>
      <c r="GAC32" s="112"/>
      <c r="GAD32" s="112"/>
      <c r="GAE32" s="112"/>
      <c r="GAF32" s="112"/>
      <c r="GAG32" s="112"/>
      <c r="GAH32" s="112"/>
      <c r="GAI32" s="112"/>
      <c r="GAJ32" s="112"/>
      <c r="GAK32" s="112"/>
      <c r="GAL32" s="112"/>
      <c r="GAM32" s="112"/>
      <c r="GAN32" s="112"/>
      <c r="GAO32" s="112"/>
      <c r="GAP32" s="112"/>
      <c r="GAQ32" s="112"/>
      <c r="GAR32" s="112"/>
      <c r="GAS32" s="112"/>
      <c r="GAT32" s="112"/>
      <c r="GAU32" s="112"/>
      <c r="GAV32" s="112"/>
      <c r="GAW32" s="112"/>
      <c r="GAX32" s="112"/>
      <c r="GAY32" s="112"/>
      <c r="GAZ32" s="112"/>
      <c r="GBA32" s="112"/>
      <c r="GBB32" s="112"/>
      <c r="GBC32" s="112"/>
      <c r="GBD32" s="112"/>
      <c r="GBE32" s="112"/>
      <c r="GBF32" s="112"/>
      <c r="GBG32" s="112"/>
      <c r="GBH32" s="112"/>
      <c r="GBI32" s="112"/>
      <c r="GBJ32" s="112"/>
      <c r="GBK32" s="112"/>
      <c r="GBL32" s="112"/>
      <c r="GBM32" s="112"/>
      <c r="GBN32" s="112"/>
      <c r="GBO32" s="112"/>
      <c r="GBP32" s="112"/>
      <c r="GBQ32" s="112"/>
      <c r="GBR32" s="112"/>
      <c r="GBS32" s="112"/>
      <c r="GBT32" s="112"/>
      <c r="GBU32" s="112"/>
      <c r="GBV32" s="112"/>
      <c r="GBW32" s="112"/>
      <c r="GBX32" s="112"/>
      <c r="GBY32" s="112"/>
      <c r="GBZ32" s="112"/>
      <c r="GCA32" s="112"/>
      <c r="GCB32" s="112"/>
      <c r="GCC32" s="112"/>
      <c r="GCD32" s="112"/>
      <c r="GCE32" s="112"/>
      <c r="GCF32" s="112"/>
      <c r="GCG32" s="112"/>
      <c r="GCH32" s="112"/>
      <c r="GCI32" s="112"/>
      <c r="GCJ32" s="112"/>
      <c r="GCK32" s="112"/>
      <c r="GCL32" s="112"/>
      <c r="GCM32" s="112"/>
      <c r="GCN32" s="112"/>
      <c r="GCO32" s="112"/>
      <c r="GCP32" s="112"/>
      <c r="GCQ32" s="112"/>
      <c r="GCR32" s="112"/>
      <c r="GCS32" s="112"/>
      <c r="GCT32" s="112"/>
      <c r="GCU32" s="112"/>
      <c r="GCV32" s="112"/>
      <c r="GCW32" s="112"/>
      <c r="GCX32" s="112"/>
      <c r="GCY32" s="112"/>
      <c r="GCZ32" s="112"/>
      <c r="GDA32" s="112"/>
      <c r="GDB32" s="112"/>
      <c r="GDC32" s="112"/>
      <c r="GDD32" s="112"/>
      <c r="GDE32" s="112"/>
      <c r="GDF32" s="112"/>
      <c r="GDG32" s="112"/>
      <c r="GDH32" s="112"/>
      <c r="GDI32" s="112"/>
      <c r="GDJ32" s="112"/>
      <c r="GDK32" s="112"/>
      <c r="GDL32" s="112"/>
      <c r="GDM32" s="112"/>
      <c r="GDN32" s="112"/>
      <c r="GDO32" s="112"/>
      <c r="GDP32" s="112"/>
      <c r="GDQ32" s="112"/>
      <c r="GDR32" s="112"/>
      <c r="GDS32" s="112"/>
      <c r="GDT32" s="112"/>
      <c r="GDU32" s="112"/>
      <c r="GDV32" s="112"/>
      <c r="GDW32" s="112"/>
      <c r="GDX32" s="112"/>
      <c r="GDY32" s="112"/>
      <c r="GDZ32" s="112"/>
      <c r="GEA32" s="112"/>
      <c r="GEB32" s="112"/>
      <c r="GEC32" s="112"/>
      <c r="GED32" s="112"/>
      <c r="GEE32" s="112"/>
      <c r="GEF32" s="112"/>
      <c r="GEG32" s="112"/>
      <c r="GEH32" s="112"/>
      <c r="GEI32" s="112"/>
      <c r="GEJ32" s="112"/>
      <c r="GEK32" s="112"/>
      <c r="GEL32" s="112"/>
      <c r="GEM32" s="112"/>
      <c r="GEN32" s="112"/>
      <c r="GEO32" s="112"/>
      <c r="GEP32" s="112"/>
      <c r="GEQ32" s="112"/>
      <c r="GER32" s="112"/>
      <c r="GES32" s="112"/>
      <c r="GET32" s="112"/>
      <c r="GEU32" s="112"/>
      <c r="GEV32" s="112"/>
      <c r="GEW32" s="112"/>
      <c r="GEX32" s="112"/>
      <c r="GEY32" s="112"/>
      <c r="GEZ32" s="112"/>
      <c r="GFA32" s="112"/>
      <c r="GFB32" s="112"/>
      <c r="GFC32" s="112"/>
      <c r="GFD32" s="112"/>
      <c r="GFE32" s="112"/>
      <c r="GFF32" s="112"/>
      <c r="GFG32" s="112"/>
      <c r="GFH32" s="112"/>
      <c r="GFI32" s="112"/>
      <c r="GFJ32" s="112"/>
      <c r="GFK32" s="112"/>
      <c r="GFL32" s="112"/>
      <c r="GFM32" s="112"/>
      <c r="GFN32" s="112"/>
      <c r="GFO32" s="112"/>
      <c r="GFP32" s="112"/>
      <c r="GFQ32" s="112"/>
      <c r="GFR32" s="112"/>
      <c r="GFS32" s="112"/>
      <c r="GFT32" s="112"/>
      <c r="GFU32" s="112"/>
      <c r="GFV32" s="112"/>
      <c r="GFW32" s="112"/>
      <c r="GFX32" s="112"/>
      <c r="GFY32" s="112"/>
      <c r="GFZ32" s="112"/>
      <c r="GGA32" s="112"/>
      <c r="GGB32" s="112"/>
      <c r="GGC32" s="112"/>
      <c r="GGD32" s="112"/>
      <c r="GGE32" s="112"/>
      <c r="GGF32" s="112"/>
      <c r="GGG32" s="112"/>
      <c r="GGH32" s="112"/>
      <c r="GGI32" s="112"/>
      <c r="GGJ32" s="112"/>
      <c r="GGK32" s="112"/>
      <c r="GGL32" s="112"/>
      <c r="GGM32" s="112"/>
      <c r="GGN32" s="112"/>
      <c r="GGO32" s="112"/>
      <c r="GGP32" s="112"/>
      <c r="GGQ32" s="112"/>
      <c r="GGR32" s="112"/>
      <c r="GGS32" s="112"/>
      <c r="GGT32" s="112"/>
      <c r="GGU32" s="112"/>
      <c r="GGV32" s="112"/>
      <c r="GGW32" s="112"/>
      <c r="GGX32" s="112"/>
      <c r="GGY32" s="112"/>
      <c r="GGZ32" s="112"/>
      <c r="GHA32" s="112"/>
      <c r="GHB32" s="112"/>
      <c r="GHC32" s="112"/>
      <c r="GHD32" s="112"/>
      <c r="GHE32" s="112"/>
      <c r="GHF32" s="112"/>
      <c r="GHG32" s="112"/>
      <c r="GHH32" s="112"/>
      <c r="GHI32" s="112"/>
      <c r="GHJ32" s="112"/>
      <c r="GHK32" s="112"/>
      <c r="GHL32" s="112"/>
      <c r="GHM32" s="112"/>
      <c r="GHN32" s="112"/>
      <c r="GHO32" s="112"/>
      <c r="GHP32" s="112"/>
      <c r="GHQ32" s="112"/>
      <c r="GHR32" s="112"/>
      <c r="GHS32" s="112"/>
      <c r="GHT32" s="112"/>
      <c r="GHU32" s="112"/>
      <c r="GHV32" s="112"/>
      <c r="GHW32" s="112"/>
      <c r="GHX32" s="112"/>
      <c r="GHY32" s="112"/>
      <c r="GHZ32" s="112"/>
      <c r="GIA32" s="112"/>
      <c r="GIB32" s="112"/>
      <c r="GIC32" s="112"/>
      <c r="GID32" s="112"/>
      <c r="GIE32" s="112"/>
      <c r="GIF32" s="112"/>
      <c r="GIG32" s="112"/>
      <c r="GIH32" s="112"/>
      <c r="GII32" s="112"/>
      <c r="GIJ32" s="112"/>
      <c r="GIK32" s="112"/>
      <c r="GIL32" s="112"/>
      <c r="GIM32" s="112"/>
      <c r="GIN32" s="112"/>
      <c r="GIO32" s="112"/>
      <c r="GIP32" s="112"/>
      <c r="GIQ32" s="112"/>
      <c r="GIR32" s="112"/>
      <c r="GIS32" s="112"/>
      <c r="GIT32" s="112"/>
      <c r="GIU32" s="112"/>
      <c r="GIV32" s="112"/>
      <c r="GIW32" s="112"/>
      <c r="GIX32" s="112"/>
      <c r="GIY32" s="112"/>
      <c r="GIZ32" s="112"/>
      <c r="GJA32" s="112"/>
      <c r="GJB32" s="112"/>
      <c r="GJC32" s="112"/>
      <c r="GJD32" s="112"/>
      <c r="GJE32" s="112"/>
      <c r="GJF32" s="112"/>
      <c r="GJG32" s="112"/>
      <c r="GJH32" s="112"/>
      <c r="GJI32" s="112"/>
      <c r="GJJ32" s="112"/>
      <c r="GJK32" s="112"/>
      <c r="GJL32" s="112"/>
      <c r="GJM32" s="112"/>
      <c r="GJN32" s="112"/>
      <c r="GJO32" s="112"/>
      <c r="GJP32" s="112"/>
      <c r="GJQ32" s="112"/>
      <c r="GJR32" s="112"/>
      <c r="GJS32" s="112"/>
      <c r="GJT32" s="112"/>
      <c r="GJU32" s="112"/>
      <c r="GJV32" s="112"/>
      <c r="GJW32" s="112"/>
      <c r="GJX32" s="112"/>
      <c r="GJY32" s="112"/>
      <c r="GJZ32" s="112"/>
      <c r="GKA32" s="112"/>
      <c r="GKB32" s="112"/>
      <c r="GKC32" s="112"/>
      <c r="GKD32" s="112"/>
      <c r="GKE32" s="112"/>
      <c r="GKF32" s="112"/>
      <c r="GKG32" s="112"/>
      <c r="GKH32" s="112"/>
      <c r="GKI32" s="112"/>
      <c r="GKJ32" s="112"/>
      <c r="GKK32" s="112"/>
      <c r="GKL32" s="112"/>
      <c r="GKM32" s="112"/>
      <c r="GKN32" s="112"/>
      <c r="GKO32" s="112"/>
      <c r="GKP32" s="112"/>
      <c r="GKQ32" s="112"/>
      <c r="GKR32" s="112"/>
      <c r="GKS32" s="112"/>
      <c r="GKT32" s="112"/>
      <c r="GKU32" s="112"/>
      <c r="GKV32" s="112"/>
      <c r="GKW32" s="112"/>
      <c r="GKX32" s="112"/>
      <c r="GKY32" s="112"/>
      <c r="GKZ32" s="112"/>
      <c r="GLA32" s="112"/>
      <c r="GLB32" s="112"/>
      <c r="GLC32" s="112"/>
      <c r="GLD32" s="112"/>
      <c r="GLE32" s="112"/>
      <c r="GLF32" s="112"/>
      <c r="GLG32" s="112"/>
      <c r="GLH32" s="112"/>
      <c r="GLI32" s="112"/>
      <c r="GLJ32" s="112"/>
      <c r="GLK32" s="112"/>
      <c r="GLL32" s="112"/>
      <c r="GLM32" s="112"/>
      <c r="GLN32" s="112"/>
      <c r="GLO32" s="112"/>
      <c r="GLP32" s="112"/>
      <c r="GLQ32" s="112"/>
      <c r="GLR32" s="112"/>
      <c r="GLS32" s="112"/>
      <c r="GLT32" s="112"/>
      <c r="GLU32" s="112"/>
      <c r="GLV32" s="112"/>
      <c r="GLW32" s="112"/>
      <c r="GLX32" s="112"/>
      <c r="GLY32" s="112"/>
      <c r="GLZ32" s="112"/>
      <c r="GMA32" s="112"/>
      <c r="GMB32" s="112"/>
      <c r="GMC32" s="112"/>
      <c r="GMD32" s="112"/>
      <c r="GME32" s="112"/>
      <c r="GMF32" s="112"/>
      <c r="GMG32" s="112"/>
      <c r="GMH32" s="112"/>
      <c r="GMI32" s="112"/>
      <c r="GMJ32" s="112"/>
      <c r="GMK32" s="112"/>
      <c r="GML32" s="112"/>
      <c r="GMM32" s="112"/>
      <c r="GMN32" s="112"/>
      <c r="GMO32" s="112"/>
      <c r="GMP32" s="112"/>
      <c r="GMQ32" s="112"/>
      <c r="GMR32" s="112"/>
      <c r="GMS32" s="112"/>
      <c r="GMT32" s="112"/>
      <c r="GMU32" s="112"/>
      <c r="GMV32" s="112"/>
      <c r="GMW32" s="112"/>
      <c r="GMX32" s="112"/>
      <c r="GMY32" s="112"/>
      <c r="GMZ32" s="112"/>
      <c r="GNA32" s="112"/>
      <c r="GNB32" s="112"/>
      <c r="GNC32" s="112"/>
      <c r="GND32" s="112"/>
      <c r="GNE32" s="112"/>
      <c r="GNF32" s="112"/>
      <c r="GNG32" s="112"/>
      <c r="GNH32" s="112"/>
      <c r="GNI32" s="112"/>
      <c r="GNJ32" s="112"/>
      <c r="GNK32" s="112"/>
      <c r="GNL32" s="112"/>
      <c r="GNM32" s="112"/>
      <c r="GNN32" s="112"/>
      <c r="GNO32" s="112"/>
      <c r="GNP32" s="112"/>
      <c r="GNQ32" s="112"/>
      <c r="GNR32" s="112"/>
      <c r="GNS32" s="112"/>
      <c r="GNT32" s="112"/>
      <c r="GNU32" s="112"/>
      <c r="GNV32" s="112"/>
      <c r="GNW32" s="112"/>
      <c r="GNX32" s="112"/>
      <c r="GNY32" s="112"/>
      <c r="GNZ32" s="112"/>
      <c r="GOA32" s="112"/>
      <c r="GOB32" s="112"/>
      <c r="GOC32" s="112"/>
      <c r="GOD32" s="112"/>
      <c r="GOE32" s="112"/>
      <c r="GOF32" s="112"/>
      <c r="GOG32" s="112"/>
      <c r="GOH32" s="112"/>
      <c r="GOI32" s="112"/>
      <c r="GOJ32" s="112"/>
      <c r="GOK32" s="112"/>
      <c r="GOL32" s="112"/>
      <c r="GOM32" s="112"/>
      <c r="GON32" s="112"/>
      <c r="GOO32" s="112"/>
      <c r="GOP32" s="112"/>
      <c r="GOQ32" s="112"/>
      <c r="GOR32" s="112"/>
      <c r="GOS32" s="112"/>
      <c r="GOT32" s="112"/>
      <c r="GOU32" s="112"/>
      <c r="GOV32" s="112"/>
      <c r="GOW32" s="112"/>
      <c r="GOX32" s="112"/>
      <c r="GOY32" s="112"/>
      <c r="GOZ32" s="112"/>
      <c r="GPA32" s="112"/>
      <c r="GPB32" s="112"/>
      <c r="GPC32" s="112"/>
      <c r="GPD32" s="112"/>
      <c r="GPE32" s="112"/>
      <c r="GPF32" s="112"/>
      <c r="GPG32" s="112"/>
      <c r="GPH32" s="112"/>
      <c r="GPI32" s="112"/>
      <c r="GPJ32" s="112"/>
      <c r="GPK32" s="112"/>
      <c r="GPL32" s="112"/>
      <c r="GPM32" s="112"/>
      <c r="GPN32" s="112"/>
      <c r="GPO32" s="112"/>
      <c r="GPP32" s="112"/>
      <c r="GPQ32" s="112"/>
      <c r="GPR32" s="112"/>
      <c r="GPS32" s="112"/>
      <c r="GPT32" s="112"/>
      <c r="GPU32" s="112"/>
      <c r="GPV32" s="112"/>
      <c r="GPW32" s="112"/>
      <c r="GPX32" s="112"/>
      <c r="GPY32" s="112"/>
      <c r="GPZ32" s="112"/>
      <c r="GQA32" s="112"/>
      <c r="GQB32" s="112"/>
      <c r="GQC32" s="112"/>
      <c r="GQD32" s="112"/>
      <c r="GQE32" s="112"/>
      <c r="GQF32" s="112"/>
      <c r="GQG32" s="112"/>
      <c r="GQH32" s="112"/>
      <c r="GQI32" s="112"/>
      <c r="GQJ32" s="112"/>
      <c r="GQK32" s="112"/>
      <c r="GQL32" s="112"/>
      <c r="GQM32" s="112"/>
      <c r="GQN32" s="112"/>
      <c r="GQO32" s="112"/>
      <c r="GQP32" s="112"/>
      <c r="GQQ32" s="112"/>
      <c r="GQR32" s="112"/>
      <c r="GQS32" s="112"/>
      <c r="GQT32" s="112"/>
      <c r="GQU32" s="112"/>
      <c r="GQV32" s="112"/>
      <c r="GQW32" s="112"/>
      <c r="GQX32" s="112"/>
      <c r="GQY32" s="112"/>
      <c r="GQZ32" s="112"/>
      <c r="GRA32" s="112"/>
      <c r="GRB32" s="112"/>
      <c r="GRC32" s="112"/>
      <c r="GRD32" s="112"/>
      <c r="GRE32" s="112"/>
      <c r="GRF32" s="112"/>
      <c r="GRG32" s="112"/>
      <c r="GRH32" s="112"/>
      <c r="GRI32" s="112"/>
      <c r="GRJ32" s="112"/>
      <c r="GRK32" s="112"/>
      <c r="GRL32" s="112"/>
      <c r="GRM32" s="112"/>
      <c r="GRN32" s="112"/>
      <c r="GRO32" s="112"/>
      <c r="GRP32" s="112"/>
      <c r="GRQ32" s="112"/>
      <c r="GRR32" s="112"/>
      <c r="GRS32" s="112"/>
      <c r="GRT32" s="112"/>
      <c r="GRU32" s="112"/>
      <c r="GRV32" s="112"/>
      <c r="GRW32" s="112"/>
      <c r="GRX32" s="112"/>
      <c r="GRY32" s="112"/>
      <c r="GRZ32" s="112"/>
      <c r="GSA32" s="112"/>
      <c r="GSB32" s="112"/>
      <c r="GSC32" s="112"/>
      <c r="GSD32" s="112"/>
      <c r="GSE32" s="112"/>
      <c r="GSF32" s="112"/>
      <c r="GSG32" s="112"/>
      <c r="GSH32" s="112"/>
      <c r="GSI32" s="112"/>
      <c r="GSJ32" s="112"/>
      <c r="GSK32" s="112"/>
      <c r="GSL32" s="112"/>
      <c r="GSM32" s="112"/>
      <c r="GSN32" s="112"/>
      <c r="GSO32" s="112"/>
      <c r="GSP32" s="112"/>
      <c r="GSQ32" s="112"/>
      <c r="GSR32" s="112"/>
      <c r="GSS32" s="112"/>
      <c r="GST32" s="112"/>
      <c r="GSU32" s="112"/>
      <c r="GSV32" s="112"/>
      <c r="GSW32" s="112"/>
      <c r="GSX32" s="112"/>
      <c r="GSY32" s="112"/>
      <c r="GSZ32" s="112"/>
      <c r="GTA32" s="112"/>
      <c r="GTB32" s="112"/>
      <c r="GTC32" s="112"/>
      <c r="GTD32" s="112"/>
      <c r="GTE32" s="112"/>
      <c r="GTF32" s="112"/>
      <c r="GTG32" s="112"/>
      <c r="GTH32" s="112"/>
      <c r="GTI32" s="112"/>
      <c r="GTJ32" s="112"/>
      <c r="GTK32" s="112"/>
      <c r="GTL32" s="112"/>
      <c r="GTM32" s="112"/>
      <c r="GTN32" s="112"/>
      <c r="GTO32" s="112"/>
      <c r="GTP32" s="112"/>
      <c r="GTQ32" s="112"/>
      <c r="GTR32" s="112"/>
      <c r="GTS32" s="112"/>
      <c r="GTT32" s="112"/>
      <c r="GTU32" s="112"/>
      <c r="GTV32" s="112"/>
      <c r="GTW32" s="112"/>
      <c r="GTX32" s="112"/>
      <c r="GTY32" s="112"/>
      <c r="GTZ32" s="112"/>
      <c r="GUA32" s="112"/>
      <c r="GUB32" s="112"/>
      <c r="GUC32" s="112"/>
      <c r="GUD32" s="112"/>
      <c r="GUE32" s="112"/>
      <c r="GUF32" s="112"/>
      <c r="GUG32" s="112"/>
      <c r="GUH32" s="112"/>
      <c r="GUI32" s="112"/>
      <c r="GUJ32" s="112"/>
      <c r="GUK32" s="112"/>
      <c r="GUL32" s="112"/>
      <c r="GUM32" s="112"/>
      <c r="GUN32" s="112"/>
      <c r="GUO32" s="112"/>
      <c r="GUP32" s="112"/>
      <c r="GUQ32" s="112"/>
      <c r="GUR32" s="112"/>
      <c r="GUS32" s="112"/>
      <c r="GUT32" s="112"/>
      <c r="GUU32" s="112"/>
      <c r="GUV32" s="112"/>
      <c r="GUW32" s="112"/>
      <c r="GUX32" s="112"/>
      <c r="GUY32" s="112"/>
      <c r="GUZ32" s="112"/>
      <c r="GVA32" s="112"/>
      <c r="GVB32" s="112"/>
      <c r="GVC32" s="112"/>
      <c r="GVD32" s="112"/>
      <c r="GVE32" s="112"/>
      <c r="GVF32" s="112"/>
      <c r="GVG32" s="112"/>
      <c r="GVH32" s="112"/>
      <c r="GVI32" s="112"/>
      <c r="GVJ32" s="112"/>
      <c r="GVK32" s="112"/>
      <c r="GVL32" s="112"/>
      <c r="GVM32" s="112"/>
      <c r="GVN32" s="112"/>
      <c r="GVO32" s="112"/>
      <c r="GVP32" s="112"/>
      <c r="GVQ32" s="112"/>
      <c r="GVR32" s="112"/>
      <c r="GVS32" s="112"/>
      <c r="GVT32" s="112"/>
      <c r="GVU32" s="112"/>
      <c r="GVV32" s="112"/>
      <c r="GVW32" s="112"/>
      <c r="GVX32" s="112"/>
      <c r="GVY32" s="112"/>
      <c r="GVZ32" s="112"/>
      <c r="GWA32" s="112"/>
      <c r="GWB32" s="112"/>
      <c r="GWC32" s="112"/>
      <c r="GWD32" s="112"/>
      <c r="GWE32" s="112"/>
      <c r="GWF32" s="112"/>
      <c r="GWG32" s="112"/>
      <c r="GWH32" s="112"/>
      <c r="GWI32" s="112"/>
      <c r="GWJ32" s="112"/>
      <c r="GWK32" s="112"/>
      <c r="GWL32" s="112"/>
      <c r="GWM32" s="112"/>
      <c r="GWN32" s="112"/>
      <c r="GWO32" s="112"/>
      <c r="GWP32" s="112"/>
      <c r="GWQ32" s="112"/>
      <c r="GWR32" s="112"/>
      <c r="GWS32" s="112"/>
      <c r="GWT32" s="112"/>
      <c r="GWU32" s="112"/>
      <c r="GWV32" s="112"/>
      <c r="GWW32" s="112"/>
      <c r="GWX32" s="112"/>
      <c r="GWY32" s="112"/>
      <c r="GWZ32" s="112"/>
      <c r="GXA32" s="112"/>
      <c r="GXB32" s="112"/>
      <c r="GXC32" s="112"/>
      <c r="GXD32" s="112"/>
      <c r="GXE32" s="112"/>
      <c r="GXF32" s="112"/>
      <c r="GXG32" s="112"/>
      <c r="GXH32" s="112"/>
      <c r="GXI32" s="112"/>
      <c r="GXJ32" s="112"/>
      <c r="GXK32" s="112"/>
      <c r="GXL32" s="112"/>
      <c r="GXM32" s="112"/>
      <c r="GXN32" s="112"/>
      <c r="GXO32" s="112"/>
      <c r="GXP32" s="112"/>
      <c r="GXQ32" s="112"/>
      <c r="GXR32" s="112"/>
      <c r="GXS32" s="112"/>
      <c r="GXT32" s="112"/>
      <c r="GXU32" s="112"/>
      <c r="GXV32" s="112"/>
      <c r="GXW32" s="112"/>
      <c r="GXX32" s="112"/>
      <c r="GXY32" s="112"/>
      <c r="GXZ32" s="112"/>
      <c r="GYA32" s="112"/>
      <c r="GYB32" s="112"/>
      <c r="GYC32" s="112"/>
      <c r="GYD32" s="112"/>
      <c r="GYE32" s="112"/>
      <c r="GYF32" s="112"/>
      <c r="GYG32" s="112"/>
      <c r="GYH32" s="112"/>
      <c r="GYI32" s="112"/>
      <c r="GYJ32" s="112"/>
      <c r="GYK32" s="112"/>
      <c r="GYL32" s="112"/>
      <c r="GYM32" s="112"/>
      <c r="GYN32" s="112"/>
      <c r="GYO32" s="112"/>
      <c r="GYP32" s="112"/>
      <c r="GYQ32" s="112"/>
      <c r="GYR32" s="112"/>
      <c r="GYS32" s="112"/>
      <c r="GYT32" s="112"/>
      <c r="GYU32" s="112"/>
      <c r="GYV32" s="112"/>
      <c r="GYW32" s="112"/>
      <c r="GYX32" s="112"/>
      <c r="GYY32" s="112"/>
      <c r="GYZ32" s="112"/>
      <c r="GZA32" s="112"/>
      <c r="GZB32" s="112"/>
      <c r="GZC32" s="112"/>
      <c r="GZD32" s="112"/>
      <c r="GZE32" s="112"/>
      <c r="GZF32" s="112"/>
      <c r="GZG32" s="112"/>
      <c r="GZH32" s="112"/>
      <c r="GZI32" s="112"/>
      <c r="GZJ32" s="112"/>
      <c r="GZK32" s="112"/>
      <c r="GZL32" s="112"/>
      <c r="GZM32" s="112"/>
      <c r="GZN32" s="112"/>
      <c r="GZO32" s="112"/>
      <c r="GZP32" s="112"/>
      <c r="GZQ32" s="112"/>
      <c r="GZR32" s="112"/>
      <c r="GZS32" s="112"/>
      <c r="GZT32" s="112"/>
      <c r="GZU32" s="112"/>
      <c r="GZV32" s="112"/>
      <c r="GZW32" s="112"/>
      <c r="GZX32" s="112"/>
      <c r="GZY32" s="112"/>
      <c r="GZZ32" s="112"/>
      <c r="HAA32" s="112"/>
      <c r="HAB32" s="112"/>
      <c r="HAC32" s="112"/>
      <c r="HAD32" s="112"/>
      <c r="HAE32" s="112"/>
      <c r="HAF32" s="112"/>
      <c r="HAG32" s="112"/>
      <c r="HAH32" s="112"/>
      <c r="HAI32" s="112"/>
      <c r="HAJ32" s="112"/>
      <c r="HAK32" s="112"/>
      <c r="HAL32" s="112"/>
      <c r="HAM32" s="112"/>
      <c r="HAN32" s="112"/>
      <c r="HAO32" s="112"/>
      <c r="HAP32" s="112"/>
      <c r="HAQ32" s="112"/>
      <c r="HAR32" s="112"/>
      <c r="HAS32" s="112"/>
      <c r="HAT32" s="112"/>
      <c r="HAU32" s="112"/>
      <c r="HAV32" s="112"/>
      <c r="HAW32" s="112"/>
      <c r="HAX32" s="112"/>
      <c r="HAY32" s="112"/>
      <c r="HAZ32" s="112"/>
      <c r="HBA32" s="112"/>
      <c r="HBB32" s="112"/>
      <c r="HBC32" s="112"/>
      <c r="HBD32" s="112"/>
      <c r="HBE32" s="112"/>
      <c r="HBF32" s="112"/>
      <c r="HBG32" s="112"/>
      <c r="HBH32" s="112"/>
      <c r="HBI32" s="112"/>
      <c r="HBJ32" s="112"/>
      <c r="HBK32" s="112"/>
      <c r="HBL32" s="112"/>
      <c r="HBM32" s="112"/>
      <c r="HBN32" s="112"/>
      <c r="HBO32" s="112"/>
      <c r="HBP32" s="112"/>
      <c r="HBQ32" s="112"/>
      <c r="HBR32" s="112"/>
      <c r="HBS32" s="112"/>
      <c r="HBT32" s="112"/>
      <c r="HBU32" s="112"/>
      <c r="HBV32" s="112"/>
      <c r="HBW32" s="112"/>
      <c r="HBX32" s="112"/>
      <c r="HBY32" s="112"/>
      <c r="HBZ32" s="112"/>
      <c r="HCA32" s="112"/>
      <c r="HCB32" s="112"/>
      <c r="HCC32" s="112"/>
      <c r="HCD32" s="112"/>
      <c r="HCE32" s="112"/>
      <c r="HCF32" s="112"/>
      <c r="HCG32" s="112"/>
      <c r="HCH32" s="112"/>
      <c r="HCI32" s="112"/>
      <c r="HCJ32" s="112"/>
      <c r="HCK32" s="112"/>
      <c r="HCL32" s="112"/>
      <c r="HCM32" s="112"/>
      <c r="HCN32" s="112"/>
      <c r="HCO32" s="112"/>
      <c r="HCP32" s="112"/>
      <c r="HCQ32" s="112"/>
      <c r="HCR32" s="112"/>
      <c r="HCS32" s="112"/>
      <c r="HCT32" s="112"/>
      <c r="HCU32" s="112"/>
      <c r="HCV32" s="112"/>
      <c r="HCW32" s="112"/>
      <c r="HCX32" s="112"/>
      <c r="HCY32" s="112"/>
      <c r="HCZ32" s="112"/>
      <c r="HDA32" s="112"/>
      <c r="HDB32" s="112"/>
      <c r="HDC32" s="112"/>
      <c r="HDD32" s="112"/>
      <c r="HDE32" s="112"/>
      <c r="HDF32" s="112"/>
      <c r="HDG32" s="112"/>
      <c r="HDH32" s="112"/>
      <c r="HDI32" s="112"/>
      <c r="HDJ32" s="112"/>
      <c r="HDK32" s="112"/>
      <c r="HDL32" s="112"/>
      <c r="HDM32" s="112"/>
      <c r="HDN32" s="112"/>
      <c r="HDO32" s="112"/>
      <c r="HDP32" s="112"/>
      <c r="HDQ32" s="112"/>
      <c r="HDR32" s="112"/>
      <c r="HDS32" s="112"/>
      <c r="HDT32" s="112"/>
      <c r="HDU32" s="112"/>
      <c r="HDV32" s="112"/>
      <c r="HDW32" s="112"/>
      <c r="HDX32" s="112"/>
      <c r="HDY32" s="112"/>
      <c r="HDZ32" s="112"/>
      <c r="HEA32" s="112"/>
      <c r="HEB32" s="112"/>
      <c r="HEC32" s="112"/>
      <c r="HED32" s="112"/>
      <c r="HEE32" s="112"/>
      <c r="HEF32" s="112"/>
      <c r="HEG32" s="112"/>
      <c r="HEH32" s="112"/>
      <c r="HEI32" s="112"/>
      <c r="HEJ32" s="112"/>
      <c r="HEK32" s="112"/>
      <c r="HEL32" s="112"/>
      <c r="HEM32" s="112"/>
      <c r="HEN32" s="112"/>
      <c r="HEO32" s="112"/>
      <c r="HEP32" s="112"/>
      <c r="HEQ32" s="112"/>
      <c r="HER32" s="112"/>
      <c r="HES32" s="112"/>
      <c r="HET32" s="112"/>
      <c r="HEU32" s="112"/>
      <c r="HEV32" s="112"/>
      <c r="HEW32" s="112"/>
      <c r="HEX32" s="112"/>
      <c r="HEY32" s="112"/>
      <c r="HEZ32" s="112"/>
      <c r="HFA32" s="112"/>
      <c r="HFB32" s="112"/>
      <c r="HFC32" s="112"/>
      <c r="HFD32" s="112"/>
      <c r="HFE32" s="112"/>
      <c r="HFF32" s="112"/>
      <c r="HFG32" s="112"/>
      <c r="HFH32" s="112"/>
      <c r="HFI32" s="112"/>
      <c r="HFJ32" s="112"/>
      <c r="HFK32" s="112"/>
      <c r="HFL32" s="112"/>
      <c r="HFM32" s="112"/>
      <c r="HFN32" s="112"/>
      <c r="HFO32" s="112"/>
      <c r="HFP32" s="112"/>
      <c r="HFQ32" s="112"/>
      <c r="HFR32" s="112"/>
      <c r="HFS32" s="112"/>
      <c r="HFT32" s="112"/>
      <c r="HFU32" s="112"/>
      <c r="HFV32" s="112"/>
      <c r="HFW32" s="112"/>
      <c r="HFX32" s="112"/>
      <c r="HFY32" s="112"/>
      <c r="HFZ32" s="112"/>
      <c r="HGA32" s="112"/>
      <c r="HGB32" s="112"/>
      <c r="HGC32" s="112"/>
      <c r="HGD32" s="112"/>
      <c r="HGE32" s="112"/>
      <c r="HGF32" s="112"/>
      <c r="HGG32" s="112"/>
      <c r="HGH32" s="112"/>
      <c r="HGI32" s="112"/>
      <c r="HGJ32" s="112"/>
      <c r="HGK32" s="112"/>
      <c r="HGL32" s="112"/>
      <c r="HGM32" s="112"/>
      <c r="HGN32" s="112"/>
      <c r="HGO32" s="112"/>
      <c r="HGP32" s="112"/>
      <c r="HGQ32" s="112"/>
      <c r="HGR32" s="112"/>
      <c r="HGS32" s="112"/>
      <c r="HGT32" s="112"/>
      <c r="HGU32" s="112"/>
      <c r="HGV32" s="112"/>
      <c r="HGW32" s="112"/>
      <c r="HGX32" s="112"/>
      <c r="HGY32" s="112"/>
      <c r="HGZ32" s="112"/>
      <c r="HHA32" s="112"/>
      <c r="HHB32" s="112"/>
      <c r="HHC32" s="112"/>
      <c r="HHD32" s="112"/>
      <c r="HHE32" s="112"/>
      <c r="HHF32" s="112"/>
      <c r="HHG32" s="112"/>
      <c r="HHH32" s="112"/>
      <c r="HHI32" s="112"/>
      <c r="HHJ32" s="112"/>
      <c r="HHK32" s="112"/>
      <c r="HHL32" s="112"/>
      <c r="HHM32" s="112"/>
      <c r="HHN32" s="112"/>
      <c r="HHO32" s="112"/>
      <c r="HHP32" s="112"/>
      <c r="HHQ32" s="112"/>
      <c r="HHR32" s="112"/>
      <c r="HHS32" s="112"/>
      <c r="HHT32" s="112"/>
      <c r="HHU32" s="112"/>
      <c r="HHV32" s="112"/>
      <c r="HHW32" s="112"/>
      <c r="HHX32" s="112"/>
      <c r="HHY32" s="112"/>
      <c r="HHZ32" s="112"/>
      <c r="HIA32" s="112"/>
      <c r="HIB32" s="112"/>
      <c r="HIC32" s="112"/>
      <c r="HID32" s="112"/>
      <c r="HIE32" s="112"/>
      <c r="HIF32" s="112"/>
      <c r="HIG32" s="112"/>
      <c r="HIH32" s="112"/>
      <c r="HII32" s="112"/>
      <c r="HIJ32" s="112"/>
      <c r="HIK32" s="112"/>
      <c r="HIL32" s="112"/>
      <c r="HIM32" s="112"/>
      <c r="HIN32" s="112"/>
      <c r="HIO32" s="112"/>
      <c r="HIP32" s="112"/>
      <c r="HIQ32" s="112"/>
      <c r="HIR32" s="112"/>
      <c r="HIS32" s="112"/>
      <c r="HIT32" s="112"/>
      <c r="HIU32" s="112"/>
      <c r="HIV32" s="112"/>
      <c r="HIW32" s="112"/>
      <c r="HIX32" s="112"/>
      <c r="HIY32" s="112"/>
      <c r="HIZ32" s="112"/>
      <c r="HJA32" s="112"/>
      <c r="HJB32" s="112"/>
      <c r="HJC32" s="112"/>
      <c r="HJD32" s="112"/>
      <c r="HJE32" s="112"/>
      <c r="HJF32" s="112"/>
      <c r="HJG32" s="112"/>
      <c r="HJH32" s="112"/>
      <c r="HJI32" s="112"/>
      <c r="HJJ32" s="112"/>
      <c r="HJK32" s="112"/>
      <c r="HJL32" s="112"/>
      <c r="HJM32" s="112"/>
      <c r="HJN32" s="112"/>
      <c r="HJO32" s="112"/>
      <c r="HJP32" s="112"/>
      <c r="HJQ32" s="112"/>
      <c r="HJR32" s="112"/>
      <c r="HJS32" s="112"/>
      <c r="HJT32" s="112"/>
      <c r="HJU32" s="112"/>
      <c r="HJV32" s="112"/>
      <c r="HJW32" s="112"/>
      <c r="HJX32" s="112"/>
      <c r="HJY32" s="112"/>
      <c r="HJZ32" s="112"/>
      <c r="HKA32" s="112"/>
      <c r="HKB32" s="112"/>
      <c r="HKC32" s="112"/>
      <c r="HKD32" s="112"/>
      <c r="HKE32" s="112"/>
      <c r="HKF32" s="112"/>
      <c r="HKG32" s="112"/>
      <c r="HKH32" s="112"/>
      <c r="HKI32" s="112"/>
      <c r="HKJ32" s="112"/>
      <c r="HKK32" s="112"/>
      <c r="HKL32" s="112"/>
      <c r="HKM32" s="112"/>
      <c r="HKN32" s="112"/>
      <c r="HKO32" s="112"/>
      <c r="HKP32" s="112"/>
      <c r="HKQ32" s="112"/>
      <c r="HKR32" s="112"/>
      <c r="HKS32" s="112"/>
      <c r="HKT32" s="112"/>
      <c r="HKU32" s="112"/>
      <c r="HKV32" s="112"/>
      <c r="HKW32" s="112"/>
      <c r="HKX32" s="112"/>
      <c r="HKY32" s="112"/>
      <c r="HKZ32" s="112"/>
      <c r="HLA32" s="112"/>
      <c r="HLB32" s="112"/>
      <c r="HLC32" s="112"/>
      <c r="HLD32" s="112"/>
      <c r="HLE32" s="112"/>
      <c r="HLF32" s="112"/>
      <c r="HLG32" s="112"/>
      <c r="HLH32" s="112"/>
      <c r="HLI32" s="112"/>
      <c r="HLJ32" s="112"/>
      <c r="HLK32" s="112"/>
      <c r="HLL32" s="112"/>
      <c r="HLM32" s="112"/>
      <c r="HLN32" s="112"/>
      <c r="HLO32" s="112"/>
      <c r="HLP32" s="112"/>
      <c r="HLQ32" s="112"/>
      <c r="HLR32" s="112"/>
      <c r="HLS32" s="112"/>
      <c r="HLT32" s="112"/>
      <c r="HLU32" s="112"/>
      <c r="HLV32" s="112"/>
      <c r="HLW32" s="112"/>
      <c r="HLX32" s="112"/>
      <c r="HLY32" s="112"/>
      <c r="HLZ32" s="112"/>
      <c r="HMA32" s="112"/>
      <c r="HMB32" s="112"/>
      <c r="HMC32" s="112"/>
      <c r="HMD32" s="112"/>
      <c r="HME32" s="112"/>
      <c r="HMF32" s="112"/>
      <c r="HMG32" s="112"/>
      <c r="HMH32" s="112"/>
      <c r="HMI32" s="112"/>
      <c r="HMJ32" s="112"/>
      <c r="HMK32" s="112"/>
      <c r="HML32" s="112"/>
      <c r="HMM32" s="112"/>
      <c r="HMN32" s="112"/>
      <c r="HMO32" s="112"/>
      <c r="HMP32" s="112"/>
      <c r="HMQ32" s="112"/>
      <c r="HMR32" s="112"/>
      <c r="HMS32" s="112"/>
      <c r="HMT32" s="112"/>
      <c r="HMU32" s="112"/>
      <c r="HMV32" s="112"/>
      <c r="HMW32" s="112"/>
      <c r="HMX32" s="112"/>
      <c r="HMY32" s="112"/>
      <c r="HMZ32" s="112"/>
      <c r="HNA32" s="112"/>
      <c r="HNB32" s="112"/>
      <c r="HNC32" s="112"/>
      <c r="HND32" s="112"/>
      <c r="HNE32" s="112"/>
      <c r="HNF32" s="112"/>
      <c r="HNG32" s="112"/>
      <c r="HNH32" s="112"/>
      <c r="HNI32" s="112"/>
      <c r="HNJ32" s="112"/>
      <c r="HNK32" s="112"/>
      <c r="HNL32" s="112"/>
      <c r="HNM32" s="112"/>
      <c r="HNN32" s="112"/>
      <c r="HNO32" s="112"/>
      <c r="HNP32" s="112"/>
      <c r="HNQ32" s="112"/>
      <c r="HNR32" s="112"/>
      <c r="HNS32" s="112"/>
      <c r="HNT32" s="112"/>
      <c r="HNU32" s="112"/>
      <c r="HNV32" s="112"/>
      <c r="HNW32" s="112"/>
      <c r="HNX32" s="112"/>
      <c r="HNY32" s="112"/>
      <c r="HNZ32" s="112"/>
      <c r="HOA32" s="112"/>
      <c r="HOB32" s="112"/>
      <c r="HOC32" s="112"/>
      <c r="HOD32" s="112"/>
      <c r="HOE32" s="112"/>
      <c r="HOF32" s="112"/>
      <c r="HOG32" s="112"/>
      <c r="HOH32" s="112"/>
      <c r="HOI32" s="112"/>
      <c r="HOJ32" s="112"/>
      <c r="HOK32" s="112"/>
      <c r="HOL32" s="112"/>
      <c r="HOM32" s="112"/>
      <c r="HON32" s="112"/>
      <c r="HOO32" s="112"/>
      <c r="HOP32" s="112"/>
      <c r="HOQ32" s="112"/>
      <c r="HOR32" s="112"/>
      <c r="HOS32" s="112"/>
      <c r="HOT32" s="112"/>
      <c r="HOU32" s="112"/>
      <c r="HOV32" s="112"/>
      <c r="HOW32" s="112"/>
      <c r="HOX32" s="112"/>
      <c r="HOY32" s="112"/>
      <c r="HOZ32" s="112"/>
      <c r="HPA32" s="112"/>
      <c r="HPB32" s="112"/>
      <c r="HPC32" s="112"/>
      <c r="HPD32" s="112"/>
      <c r="HPE32" s="112"/>
      <c r="HPF32" s="112"/>
      <c r="HPG32" s="112"/>
      <c r="HPH32" s="112"/>
      <c r="HPI32" s="112"/>
      <c r="HPJ32" s="112"/>
      <c r="HPK32" s="112"/>
      <c r="HPL32" s="112"/>
      <c r="HPM32" s="112"/>
      <c r="HPN32" s="112"/>
      <c r="HPO32" s="112"/>
      <c r="HPP32" s="112"/>
      <c r="HPQ32" s="112"/>
      <c r="HPR32" s="112"/>
      <c r="HPS32" s="112"/>
      <c r="HPT32" s="112"/>
      <c r="HPU32" s="112"/>
      <c r="HPV32" s="112"/>
      <c r="HPW32" s="112"/>
      <c r="HPX32" s="112"/>
      <c r="HPY32" s="112"/>
      <c r="HPZ32" s="112"/>
      <c r="HQA32" s="112"/>
      <c r="HQB32" s="112"/>
      <c r="HQC32" s="112"/>
      <c r="HQD32" s="112"/>
      <c r="HQE32" s="112"/>
      <c r="HQF32" s="112"/>
      <c r="HQG32" s="112"/>
      <c r="HQH32" s="112"/>
      <c r="HQI32" s="112"/>
      <c r="HQJ32" s="112"/>
      <c r="HQK32" s="112"/>
      <c r="HQL32" s="112"/>
      <c r="HQM32" s="112"/>
      <c r="HQN32" s="112"/>
      <c r="HQO32" s="112"/>
      <c r="HQP32" s="112"/>
      <c r="HQQ32" s="112"/>
      <c r="HQR32" s="112"/>
      <c r="HQS32" s="112"/>
      <c r="HQT32" s="112"/>
      <c r="HQU32" s="112"/>
      <c r="HQV32" s="112"/>
      <c r="HQW32" s="112"/>
      <c r="HQX32" s="112"/>
      <c r="HQY32" s="112"/>
      <c r="HQZ32" s="112"/>
      <c r="HRA32" s="112"/>
      <c r="HRB32" s="112"/>
      <c r="HRC32" s="112"/>
      <c r="HRD32" s="112"/>
      <c r="HRE32" s="112"/>
      <c r="HRF32" s="112"/>
      <c r="HRG32" s="112"/>
      <c r="HRH32" s="112"/>
      <c r="HRI32" s="112"/>
      <c r="HRJ32" s="112"/>
      <c r="HRK32" s="112"/>
      <c r="HRL32" s="112"/>
      <c r="HRM32" s="112"/>
      <c r="HRN32" s="112"/>
      <c r="HRO32" s="112"/>
      <c r="HRP32" s="112"/>
      <c r="HRQ32" s="112"/>
      <c r="HRR32" s="112"/>
      <c r="HRS32" s="112"/>
      <c r="HRT32" s="112"/>
      <c r="HRU32" s="112"/>
      <c r="HRV32" s="112"/>
      <c r="HRW32" s="112"/>
      <c r="HRX32" s="112"/>
      <c r="HRY32" s="112"/>
      <c r="HRZ32" s="112"/>
      <c r="HSA32" s="112"/>
      <c r="HSB32" s="112"/>
      <c r="HSC32" s="112"/>
      <c r="HSD32" s="112"/>
      <c r="HSE32" s="112"/>
      <c r="HSF32" s="112"/>
      <c r="HSG32" s="112"/>
      <c r="HSH32" s="112"/>
      <c r="HSI32" s="112"/>
      <c r="HSJ32" s="112"/>
      <c r="HSK32" s="112"/>
      <c r="HSL32" s="112"/>
      <c r="HSM32" s="112"/>
      <c r="HSN32" s="112"/>
      <c r="HSO32" s="112"/>
      <c r="HSP32" s="112"/>
      <c r="HSQ32" s="112"/>
      <c r="HSR32" s="112"/>
      <c r="HSS32" s="112"/>
      <c r="HST32" s="112"/>
      <c r="HSU32" s="112"/>
      <c r="HSV32" s="112"/>
      <c r="HSW32" s="112"/>
      <c r="HSX32" s="112"/>
      <c r="HSY32" s="112"/>
      <c r="HSZ32" s="112"/>
      <c r="HTA32" s="112"/>
      <c r="HTB32" s="112"/>
      <c r="HTC32" s="112"/>
      <c r="HTD32" s="112"/>
      <c r="HTE32" s="112"/>
      <c r="HTF32" s="112"/>
      <c r="HTG32" s="112"/>
      <c r="HTH32" s="112"/>
      <c r="HTI32" s="112"/>
      <c r="HTJ32" s="112"/>
      <c r="HTK32" s="112"/>
      <c r="HTL32" s="112"/>
      <c r="HTM32" s="112"/>
      <c r="HTN32" s="112"/>
    </row>
    <row r="33" spans="1:5942" ht="9.9499999999999993" customHeight="1" x14ac:dyDescent="0.2">
      <c r="A33" s="347" t="s">
        <v>168</v>
      </c>
      <c r="B33" s="71">
        <v>10</v>
      </c>
      <c r="C33" s="393"/>
      <c r="D33" s="339">
        <f t="shared" si="41"/>
        <v>10</v>
      </c>
      <c r="E33" s="339">
        <v>2</v>
      </c>
      <c r="F33" s="393"/>
      <c r="G33" s="339">
        <f t="shared" si="42"/>
        <v>2</v>
      </c>
      <c r="H33" s="251">
        <f>E33/B33</f>
        <v>0.2</v>
      </c>
      <c r="I33" s="251" t="e">
        <f t="shared" si="3"/>
        <v>#DIV/0!</v>
      </c>
      <c r="J33" s="251">
        <f t="shared" si="4"/>
        <v>0.2</v>
      </c>
      <c r="K33" s="339">
        <v>3</v>
      </c>
      <c r="L33" s="393"/>
      <c r="M33" s="339">
        <f t="shared" si="5"/>
        <v>3</v>
      </c>
      <c r="N33" s="339">
        <v>0</v>
      </c>
      <c r="O33" s="393"/>
      <c r="P33" s="339">
        <f t="shared" si="6"/>
        <v>0</v>
      </c>
      <c r="Q33" s="251">
        <f t="shared" si="7"/>
        <v>0</v>
      </c>
      <c r="R33" s="251" t="e">
        <f t="shared" si="8"/>
        <v>#DIV/0!</v>
      </c>
      <c r="S33" s="251">
        <f t="shared" si="9"/>
        <v>0</v>
      </c>
      <c r="T33" s="339">
        <v>8</v>
      </c>
      <c r="U33" s="393"/>
      <c r="V33" s="339">
        <f t="shared" si="10"/>
        <v>8</v>
      </c>
      <c r="W33" s="524">
        <v>0</v>
      </c>
      <c r="X33" s="393"/>
      <c r="Y33" s="339">
        <f t="shared" si="11"/>
        <v>0</v>
      </c>
      <c r="Z33" s="251">
        <f t="shared" si="12"/>
        <v>0</v>
      </c>
      <c r="AA33" s="251" t="e">
        <f t="shared" si="13"/>
        <v>#DIV/0!</v>
      </c>
      <c r="AB33" s="251">
        <f t="shared" si="14"/>
        <v>0</v>
      </c>
      <c r="AC33" s="414"/>
      <c r="AD33" s="414"/>
      <c r="AE33" s="393">
        <f t="shared" si="15"/>
        <v>0</v>
      </c>
      <c r="AF33" s="414"/>
      <c r="AG33" s="414"/>
      <c r="AH33" s="393">
        <f t="shared" si="16"/>
        <v>0</v>
      </c>
      <c r="AI33" s="479" t="e">
        <f t="shared" si="17"/>
        <v>#DIV/0!</v>
      </c>
      <c r="AJ33" s="479" t="e">
        <f t="shared" si="18"/>
        <v>#DIV/0!</v>
      </c>
      <c r="AK33" s="479" t="e">
        <f t="shared" si="19"/>
        <v>#DIV/0!</v>
      </c>
      <c r="AL33" s="339">
        <f t="shared" si="99"/>
        <v>21</v>
      </c>
      <c r="AM33" s="393"/>
      <c r="AN33" s="339">
        <f t="shared" si="100"/>
        <v>21</v>
      </c>
      <c r="AO33" s="339">
        <f t="shared" si="101"/>
        <v>2</v>
      </c>
      <c r="AP33" s="393"/>
      <c r="AQ33" s="339">
        <f t="shared" si="98"/>
        <v>2</v>
      </c>
      <c r="AR33" s="251">
        <f>AO33/AL33</f>
        <v>9.5238095238095233E-2</v>
      </c>
      <c r="AS33" s="251" t="e">
        <f t="shared" si="23"/>
        <v>#DIV/0!</v>
      </c>
      <c r="AT33" s="251">
        <f t="shared" si="24"/>
        <v>9.5238095238095233E-2</v>
      </c>
      <c r="AU33" s="49"/>
    </row>
    <row r="34" spans="1:5942" s="111" customFormat="1" ht="9.9499999999999993" customHeight="1" x14ac:dyDescent="0.2">
      <c r="A34" s="347" t="s">
        <v>71</v>
      </c>
      <c r="B34" s="67">
        <v>5</v>
      </c>
      <c r="C34" s="476"/>
      <c r="D34" s="339">
        <f t="shared" si="41"/>
        <v>5</v>
      </c>
      <c r="E34" s="75">
        <v>1</v>
      </c>
      <c r="F34" s="476"/>
      <c r="G34" s="339">
        <f t="shared" si="42"/>
        <v>1</v>
      </c>
      <c r="H34" s="251">
        <f t="shared" si="43"/>
        <v>0.2</v>
      </c>
      <c r="I34" s="251" t="e">
        <f t="shared" si="3"/>
        <v>#DIV/0!</v>
      </c>
      <c r="J34" s="251">
        <f t="shared" si="4"/>
        <v>0.2</v>
      </c>
      <c r="K34" s="75">
        <v>5</v>
      </c>
      <c r="L34" s="476"/>
      <c r="M34" s="339">
        <f t="shared" si="5"/>
        <v>5</v>
      </c>
      <c r="N34" s="75">
        <v>0</v>
      </c>
      <c r="O34" s="476"/>
      <c r="P34" s="339">
        <f t="shared" si="6"/>
        <v>0</v>
      </c>
      <c r="Q34" s="251">
        <f t="shared" si="7"/>
        <v>0</v>
      </c>
      <c r="R34" s="251" t="e">
        <f t="shared" si="8"/>
        <v>#DIV/0!</v>
      </c>
      <c r="S34" s="251">
        <f t="shared" si="9"/>
        <v>0</v>
      </c>
      <c r="T34" s="75">
        <f>4+1</f>
        <v>5</v>
      </c>
      <c r="U34" s="476"/>
      <c r="V34" s="339">
        <f t="shared" si="10"/>
        <v>5</v>
      </c>
      <c r="W34" s="187">
        <v>1</v>
      </c>
      <c r="X34" s="476"/>
      <c r="Y34" s="339">
        <f t="shared" si="11"/>
        <v>1</v>
      </c>
      <c r="Z34" s="251">
        <f t="shared" si="12"/>
        <v>0.2</v>
      </c>
      <c r="AA34" s="251" t="e">
        <f t="shared" si="13"/>
        <v>#DIV/0!</v>
      </c>
      <c r="AB34" s="251">
        <f t="shared" si="14"/>
        <v>0.2</v>
      </c>
      <c r="AC34" s="476"/>
      <c r="AD34" s="476"/>
      <c r="AE34" s="393">
        <f t="shared" si="15"/>
        <v>0</v>
      </c>
      <c r="AF34" s="476"/>
      <c r="AG34" s="476"/>
      <c r="AH34" s="393">
        <f t="shared" si="16"/>
        <v>0</v>
      </c>
      <c r="AI34" s="479" t="e">
        <f t="shared" si="17"/>
        <v>#DIV/0!</v>
      </c>
      <c r="AJ34" s="479" t="e">
        <f t="shared" si="18"/>
        <v>#DIV/0!</v>
      </c>
      <c r="AK34" s="479" t="e">
        <f t="shared" si="19"/>
        <v>#DIV/0!</v>
      </c>
      <c r="AL34" s="339">
        <f t="shared" si="99"/>
        <v>15</v>
      </c>
      <c r="AM34" s="393"/>
      <c r="AN34" s="339">
        <f t="shared" si="100"/>
        <v>15</v>
      </c>
      <c r="AO34" s="339">
        <f t="shared" si="101"/>
        <v>2</v>
      </c>
      <c r="AP34" s="393"/>
      <c r="AQ34" s="339">
        <f t="shared" si="98"/>
        <v>2</v>
      </c>
      <c r="AR34" s="251">
        <f t="shared" ref="AR34:AR35" si="102">AO34/AL34</f>
        <v>0.13333333333333333</v>
      </c>
      <c r="AS34" s="251" t="e">
        <f t="shared" si="23"/>
        <v>#DIV/0!</v>
      </c>
      <c r="AT34" s="251">
        <f t="shared" si="24"/>
        <v>0.13333333333333333</v>
      </c>
      <c r="AU34" s="117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  <c r="JN34" s="112"/>
      <c r="JO34" s="112"/>
      <c r="JP34" s="112"/>
      <c r="JQ34" s="112"/>
      <c r="JR34" s="112"/>
      <c r="JS34" s="112"/>
      <c r="JT34" s="112"/>
      <c r="JU34" s="112"/>
      <c r="JV34" s="112"/>
      <c r="JW34" s="112"/>
      <c r="JX34" s="112"/>
      <c r="JY34" s="112"/>
      <c r="JZ34" s="112"/>
      <c r="KA34" s="112"/>
      <c r="KB34" s="112"/>
      <c r="KC34" s="112"/>
      <c r="KD34" s="112"/>
      <c r="KE34" s="112"/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2"/>
      <c r="LC34" s="112"/>
      <c r="LD34" s="112"/>
      <c r="LE34" s="112"/>
      <c r="LF34" s="112"/>
      <c r="LG34" s="112"/>
      <c r="LH34" s="112"/>
      <c r="LI34" s="112"/>
      <c r="LJ34" s="112"/>
      <c r="LK34" s="112"/>
      <c r="LL34" s="112"/>
      <c r="LM34" s="112"/>
      <c r="LN34" s="112"/>
      <c r="LO34" s="112"/>
      <c r="LP34" s="112"/>
      <c r="LQ34" s="112"/>
      <c r="LR34" s="112"/>
      <c r="LS34" s="112"/>
      <c r="LT34" s="112"/>
      <c r="LU34" s="112"/>
      <c r="LV34" s="112"/>
      <c r="LW34" s="112"/>
      <c r="LX34" s="112"/>
      <c r="LY34" s="112"/>
      <c r="LZ34" s="112"/>
      <c r="MA34" s="112"/>
      <c r="MB34" s="112"/>
      <c r="MC34" s="112"/>
      <c r="MD34" s="112"/>
      <c r="ME34" s="112"/>
      <c r="MF34" s="112"/>
      <c r="MG34" s="112"/>
      <c r="MH34" s="112"/>
      <c r="MI34" s="112"/>
      <c r="MJ34" s="112"/>
      <c r="MK34" s="112"/>
      <c r="ML34" s="112"/>
      <c r="MM34" s="112"/>
      <c r="MN34" s="112"/>
      <c r="MO34" s="112"/>
      <c r="MP34" s="112"/>
      <c r="MQ34" s="112"/>
      <c r="MR34" s="112"/>
      <c r="MS34" s="112"/>
      <c r="MT34" s="112"/>
      <c r="MU34" s="112"/>
      <c r="MV34" s="112"/>
      <c r="MW34" s="112"/>
      <c r="MX34" s="112"/>
      <c r="MY34" s="112"/>
      <c r="MZ34" s="112"/>
      <c r="NA34" s="112"/>
      <c r="NB34" s="112"/>
      <c r="NC34" s="112"/>
      <c r="ND34" s="112"/>
      <c r="NE34" s="112"/>
      <c r="NF34" s="112"/>
      <c r="NG34" s="112"/>
      <c r="NH34" s="112"/>
      <c r="NI34" s="112"/>
      <c r="NJ34" s="112"/>
      <c r="NK34" s="112"/>
      <c r="NL34" s="112"/>
      <c r="NM34" s="112"/>
      <c r="NN34" s="112"/>
      <c r="NO34" s="112"/>
      <c r="NP34" s="112"/>
      <c r="NQ34" s="112"/>
      <c r="NR34" s="112"/>
      <c r="NS34" s="112"/>
      <c r="NT34" s="112"/>
      <c r="NU34" s="112"/>
      <c r="NV34" s="112"/>
      <c r="NW34" s="112"/>
      <c r="NX34" s="112"/>
      <c r="NY34" s="112"/>
      <c r="NZ34" s="112"/>
      <c r="OA34" s="112"/>
      <c r="OB34" s="112"/>
      <c r="OC34" s="112"/>
      <c r="OD34" s="112"/>
      <c r="OE34" s="112"/>
      <c r="OF34" s="112"/>
      <c r="OG34" s="112"/>
      <c r="OH34" s="112"/>
      <c r="OI34" s="112"/>
      <c r="OJ34" s="112"/>
      <c r="OK34" s="112"/>
      <c r="OL34" s="112"/>
      <c r="OM34" s="112"/>
      <c r="ON34" s="112"/>
      <c r="OO34" s="112"/>
      <c r="OP34" s="112"/>
      <c r="OQ34" s="112"/>
      <c r="OR34" s="112"/>
      <c r="OS34" s="112"/>
      <c r="OT34" s="112"/>
      <c r="OU34" s="112"/>
      <c r="OV34" s="112"/>
      <c r="OW34" s="112"/>
      <c r="OX34" s="112"/>
      <c r="OY34" s="112"/>
      <c r="OZ34" s="112"/>
      <c r="PA34" s="112"/>
      <c r="PB34" s="112"/>
      <c r="PC34" s="112"/>
      <c r="PD34" s="112"/>
      <c r="PE34" s="112"/>
      <c r="PF34" s="112"/>
      <c r="PG34" s="112"/>
      <c r="PH34" s="112"/>
      <c r="PI34" s="112"/>
      <c r="PJ34" s="112"/>
      <c r="PK34" s="112"/>
      <c r="PL34" s="112"/>
      <c r="PM34" s="112"/>
      <c r="PN34" s="112"/>
      <c r="PO34" s="112"/>
      <c r="PP34" s="112"/>
      <c r="PQ34" s="112"/>
      <c r="PR34" s="112"/>
      <c r="PS34" s="112"/>
      <c r="PT34" s="112"/>
      <c r="PU34" s="112"/>
      <c r="PV34" s="112"/>
      <c r="PW34" s="112"/>
      <c r="PX34" s="112"/>
      <c r="PY34" s="112"/>
      <c r="PZ34" s="112"/>
      <c r="QA34" s="112"/>
      <c r="QB34" s="112"/>
      <c r="QC34" s="112"/>
      <c r="QD34" s="112"/>
      <c r="QE34" s="112"/>
      <c r="QF34" s="112"/>
      <c r="QG34" s="112"/>
      <c r="QH34" s="112"/>
      <c r="QI34" s="112"/>
      <c r="QJ34" s="112"/>
      <c r="QK34" s="112"/>
      <c r="QL34" s="112"/>
      <c r="QM34" s="112"/>
      <c r="QN34" s="112"/>
      <c r="QO34" s="112"/>
      <c r="QP34" s="112"/>
      <c r="QQ34" s="112"/>
      <c r="QR34" s="112"/>
      <c r="QS34" s="112"/>
      <c r="QT34" s="112"/>
      <c r="QU34" s="112"/>
      <c r="QV34" s="112"/>
      <c r="QW34" s="112"/>
      <c r="QX34" s="112"/>
      <c r="QY34" s="112"/>
      <c r="QZ34" s="112"/>
      <c r="RA34" s="112"/>
      <c r="RB34" s="112"/>
      <c r="RC34" s="112"/>
      <c r="RD34" s="112"/>
      <c r="RE34" s="112"/>
      <c r="RF34" s="112"/>
      <c r="RG34" s="112"/>
      <c r="RH34" s="112"/>
      <c r="RI34" s="112"/>
      <c r="RJ34" s="112"/>
      <c r="RK34" s="112"/>
      <c r="RL34" s="112"/>
      <c r="RM34" s="112"/>
      <c r="RN34" s="112"/>
      <c r="RO34" s="112"/>
      <c r="RP34" s="112"/>
      <c r="RQ34" s="112"/>
      <c r="RR34" s="112"/>
      <c r="RS34" s="112"/>
      <c r="RT34" s="112"/>
      <c r="RU34" s="112"/>
      <c r="RV34" s="112"/>
      <c r="RW34" s="112"/>
      <c r="RX34" s="112"/>
      <c r="RY34" s="112"/>
      <c r="RZ34" s="112"/>
      <c r="SA34" s="112"/>
      <c r="SB34" s="112"/>
      <c r="SC34" s="112"/>
      <c r="SD34" s="112"/>
      <c r="SE34" s="112"/>
      <c r="SF34" s="112"/>
      <c r="SG34" s="112"/>
      <c r="SH34" s="112"/>
      <c r="SI34" s="112"/>
      <c r="SJ34" s="112"/>
      <c r="SK34" s="112"/>
      <c r="SL34" s="112"/>
      <c r="SM34" s="112"/>
      <c r="SN34" s="112"/>
      <c r="SO34" s="112"/>
      <c r="SP34" s="112"/>
      <c r="SQ34" s="112"/>
      <c r="SR34" s="112"/>
      <c r="SS34" s="112"/>
      <c r="ST34" s="112"/>
      <c r="SU34" s="112"/>
      <c r="SV34" s="112"/>
      <c r="SW34" s="112"/>
      <c r="SX34" s="112"/>
      <c r="SY34" s="112"/>
      <c r="SZ34" s="112"/>
      <c r="TA34" s="112"/>
      <c r="TB34" s="112"/>
      <c r="TC34" s="112"/>
      <c r="TD34" s="112"/>
      <c r="TE34" s="112"/>
      <c r="TF34" s="112"/>
      <c r="TG34" s="112"/>
      <c r="TH34" s="112"/>
      <c r="TI34" s="112"/>
      <c r="TJ34" s="112"/>
      <c r="TK34" s="112"/>
      <c r="TL34" s="112"/>
      <c r="TM34" s="112"/>
      <c r="TN34" s="112"/>
      <c r="TO34" s="112"/>
      <c r="TP34" s="112"/>
      <c r="TQ34" s="112"/>
      <c r="TR34" s="112"/>
      <c r="TS34" s="112"/>
      <c r="TT34" s="112"/>
      <c r="TU34" s="112"/>
      <c r="TV34" s="112"/>
      <c r="TW34" s="112"/>
      <c r="TX34" s="112"/>
      <c r="TY34" s="112"/>
      <c r="TZ34" s="112"/>
      <c r="UA34" s="112"/>
      <c r="UB34" s="112"/>
      <c r="UC34" s="112"/>
      <c r="UD34" s="112"/>
      <c r="UE34" s="112"/>
      <c r="UF34" s="112"/>
      <c r="UG34" s="112"/>
      <c r="UH34" s="112"/>
      <c r="UI34" s="112"/>
      <c r="UJ34" s="112"/>
      <c r="UK34" s="112"/>
      <c r="UL34" s="112"/>
      <c r="UM34" s="112"/>
      <c r="UN34" s="112"/>
      <c r="UO34" s="112"/>
      <c r="UP34" s="112"/>
      <c r="UQ34" s="112"/>
      <c r="UR34" s="112"/>
      <c r="US34" s="112"/>
      <c r="UT34" s="112"/>
      <c r="UU34" s="112"/>
      <c r="UV34" s="112"/>
      <c r="UW34" s="112"/>
      <c r="UX34" s="112"/>
      <c r="UY34" s="112"/>
      <c r="UZ34" s="112"/>
      <c r="VA34" s="112"/>
      <c r="VB34" s="112"/>
      <c r="VC34" s="112"/>
      <c r="VD34" s="112"/>
      <c r="VE34" s="112"/>
      <c r="VF34" s="112"/>
      <c r="VG34" s="112"/>
      <c r="VH34" s="112"/>
      <c r="VI34" s="112"/>
      <c r="VJ34" s="112"/>
      <c r="VK34" s="112"/>
      <c r="VL34" s="112"/>
      <c r="VM34" s="112"/>
      <c r="VN34" s="112"/>
      <c r="VO34" s="112"/>
      <c r="VP34" s="112"/>
      <c r="VQ34" s="112"/>
      <c r="VR34" s="112"/>
      <c r="VS34" s="112"/>
      <c r="VT34" s="112"/>
      <c r="VU34" s="112"/>
      <c r="VV34" s="112"/>
      <c r="VW34" s="112"/>
      <c r="VX34" s="112"/>
      <c r="VY34" s="112"/>
      <c r="VZ34" s="112"/>
      <c r="WA34" s="112"/>
      <c r="WB34" s="112"/>
      <c r="WC34" s="112"/>
      <c r="WD34" s="112"/>
      <c r="WE34" s="112"/>
      <c r="WF34" s="112"/>
      <c r="WG34" s="112"/>
      <c r="WH34" s="112"/>
      <c r="WI34" s="112"/>
      <c r="WJ34" s="112"/>
      <c r="WK34" s="112"/>
      <c r="WL34" s="112"/>
      <c r="WM34" s="112"/>
      <c r="WN34" s="112"/>
      <c r="WO34" s="112"/>
      <c r="WP34" s="112"/>
      <c r="WQ34" s="112"/>
      <c r="WR34" s="112"/>
      <c r="WS34" s="112"/>
      <c r="WT34" s="112"/>
      <c r="WU34" s="112"/>
      <c r="WV34" s="112"/>
      <c r="WW34" s="112"/>
      <c r="WX34" s="112"/>
      <c r="WY34" s="112"/>
      <c r="WZ34" s="112"/>
      <c r="XA34" s="112"/>
      <c r="XB34" s="112"/>
      <c r="XC34" s="112"/>
      <c r="XD34" s="112"/>
      <c r="XE34" s="112"/>
      <c r="XF34" s="112"/>
      <c r="XG34" s="112"/>
      <c r="XH34" s="112"/>
      <c r="XI34" s="112"/>
      <c r="XJ34" s="112"/>
      <c r="XK34" s="112"/>
      <c r="XL34" s="112"/>
      <c r="XM34" s="112"/>
      <c r="XN34" s="112"/>
      <c r="XO34" s="112"/>
      <c r="XP34" s="112"/>
      <c r="XQ34" s="112"/>
      <c r="XR34" s="112"/>
      <c r="XS34" s="112"/>
      <c r="XT34" s="112"/>
      <c r="XU34" s="112"/>
      <c r="XV34" s="112"/>
      <c r="XW34" s="112"/>
      <c r="XX34" s="112"/>
      <c r="XY34" s="112"/>
      <c r="XZ34" s="112"/>
      <c r="YA34" s="112"/>
      <c r="YB34" s="112"/>
      <c r="YC34" s="112"/>
      <c r="YD34" s="112"/>
      <c r="YE34" s="112"/>
      <c r="YF34" s="112"/>
      <c r="YG34" s="112"/>
      <c r="YH34" s="112"/>
      <c r="YI34" s="112"/>
      <c r="YJ34" s="112"/>
      <c r="YK34" s="112"/>
      <c r="YL34" s="112"/>
      <c r="YM34" s="112"/>
      <c r="YN34" s="112"/>
      <c r="YO34" s="112"/>
      <c r="YP34" s="112"/>
      <c r="YQ34" s="112"/>
      <c r="YR34" s="112"/>
      <c r="YS34" s="112"/>
      <c r="YT34" s="112"/>
      <c r="YU34" s="112"/>
      <c r="YV34" s="112"/>
      <c r="YW34" s="112"/>
      <c r="YX34" s="112"/>
      <c r="YY34" s="112"/>
      <c r="YZ34" s="112"/>
      <c r="ZA34" s="112"/>
      <c r="ZB34" s="112"/>
      <c r="ZC34" s="112"/>
      <c r="ZD34" s="112"/>
      <c r="ZE34" s="112"/>
      <c r="ZF34" s="112"/>
      <c r="ZG34" s="112"/>
      <c r="ZH34" s="112"/>
      <c r="ZI34" s="112"/>
      <c r="ZJ34" s="112"/>
      <c r="ZK34" s="112"/>
      <c r="ZL34" s="112"/>
      <c r="ZM34" s="112"/>
      <c r="ZN34" s="112"/>
      <c r="ZO34" s="112"/>
      <c r="ZP34" s="112"/>
      <c r="ZQ34" s="112"/>
      <c r="ZR34" s="112"/>
      <c r="ZS34" s="112"/>
      <c r="ZT34" s="112"/>
      <c r="ZU34" s="112"/>
      <c r="ZV34" s="112"/>
      <c r="ZW34" s="112"/>
      <c r="ZX34" s="112"/>
      <c r="ZY34" s="112"/>
      <c r="ZZ34" s="112"/>
      <c r="AAA34" s="112"/>
      <c r="AAB34" s="112"/>
      <c r="AAC34" s="112"/>
      <c r="AAD34" s="112"/>
      <c r="AAE34" s="112"/>
      <c r="AAF34" s="112"/>
      <c r="AAG34" s="112"/>
      <c r="AAH34" s="112"/>
      <c r="AAI34" s="112"/>
      <c r="AAJ34" s="112"/>
      <c r="AAK34" s="112"/>
      <c r="AAL34" s="112"/>
      <c r="AAM34" s="112"/>
      <c r="AAN34" s="112"/>
      <c r="AAO34" s="112"/>
      <c r="AAP34" s="112"/>
      <c r="AAQ34" s="112"/>
      <c r="AAR34" s="112"/>
      <c r="AAS34" s="112"/>
      <c r="AAT34" s="112"/>
      <c r="AAU34" s="112"/>
      <c r="AAV34" s="112"/>
      <c r="AAW34" s="112"/>
      <c r="AAX34" s="112"/>
      <c r="AAY34" s="112"/>
      <c r="AAZ34" s="112"/>
      <c r="ABA34" s="112"/>
      <c r="ABB34" s="112"/>
      <c r="ABC34" s="112"/>
      <c r="ABD34" s="112"/>
      <c r="ABE34" s="112"/>
      <c r="ABF34" s="112"/>
      <c r="ABG34" s="112"/>
      <c r="ABH34" s="112"/>
      <c r="ABI34" s="112"/>
      <c r="ABJ34" s="112"/>
      <c r="ABK34" s="112"/>
      <c r="ABL34" s="112"/>
      <c r="ABM34" s="112"/>
      <c r="ABN34" s="112"/>
      <c r="ABO34" s="112"/>
      <c r="ABP34" s="112"/>
      <c r="ABQ34" s="112"/>
      <c r="ABR34" s="112"/>
      <c r="ABS34" s="112"/>
      <c r="ABT34" s="112"/>
      <c r="ABU34" s="112"/>
      <c r="ABV34" s="112"/>
      <c r="ABW34" s="112"/>
      <c r="ABX34" s="112"/>
      <c r="ABY34" s="112"/>
      <c r="ABZ34" s="112"/>
      <c r="ACA34" s="112"/>
      <c r="ACB34" s="112"/>
      <c r="ACC34" s="112"/>
      <c r="ACD34" s="112"/>
      <c r="ACE34" s="112"/>
      <c r="ACF34" s="112"/>
      <c r="ACG34" s="112"/>
      <c r="ACH34" s="112"/>
      <c r="ACI34" s="112"/>
      <c r="ACJ34" s="112"/>
      <c r="ACK34" s="112"/>
      <c r="ACL34" s="112"/>
      <c r="ACM34" s="112"/>
      <c r="ACN34" s="112"/>
      <c r="ACO34" s="112"/>
      <c r="ACP34" s="112"/>
      <c r="ACQ34" s="112"/>
      <c r="ACR34" s="112"/>
      <c r="ACS34" s="112"/>
      <c r="ACT34" s="112"/>
      <c r="ACU34" s="112"/>
      <c r="ACV34" s="112"/>
      <c r="ACW34" s="112"/>
      <c r="ACX34" s="112"/>
      <c r="ACY34" s="112"/>
      <c r="ACZ34" s="112"/>
      <c r="ADA34" s="112"/>
      <c r="ADB34" s="112"/>
      <c r="ADC34" s="112"/>
      <c r="ADD34" s="112"/>
      <c r="ADE34" s="112"/>
      <c r="ADF34" s="112"/>
      <c r="ADG34" s="112"/>
      <c r="ADH34" s="112"/>
      <c r="ADI34" s="112"/>
      <c r="ADJ34" s="112"/>
      <c r="ADK34" s="112"/>
      <c r="ADL34" s="112"/>
      <c r="ADM34" s="112"/>
      <c r="ADN34" s="112"/>
      <c r="ADO34" s="112"/>
      <c r="ADP34" s="112"/>
      <c r="ADQ34" s="112"/>
      <c r="ADR34" s="112"/>
      <c r="ADS34" s="112"/>
      <c r="ADT34" s="112"/>
      <c r="ADU34" s="112"/>
      <c r="ADV34" s="112"/>
      <c r="ADW34" s="112"/>
      <c r="ADX34" s="112"/>
      <c r="ADY34" s="112"/>
      <c r="ADZ34" s="112"/>
      <c r="AEA34" s="112"/>
      <c r="AEB34" s="112"/>
      <c r="AEC34" s="112"/>
      <c r="AED34" s="112"/>
      <c r="AEE34" s="112"/>
      <c r="AEF34" s="112"/>
      <c r="AEG34" s="112"/>
      <c r="AEH34" s="112"/>
      <c r="AEI34" s="112"/>
      <c r="AEJ34" s="112"/>
      <c r="AEK34" s="112"/>
      <c r="AEL34" s="112"/>
      <c r="AEM34" s="112"/>
      <c r="AEN34" s="112"/>
      <c r="AEO34" s="112"/>
      <c r="AEP34" s="112"/>
      <c r="AEQ34" s="112"/>
      <c r="AER34" s="112"/>
      <c r="AES34" s="112"/>
      <c r="AET34" s="112"/>
      <c r="AEU34" s="112"/>
      <c r="AEV34" s="112"/>
      <c r="AEW34" s="112"/>
      <c r="AEX34" s="112"/>
      <c r="AEY34" s="112"/>
      <c r="AEZ34" s="112"/>
      <c r="AFA34" s="112"/>
      <c r="AFB34" s="112"/>
      <c r="AFC34" s="112"/>
      <c r="AFD34" s="112"/>
      <c r="AFE34" s="112"/>
      <c r="AFF34" s="112"/>
      <c r="AFG34" s="112"/>
      <c r="AFH34" s="112"/>
      <c r="AFI34" s="112"/>
      <c r="AFJ34" s="112"/>
      <c r="AFK34" s="112"/>
      <c r="AFL34" s="112"/>
      <c r="AFM34" s="112"/>
      <c r="AFN34" s="112"/>
      <c r="AFO34" s="112"/>
      <c r="AFP34" s="112"/>
      <c r="AFQ34" s="112"/>
      <c r="AFR34" s="112"/>
      <c r="AFS34" s="112"/>
      <c r="AFT34" s="112"/>
      <c r="AFU34" s="112"/>
      <c r="AFV34" s="112"/>
      <c r="AFW34" s="112"/>
      <c r="AFX34" s="112"/>
      <c r="AFY34" s="112"/>
      <c r="AFZ34" s="112"/>
      <c r="AGA34" s="112"/>
      <c r="AGB34" s="112"/>
      <c r="AGC34" s="112"/>
      <c r="AGD34" s="112"/>
      <c r="AGE34" s="112"/>
      <c r="AGF34" s="112"/>
      <c r="AGG34" s="112"/>
      <c r="AGH34" s="112"/>
      <c r="AGI34" s="112"/>
      <c r="AGJ34" s="112"/>
      <c r="AGK34" s="112"/>
      <c r="AGL34" s="112"/>
      <c r="AGM34" s="112"/>
      <c r="AGN34" s="112"/>
      <c r="AGO34" s="112"/>
      <c r="AGP34" s="112"/>
      <c r="AGQ34" s="112"/>
      <c r="AGR34" s="112"/>
      <c r="AGS34" s="112"/>
      <c r="AGT34" s="112"/>
      <c r="AGU34" s="112"/>
      <c r="AGV34" s="112"/>
      <c r="AGW34" s="112"/>
      <c r="AGX34" s="112"/>
      <c r="AGY34" s="112"/>
      <c r="AGZ34" s="112"/>
      <c r="AHA34" s="112"/>
      <c r="AHB34" s="112"/>
      <c r="AHC34" s="112"/>
      <c r="AHD34" s="112"/>
      <c r="AHE34" s="112"/>
      <c r="AHF34" s="112"/>
      <c r="AHG34" s="112"/>
      <c r="AHH34" s="112"/>
      <c r="AHI34" s="112"/>
      <c r="AHJ34" s="112"/>
      <c r="AHK34" s="112"/>
      <c r="AHL34" s="112"/>
      <c r="AHM34" s="112"/>
      <c r="AHN34" s="112"/>
      <c r="AHO34" s="112"/>
      <c r="AHP34" s="112"/>
      <c r="AHQ34" s="112"/>
      <c r="AHR34" s="112"/>
      <c r="AHS34" s="112"/>
      <c r="AHT34" s="112"/>
      <c r="AHU34" s="112"/>
      <c r="AHV34" s="112"/>
      <c r="AHW34" s="112"/>
      <c r="AHX34" s="112"/>
      <c r="AHY34" s="112"/>
      <c r="AHZ34" s="112"/>
      <c r="AIA34" s="112"/>
      <c r="AIB34" s="112"/>
      <c r="AIC34" s="112"/>
      <c r="AID34" s="112"/>
      <c r="AIE34" s="112"/>
      <c r="AIF34" s="112"/>
      <c r="AIG34" s="112"/>
      <c r="AIH34" s="112"/>
      <c r="AII34" s="112"/>
      <c r="AIJ34" s="112"/>
      <c r="AIK34" s="112"/>
      <c r="AIL34" s="112"/>
      <c r="AIM34" s="112"/>
      <c r="AIN34" s="112"/>
      <c r="AIO34" s="112"/>
      <c r="AIP34" s="112"/>
      <c r="AIQ34" s="112"/>
      <c r="AIR34" s="112"/>
      <c r="AIS34" s="112"/>
      <c r="AIT34" s="112"/>
      <c r="AIU34" s="112"/>
      <c r="AIV34" s="112"/>
      <c r="AIW34" s="112"/>
      <c r="AIX34" s="112"/>
      <c r="AIY34" s="112"/>
      <c r="AIZ34" s="112"/>
      <c r="AJA34" s="112"/>
      <c r="AJB34" s="112"/>
      <c r="AJC34" s="112"/>
      <c r="AJD34" s="112"/>
      <c r="AJE34" s="112"/>
      <c r="AJF34" s="112"/>
      <c r="AJG34" s="112"/>
      <c r="AJH34" s="112"/>
      <c r="AJI34" s="112"/>
      <c r="AJJ34" s="112"/>
      <c r="AJK34" s="112"/>
      <c r="AJL34" s="112"/>
      <c r="AJM34" s="112"/>
      <c r="AJN34" s="112"/>
      <c r="AJO34" s="112"/>
      <c r="AJP34" s="112"/>
      <c r="AJQ34" s="112"/>
      <c r="AJR34" s="112"/>
      <c r="AJS34" s="112"/>
      <c r="AJT34" s="112"/>
      <c r="AJU34" s="112"/>
      <c r="AJV34" s="112"/>
      <c r="AJW34" s="112"/>
      <c r="AJX34" s="112"/>
      <c r="AJY34" s="112"/>
      <c r="AJZ34" s="112"/>
      <c r="AKA34" s="112"/>
      <c r="AKB34" s="112"/>
      <c r="AKC34" s="112"/>
      <c r="AKD34" s="112"/>
      <c r="AKE34" s="112"/>
      <c r="AKF34" s="112"/>
      <c r="AKG34" s="112"/>
      <c r="AKH34" s="112"/>
      <c r="AKI34" s="112"/>
      <c r="AKJ34" s="112"/>
      <c r="AKK34" s="112"/>
      <c r="AKL34" s="112"/>
      <c r="AKM34" s="112"/>
      <c r="AKN34" s="112"/>
      <c r="AKO34" s="112"/>
      <c r="AKP34" s="112"/>
      <c r="AKQ34" s="112"/>
      <c r="AKR34" s="112"/>
      <c r="AKS34" s="112"/>
      <c r="AKT34" s="112"/>
      <c r="AKU34" s="112"/>
      <c r="AKV34" s="112"/>
      <c r="AKW34" s="112"/>
      <c r="AKX34" s="112"/>
      <c r="AKY34" s="112"/>
      <c r="AKZ34" s="112"/>
      <c r="ALA34" s="112"/>
      <c r="ALB34" s="112"/>
      <c r="ALC34" s="112"/>
      <c r="ALD34" s="112"/>
      <c r="ALE34" s="112"/>
      <c r="ALF34" s="112"/>
      <c r="ALG34" s="112"/>
      <c r="ALH34" s="112"/>
      <c r="ALI34" s="112"/>
      <c r="ALJ34" s="112"/>
      <c r="ALK34" s="112"/>
      <c r="ALL34" s="112"/>
      <c r="ALM34" s="112"/>
      <c r="ALN34" s="112"/>
      <c r="ALO34" s="112"/>
      <c r="ALP34" s="112"/>
      <c r="ALQ34" s="112"/>
      <c r="ALR34" s="112"/>
      <c r="ALS34" s="112"/>
      <c r="ALT34" s="112"/>
      <c r="ALU34" s="112"/>
      <c r="ALV34" s="112"/>
      <c r="ALW34" s="112"/>
      <c r="ALX34" s="112"/>
      <c r="ALY34" s="112"/>
      <c r="ALZ34" s="112"/>
      <c r="AMA34" s="112"/>
      <c r="AMB34" s="112"/>
      <c r="AMC34" s="112"/>
      <c r="AMD34" s="112"/>
      <c r="AME34" s="112"/>
      <c r="AMF34" s="112"/>
      <c r="AMG34" s="112"/>
      <c r="AMH34" s="112"/>
      <c r="AMI34" s="112"/>
      <c r="AMJ34" s="112"/>
      <c r="AMK34" s="112"/>
      <c r="AML34" s="112"/>
      <c r="AMM34" s="112"/>
      <c r="AMN34" s="112"/>
      <c r="AMO34" s="112"/>
      <c r="AMP34" s="112"/>
      <c r="AMQ34" s="112"/>
      <c r="AMR34" s="112"/>
      <c r="AMS34" s="112"/>
      <c r="AMT34" s="112"/>
      <c r="AMU34" s="112"/>
      <c r="AMV34" s="112"/>
      <c r="AMW34" s="112"/>
      <c r="AMX34" s="112"/>
      <c r="AMY34" s="112"/>
      <c r="AMZ34" s="112"/>
      <c r="ANA34" s="112"/>
      <c r="ANB34" s="112"/>
      <c r="ANC34" s="112"/>
      <c r="AND34" s="112"/>
      <c r="ANE34" s="112"/>
      <c r="ANF34" s="112"/>
      <c r="ANG34" s="112"/>
      <c r="ANH34" s="112"/>
      <c r="ANI34" s="112"/>
      <c r="ANJ34" s="112"/>
      <c r="ANK34" s="112"/>
      <c r="ANL34" s="112"/>
      <c r="ANM34" s="112"/>
      <c r="ANN34" s="112"/>
      <c r="ANO34" s="112"/>
      <c r="ANP34" s="112"/>
      <c r="ANQ34" s="112"/>
      <c r="ANR34" s="112"/>
      <c r="ANS34" s="112"/>
      <c r="ANT34" s="112"/>
      <c r="ANU34" s="112"/>
      <c r="ANV34" s="112"/>
      <c r="ANW34" s="112"/>
      <c r="ANX34" s="112"/>
      <c r="ANY34" s="112"/>
      <c r="ANZ34" s="112"/>
      <c r="AOA34" s="112"/>
      <c r="AOB34" s="112"/>
      <c r="AOC34" s="112"/>
      <c r="AOD34" s="112"/>
      <c r="AOE34" s="112"/>
      <c r="AOF34" s="112"/>
      <c r="AOG34" s="112"/>
      <c r="AOH34" s="112"/>
      <c r="AOI34" s="112"/>
      <c r="AOJ34" s="112"/>
      <c r="AOK34" s="112"/>
      <c r="AOL34" s="112"/>
      <c r="AOM34" s="112"/>
      <c r="AON34" s="112"/>
      <c r="AOO34" s="112"/>
      <c r="AOP34" s="112"/>
      <c r="AOQ34" s="112"/>
      <c r="AOR34" s="112"/>
      <c r="AOS34" s="112"/>
      <c r="AOT34" s="112"/>
      <c r="AOU34" s="112"/>
      <c r="AOV34" s="112"/>
      <c r="AOW34" s="112"/>
      <c r="AOX34" s="112"/>
      <c r="AOY34" s="112"/>
      <c r="AOZ34" s="112"/>
      <c r="APA34" s="112"/>
      <c r="APB34" s="112"/>
      <c r="APC34" s="112"/>
      <c r="APD34" s="112"/>
      <c r="APE34" s="112"/>
      <c r="APF34" s="112"/>
      <c r="APG34" s="112"/>
      <c r="APH34" s="112"/>
      <c r="API34" s="112"/>
      <c r="APJ34" s="112"/>
      <c r="APK34" s="112"/>
      <c r="APL34" s="112"/>
      <c r="APM34" s="112"/>
      <c r="APN34" s="112"/>
      <c r="APO34" s="112"/>
      <c r="APP34" s="112"/>
      <c r="APQ34" s="112"/>
      <c r="APR34" s="112"/>
      <c r="APS34" s="112"/>
      <c r="APT34" s="112"/>
      <c r="APU34" s="112"/>
      <c r="APV34" s="112"/>
      <c r="APW34" s="112"/>
      <c r="APX34" s="112"/>
      <c r="APY34" s="112"/>
      <c r="APZ34" s="112"/>
      <c r="AQA34" s="112"/>
      <c r="AQB34" s="112"/>
      <c r="AQC34" s="112"/>
      <c r="AQD34" s="112"/>
      <c r="AQE34" s="112"/>
      <c r="AQF34" s="112"/>
      <c r="AQG34" s="112"/>
      <c r="AQH34" s="112"/>
      <c r="AQI34" s="112"/>
      <c r="AQJ34" s="112"/>
      <c r="AQK34" s="112"/>
      <c r="AQL34" s="112"/>
      <c r="AQM34" s="112"/>
      <c r="AQN34" s="112"/>
      <c r="AQO34" s="112"/>
      <c r="AQP34" s="112"/>
      <c r="AQQ34" s="112"/>
      <c r="AQR34" s="112"/>
      <c r="AQS34" s="112"/>
      <c r="AQT34" s="112"/>
      <c r="AQU34" s="112"/>
      <c r="AQV34" s="112"/>
      <c r="AQW34" s="112"/>
      <c r="AQX34" s="112"/>
      <c r="AQY34" s="112"/>
      <c r="AQZ34" s="112"/>
      <c r="ARA34" s="112"/>
      <c r="ARB34" s="112"/>
      <c r="ARC34" s="112"/>
      <c r="ARD34" s="112"/>
      <c r="ARE34" s="112"/>
      <c r="ARF34" s="112"/>
      <c r="ARG34" s="112"/>
      <c r="ARH34" s="112"/>
      <c r="ARI34" s="112"/>
      <c r="ARJ34" s="112"/>
      <c r="ARK34" s="112"/>
      <c r="ARL34" s="112"/>
      <c r="ARM34" s="112"/>
      <c r="ARN34" s="112"/>
      <c r="ARO34" s="112"/>
      <c r="ARP34" s="112"/>
      <c r="ARQ34" s="112"/>
      <c r="ARR34" s="112"/>
      <c r="ARS34" s="112"/>
      <c r="ART34" s="112"/>
      <c r="ARU34" s="112"/>
      <c r="ARV34" s="112"/>
      <c r="ARW34" s="112"/>
      <c r="ARX34" s="112"/>
      <c r="ARY34" s="112"/>
      <c r="ARZ34" s="112"/>
      <c r="ASA34" s="112"/>
      <c r="ASB34" s="112"/>
      <c r="ASC34" s="112"/>
      <c r="ASD34" s="112"/>
      <c r="ASE34" s="112"/>
      <c r="ASF34" s="112"/>
      <c r="ASG34" s="112"/>
      <c r="ASH34" s="112"/>
      <c r="ASI34" s="112"/>
      <c r="ASJ34" s="112"/>
      <c r="ASK34" s="112"/>
      <c r="ASL34" s="112"/>
      <c r="ASM34" s="112"/>
      <c r="ASN34" s="112"/>
      <c r="ASO34" s="112"/>
      <c r="ASP34" s="112"/>
      <c r="ASQ34" s="112"/>
      <c r="ASR34" s="112"/>
      <c r="ASS34" s="112"/>
      <c r="AST34" s="112"/>
      <c r="ASU34" s="112"/>
      <c r="ASV34" s="112"/>
      <c r="ASW34" s="112"/>
      <c r="ASX34" s="112"/>
      <c r="ASY34" s="112"/>
      <c r="ASZ34" s="112"/>
      <c r="ATA34" s="112"/>
      <c r="ATB34" s="112"/>
      <c r="ATC34" s="112"/>
      <c r="ATD34" s="112"/>
      <c r="ATE34" s="112"/>
      <c r="ATF34" s="112"/>
      <c r="ATG34" s="112"/>
      <c r="ATH34" s="112"/>
      <c r="ATI34" s="112"/>
      <c r="ATJ34" s="112"/>
      <c r="ATK34" s="112"/>
      <c r="ATL34" s="112"/>
      <c r="ATM34" s="112"/>
      <c r="ATN34" s="112"/>
      <c r="ATO34" s="112"/>
      <c r="ATP34" s="112"/>
      <c r="ATQ34" s="112"/>
      <c r="ATR34" s="112"/>
      <c r="ATS34" s="112"/>
      <c r="ATT34" s="112"/>
      <c r="ATU34" s="112"/>
      <c r="ATV34" s="112"/>
      <c r="ATW34" s="112"/>
      <c r="ATX34" s="112"/>
      <c r="ATY34" s="112"/>
      <c r="ATZ34" s="112"/>
      <c r="AUA34" s="112"/>
      <c r="AUB34" s="112"/>
      <c r="AUC34" s="112"/>
      <c r="AUD34" s="112"/>
      <c r="AUE34" s="112"/>
      <c r="AUF34" s="112"/>
      <c r="AUG34" s="112"/>
      <c r="AUH34" s="112"/>
      <c r="AUI34" s="112"/>
      <c r="AUJ34" s="112"/>
      <c r="AUK34" s="112"/>
      <c r="AUL34" s="112"/>
      <c r="AUM34" s="112"/>
      <c r="AUN34" s="112"/>
      <c r="AUO34" s="112"/>
      <c r="AUP34" s="112"/>
      <c r="AUQ34" s="112"/>
      <c r="AUR34" s="112"/>
      <c r="AUS34" s="112"/>
      <c r="AUT34" s="112"/>
      <c r="AUU34" s="112"/>
      <c r="AUV34" s="112"/>
      <c r="AUW34" s="112"/>
      <c r="AUX34" s="112"/>
      <c r="AUY34" s="112"/>
      <c r="AUZ34" s="112"/>
      <c r="AVA34" s="112"/>
      <c r="AVB34" s="112"/>
      <c r="AVC34" s="112"/>
      <c r="AVD34" s="112"/>
      <c r="AVE34" s="112"/>
      <c r="AVF34" s="112"/>
      <c r="AVG34" s="112"/>
      <c r="AVH34" s="112"/>
      <c r="AVI34" s="112"/>
      <c r="AVJ34" s="112"/>
      <c r="AVK34" s="112"/>
      <c r="AVL34" s="112"/>
      <c r="AVM34" s="112"/>
      <c r="AVN34" s="112"/>
      <c r="AVO34" s="112"/>
      <c r="AVP34" s="112"/>
      <c r="AVQ34" s="112"/>
      <c r="AVR34" s="112"/>
      <c r="AVS34" s="112"/>
      <c r="AVT34" s="112"/>
      <c r="AVU34" s="112"/>
      <c r="AVV34" s="112"/>
      <c r="AVW34" s="112"/>
      <c r="AVX34" s="112"/>
      <c r="AVY34" s="112"/>
      <c r="AVZ34" s="112"/>
      <c r="AWA34" s="112"/>
      <c r="AWB34" s="112"/>
      <c r="AWC34" s="112"/>
      <c r="AWD34" s="112"/>
      <c r="AWE34" s="112"/>
      <c r="AWF34" s="112"/>
      <c r="AWG34" s="112"/>
      <c r="AWH34" s="112"/>
      <c r="AWI34" s="112"/>
      <c r="AWJ34" s="112"/>
      <c r="AWK34" s="112"/>
      <c r="AWL34" s="112"/>
      <c r="AWM34" s="112"/>
      <c r="AWN34" s="112"/>
      <c r="AWO34" s="112"/>
      <c r="AWP34" s="112"/>
      <c r="AWQ34" s="112"/>
      <c r="AWR34" s="112"/>
      <c r="AWS34" s="112"/>
      <c r="AWT34" s="112"/>
      <c r="AWU34" s="112"/>
      <c r="AWV34" s="112"/>
      <c r="AWW34" s="112"/>
      <c r="AWX34" s="112"/>
      <c r="AWY34" s="112"/>
      <c r="AWZ34" s="112"/>
      <c r="AXA34" s="112"/>
      <c r="AXB34" s="112"/>
      <c r="AXC34" s="112"/>
      <c r="AXD34" s="112"/>
      <c r="AXE34" s="112"/>
      <c r="AXF34" s="112"/>
      <c r="AXG34" s="112"/>
      <c r="AXH34" s="112"/>
      <c r="AXI34" s="112"/>
      <c r="AXJ34" s="112"/>
      <c r="AXK34" s="112"/>
      <c r="AXL34" s="112"/>
      <c r="AXM34" s="112"/>
      <c r="AXN34" s="112"/>
      <c r="AXO34" s="112"/>
      <c r="AXP34" s="112"/>
      <c r="AXQ34" s="112"/>
      <c r="AXR34" s="112"/>
      <c r="AXS34" s="112"/>
      <c r="AXT34" s="112"/>
      <c r="AXU34" s="112"/>
      <c r="AXV34" s="112"/>
      <c r="AXW34" s="112"/>
      <c r="AXX34" s="112"/>
      <c r="AXY34" s="112"/>
      <c r="AXZ34" s="112"/>
      <c r="AYA34" s="112"/>
      <c r="AYB34" s="112"/>
      <c r="AYC34" s="112"/>
      <c r="AYD34" s="112"/>
      <c r="AYE34" s="112"/>
      <c r="AYF34" s="112"/>
      <c r="AYG34" s="112"/>
      <c r="AYH34" s="112"/>
      <c r="AYI34" s="112"/>
      <c r="AYJ34" s="112"/>
      <c r="AYK34" s="112"/>
      <c r="AYL34" s="112"/>
      <c r="AYM34" s="112"/>
      <c r="AYN34" s="112"/>
      <c r="AYO34" s="112"/>
      <c r="AYP34" s="112"/>
      <c r="AYQ34" s="112"/>
      <c r="AYR34" s="112"/>
      <c r="AYS34" s="112"/>
      <c r="AYT34" s="112"/>
      <c r="AYU34" s="112"/>
      <c r="AYV34" s="112"/>
      <c r="AYW34" s="112"/>
      <c r="AYX34" s="112"/>
      <c r="AYY34" s="112"/>
      <c r="AYZ34" s="112"/>
      <c r="AZA34" s="112"/>
      <c r="AZB34" s="112"/>
      <c r="AZC34" s="112"/>
      <c r="AZD34" s="112"/>
      <c r="AZE34" s="112"/>
      <c r="AZF34" s="112"/>
      <c r="AZG34" s="112"/>
      <c r="AZH34" s="112"/>
      <c r="AZI34" s="112"/>
      <c r="AZJ34" s="112"/>
      <c r="AZK34" s="112"/>
      <c r="AZL34" s="112"/>
      <c r="AZM34" s="112"/>
      <c r="AZN34" s="112"/>
      <c r="AZO34" s="112"/>
      <c r="AZP34" s="112"/>
      <c r="AZQ34" s="112"/>
      <c r="AZR34" s="112"/>
      <c r="AZS34" s="112"/>
      <c r="AZT34" s="112"/>
      <c r="AZU34" s="112"/>
      <c r="AZV34" s="112"/>
      <c r="AZW34" s="112"/>
      <c r="AZX34" s="112"/>
      <c r="AZY34" s="112"/>
      <c r="AZZ34" s="112"/>
      <c r="BAA34" s="112"/>
      <c r="BAB34" s="112"/>
      <c r="BAC34" s="112"/>
      <c r="BAD34" s="112"/>
      <c r="BAE34" s="112"/>
      <c r="BAF34" s="112"/>
      <c r="BAG34" s="112"/>
      <c r="BAH34" s="112"/>
      <c r="BAI34" s="112"/>
      <c r="BAJ34" s="112"/>
      <c r="BAK34" s="112"/>
      <c r="BAL34" s="112"/>
      <c r="BAM34" s="112"/>
      <c r="BAN34" s="112"/>
      <c r="BAO34" s="112"/>
      <c r="BAP34" s="112"/>
      <c r="BAQ34" s="112"/>
      <c r="BAR34" s="112"/>
      <c r="BAS34" s="112"/>
      <c r="BAT34" s="112"/>
      <c r="BAU34" s="112"/>
      <c r="BAV34" s="112"/>
      <c r="BAW34" s="112"/>
      <c r="BAX34" s="112"/>
      <c r="BAY34" s="112"/>
      <c r="BAZ34" s="112"/>
      <c r="BBA34" s="112"/>
      <c r="BBB34" s="112"/>
      <c r="BBC34" s="112"/>
      <c r="BBD34" s="112"/>
      <c r="BBE34" s="112"/>
      <c r="BBF34" s="112"/>
      <c r="BBG34" s="112"/>
      <c r="BBH34" s="112"/>
      <c r="BBI34" s="112"/>
      <c r="BBJ34" s="112"/>
      <c r="BBK34" s="112"/>
      <c r="BBL34" s="112"/>
      <c r="BBM34" s="112"/>
      <c r="BBN34" s="112"/>
      <c r="BBO34" s="112"/>
      <c r="BBP34" s="112"/>
      <c r="BBQ34" s="112"/>
      <c r="BBR34" s="112"/>
      <c r="BBS34" s="112"/>
      <c r="BBT34" s="112"/>
      <c r="BBU34" s="112"/>
      <c r="BBV34" s="112"/>
      <c r="BBW34" s="112"/>
      <c r="BBX34" s="112"/>
      <c r="BBY34" s="112"/>
      <c r="BBZ34" s="112"/>
      <c r="BCA34" s="112"/>
      <c r="BCB34" s="112"/>
      <c r="BCC34" s="112"/>
      <c r="BCD34" s="112"/>
      <c r="BCE34" s="112"/>
      <c r="BCF34" s="112"/>
      <c r="BCG34" s="112"/>
      <c r="BCH34" s="112"/>
      <c r="BCI34" s="112"/>
      <c r="BCJ34" s="112"/>
      <c r="BCK34" s="112"/>
      <c r="BCL34" s="112"/>
      <c r="BCM34" s="112"/>
      <c r="BCN34" s="112"/>
      <c r="BCO34" s="112"/>
      <c r="BCP34" s="112"/>
      <c r="BCQ34" s="112"/>
      <c r="BCR34" s="112"/>
      <c r="BCS34" s="112"/>
      <c r="BCT34" s="112"/>
      <c r="BCU34" s="112"/>
      <c r="BCV34" s="112"/>
      <c r="BCW34" s="112"/>
      <c r="BCX34" s="112"/>
      <c r="BCY34" s="112"/>
      <c r="BCZ34" s="112"/>
      <c r="BDA34" s="112"/>
      <c r="BDB34" s="112"/>
      <c r="BDC34" s="112"/>
      <c r="BDD34" s="112"/>
      <c r="BDE34" s="112"/>
      <c r="BDF34" s="112"/>
      <c r="BDG34" s="112"/>
      <c r="BDH34" s="112"/>
      <c r="BDI34" s="112"/>
      <c r="BDJ34" s="112"/>
      <c r="BDK34" s="112"/>
      <c r="BDL34" s="112"/>
      <c r="BDM34" s="112"/>
      <c r="BDN34" s="112"/>
      <c r="BDO34" s="112"/>
      <c r="BDP34" s="112"/>
      <c r="BDQ34" s="112"/>
      <c r="BDR34" s="112"/>
      <c r="BDS34" s="112"/>
      <c r="BDT34" s="112"/>
      <c r="BDU34" s="112"/>
      <c r="BDV34" s="112"/>
      <c r="BDW34" s="112"/>
      <c r="BDX34" s="112"/>
      <c r="BDY34" s="112"/>
      <c r="BDZ34" s="112"/>
      <c r="BEA34" s="112"/>
      <c r="BEB34" s="112"/>
      <c r="BEC34" s="112"/>
      <c r="BED34" s="112"/>
      <c r="BEE34" s="112"/>
      <c r="BEF34" s="112"/>
      <c r="BEG34" s="112"/>
      <c r="BEH34" s="112"/>
      <c r="BEI34" s="112"/>
      <c r="BEJ34" s="112"/>
      <c r="BEK34" s="112"/>
      <c r="BEL34" s="112"/>
      <c r="BEM34" s="112"/>
      <c r="BEN34" s="112"/>
      <c r="BEO34" s="112"/>
      <c r="BEP34" s="112"/>
      <c r="BEQ34" s="112"/>
      <c r="BER34" s="112"/>
      <c r="BES34" s="112"/>
      <c r="BET34" s="112"/>
      <c r="BEU34" s="112"/>
      <c r="BEV34" s="112"/>
      <c r="BEW34" s="112"/>
      <c r="BEX34" s="112"/>
      <c r="BEY34" s="112"/>
      <c r="BEZ34" s="112"/>
      <c r="BFA34" s="112"/>
      <c r="BFB34" s="112"/>
      <c r="BFC34" s="112"/>
      <c r="BFD34" s="112"/>
      <c r="BFE34" s="112"/>
      <c r="BFF34" s="112"/>
      <c r="BFG34" s="112"/>
      <c r="BFH34" s="112"/>
      <c r="BFI34" s="112"/>
      <c r="BFJ34" s="112"/>
      <c r="BFK34" s="112"/>
      <c r="BFL34" s="112"/>
      <c r="BFM34" s="112"/>
      <c r="BFN34" s="112"/>
      <c r="BFO34" s="112"/>
      <c r="BFP34" s="112"/>
      <c r="BFQ34" s="112"/>
      <c r="BFR34" s="112"/>
      <c r="BFS34" s="112"/>
      <c r="BFT34" s="112"/>
      <c r="BFU34" s="112"/>
      <c r="BFV34" s="112"/>
      <c r="BFW34" s="112"/>
      <c r="BFX34" s="112"/>
      <c r="BFY34" s="112"/>
      <c r="BFZ34" s="112"/>
      <c r="BGA34" s="112"/>
      <c r="BGB34" s="112"/>
      <c r="BGC34" s="112"/>
      <c r="BGD34" s="112"/>
      <c r="BGE34" s="112"/>
      <c r="BGF34" s="112"/>
      <c r="BGG34" s="112"/>
      <c r="BGH34" s="112"/>
      <c r="BGI34" s="112"/>
      <c r="BGJ34" s="112"/>
      <c r="BGK34" s="112"/>
      <c r="BGL34" s="112"/>
      <c r="BGM34" s="112"/>
      <c r="BGN34" s="112"/>
      <c r="BGO34" s="112"/>
      <c r="BGP34" s="112"/>
      <c r="BGQ34" s="112"/>
      <c r="BGR34" s="112"/>
      <c r="BGS34" s="112"/>
      <c r="BGT34" s="112"/>
      <c r="BGU34" s="112"/>
      <c r="BGV34" s="112"/>
      <c r="BGW34" s="112"/>
      <c r="BGX34" s="112"/>
      <c r="BGY34" s="112"/>
      <c r="BGZ34" s="112"/>
      <c r="BHA34" s="112"/>
      <c r="BHB34" s="112"/>
      <c r="BHC34" s="112"/>
      <c r="BHD34" s="112"/>
      <c r="BHE34" s="112"/>
      <c r="BHF34" s="112"/>
      <c r="BHG34" s="112"/>
      <c r="BHH34" s="112"/>
      <c r="BHI34" s="112"/>
      <c r="BHJ34" s="112"/>
      <c r="BHK34" s="112"/>
      <c r="BHL34" s="112"/>
      <c r="BHM34" s="112"/>
      <c r="BHN34" s="112"/>
      <c r="BHO34" s="112"/>
      <c r="BHP34" s="112"/>
      <c r="BHQ34" s="112"/>
      <c r="BHR34" s="112"/>
      <c r="BHS34" s="112"/>
      <c r="BHT34" s="112"/>
      <c r="BHU34" s="112"/>
      <c r="BHV34" s="112"/>
      <c r="BHW34" s="112"/>
      <c r="BHX34" s="112"/>
      <c r="BHY34" s="112"/>
      <c r="BHZ34" s="112"/>
      <c r="BIA34" s="112"/>
      <c r="BIB34" s="112"/>
      <c r="BIC34" s="112"/>
      <c r="BID34" s="112"/>
      <c r="BIE34" s="112"/>
      <c r="BIF34" s="112"/>
      <c r="BIG34" s="112"/>
      <c r="BIH34" s="112"/>
      <c r="BII34" s="112"/>
      <c r="BIJ34" s="112"/>
      <c r="BIK34" s="112"/>
      <c r="BIL34" s="112"/>
      <c r="BIM34" s="112"/>
      <c r="BIN34" s="112"/>
      <c r="BIO34" s="112"/>
      <c r="BIP34" s="112"/>
      <c r="BIQ34" s="112"/>
      <c r="BIR34" s="112"/>
      <c r="BIS34" s="112"/>
      <c r="BIT34" s="112"/>
      <c r="BIU34" s="112"/>
      <c r="BIV34" s="112"/>
      <c r="BIW34" s="112"/>
      <c r="BIX34" s="112"/>
      <c r="BIY34" s="112"/>
      <c r="BIZ34" s="112"/>
      <c r="BJA34" s="112"/>
      <c r="BJB34" s="112"/>
      <c r="BJC34" s="112"/>
      <c r="BJD34" s="112"/>
      <c r="BJE34" s="112"/>
      <c r="BJF34" s="112"/>
      <c r="BJG34" s="112"/>
      <c r="BJH34" s="112"/>
      <c r="BJI34" s="112"/>
      <c r="BJJ34" s="112"/>
      <c r="BJK34" s="112"/>
      <c r="BJL34" s="112"/>
      <c r="BJM34" s="112"/>
      <c r="BJN34" s="112"/>
      <c r="BJO34" s="112"/>
      <c r="BJP34" s="112"/>
      <c r="BJQ34" s="112"/>
      <c r="BJR34" s="112"/>
      <c r="BJS34" s="112"/>
      <c r="BJT34" s="112"/>
      <c r="BJU34" s="112"/>
      <c r="BJV34" s="112"/>
      <c r="BJW34" s="112"/>
      <c r="BJX34" s="112"/>
      <c r="BJY34" s="112"/>
      <c r="BJZ34" s="112"/>
      <c r="BKA34" s="112"/>
      <c r="BKB34" s="112"/>
      <c r="BKC34" s="112"/>
      <c r="BKD34" s="112"/>
      <c r="BKE34" s="112"/>
      <c r="BKF34" s="112"/>
      <c r="BKG34" s="112"/>
      <c r="BKH34" s="112"/>
      <c r="BKI34" s="112"/>
      <c r="BKJ34" s="112"/>
      <c r="BKK34" s="112"/>
      <c r="BKL34" s="112"/>
      <c r="BKM34" s="112"/>
      <c r="BKN34" s="112"/>
      <c r="BKO34" s="112"/>
      <c r="BKP34" s="112"/>
      <c r="BKQ34" s="112"/>
      <c r="BKR34" s="112"/>
      <c r="BKS34" s="112"/>
      <c r="BKT34" s="112"/>
      <c r="BKU34" s="112"/>
      <c r="BKV34" s="112"/>
      <c r="BKW34" s="112"/>
      <c r="BKX34" s="112"/>
      <c r="BKY34" s="112"/>
      <c r="BKZ34" s="112"/>
      <c r="BLA34" s="112"/>
      <c r="BLB34" s="112"/>
      <c r="BLC34" s="112"/>
      <c r="BLD34" s="112"/>
      <c r="BLE34" s="112"/>
      <c r="BLF34" s="112"/>
      <c r="BLG34" s="112"/>
      <c r="BLH34" s="112"/>
      <c r="BLI34" s="112"/>
      <c r="BLJ34" s="112"/>
      <c r="BLK34" s="112"/>
      <c r="BLL34" s="112"/>
      <c r="BLM34" s="112"/>
      <c r="BLN34" s="112"/>
      <c r="BLO34" s="112"/>
      <c r="BLP34" s="112"/>
      <c r="BLQ34" s="112"/>
      <c r="BLR34" s="112"/>
      <c r="BLS34" s="112"/>
      <c r="BLT34" s="112"/>
      <c r="BLU34" s="112"/>
      <c r="BLV34" s="112"/>
      <c r="BLW34" s="112"/>
      <c r="BLX34" s="112"/>
      <c r="BLY34" s="112"/>
      <c r="BLZ34" s="112"/>
      <c r="BMA34" s="112"/>
      <c r="BMB34" s="112"/>
      <c r="BMC34" s="112"/>
      <c r="BMD34" s="112"/>
      <c r="BME34" s="112"/>
      <c r="BMF34" s="112"/>
      <c r="BMG34" s="112"/>
      <c r="BMH34" s="112"/>
      <c r="BMI34" s="112"/>
      <c r="BMJ34" s="112"/>
      <c r="BMK34" s="112"/>
      <c r="BML34" s="112"/>
      <c r="BMM34" s="112"/>
      <c r="BMN34" s="112"/>
      <c r="BMO34" s="112"/>
      <c r="BMP34" s="112"/>
      <c r="BMQ34" s="112"/>
      <c r="BMR34" s="112"/>
      <c r="BMS34" s="112"/>
      <c r="BMT34" s="112"/>
      <c r="BMU34" s="112"/>
      <c r="BMV34" s="112"/>
      <c r="BMW34" s="112"/>
      <c r="BMX34" s="112"/>
      <c r="BMY34" s="112"/>
      <c r="BMZ34" s="112"/>
      <c r="BNA34" s="112"/>
      <c r="BNB34" s="112"/>
      <c r="BNC34" s="112"/>
      <c r="BND34" s="112"/>
      <c r="BNE34" s="112"/>
      <c r="BNF34" s="112"/>
      <c r="BNG34" s="112"/>
      <c r="BNH34" s="112"/>
      <c r="BNI34" s="112"/>
      <c r="BNJ34" s="112"/>
      <c r="BNK34" s="112"/>
      <c r="BNL34" s="112"/>
      <c r="BNM34" s="112"/>
      <c r="BNN34" s="112"/>
      <c r="BNO34" s="112"/>
      <c r="BNP34" s="112"/>
      <c r="BNQ34" s="112"/>
      <c r="BNR34" s="112"/>
      <c r="BNS34" s="112"/>
      <c r="BNT34" s="112"/>
      <c r="BNU34" s="112"/>
      <c r="BNV34" s="112"/>
      <c r="BNW34" s="112"/>
      <c r="BNX34" s="112"/>
      <c r="BNY34" s="112"/>
      <c r="BNZ34" s="112"/>
      <c r="BOA34" s="112"/>
      <c r="BOB34" s="112"/>
      <c r="BOC34" s="112"/>
      <c r="BOD34" s="112"/>
      <c r="BOE34" s="112"/>
      <c r="BOF34" s="112"/>
      <c r="BOG34" s="112"/>
      <c r="BOH34" s="112"/>
      <c r="BOI34" s="112"/>
      <c r="BOJ34" s="112"/>
      <c r="BOK34" s="112"/>
      <c r="BOL34" s="112"/>
      <c r="BOM34" s="112"/>
      <c r="BON34" s="112"/>
      <c r="BOO34" s="112"/>
      <c r="BOP34" s="112"/>
      <c r="BOQ34" s="112"/>
      <c r="BOR34" s="112"/>
      <c r="BOS34" s="112"/>
      <c r="BOT34" s="112"/>
      <c r="BOU34" s="112"/>
      <c r="BOV34" s="112"/>
      <c r="BOW34" s="112"/>
      <c r="BOX34" s="112"/>
      <c r="BOY34" s="112"/>
      <c r="BOZ34" s="112"/>
      <c r="BPA34" s="112"/>
      <c r="BPB34" s="112"/>
      <c r="BPC34" s="112"/>
      <c r="BPD34" s="112"/>
      <c r="BPE34" s="112"/>
      <c r="BPF34" s="112"/>
      <c r="BPG34" s="112"/>
      <c r="BPH34" s="112"/>
      <c r="BPI34" s="112"/>
      <c r="BPJ34" s="112"/>
      <c r="BPK34" s="112"/>
      <c r="BPL34" s="112"/>
      <c r="BPM34" s="112"/>
      <c r="BPN34" s="112"/>
      <c r="BPO34" s="112"/>
      <c r="BPP34" s="112"/>
      <c r="BPQ34" s="112"/>
      <c r="BPR34" s="112"/>
      <c r="BPS34" s="112"/>
      <c r="BPT34" s="112"/>
      <c r="BPU34" s="112"/>
      <c r="BPV34" s="112"/>
      <c r="BPW34" s="112"/>
      <c r="BPX34" s="112"/>
      <c r="BPY34" s="112"/>
      <c r="BPZ34" s="112"/>
      <c r="BQA34" s="112"/>
      <c r="BQB34" s="112"/>
      <c r="BQC34" s="112"/>
      <c r="BQD34" s="112"/>
      <c r="BQE34" s="112"/>
      <c r="BQF34" s="112"/>
      <c r="BQG34" s="112"/>
      <c r="BQH34" s="112"/>
      <c r="BQI34" s="112"/>
      <c r="BQJ34" s="112"/>
      <c r="BQK34" s="112"/>
      <c r="BQL34" s="112"/>
      <c r="BQM34" s="112"/>
      <c r="BQN34" s="112"/>
      <c r="BQO34" s="112"/>
      <c r="BQP34" s="112"/>
      <c r="BQQ34" s="112"/>
      <c r="BQR34" s="112"/>
      <c r="BQS34" s="112"/>
      <c r="BQT34" s="112"/>
      <c r="BQU34" s="112"/>
      <c r="BQV34" s="112"/>
      <c r="BQW34" s="112"/>
      <c r="BQX34" s="112"/>
      <c r="BQY34" s="112"/>
      <c r="BQZ34" s="112"/>
      <c r="BRA34" s="112"/>
      <c r="BRB34" s="112"/>
      <c r="BRC34" s="112"/>
      <c r="BRD34" s="112"/>
      <c r="BRE34" s="112"/>
      <c r="BRF34" s="112"/>
      <c r="BRG34" s="112"/>
      <c r="BRH34" s="112"/>
      <c r="BRI34" s="112"/>
      <c r="BRJ34" s="112"/>
      <c r="BRK34" s="112"/>
      <c r="BRL34" s="112"/>
      <c r="BRM34" s="112"/>
      <c r="BRN34" s="112"/>
      <c r="BRO34" s="112"/>
      <c r="BRP34" s="112"/>
      <c r="BRQ34" s="112"/>
      <c r="BRR34" s="112"/>
      <c r="BRS34" s="112"/>
      <c r="BRT34" s="112"/>
      <c r="BRU34" s="112"/>
      <c r="BRV34" s="112"/>
      <c r="BRW34" s="112"/>
      <c r="BRX34" s="112"/>
      <c r="BRY34" s="112"/>
      <c r="BRZ34" s="112"/>
      <c r="BSA34" s="112"/>
      <c r="BSB34" s="112"/>
      <c r="BSC34" s="112"/>
      <c r="BSD34" s="112"/>
      <c r="BSE34" s="112"/>
      <c r="BSF34" s="112"/>
      <c r="BSG34" s="112"/>
      <c r="BSH34" s="112"/>
      <c r="BSI34" s="112"/>
      <c r="BSJ34" s="112"/>
      <c r="BSK34" s="112"/>
      <c r="BSL34" s="112"/>
      <c r="BSM34" s="112"/>
      <c r="BSN34" s="112"/>
      <c r="BSO34" s="112"/>
      <c r="BSP34" s="112"/>
      <c r="BSQ34" s="112"/>
      <c r="BSR34" s="112"/>
      <c r="BSS34" s="112"/>
      <c r="BST34" s="112"/>
      <c r="BSU34" s="112"/>
      <c r="BSV34" s="112"/>
      <c r="BSW34" s="112"/>
      <c r="BSX34" s="112"/>
      <c r="BSY34" s="112"/>
      <c r="BSZ34" s="112"/>
      <c r="BTA34" s="112"/>
      <c r="BTB34" s="112"/>
      <c r="BTC34" s="112"/>
      <c r="BTD34" s="112"/>
      <c r="BTE34" s="112"/>
      <c r="BTF34" s="112"/>
      <c r="BTG34" s="112"/>
      <c r="BTH34" s="112"/>
      <c r="BTI34" s="112"/>
      <c r="BTJ34" s="112"/>
      <c r="BTK34" s="112"/>
      <c r="BTL34" s="112"/>
      <c r="BTM34" s="112"/>
      <c r="BTN34" s="112"/>
      <c r="BTO34" s="112"/>
      <c r="BTP34" s="112"/>
      <c r="BTQ34" s="112"/>
      <c r="BTR34" s="112"/>
      <c r="BTS34" s="112"/>
      <c r="BTT34" s="112"/>
      <c r="BTU34" s="112"/>
      <c r="BTV34" s="112"/>
      <c r="BTW34" s="112"/>
      <c r="BTX34" s="112"/>
      <c r="BTY34" s="112"/>
      <c r="BTZ34" s="112"/>
      <c r="BUA34" s="112"/>
      <c r="BUB34" s="112"/>
      <c r="BUC34" s="112"/>
      <c r="BUD34" s="112"/>
      <c r="BUE34" s="112"/>
      <c r="BUF34" s="112"/>
      <c r="BUG34" s="112"/>
      <c r="BUH34" s="112"/>
      <c r="BUI34" s="112"/>
      <c r="BUJ34" s="112"/>
      <c r="BUK34" s="112"/>
      <c r="BUL34" s="112"/>
      <c r="BUM34" s="112"/>
      <c r="BUN34" s="112"/>
      <c r="BUO34" s="112"/>
      <c r="BUP34" s="112"/>
      <c r="BUQ34" s="112"/>
      <c r="BUR34" s="112"/>
      <c r="BUS34" s="112"/>
      <c r="BUT34" s="112"/>
      <c r="BUU34" s="112"/>
      <c r="BUV34" s="112"/>
      <c r="BUW34" s="112"/>
      <c r="BUX34" s="112"/>
      <c r="BUY34" s="112"/>
      <c r="BUZ34" s="112"/>
      <c r="BVA34" s="112"/>
      <c r="BVB34" s="112"/>
      <c r="BVC34" s="112"/>
      <c r="BVD34" s="112"/>
      <c r="BVE34" s="112"/>
      <c r="BVF34" s="112"/>
      <c r="BVG34" s="112"/>
      <c r="BVH34" s="112"/>
      <c r="BVI34" s="112"/>
      <c r="BVJ34" s="112"/>
      <c r="BVK34" s="112"/>
      <c r="BVL34" s="112"/>
      <c r="BVM34" s="112"/>
      <c r="BVN34" s="112"/>
      <c r="BVO34" s="112"/>
      <c r="BVP34" s="112"/>
      <c r="BVQ34" s="112"/>
      <c r="BVR34" s="112"/>
      <c r="BVS34" s="112"/>
      <c r="BVT34" s="112"/>
      <c r="BVU34" s="112"/>
      <c r="BVV34" s="112"/>
      <c r="BVW34" s="112"/>
      <c r="BVX34" s="112"/>
      <c r="BVY34" s="112"/>
      <c r="BVZ34" s="112"/>
      <c r="BWA34" s="112"/>
      <c r="BWB34" s="112"/>
      <c r="BWC34" s="112"/>
      <c r="BWD34" s="112"/>
      <c r="BWE34" s="112"/>
      <c r="BWF34" s="112"/>
      <c r="BWG34" s="112"/>
      <c r="BWH34" s="112"/>
      <c r="BWI34" s="112"/>
      <c r="BWJ34" s="112"/>
      <c r="BWK34" s="112"/>
      <c r="BWL34" s="112"/>
      <c r="BWM34" s="112"/>
      <c r="BWN34" s="112"/>
      <c r="BWO34" s="112"/>
      <c r="BWP34" s="112"/>
      <c r="BWQ34" s="112"/>
      <c r="BWR34" s="112"/>
      <c r="BWS34" s="112"/>
      <c r="BWT34" s="112"/>
      <c r="BWU34" s="112"/>
      <c r="BWV34" s="112"/>
      <c r="BWW34" s="112"/>
      <c r="BWX34" s="112"/>
      <c r="BWY34" s="112"/>
      <c r="BWZ34" s="112"/>
      <c r="BXA34" s="112"/>
      <c r="BXB34" s="112"/>
      <c r="BXC34" s="112"/>
      <c r="BXD34" s="112"/>
      <c r="BXE34" s="112"/>
      <c r="BXF34" s="112"/>
      <c r="BXG34" s="112"/>
      <c r="BXH34" s="112"/>
      <c r="BXI34" s="112"/>
      <c r="BXJ34" s="112"/>
      <c r="BXK34" s="112"/>
      <c r="BXL34" s="112"/>
      <c r="BXM34" s="112"/>
      <c r="BXN34" s="112"/>
      <c r="BXO34" s="112"/>
      <c r="BXP34" s="112"/>
      <c r="BXQ34" s="112"/>
      <c r="BXR34" s="112"/>
      <c r="BXS34" s="112"/>
      <c r="BXT34" s="112"/>
      <c r="BXU34" s="112"/>
      <c r="BXV34" s="112"/>
      <c r="BXW34" s="112"/>
      <c r="BXX34" s="112"/>
      <c r="BXY34" s="112"/>
      <c r="BXZ34" s="112"/>
      <c r="BYA34" s="112"/>
      <c r="BYB34" s="112"/>
      <c r="BYC34" s="112"/>
      <c r="BYD34" s="112"/>
      <c r="BYE34" s="112"/>
      <c r="BYF34" s="112"/>
      <c r="BYG34" s="112"/>
      <c r="BYH34" s="112"/>
      <c r="BYI34" s="112"/>
      <c r="BYJ34" s="112"/>
      <c r="BYK34" s="112"/>
      <c r="BYL34" s="112"/>
      <c r="BYM34" s="112"/>
      <c r="BYN34" s="112"/>
      <c r="BYO34" s="112"/>
      <c r="BYP34" s="112"/>
      <c r="BYQ34" s="112"/>
      <c r="BYR34" s="112"/>
      <c r="BYS34" s="112"/>
      <c r="BYT34" s="112"/>
      <c r="BYU34" s="112"/>
      <c r="BYV34" s="112"/>
      <c r="BYW34" s="112"/>
      <c r="BYX34" s="112"/>
      <c r="BYY34" s="112"/>
      <c r="BYZ34" s="112"/>
      <c r="BZA34" s="112"/>
      <c r="BZB34" s="112"/>
      <c r="BZC34" s="112"/>
      <c r="BZD34" s="112"/>
      <c r="BZE34" s="112"/>
      <c r="BZF34" s="112"/>
      <c r="BZG34" s="112"/>
      <c r="BZH34" s="112"/>
      <c r="BZI34" s="112"/>
      <c r="BZJ34" s="112"/>
      <c r="BZK34" s="112"/>
      <c r="BZL34" s="112"/>
      <c r="BZM34" s="112"/>
      <c r="BZN34" s="112"/>
      <c r="BZO34" s="112"/>
      <c r="BZP34" s="112"/>
      <c r="BZQ34" s="112"/>
      <c r="BZR34" s="112"/>
      <c r="BZS34" s="112"/>
      <c r="BZT34" s="112"/>
      <c r="BZU34" s="112"/>
      <c r="BZV34" s="112"/>
      <c r="BZW34" s="112"/>
      <c r="BZX34" s="112"/>
      <c r="BZY34" s="112"/>
      <c r="BZZ34" s="112"/>
      <c r="CAA34" s="112"/>
      <c r="CAB34" s="112"/>
      <c r="CAC34" s="112"/>
      <c r="CAD34" s="112"/>
      <c r="CAE34" s="112"/>
      <c r="CAF34" s="112"/>
      <c r="CAG34" s="112"/>
      <c r="CAH34" s="112"/>
      <c r="CAI34" s="112"/>
      <c r="CAJ34" s="112"/>
      <c r="CAK34" s="112"/>
      <c r="CAL34" s="112"/>
      <c r="CAM34" s="112"/>
      <c r="CAN34" s="112"/>
      <c r="CAO34" s="112"/>
      <c r="CAP34" s="112"/>
      <c r="CAQ34" s="112"/>
      <c r="CAR34" s="112"/>
      <c r="CAS34" s="112"/>
      <c r="CAT34" s="112"/>
      <c r="CAU34" s="112"/>
      <c r="CAV34" s="112"/>
      <c r="CAW34" s="112"/>
      <c r="CAX34" s="112"/>
      <c r="CAY34" s="112"/>
      <c r="CAZ34" s="112"/>
      <c r="CBA34" s="112"/>
      <c r="CBB34" s="112"/>
      <c r="CBC34" s="112"/>
      <c r="CBD34" s="112"/>
      <c r="CBE34" s="112"/>
      <c r="CBF34" s="112"/>
      <c r="CBG34" s="112"/>
      <c r="CBH34" s="112"/>
      <c r="CBI34" s="112"/>
      <c r="CBJ34" s="112"/>
      <c r="CBK34" s="112"/>
      <c r="CBL34" s="112"/>
      <c r="CBM34" s="112"/>
      <c r="CBN34" s="112"/>
      <c r="CBO34" s="112"/>
      <c r="CBP34" s="112"/>
      <c r="CBQ34" s="112"/>
      <c r="CBR34" s="112"/>
      <c r="CBS34" s="112"/>
      <c r="CBT34" s="112"/>
      <c r="CBU34" s="112"/>
      <c r="CBV34" s="112"/>
      <c r="CBW34" s="112"/>
      <c r="CBX34" s="112"/>
      <c r="CBY34" s="112"/>
      <c r="CBZ34" s="112"/>
      <c r="CCA34" s="112"/>
      <c r="CCB34" s="112"/>
      <c r="CCC34" s="112"/>
      <c r="CCD34" s="112"/>
      <c r="CCE34" s="112"/>
      <c r="CCF34" s="112"/>
      <c r="CCG34" s="112"/>
      <c r="CCH34" s="112"/>
      <c r="CCI34" s="112"/>
      <c r="CCJ34" s="112"/>
      <c r="CCK34" s="112"/>
      <c r="CCL34" s="112"/>
      <c r="CCM34" s="112"/>
      <c r="CCN34" s="112"/>
      <c r="CCO34" s="112"/>
      <c r="CCP34" s="112"/>
      <c r="CCQ34" s="112"/>
      <c r="CCR34" s="112"/>
      <c r="CCS34" s="112"/>
      <c r="CCT34" s="112"/>
      <c r="CCU34" s="112"/>
      <c r="CCV34" s="112"/>
      <c r="CCW34" s="112"/>
      <c r="CCX34" s="112"/>
      <c r="CCY34" s="112"/>
      <c r="CCZ34" s="112"/>
      <c r="CDA34" s="112"/>
      <c r="CDB34" s="112"/>
      <c r="CDC34" s="112"/>
      <c r="CDD34" s="112"/>
      <c r="CDE34" s="112"/>
      <c r="CDF34" s="112"/>
      <c r="CDG34" s="112"/>
      <c r="CDH34" s="112"/>
      <c r="CDI34" s="112"/>
      <c r="CDJ34" s="112"/>
      <c r="CDK34" s="112"/>
      <c r="CDL34" s="112"/>
      <c r="CDM34" s="112"/>
      <c r="CDN34" s="112"/>
      <c r="CDO34" s="112"/>
      <c r="CDP34" s="112"/>
      <c r="CDQ34" s="112"/>
      <c r="CDR34" s="112"/>
      <c r="CDS34" s="112"/>
      <c r="CDT34" s="112"/>
      <c r="CDU34" s="112"/>
      <c r="CDV34" s="112"/>
      <c r="CDW34" s="112"/>
      <c r="CDX34" s="112"/>
      <c r="CDY34" s="112"/>
      <c r="CDZ34" s="112"/>
      <c r="CEA34" s="112"/>
      <c r="CEB34" s="112"/>
      <c r="CEC34" s="112"/>
      <c r="CED34" s="112"/>
      <c r="CEE34" s="112"/>
      <c r="CEF34" s="112"/>
      <c r="CEG34" s="112"/>
      <c r="CEH34" s="112"/>
      <c r="CEI34" s="112"/>
      <c r="CEJ34" s="112"/>
      <c r="CEK34" s="112"/>
      <c r="CEL34" s="112"/>
      <c r="CEM34" s="112"/>
      <c r="CEN34" s="112"/>
      <c r="CEO34" s="112"/>
      <c r="CEP34" s="112"/>
      <c r="CEQ34" s="112"/>
      <c r="CER34" s="112"/>
      <c r="CES34" s="112"/>
      <c r="CET34" s="112"/>
      <c r="CEU34" s="112"/>
      <c r="CEV34" s="112"/>
      <c r="CEW34" s="112"/>
      <c r="CEX34" s="112"/>
      <c r="CEY34" s="112"/>
      <c r="CEZ34" s="112"/>
      <c r="CFA34" s="112"/>
      <c r="CFB34" s="112"/>
      <c r="CFC34" s="112"/>
      <c r="CFD34" s="112"/>
      <c r="CFE34" s="112"/>
      <c r="CFF34" s="112"/>
      <c r="CFG34" s="112"/>
      <c r="CFH34" s="112"/>
      <c r="CFI34" s="112"/>
      <c r="CFJ34" s="112"/>
      <c r="CFK34" s="112"/>
      <c r="CFL34" s="112"/>
      <c r="CFM34" s="112"/>
      <c r="CFN34" s="112"/>
      <c r="CFO34" s="112"/>
      <c r="CFP34" s="112"/>
      <c r="CFQ34" s="112"/>
      <c r="CFR34" s="112"/>
      <c r="CFS34" s="112"/>
      <c r="CFT34" s="112"/>
      <c r="CFU34" s="112"/>
      <c r="CFV34" s="112"/>
      <c r="CFW34" s="112"/>
      <c r="CFX34" s="112"/>
      <c r="CFY34" s="112"/>
      <c r="CFZ34" s="112"/>
      <c r="CGA34" s="112"/>
      <c r="CGB34" s="112"/>
      <c r="CGC34" s="112"/>
      <c r="CGD34" s="112"/>
      <c r="CGE34" s="112"/>
      <c r="CGF34" s="112"/>
      <c r="CGG34" s="112"/>
      <c r="CGH34" s="112"/>
      <c r="CGI34" s="112"/>
      <c r="CGJ34" s="112"/>
      <c r="CGK34" s="112"/>
      <c r="CGL34" s="112"/>
      <c r="CGM34" s="112"/>
      <c r="CGN34" s="112"/>
      <c r="CGO34" s="112"/>
      <c r="CGP34" s="112"/>
      <c r="CGQ34" s="112"/>
      <c r="CGR34" s="112"/>
      <c r="CGS34" s="112"/>
      <c r="CGT34" s="112"/>
      <c r="CGU34" s="112"/>
      <c r="CGV34" s="112"/>
      <c r="CGW34" s="112"/>
      <c r="CGX34" s="112"/>
      <c r="CGY34" s="112"/>
      <c r="CGZ34" s="112"/>
      <c r="CHA34" s="112"/>
      <c r="CHB34" s="112"/>
      <c r="CHC34" s="112"/>
      <c r="CHD34" s="112"/>
      <c r="CHE34" s="112"/>
      <c r="CHF34" s="112"/>
      <c r="CHG34" s="112"/>
      <c r="CHH34" s="112"/>
      <c r="CHI34" s="112"/>
      <c r="CHJ34" s="112"/>
      <c r="CHK34" s="112"/>
      <c r="CHL34" s="112"/>
      <c r="CHM34" s="112"/>
      <c r="CHN34" s="112"/>
      <c r="CHO34" s="112"/>
      <c r="CHP34" s="112"/>
      <c r="CHQ34" s="112"/>
      <c r="CHR34" s="112"/>
      <c r="CHS34" s="112"/>
      <c r="CHT34" s="112"/>
      <c r="CHU34" s="112"/>
      <c r="CHV34" s="112"/>
      <c r="CHW34" s="112"/>
      <c r="CHX34" s="112"/>
      <c r="CHY34" s="112"/>
      <c r="CHZ34" s="112"/>
      <c r="CIA34" s="112"/>
      <c r="CIB34" s="112"/>
      <c r="CIC34" s="112"/>
      <c r="CID34" s="112"/>
      <c r="CIE34" s="112"/>
      <c r="CIF34" s="112"/>
      <c r="CIG34" s="112"/>
      <c r="CIH34" s="112"/>
      <c r="CII34" s="112"/>
      <c r="CIJ34" s="112"/>
      <c r="CIK34" s="112"/>
      <c r="CIL34" s="112"/>
      <c r="CIM34" s="112"/>
      <c r="CIN34" s="112"/>
      <c r="CIO34" s="112"/>
      <c r="CIP34" s="112"/>
      <c r="CIQ34" s="112"/>
      <c r="CIR34" s="112"/>
      <c r="CIS34" s="112"/>
      <c r="CIT34" s="112"/>
      <c r="CIU34" s="112"/>
      <c r="CIV34" s="112"/>
      <c r="CIW34" s="112"/>
      <c r="CIX34" s="112"/>
      <c r="CIY34" s="112"/>
      <c r="CIZ34" s="112"/>
      <c r="CJA34" s="112"/>
      <c r="CJB34" s="112"/>
      <c r="CJC34" s="112"/>
      <c r="CJD34" s="112"/>
      <c r="CJE34" s="112"/>
      <c r="CJF34" s="112"/>
      <c r="CJG34" s="112"/>
      <c r="CJH34" s="112"/>
      <c r="CJI34" s="112"/>
      <c r="CJJ34" s="112"/>
      <c r="CJK34" s="112"/>
      <c r="CJL34" s="112"/>
      <c r="CJM34" s="112"/>
      <c r="CJN34" s="112"/>
      <c r="CJO34" s="112"/>
      <c r="CJP34" s="112"/>
      <c r="CJQ34" s="112"/>
      <c r="CJR34" s="112"/>
      <c r="CJS34" s="112"/>
      <c r="CJT34" s="112"/>
      <c r="CJU34" s="112"/>
      <c r="CJV34" s="112"/>
      <c r="CJW34" s="112"/>
      <c r="CJX34" s="112"/>
      <c r="CJY34" s="112"/>
      <c r="CJZ34" s="112"/>
      <c r="CKA34" s="112"/>
      <c r="CKB34" s="112"/>
      <c r="CKC34" s="112"/>
      <c r="CKD34" s="112"/>
      <c r="CKE34" s="112"/>
      <c r="CKF34" s="112"/>
      <c r="CKG34" s="112"/>
      <c r="CKH34" s="112"/>
      <c r="CKI34" s="112"/>
      <c r="CKJ34" s="112"/>
      <c r="CKK34" s="112"/>
      <c r="CKL34" s="112"/>
      <c r="CKM34" s="112"/>
      <c r="CKN34" s="112"/>
      <c r="CKO34" s="112"/>
      <c r="CKP34" s="112"/>
      <c r="CKQ34" s="112"/>
      <c r="CKR34" s="112"/>
      <c r="CKS34" s="112"/>
      <c r="CKT34" s="112"/>
      <c r="CKU34" s="112"/>
      <c r="CKV34" s="112"/>
      <c r="CKW34" s="112"/>
      <c r="CKX34" s="112"/>
      <c r="CKY34" s="112"/>
      <c r="CKZ34" s="112"/>
      <c r="CLA34" s="112"/>
      <c r="CLB34" s="112"/>
      <c r="CLC34" s="112"/>
      <c r="CLD34" s="112"/>
      <c r="CLE34" s="112"/>
      <c r="CLF34" s="112"/>
      <c r="CLG34" s="112"/>
      <c r="CLH34" s="112"/>
      <c r="CLI34" s="112"/>
      <c r="CLJ34" s="112"/>
      <c r="CLK34" s="112"/>
      <c r="CLL34" s="112"/>
      <c r="CLM34" s="112"/>
      <c r="CLN34" s="112"/>
      <c r="CLO34" s="112"/>
      <c r="CLP34" s="112"/>
      <c r="CLQ34" s="112"/>
      <c r="CLR34" s="112"/>
      <c r="CLS34" s="112"/>
      <c r="CLT34" s="112"/>
      <c r="CLU34" s="112"/>
      <c r="CLV34" s="112"/>
      <c r="CLW34" s="112"/>
      <c r="CLX34" s="112"/>
      <c r="CLY34" s="112"/>
      <c r="CLZ34" s="112"/>
      <c r="CMA34" s="112"/>
      <c r="CMB34" s="112"/>
      <c r="CMC34" s="112"/>
      <c r="CMD34" s="112"/>
      <c r="CME34" s="112"/>
      <c r="CMF34" s="112"/>
      <c r="CMG34" s="112"/>
      <c r="CMH34" s="112"/>
      <c r="CMI34" s="112"/>
      <c r="CMJ34" s="112"/>
      <c r="CMK34" s="112"/>
      <c r="CML34" s="112"/>
      <c r="CMM34" s="112"/>
      <c r="CMN34" s="112"/>
      <c r="CMO34" s="112"/>
      <c r="CMP34" s="112"/>
      <c r="CMQ34" s="112"/>
      <c r="CMR34" s="112"/>
      <c r="CMS34" s="112"/>
      <c r="CMT34" s="112"/>
      <c r="CMU34" s="112"/>
      <c r="CMV34" s="112"/>
      <c r="CMW34" s="112"/>
      <c r="CMX34" s="112"/>
      <c r="CMY34" s="112"/>
      <c r="CMZ34" s="112"/>
      <c r="CNA34" s="112"/>
      <c r="CNB34" s="112"/>
      <c r="CNC34" s="112"/>
      <c r="CND34" s="112"/>
      <c r="CNE34" s="112"/>
      <c r="CNF34" s="112"/>
      <c r="CNG34" s="112"/>
      <c r="CNH34" s="112"/>
      <c r="CNI34" s="112"/>
      <c r="CNJ34" s="112"/>
      <c r="CNK34" s="112"/>
      <c r="CNL34" s="112"/>
      <c r="CNM34" s="112"/>
      <c r="CNN34" s="112"/>
      <c r="CNO34" s="112"/>
      <c r="CNP34" s="112"/>
      <c r="CNQ34" s="112"/>
      <c r="CNR34" s="112"/>
      <c r="CNS34" s="112"/>
      <c r="CNT34" s="112"/>
      <c r="CNU34" s="112"/>
      <c r="CNV34" s="112"/>
      <c r="CNW34" s="112"/>
      <c r="CNX34" s="112"/>
      <c r="CNY34" s="112"/>
      <c r="CNZ34" s="112"/>
      <c r="COA34" s="112"/>
      <c r="COB34" s="112"/>
      <c r="COC34" s="112"/>
      <c r="COD34" s="112"/>
      <c r="COE34" s="112"/>
      <c r="COF34" s="112"/>
      <c r="COG34" s="112"/>
      <c r="COH34" s="112"/>
      <c r="COI34" s="112"/>
      <c r="COJ34" s="112"/>
      <c r="COK34" s="112"/>
      <c r="COL34" s="112"/>
      <c r="COM34" s="112"/>
      <c r="CON34" s="112"/>
      <c r="COO34" s="112"/>
      <c r="COP34" s="112"/>
      <c r="COQ34" s="112"/>
      <c r="COR34" s="112"/>
      <c r="COS34" s="112"/>
      <c r="COT34" s="112"/>
      <c r="COU34" s="112"/>
      <c r="COV34" s="112"/>
      <c r="COW34" s="112"/>
      <c r="COX34" s="112"/>
      <c r="COY34" s="112"/>
      <c r="COZ34" s="112"/>
      <c r="CPA34" s="112"/>
      <c r="CPB34" s="112"/>
      <c r="CPC34" s="112"/>
      <c r="CPD34" s="112"/>
      <c r="CPE34" s="112"/>
      <c r="CPF34" s="112"/>
      <c r="CPG34" s="112"/>
      <c r="CPH34" s="112"/>
      <c r="CPI34" s="112"/>
      <c r="CPJ34" s="112"/>
      <c r="CPK34" s="112"/>
      <c r="CPL34" s="112"/>
      <c r="CPM34" s="112"/>
      <c r="CPN34" s="112"/>
      <c r="CPO34" s="112"/>
      <c r="CPP34" s="112"/>
      <c r="CPQ34" s="112"/>
      <c r="CPR34" s="112"/>
      <c r="CPS34" s="112"/>
      <c r="CPT34" s="112"/>
      <c r="CPU34" s="112"/>
      <c r="CPV34" s="112"/>
      <c r="CPW34" s="112"/>
      <c r="CPX34" s="112"/>
      <c r="CPY34" s="112"/>
      <c r="CPZ34" s="112"/>
      <c r="CQA34" s="112"/>
      <c r="CQB34" s="112"/>
      <c r="CQC34" s="112"/>
      <c r="CQD34" s="112"/>
      <c r="CQE34" s="112"/>
      <c r="CQF34" s="112"/>
      <c r="CQG34" s="112"/>
      <c r="CQH34" s="112"/>
      <c r="CQI34" s="112"/>
      <c r="CQJ34" s="112"/>
      <c r="CQK34" s="112"/>
      <c r="CQL34" s="112"/>
      <c r="CQM34" s="112"/>
      <c r="CQN34" s="112"/>
      <c r="CQO34" s="112"/>
      <c r="CQP34" s="112"/>
      <c r="CQQ34" s="112"/>
      <c r="CQR34" s="112"/>
      <c r="CQS34" s="112"/>
      <c r="CQT34" s="112"/>
      <c r="CQU34" s="112"/>
      <c r="CQV34" s="112"/>
      <c r="CQW34" s="112"/>
      <c r="CQX34" s="112"/>
      <c r="CQY34" s="112"/>
      <c r="CQZ34" s="112"/>
      <c r="CRA34" s="112"/>
      <c r="CRB34" s="112"/>
      <c r="CRC34" s="112"/>
      <c r="CRD34" s="112"/>
      <c r="CRE34" s="112"/>
      <c r="CRF34" s="112"/>
      <c r="CRG34" s="112"/>
      <c r="CRH34" s="112"/>
      <c r="CRI34" s="112"/>
      <c r="CRJ34" s="112"/>
      <c r="CRK34" s="112"/>
      <c r="CRL34" s="112"/>
      <c r="CRM34" s="112"/>
      <c r="CRN34" s="112"/>
      <c r="CRO34" s="112"/>
      <c r="CRP34" s="112"/>
      <c r="CRQ34" s="112"/>
      <c r="CRR34" s="112"/>
      <c r="CRS34" s="112"/>
      <c r="CRT34" s="112"/>
      <c r="CRU34" s="112"/>
      <c r="CRV34" s="112"/>
      <c r="CRW34" s="112"/>
      <c r="CRX34" s="112"/>
      <c r="CRY34" s="112"/>
      <c r="CRZ34" s="112"/>
      <c r="CSA34" s="112"/>
      <c r="CSB34" s="112"/>
      <c r="CSC34" s="112"/>
      <c r="CSD34" s="112"/>
      <c r="CSE34" s="112"/>
      <c r="CSF34" s="112"/>
      <c r="CSG34" s="112"/>
      <c r="CSH34" s="112"/>
      <c r="CSI34" s="112"/>
      <c r="CSJ34" s="112"/>
      <c r="CSK34" s="112"/>
      <c r="CSL34" s="112"/>
      <c r="CSM34" s="112"/>
      <c r="CSN34" s="112"/>
      <c r="CSO34" s="112"/>
      <c r="CSP34" s="112"/>
      <c r="CSQ34" s="112"/>
      <c r="CSR34" s="112"/>
      <c r="CSS34" s="112"/>
      <c r="CST34" s="112"/>
      <c r="CSU34" s="112"/>
      <c r="CSV34" s="112"/>
      <c r="CSW34" s="112"/>
      <c r="CSX34" s="112"/>
      <c r="CSY34" s="112"/>
      <c r="CSZ34" s="112"/>
      <c r="CTA34" s="112"/>
      <c r="CTB34" s="112"/>
      <c r="CTC34" s="112"/>
      <c r="CTD34" s="112"/>
      <c r="CTE34" s="112"/>
      <c r="CTF34" s="112"/>
      <c r="CTG34" s="112"/>
      <c r="CTH34" s="112"/>
      <c r="CTI34" s="112"/>
      <c r="CTJ34" s="112"/>
      <c r="CTK34" s="112"/>
      <c r="CTL34" s="112"/>
      <c r="CTM34" s="112"/>
      <c r="CTN34" s="112"/>
      <c r="CTO34" s="112"/>
      <c r="CTP34" s="112"/>
      <c r="CTQ34" s="112"/>
      <c r="CTR34" s="112"/>
      <c r="CTS34" s="112"/>
      <c r="CTT34" s="112"/>
      <c r="CTU34" s="112"/>
      <c r="CTV34" s="112"/>
      <c r="CTW34" s="112"/>
      <c r="CTX34" s="112"/>
      <c r="CTY34" s="112"/>
      <c r="CTZ34" s="112"/>
      <c r="CUA34" s="112"/>
      <c r="CUB34" s="112"/>
      <c r="CUC34" s="112"/>
      <c r="CUD34" s="112"/>
      <c r="CUE34" s="112"/>
      <c r="CUF34" s="112"/>
      <c r="CUG34" s="112"/>
      <c r="CUH34" s="112"/>
      <c r="CUI34" s="112"/>
      <c r="CUJ34" s="112"/>
      <c r="CUK34" s="112"/>
      <c r="CUL34" s="112"/>
      <c r="CUM34" s="112"/>
      <c r="CUN34" s="112"/>
      <c r="CUO34" s="112"/>
      <c r="CUP34" s="112"/>
      <c r="CUQ34" s="112"/>
      <c r="CUR34" s="112"/>
      <c r="CUS34" s="112"/>
      <c r="CUT34" s="112"/>
      <c r="CUU34" s="112"/>
      <c r="CUV34" s="112"/>
      <c r="CUW34" s="112"/>
      <c r="CUX34" s="112"/>
      <c r="CUY34" s="112"/>
      <c r="CUZ34" s="112"/>
      <c r="CVA34" s="112"/>
      <c r="CVB34" s="112"/>
      <c r="CVC34" s="112"/>
      <c r="CVD34" s="112"/>
      <c r="CVE34" s="112"/>
      <c r="CVF34" s="112"/>
      <c r="CVG34" s="112"/>
      <c r="CVH34" s="112"/>
      <c r="CVI34" s="112"/>
      <c r="CVJ34" s="112"/>
      <c r="CVK34" s="112"/>
      <c r="CVL34" s="112"/>
      <c r="CVM34" s="112"/>
      <c r="CVN34" s="112"/>
      <c r="CVO34" s="112"/>
      <c r="CVP34" s="112"/>
      <c r="CVQ34" s="112"/>
      <c r="CVR34" s="112"/>
      <c r="CVS34" s="112"/>
      <c r="CVT34" s="112"/>
      <c r="CVU34" s="112"/>
      <c r="CVV34" s="112"/>
      <c r="CVW34" s="112"/>
      <c r="CVX34" s="112"/>
      <c r="CVY34" s="112"/>
      <c r="CVZ34" s="112"/>
      <c r="CWA34" s="112"/>
      <c r="CWB34" s="112"/>
      <c r="CWC34" s="112"/>
      <c r="CWD34" s="112"/>
      <c r="CWE34" s="112"/>
      <c r="CWF34" s="112"/>
      <c r="CWG34" s="112"/>
      <c r="CWH34" s="112"/>
      <c r="CWI34" s="112"/>
      <c r="CWJ34" s="112"/>
      <c r="CWK34" s="112"/>
      <c r="CWL34" s="112"/>
      <c r="CWM34" s="112"/>
      <c r="CWN34" s="112"/>
      <c r="CWO34" s="112"/>
      <c r="CWP34" s="112"/>
      <c r="CWQ34" s="112"/>
      <c r="CWR34" s="112"/>
      <c r="CWS34" s="112"/>
      <c r="CWT34" s="112"/>
      <c r="CWU34" s="112"/>
      <c r="CWV34" s="112"/>
      <c r="CWW34" s="112"/>
      <c r="CWX34" s="112"/>
      <c r="CWY34" s="112"/>
      <c r="CWZ34" s="112"/>
      <c r="CXA34" s="112"/>
      <c r="CXB34" s="112"/>
      <c r="CXC34" s="112"/>
      <c r="CXD34" s="112"/>
      <c r="CXE34" s="112"/>
      <c r="CXF34" s="112"/>
      <c r="CXG34" s="112"/>
      <c r="CXH34" s="112"/>
      <c r="CXI34" s="112"/>
      <c r="CXJ34" s="112"/>
      <c r="CXK34" s="112"/>
      <c r="CXL34" s="112"/>
      <c r="CXM34" s="112"/>
      <c r="CXN34" s="112"/>
      <c r="CXO34" s="112"/>
      <c r="CXP34" s="112"/>
      <c r="CXQ34" s="112"/>
      <c r="CXR34" s="112"/>
      <c r="CXS34" s="112"/>
      <c r="CXT34" s="112"/>
      <c r="CXU34" s="112"/>
      <c r="CXV34" s="112"/>
      <c r="CXW34" s="112"/>
      <c r="CXX34" s="112"/>
      <c r="CXY34" s="112"/>
      <c r="CXZ34" s="112"/>
      <c r="CYA34" s="112"/>
      <c r="CYB34" s="112"/>
      <c r="CYC34" s="112"/>
      <c r="CYD34" s="112"/>
      <c r="CYE34" s="112"/>
      <c r="CYF34" s="112"/>
      <c r="CYG34" s="112"/>
      <c r="CYH34" s="112"/>
      <c r="CYI34" s="112"/>
      <c r="CYJ34" s="112"/>
      <c r="CYK34" s="112"/>
      <c r="CYL34" s="112"/>
      <c r="CYM34" s="112"/>
      <c r="CYN34" s="112"/>
      <c r="CYO34" s="112"/>
      <c r="CYP34" s="112"/>
      <c r="CYQ34" s="112"/>
      <c r="CYR34" s="112"/>
      <c r="CYS34" s="112"/>
      <c r="CYT34" s="112"/>
      <c r="CYU34" s="112"/>
      <c r="CYV34" s="112"/>
      <c r="CYW34" s="112"/>
      <c r="CYX34" s="112"/>
      <c r="CYY34" s="112"/>
      <c r="CYZ34" s="112"/>
      <c r="CZA34" s="112"/>
      <c r="CZB34" s="112"/>
      <c r="CZC34" s="112"/>
      <c r="CZD34" s="112"/>
      <c r="CZE34" s="112"/>
      <c r="CZF34" s="112"/>
      <c r="CZG34" s="112"/>
      <c r="CZH34" s="112"/>
      <c r="CZI34" s="112"/>
      <c r="CZJ34" s="112"/>
      <c r="CZK34" s="112"/>
      <c r="CZL34" s="112"/>
      <c r="CZM34" s="112"/>
      <c r="CZN34" s="112"/>
      <c r="CZO34" s="112"/>
      <c r="CZP34" s="112"/>
      <c r="CZQ34" s="112"/>
      <c r="CZR34" s="112"/>
      <c r="CZS34" s="112"/>
      <c r="CZT34" s="112"/>
      <c r="CZU34" s="112"/>
      <c r="CZV34" s="112"/>
      <c r="CZW34" s="112"/>
      <c r="CZX34" s="112"/>
      <c r="CZY34" s="112"/>
      <c r="CZZ34" s="112"/>
      <c r="DAA34" s="112"/>
      <c r="DAB34" s="112"/>
      <c r="DAC34" s="112"/>
      <c r="DAD34" s="112"/>
      <c r="DAE34" s="112"/>
      <c r="DAF34" s="112"/>
      <c r="DAG34" s="112"/>
      <c r="DAH34" s="112"/>
      <c r="DAI34" s="112"/>
      <c r="DAJ34" s="112"/>
      <c r="DAK34" s="112"/>
      <c r="DAL34" s="112"/>
      <c r="DAM34" s="112"/>
      <c r="DAN34" s="112"/>
      <c r="DAO34" s="112"/>
      <c r="DAP34" s="112"/>
      <c r="DAQ34" s="112"/>
      <c r="DAR34" s="112"/>
      <c r="DAS34" s="112"/>
      <c r="DAT34" s="112"/>
      <c r="DAU34" s="112"/>
      <c r="DAV34" s="112"/>
      <c r="DAW34" s="112"/>
      <c r="DAX34" s="112"/>
      <c r="DAY34" s="112"/>
      <c r="DAZ34" s="112"/>
      <c r="DBA34" s="112"/>
      <c r="DBB34" s="112"/>
      <c r="DBC34" s="112"/>
      <c r="DBD34" s="112"/>
      <c r="DBE34" s="112"/>
      <c r="DBF34" s="112"/>
      <c r="DBG34" s="112"/>
      <c r="DBH34" s="112"/>
      <c r="DBI34" s="112"/>
      <c r="DBJ34" s="112"/>
      <c r="DBK34" s="112"/>
      <c r="DBL34" s="112"/>
      <c r="DBM34" s="112"/>
      <c r="DBN34" s="112"/>
      <c r="DBO34" s="112"/>
      <c r="DBP34" s="112"/>
      <c r="DBQ34" s="112"/>
      <c r="DBR34" s="112"/>
      <c r="DBS34" s="112"/>
      <c r="DBT34" s="112"/>
      <c r="DBU34" s="112"/>
      <c r="DBV34" s="112"/>
      <c r="DBW34" s="112"/>
      <c r="DBX34" s="112"/>
      <c r="DBY34" s="112"/>
      <c r="DBZ34" s="112"/>
      <c r="DCA34" s="112"/>
      <c r="DCB34" s="112"/>
      <c r="DCC34" s="112"/>
      <c r="DCD34" s="112"/>
      <c r="DCE34" s="112"/>
      <c r="DCF34" s="112"/>
      <c r="DCG34" s="112"/>
      <c r="DCH34" s="112"/>
      <c r="DCI34" s="112"/>
      <c r="DCJ34" s="112"/>
      <c r="DCK34" s="112"/>
      <c r="DCL34" s="112"/>
      <c r="DCM34" s="112"/>
      <c r="DCN34" s="112"/>
      <c r="DCO34" s="112"/>
      <c r="DCP34" s="112"/>
      <c r="DCQ34" s="112"/>
      <c r="DCR34" s="112"/>
      <c r="DCS34" s="112"/>
      <c r="DCT34" s="112"/>
      <c r="DCU34" s="112"/>
      <c r="DCV34" s="112"/>
      <c r="DCW34" s="112"/>
      <c r="DCX34" s="112"/>
      <c r="DCY34" s="112"/>
      <c r="DCZ34" s="112"/>
      <c r="DDA34" s="112"/>
      <c r="DDB34" s="112"/>
      <c r="DDC34" s="112"/>
      <c r="DDD34" s="112"/>
      <c r="DDE34" s="112"/>
      <c r="DDF34" s="112"/>
      <c r="DDG34" s="112"/>
      <c r="DDH34" s="112"/>
      <c r="DDI34" s="112"/>
      <c r="DDJ34" s="112"/>
      <c r="DDK34" s="112"/>
      <c r="DDL34" s="112"/>
      <c r="DDM34" s="112"/>
      <c r="DDN34" s="112"/>
      <c r="DDO34" s="112"/>
      <c r="DDP34" s="112"/>
      <c r="DDQ34" s="112"/>
      <c r="DDR34" s="112"/>
      <c r="DDS34" s="112"/>
      <c r="DDT34" s="112"/>
      <c r="DDU34" s="112"/>
      <c r="DDV34" s="112"/>
      <c r="DDW34" s="112"/>
      <c r="DDX34" s="112"/>
      <c r="DDY34" s="112"/>
      <c r="DDZ34" s="112"/>
      <c r="DEA34" s="112"/>
      <c r="DEB34" s="112"/>
      <c r="DEC34" s="112"/>
      <c r="DED34" s="112"/>
      <c r="DEE34" s="112"/>
      <c r="DEF34" s="112"/>
      <c r="DEG34" s="112"/>
      <c r="DEH34" s="112"/>
      <c r="DEI34" s="112"/>
      <c r="DEJ34" s="112"/>
      <c r="DEK34" s="112"/>
      <c r="DEL34" s="112"/>
      <c r="DEM34" s="112"/>
      <c r="DEN34" s="112"/>
      <c r="DEO34" s="112"/>
      <c r="DEP34" s="112"/>
      <c r="DEQ34" s="112"/>
      <c r="DER34" s="112"/>
      <c r="DES34" s="112"/>
      <c r="DET34" s="112"/>
      <c r="DEU34" s="112"/>
      <c r="DEV34" s="112"/>
      <c r="DEW34" s="112"/>
      <c r="DEX34" s="112"/>
      <c r="DEY34" s="112"/>
      <c r="DEZ34" s="112"/>
      <c r="DFA34" s="112"/>
      <c r="DFB34" s="112"/>
      <c r="DFC34" s="112"/>
      <c r="DFD34" s="112"/>
      <c r="DFE34" s="112"/>
      <c r="DFF34" s="112"/>
      <c r="DFG34" s="112"/>
      <c r="DFH34" s="112"/>
      <c r="DFI34" s="112"/>
      <c r="DFJ34" s="112"/>
      <c r="DFK34" s="112"/>
      <c r="DFL34" s="112"/>
      <c r="DFM34" s="112"/>
      <c r="DFN34" s="112"/>
      <c r="DFO34" s="112"/>
      <c r="DFP34" s="112"/>
      <c r="DFQ34" s="112"/>
      <c r="DFR34" s="112"/>
      <c r="DFS34" s="112"/>
      <c r="DFT34" s="112"/>
      <c r="DFU34" s="112"/>
      <c r="DFV34" s="112"/>
      <c r="DFW34" s="112"/>
      <c r="DFX34" s="112"/>
      <c r="DFY34" s="112"/>
      <c r="DFZ34" s="112"/>
      <c r="DGA34" s="112"/>
      <c r="DGB34" s="112"/>
      <c r="DGC34" s="112"/>
      <c r="DGD34" s="112"/>
      <c r="DGE34" s="112"/>
      <c r="DGF34" s="112"/>
      <c r="DGG34" s="112"/>
      <c r="DGH34" s="112"/>
      <c r="DGI34" s="112"/>
      <c r="DGJ34" s="112"/>
      <c r="DGK34" s="112"/>
      <c r="DGL34" s="112"/>
      <c r="DGM34" s="112"/>
      <c r="DGN34" s="112"/>
      <c r="DGO34" s="112"/>
      <c r="DGP34" s="112"/>
      <c r="DGQ34" s="112"/>
      <c r="DGR34" s="112"/>
      <c r="DGS34" s="112"/>
      <c r="DGT34" s="112"/>
      <c r="DGU34" s="112"/>
      <c r="DGV34" s="112"/>
      <c r="DGW34" s="112"/>
      <c r="DGX34" s="112"/>
      <c r="DGY34" s="112"/>
      <c r="DGZ34" s="112"/>
      <c r="DHA34" s="112"/>
      <c r="DHB34" s="112"/>
      <c r="DHC34" s="112"/>
      <c r="DHD34" s="112"/>
      <c r="DHE34" s="112"/>
      <c r="DHF34" s="112"/>
      <c r="DHG34" s="112"/>
      <c r="DHH34" s="112"/>
      <c r="DHI34" s="112"/>
      <c r="DHJ34" s="112"/>
      <c r="DHK34" s="112"/>
      <c r="DHL34" s="112"/>
      <c r="DHM34" s="112"/>
      <c r="DHN34" s="112"/>
      <c r="DHO34" s="112"/>
      <c r="DHP34" s="112"/>
      <c r="DHQ34" s="112"/>
      <c r="DHR34" s="112"/>
      <c r="DHS34" s="112"/>
      <c r="DHT34" s="112"/>
      <c r="DHU34" s="112"/>
      <c r="DHV34" s="112"/>
      <c r="DHW34" s="112"/>
      <c r="DHX34" s="112"/>
      <c r="DHY34" s="112"/>
      <c r="DHZ34" s="112"/>
      <c r="DIA34" s="112"/>
      <c r="DIB34" s="112"/>
      <c r="DIC34" s="112"/>
      <c r="DID34" s="112"/>
      <c r="DIE34" s="112"/>
      <c r="DIF34" s="112"/>
      <c r="DIG34" s="112"/>
      <c r="DIH34" s="112"/>
      <c r="DII34" s="112"/>
      <c r="DIJ34" s="112"/>
      <c r="DIK34" s="112"/>
      <c r="DIL34" s="112"/>
      <c r="DIM34" s="112"/>
      <c r="DIN34" s="112"/>
      <c r="DIO34" s="112"/>
      <c r="DIP34" s="112"/>
      <c r="DIQ34" s="112"/>
      <c r="DIR34" s="112"/>
      <c r="DIS34" s="112"/>
      <c r="DIT34" s="112"/>
      <c r="DIU34" s="112"/>
      <c r="DIV34" s="112"/>
      <c r="DIW34" s="112"/>
      <c r="DIX34" s="112"/>
      <c r="DIY34" s="112"/>
      <c r="DIZ34" s="112"/>
      <c r="DJA34" s="112"/>
      <c r="DJB34" s="112"/>
      <c r="DJC34" s="112"/>
      <c r="DJD34" s="112"/>
      <c r="DJE34" s="112"/>
      <c r="DJF34" s="112"/>
      <c r="DJG34" s="112"/>
      <c r="DJH34" s="112"/>
      <c r="DJI34" s="112"/>
      <c r="DJJ34" s="112"/>
      <c r="DJK34" s="112"/>
      <c r="DJL34" s="112"/>
      <c r="DJM34" s="112"/>
      <c r="DJN34" s="112"/>
      <c r="DJO34" s="112"/>
      <c r="DJP34" s="112"/>
      <c r="DJQ34" s="112"/>
      <c r="DJR34" s="112"/>
      <c r="DJS34" s="112"/>
      <c r="DJT34" s="112"/>
      <c r="DJU34" s="112"/>
      <c r="DJV34" s="112"/>
      <c r="DJW34" s="112"/>
      <c r="DJX34" s="112"/>
      <c r="DJY34" s="112"/>
      <c r="DJZ34" s="112"/>
      <c r="DKA34" s="112"/>
      <c r="DKB34" s="112"/>
      <c r="DKC34" s="112"/>
      <c r="DKD34" s="112"/>
      <c r="DKE34" s="112"/>
      <c r="DKF34" s="112"/>
      <c r="DKG34" s="112"/>
      <c r="DKH34" s="112"/>
      <c r="DKI34" s="112"/>
      <c r="DKJ34" s="112"/>
      <c r="DKK34" s="112"/>
      <c r="DKL34" s="112"/>
      <c r="DKM34" s="112"/>
      <c r="DKN34" s="112"/>
      <c r="DKO34" s="112"/>
      <c r="DKP34" s="112"/>
      <c r="DKQ34" s="112"/>
      <c r="DKR34" s="112"/>
      <c r="DKS34" s="112"/>
      <c r="DKT34" s="112"/>
      <c r="DKU34" s="112"/>
      <c r="DKV34" s="112"/>
      <c r="DKW34" s="112"/>
      <c r="DKX34" s="112"/>
      <c r="DKY34" s="112"/>
      <c r="DKZ34" s="112"/>
      <c r="DLA34" s="112"/>
      <c r="DLB34" s="112"/>
      <c r="DLC34" s="112"/>
      <c r="DLD34" s="112"/>
      <c r="DLE34" s="112"/>
      <c r="DLF34" s="112"/>
      <c r="DLG34" s="112"/>
      <c r="DLH34" s="112"/>
      <c r="DLI34" s="112"/>
      <c r="DLJ34" s="112"/>
      <c r="DLK34" s="112"/>
      <c r="DLL34" s="112"/>
      <c r="DLM34" s="112"/>
      <c r="DLN34" s="112"/>
      <c r="DLO34" s="112"/>
      <c r="DLP34" s="112"/>
      <c r="DLQ34" s="112"/>
      <c r="DLR34" s="112"/>
      <c r="DLS34" s="112"/>
      <c r="DLT34" s="112"/>
      <c r="DLU34" s="112"/>
      <c r="DLV34" s="112"/>
      <c r="DLW34" s="112"/>
      <c r="DLX34" s="112"/>
      <c r="DLY34" s="112"/>
      <c r="DLZ34" s="112"/>
      <c r="DMA34" s="112"/>
      <c r="DMB34" s="112"/>
      <c r="DMC34" s="112"/>
      <c r="DMD34" s="112"/>
      <c r="DME34" s="112"/>
      <c r="DMF34" s="112"/>
      <c r="DMG34" s="112"/>
      <c r="DMH34" s="112"/>
      <c r="DMI34" s="112"/>
      <c r="DMJ34" s="112"/>
      <c r="DMK34" s="112"/>
      <c r="DML34" s="112"/>
      <c r="DMM34" s="112"/>
      <c r="DMN34" s="112"/>
      <c r="DMO34" s="112"/>
      <c r="DMP34" s="112"/>
      <c r="DMQ34" s="112"/>
      <c r="DMR34" s="112"/>
      <c r="DMS34" s="112"/>
      <c r="DMT34" s="112"/>
      <c r="DMU34" s="112"/>
      <c r="DMV34" s="112"/>
      <c r="DMW34" s="112"/>
      <c r="DMX34" s="112"/>
      <c r="DMY34" s="112"/>
      <c r="DMZ34" s="112"/>
      <c r="DNA34" s="112"/>
      <c r="DNB34" s="112"/>
      <c r="DNC34" s="112"/>
      <c r="DND34" s="112"/>
      <c r="DNE34" s="112"/>
      <c r="DNF34" s="112"/>
      <c r="DNG34" s="112"/>
      <c r="DNH34" s="112"/>
      <c r="DNI34" s="112"/>
      <c r="DNJ34" s="112"/>
      <c r="DNK34" s="112"/>
      <c r="DNL34" s="112"/>
      <c r="DNM34" s="112"/>
      <c r="DNN34" s="112"/>
      <c r="DNO34" s="112"/>
      <c r="DNP34" s="112"/>
      <c r="DNQ34" s="112"/>
      <c r="DNR34" s="112"/>
      <c r="DNS34" s="112"/>
      <c r="DNT34" s="112"/>
      <c r="DNU34" s="112"/>
      <c r="DNV34" s="112"/>
      <c r="DNW34" s="112"/>
      <c r="DNX34" s="112"/>
      <c r="DNY34" s="112"/>
      <c r="DNZ34" s="112"/>
      <c r="DOA34" s="112"/>
      <c r="DOB34" s="112"/>
      <c r="DOC34" s="112"/>
      <c r="DOD34" s="112"/>
      <c r="DOE34" s="112"/>
      <c r="DOF34" s="112"/>
      <c r="DOG34" s="112"/>
      <c r="DOH34" s="112"/>
      <c r="DOI34" s="112"/>
      <c r="DOJ34" s="112"/>
      <c r="DOK34" s="112"/>
      <c r="DOL34" s="112"/>
      <c r="DOM34" s="112"/>
      <c r="DON34" s="112"/>
      <c r="DOO34" s="112"/>
      <c r="DOP34" s="112"/>
      <c r="DOQ34" s="112"/>
      <c r="DOR34" s="112"/>
      <c r="DOS34" s="112"/>
      <c r="DOT34" s="112"/>
      <c r="DOU34" s="112"/>
      <c r="DOV34" s="112"/>
      <c r="DOW34" s="112"/>
      <c r="DOX34" s="112"/>
      <c r="DOY34" s="112"/>
      <c r="DOZ34" s="112"/>
      <c r="DPA34" s="112"/>
      <c r="DPB34" s="112"/>
      <c r="DPC34" s="112"/>
      <c r="DPD34" s="112"/>
      <c r="DPE34" s="112"/>
      <c r="DPF34" s="112"/>
      <c r="DPG34" s="112"/>
      <c r="DPH34" s="112"/>
      <c r="DPI34" s="112"/>
      <c r="DPJ34" s="112"/>
      <c r="DPK34" s="112"/>
      <c r="DPL34" s="112"/>
      <c r="DPM34" s="112"/>
      <c r="DPN34" s="112"/>
      <c r="DPO34" s="112"/>
      <c r="DPP34" s="112"/>
      <c r="DPQ34" s="112"/>
      <c r="DPR34" s="112"/>
      <c r="DPS34" s="112"/>
      <c r="DPT34" s="112"/>
      <c r="DPU34" s="112"/>
      <c r="DPV34" s="112"/>
      <c r="DPW34" s="112"/>
      <c r="DPX34" s="112"/>
      <c r="DPY34" s="112"/>
      <c r="DPZ34" s="112"/>
      <c r="DQA34" s="112"/>
      <c r="DQB34" s="112"/>
      <c r="DQC34" s="112"/>
      <c r="DQD34" s="112"/>
      <c r="DQE34" s="112"/>
      <c r="DQF34" s="112"/>
      <c r="DQG34" s="112"/>
      <c r="DQH34" s="112"/>
      <c r="DQI34" s="112"/>
      <c r="DQJ34" s="112"/>
      <c r="DQK34" s="112"/>
      <c r="DQL34" s="112"/>
      <c r="DQM34" s="112"/>
      <c r="DQN34" s="112"/>
      <c r="DQO34" s="112"/>
      <c r="DQP34" s="112"/>
      <c r="DQQ34" s="112"/>
      <c r="DQR34" s="112"/>
      <c r="DQS34" s="112"/>
      <c r="DQT34" s="112"/>
      <c r="DQU34" s="112"/>
      <c r="DQV34" s="112"/>
      <c r="DQW34" s="112"/>
      <c r="DQX34" s="112"/>
      <c r="DQY34" s="112"/>
      <c r="DQZ34" s="112"/>
      <c r="DRA34" s="112"/>
      <c r="DRB34" s="112"/>
      <c r="DRC34" s="112"/>
      <c r="DRD34" s="112"/>
      <c r="DRE34" s="112"/>
      <c r="DRF34" s="112"/>
      <c r="DRG34" s="112"/>
      <c r="DRH34" s="112"/>
      <c r="DRI34" s="112"/>
      <c r="DRJ34" s="112"/>
      <c r="DRK34" s="112"/>
      <c r="DRL34" s="112"/>
      <c r="DRM34" s="112"/>
      <c r="DRN34" s="112"/>
      <c r="DRO34" s="112"/>
      <c r="DRP34" s="112"/>
      <c r="DRQ34" s="112"/>
      <c r="DRR34" s="112"/>
      <c r="DRS34" s="112"/>
      <c r="DRT34" s="112"/>
      <c r="DRU34" s="112"/>
      <c r="DRV34" s="112"/>
      <c r="DRW34" s="112"/>
      <c r="DRX34" s="112"/>
      <c r="DRY34" s="112"/>
      <c r="DRZ34" s="112"/>
      <c r="DSA34" s="112"/>
      <c r="DSB34" s="112"/>
      <c r="DSC34" s="112"/>
      <c r="DSD34" s="112"/>
      <c r="DSE34" s="112"/>
      <c r="DSF34" s="112"/>
      <c r="DSG34" s="112"/>
      <c r="DSH34" s="112"/>
      <c r="DSI34" s="112"/>
      <c r="DSJ34" s="112"/>
      <c r="DSK34" s="112"/>
      <c r="DSL34" s="112"/>
      <c r="DSM34" s="112"/>
      <c r="DSN34" s="112"/>
      <c r="DSO34" s="112"/>
      <c r="DSP34" s="112"/>
      <c r="DSQ34" s="112"/>
      <c r="DSR34" s="112"/>
      <c r="DSS34" s="112"/>
      <c r="DST34" s="112"/>
      <c r="DSU34" s="112"/>
      <c r="DSV34" s="112"/>
      <c r="DSW34" s="112"/>
      <c r="DSX34" s="112"/>
      <c r="DSY34" s="112"/>
      <c r="DSZ34" s="112"/>
      <c r="DTA34" s="112"/>
      <c r="DTB34" s="112"/>
      <c r="DTC34" s="112"/>
      <c r="DTD34" s="112"/>
      <c r="DTE34" s="112"/>
      <c r="DTF34" s="112"/>
      <c r="DTG34" s="112"/>
      <c r="DTH34" s="112"/>
      <c r="DTI34" s="112"/>
      <c r="DTJ34" s="112"/>
      <c r="DTK34" s="112"/>
      <c r="DTL34" s="112"/>
      <c r="DTM34" s="112"/>
      <c r="DTN34" s="112"/>
      <c r="DTO34" s="112"/>
      <c r="DTP34" s="112"/>
      <c r="DTQ34" s="112"/>
      <c r="DTR34" s="112"/>
      <c r="DTS34" s="112"/>
      <c r="DTT34" s="112"/>
      <c r="DTU34" s="112"/>
      <c r="DTV34" s="112"/>
      <c r="DTW34" s="112"/>
      <c r="DTX34" s="112"/>
      <c r="DTY34" s="112"/>
      <c r="DTZ34" s="112"/>
      <c r="DUA34" s="112"/>
      <c r="DUB34" s="112"/>
      <c r="DUC34" s="112"/>
      <c r="DUD34" s="112"/>
      <c r="DUE34" s="112"/>
      <c r="DUF34" s="112"/>
      <c r="DUG34" s="112"/>
      <c r="DUH34" s="112"/>
      <c r="DUI34" s="112"/>
      <c r="DUJ34" s="112"/>
      <c r="DUK34" s="112"/>
      <c r="DUL34" s="112"/>
      <c r="DUM34" s="112"/>
      <c r="DUN34" s="112"/>
      <c r="DUO34" s="112"/>
      <c r="DUP34" s="112"/>
      <c r="DUQ34" s="112"/>
      <c r="DUR34" s="112"/>
      <c r="DUS34" s="112"/>
      <c r="DUT34" s="112"/>
      <c r="DUU34" s="112"/>
      <c r="DUV34" s="112"/>
      <c r="DUW34" s="112"/>
      <c r="DUX34" s="112"/>
      <c r="DUY34" s="112"/>
      <c r="DUZ34" s="112"/>
      <c r="DVA34" s="112"/>
      <c r="DVB34" s="112"/>
      <c r="DVC34" s="112"/>
      <c r="DVD34" s="112"/>
      <c r="DVE34" s="112"/>
      <c r="DVF34" s="112"/>
      <c r="DVG34" s="112"/>
      <c r="DVH34" s="112"/>
      <c r="DVI34" s="112"/>
      <c r="DVJ34" s="112"/>
      <c r="DVK34" s="112"/>
      <c r="DVL34" s="112"/>
      <c r="DVM34" s="112"/>
      <c r="DVN34" s="112"/>
      <c r="DVO34" s="112"/>
      <c r="DVP34" s="112"/>
      <c r="DVQ34" s="112"/>
      <c r="DVR34" s="112"/>
      <c r="DVS34" s="112"/>
      <c r="DVT34" s="112"/>
      <c r="DVU34" s="112"/>
      <c r="DVV34" s="112"/>
      <c r="DVW34" s="112"/>
      <c r="DVX34" s="112"/>
      <c r="DVY34" s="112"/>
      <c r="DVZ34" s="112"/>
      <c r="DWA34" s="112"/>
      <c r="DWB34" s="112"/>
      <c r="DWC34" s="112"/>
      <c r="DWD34" s="112"/>
      <c r="DWE34" s="112"/>
      <c r="DWF34" s="112"/>
      <c r="DWG34" s="112"/>
      <c r="DWH34" s="112"/>
      <c r="DWI34" s="112"/>
      <c r="DWJ34" s="112"/>
      <c r="DWK34" s="112"/>
      <c r="DWL34" s="112"/>
      <c r="DWM34" s="112"/>
      <c r="DWN34" s="112"/>
      <c r="DWO34" s="112"/>
      <c r="DWP34" s="112"/>
      <c r="DWQ34" s="112"/>
      <c r="DWR34" s="112"/>
      <c r="DWS34" s="112"/>
      <c r="DWT34" s="112"/>
      <c r="DWU34" s="112"/>
      <c r="DWV34" s="112"/>
      <c r="DWW34" s="112"/>
      <c r="DWX34" s="112"/>
      <c r="DWY34" s="112"/>
      <c r="DWZ34" s="112"/>
      <c r="DXA34" s="112"/>
      <c r="DXB34" s="112"/>
      <c r="DXC34" s="112"/>
      <c r="DXD34" s="112"/>
      <c r="DXE34" s="112"/>
      <c r="DXF34" s="112"/>
      <c r="DXG34" s="112"/>
      <c r="DXH34" s="112"/>
      <c r="DXI34" s="112"/>
      <c r="DXJ34" s="112"/>
      <c r="DXK34" s="112"/>
      <c r="DXL34" s="112"/>
      <c r="DXM34" s="112"/>
      <c r="DXN34" s="112"/>
      <c r="DXO34" s="112"/>
      <c r="DXP34" s="112"/>
      <c r="DXQ34" s="112"/>
      <c r="DXR34" s="112"/>
      <c r="DXS34" s="112"/>
      <c r="DXT34" s="112"/>
      <c r="DXU34" s="112"/>
      <c r="DXV34" s="112"/>
      <c r="DXW34" s="112"/>
      <c r="DXX34" s="112"/>
      <c r="DXY34" s="112"/>
      <c r="DXZ34" s="112"/>
      <c r="DYA34" s="112"/>
      <c r="DYB34" s="112"/>
      <c r="DYC34" s="112"/>
      <c r="DYD34" s="112"/>
      <c r="DYE34" s="112"/>
      <c r="DYF34" s="112"/>
      <c r="DYG34" s="112"/>
      <c r="DYH34" s="112"/>
      <c r="DYI34" s="112"/>
      <c r="DYJ34" s="112"/>
      <c r="DYK34" s="112"/>
      <c r="DYL34" s="112"/>
      <c r="DYM34" s="112"/>
      <c r="DYN34" s="112"/>
      <c r="DYO34" s="112"/>
      <c r="DYP34" s="112"/>
      <c r="DYQ34" s="112"/>
      <c r="DYR34" s="112"/>
      <c r="DYS34" s="112"/>
      <c r="DYT34" s="112"/>
      <c r="DYU34" s="112"/>
      <c r="DYV34" s="112"/>
      <c r="DYW34" s="112"/>
      <c r="DYX34" s="112"/>
      <c r="DYY34" s="112"/>
      <c r="DYZ34" s="112"/>
      <c r="DZA34" s="112"/>
      <c r="DZB34" s="112"/>
      <c r="DZC34" s="112"/>
      <c r="DZD34" s="112"/>
      <c r="DZE34" s="112"/>
      <c r="DZF34" s="112"/>
      <c r="DZG34" s="112"/>
      <c r="DZH34" s="112"/>
      <c r="DZI34" s="112"/>
      <c r="DZJ34" s="112"/>
      <c r="DZK34" s="112"/>
      <c r="DZL34" s="112"/>
      <c r="DZM34" s="112"/>
      <c r="DZN34" s="112"/>
      <c r="DZO34" s="112"/>
      <c r="DZP34" s="112"/>
      <c r="DZQ34" s="112"/>
      <c r="DZR34" s="112"/>
      <c r="DZS34" s="112"/>
      <c r="DZT34" s="112"/>
      <c r="DZU34" s="112"/>
      <c r="DZV34" s="112"/>
      <c r="DZW34" s="112"/>
      <c r="DZX34" s="112"/>
      <c r="DZY34" s="112"/>
      <c r="DZZ34" s="112"/>
      <c r="EAA34" s="112"/>
      <c r="EAB34" s="112"/>
      <c r="EAC34" s="112"/>
      <c r="EAD34" s="112"/>
      <c r="EAE34" s="112"/>
      <c r="EAF34" s="112"/>
      <c r="EAG34" s="112"/>
      <c r="EAH34" s="112"/>
      <c r="EAI34" s="112"/>
      <c r="EAJ34" s="112"/>
      <c r="EAK34" s="112"/>
      <c r="EAL34" s="112"/>
      <c r="EAM34" s="112"/>
      <c r="EAN34" s="112"/>
      <c r="EAO34" s="112"/>
      <c r="EAP34" s="112"/>
      <c r="EAQ34" s="112"/>
      <c r="EAR34" s="112"/>
      <c r="EAS34" s="112"/>
      <c r="EAT34" s="112"/>
      <c r="EAU34" s="112"/>
      <c r="EAV34" s="112"/>
      <c r="EAW34" s="112"/>
      <c r="EAX34" s="112"/>
      <c r="EAY34" s="112"/>
      <c r="EAZ34" s="112"/>
      <c r="EBA34" s="112"/>
      <c r="EBB34" s="112"/>
      <c r="EBC34" s="112"/>
      <c r="EBD34" s="112"/>
      <c r="EBE34" s="112"/>
      <c r="EBF34" s="112"/>
      <c r="EBG34" s="112"/>
      <c r="EBH34" s="112"/>
      <c r="EBI34" s="112"/>
      <c r="EBJ34" s="112"/>
      <c r="EBK34" s="112"/>
      <c r="EBL34" s="112"/>
      <c r="EBM34" s="112"/>
      <c r="EBN34" s="112"/>
      <c r="EBO34" s="112"/>
      <c r="EBP34" s="112"/>
      <c r="EBQ34" s="112"/>
      <c r="EBR34" s="112"/>
      <c r="EBS34" s="112"/>
      <c r="EBT34" s="112"/>
      <c r="EBU34" s="112"/>
      <c r="EBV34" s="112"/>
      <c r="EBW34" s="112"/>
      <c r="EBX34" s="112"/>
      <c r="EBY34" s="112"/>
      <c r="EBZ34" s="112"/>
      <c r="ECA34" s="112"/>
      <c r="ECB34" s="112"/>
      <c r="ECC34" s="112"/>
      <c r="ECD34" s="112"/>
      <c r="ECE34" s="112"/>
      <c r="ECF34" s="112"/>
      <c r="ECG34" s="112"/>
      <c r="ECH34" s="112"/>
      <c r="ECI34" s="112"/>
      <c r="ECJ34" s="112"/>
      <c r="ECK34" s="112"/>
      <c r="ECL34" s="112"/>
      <c r="ECM34" s="112"/>
      <c r="ECN34" s="112"/>
      <c r="ECO34" s="112"/>
      <c r="ECP34" s="112"/>
      <c r="ECQ34" s="112"/>
      <c r="ECR34" s="112"/>
      <c r="ECS34" s="112"/>
      <c r="ECT34" s="112"/>
      <c r="ECU34" s="112"/>
      <c r="ECV34" s="112"/>
      <c r="ECW34" s="112"/>
      <c r="ECX34" s="112"/>
      <c r="ECY34" s="112"/>
      <c r="ECZ34" s="112"/>
      <c r="EDA34" s="112"/>
      <c r="EDB34" s="112"/>
      <c r="EDC34" s="112"/>
      <c r="EDD34" s="112"/>
      <c r="EDE34" s="112"/>
      <c r="EDF34" s="112"/>
      <c r="EDG34" s="112"/>
      <c r="EDH34" s="112"/>
      <c r="EDI34" s="112"/>
      <c r="EDJ34" s="112"/>
      <c r="EDK34" s="112"/>
      <c r="EDL34" s="112"/>
      <c r="EDM34" s="112"/>
      <c r="EDN34" s="112"/>
      <c r="EDO34" s="112"/>
      <c r="EDP34" s="112"/>
      <c r="EDQ34" s="112"/>
      <c r="EDR34" s="112"/>
      <c r="EDS34" s="112"/>
      <c r="EDT34" s="112"/>
      <c r="EDU34" s="112"/>
      <c r="EDV34" s="112"/>
      <c r="EDW34" s="112"/>
      <c r="EDX34" s="112"/>
      <c r="EDY34" s="112"/>
      <c r="EDZ34" s="112"/>
      <c r="EEA34" s="112"/>
      <c r="EEB34" s="112"/>
      <c r="EEC34" s="112"/>
      <c r="EED34" s="112"/>
      <c r="EEE34" s="112"/>
      <c r="EEF34" s="112"/>
      <c r="EEG34" s="112"/>
      <c r="EEH34" s="112"/>
      <c r="EEI34" s="112"/>
      <c r="EEJ34" s="112"/>
      <c r="EEK34" s="112"/>
      <c r="EEL34" s="112"/>
      <c r="EEM34" s="112"/>
      <c r="EEN34" s="112"/>
      <c r="EEO34" s="112"/>
      <c r="EEP34" s="112"/>
      <c r="EEQ34" s="112"/>
      <c r="EER34" s="112"/>
      <c r="EES34" s="112"/>
      <c r="EET34" s="112"/>
      <c r="EEU34" s="112"/>
      <c r="EEV34" s="112"/>
      <c r="EEW34" s="112"/>
      <c r="EEX34" s="112"/>
      <c r="EEY34" s="112"/>
      <c r="EEZ34" s="112"/>
      <c r="EFA34" s="112"/>
      <c r="EFB34" s="112"/>
      <c r="EFC34" s="112"/>
      <c r="EFD34" s="112"/>
      <c r="EFE34" s="112"/>
      <c r="EFF34" s="112"/>
      <c r="EFG34" s="112"/>
      <c r="EFH34" s="112"/>
      <c r="EFI34" s="112"/>
      <c r="EFJ34" s="112"/>
      <c r="EFK34" s="112"/>
      <c r="EFL34" s="112"/>
      <c r="EFM34" s="112"/>
      <c r="EFN34" s="112"/>
      <c r="EFO34" s="112"/>
      <c r="EFP34" s="112"/>
      <c r="EFQ34" s="112"/>
      <c r="EFR34" s="112"/>
      <c r="EFS34" s="112"/>
      <c r="EFT34" s="112"/>
      <c r="EFU34" s="112"/>
      <c r="EFV34" s="112"/>
      <c r="EFW34" s="112"/>
      <c r="EFX34" s="112"/>
      <c r="EFY34" s="112"/>
      <c r="EFZ34" s="112"/>
      <c r="EGA34" s="112"/>
      <c r="EGB34" s="112"/>
      <c r="EGC34" s="112"/>
      <c r="EGD34" s="112"/>
      <c r="EGE34" s="112"/>
      <c r="EGF34" s="112"/>
      <c r="EGG34" s="112"/>
      <c r="EGH34" s="112"/>
      <c r="EGI34" s="112"/>
      <c r="EGJ34" s="112"/>
      <c r="EGK34" s="112"/>
      <c r="EGL34" s="112"/>
      <c r="EGM34" s="112"/>
      <c r="EGN34" s="112"/>
      <c r="EGO34" s="112"/>
      <c r="EGP34" s="112"/>
      <c r="EGQ34" s="112"/>
      <c r="EGR34" s="112"/>
      <c r="EGS34" s="112"/>
      <c r="EGT34" s="112"/>
      <c r="EGU34" s="112"/>
      <c r="EGV34" s="112"/>
      <c r="EGW34" s="112"/>
      <c r="EGX34" s="112"/>
      <c r="EGY34" s="112"/>
      <c r="EGZ34" s="112"/>
      <c r="EHA34" s="112"/>
      <c r="EHB34" s="112"/>
      <c r="EHC34" s="112"/>
      <c r="EHD34" s="112"/>
      <c r="EHE34" s="112"/>
      <c r="EHF34" s="112"/>
      <c r="EHG34" s="112"/>
      <c r="EHH34" s="112"/>
      <c r="EHI34" s="112"/>
      <c r="EHJ34" s="112"/>
      <c r="EHK34" s="112"/>
      <c r="EHL34" s="112"/>
      <c r="EHM34" s="112"/>
      <c r="EHN34" s="112"/>
      <c r="EHO34" s="112"/>
      <c r="EHP34" s="112"/>
      <c r="EHQ34" s="112"/>
      <c r="EHR34" s="112"/>
      <c r="EHS34" s="112"/>
      <c r="EHT34" s="112"/>
      <c r="EHU34" s="112"/>
      <c r="EHV34" s="112"/>
      <c r="EHW34" s="112"/>
      <c r="EHX34" s="112"/>
      <c r="EHY34" s="112"/>
      <c r="EHZ34" s="112"/>
      <c r="EIA34" s="112"/>
      <c r="EIB34" s="112"/>
      <c r="EIC34" s="112"/>
      <c r="EID34" s="112"/>
      <c r="EIE34" s="112"/>
      <c r="EIF34" s="112"/>
      <c r="EIG34" s="112"/>
      <c r="EIH34" s="112"/>
      <c r="EII34" s="112"/>
      <c r="EIJ34" s="112"/>
      <c r="EIK34" s="112"/>
      <c r="EIL34" s="112"/>
      <c r="EIM34" s="112"/>
      <c r="EIN34" s="112"/>
      <c r="EIO34" s="112"/>
      <c r="EIP34" s="112"/>
      <c r="EIQ34" s="112"/>
      <c r="EIR34" s="112"/>
      <c r="EIS34" s="112"/>
      <c r="EIT34" s="112"/>
      <c r="EIU34" s="112"/>
      <c r="EIV34" s="112"/>
      <c r="EIW34" s="112"/>
      <c r="EIX34" s="112"/>
      <c r="EIY34" s="112"/>
      <c r="EIZ34" s="112"/>
      <c r="EJA34" s="112"/>
      <c r="EJB34" s="112"/>
      <c r="EJC34" s="112"/>
      <c r="EJD34" s="112"/>
      <c r="EJE34" s="112"/>
      <c r="EJF34" s="112"/>
      <c r="EJG34" s="112"/>
      <c r="EJH34" s="112"/>
      <c r="EJI34" s="112"/>
      <c r="EJJ34" s="112"/>
      <c r="EJK34" s="112"/>
      <c r="EJL34" s="112"/>
      <c r="EJM34" s="112"/>
      <c r="EJN34" s="112"/>
      <c r="EJO34" s="112"/>
      <c r="EJP34" s="112"/>
      <c r="EJQ34" s="112"/>
      <c r="EJR34" s="112"/>
      <c r="EJS34" s="112"/>
      <c r="EJT34" s="112"/>
      <c r="EJU34" s="112"/>
      <c r="EJV34" s="112"/>
      <c r="EJW34" s="112"/>
      <c r="EJX34" s="112"/>
      <c r="EJY34" s="112"/>
      <c r="EJZ34" s="112"/>
      <c r="EKA34" s="112"/>
      <c r="EKB34" s="112"/>
      <c r="EKC34" s="112"/>
      <c r="EKD34" s="112"/>
      <c r="EKE34" s="112"/>
      <c r="EKF34" s="112"/>
      <c r="EKG34" s="112"/>
      <c r="EKH34" s="112"/>
      <c r="EKI34" s="112"/>
      <c r="EKJ34" s="112"/>
      <c r="EKK34" s="112"/>
      <c r="EKL34" s="112"/>
      <c r="EKM34" s="112"/>
      <c r="EKN34" s="112"/>
      <c r="EKO34" s="112"/>
      <c r="EKP34" s="112"/>
      <c r="EKQ34" s="112"/>
      <c r="EKR34" s="112"/>
      <c r="EKS34" s="112"/>
      <c r="EKT34" s="112"/>
      <c r="EKU34" s="112"/>
      <c r="EKV34" s="112"/>
      <c r="EKW34" s="112"/>
      <c r="EKX34" s="112"/>
      <c r="EKY34" s="112"/>
      <c r="EKZ34" s="112"/>
      <c r="ELA34" s="112"/>
      <c r="ELB34" s="112"/>
      <c r="ELC34" s="112"/>
      <c r="ELD34" s="112"/>
      <c r="ELE34" s="112"/>
      <c r="ELF34" s="112"/>
      <c r="ELG34" s="112"/>
      <c r="ELH34" s="112"/>
      <c r="ELI34" s="112"/>
      <c r="ELJ34" s="112"/>
      <c r="ELK34" s="112"/>
      <c r="ELL34" s="112"/>
      <c r="ELM34" s="112"/>
      <c r="ELN34" s="112"/>
      <c r="ELO34" s="112"/>
      <c r="ELP34" s="112"/>
      <c r="ELQ34" s="112"/>
      <c r="ELR34" s="112"/>
      <c r="ELS34" s="112"/>
      <c r="ELT34" s="112"/>
      <c r="ELU34" s="112"/>
      <c r="ELV34" s="112"/>
      <c r="ELW34" s="112"/>
      <c r="ELX34" s="112"/>
      <c r="ELY34" s="112"/>
      <c r="ELZ34" s="112"/>
      <c r="EMA34" s="112"/>
      <c r="EMB34" s="112"/>
      <c r="EMC34" s="112"/>
      <c r="EMD34" s="112"/>
      <c r="EME34" s="112"/>
      <c r="EMF34" s="112"/>
      <c r="EMG34" s="112"/>
      <c r="EMH34" s="112"/>
      <c r="EMI34" s="112"/>
      <c r="EMJ34" s="112"/>
      <c r="EMK34" s="112"/>
      <c r="EML34" s="112"/>
      <c r="EMM34" s="112"/>
      <c r="EMN34" s="112"/>
      <c r="EMO34" s="112"/>
      <c r="EMP34" s="112"/>
      <c r="EMQ34" s="112"/>
      <c r="EMR34" s="112"/>
      <c r="EMS34" s="112"/>
      <c r="EMT34" s="112"/>
      <c r="EMU34" s="112"/>
      <c r="EMV34" s="112"/>
      <c r="EMW34" s="112"/>
      <c r="EMX34" s="112"/>
      <c r="EMY34" s="112"/>
      <c r="EMZ34" s="112"/>
      <c r="ENA34" s="112"/>
      <c r="ENB34" s="112"/>
      <c r="ENC34" s="112"/>
      <c r="END34" s="112"/>
      <c r="ENE34" s="112"/>
      <c r="ENF34" s="112"/>
      <c r="ENG34" s="112"/>
      <c r="ENH34" s="112"/>
      <c r="ENI34" s="112"/>
      <c r="ENJ34" s="112"/>
      <c r="ENK34" s="112"/>
      <c r="ENL34" s="112"/>
      <c r="ENM34" s="112"/>
      <c r="ENN34" s="112"/>
      <c r="ENO34" s="112"/>
      <c r="ENP34" s="112"/>
      <c r="ENQ34" s="112"/>
      <c r="ENR34" s="112"/>
      <c r="ENS34" s="112"/>
      <c r="ENT34" s="112"/>
      <c r="ENU34" s="112"/>
      <c r="ENV34" s="112"/>
      <c r="ENW34" s="112"/>
      <c r="ENX34" s="112"/>
      <c r="ENY34" s="112"/>
      <c r="ENZ34" s="112"/>
      <c r="EOA34" s="112"/>
      <c r="EOB34" s="112"/>
      <c r="EOC34" s="112"/>
      <c r="EOD34" s="112"/>
      <c r="EOE34" s="112"/>
      <c r="EOF34" s="112"/>
      <c r="EOG34" s="112"/>
      <c r="EOH34" s="112"/>
      <c r="EOI34" s="112"/>
      <c r="EOJ34" s="112"/>
      <c r="EOK34" s="112"/>
      <c r="EOL34" s="112"/>
      <c r="EOM34" s="112"/>
      <c r="EON34" s="112"/>
      <c r="EOO34" s="112"/>
      <c r="EOP34" s="112"/>
      <c r="EOQ34" s="112"/>
      <c r="EOR34" s="112"/>
      <c r="EOS34" s="112"/>
      <c r="EOT34" s="112"/>
      <c r="EOU34" s="112"/>
      <c r="EOV34" s="112"/>
      <c r="EOW34" s="112"/>
      <c r="EOX34" s="112"/>
      <c r="EOY34" s="112"/>
      <c r="EOZ34" s="112"/>
      <c r="EPA34" s="112"/>
      <c r="EPB34" s="112"/>
      <c r="EPC34" s="112"/>
      <c r="EPD34" s="112"/>
      <c r="EPE34" s="112"/>
      <c r="EPF34" s="112"/>
      <c r="EPG34" s="112"/>
      <c r="EPH34" s="112"/>
      <c r="EPI34" s="112"/>
      <c r="EPJ34" s="112"/>
      <c r="EPK34" s="112"/>
      <c r="EPL34" s="112"/>
      <c r="EPM34" s="112"/>
      <c r="EPN34" s="112"/>
      <c r="EPO34" s="112"/>
      <c r="EPP34" s="112"/>
      <c r="EPQ34" s="112"/>
      <c r="EPR34" s="112"/>
      <c r="EPS34" s="112"/>
      <c r="EPT34" s="112"/>
      <c r="EPU34" s="112"/>
      <c r="EPV34" s="112"/>
      <c r="EPW34" s="112"/>
      <c r="EPX34" s="112"/>
      <c r="EPY34" s="112"/>
      <c r="EPZ34" s="112"/>
      <c r="EQA34" s="112"/>
      <c r="EQB34" s="112"/>
      <c r="EQC34" s="112"/>
      <c r="EQD34" s="112"/>
      <c r="EQE34" s="112"/>
      <c r="EQF34" s="112"/>
      <c r="EQG34" s="112"/>
      <c r="EQH34" s="112"/>
      <c r="EQI34" s="112"/>
      <c r="EQJ34" s="112"/>
      <c r="EQK34" s="112"/>
      <c r="EQL34" s="112"/>
      <c r="EQM34" s="112"/>
      <c r="EQN34" s="112"/>
      <c r="EQO34" s="112"/>
      <c r="EQP34" s="112"/>
      <c r="EQQ34" s="112"/>
      <c r="EQR34" s="112"/>
      <c r="EQS34" s="112"/>
      <c r="EQT34" s="112"/>
      <c r="EQU34" s="112"/>
      <c r="EQV34" s="112"/>
      <c r="EQW34" s="112"/>
      <c r="EQX34" s="112"/>
      <c r="EQY34" s="112"/>
      <c r="EQZ34" s="112"/>
      <c r="ERA34" s="112"/>
      <c r="ERB34" s="112"/>
      <c r="ERC34" s="112"/>
      <c r="ERD34" s="112"/>
      <c r="ERE34" s="112"/>
      <c r="ERF34" s="112"/>
      <c r="ERG34" s="112"/>
      <c r="ERH34" s="112"/>
      <c r="ERI34" s="112"/>
      <c r="ERJ34" s="112"/>
      <c r="ERK34" s="112"/>
      <c r="ERL34" s="112"/>
      <c r="ERM34" s="112"/>
      <c r="ERN34" s="112"/>
      <c r="ERO34" s="112"/>
      <c r="ERP34" s="112"/>
      <c r="ERQ34" s="112"/>
      <c r="ERR34" s="112"/>
      <c r="ERS34" s="112"/>
      <c r="ERT34" s="112"/>
      <c r="ERU34" s="112"/>
      <c r="ERV34" s="112"/>
      <c r="ERW34" s="112"/>
      <c r="ERX34" s="112"/>
      <c r="ERY34" s="112"/>
      <c r="ERZ34" s="112"/>
      <c r="ESA34" s="112"/>
      <c r="ESB34" s="112"/>
      <c r="ESC34" s="112"/>
      <c r="ESD34" s="112"/>
      <c r="ESE34" s="112"/>
      <c r="ESF34" s="112"/>
      <c r="ESG34" s="112"/>
      <c r="ESH34" s="112"/>
      <c r="ESI34" s="112"/>
      <c r="ESJ34" s="112"/>
      <c r="ESK34" s="112"/>
      <c r="ESL34" s="112"/>
      <c r="ESM34" s="112"/>
      <c r="ESN34" s="112"/>
      <c r="ESO34" s="112"/>
      <c r="ESP34" s="112"/>
      <c r="ESQ34" s="112"/>
      <c r="ESR34" s="112"/>
      <c r="ESS34" s="112"/>
      <c r="EST34" s="112"/>
      <c r="ESU34" s="112"/>
      <c r="ESV34" s="112"/>
      <c r="ESW34" s="112"/>
      <c r="ESX34" s="112"/>
      <c r="ESY34" s="112"/>
      <c r="ESZ34" s="112"/>
      <c r="ETA34" s="112"/>
      <c r="ETB34" s="112"/>
      <c r="ETC34" s="112"/>
      <c r="ETD34" s="112"/>
      <c r="ETE34" s="112"/>
      <c r="ETF34" s="112"/>
      <c r="ETG34" s="112"/>
      <c r="ETH34" s="112"/>
      <c r="ETI34" s="112"/>
      <c r="ETJ34" s="112"/>
      <c r="ETK34" s="112"/>
      <c r="ETL34" s="112"/>
      <c r="ETM34" s="112"/>
      <c r="ETN34" s="112"/>
      <c r="ETO34" s="112"/>
      <c r="ETP34" s="112"/>
      <c r="ETQ34" s="112"/>
      <c r="ETR34" s="112"/>
      <c r="ETS34" s="112"/>
      <c r="ETT34" s="112"/>
      <c r="ETU34" s="112"/>
      <c r="ETV34" s="112"/>
      <c r="ETW34" s="112"/>
      <c r="ETX34" s="112"/>
      <c r="ETY34" s="112"/>
      <c r="ETZ34" s="112"/>
      <c r="EUA34" s="112"/>
      <c r="EUB34" s="112"/>
      <c r="EUC34" s="112"/>
      <c r="EUD34" s="112"/>
      <c r="EUE34" s="112"/>
      <c r="EUF34" s="112"/>
      <c r="EUG34" s="112"/>
      <c r="EUH34" s="112"/>
      <c r="EUI34" s="112"/>
      <c r="EUJ34" s="112"/>
      <c r="EUK34" s="112"/>
      <c r="EUL34" s="112"/>
      <c r="EUM34" s="112"/>
      <c r="EUN34" s="112"/>
      <c r="EUO34" s="112"/>
      <c r="EUP34" s="112"/>
      <c r="EUQ34" s="112"/>
      <c r="EUR34" s="112"/>
      <c r="EUS34" s="112"/>
      <c r="EUT34" s="112"/>
      <c r="EUU34" s="112"/>
      <c r="EUV34" s="112"/>
      <c r="EUW34" s="112"/>
      <c r="EUX34" s="112"/>
      <c r="EUY34" s="112"/>
      <c r="EUZ34" s="112"/>
      <c r="EVA34" s="112"/>
      <c r="EVB34" s="112"/>
      <c r="EVC34" s="112"/>
      <c r="EVD34" s="112"/>
      <c r="EVE34" s="112"/>
      <c r="EVF34" s="112"/>
      <c r="EVG34" s="112"/>
      <c r="EVH34" s="112"/>
      <c r="EVI34" s="112"/>
      <c r="EVJ34" s="112"/>
      <c r="EVK34" s="112"/>
      <c r="EVL34" s="112"/>
      <c r="EVM34" s="112"/>
      <c r="EVN34" s="112"/>
      <c r="EVO34" s="112"/>
      <c r="EVP34" s="112"/>
      <c r="EVQ34" s="112"/>
      <c r="EVR34" s="112"/>
      <c r="EVS34" s="112"/>
      <c r="EVT34" s="112"/>
      <c r="EVU34" s="112"/>
      <c r="EVV34" s="112"/>
      <c r="EVW34" s="112"/>
      <c r="EVX34" s="112"/>
      <c r="EVY34" s="112"/>
      <c r="EVZ34" s="112"/>
      <c r="EWA34" s="112"/>
      <c r="EWB34" s="112"/>
      <c r="EWC34" s="112"/>
      <c r="EWD34" s="112"/>
      <c r="EWE34" s="112"/>
      <c r="EWF34" s="112"/>
      <c r="EWG34" s="112"/>
      <c r="EWH34" s="112"/>
      <c r="EWI34" s="112"/>
      <c r="EWJ34" s="112"/>
      <c r="EWK34" s="112"/>
      <c r="EWL34" s="112"/>
      <c r="EWM34" s="112"/>
      <c r="EWN34" s="112"/>
      <c r="EWO34" s="112"/>
      <c r="EWP34" s="112"/>
      <c r="EWQ34" s="112"/>
      <c r="EWR34" s="112"/>
      <c r="EWS34" s="112"/>
      <c r="EWT34" s="112"/>
      <c r="EWU34" s="112"/>
      <c r="EWV34" s="112"/>
      <c r="EWW34" s="112"/>
      <c r="EWX34" s="112"/>
      <c r="EWY34" s="112"/>
      <c r="EWZ34" s="112"/>
      <c r="EXA34" s="112"/>
      <c r="EXB34" s="112"/>
      <c r="EXC34" s="112"/>
      <c r="EXD34" s="112"/>
      <c r="EXE34" s="112"/>
      <c r="EXF34" s="112"/>
      <c r="EXG34" s="112"/>
      <c r="EXH34" s="112"/>
      <c r="EXI34" s="112"/>
      <c r="EXJ34" s="112"/>
      <c r="EXK34" s="112"/>
      <c r="EXL34" s="112"/>
      <c r="EXM34" s="112"/>
      <c r="EXN34" s="112"/>
      <c r="EXO34" s="112"/>
      <c r="EXP34" s="112"/>
      <c r="EXQ34" s="112"/>
      <c r="EXR34" s="112"/>
      <c r="EXS34" s="112"/>
      <c r="EXT34" s="112"/>
      <c r="EXU34" s="112"/>
      <c r="EXV34" s="112"/>
      <c r="EXW34" s="112"/>
      <c r="EXX34" s="112"/>
      <c r="EXY34" s="112"/>
      <c r="EXZ34" s="112"/>
      <c r="EYA34" s="112"/>
      <c r="EYB34" s="112"/>
      <c r="EYC34" s="112"/>
      <c r="EYD34" s="112"/>
      <c r="EYE34" s="112"/>
      <c r="EYF34" s="112"/>
      <c r="EYG34" s="112"/>
      <c r="EYH34" s="112"/>
      <c r="EYI34" s="112"/>
      <c r="EYJ34" s="112"/>
      <c r="EYK34" s="112"/>
      <c r="EYL34" s="112"/>
      <c r="EYM34" s="112"/>
      <c r="EYN34" s="112"/>
      <c r="EYO34" s="112"/>
      <c r="EYP34" s="112"/>
      <c r="EYQ34" s="112"/>
      <c r="EYR34" s="112"/>
      <c r="EYS34" s="112"/>
      <c r="EYT34" s="112"/>
      <c r="EYU34" s="112"/>
      <c r="EYV34" s="112"/>
      <c r="EYW34" s="112"/>
      <c r="EYX34" s="112"/>
      <c r="EYY34" s="112"/>
      <c r="EYZ34" s="112"/>
      <c r="EZA34" s="112"/>
      <c r="EZB34" s="112"/>
      <c r="EZC34" s="112"/>
      <c r="EZD34" s="112"/>
      <c r="EZE34" s="112"/>
      <c r="EZF34" s="112"/>
      <c r="EZG34" s="112"/>
      <c r="EZH34" s="112"/>
      <c r="EZI34" s="112"/>
      <c r="EZJ34" s="112"/>
      <c r="EZK34" s="112"/>
      <c r="EZL34" s="112"/>
      <c r="EZM34" s="112"/>
      <c r="EZN34" s="112"/>
      <c r="EZO34" s="112"/>
      <c r="EZP34" s="112"/>
      <c r="EZQ34" s="112"/>
      <c r="EZR34" s="112"/>
      <c r="EZS34" s="112"/>
      <c r="EZT34" s="112"/>
      <c r="EZU34" s="112"/>
      <c r="EZV34" s="112"/>
      <c r="EZW34" s="112"/>
      <c r="EZX34" s="112"/>
      <c r="EZY34" s="112"/>
      <c r="EZZ34" s="112"/>
      <c r="FAA34" s="112"/>
      <c r="FAB34" s="112"/>
      <c r="FAC34" s="112"/>
      <c r="FAD34" s="112"/>
      <c r="FAE34" s="112"/>
      <c r="FAF34" s="112"/>
      <c r="FAG34" s="112"/>
      <c r="FAH34" s="112"/>
      <c r="FAI34" s="112"/>
      <c r="FAJ34" s="112"/>
      <c r="FAK34" s="112"/>
      <c r="FAL34" s="112"/>
      <c r="FAM34" s="112"/>
      <c r="FAN34" s="112"/>
      <c r="FAO34" s="112"/>
      <c r="FAP34" s="112"/>
      <c r="FAQ34" s="112"/>
      <c r="FAR34" s="112"/>
      <c r="FAS34" s="112"/>
      <c r="FAT34" s="112"/>
      <c r="FAU34" s="112"/>
      <c r="FAV34" s="112"/>
      <c r="FAW34" s="112"/>
      <c r="FAX34" s="112"/>
      <c r="FAY34" s="112"/>
      <c r="FAZ34" s="112"/>
      <c r="FBA34" s="112"/>
      <c r="FBB34" s="112"/>
      <c r="FBC34" s="112"/>
      <c r="FBD34" s="112"/>
      <c r="FBE34" s="112"/>
      <c r="FBF34" s="112"/>
      <c r="FBG34" s="112"/>
      <c r="FBH34" s="112"/>
      <c r="FBI34" s="112"/>
      <c r="FBJ34" s="112"/>
      <c r="FBK34" s="112"/>
      <c r="FBL34" s="112"/>
      <c r="FBM34" s="112"/>
      <c r="FBN34" s="112"/>
      <c r="FBO34" s="112"/>
      <c r="FBP34" s="112"/>
      <c r="FBQ34" s="112"/>
      <c r="FBR34" s="112"/>
      <c r="FBS34" s="112"/>
      <c r="FBT34" s="112"/>
      <c r="FBU34" s="112"/>
      <c r="FBV34" s="112"/>
      <c r="FBW34" s="112"/>
      <c r="FBX34" s="112"/>
      <c r="FBY34" s="112"/>
      <c r="FBZ34" s="112"/>
      <c r="FCA34" s="112"/>
      <c r="FCB34" s="112"/>
      <c r="FCC34" s="112"/>
      <c r="FCD34" s="112"/>
      <c r="FCE34" s="112"/>
      <c r="FCF34" s="112"/>
      <c r="FCG34" s="112"/>
      <c r="FCH34" s="112"/>
      <c r="FCI34" s="112"/>
      <c r="FCJ34" s="112"/>
      <c r="FCK34" s="112"/>
      <c r="FCL34" s="112"/>
      <c r="FCM34" s="112"/>
      <c r="FCN34" s="112"/>
      <c r="FCO34" s="112"/>
      <c r="FCP34" s="112"/>
      <c r="FCQ34" s="112"/>
      <c r="FCR34" s="112"/>
      <c r="FCS34" s="112"/>
      <c r="FCT34" s="112"/>
      <c r="FCU34" s="112"/>
      <c r="FCV34" s="112"/>
      <c r="FCW34" s="112"/>
      <c r="FCX34" s="112"/>
      <c r="FCY34" s="112"/>
      <c r="FCZ34" s="112"/>
      <c r="FDA34" s="112"/>
      <c r="FDB34" s="112"/>
      <c r="FDC34" s="112"/>
      <c r="FDD34" s="112"/>
      <c r="FDE34" s="112"/>
      <c r="FDF34" s="112"/>
      <c r="FDG34" s="112"/>
      <c r="FDH34" s="112"/>
      <c r="FDI34" s="112"/>
      <c r="FDJ34" s="112"/>
      <c r="FDK34" s="112"/>
      <c r="FDL34" s="112"/>
      <c r="FDM34" s="112"/>
      <c r="FDN34" s="112"/>
      <c r="FDO34" s="112"/>
      <c r="FDP34" s="112"/>
      <c r="FDQ34" s="112"/>
      <c r="FDR34" s="112"/>
      <c r="FDS34" s="112"/>
      <c r="FDT34" s="112"/>
      <c r="FDU34" s="112"/>
      <c r="FDV34" s="112"/>
      <c r="FDW34" s="112"/>
      <c r="FDX34" s="112"/>
      <c r="FDY34" s="112"/>
      <c r="FDZ34" s="112"/>
      <c r="FEA34" s="112"/>
      <c r="FEB34" s="112"/>
      <c r="FEC34" s="112"/>
      <c r="FED34" s="112"/>
      <c r="FEE34" s="112"/>
      <c r="FEF34" s="112"/>
      <c r="FEG34" s="112"/>
      <c r="FEH34" s="112"/>
      <c r="FEI34" s="112"/>
      <c r="FEJ34" s="112"/>
      <c r="FEK34" s="112"/>
      <c r="FEL34" s="112"/>
      <c r="FEM34" s="112"/>
      <c r="FEN34" s="112"/>
      <c r="FEO34" s="112"/>
      <c r="FEP34" s="112"/>
      <c r="FEQ34" s="112"/>
      <c r="FER34" s="112"/>
      <c r="FES34" s="112"/>
      <c r="FET34" s="112"/>
      <c r="FEU34" s="112"/>
      <c r="FEV34" s="112"/>
      <c r="FEW34" s="112"/>
      <c r="FEX34" s="112"/>
      <c r="FEY34" s="112"/>
      <c r="FEZ34" s="112"/>
      <c r="FFA34" s="112"/>
      <c r="FFB34" s="112"/>
      <c r="FFC34" s="112"/>
      <c r="FFD34" s="112"/>
      <c r="FFE34" s="112"/>
      <c r="FFF34" s="112"/>
      <c r="FFG34" s="112"/>
      <c r="FFH34" s="112"/>
      <c r="FFI34" s="112"/>
      <c r="FFJ34" s="112"/>
      <c r="FFK34" s="112"/>
      <c r="FFL34" s="112"/>
      <c r="FFM34" s="112"/>
      <c r="FFN34" s="112"/>
      <c r="FFO34" s="112"/>
      <c r="FFP34" s="112"/>
      <c r="FFQ34" s="112"/>
      <c r="FFR34" s="112"/>
      <c r="FFS34" s="112"/>
      <c r="FFT34" s="112"/>
      <c r="FFU34" s="112"/>
      <c r="FFV34" s="112"/>
      <c r="FFW34" s="112"/>
      <c r="FFX34" s="112"/>
      <c r="FFY34" s="112"/>
      <c r="FFZ34" s="112"/>
      <c r="FGA34" s="112"/>
      <c r="FGB34" s="112"/>
      <c r="FGC34" s="112"/>
      <c r="FGD34" s="112"/>
      <c r="FGE34" s="112"/>
      <c r="FGF34" s="112"/>
      <c r="FGG34" s="112"/>
      <c r="FGH34" s="112"/>
      <c r="FGI34" s="112"/>
      <c r="FGJ34" s="112"/>
      <c r="FGK34" s="112"/>
      <c r="FGL34" s="112"/>
      <c r="FGM34" s="112"/>
      <c r="FGN34" s="112"/>
      <c r="FGO34" s="112"/>
      <c r="FGP34" s="112"/>
      <c r="FGQ34" s="112"/>
      <c r="FGR34" s="112"/>
      <c r="FGS34" s="112"/>
      <c r="FGT34" s="112"/>
      <c r="FGU34" s="112"/>
      <c r="FGV34" s="112"/>
      <c r="FGW34" s="112"/>
      <c r="FGX34" s="112"/>
      <c r="FGY34" s="112"/>
      <c r="FGZ34" s="112"/>
      <c r="FHA34" s="112"/>
      <c r="FHB34" s="112"/>
      <c r="FHC34" s="112"/>
      <c r="FHD34" s="112"/>
      <c r="FHE34" s="112"/>
      <c r="FHF34" s="112"/>
      <c r="FHG34" s="112"/>
      <c r="FHH34" s="112"/>
      <c r="FHI34" s="112"/>
      <c r="FHJ34" s="112"/>
      <c r="FHK34" s="112"/>
      <c r="FHL34" s="112"/>
      <c r="FHM34" s="112"/>
      <c r="FHN34" s="112"/>
      <c r="FHO34" s="112"/>
      <c r="FHP34" s="112"/>
      <c r="FHQ34" s="112"/>
      <c r="FHR34" s="112"/>
      <c r="FHS34" s="112"/>
      <c r="FHT34" s="112"/>
      <c r="FHU34" s="112"/>
      <c r="FHV34" s="112"/>
      <c r="FHW34" s="112"/>
      <c r="FHX34" s="112"/>
      <c r="FHY34" s="112"/>
      <c r="FHZ34" s="112"/>
      <c r="FIA34" s="112"/>
      <c r="FIB34" s="112"/>
      <c r="FIC34" s="112"/>
      <c r="FID34" s="112"/>
      <c r="FIE34" s="112"/>
      <c r="FIF34" s="112"/>
      <c r="FIG34" s="112"/>
      <c r="FIH34" s="112"/>
      <c r="FII34" s="112"/>
      <c r="FIJ34" s="112"/>
      <c r="FIK34" s="112"/>
      <c r="FIL34" s="112"/>
      <c r="FIM34" s="112"/>
      <c r="FIN34" s="112"/>
      <c r="FIO34" s="112"/>
      <c r="FIP34" s="112"/>
      <c r="FIQ34" s="112"/>
      <c r="FIR34" s="112"/>
      <c r="FIS34" s="112"/>
      <c r="FIT34" s="112"/>
      <c r="FIU34" s="112"/>
      <c r="FIV34" s="112"/>
      <c r="FIW34" s="112"/>
      <c r="FIX34" s="112"/>
      <c r="FIY34" s="112"/>
      <c r="FIZ34" s="112"/>
      <c r="FJA34" s="112"/>
      <c r="FJB34" s="112"/>
      <c r="FJC34" s="112"/>
      <c r="FJD34" s="112"/>
      <c r="FJE34" s="112"/>
      <c r="FJF34" s="112"/>
      <c r="FJG34" s="112"/>
      <c r="FJH34" s="112"/>
      <c r="FJI34" s="112"/>
      <c r="FJJ34" s="112"/>
      <c r="FJK34" s="112"/>
      <c r="FJL34" s="112"/>
      <c r="FJM34" s="112"/>
      <c r="FJN34" s="112"/>
      <c r="FJO34" s="112"/>
      <c r="FJP34" s="112"/>
      <c r="FJQ34" s="112"/>
      <c r="FJR34" s="112"/>
      <c r="FJS34" s="112"/>
      <c r="FJT34" s="112"/>
      <c r="FJU34" s="112"/>
      <c r="FJV34" s="112"/>
      <c r="FJW34" s="112"/>
      <c r="FJX34" s="112"/>
      <c r="FJY34" s="112"/>
      <c r="FJZ34" s="112"/>
      <c r="FKA34" s="112"/>
      <c r="FKB34" s="112"/>
      <c r="FKC34" s="112"/>
      <c r="FKD34" s="112"/>
      <c r="FKE34" s="112"/>
      <c r="FKF34" s="112"/>
      <c r="FKG34" s="112"/>
      <c r="FKH34" s="112"/>
      <c r="FKI34" s="112"/>
      <c r="FKJ34" s="112"/>
      <c r="FKK34" s="112"/>
      <c r="FKL34" s="112"/>
      <c r="FKM34" s="112"/>
      <c r="FKN34" s="112"/>
      <c r="FKO34" s="112"/>
      <c r="FKP34" s="112"/>
      <c r="FKQ34" s="112"/>
      <c r="FKR34" s="112"/>
      <c r="FKS34" s="112"/>
      <c r="FKT34" s="112"/>
      <c r="FKU34" s="112"/>
      <c r="FKV34" s="112"/>
      <c r="FKW34" s="112"/>
      <c r="FKX34" s="112"/>
      <c r="FKY34" s="112"/>
      <c r="FKZ34" s="112"/>
      <c r="FLA34" s="112"/>
      <c r="FLB34" s="112"/>
      <c r="FLC34" s="112"/>
      <c r="FLD34" s="112"/>
      <c r="FLE34" s="112"/>
      <c r="FLF34" s="112"/>
      <c r="FLG34" s="112"/>
      <c r="FLH34" s="112"/>
      <c r="FLI34" s="112"/>
      <c r="FLJ34" s="112"/>
      <c r="FLK34" s="112"/>
      <c r="FLL34" s="112"/>
      <c r="FLM34" s="112"/>
      <c r="FLN34" s="112"/>
      <c r="FLO34" s="112"/>
      <c r="FLP34" s="112"/>
      <c r="FLQ34" s="112"/>
      <c r="FLR34" s="112"/>
      <c r="FLS34" s="112"/>
      <c r="FLT34" s="112"/>
      <c r="FLU34" s="112"/>
      <c r="FLV34" s="112"/>
      <c r="FLW34" s="112"/>
      <c r="FLX34" s="112"/>
      <c r="FLY34" s="112"/>
      <c r="FLZ34" s="112"/>
      <c r="FMA34" s="112"/>
      <c r="FMB34" s="112"/>
      <c r="FMC34" s="112"/>
      <c r="FMD34" s="112"/>
      <c r="FME34" s="112"/>
      <c r="FMF34" s="112"/>
      <c r="FMG34" s="112"/>
      <c r="FMH34" s="112"/>
      <c r="FMI34" s="112"/>
      <c r="FMJ34" s="112"/>
      <c r="FMK34" s="112"/>
      <c r="FML34" s="112"/>
      <c r="FMM34" s="112"/>
      <c r="FMN34" s="112"/>
      <c r="FMO34" s="112"/>
      <c r="FMP34" s="112"/>
      <c r="FMQ34" s="112"/>
      <c r="FMR34" s="112"/>
      <c r="FMS34" s="112"/>
      <c r="FMT34" s="112"/>
      <c r="FMU34" s="112"/>
      <c r="FMV34" s="112"/>
      <c r="FMW34" s="112"/>
      <c r="FMX34" s="112"/>
      <c r="FMY34" s="112"/>
      <c r="FMZ34" s="112"/>
      <c r="FNA34" s="112"/>
      <c r="FNB34" s="112"/>
      <c r="FNC34" s="112"/>
      <c r="FND34" s="112"/>
      <c r="FNE34" s="112"/>
      <c r="FNF34" s="112"/>
      <c r="FNG34" s="112"/>
      <c r="FNH34" s="112"/>
      <c r="FNI34" s="112"/>
      <c r="FNJ34" s="112"/>
      <c r="FNK34" s="112"/>
      <c r="FNL34" s="112"/>
      <c r="FNM34" s="112"/>
      <c r="FNN34" s="112"/>
      <c r="FNO34" s="112"/>
      <c r="FNP34" s="112"/>
      <c r="FNQ34" s="112"/>
      <c r="FNR34" s="112"/>
      <c r="FNS34" s="112"/>
      <c r="FNT34" s="112"/>
      <c r="FNU34" s="112"/>
      <c r="FNV34" s="112"/>
      <c r="FNW34" s="112"/>
      <c r="FNX34" s="112"/>
      <c r="FNY34" s="112"/>
      <c r="FNZ34" s="112"/>
      <c r="FOA34" s="112"/>
      <c r="FOB34" s="112"/>
      <c r="FOC34" s="112"/>
      <c r="FOD34" s="112"/>
      <c r="FOE34" s="112"/>
      <c r="FOF34" s="112"/>
      <c r="FOG34" s="112"/>
      <c r="FOH34" s="112"/>
      <c r="FOI34" s="112"/>
      <c r="FOJ34" s="112"/>
      <c r="FOK34" s="112"/>
      <c r="FOL34" s="112"/>
      <c r="FOM34" s="112"/>
      <c r="FON34" s="112"/>
      <c r="FOO34" s="112"/>
      <c r="FOP34" s="112"/>
      <c r="FOQ34" s="112"/>
      <c r="FOR34" s="112"/>
      <c r="FOS34" s="112"/>
      <c r="FOT34" s="112"/>
      <c r="FOU34" s="112"/>
      <c r="FOV34" s="112"/>
      <c r="FOW34" s="112"/>
      <c r="FOX34" s="112"/>
      <c r="FOY34" s="112"/>
      <c r="FOZ34" s="112"/>
      <c r="FPA34" s="112"/>
      <c r="FPB34" s="112"/>
      <c r="FPC34" s="112"/>
      <c r="FPD34" s="112"/>
      <c r="FPE34" s="112"/>
      <c r="FPF34" s="112"/>
      <c r="FPG34" s="112"/>
      <c r="FPH34" s="112"/>
      <c r="FPI34" s="112"/>
      <c r="FPJ34" s="112"/>
      <c r="FPK34" s="112"/>
      <c r="FPL34" s="112"/>
      <c r="FPM34" s="112"/>
      <c r="FPN34" s="112"/>
      <c r="FPO34" s="112"/>
      <c r="FPP34" s="112"/>
      <c r="FPQ34" s="112"/>
      <c r="FPR34" s="112"/>
      <c r="FPS34" s="112"/>
      <c r="FPT34" s="112"/>
      <c r="FPU34" s="112"/>
      <c r="FPV34" s="112"/>
      <c r="FPW34" s="112"/>
      <c r="FPX34" s="112"/>
      <c r="FPY34" s="112"/>
      <c r="FPZ34" s="112"/>
      <c r="FQA34" s="112"/>
      <c r="FQB34" s="112"/>
      <c r="FQC34" s="112"/>
      <c r="FQD34" s="112"/>
      <c r="FQE34" s="112"/>
      <c r="FQF34" s="112"/>
      <c r="FQG34" s="112"/>
      <c r="FQH34" s="112"/>
      <c r="FQI34" s="112"/>
      <c r="FQJ34" s="112"/>
      <c r="FQK34" s="112"/>
      <c r="FQL34" s="112"/>
      <c r="FQM34" s="112"/>
      <c r="FQN34" s="112"/>
      <c r="FQO34" s="112"/>
      <c r="FQP34" s="112"/>
      <c r="FQQ34" s="112"/>
      <c r="FQR34" s="112"/>
      <c r="FQS34" s="112"/>
      <c r="FQT34" s="112"/>
      <c r="FQU34" s="112"/>
      <c r="FQV34" s="112"/>
      <c r="FQW34" s="112"/>
      <c r="FQX34" s="112"/>
      <c r="FQY34" s="112"/>
      <c r="FQZ34" s="112"/>
      <c r="FRA34" s="112"/>
      <c r="FRB34" s="112"/>
      <c r="FRC34" s="112"/>
      <c r="FRD34" s="112"/>
      <c r="FRE34" s="112"/>
      <c r="FRF34" s="112"/>
      <c r="FRG34" s="112"/>
      <c r="FRH34" s="112"/>
      <c r="FRI34" s="112"/>
      <c r="FRJ34" s="112"/>
      <c r="FRK34" s="112"/>
      <c r="FRL34" s="112"/>
      <c r="FRM34" s="112"/>
      <c r="FRN34" s="112"/>
      <c r="FRO34" s="112"/>
      <c r="FRP34" s="112"/>
      <c r="FRQ34" s="112"/>
      <c r="FRR34" s="112"/>
      <c r="FRS34" s="112"/>
      <c r="FRT34" s="112"/>
      <c r="FRU34" s="112"/>
      <c r="FRV34" s="112"/>
      <c r="FRW34" s="112"/>
      <c r="FRX34" s="112"/>
      <c r="FRY34" s="112"/>
      <c r="FRZ34" s="112"/>
      <c r="FSA34" s="112"/>
      <c r="FSB34" s="112"/>
      <c r="FSC34" s="112"/>
      <c r="FSD34" s="112"/>
      <c r="FSE34" s="112"/>
      <c r="FSF34" s="112"/>
      <c r="FSG34" s="112"/>
      <c r="FSH34" s="112"/>
      <c r="FSI34" s="112"/>
      <c r="FSJ34" s="112"/>
      <c r="FSK34" s="112"/>
      <c r="FSL34" s="112"/>
      <c r="FSM34" s="112"/>
      <c r="FSN34" s="112"/>
      <c r="FSO34" s="112"/>
      <c r="FSP34" s="112"/>
      <c r="FSQ34" s="112"/>
      <c r="FSR34" s="112"/>
      <c r="FSS34" s="112"/>
      <c r="FST34" s="112"/>
      <c r="FSU34" s="112"/>
      <c r="FSV34" s="112"/>
      <c r="FSW34" s="112"/>
      <c r="FSX34" s="112"/>
      <c r="FSY34" s="112"/>
      <c r="FSZ34" s="112"/>
      <c r="FTA34" s="112"/>
      <c r="FTB34" s="112"/>
      <c r="FTC34" s="112"/>
      <c r="FTD34" s="112"/>
      <c r="FTE34" s="112"/>
      <c r="FTF34" s="112"/>
      <c r="FTG34" s="112"/>
      <c r="FTH34" s="112"/>
      <c r="FTI34" s="112"/>
      <c r="FTJ34" s="112"/>
      <c r="FTK34" s="112"/>
      <c r="FTL34" s="112"/>
      <c r="FTM34" s="112"/>
      <c r="FTN34" s="112"/>
      <c r="FTO34" s="112"/>
      <c r="FTP34" s="112"/>
      <c r="FTQ34" s="112"/>
      <c r="FTR34" s="112"/>
      <c r="FTS34" s="112"/>
      <c r="FTT34" s="112"/>
      <c r="FTU34" s="112"/>
      <c r="FTV34" s="112"/>
      <c r="FTW34" s="112"/>
      <c r="FTX34" s="112"/>
      <c r="FTY34" s="112"/>
      <c r="FTZ34" s="112"/>
      <c r="FUA34" s="112"/>
      <c r="FUB34" s="112"/>
      <c r="FUC34" s="112"/>
      <c r="FUD34" s="112"/>
      <c r="FUE34" s="112"/>
      <c r="FUF34" s="112"/>
      <c r="FUG34" s="112"/>
      <c r="FUH34" s="112"/>
      <c r="FUI34" s="112"/>
      <c r="FUJ34" s="112"/>
      <c r="FUK34" s="112"/>
      <c r="FUL34" s="112"/>
      <c r="FUM34" s="112"/>
      <c r="FUN34" s="112"/>
      <c r="FUO34" s="112"/>
      <c r="FUP34" s="112"/>
      <c r="FUQ34" s="112"/>
      <c r="FUR34" s="112"/>
      <c r="FUS34" s="112"/>
      <c r="FUT34" s="112"/>
      <c r="FUU34" s="112"/>
      <c r="FUV34" s="112"/>
      <c r="FUW34" s="112"/>
      <c r="FUX34" s="112"/>
      <c r="FUY34" s="112"/>
      <c r="FUZ34" s="112"/>
      <c r="FVA34" s="112"/>
      <c r="FVB34" s="112"/>
      <c r="FVC34" s="112"/>
      <c r="FVD34" s="112"/>
      <c r="FVE34" s="112"/>
      <c r="FVF34" s="112"/>
      <c r="FVG34" s="112"/>
      <c r="FVH34" s="112"/>
      <c r="FVI34" s="112"/>
      <c r="FVJ34" s="112"/>
      <c r="FVK34" s="112"/>
      <c r="FVL34" s="112"/>
      <c r="FVM34" s="112"/>
      <c r="FVN34" s="112"/>
      <c r="FVO34" s="112"/>
      <c r="FVP34" s="112"/>
      <c r="FVQ34" s="112"/>
      <c r="FVR34" s="112"/>
      <c r="FVS34" s="112"/>
      <c r="FVT34" s="112"/>
      <c r="FVU34" s="112"/>
      <c r="FVV34" s="112"/>
      <c r="FVW34" s="112"/>
      <c r="FVX34" s="112"/>
      <c r="FVY34" s="112"/>
      <c r="FVZ34" s="112"/>
      <c r="FWA34" s="112"/>
      <c r="FWB34" s="112"/>
      <c r="FWC34" s="112"/>
      <c r="FWD34" s="112"/>
      <c r="FWE34" s="112"/>
      <c r="FWF34" s="112"/>
      <c r="FWG34" s="112"/>
      <c r="FWH34" s="112"/>
      <c r="FWI34" s="112"/>
      <c r="FWJ34" s="112"/>
      <c r="FWK34" s="112"/>
      <c r="FWL34" s="112"/>
      <c r="FWM34" s="112"/>
      <c r="FWN34" s="112"/>
      <c r="FWO34" s="112"/>
      <c r="FWP34" s="112"/>
      <c r="FWQ34" s="112"/>
      <c r="FWR34" s="112"/>
      <c r="FWS34" s="112"/>
      <c r="FWT34" s="112"/>
      <c r="FWU34" s="112"/>
      <c r="FWV34" s="112"/>
      <c r="FWW34" s="112"/>
      <c r="FWX34" s="112"/>
      <c r="FWY34" s="112"/>
      <c r="FWZ34" s="112"/>
      <c r="FXA34" s="112"/>
      <c r="FXB34" s="112"/>
      <c r="FXC34" s="112"/>
      <c r="FXD34" s="112"/>
      <c r="FXE34" s="112"/>
      <c r="FXF34" s="112"/>
      <c r="FXG34" s="112"/>
      <c r="FXH34" s="112"/>
      <c r="FXI34" s="112"/>
      <c r="FXJ34" s="112"/>
      <c r="FXK34" s="112"/>
      <c r="FXL34" s="112"/>
      <c r="FXM34" s="112"/>
      <c r="FXN34" s="112"/>
      <c r="FXO34" s="112"/>
      <c r="FXP34" s="112"/>
      <c r="FXQ34" s="112"/>
      <c r="FXR34" s="112"/>
      <c r="FXS34" s="112"/>
      <c r="FXT34" s="112"/>
      <c r="FXU34" s="112"/>
      <c r="FXV34" s="112"/>
      <c r="FXW34" s="112"/>
      <c r="FXX34" s="112"/>
      <c r="FXY34" s="112"/>
      <c r="FXZ34" s="112"/>
      <c r="FYA34" s="112"/>
      <c r="FYB34" s="112"/>
      <c r="FYC34" s="112"/>
      <c r="FYD34" s="112"/>
      <c r="FYE34" s="112"/>
      <c r="FYF34" s="112"/>
      <c r="FYG34" s="112"/>
      <c r="FYH34" s="112"/>
      <c r="FYI34" s="112"/>
      <c r="FYJ34" s="112"/>
      <c r="FYK34" s="112"/>
      <c r="FYL34" s="112"/>
      <c r="FYM34" s="112"/>
      <c r="FYN34" s="112"/>
      <c r="FYO34" s="112"/>
      <c r="FYP34" s="112"/>
      <c r="FYQ34" s="112"/>
      <c r="FYR34" s="112"/>
      <c r="FYS34" s="112"/>
      <c r="FYT34" s="112"/>
      <c r="FYU34" s="112"/>
      <c r="FYV34" s="112"/>
      <c r="FYW34" s="112"/>
      <c r="FYX34" s="112"/>
      <c r="FYY34" s="112"/>
      <c r="FYZ34" s="112"/>
      <c r="FZA34" s="112"/>
      <c r="FZB34" s="112"/>
      <c r="FZC34" s="112"/>
      <c r="FZD34" s="112"/>
      <c r="FZE34" s="112"/>
      <c r="FZF34" s="112"/>
      <c r="FZG34" s="112"/>
      <c r="FZH34" s="112"/>
      <c r="FZI34" s="112"/>
      <c r="FZJ34" s="112"/>
      <c r="FZK34" s="112"/>
      <c r="FZL34" s="112"/>
      <c r="FZM34" s="112"/>
      <c r="FZN34" s="112"/>
      <c r="FZO34" s="112"/>
      <c r="FZP34" s="112"/>
      <c r="FZQ34" s="112"/>
      <c r="FZR34" s="112"/>
      <c r="FZS34" s="112"/>
      <c r="FZT34" s="112"/>
      <c r="FZU34" s="112"/>
      <c r="FZV34" s="112"/>
      <c r="FZW34" s="112"/>
      <c r="FZX34" s="112"/>
      <c r="FZY34" s="112"/>
      <c r="FZZ34" s="112"/>
      <c r="GAA34" s="112"/>
      <c r="GAB34" s="112"/>
      <c r="GAC34" s="112"/>
      <c r="GAD34" s="112"/>
      <c r="GAE34" s="112"/>
      <c r="GAF34" s="112"/>
      <c r="GAG34" s="112"/>
      <c r="GAH34" s="112"/>
      <c r="GAI34" s="112"/>
      <c r="GAJ34" s="112"/>
      <c r="GAK34" s="112"/>
      <c r="GAL34" s="112"/>
      <c r="GAM34" s="112"/>
      <c r="GAN34" s="112"/>
      <c r="GAO34" s="112"/>
      <c r="GAP34" s="112"/>
      <c r="GAQ34" s="112"/>
      <c r="GAR34" s="112"/>
      <c r="GAS34" s="112"/>
      <c r="GAT34" s="112"/>
      <c r="GAU34" s="112"/>
      <c r="GAV34" s="112"/>
      <c r="GAW34" s="112"/>
      <c r="GAX34" s="112"/>
      <c r="GAY34" s="112"/>
      <c r="GAZ34" s="112"/>
      <c r="GBA34" s="112"/>
      <c r="GBB34" s="112"/>
      <c r="GBC34" s="112"/>
      <c r="GBD34" s="112"/>
      <c r="GBE34" s="112"/>
      <c r="GBF34" s="112"/>
      <c r="GBG34" s="112"/>
      <c r="GBH34" s="112"/>
      <c r="GBI34" s="112"/>
      <c r="GBJ34" s="112"/>
      <c r="GBK34" s="112"/>
      <c r="GBL34" s="112"/>
      <c r="GBM34" s="112"/>
      <c r="GBN34" s="112"/>
      <c r="GBO34" s="112"/>
      <c r="GBP34" s="112"/>
      <c r="GBQ34" s="112"/>
      <c r="GBR34" s="112"/>
      <c r="GBS34" s="112"/>
      <c r="GBT34" s="112"/>
      <c r="GBU34" s="112"/>
      <c r="GBV34" s="112"/>
      <c r="GBW34" s="112"/>
      <c r="GBX34" s="112"/>
      <c r="GBY34" s="112"/>
      <c r="GBZ34" s="112"/>
      <c r="GCA34" s="112"/>
      <c r="GCB34" s="112"/>
      <c r="GCC34" s="112"/>
      <c r="GCD34" s="112"/>
      <c r="GCE34" s="112"/>
      <c r="GCF34" s="112"/>
      <c r="GCG34" s="112"/>
      <c r="GCH34" s="112"/>
      <c r="GCI34" s="112"/>
      <c r="GCJ34" s="112"/>
      <c r="GCK34" s="112"/>
      <c r="GCL34" s="112"/>
      <c r="GCM34" s="112"/>
      <c r="GCN34" s="112"/>
      <c r="GCO34" s="112"/>
      <c r="GCP34" s="112"/>
      <c r="GCQ34" s="112"/>
      <c r="GCR34" s="112"/>
      <c r="GCS34" s="112"/>
      <c r="GCT34" s="112"/>
      <c r="GCU34" s="112"/>
      <c r="GCV34" s="112"/>
      <c r="GCW34" s="112"/>
      <c r="GCX34" s="112"/>
      <c r="GCY34" s="112"/>
      <c r="GCZ34" s="112"/>
      <c r="GDA34" s="112"/>
      <c r="GDB34" s="112"/>
      <c r="GDC34" s="112"/>
      <c r="GDD34" s="112"/>
      <c r="GDE34" s="112"/>
      <c r="GDF34" s="112"/>
      <c r="GDG34" s="112"/>
      <c r="GDH34" s="112"/>
      <c r="GDI34" s="112"/>
      <c r="GDJ34" s="112"/>
      <c r="GDK34" s="112"/>
      <c r="GDL34" s="112"/>
      <c r="GDM34" s="112"/>
      <c r="GDN34" s="112"/>
      <c r="GDO34" s="112"/>
      <c r="GDP34" s="112"/>
      <c r="GDQ34" s="112"/>
      <c r="GDR34" s="112"/>
      <c r="GDS34" s="112"/>
      <c r="GDT34" s="112"/>
      <c r="GDU34" s="112"/>
      <c r="GDV34" s="112"/>
      <c r="GDW34" s="112"/>
      <c r="GDX34" s="112"/>
      <c r="GDY34" s="112"/>
      <c r="GDZ34" s="112"/>
      <c r="GEA34" s="112"/>
      <c r="GEB34" s="112"/>
      <c r="GEC34" s="112"/>
      <c r="GED34" s="112"/>
      <c r="GEE34" s="112"/>
      <c r="GEF34" s="112"/>
      <c r="GEG34" s="112"/>
      <c r="GEH34" s="112"/>
      <c r="GEI34" s="112"/>
      <c r="GEJ34" s="112"/>
      <c r="GEK34" s="112"/>
      <c r="GEL34" s="112"/>
      <c r="GEM34" s="112"/>
      <c r="GEN34" s="112"/>
      <c r="GEO34" s="112"/>
      <c r="GEP34" s="112"/>
      <c r="GEQ34" s="112"/>
      <c r="GER34" s="112"/>
      <c r="GES34" s="112"/>
      <c r="GET34" s="112"/>
      <c r="GEU34" s="112"/>
      <c r="GEV34" s="112"/>
      <c r="GEW34" s="112"/>
      <c r="GEX34" s="112"/>
      <c r="GEY34" s="112"/>
      <c r="GEZ34" s="112"/>
      <c r="GFA34" s="112"/>
      <c r="GFB34" s="112"/>
      <c r="GFC34" s="112"/>
      <c r="GFD34" s="112"/>
      <c r="GFE34" s="112"/>
      <c r="GFF34" s="112"/>
      <c r="GFG34" s="112"/>
      <c r="GFH34" s="112"/>
      <c r="GFI34" s="112"/>
      <c r="GFJ34" s="112"/>
      <c r="GFK34" s="112"/>
      <c r="GFL34" s="112"/>
      <c r="GFM34" s="112"/>
      <c r="GFN34" s="112"/>
      <c r="GFO34" s="112"/>
      <c r="GFP34" s="112"/>
      <c r="GFQ34" s="112"/>
      <c r="GFR34" s="112"/>
      <c r="GFS34" s="112"/>
      <c r="GFT34" s="112"/>
      <c r="GFU34" s="112"/>
      <c r="GFV34" s="112"/>
      <c r="GFW34" s="112"/>
      <c r="GFX34" s="112"/>
      <c r="GFY34" s="112"/>
      <c r="GFZ34" s="112"/>
      <c r="GGA34" s="112"/>
      <c r="GGB34" s="112"/>
      <c r="GGC34" s="112"/>
      <c r="GGD34" s="112"/>
      <c r="GGE34" s="112"/>
      <c r="GGF34" s="112"/>
      <c r="GGG34" s="112"/>
      <c r="GGH34" s="112"/>
      <c r="GGI34" s="112"/>
      <c r="GGJ34" s="112"/>
      <c r="GGK34" s="112"/>
      <c r="GGL34" s="112"/>
      <c r="GGM34" s="112"/>
      <c r="GGN34" s="112"/>
      <c r="GGO34" s="112"/>
      <c r="GGP34" s="112"/>
      <c r="GGQ34" s="112"/>
      <c r="GGR34" s="112"/>
      <c r="GGS34" s="112"/>
      <c r="GGT34" s="112"/>
      <c r="GGU34" s="112"/>
      <c r="GGV34" s="112"/>
      <c r="GGW34" s="112"/>
      <c r="GGX34" s="112"/>
      <c r="GGY34" s="112"/>
      <c r="GGZ34" s="112"/>
      <c r="GHA34" s="112"/>
      <c r="GHB34" s="112"/>
      <c r="GHC34" s="112"/>
      <c r="GHD34" s="112"/>
      <c r="GHE34" s="112"/>
      <c r="GHF34" s="112"/>
      <c r="GHG34" s="112"/>
      <c r="GHH34" s="112"/>
      <c r="GHI34" s="112"/>
      <c r="GHJ34" s="112"/>
      <c r="GHK34" s="112"/>
      <c r="GHL34" s="112"/>
      <c r="GHM34" s="112"/>
      <c r="GHN34" s="112"/>
      <c r="GHO34" s="112"/>
      <c r="GHP34" s="112"/>
      <c r="GHQ34" s="112"/>
      <c r="GHR34" s="112"/>
      <c r="GHS34" s="112"/>
      <c r="GHT34" s="112"/>
      <c r="GHU34" s="112"/>
      <c r="GHV34" s="112"/>
      <c r="GHW34" s="112"/>
      <c r="GHX34" s="112"/>
      <c r="GHY34" s="112"/>
      <c r="GHZ34" s="112"/>
      <c r="GIA34" s="112"/>
      <c r="GIB34" s="112"/>
      <c r="GIC34" s="112"/>
      <c r="GID34" s="112"/>
      <c r="GIE34" s="112"/>
      <c r="GIF34" s="112"/>
      <c r="GIG34" s="112"/>
      <c r="GIH34" s="112"/>
      <c r="GII34" s="112"/>
      <c r="GIJ34" s="112"/>
      <c r="GIK34" s="112"/>
      <c r="GIL34" s="112"/>
      <c r="GIM34" s="112"/>
      <c r="GIN34" s="112"/>
      <c r="GIO34" s="112"/>
      <c r="GIP34" s="112"/>
      <c r="GIQ34" s="112"/>
      <c r="GIR34" s="112"/>
      <c r="GIS34" s="112"/>
      <c r="GIT34" s="112"/>
      <c r="GIU34" s="112"/>
      <c r="GIV34" s="112"/>
      <c r="GIW34" s="112"/>
      <c r="GIX34" s="112"/>
      <c r="GIY34" s="112"/>
      <c r="GIZ34" s="112"/>
      <c r="GJA34" s="112"/>
      <c r="GJB34" s="112"/>
      <c r="GJC34" s="112"/>
      <c r="GJD34" s="112"/>
      <c r="GJE34" s="112"/>
      <c r="GJF34" s="112"/>
      <c r="GJG34" s="112"/>
      <c r="GJH34" s="112"/>
      <c r="GJI34" s="112"/>
      <c r="GJJ34" s="112"/>
      <c r="GJK34" s="112"/>
      <c r="GJL34" s="112"/>
      <c r="GJM34" s="112"/>
      <c r="GJN34" s="112"/>
      <c r="GJO34" s="112"/>
      <c r="GJP34" s="112"/>
      <c r="GJQ34" s="112"/>
      <c r="GJR34" s="112"/>
      <c r="GJS34" s="112"/>
      <c r="GJT34" s="112"/>
      <c r="GJU34" s="112"/>
      <c r="GJV34" s="112"/>
      <c r="GJW34" s="112"/>
      <c r="GJX34" s="112"/>
      <c r="GJY34" s="112"/>
      <c r="GJZ34" s="112"/>
      <c r="GKA34" s="112"/>
      <c r="GKB34" s="112"/>
      <c r="GKC34" s="112"/>
      <c r="GKD34" s="112"/>
      <c r="GKE34" s="112"/>
      <c r="GKF34" s="112"/>
      <c r="GKG34" s="112"/>
      <c r="GKH34" s="112"/>
      <c r="GKI34" s="112"/>
      <c r="GKJ34" s="112"/>
      <c r="GKK34" s="112"/>
      <c r="GKL34" s="112"/>
      <c r="GKM34" s="112"/>
      <c r="GKN34" s="112"/>
      <c r="GKO34" s="112"/>
      <c r="GKP34" s="112"/>
      <c r="GKQ34" s="112"/>
      <c r="GKR34" s="112"/>
      <c r="GKS34" s="112"/>
      <c r="GKT34" s="112"/>
      <c r="GKU34" s="112"/>
      <c r="GKV34" s="112"/>
      <c r="GKW34" s="112"/>
      <c r="GKX34" s="112"/>
      <c r="GKY34" s="112"/>
      <c r="GKZ34" s="112"/>
      <c r="GLA34" s="112"/>
      <c r="GLB34" s="112"/>
      <c r="GLC34" s="112"/>
      <c r="GLD34" s="112"/>
      <c r="GLE34" s="112"/>
      <c r="GLF34" s="112"/>
      <c r="GLG34" s="112"/>
      <c r="GLH34" s="112"/>
      <c r="GLI34" s="112"/>
      <c r="GLJ34" s="112"/>
      <c r="GLK34" s="112"/>
      <c r="GLL34" s="112"/>
      <c r="GLM34" s="112"/>
      <c r="GLN34" s="112"/>
      <c r="GLO34" s="112"/>
      <c r="GLP34" s="112"/>
      <c r="GLQ34" s="112"/>
      <c r="GLR34" s="112"/>
      <c r="GLS34" s="112"/>
      <c r="GLT34" s="112"/>
      <c r="GLU34" s="112"/>
      <c r="GLV34" s="112"/>
      <c r="GLW34" s="112"/>
      <c r="GLX34" s="112"/>
      <c r="GLY34" s="112"/>
      <c r="GLZ34" s="112"/>
      <c r="GMA34" s="112"/>
      <c r="GMB34" s="112"/>
      <c r="GMC34" s="112"/>
      <c r="GMD34" s="112"/>
      <c r="GME34" s="112"/>
      <c r="GMF34" s="112"/>
      <c r="GMG34" s="112"/>
      <c r="GMH34" s="112"/>
      <c r="GMI34" s="112"/>
      <c r="GMJ34" s="112"/>
      <c r="GMK34" s="112"/>
      <c r="GML34" s="112"/>
      <c r="GMM34" s="112"/>
      <c r="GMN34" s="112"/>
      <c r="GMO34" s="112"/>
      <c r="GMP34" s="112"/>
      <c r="GMQ34" s="112"/>
      <c r="GMR34" s="112"/>
      <c r="GMS34" s="112"/>
      <c r="GMT34" s="112"/>
      <c r="GMU34" s="112"/>
      <c r="GMV34" s="112"/>
      <c r="GMW34" s="112"/>
      <c r="GMX34" s="112"/>
      <c r="GMY34" s="112"/>
      <c r="GMZ34" s="112"/>
      <c r="GNA34" s="112"/>
      <c r="GNB34" s="112"/>
      <c r="GNC34" s="112"/>
      <c r="GND34" s="112"/>
      <c r="GNE34" s="112"/>
      <c r="GNF34" s="112"/>
      <c r="GNG34" s="112"/>
      <c r="GNH34" s="112"/>
      <c r="GNI34" s="112"/>
      <c r="GNJ34" s="112"/>
      <c r="GNK34" s="112"/>
      <c r="GNL34" s="112"/>
      <c r="GNM34" s="112"/>
      <c r="GNN34" s="112"/>
      <c r="GNO34" s="112"/>
      <c r="GNP34" s="112"/>
      <c r="GNQ34" s="112"/>
      <c r="GNR34" s="112"/>
      <c r="GNS34" s="112"/>
      <c r="GNT34" s="112"/>
      <c r="GNU34" s="112"/>
      <c r="GNV34" s="112"/>
      <c r="GNW34" s="112"/>
      <c r="GNX34" s="112"/>
      <c r="GNY34" s="112"/>
      <c r="GNZ34" s="112"/>
      <c r="GOA34" s="112"/>
      <c r="GOB34" s="112"/>
      <c r="GOC34" s="112"/>
      <c r="GOD34" s="112"/>
      <c r="GOE34" s="112"/>
      <c r="GOF34" s="112"/>
      <c r="GOG34" s="112"/>
      <c r="GOH34" s="112"/>
      <c r="GOI34" s="112"/>
      <c r="GOJ34" s="112"/>
      <c r="GOK34" s="112"/>
      <c r="GOL34" s="112"/>
      <c r="GOM34" s="112"/>
      <c r="GON34" s="112"/>
      <c r="GOO34" s="112"/>
      <c r="GOP34" s="112"/>
      <c r="GOQ34" s="112"/>
      <c r="GOR34" s="112"/>
      <c r="GOS34" s="112"/>
      <c r="GOT34" s="112"/>
      <c r="GOU34" s="112"/>
      <c r="GOV34" s="112"/>
      <c r="GOW34" s="112"/>
      <c r="GOX34" s="112"/>
      <c r="GOY34" s="112"/>
      <c r="GOZ34" s="112"/>
      <c r="GPA34" s="112"/>
      <c r="GPB34" s="112"/>
      <c r="GPC34" s="112"/>
      <c r="GPD34" s="112"/>
      <c r="GPE34" s="112"/>
      <c r="GPF34" s="112"/>
      <c r="GPG34" s="112"/>
      <c r="GPH34" s="112"/>
      <c r="GPI34" s="112"/>
      <c r="GPJ34" s="112"/>
      <c r="GPK34" s="112"/>
      <c r="GPL34" s="112"/>
      <c r="GPM34" s="112"/>
      <c r="GPN34" s="112"/>
      <c r="GPO34" s="112"/>
      <c r="GPP34" s="112"/>
      <c r="GPQ34" s="112"/>
      <c r="GPR34" s="112"/>
      <c r="GPS34" s="112"/>
      <c r="GPT34" s="112"/>
      <c r="GPU34" s="112"/>
      <c r="GPV34" s="112"/>
      <c r="GPW34" s="112"/>
      <c r="GPX34" s="112"/>
      <c r="GPY34" s="112"/>
      <c r="GPZ34" s="112"/>
      <c r="GQA34" s="112"/>
      <c r="GQB34" s="112"/>
      <c r="GQC34" s="112"/>
      <c r="GQD34" s="112"/>
      <c r="GQE34" s="112"/>
      <c r="GQF34" s="112"/>
      <c r="GQG34" s="112"/>
      <c r="GQH34" s="112"/>
      <c r="GQI34" s="112"/>
      <c r="GQJ34" s="112"/>
      <c r="GQK34" s="112"/>
      <c r="GQL34" s="112"/>
      <c r="GQM34" s="112"/>
      <c r="GQN34" s="112"/>
      <c r="GQO34" s="112"/>
      <c r="GQP34" s="112"/>
      <c r="GQQ34" s="112"/>
      <c r="GQR34" s="112"/>
      <c r="GQS34" s="112"/>
      <c r="GQT34" s="112"/>
      <c r="GQU34" s="112"/>
      <c r="GQV34" s="112"/>
      <c r="GQW34" s="112"/>
      <c r="GQX34" s="112"/>
      <c r="GQY34" s="112"/>
      <c r="GQZ34" s="112"/>
      <c r="GRA34" s="112"/>
      <c r="GRB34" s="112"/>
      <c r="GRC34" s="112"/>
      <c r="GRD34" s="112"/>
      <c r="GRE34" s="112"/>
      <c r="GRF34" s="112"/>
      <c r="GRG34" s="112"/>
      <c r="GRH34" s="112"/>
      <c r="GRI34" s="112"/>
      <c r="GRJ34" s="112"/>
      <c r="GRK34" s="112"/>
      <c r="GRL34" s="112"/>
      <c r="GRM34" s="112"/>
      <c r="GRN34" s="112"/>
      <c r="GRO34" s="112"/>
      <c r="GRP34" s="112"/>
      <c r="GRQ34" s="112"/>
      <c r="GRR34" s="112"/>
      <c r="GRS34" s="112"/>
      <c r="GRT34" s="112"/>
      <c r="GRU34" s="112"/>
      <c r="GRV34" s="112"/>
      <c r="GRW34" s="112"/>
      <c r="GRX34" s="112"/>
      <c r="GRY34" s="112"/>
      <c r="GRZ34" s="112"/>
      <c r="GSA34" s="112"/>
      <c r="GSB34" s="112"/>
      <c r="GSC34" s="112"/>
      <c r="GSD34" s="112"/>
      <c r="GSE34" s="112"/>
      <c r="GSF34" s="112"/>
      <c r="GSG34" s="112"/>
      <c r="GSH34" s="112"/>
      <c r="GSI34" s="112"/>
      <c r="GSJ34" s="112"/>
      <c r="GSK34" s="112"/>
      <c r="GSL34" s="112"/>
      <c r="GSM34" s="112"/>
      <c r="GSN34" s="112"/>
      <c r="GSO34" s="112"/>
      <c r="GSP34" s="112"/>
      <c r="GSQ34" s="112"/>
      <c r="GSR34" s="112"/>
      <c r="GSS34" s="112"/>
      <c r="GST34" s="112"/>
      <c r="GSU34" s="112"/>
      <c r="GSV34" s="112"/>
      <c r="GSW34" s="112"/>
      <c r="GSX34" s="112"/>
      <c r="GSY34" s="112"/>
      <c r="GSZ34" s="112"/>
      <c r="GTA34" s="112"/>
      <c r="GTB34" s="112"/>
      <c r="GTC34" s="112"/>
      <c r="GTD34" s="112"/>
      <c r="GTE34" s="112"/>
      <c r="GTF34" s="112"/>
      <c r="GTG34" s="112"/>
      <c r="GTH34" s="112"/>
      <c r="GTI34" s="112"/>
      <c r="GTJ34" s="112"/>
      <c r="GTK34" s="112"/>
      <c r="GTL34" s="112"/>
      <c r="GTM34" s="112"/>
      <c r="GTN34" s="112"/>
      <c r="GTO34" s="112"/>
      <c r="GTP34" s="112"/>
      <c r="GTQ34" s="112"/>
      <c r="GTR34" s="112"/>
      <c r="GTS34" s="112"/>
      <c r="GTT34" s="112"/>
      <c r="GTU34" s="112"/>
      <c r="GTV34" s="112"/>
      <c r="GTW34" s="112"/>
      <c r="GTX34" s="112"/>
      <c r="GTY34" s="112"/>
      <c r="GTZ34" s="112"/>
      <c r="GUA34" s="112"/>
      <c r="GUB34" s="112"/>
      <c r="GUC34" s="112"/>
      <c r="GUD34" s="112"/>
      <c r="GUE34" s="112"/>
      <c r="GUF34" s="112"/>
      <c r="GUG34" s="112"/>
      <c r="GUH34" s="112"/>
      <c r="GUI34" s="112"/>
      <c r="GUJ34" s="112"/>
      <c r="GUK34" s="112"/>
      <c r="GUL34" s="112"/>
      <c r="GUM34" s="112"/>
      <c r="GUN34" s="112"/>
      <c r="GUO34" s="112"/>
      <c r="GUP34" s="112"/>
      <c r="GUQ34" s="112"/>
      <c r="GUR34" s="112"/>
      <c r="GUS34" s="112"/>
      <c r="GUT34" s="112"/>
      <c r="GUU34" s="112"/>
      <c r="GUV34" s="112"/>
      <c r="GUW34" s="112"/>
      <c r="GUX34" s="112"/>
      <c r="GUY34" s="112"/>
      <c r="GUZ34" s="112"/>
      <c r="GVA34" s="112"/>
      <c r="GVB34" s="112"/>
      <c r="GVC34" s="112"/>
      <c r="GVD34" s="112"/>
      <c r="GVE34" s="112"/>
      <c r="GVF34" s="112"/>
      <c r="GVG34" s="112"/>
      <c r="GVH34" s="112"/>
      <c r="GVI34" s="112"/>
      <c r="GVJ34" s="112"/>
      <c r="GVK34" s="112"/>
      <c r="GVL34" s="112"/>
      <c r="GVM34" s="112"/>
      <c r="GVN34" s="112"/>
      <c r="GVO34" s="112"/>
      <c r="GVP34" s="112"/>
      <c r="GVQ34" s="112"/>
      <c r="GVR34" s="112"/>
      <c r="GVS34" s="112"/>
      <c r="GVT34" s="112"/>
      <c r="GVU34" s="112"/>
      <c r="GVV34" s="112"/>
      <c r="GVW34" s="112"/>
      <c r="GVX34" s="112"/>
      <c r="GVY34" s="112"/>
      <c r="GVZ34" s="112"/>
      <c r="GWA34" s="112"/>
      <c r="GWB34" s="112"/>
      <c r="GWC34" s="112"/>
      <c r="GWD34" s="112"/>
      <c r="GWE34" s="112"/>
      <c r="GWF34" s="112"/>
      <c r="GWG34" s="112"/>
      <c r="GWH34" s="112"/>
      <c r="GWI34" s="112"/>
      <c r="GWJ34" s="112"/>
      <c r="GWK34" s="112"/>
      <c r="GWL34" s="112"/>
      <c r="GWM34" s="112"/>
      <c r="GWN34" s="112"/>
      <c r="GWO34" s="112"/>
      <c r="GWP34" s="112"/>
      <c r="GWQ34" s="112"/>
      <c r="GWR34" s="112"/>
      <c r="GWS34" s="112"/>
      <c r="GWT34" s="112"/>
      <c r="GWU34" s="112"/>
      <c r="GWV34" s="112"/>
      <c r="GWW34" s="112"/>
      <c r="GWX34" s="112"/>
      <c r="GWY34" s="112"/>
      <c r="GWZ34" s="112"/>
      <c r="GXA34" s="112"/>
      <c r="GXB34" s="112"/>
      <c r="GXC34" s="112"/>
      <c r="GXD34" s="112"/>
      <c r="GXE34" s="112"/>
      <c r="GXF34" s="112"/>
      <c r="GXG34" s="112"/>
      <c r="GXH34" s="112"/>
      <c r="GXI34" s="112"/>
      <c r="GXJ34" s="112"/>
      <c r="GXK34" s="112"/>
      <c r="GXL34" s="112"/>
      <c r="GXM34" s="112"/>
      <c r="GXN34" s="112"/>
      <c r="GXO34" s="112"/>
      <c r="GXP34" s="112"/>
      <c r="GXQ34" s="112"/>
      <c r="GXR34" s="112"/>
      <c r="GXS34" s="112"/>
      <c r="GXT34" s="112"/>
      <c r="GXU34" s="112"/>
      <c r="GXV34" s="112"/>
      <c r="GXW34" s="112"/>
      <c r="GXX34" s="112"/>
      <c r="GXY34" s="112"/>
      <c r="GXZ34" s="112"/>
      <c r="GYA34" s="112"/>
      <c r="GYB34" s="112"/>
      <c r="GYC34" s="112"/>
      <c r="GYD34" s="112"/>
      <c r="GYE34" s="112"/>
      <c r="GYF34" s="112"/>
      <c r="GYG34" s="112"/>
      <c r="GYH34" s="112"/>
      <c r="GYI34" s="112"/>
      <c r="GYJ34" s="112"/>
      <c r="GYK34" s="112"/>
      <c r="GYL34" s="112"/>
      <c r="GYM34" s="112"/>
      <c r="GYN34" s="112"/>
      <c r="GYO34" s="112"/>
      <c r="GYP34" s="112"/>
      <c r="GYQ34" s="112"/>
      <c r="GYR34" s="112"/>
      <c r="GYS34" s="112"/>
      <c r="GYT34" s="112"/>
      <c r="GYU34" s="112"/>
      <c r="GYV34" s="112"/>
      <c r="GYW34" s="112"/>
      <c r="GYX34" s="112"/>
      <c r="GYY34" s="112"/>
      <c r="GYZ34" s="112"/>
      <c r="GZA34" s="112"/>
      <c r="GZB34" s="112"/>
      <c r="GZC34" s="112"/>
      <c r="GZD34" s="112"/>
      <c r="GZE34" s="112"/>
      <c r="GZF34" s="112"/>
      <c r="GZG34" s="112"/>
      <c r="GZH34" s="112"/>
      <c r="GZI34" s="112"/>
      <c r="GZJ34" s="112"/>
      <c r="GZK34" s="112"/>
      <c r="GZL34" s="112"/>
      <c r="GZM34" s="112"/>
      <c r="GZN34" s="112"/>
      <c r="GZO34" s="112"/>
      <c r="GZP34" s="112"/>
      <c r="GZQ34" s="112"/>
      <c r="GZR34" s="112"/>
      <c r="GZS34" s="112"/>
      <c r="GZT34" s="112"/>
      <c r="GZU34" s="112"/>
      <c r="GZV34" s="112"/>
      <c r="GZW34" s="112"/>
      <c r="GZX34" s="112"/>
      <c r="GZY34" s="112"/>
      <c r="GZZ34" s="112"/>
      <c r="HAA34" s="112"/>
      <c r="HAB34" s="112"/>
      <c r="HAC34" s="112"/>
      <c r="HAD34" s="112"/>
      <c r="HAE34" s="112"/>
      <c r="HAF34" s="112"/>
      <c r="HAG34" s="112"/>
      <c r="HAH34" s="112"/>
      <c r="HAI34" s="112"/>
      <c r="HAJ34" s="112"/>
      <c r="HAK34" s="112"/>
      <c r="HAL34" s="112"/>
      <c r="HAM34" s="112"/>
      <c r="HAN34" s="112"/>
      <c r="HAO34" s="112"/>
      <c r="HAP34" s="112"/>
      <c r="HAQ34" s="112"/>
      <c r="HAR34" s="112"/>
      <c r="HAS34" s="112"/>
      <c r="HAT34" s="112"/>
      <c r="HAU34" s="112"/>
      <c r="HAV34" s="112"/>
      <c r="HAW34" s="112"/>
      <c r="HAX34" s="112"/>
      <c r="HAY34" s="112"/>
      <c r="HAZ34" s="112"/>
      <c r="HBA34" s="112"/>
      <c r="HBB34" s="112"/>
      <c r="HBC34" s="112"/>
      <c r="HBD34" s="112"/>
      <c r="HBE34" s="112"/>
      <c r="HBF34" s="112"/>
      <c r="HBG34" s="112"/>
      <c r="HBH34" s="112"/>
      <c r="HBI34" s="112"/>
      <c r="HBJ34" s="112"/>
      <c r="HBK34" s="112"/>
      <c r="HBL34" s="112"/>
      <c r="HBM34" s="112"/>
      <c r="HBN34" s="112"/>
      <c r="HBO34" s="112"/>
      <c r="HBP34" s="112"/>
      <c r="HBQ34" s="112"/>
      <c r="HBR34" s="112"/>
      <c r="HBS34" s="112"/>
      <c r="HBT34" s="112"/>
      <c r="HBU34" s="112"/>
      <c r="HBV34" s="112"/>
      <c r="HBW34" s="112"/>
      <c r="HBX34" s="112"/>
      <c r="HBY34" s="112"/>
      <c r="HBZ34" s="112"/>
      <c r="HCA34" s="112"/>
      <c r="HCB34" s="112"/>
      <c r="HCC34" s="112"/>
      <c r="HCD34" s="112"/>
      <c r="HCE34" s="112"/>
      <c r="HCF34" s="112"/>
      <c r="HCG34" s="112"/>
      <c r="HCH34" s="112"/>
      <c r="HCI34" s="112"/>
      <c r="HCJ34" s="112"/>
      <c r="HCK34" s="112"/>
      <c r="HCL34" s="112"/>
      <c r="HCM34" s="112"/>
      <c r="HCN34" s="112"/>
      <c r="HCO34" s="112"/>
      <c r="HCP34" s="112"/>
      <c r="HCQ34" s="112"/>
      <c r="HCR34" s="112"/>
      <c r="HCS34" s="112"/>
      <c r="HCT34" s="112"/>
      <c r="HCU34" s="112"/>
      <c r="HCV34" s="112"/>
      <c r="HCW34" s="112"/>
      <c r="HCX34" s="112"/>
      <c r="HCY34" s="112"/>
      <c r="HCZ34" s="112"/>
      <c r="HDA34" s="112"/>
      <c r="HDB34" s="112"/>
      <c r="HDC34" s="112"/>
      <c r="HDD34" s="112"/>
      <c r="HDE34" s="112"/>
      <c r="HDF34" s="112"/>
      <c r="HDG34" s="112"/>
      <c r="HDH34" s="112"/>
      <c r="HDI34" s="112"/>
      <c r="HDJ34" s="112"/>
      <c r="HDK34" s="112"/>
      <c r="HDL34" s="112"/>
      <c r="HDM34" s="112"/>
      <c r="HDN34" s="112"/>
      <c r="HDO34" s="112"/>
      <c r="HDP34" s="112"/>
      <c r="HDQ34" s="112"/>
      <c r="HDR34" s="112"/>
      <c r="HDS34" s="112"/>
      <c r="HDT34" s="112"/>
      <c r="HDU34" s="112"/>
      <c r="HDV34" s="112"/>
      <c r="HDW34" s="112"/>
      <c r="HDX34" s="112"/>
      <c r="HDY34" s="112"/>
      <c r="HDZ34" s="112"/>
      <c r="HEA34" s="112"/>
      <c r="HEB34" s="112"/>
      <c r="HEC34" s="112"/>
      <c r="HED34" s="112"/>
      <c r="HEE34" s="112"/>
      <c r="HEF34" s="112"/>
      <c r="HEG34" s="112"/>
      <c r="HEH34" s="112"/>
      <c r="HEI34" s="112"/>
      <c r="HEJ34" s="112"/>
      <c r="HEK34" s="112"/>
      <c r="HEL34" s="112"/>
      <c r="HEM34" s="112"/>
      <c r="HEN34" s="112"/>
      <c r="HEO34" s="112"/>
      <c r="HEP34" s="112"/>
      <c r="HEQ34" s="112"/>
      <c r="HER34" s="112"/>
      <c r="HES34" s="112"/>
      <c r="HET34" s="112"/>
      <c r="HEU34" s="112"/>
      <c r="HEV34" s="112"/>
      <c r="HEW34" s="112"/>
      <c r="HEX34" s="112"/>
      <c r="HEY34" s="112"/>
      <c r="HEZ34" s="112"/>
      <c r="HFA34" s="112"/>
      <c r="HFB34" s="112"/>
      <c r="HFC34" s="112"/>
      <c r="HFD34" s="112"/>
      <c r="HFE34" s="112"/>
      <c r="HFF34" s="112"/>
      <c r="HFG34" s="112"/>
      <c r="HFH34" s="112"/>
      <c r="HFI34" s="112"/>
      <c r="HFJ34" s="112"/>
      <c r="HFK34" s="112"/>
      <c r="HFL34" s="112"/>
      <c r="HFM34" s="112"/>
      <c r="HFN34" s="112"/>
      <c r="HFO34" s="112"/>
      <c r="HFP34" s="112"/>
      <c r="HFQ34" s="112"/>
      <c r="HFR34" s="112"/>
      <c r="HFS34" s="112"/>
      <c r="HFT34" s="112"/>
      <c r="HFU34" s="112"/>
      <c r="HFV34" s="112"/>
      <c r="HFW34" s="112"/>
      <c r="HFX34" s="112"/>
      <c r="HFY34" s="112"/>
      <c r="HFZ34" s="112"/>
      <c r="HGA34" s="112"/>
      <c r="HGB34" s="112"/>
      <c r="HGC34" s="112"/>
      <c r="HGD34" s="112"/>
      <c r="HGE34" s="112"/>
      <c r="HGF34" s="112"/>
      <c r="HGG34" s="112"/>
      <c r="HGH34" s="112"/>
      <c r="HGI34" s="112"/>
      <c r="HGJ34" s="112"/>
      <c r="HGK34" s="112"/>
      <c r="HGL34" s="112"/>
      <c r="HGM34" s="112"/>
      <c r="HGN34" s="112"/>
      <c r="HGO34" s="112"/>
      <c r="HGP34" s="112"/>
      <c r="HGQ34" s="112"/>
      <c r="HGR34" s="112"/>
      <c r="HGS34" s="112"/>
      <c r="HGT34" s="112"/>
      <c r="HGU34" s="112"/>
      <c r="HGV34" s="112"/>
      <c r="HGW34" s="112"/>
      <c r="HGX34" s="112"/>
      <c r="HGY34" s="112"/>
      <c r="HGZ34" s="112"/>
      <c r="HHA34" s="112"/>
      <c r="HHB34" s="112"/>
      <c r="HHC34" s="112"/>
      <c r="HHD34" s="112"/>
      <c r="HHE34" s="112"/>
      <c r="HHF34" s="112"/>
      <c r="HHG34" s="112"/>
      <c r="HHH34" s="112"/>
      <c r="HHI34" s="112"/>
      <c r="HHJ34" s="112"/>
      <c r="HHK34" s="112"/>
      <c r="HHL34" s="112"/>
      <c r="HHM34" s="112"/>
      <c r="HHN34" s="112"/>
      <c r="HHO34" s="112"/>
      <c r="HHP34" s="112"/>
      <c r="HHQ34" s="112"/>
      <c r="HHR34" s="112"/>
      <c r="HHS34" s="112"/>
      <c r="HHT34" s="112"/>
      <c r="HHU34" s="112"/>
      <c r="HHV34" s="112"/>
      <c r="HHW34" s="112"/>
      <c r="HHX34" s="112"/>
      <c r="HHY34" s="112"/>
      <c r="HHZ34" s="112"/>
      <c r="HIA34" s="112"/>
      <c r="HIB34" s="112"/>
      <c r="HIC34" s="112"/>
      <c r="HID34" s="112"/>
      <c r="HIE34" s="112"/>
      <c r="HIF34" s="112"/>
      <c r="HIG34" s="112"/>
      <c r="HIH34" s="112"/>
      <c r="HII34" s="112"/>
      <c r="HIJ34" s="112"/>
      <c r="HIK34" s="112"/>
      <c r="HIL34" s="112"/>
      <c r="HIM34" s="112"/>
      <c r="HIN34" s="112"/>
      <c r="HIO34" s="112"/>
      <c r="HIP34" s="112"/>
      <c r="HIQ34" s="112"/>
      <c r="HIR34" s="112"/>
      <c r="HIS34" s="112"/>
      <c r="HIT34" s="112"/>
      <c r="HIU34" s="112"/>
      <c r="HIV34" s="112"/>
      <c r="HIW34" s="112"/>
      <c r="HIX34" s="112"/>
      <c r="HIY34" s="112"/>
      <c r="HIZ34" s="112"/>
      <c r="HJA34" s="112"/>
      <c r="HJB34" s="112"/>
      <c r="HJC34" s="112"/>
      <c r="HJD34" s="112"/>
      <c r="HJE34" s="112"/>
      <c r="HJF34" s="112"/>
      <c r="HJG34" s="112"/>
      <c r="HJH34" s="112"/>
      <c r="HJI34" s="112"/>
      <c r="HJJ34" s="112"/>
      <c r="HJK34" s="112"/>
      <c r="HJL34" s="112"/>
      <c r="HJM34" s="112"/>
      <c r="HJN34" s="112"/>
      <c r="HJO34" s="112"/>
      <c r="HJP34" s="112"/>
      <c r="HJQ34" s="112"/>
      <c r="HJR34" s="112"/>
      <c r="HJS34" s="112"/>
      <c r="HJT34" s="112"/>
      <c r="HJU34" s="112"/>
      <c r="HJV34" s="112"/>
      <c r="HJW34" s="112"/>
      <c r="HJX34" s="112"/>
      <c r="HJY34" s="112"/>
      <c r="HJZ34" s="112"/>
      <c r="HKA34" s="112"/>
      <c r="HKB34" s="112"/>
      <c r="HKC34" s="112"/>
      <c r="HKD34" s="112"/>
      <c r="HKE34" s="112"/>
      <c r="HKF34" s="112"/>
      <c r="HKG34" s="112"/>
      <c r="HKH34" s="112"/>
      <c r="HKI34" s="112"/>
      <c r="HKJ34" s="112"/>
      <c r="HKK34" s="112"/>
      <c r="HKL34" s="112"/>
      <c r="HKM34" s="112"/>
      <c r="HKN34" s="112"/>
      <c r="HKO34" s="112"/>
      <c r="HKP34" s="112"/>
      <c r="HKQ34" s="112"/>
      <c r="HKR34" s="112"/>
      <c r="HKS34" s="112"/>
      <c r="HKT34" s="112"/>
      <c r="HKU34" s="112"/>
      <c r="HKV34" s="112"/>
      <c r="HKW34" s="112"/>
      <c r="HKX34" s="112"/>
      <c r="HKY34" s="112"/>
      <c r="HKZ34" s="112"/>
      <c r="HLA34" s="112"/>
      <c r="HLB34" s="112"/>
      <c r="HLC34" s="112"/>
      <c r="HLD34" s="112"/>
      <c r="HLE34" s="112"/>
      <c r="HLF34" s="112"/>
      <c r="HLG34" s="112"/>
      <c r="HLH34" s="112"/>
      <c r="HLI34" s="112"/>
      <c r="HLJ34" s="112"/>
      <c r="HLK34" s="112"/>
      <c r="HLL34" s="112"/>
      <c r="HLM34" s="112"/>
      <c r="HLN34" s="112"/>
      <c r="HLO34" s="112"/>
      <c r="HLP34" s="112"/>
      <c r="HLQ34" s="112"/>
      <c r="HLR34" s="112"/>
      <c r="HLS34" s="112"/>
      <c r="HLT34" s="112"/>
      <c r="HLU34" s="112"/>
      <c r="HLV34" s="112"/>
      <c r="HLW34" s="112"/>
      <c r="HLX34" s="112"/>
      <c r="HLY34" s="112"/>
      <c r="HLZ34" s="112"/>
      <c r="HMA34" s="112"/>
      <c r="HMB34" s="112"/>
      <c r="HMC34" s="112"/>
      <c r="HMD34" s="112"/>
      <c r="HME34" s="112"/>
      <c r="HMF34" s="112"/>
      <c r="HMG34" s="112"/>
      <c r="HMH34" s="112"/>
      <c r="HMI34" s="112"/>
      <c r="HMJ34" s="112"/>
      <c r="HMK34" s="112"/>
      <c r="HML34" s="112"/>
      <c r="HMM34" s="112"/>
      <c r="HMN34" s="112"/>
      <c r="HMO34" s="112"/>
      <c r="HMP34" s="112"/>
      <c r="HMQ34" s="112"/>
      <c r="HMR34" s="112"/>
      <c r="HMS34" s="112"/>
      <c r="HMT34" s="112"/>
      <c r="HMU34" s="112"/>
      <c r="HMV34" s="112"/>
      <c r="HMW34" s="112"/>
      <c r="HMX34" s="112"/>
      <c r="HMY34" s="112"/>
      <c r="HMZ34" s="112"/>
      <c r="HNA34" s="112"/>
      <c r="HNB34" s="112"/>
      <c r="HNC34" s="112"/>
      <c r="HND34" s="112"/>
      <c r="HNE34" s="112"/>
      <c r="HNF34" s="112"/>
      <c r="HNG34" s="112"/>
      <c r="HNH34" s="112"/>
      <c r="HNI34" s="112"/>
      <c r="HNJ34" s="112"/>
      <c r="HNK34" s="112"/>
      <c r="HNL34" s="112"/>
      <c r="HNM34" s="112"/>
      <c r="HNN34" s="112"/>
      <c r="HNO34" s="112"/>
      <c r="HNP34" s="112"/>
      <c r="HNQ34" s="112"/>
      <c r="HNR34" s="112"/>
      <c r="HNS34" s="112"/>
      <c r="HNT34" s="112"/>
      <c r="HNU34" s="112"/>
      <c r="HNV34" s="112"/>
      <c r="HNW34" s="112"/>
      <c r="HNX34" s="112"/>
      <c r="HNY34" s="112"/>
      <c r="HNZ34" s="112"/>
      <c r="HOA34" s="112"/>
      <c r="HOB34" s="112"/>
      <c r="HOC34" s="112"/>
      <c r="HOD34" s="112"/>
      <c r="HOE34" s="112"/>
      <c r="HOF34" s="112"/>
      <c r="HOG34" s="112"/>
      <c r="HOH34" s="112"/>
      <c r="HOI34" s="112"/>
      <c r="HOJ34" s="112"/>
      <c r="HOK34" s="112"/>
      <c r="HOL34" s="112"/>
      <c r="HOM34" s="112"/>
      <c r="HON34" s="112"/>
      <c r="HOO34" s="112"/>
      <c r="HOP34" s="112"/>
      <c r="HOQ34" s="112"/>
      <c r="HOR34" s="112"/>
      <c r="HOS34" s="112"/>
      <c r="HOT34" s="112"/>
      <c r="HOU34" s="112"/>
      <c r="HOV34" s="112"/>
      <c r="HOW34" s="112"/>
      <c r="HOX34" s="112"/>
      <c r="HOY34" s="112"/>
      <c r="HOZ34" s="112"/>
      <c r="HPA34" s="112"/>
      <c r="HPB34" s="112"/>
      <c r="HPC34" s="112"/>
      <c r="HPD34" s="112"/>
      <c r="HPE34" s="112"/>
      <c r="HPF34" s="112"/>
      <c r="HPG34" s="112"/>
      <c r="HPH34" s="112"/>
      <c r="HPI34" s="112"/>
      <c r="HPJ34" s="112"/>
      <c r="HPK34" s="112"/>
      <c r="HPL34" s="112"/>
      <c r="HPM34" s="112"/>
      <c r="HPN34" s="112"/>
      <c r="HPO34" s="112"/>
      <c r="HPP34" s="112"/>
      <c r="HPQ34" s="112"/>
      <c r="HPR34" s="112"/>
      <c r="HPS34" s="112"/>
      <c r="HPT34" s="112"/>
      <c r="HPU34" s="112"/>
      <c r="HPV34" s="112"/>
      <c r="HPW34" s="112"/>
      <c r="HPX34" s="112"/>
      <c r="HPY34" s="112"/>
      <c r="HPZ34" s="112"/>
      <c r="HQA34" s="112"/>
      <c r="HQB34" s="112"/>
      <c r="HQC34" s="112"/>
      <c r="HQD34" s="112"/>
      <c r="HQE34" s="112"/>
      <c r="HQF34" s="112"/>
      <c r="HQG34" s="112"/>
      <c r="HQH34" s="112"/>
      <c r="HQI34" s="112"/>
      <c r="HQJ34" s="112"/>
      <c r="HQK34" s="112"/>
      <c r="HQL34" s="112"/>
      <c r="HQM34" s="112"/>
      <c r="HQN34" s="112"/>
      <c r="HQO34" s="112"/>
      <c r="HQP34" s="112"/>
      <c r="HQQ34" s="112"/>
      <c r="HQR34" s="112"/>
      <c r="HQS34" s="112"/>
      <c r="HQT34" s="112"/>
      <c r="HQU34" s="112"/>
      <c r="HQV34" s="112"/>
      <c r="HQW34" s="112"/>
      <c r="HQX34" s="112"/>
      <c r="HQY34" s="112"/>
      <c r="HQZ34" s="112"/>
      <c r="HRA34" s="112"/>
      <c r="HRB34" s="112"/>
      <c r="HRC34" s="112"/>
      <c r="HRD34" s="112"/>
      <c r="HRE34" s="112"/>
      <c r="HRF34" s="112"/>
      <c r="HRG34" s="112"/>
      <c r="HRH34" s="112"/>
      <c r="HRI34" s="112"/>
      <c r="HRJ34" s="112"/>
      <c r="HRK34" s="112"/>
      <c r="HRL34" s="112"/>
      <c r="HRM34" s="112"/>
      <c r="HRN34" s="112"/>
      <c r="HRO34" s="112"/>
      <c r="HRP34" s="112"/>
      <c r="HRQ34" s="112"/>
      <c r="HRR34" s="112"/>
      <c r="HRS34" s="112"/>
      <c r="HRT34" s="112"/>
      <c r="HRU34" s="112"/>
      <c r="HRV34" s="112"/>
      <c r="HRW34" s="112"/>
      <c r="HRX34" s="112"/>
      <c r="HRY34" s="112"/>
      <c r="HRZ34" s="112"/>
      <c r="HSA34" s="112"/>
      <c r="HSB34" s="112"/>
      <c r="HSC34" s="112"/>
      <c r="HSD34" s="112"/>
      <c r="HSE34" s="112"/>
      <c r="HSF34" s="112"/>
      <c r="HSG34" s="112"/>
      <c r="HSH34" s="112"/>
      <c r="HSI34" s="112"/>
      <c r="HSJ34" s="112"/>
      <c r="HSK34" s="112"/>
      <c r="HSL34" s="112"/>
      <c r="HSM34" s="112"/>
      <c r="HSN34" s="112"/>
      <c r="HSO34" s="112"/>
      <c r="HSP34" s="112"/>
      <c r="HSQ34" s="112"/>
      <c r="HSR34" s="112"/>
      <c r="HSS34" s="112"/>
      <c r="HST34" s="112"/>
      <c r="HSU34" s="112"/>
      <c r="HSV34" s="112"/>
      <c r="HSW34" s="112"/>
      <c r="HSX34" s="112"/>
      <c r="HSY34" s="112"/>
      <c r="HSZ34" s="112"/>
      <c r="HTA34" s="112"/>
      <c r="HTB34" s="112"/>
      <c r="HTC34" s="112"/>
      <c r="HTD34" s="112"/>
      <c r="HTE34" s="112"/>
      <c r="HTF34" s="112"/>
      <c r="HTG34" s="112"/>
      <c r="HTH34" s="112"/>
      <c r="HTI34" s="112"/>
      <c r="HTJ34" s="112"/>
      <c r="HTK34" s="112"/>
      <c r="HTL34" s="112"/>
      <c r="HTM34" s="112"/>
      <c r="HTN34" s="112"/>
    </row>
    <row r="35" spans="1:5942" s="111" customFormat="1" ht="9.9499999999999993" customHeight="1" x14ac:dyDescent="0.2">
      <c r="A35" s="347" t="s">
        <v>243</v>
      </c>
      <c r="B35" s="67">
        <v>33</v>
      </c>
      <c r="C35" s="476"/>
      <c r="D35" s="339">
        <f t="shared" si="41"/>
        <v>33</v>
      </c>
      <c r="E35" s="75">
        <v>7</v>
      </c>
      <c r="F35" s="476"/>
      <c r="G35" s="339">
        <f t="shared" si="42"/>
        <v>7</v>
      </c>
      <c r="H35" s="251">
        <f t="shared" si="43"/>
        <v>0.21212121212121213</v>
      </c>
      <c r="I35" s="251" t="e">
        <f t="shared" si="3"/>
        <v>#DIV/0!</v>
      </c>
      <c r="J35" s="251">
        <f t="shared" si="4"/>
        <v>0.21212121212121213</v>
      </c>
      <c r="K35" s="75">
        <v>35</v>
      </c>
      <c r="L35" s="476"/>
      <c r="M35" s="339">
        <f t="shared" si="5"/>
        <v>35</v>
      </c>
      <c r="N35" s="75">
        <v>11</v>
      </c>
      <c r="O35" s="476"/>
      <c r="P35" s="339">
        <f t="shared" si="6"/>
        <v>11</v>
      </c>
      <c r="Q35" s="251">
        <f t="shared" si="7"/>
        <v>0.31428571428571428</v>
      </c>
      <c r="R35" s="251" t="e">
        <f t="shared" si="8"/>
        <v>#DIV/0!</v>
      </c>
      <c r="S35" s="251">
        <f t="shared" si="9"/>
        <v>0.31428571428571428</v>
      </c>
      <c r="T35" s="75">
        <f>10+1</f>
        <v>11</v>
      </c>
      <c r="U35" s="476"/>
      <c r="V35" s="339">
        <f t="shared" si="10"/>
        <v>11</v>
      </c>
      <c r="W35" s="187">
        <v>1</v>
      </c>
      <c r="X35" s="476"/>
      <c r="Y35" s="339">
        <f t="shared" si="11"/>
        <v>1</v>
      </c>
      <c r="Z35" s="251">
        <f t="shared" si="12"/>
        <v>9.0909090909090912E-2</v>
      </c>
      <c r="AA35" s="251" t="e">
        <f t="shared" si="13"/>
        <v>#DIV/0!</v>
      </c>
      <c r="AB35" s="251">
        <f t="shared" si="14"/>
        <v>9.0909090909090912E-2</v>
      </c>
      <c r="AC35" s="476"/>
      <c r="AD35" s="476"/>
      <c r="AE35" s="393">
        <f t="shared" si="15"/>
        <v>0</v>
      </c>
      <c r="AF35" s="476"/>
      <c r="AG35" s="476"/>
      <c r="AH35" s="393">
        <f t="shared" si="16"/>
        <v>0</v>
      </c>
      <c r="AI35" s="479" t="e">
        <f t="shared" si="17"/>
        <v>#DIV/0!</v>
      </c>
      <c r="AJ35" s="479" t="e">
        <f t="shared" si="18"/>
        <v>#DIV/0!</v>
      </c>
      <c r="AK35" s="479" t="e">
        <f t="shared" si="19"/>
        <v>#DIV/0!</v>
      </c>
      <c r="AL35" s="339">
        <f t="shared" si="99"/>
        <v>79</v>
      </c>
      <c r="AM35" s="393"/>
      <c r="AN35" s="339">
        <f t="shared" si="100"/>
        <v>79</v>
      </c>
      <c r="AO35" s="339">
        <f t="shared" si="101"/>
        <v>19</v>
      </c>
      <c r="AP35" s="393"/>
      <c r="AQ35" s="339">
        <f t="shared" si="98"/>
        <v>19</v>
      </c>
      <c r="AR35" s="251">
        <f t="shared" si="102"/>
        <v>0.24050632911392406</v>
      </c>
      <c r="AS35" s="251" t="e">
        <f t="shared" si="23"/>
        <v>#DIV/0!</v>
      </c>
      <c r="AT35" s="251">
        <f t="shared" si="24"/>
        <v>0.24050632911392406</v>
      </c>
      <c r="AU35" s="117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2"/>
      <c r="LC35" s="112"/>
      <c r="LD35" s="112"/>
      <c r="LE35" s="112"/>
      <c r="LF35" s="112"/>
      <c r="LG35" s="112"/>
      <c r="LH35" s="112"/>
      <c r="LI35" s="112"/>
      <c r="LJ35" s="112"/>
      <c r="LK35" s="112"/>
      <c r="LL35" s="112"/>
      <c r="LM35" s="112"/>
      <c r="LN35" s="112"/>
      <c r="LO35" s="112"/>
      <c r="LP35" s="112"/>
      <c r="LQ35" s="112"/>
      <c r="LR35" s="112"/>
      <c r="LS35" s="112"/>
      <c r="LT35" s="112"/>
      <c r="LU35" s="112"/>
      <c r="LV35" s="112"/>
      <c r="LW35" s="112"/>
      <c r="LX35" s="112"/>
      <c r="LY35" s="112"/>
      <c r="LZ35" s="112"/>
      <c r="MA35" s="112"/>
      <c r="MB35" s="112"/>
      <c r="MC35" s="112"/>
      <c r="MD35" s="112"/>
      <c r="ME35" s="112"/>
      <c r="MF35" s="112"/>
      <c r="MG35" s="112"/>
      <c r="MH35" s="112"/>
      <c r="MI35" s="112"/>
      <c r="MJ35" s="112"/>
      <c r="MK35" s="112"/>
      <c r="ML35" s="112"/>
      <c r="MM35" s="112"/>
      <c r="MN35" s="112"/>
      <c r="MO35" s="112"/>
      <c r="MP35" s="112"/>
      <c r="MQ35" s="112"/>
      <c r="MR35" s="112"/>
      <c r="MS35" s="112"/>
      <c r="MT35" s="112"/>
      <c r="MU35" s="112"/>
      <c r="MV35" s="112"/>
      <c r="MW35" s="112"/>
      <c r="MX35" s="112"/>
      <c r="MY35" s="112"/>
      <c r="MZ35" s="112"/>
      <c r="NA35" s="112"/>
      <c r="NB35" s="112"/>
      <c r="NC35" s="112"/>
      <c r="ND35" s="112"/>
      <c r="NE35" s="112"/>
      <c r="NF35" s="112"/>
      <c r="NG35" s="112"/>
      <c r="NH35" s="112"/>
      <c r="NI35" s="112"/>
      <c r="NJ35" s="112"/>
      <c r="NK35" s="112"/>
      <c r="NL35" s="112"/>
      <c r="NM35" s="112"/>
      <c r="NN35" s="112"/>
      <c r="NO35" s="112"/>
      <c r="NP35" s="112"/>
      <c r="NQ35" s="112"/>
      <c r="NR35" s="112"/>
      <c r="NS35" s="112"/>
      <c r="NT35" s="112"/>
      <c r="NU35" s="112"/>
      <c r="NV35" s="112"/>
      <c r="NW35" s="112"/>
      <c r="NX35" s="112"/>
      <c r="NY35" s="112"/>
      <c r="NZ35" s="112"/>
      <c r="OA35" s="112"/>
      <c r="OB35" s="112"/>
      <c r="OC35" s="112"/>
      <c r="OD35" s="112"/>
      <c r="OE35" s="112"/>
      <c r="OF35" s="112"/>
      <c r="OG35" s="112"/>
      <c r="OH35" s="112"/>
      <c r="OI35" s="112"/>
      <c r="OJ35" s="112"/>
      <c r="OK35" s="112"/>
      <c r="OL35" s="112"/>
      <c r="OM35" s="112"/>
      <c r="ON35" s="112"/>
      <c r="OO35" s="112"/>
      <c r="OP35" s="112"/>
      <c r="OQ35" s="112"/>
      <c r="OR35" s="112"/>
      <c r="OS35" s="112"/>
      <c r="OT35" s="112"/>
      <c r="OU35" s="112"/>
      <c r="OV35" s="112"/>
      <c r="OW35" s="112"/>
      <c r="OX35" s="112"/>
      <c r="OY35" s="112"/>
      <c r="OZ35" s="112"/>
      <c r="PA35" s="112"/>
      <c r="PB35" s="112"/>
      <c r="PC35" s="112"/>
      <c r="PD35" s="112"/>
      <c r="PE35" s="112"/>
      <c r="PF35" s="112"/>
      <c r="PG35" s="112"/>
      <c r="PH35" s="112"/>
      <c r="PI35" s="112"/>
      <c r="PJ35" s="112"/>
      <c r="PK35" s="112"/>
      <c r="PL35" s="112"/>
      <c r="PM35" s="112"/>
      <c r="PN35" s="112"/>
      <c r="PO35" s="112"/>
      <c r="PP35" s="112"/>
      <c r="PQ35" s="112"/>
      <c r="PR35" s="112"/>
      <c r="PS35" s="112"/>
      <c r="PT35" s="112"/>
      <c r="PU35" s="112"/>
      <c r="PV35" s="112"/>
      <c r="PW35" s="112"/>
      <c r="PX35" s="112"/>
      <c r="PY35" s="112"/>
      <c r="PZ35" s="112"/>
      <c r="QA35" s="112"/>
      <c r="QB35" s="112"/>
      <c r="QC35" s="112"/>
      <c r="QD35" s="112"/>
      <c r="QE35" s="112"/>
      <c r="QF35" s="112"/>
      <c r="QG35" s="112"/>
      <c r="QH35" s="112"/>
      <c r="QI35" s="112"/>
      <c r="QJ35" s="112"/>
      <c r="QK35" s="112"/>
      <c r="QL35" s="112"/>
      <c r="QM35" s="112"/>
      <c r="QN35" s="112"/>
      <c r="QO35" s="112"/>
      <c r="QP35" s="112"/>
      <c r="QQ35" s="112"/>
      <c r="QR35" s="112"/>
      <c r="QS35" s="112"/>
      <c r="QT35" s="112"/>
      <c r="QU35" s="112"/>
      <c r="QV35" s="112"/>
      <c r="QW35" s="112"/>
      <c r="QX35" s="112"/>
      <c r="QY35" s="112"/>
      <c r="QZ35" s="112"/>
      <c r="RA35" s="112"/>
      <c r="RB35" s="112"/>
      <c r="RC35" s="112"/>
      <c r="RD35" s="112"/>
      <c r="RE35" s="112"/>
      <c r="RF35" s="112"/>
      <c r="RG35" s="112"/>
      <c r="RH35" s="112"/>
      <c r="RI35" s="112"/>
      <c r="RJ35" s="112"/>
      <c r="RK35" s="112"/>
      <c r="RL35" s="112"/>
      <c r="RM35" s="112"/>
      <c r="RN35" s="112"/>
      <c r="RO35" s="112"/>
      <c r="RP35" s="112"/>
      <c r="RQ35" s="112"/>
      <c r="RR35" s="112"/>
      <c r="RS35" s="112"/>
      <c r="RT35" s="112"/>
      <c r="RU35" s="112"/>
      <c r="RV35" s="112"/>
      <c r="RW35" s="112"/>
      <c r="RX35" s="112"/>
      <c r="RY35" s="112"/>
      <c r="RZ35" s="112"/>
      <c r="SA35" s="112"/>
      <c r="SB35" s="112"/>
      <c r="SC35" s="112"/>
      <c r="SD35" s="112"/>
      <c r="SE35" s="112"/>
      <c r="SF35" s="112"/>
      <c r="SG35" s="112"/>
      <c r="SH35" s="112"/>
      <c r="SI35" s="112"/>
      <c r="SJ35" s="112"/>
      <c r="SK35" s="112"/>
      <c r="SL35" s="112"/>
      <c r="SM35" s="112"/>
      <c r="SN35" s="112"/>
      <c r="SO35" s="112"/>
      <c r="SP35" s="112"/>
      <c r="SQ35" s="112"/>
      <c r="SR35" s="112"/>
      <c r="SS35" s="112"/>
      <c r="ST35" s="112"/>
      <c r="SU35" s="112"/>
      <c r="SV35" s="112"/>
      <c r="SW35" s="112"/>
      <c r="SX35" s="112"/>
      <c r="SY35" s="112"/>
      <c r="SZ35" s="112"/>
      <c r="TA35" s="112"/>
      <c r="TB35" s="112"/>
      <c r="TC35" s="112"/>
      <c r="TD35" s="112"/>
      <c r="TE35" s="112"/>
      <c r="TF35" s="112"/>
      <c r="TG35" s="112"/>
      <c r="TH35" s="112"/>
      <c r="TI35" s="112"/>
      <c r="TJ35" s="112"/>
      <c r="TK35" s="112"/>
      <c r="TL35" s="112"/>
      <c r="TM35" s="112"/>
      <c r="TN35" s="112"/>
      <c r="TO35" s="112"/>
      <c r="TP35" s="112"/>
      <c r="TQ35" s="112"/>
      <c r="TR35" s="112"/>
      <c r="TS35" s="112"/>
      <c r="TT35" s="112"/>
      <c r="TU35" s="112"/>
      <c r="TV35" s="112"/>
      <c r="TW35" s="112"/>
      <c r="TX35" s="112"/>
      <c r="TY35" s="112"/>
      <c r="TZ35" s="112"/>
      <c r="UA35" s="112"/>
      <c r="UB35" s="112"/>
      <c r="UC35" s="112"/>
      <c r="UD35" s="112"/>
      <c r="UE35" s="112"/>
      <c r="UF35" s="112"/>
      <c r="UG35" s="112"/>
      <c r="UH35" s="112"/>
      <c r="UI35" s="112"/>
      <c r="UJ35" s="112"/>
      <c r="UK35" s="112"/>
      <c r="UL35" s="112"/>
      <c r="UM35" s="112"/>
      <c r="UN35" s="112"/>
      <c r="UO35" s="112"/>
      <c r="UP35" s="112"/>
      <c r="UQ35" s="112"/>
      <c r="UR35" s="112"/>
      <c r="US35" s="112"/>
      <c r="UT35" s="112"/>
      <c r="UU35" s="112"/>
      <c r="UV35" s="112"/>
      <c r="UW35" s="112"/>
      <c r="UX35" s="112"/>
      <c r="UY35" s="112"/>
      <c r="UZ35" s="112"/>
      <c r="VA35" s="112"/>
      <c r="VB35" s="112"/>
      <c r="VC35" s="112"/>
      <c r="VD35" s="112"/>
      <c r="VE35" s="112"/>
      <c r="VF35" s="112"/>
      <c r="VG35" s="112"/>
      <c r="VH35" s="112"/>
      <c r="VI35" s="112"/>
      <c r="VJ35" s="112"/>
      <c r="VK35" s="112"/>
      <c r="VL35" s="112"/>
      <c r="VM35" s="112"/>
      <c r="VN35" s="112"/>
      <c r="VO35" s="112"/>
      <c r="VP35" s="112"/>
      <c r="VQ35" s="112"/>
      <c r="VR35" s="112"/>
      <c r="VS35" s="112"/>
      <c r="VT35" s="112"/>
      <c r="VU35" s="112"/>
      <c r="VV35" s="112"/>
      <c r="VW35" s="112"/>
      <c r="VX35" s="112"/>
      <c r="VY35" s="112"/>
      <c r="VZ35" s="112"/>
      <c r="WA35" s="112"/>
      <c r="WB35" s="112"/>
      <c r="WC35" s="112"/>
      <c r="WD35" s="112"/>
      <c r="WE35" s="112"/>
      <c r="WF35" s="112"/>
      <c r="WG35" s="112"/>
      <c r="WH35" s="112"/>
      <c r="WI35" s="112"/>
      <c r="WJ35" s="112"/>
      <c r="WK35" s="112"/>
      <c r="WL35" s="112"/>
      <c r="WM35" s="112"/>
      <c r="WN35" s="112"/>
      <c r="WO35" s="112"/>
      <c r="WP35" s="112"/>
      <c r="WQ35" s="112"/>
      <c r="WR35" s="112"/>
      <c r="WS35" s="112"/>
      <c r="WT35" s="112"/>
      <c r="WU35" s="112"/>
      <c r="WV35" s="112"/>
      <c r="WW35" s="112"/>
      <c r="WX35" s="112"/>
      <c r="WY35" s="112"/>
      <c r="WZ35" s="112"/>
      <c r="XA35" s="112"/>
      <c r="XB35" s="112"/>
      <c r="XC35" s="112"/>
      <c r="XD35" s="112"/>
      <c r="XE35" s="112"/>
      <c r="XF35" s="112"/>
      <c r="XG35" s="112"/>
      <c r="XH35" s="112"/>
      <c r="XI35" s="112"/>
      <c r="XJ35" s="112"/>
      <c r="XK35" s="112"/>
      <c r="XL35" s="112"/>
      <c r="XM35" s="112"/>
      <c r="XN35" s="112"/>
      <c r="XO35" s="112"/>
      <c r="XP35" s="112"/>
      <c r="XQ35" s="112"/>
      <c r="XR35" s="112"/>
      <c r="XS35" s="112"/>
      <c r="XT35" s="112"/>
      <c r="XU35" s="112"/>
      <c r="XV35" s="112"/>
      <c r="XW35" s="112"/>
      <c r="XX35" s="112"/>
      <c r="XY35" s="112"/>
      <c r="XZ35" s="112"/>
      <c r="YA35" s="112"/>
      <c r="YB35" s="112"/>
      <c r="YC35" s="112"/>
      <c r="YD35" s="112"/>
      <c r="YE35" s="112"/>
      <c r="YF35" s="112"/>
      <c r="YG35" s="112"/>
      <c r="YH35" s="112"/>
      <c r="YI35" s="112"/>
      <c r="YJ35" s="112"/>
      <c r="YK35" s="112"/>
      <c r="YL35" s="112"/>
      <c r="YM35" s="112"/>
      <c r="YN35" s="112"/>
      <c r="YO35" s="112"/>
      <c r="YP35" s="112"/>
      <c r="YQ35" s="112"/>
      <c r="YR35" s="112"/>
      <c r="YS35" s="112"/>
      <c r="YT35" s="112"/>
      <c r="YU35" s="112"/>
      <c r="YV35" s="112"/>
      <c r="YW35" s="112"/>
      <c r="YX35" s="112"/>
      <c r="YY35" s="112"/>
      <c r="YZ35" s="112"/>
      <c r="ZA35" s="112"/>
      <c r="ZB35" s="112"/>
      <c r="ZC35" s="112"/>
      <c r="ZD35" s="112"/>
      <c r="ZE35" s="112"/>
      <c r="ZF35" s="112"/>
      <c r="ZG35" s="112"/>
      <c r="ZH35" s="112"/>
      <c r="ZI35" s="112"/>
      <c r="ZJ35" s="112"/>
      <c r="ZK35" s="112"/>
      <c r="ZL35" s="112"/>
      <c r="ZM35" s="112"/>
      <c r="ZN35" s="112"/>
      <c r="ZO35" s="112"/>
      <c r="ZP35" s="112"/>
      <c r="ZQ35" s="112"/>
      <c r="ZR35" s="112"/>
      <c r="ZS35" s="112"/>
      <c r="ZT35" s="112"/>
      <c r="ZU35" s="112"/>
      <c r="ZV35" s="112"/>
      <c r="ZW35" s="112"/>
      <c r="ZX35" s="112"/>
      <c r="ZY35" s="112"/>
      <c r="ZZ35" s="112"/>
      <c r="AAA35" s="112"/>
      <c r="AAB35" s="112"/>
      <c r="AAC35" s="112"/>
      <c r="AAD35" s="112"/>
      <c r="AAE35" s="112"/>
      <c r="AAF35" s="112"/>
      <c r="AAG35" s="112"/>
      <c r="AAH35" s="112"/>
      <c r="AAI35" s="112"/>
      <c r="AAJ35" s="112"/>
      <c r="AAK35" s="112"/>
      <c r="AAL35" s="112"/>
      <c r="AAM35" s="112"/>
      <c r="AAN35" s="112"/>
      <c r="AAO35" s="112"/>
      <c r="AAP35" s="112"/>
      <c r="AAQ35" s="112"/>
      <c r="AAR35" s="112"/>
      <c r="AAS35" s="112"/>
      <c r="AAT35" s="112"/>
      <c r="AAU35" s="112"/>
      <c r="AAV35" s="112"/>
      <c r="AAW35" s="112"/>
      <c r="AAX35" s="112"/>
      <c r="AAY35" s="112"/>
      <c r="AAZ35" s="112"/>
      <c r="ABA35" s="112"/>
      <c r="ABB35" s="112"/>
      <c r="ABC35" s="112"/>
      <c r="ABD35" s="112"/>
      <c r="ABE35" s="112"/>
      <c r="ABF35" s="112"/>
      <c r="ABG35" s="112"/>
      <c r="ABH35" s="112"/>
      <c r="ABI35" s="112"/>
      <c r="ABJ35" s="112"/>
      <c r="ABK35" s="112"/>
      <c r="ABL35" s="112"/>
      <c r="ABM35" s="112"/>
      <c r="ABN35" s="112"/>
      <c r="ABO35" s="112"/>
      <c r="ABP35" s="112"/>
      <c r="ABQ35" s="112"/>
      <c r="ABR35" s="112"/>
      <c r="ABS35" s="112"/>
      <c r="ABT35" s="112"/>
      <c r="ABU35" s="112"/>
      <c r="ABV35" s="112"/>
      <c r="ABW35" s="112"/>
      <c r="ABX35" s="112"/>
      <c r="ABY35" s="112"/>
      <c r="ABZ35" s="112"/>
      <c r="ACA35" s="112"/>
      <c r="ACB35" s="112"/>
      <c r="ACC35" s="112"/>
      <c r="ACD35" s="112"/>
      <c r="ACE35" s="112"/>
      <c r="ACF35" s="112"/>
      <c r="ACG35" s="112"/>
      <c r="ACH35" s="112"/>
      <c r="ACI35" s="112"/>
      <c r="ACJ35" s="112"/>
      <c r="ACK35" s="112"/>
      <c r="ACL35" s="112"/>
      <c r="ACM35" s="112"/>
      <c r="ACN35" s="112"/>
      <c r="ACO35" s="112"/>
      <c r="ACP35" s="112"/>
      <c r="ACQ35" s="112"/>
      <c r="ACR35" s="112"/>
      <c r="ACS35" s="112"/>
      <c r="ACT35" s="112"/>
      <c r="ACU35" s="112"/>
      <c r="ACV35" s="112"/>
      <c r="ACW35" s="112"/>
      <c r="ACX35" s="112"/>
      <c r="ACY35" s="112"/>
      <c r="ACZ35" s="112"/>
      <c r="ADA35" s="112"/>
      <c r="ADB35" s="112"/>
      <c r="ADC35" s="112"/>
      <c r="ADD35" s="112"/>
      <c r="ADE35" s="112"/>
      <c r="ADF35" s="112"/>
      <c r="ADG35" s="112"/>
      <c r="ADH35" s="112"/>
      <c r="ADI35" s="112"/>
      <c r="ADJ35" s="112"/>
      <c r="ADK35" s="112"/>
      <c r="ADL35" s="112"/>
      <c r="ADM35" s="112"/>
      <c r="ADN35" s="112"/>
      <c r="ADO35" s="112"/>
      <c r="ADP35" s="112"/>
      <c r="ADQ35" s="112"/>
      <c r="ADR35" s="112"/>
      <c r="ADS35" s="112"/>
      <c r="ADT35" s="112"/>
      <c r="ADU35" s="112"/>
      <c r="ADV35" s="112"/>
      <c r="ADW35" s="112"/>
      <c r="ADX35" s="112"/>
      <c r="ADY35" s="112"/>
      <c r="ADZ35" s="112"/>
      <c r="AEA35" s="112"/>
      <c r="AEB35" s="112"/>
      <c r="AEC35" s="112"/>
      <c r="AED35" s="112"/>
      <c r="AEE35" s="112"/>
      <c r="AEF35" s="112"/>
      <c r="AEG35" s="112"/>
      <c r="AEH35" s="112"/>
      <c r="AEI35" s="112"/>
      <c r="AEJ35" s="112"/>
      <c r="AEK35" s="112"/>
      <c r="AEL35" s="112"/>
      <c r="AEM35" s="112"/>
      <c r="AEN35" s="112"/>
      <c r="AEO35" s="112"/>
      <c r="AEP35" s="112"/>
      <c r="AEQ35" s="112"/>
      <c r="AER35" s="112"/>
      <c r="AES35" s="112"/>
      <c r="AET35" s="112"/>
      <c r="AEU35" s="112"/>
      <c r="AEV35" s="112"/>
      <c r="AEW35" s="112"/>
      <c r="AEX35" s="112"/>
      <c r="AEY35" s="112"/>
      <c r="AEZ35" s="112"/>
      <c r="AFA35" s="112"/>
      <c r="AFB35" s="112"/>
      <c r="AFC35" s="112"/>
      <c r="AFD35" s="112"/>
      <c r="AFE35" s="112"/>
      <c r="AFF35" s="112"/>
      <c r="AFG35" s="112"/>
      <c r="AFH35" s="112"/>
      <c r="AFI35" s="112"/>
      <c r="AFJ35" s="112"/>
      <c r="AFK35" s="112"/>
      <c r="AFL35" s="112"/>
      <c r="AFM35" s="112"/>
      <c r="AFN35" s="112"/>
      <c r="AFO35" s="112"/>
      <c r="AFP35" s="112"/>
      <c r="AFQ35" s="112"/>
      <c r="AFR35" s="112"/>
      <c r="AFS35" s="112"/>
      <c r="AFT35" s="112"/>
      <c r="AFU35" s="112"/>
      <c r="AFV35" s="112"/>
      <c r="AFW35" s="112"/>
      <c r="AFX35" s="112"/>
      <c r="AFY35" s="112"/>
      <c r="AFZ35" s="112"/>
      <c r="AGA35" s="112"/>
      <c r="AGB35" s="112"/>
      <c r="AGC35" s="112"/>
      <c r="AGD35" s="112"/>
      <c r="AGE35" s="112"/>
      <c r="AGF35" s="112"/>
      <c r="AGG35" s="112"/>
      <c r="AGH35" s="112"/>
      <c r="AGI35" s="112"/>
      <c r="AGJ35" s="112"/>
      <c r="AGK35" s="112"/>
      <c r="AGL35" s="112"/>
      <c r="AGM35" s="112"/>
      <c r="AGN35" s="112"/>
      <c r="AGO35" s="112"/>
      <c r="AGP35" s="112"/>
      <c r="AGQ35" s="112"/>
      <c r="AGR35" s="112"/>
      <c r="AGS35" s="112"/>
      <c r="AGT35" s="112"/>
      <c r="AGU35" s="112"/>
      <c r="AGV35" s="112"/>
      <c r="AGW35" s="112"/>
      <c r="AGX35" s="112"/>
      <c r="AGY35" s="112"/>
      <c r="AGZ35" s="112"/>
      <c r="AHA35" s="112"/>
      <c r="AHB35" s="112"/>
      <c r="AHC35" s="112"/>
      <c r="AHD35" s="112"/>
      <c r="AHE35" s="112"/>
      <c r="AHF35" s="112"/>
      <c r="AHG35" s="112"/>
      <c r="AHH35" s="112"/>
      <c r="AHI35" s="112"/>
      <c r="AHJ35" s="112"/>
      <c r="AHK35" s="112"/>
      <c r="AHL35" s="112"/>
      <c r="AHM35" s="112"/>
      <c r="AHN35" s="112"/>
      <c r="AHO35" s="112"/>
      <c r="AHP35" s="112"/>
      <c r="AHQ35" s="112"/>
      <c r="AHR35" s="112"/>
      <c r="AHS35" s="112"/>
      <c r="AHT35" s="112"/>
      <c r="AHU35" s="112"/>
      <c r="AHV35" s="112"/>
      <c r="AHW35" s="112"/>
      <c r="AHX35" s="112"/>
      <c r="AHY35" s="112"/>
      <c r="AHZ35" s="112"/>
      <c r="AIA35" s="112"/>
      <c r="AIB35" s="112"/>
      <c r="AIC35" s="112"/>
      <c r="AID35" s="112"/>
      <c r="AIE35" s="112"/>
      <c r="AIF35" s="112"/>
      <c r="AIG35" s="112"/>
      <c r="AIH35" s="112"/>
      <c r="AII35" s="112"/>
      <c r="AIJ35" s="112"/>
      <c r="AIK35" s="112"/>
      <c r="AIL35" s="112"/>
      <c r="AIM35" s="112"/>
      <c r="AIN35" s="112"/>
      <c r="AIO35" s="112"/>
      <c r="AIP35" s="112"/>
      <c r="AIQ35" s="112"/>
      <c r="AIR35" s="112"/>
      <c r="AIS35" s="112"/>
      <c r="AIT35" s="112"/>
      <c r="AIU35" s="112"/>
      <c r="AIV35" s="112"/>
      <c r="AIW35" s="112"/>
      <c r="AIX35" s="112"/>
      <c r="AIY35" s="112"/>
      <c r="AIZ35" s="112"/>
      <c r="AJA35" s="112"/>
      <c r="AJB35" s="112"/>
      <c r="AJC35" s="112"/>
      <c r="AJD35" s="112"/>
      <c r="AJE35" s="112"/>
      <c r="AJF35" s="112"/>
      <c r="AJG35" s="112"/>
      <c r="AJH35" s="112"/>
      <c r="AJI35" s="112"/>
      <c r="AJJ35" s="112"/>
      <c r="AJK35" s="112"/>
      <c r="AJL35" s="112"/>
      <c r="AJM35" s="112"/>
      <c r="AJN35" s="112"/>
      <c r="AJO35" s="112"/>
      <c r="AJP35" s="112"/>
      <c r="AJQ35" s="112"/>
      <c r="AJR35" s="112"/>
      <c r="AJS35" s="112"/>
      <c r="AJT35" s="112"/>
      <c r="AJU35" s="112"/>
      <c r="AJV35" s="112"/>
      <c r="AJW35" s="112"/>
      <c r="AJX35" s="112"/>
      <c r="AJY35" s="112"/>
      <c r="AJZ35" s="112"/>
      <c r="AKA35" s="112"/>
      <c r="AKB35" s="112"/>
      <c r="AKC35" s="112"/>
      <c r="AKD35" s="112"/>
      <c r="AKE35" s="112"/>
      <c r="AKF35" s="112"/>
      <c r="AKG35" s="112"/>
      <c r="AKH35" s="112"/>
      <c r="AKI35" s="112"/>
      <c r="AKJ35" s="112"/>
      <c r="AKK35" s="112"/>
      <c r="AKL35" s="112"/>
      <c r="AKM35" s="112"/>
      <c r="AKN35" s="112"/>
      <c r="AKO35" s="112"/>
      <c r="AKP35" s="112"/>
      <c r="AKQ35" s="112"/>
      <c r="AKR35" s="112"/>
      <c r="AKS35" s="112"/>
      <c r="AKT35" s="112"/>
      <c r="AKU35" s="112"/>
      <c r="AKV35" s="112"/>
      <c r="AKW35" s="112"/>
      <c r="AKX35" s="112"/>
      <c r="AKY35" s="112"/>
      <c r="AKZ35" s="112"/>
      <c r="ALA35" s="112"/>
      <c r="ALB35" s="112"/>
      <c r="ALC35" s="112"/>
      <c r="ALD35" s="112"/>
      <c r="ALE35" s="112"/>
      <c r="ALF35" s="112"/>
      <c r="ALG35" s="112"/>
      <c r="ALH35" s="112"/>
      <c r="ALI35" s="112"/>
      <c r="ALJ35" s="112"/>
      <c r="ALK35" s="112"/>
      <c r="ALL35" s="112"/>
      <c r="ALM35" s="112"/>
      <c r="ALN35" s="112"/>
      <c r="ALO35" s="112"/>
      <c r="ALP35" s="112"/>
      <c r="ALQ35" s="112"/>
      <c r="ALR35" s="112"/>
      <c r="ALS35" s="112"/>
      <c r="ALT35" s="112"/>
      <c r="ALU35" s="112"/>
      <c r="ALV35" s="112"/>
      <c r="ALW35" s="112"/>
      <c r="ALX35" s="112"/>
      <c r="ALY35" s="112"/>
      <c r="ALZ35" s="112"/>
      <c r="AMA35" s="112"/>
      <c r="AMB35" s="112"/>
      <c r="AMC35" s="112"/>
      <c r="AMD35" s="112"/>
      <c r="AME35" s="112"/>
      <c r="AMF35" s="112"/>
      <c r="AMG35" s="112"/>
      <c r="AMH35" s="112"/>
      <c r="AMI35" s="112"/>
      <c r="AMJ35" s="112"/>
      <c r="AMK35" s="112"/>
      <c r="AML35" s="112"/>
      <c r="AMM35" s="112"/>
      <c r="AMN35" s="112"/>
      <c r="AMO35" s="112"/>
      <c r="AMP35" s="112"/>
      <c r="AMQ35" s="112"/>
      <c r="AMR35" s="112"/>
      <c r="AMS35" s="112"/>
      <c r="AMT35" s="112"/>
      <c r="AMU35" s="112"/>
      <c r="AMV35" s="112"/>
      <c r="AMW35" s="112"/>
      <c r="AMX35" s="112"/>
      <c r="AMY35" s="112"/>
      <c r="AMZ35" s="112"/>
      <c r="ANA35" s="112"/>
      <c r="ANB35" s="112"/>
      <c r="ANC35" s="112"/>
      <c r="AND35" s="112"/>
      <c r="ANE35" s="112"/>
      <c r="ANF35" s="112"/>
      <c r="ANG35" s="112"/>
      <c r="ANH35" s="112"/>
      <c r="ANI35" s="112"/>
      <c r="ANJ35" s="112"/>
      <c r="ANK35" s="112"/>
      <c r="ANL35" s="112"/>
      <c r="ANM35" s="112"/>
      <c r="ANN35" s="112"/>
      <c r="ANO35" s="112"/>
      <c r="ANP35" s="112"/>
      <c r="ANQ35" s="112"/>
      <c r="ANR35" s="112"/>
      <c r="ANS35" s="112"/>
      <c r="ANT35" s="112"/>
      <c r="ANU35" s="112"/>
      <c r="ANV35" s="112"/>
      <c r="ANW35" s="112"/>
      <c r="ANX35" s="112"/>
      <c r="ANY35" s="112"/>
      <c r="ANZ35" s="112"/>
      <c r="AOA35" s="112"/>
      <c r="AOB35" s="112"/>
      <c r="AOC35" s="112"/>
      <c r="AOD35" s="112"/>
      <c r="AOE35" s="112"/>
      <c r="AOF35" s="112"/>
      <c r="AOG35" s="112"/>
      <c r="AOH35" s="112"/>
      <c r="AOI35" s="112"/>
      <c r="AOJ35" s="112"/>
      <c r="AOK35" s="112"/>
      <c r="AOL35" s="112"/>
      <c r="AOM35" s="112"/>
      <c r="AON35" s="112"/>
      <c r="AOO35" s="112"/>
      <c r="AOP35" s="112"/>
      <c r="AOQ35" s="112"/>
      <c r="AOR35" s="112"/>
      <c r="AOS35" s="112"/>
      <c r="AOT35" s="112"/>
      <c r="AOU35" s="112"/>
      <c r="AOV35" s="112"/>
      <c r="AOW35" s="112"/>
      <c r="AOX35" s="112"/>
      <c r="AOY35" s="112"/>
      <c r="AOZ35" s="112"/>
      <c r="APA35" s="112"/>
      <c r="APB35" s="112"/>
      <c r="APC35" s="112"/>
      <c r="APD35" s="112"/>
      <c r="APE35" s="112"/>
      <c r="APF35" s="112"/>
      <c r="APG35" s="112"/>
      <c r="APH35" s="112"/>
      <c r="API35" s="112"/>
      <c r="APJ35" s="112"/>
      <c r="APK35" s="112"/>
      <c r="APL35" s="112"/>
      <c r="APM35" s="112"/>
      <c r="APN35" s="112"/>
      <c r="APO35" s="112"/>
      <c r="APP35" s="112"/>
      <c r="APQ35" s="112"/>
      <c r="APR35" s="112"/>
      <c r="APS35" s="112"/>
      <c r="APT35" s="112"/>
      <c r="APU35" s="112"/>
      <c r="APV35" s="112"/>
      <c r="APW35" s="112"/>
      <c r="APX35" s="112"/>
      <c r="APY35" s="112"/>
      <c r="APZ35" s="112"/>
      <c r="AQA35" s="112"/>
      <c r="AQB35" s="112"/>
      <c r="AQC35" s="112"/>
      <c r="AQD35" s="112"/>
      <c r="AQE35" s="112"/>
      <c r="AQF35" s="112"/>
      <c r="AQG35" s="112"/>
      <c r="AQH35" s="112"/>
      <c r="AQI35" s="112"/>
      <c r="AQJ35" s="112"/>
      <c r="AQK35" s="112"/>
      <c r="AQL35" s="112"/>
      <c r="AQM35" s="112"/>
      <c r="AQN35" s="112"/>
      <c r="AQO35" s="112"/>
      <c r="AQP35" s="112"/>
      <c r="AQQ35" s="112"/>
      <c r="AQR35" s="112"/>
      <c r="AQS35" s="112"/>
      <c r="AQT35" s="112"/>
      <c r="AQU35" s="112"/>
      <c r="AQV35" s="112"/>
      <c r="AQW35" s="112"/>
      <c r="AQX35" s="112"/>
      <c r="AQY35" s="112"/>
      <c r="AQZ35" s="112"/>
      <c r="ARA35" s="112"/>
      <c r="ARB35" s="112"/>
      <c r="ARC35" s="112"/>
      <c r="ARD35" s="112"/>
      <c r="ARE35" s="112"/>
      <c r="ARF35" s="112"/>
      <c r="ARG35" s="112"/>
      <c r="ARH35" s="112"/>
      <c r="ARI35" s="112"/>
      <c r="ARJ35" s="112"/>
      <c r="ARK35" s="112"/>
      <c r="ARL35" s="112"/>
      <c r="ARM35" s="112"/>
      <c r="ARN35" s="112"/>
      <c r="ARO35" s="112"/>
      <c r="ARP35" s="112"/>
      <c r="ARQ35" s="112"/>
      <c r="ARR35" s="112"/>
      <c r="ARS35" s="112"/>
      <c r="ART35" s="112"/>
      <c r="ARU35" s="112"/>
      <c r="ARV35" s="112"/>
      <c r="ARW35" s="112"/>
      <c r="ARX35" s="112"/>
      <c r="ARY35" s="112"/>
      <c r="ARZ35" s="112"/>
      <c r="ASA35" s="112"/>
      <c r="ASB35" s="112"/>
      <c r="ASC35" s="112"/>
      <c r="ASD35" s="112"/>
      <c r="ASE35" s="112"/>
      <c r="ASF35" s="112"/>
      <c r="ASG35" s="112"/>
      <c r="ASH35" s="112"/>
      <c r="ASI35" s="112"/>
      <c r="ASJ35" s="112"/>
      <c r="ASK35" s="112"/>
      <c r="ASL35" s="112"/>
      <c r="ASM35" s="112"/>
      <c r="ASN35" s="112"/>
      <c r="ASO35" s="112"/>
      <c r="ASP35" s="112"/>
      <c r="ASQ35" s="112"/>
      <c r="ASR35" s="112"/>
      <c r="ASS35" s="112"/>
      <c r="AST35" s="112"/>
      <c r="ASU35" s="112"/>
      <c r="ASV35" s="112"/>
      <c r="ASW35" s="112"/>
      <c r="ASX35" s="112"/>
      <c r="ASY35" s="112"/>
      <c r="ASZ35" s="112"/>
      <c r="ATA35" s="112"/>
      <c r="ATB35" s="112"/>
      <c r="ATC35" s="112"/>
      <c r="ATD35" s="112"/>
      <c r="ATE35" s="112"/>
      <c r="ATF35" s="112"/>
      <c r="ATG35" s="112"/>
      <c r="ATH35" s="112"/>
      <c r="ATI35" s="112"/>
      <c r="ATJ35" s="112"/>
      <c r="ATK35" s="112"/>
      <c r="ATL35" s="112"/>
      <c r="ATM35" s="112"/>
      <c r="ATN35" s="112"/>
      <c r="ATO35" s="112"/>
      <c r="ATP35" s="112"/>
      <c r="ATQ35" s="112"/>
      <c r="ATR35" s="112"/>
      <c r="ATS35" s="112"/>
      <c r="ATT35" s="112"/>
      <c r="ATU35" s="112"/>
      <c r="ATV35" s="112"/>
      <c r="ATW35" s="112"/>
      <c r="ATX35" s="112"/>
      <c r="ATY35" s="112"/>
      <c r="ATZ35" s="112"/>
      <c r="AUA35" s="112"/>
      <c r="AUB35" s="112"/>
      <c r="AUC35" s="112"/>
      <c r="AUD35" s="112"/>
      <c r="AUE35" s="112"/>
      <c r="AUF35" s="112"/>
      <c r="AUG35" s="112"/>
      <c r="AUH35" s="112"/>
      <c r="AUI35" s="112"/>
      <c r="AUJ35" s="112"/>
      <c r="AUK35" s="112"/>
      <c r="AUL35" s="112"/>
      <c r="AUM35" s="112"/>
      <c r="AUN35" s="112"/>
      <c r="AUO35" s="112"/>
      <c r="AUP35" s="112"/>
      <c r="AUQ35" s="112"/>
      <c r="AUR35" s="112"/>
      <c r="AUS35" s="112"/>
      <c r="AUT35" s="112"/>
      <c r="AUU35" s="112"/>
      <c r="AUV35" s="112"/>
      <c r="AUW35" s="112"/>
      <c r="AUX35" s="112"/>
      <c r="AUY35" s="112"/>
      <c r="AUZ35" s="112"/>
      <c r="AVA35" s="112"/>
      <c r="AVB35" s="112"/>
      <c r="AVC35" s="112"/>
      <c r="AVD35" s="112"/>
      <c r="AVE35" s="112"/>
      <c r="AVF35" s="112"/>
      <c r="AVG35" s="112"/>
      <c r="AVH35" s="112"/>
      <c r="AVI35" s="112"/>
      <c r="AVJ35" s="112"/>
      <c r="AVK35" s="112"/>
      <c r="AVL35" s="112"/>
      <c r="AVM35" s="112"/>
      <c r="AVN35" s="112"/>
      <c r="AVO35" s="112"/>
      <c r="AVP35" s="112"/>
      <c r="AVQ35" s="112"/>
      <c r="AVR35" s="112"/>
      <c r="AVS35" s="112"/>
      <c r="AVT35" s="112"/>
      <c r="AVU35" s="112"/>
      <c r="AVV35" s="112"/>
      <c r="AVW35" s="112"/>
      <c r="AVX35" s="112"/>
      <c r="AVY35" s="112"/>
      <c r="AVZ35" s="112"/>
      <c r="AWA35" s="112"/>
      <c r="AWB35" s="112"/>
      <c r="AWC35" s="112"/>
      <c r="AWD35" s="112"/>
      <c r="AWE35" s="112"/>
      <c r="AWF35" s="112"/>
      <c r="AWG35" s="112"/>
      <c r="AWH35" s="112"/>
      <c r="AWI35" s="112"/>
      <c r="AWJ35" s="112"/>
      <c r="AWK35" s="112"/>
      <c r="AWL35" s="112"/>
      <c r="AWM35" s="112"/>
      <c r="AWN35" s="112"/>
      <c r="AWO35" s="112"/>
      <c r="AWP35" s="112"/>
      <c r="AWQ35" s="112"/>
      <c r="AWR35" s="112"/>
      <c r="AWS35" s="112"/>
      <c r="AWT35" s="112"/>
      <c r="AWU35" s="112"/>
      <c r="AWV35" s="112"/>
      <c r="AWW35" s="112"/>
      <c r="AWX35" s="112"/>
      <c r="AWY35" s="112"/>
      <c r="AWZ35" s="112"/>
      <c r="AXA35" s="112"/>
      <c r="AXB35" s="112"/>
      <c r="AXC35" s="112"/>
      <c r="AXD35" s="112"/>
      <c r="AXE35" s="112"/>
      <c r="AXF35" s="112"/>
      <c r="AXG35" s="112"/>
      <c r="AXH35" s="112"/>
      <c r="AXI35" s="112"/>
      <c r="AXJ35" s="112"/>
      <c r="AXK35" s="112"/>
      <c r="AXL35" s="112"/>
      <c r="AXM35" s="112"/>
      <c r="AXN35" s="112"/>
      <c r="AXO35" s="112"/>
      <c r="AXP35" s="112"/>
      <c r="AXQ35" s="112"/>
      <c r="AXR35" s="112"/>
      <c r="AXS35" s="112"/>
      <c r="AXT35" s="112"/>
      <c r="AXU35" s="112"/>
      <c r="AXV35" s="112"/>
      <c r="AXW35" s="112"/>
      <c r="AXX35" s="112"/>
      <c r="AXY35" s="112"/>
      <c r="AXZ35" s="112"/>
      <c r="AYA35" s="112"/>
      <c r="AYB35" s="112"/>
      <c r="AYC35" s="112"/>
      <c r="AYD35" s="112"/>
      <c r="AYE35" s="112"/>
      <c r="AYF35" s="112"/>
      <c r="AYG35" s="112"/>
      <c r="AYH35" s="112"/>
      <c r="AYI35" s="112"/>
      <c r="AYJ35" s="112"/>
      <c r="AYK35" s="112"/>
      <c r="AYL35" s="112"/>
      <c r="AYM35" s="112"/>
      <c r="AYN35" s="112"/>
      <c r="AYO35" s="112"/>
      <c r="AYP35" s="112"/>
      <c r="AYQ35" s="112"/>
      <c r="AYR35" s="112"/>
      <c r="AYS35" s="112"/>
      <c r="AYT35" s="112"/>
      <c r="AYU35" s="112"/>
      <c r="AYV35" s="112"/>
      <c r="AYW35" s="112"/>
      <c r="AYX35" s="112"/>
      <c r="AYY35" s="112"/>
      <c r="AYZ35" s="112"/>
      <c r="AZA35" s="112"/>
      <c r="AZB35" s="112"/>
      <c r="AZC35" s="112"/>
      <c r="AZD35" s="112"/>
      <c r="AZE35" s="112"/>
      <c r="AZF35" s="112"/>
      <c r="AZG35" s="112"/>
      <c r="AZH35" s="112"/>
      <c r="AZI35" s="112"/>
      <c r="AZJ35" s="112"/>
      <c r="AZK35" s="112"/>
      <c r="AZL35" s="112"/>
      <c r="AZM35" s="112"/>
      <c r="AZN35" s="112"/>
      <c r="AZO35" s="112"/>
      <c r="AZP35" s="112"/>
      <c r="AZQ35" s="112"/>
      <c r="AZR35" s="112"/>
      <c r="AZS35" s="112"/>
      <c r="AZT35" s="112"/>
      <c r="AZU35" s="112"/>
      <c r="AZV35" s="112"/>
      <c r="AZW35" s="112"/>
      <c r="AZX35" s="112"/>
      <c r="AZY35" s="112"/>
      <c r="AZZ35" s="112"/>
      <c r="BAA35" s="112"/>
      <c r="BAB35" s="112"/>
      <c r="BAC35" s="112"/>
      <c r="BAD35" s="112"/>
      <c r="BAE35" s="112"/>
      <c r="BAF35" s="112"/>
      <c r="BAG35" s="112"/>
      <c r="BAH35" s="112"/>
      <c r="BAI35" s="112"/>
      <c r="BAJ35" s="112"/>
      <c r="BAK35" s="112"/>
      <c r="BAL35" s="112"/>
      <c r="BAM35" s="112"/>
      <c r="BAN35" s="112"/>
      <c r="BAO35" s="112"/>
      <c r="BAP35" s="112"/>
      <c r="BAQ35" s="112"/>
      <c r="BAR35" s="112"/>
      <c r="BAS35" s="112"/>
      <c r="BAT35" s="112"/>
      <c r="BAU35" s="112"/>
      <c r="BAV35" s="112"/>
      <c r="BAW35" s="112"/>
      <c r="BAX35" s="112"/>
      <c r="BAY35" s="112"/>
      <c r="BAZ35" s="112"/>
      <c r="BBA35" s="112"/>
      <c r="BBB35" s="112"/>
      <c r="BBC35" s="112"/>
      <c r="BBD35" s="112"/>
      <c r="BBE35" s="112"/>
      <c r="BBF35" s="112"/>
      <c r="BBG35" s="112"/>
      <c r="BBH35" s="112"/>
      <c r="BBI35" s="112"/>
      <c r="BBJ35" s="112"/>
      <c r="BBK35" s="112"/>
      <c r="BBL35" s="112"/>
      <c r="BBM35" s="112"/>
      <c r="BBN35" s="112"/>
      <c r="BBO35" s="112"/>
      <c r="BBP35" s="112"/>
      <c r="BBQ35" s="112"/>
      <c r="BBR35" s="112"/>
      <c r="BBS35" s="112"/>
      <c r="BBT35" s="112"/>
      <c r="BBU35" s="112"/>
      <c r="BBV35" s="112"/>
      <c r="BBW35" s="112"/>
      <c r="BBX35" s="112"/>
      <c r="BBY35" s="112"/>
      <c r="BBZ35" s="112"/>
      <c r="BCA35" s="112"/>
      <c r="BCB35" s="112"/>
      <c r="BCC35" s="112"/>
      <c r="BCD35" s="112"/>
      <c r="BCE35" s="112"/>
      <c r="BCF35" s="112"/>
      <c r="BCG35" s="112"/>
      <c r="BCH35" s="112"/>
      <c r="BCI35" s="112"/>
      <c r="BCJ35" s="112"/>
      <c r="BCK35" s="112"/>
      <c r="BCL35" s="112"/>
      <c r="BCM35" s="112"/>
      <c r="BCN35" s="112"/>
      <c r="BCO35" s="112"/>
      <c r="BCP35" s="112"/>
      <c r="BCQ35" s="112"/>
      <c r="BCR35" s="112"/>
      <c r="BCS35" s="112"/>
      <c r="BCT35" s="112"/>
      <c r="BCU35" s="112"/>
      <c r="BCV35" s="112"/>
      <c r="BCW35" s="112"/>
      <c r="BCX35" s="112"/>
      <c r="BCY35" s="112"/>
      <c r="BCZ35" s="112"/>
      <c r="BDA35" s="112"/>
      <c r="BDB35" s="112"/>
      <c r="BDC35" s="112"/>
      <c r="BDD35" s="112"/>
      <c r="BDE35" s="112"/>
      <c r="BDF35" s="112"/>
      <c r="BDG35" s="112"/>
      <c r="BDH35" s="112"/>
      <c r="BDI35" s="112"/>
      <c r="BDJ35" s="112"/>
      <c r="BDK35" s="112"/>
      <c r="BDL35" s="112"/>
      <c r="BDM35" s="112"/>
      <c r="BDN35" s="112"/>
      <c r="BDO35" s="112"/>
      <c r="BDP35" s="112"/>
      <c r="BDQ35" s="112"/>
      <c r="BDR35" s="112"/>
      <c r="BDS35" s="112"/>
      <c r="BDT35" s="112"/>
      <c r="BDU35" s="112"/>
      <c r="BDV35" s="112"/>
      <c r="BDW35" s="112"/>
      <c r="BDX35" s="112"/>
      <c r="BDY35" s="112"/>
      <c r="BDZ35" s="112"/>
      <c r="BEA35" s="112"/>
      <c r="BEB35" s="112"/>
      <c r="BEC35" s="112"/>
      <c r="BED35" s="112"/>
      <c r="BEE35" s="112"/>
      <c r="BEF35" s="112"/>
      <c r="BEG35" s="112"/>
      <c r="BEH35" s="112"/>
      <c r="BEI35" s="112"/>
      <c r="BEJ35" s="112"/>
      <c r="BEK35" s="112"/>
      <c r="BEL35" s="112"/>
      <c r="BEM35" s="112"/>
      <c r="BEN35" s="112"/>
      <c r="BEO35" s="112"/>
      <c r="BEP35" s="112"/>
      <c r="BEQ35" s="112"/>
      <c r="BER35" s="112"/>
      <c r="BES35" s="112"/>
      <c r="BET35" s="112"/>
      <c r="BEU35" s="112"/>
      <c r="BEV35" s="112"/>
      <c r="BEW35" s="112"/>
      <c r="BEX35" s="112"/>
      <c r="BEY35" s="112"/>
      <c r="BEZ35" s="112"/>
      <c r="BFA35" s="112"/>
      <c r="BFB35" s="112"/>
      <c r="BFC35" s="112"/>
      <c r="BFD35" s="112"/>
      <c r="BFE35" s="112"/>
      <c r="BFF35" s="112"/>
      <c r="BFG35" s="112"/>
      <c r="BFH35" s="112"/>
      <c r="BFI35" s="112"/>
      <c r="BFJ35" s="112"/>
      <c r="BFK35" s="112"/>
      <c r="BFL35" s="112"/>
      <c r="BFM35" s="112"/>
      <c r="BFN35" s="112"/>
      <c r="BFO35" s="112"/>
      <c r="BFP35" s="112"/>
      <c r="BFQ35" s="112"/>
      <c r="BFR35" s="112"/>
      <c r="BFS35" s="112"/>
      <c r="BFT35" s="112"/>
      <c r="BFU35" s="112"/>
      <c r="BFV35" s="112"/>
      <c r="BFW35" s="112"/>
      <c r="BFX35" s="112"/>
      <c r="BFY35" s="112"/>
      <c r="BFZ35" s="112"/>
      <c r="BGA35" s="112"/>
      <c r="BGB35" s="112"/>
      <c r="BGC35" s="112"/>
      <c r="BGD35" s="112"/>
      <c r="BGE35" s="112"/>
      <c r="BGF35" s="112"/>
      <c r="BGG35" s="112"/>
      <c r="BGH35" s="112"/>
      <c r="BGI35" s="112"/>
      <c r="BGJ35" s="112"/>
      <c r="BGK35" s="112"/>
      <c r="BGL35" s="112"/>
      <c r="BGM35" s="112"/>
      <c r="BGN35" s="112"/>
      <c r="BGO35" s="112"/>
      <c r="BGP35" s="112"/>
      <c r="BGQ35" s="112"/>
      <c r="BGR35" s="112"/>
      <c r="BGS35" s="112"/>
      <c r="BGT35" s="112"/>
      <c r="BGU35" s="112"/>
      <c r="BGV35" s="112"/>
      <c r="BGW35" s="112"/>
      <c r="BGX35" s="112"/>
      <c r="BGY35" s="112"/>
      <c r="BGZ35" s="112"/>
      <c r="BHA35" s="112"/>
      <c r="BHB35" s="112"/>
      <c r="BHC35" s="112"/>
      <c r="BHD35" s="112"/>
      <c r="BHE35" s="112"/>
      <c r="BHF35" s="112"/>
      <c r="BHG35" s="112"/>
      <c r="BHH35" s="112"/>
      <c r="BHI35" s="112"/>
      <c r="BHJ35" s="112"/>
      <c r="BHK35" s="112"/>
      <c r="BHL35" s="112"/>
      <c r="BHM35" s="112"/>
      <c r="BHN35" s="112"/>
      <c r="BHO35" s="112"/>
      <c r="BHP35" s="112"/>
      <c r="BHQ35" s="112"/>
      <c r="BHR35" s="112"/>
      <c r="BHS35" s="112"/>
      <c r="BHT35" s="112"/>
      <c r="BHU35" s="112"/>
      <c r="BHV35" s="112"/>
      <c r="BHW35" s="112"/>
      <c r="BHX35" s="112"/>
      <c r="BHY35" s="112"/>
      <c r="BHZ35" s="112"/>
      <c r="BIA35" s="112"/>
      <c r="BIB35" s="112"/>
      <c r="BIC35" s="112"/>
      <c r="BID35" s="112"/>
      <c r="BIE35" s="112"/>
      <c r="BIF35" s="112"/>
      <c r="BIG35" s="112"/>
      <c r="BIH35" s="112"/>
      <c r="BII35" s="112"/>
      <c r="BIJ35" s="112"/>
      <c r="BIK35" s="112"/>
      <c r="BIL35" s="112"/>
      <c r="BIM35" s="112"/>
      <c r="BIN35" s="112"/>
      <c r="BIO35" s="112"/>
      <c r="BIP35" s="112"/>
      <c r="BIQ35" s="112"/>
      <c r="BIR35" s="112"/>
      <c r="BIS35" s="112"/>
      <c r="BIT35" s="112"/>
      <c r="BIU35" s="112"/>
      <c r="BIV35" s="112"/>
      <c r="BIW35" s="112"/>
      <c r="BIX35" s="112"/>
      <c r="BIY35" s="112"/>
      <c r="BIZ35" s="112"/>
      <c r="BJA35" s="112"/>
      <c r="BJB35" s="112"/>
      <c r="BJC35" s="112"/>
      <c r="BJD35" s="112"/>
      <c r="BJE35" s="112"/>
      <c r="BJF35" s="112"/>
      <c r="BJG35" s="112"/>
      <c r="BJH35" s="112"/>
      <c r="BJI35" s="112"/>
      <c r="BJJ35" s="112"/>
      <c r="BJK35" s="112"/>
      <c r="BJL35" s="112"/>
      <c r="BJM35" s="112"/>
      <c r="BJN35" s="112"/>
      <c r="BJO35" s="112"/>
      <c r="BJP35" s="112"/>
      <c r="BJQ35" s="112"/>
      <c r="BJR35" s="112"/>
      <c r="BJS35" s="112"/>
      <c r="BJT35" s="112"/>
      <c r="BJU35" s="112"/>
      <c r="BJV35" s="112"/>
      <c r="BJW35" s="112"/>
      <c r="BJX35" s="112"/>
      <c r="BJY35" s="112"/>
      <c r="BJZ35" s="112"/>
      <c r="BKA35" s="112"/>
      <c r="BKB35" s="112"/>
      <c r="BKC35" s="112"/>
      <c r="BKD35" s="112"/>
      <c r="BKE35" s="112"/>
      <c r="BKF35" s="112"/>
      <c r="BKG35" s="112"/>
      <c r="BKH35" s="112"/>
      <c r="BKI35" s="112"/>
      <c r="BKJ35" s="112"/>
      <c r="BKK35" s="112"/>
      <c r="BKL35" s="112"/>
      <c r="BKM35" s="112"/>
      <c r="BKN35" s="112"/>
      <c r="BKO35" s="112"/>
      <c r="BKP35" s="112"/>
      <c r="BKQ35" s="112"/>
      <c r="BKR35" s="112"/>
      <c r="BKS35" s="112"/>
      <c r="BKT35" s="112"/>
      <c r="BKU35" s="112"/>
      <c r="BKV35" s="112"/>
      <c r="BKW35" s="112"/>
      <c r="BKX35" s="112"/>
      <c r="BKY35" s="112"/>
      <c r="BKZ35" s="112"/>
      <c r="BLA35" s="112"/>
      <c r="BLB35" s="112"/>
      <c r="BLC35" s="112"/>
      <c r="BLD35" s="112"/>
      <c r="BLE35" s="112"/>
      <c r="BLF35" s="112"/>
      <c r="BLG35" s="112"/>
      <c r="BLH35" s="112"/>
      <c r="BLI35" s="112"/>
      <c r="BLJ35" s="112"/>
      <c r="BLK35" s="112"/>
      <c r="BLL35" s="112"/>
      <c r="BLM35" s="112"/>
      <c r="BLN35" s="112"/>
      <c r="BLO35" s="112"/>
      <c r="BLP35" s="112"/>
      <c r="BLQ35" s="112"/>
      <c r="BLR35" s="112"/>
      <c r="BLS35" s="112"/>
      <c r="BLT35" s="112"/>
      <c r="BLU35" s="112"/>
      <c r="BLV35" s="112"/>
      <c r="BLW35" s="112"/>
      <c r="BLX35" s="112"/>
      <c r="BLY35" s="112"/>
      <c r="BLZ35" s="112"/>
      <c r="BMA35" s="112"/>
      <c r="BMB35" s="112"/>
      <c r="BMC35" s="112"/>
      <c r="BMD35" s="112"/>
      <c r="BME35" s="112"/>
      <c r="BMF35" s="112"/>
      <c r="BMG35" s="112"/>
      <c r="BMH35" s="112"/>
      <c r="BMI35" s="112"/>
      <c r="BMJ35" s="112"/>
      <c r="BMK35" s="112"/>
      <c r="BML35" s="112"/>
      <c r="BMM35" s="112"/>
      <c r="BMN35" s="112"/>
      <c r="BMO35" s="112"/>
      <c r="BMP35" s="112"/>
      <c r="BMQ35" s="112"/>
      <c r="BMR35" s="112"/>
      <c r="BMS35" s="112"/>
      <c r="BMT35" s="112"/>
      <c r="BMU35" s="112"/>
      <c r="BMV35" s="112"/>
      <c r="BMW35" s="112"/>
      <c r="BMX35" s="112"/>
      <c r="BMY35" s="112"/>
      <c r="BMZ35" s="112"/>
      <c r="BNA35" s="112"/>
      <c r="BNB35" s="112"/>
      <c r="BNC35" s="112"/>
      <c r="BND35" s="112"/>
      <c r="BNE35" s="112"/>
      <c r="BNF35" s="112"/>
      <c r="BNG35" s="112"/>
      <c r="BNH35" s="112"/>
      <c r="BNI35" s="112"/>
      <c r="BNJ35" s="112"/>
      <c r="BNK35" s="112"/>
      <c r="BNL35" s="112"/>
      <c r="BNM35" s="112"/>
      <c r="BNN35" s="112"/>
      <c r="BNO35" s="112"/>
      <c r="BNP35" s="112"/>
      <c r="BNQ35" s="112"/>
      <c r="BNR35" s="112"/>
      <c r="BNS35" s="112"/>
      <c r="BNT35" s="112"/>
      <c r="BNU35" s="112"/>
      <c r="BNV35" s="112"/>
      <c r="BNW35" s="112"/>
      <c r="BNX35" s="112"/>
      <c r="BNY35" s="112"/>
      <c r="BNZ35" s="112"/>
      <c r="BOA35" s="112"/>
      <c r="BOB35" s="112"/>
      <c r="BOC35" s="112"/>
      <c r="BOD35" s="112"/>
      <c r="BOE35" s="112"/>
      <c r="BOF35" s="112"/>
      <c r="BOG35" s="112"/>
      <c r="BOH35" s="112"/>
      <c r="BOI35" s="112"/>
      <c r="BOJ35" s="112"/>
      <c r="BOK35" s="112"/>
      <c r="BOL35" s="112"/>
      <c r="BOM35" s="112"/>
      <c r="BON35" s="112"/>
      <c r="BOO35" s="112"/>
      <c r="BOP35" s="112"/>
      <c r="BOQ35" s="112"/>
      <c r="BOR35" s="112"/>
      <c r="BOS35" s="112"/>
      <c r="BOT35" s="112"/>
      <c r="BOU35" s="112"/>
      <c r="BOV35" s="112"/>
      <c r="BOW35" s="112"/>
      <c r="BOX35" s="112"/>
      <c r="BOY35" s="112"/>
      <c r="BOZ35" s="112"/>
      <c r="BPA35" s="112"/>
      <c r="BPB35" s="112"/>
      <c r="BPC35" s="112"/>
      <c r="BPD35" s="112"/>
      <c r="BPE35" s="112"/>
      <c r="BPF35" s="112"/>
      <c r="BPG35" s="112"/>
      <c r="BPH35" s="112"/>
      <c r="BPI35" s="112"/>
      <c r="BPJ35" s="112"/>
      <c r="BPK35" s="112"/>
      <c r="BPL35" s="112"/>
      <c r="BPM35" s="112"/>
      <c r="BPN35" s="112"/>
      <c r="BPO35" s="112"/>
      <c r="BPP35" s="112"/>
      <c r="BPQ35" s="112"/>
      <c r="BPR35" s="112"/>
      <c r="BPS35" s="112"/>
      <c r="BPT35" s="112"/>
      <c r="BPU35" s="112"/>
      <c r="BPV35" s="112"/>
      <c r="BPW35" s="112"/>
      <c r="BPX35" s="112"/>
      <c r="BPY35" s="112"/>
      <c r="BPZ35" s="112"/>
      <c r="BQA35" s="112"/>
      <c r="BQB35" s="112"/>
      <c r="BQC35" s="112"/>
      <c r="BQD35" s="112"/>
      <c r="BQE35" s="112"/>
      <c r="BQF35" s="112"/>
      <c r="BQG35" s="112"/>
      <c r="BQH35" s="112"/>
      <c r="BQI35" s="112"/>
      <c r="BQJ35" s="112"/>
      <c r="BQK35" s="112"/>
      <c r="BQL35" s="112"/>
      <c r="BQM35" s="112"/>
      <c r="BQN35" s="112"/>
      <c r="BQO35" s="112"/>
      <c r="BQP35" s="112"/>
      <c r="BQQ35" s="112"/>
      <c r="BQR35" s="112"/>
      <c r="BQS35" s="112"/>
      <c r="BQT35" s="112"/>
      <c r="BQU35" s="112"/>
      <c r="BQV35" s="112"/>
      <c r="BQW35" s="112"/>
      <c r="BQX35" s="112"/>
      <c r="BQY35" s="112"/>
      <c r="BQZ35" s="112"/>
      <c r="BRA35" s="112"/>
      <c r="BRB35" s="112"/>
      <c r="BRC35" s="112"/>
      <c r="BRD35" s="112"/>
      <c r="BRE35" s="112"/>
      <c r="BRF35" s="112"/>
      <c r="BRG35" s="112"/>
      <c r="BRH35" s="112"/>
      <c r="BRI35" s="112"/>
      <c r="BRJ35" s="112"/>
      <c r="BRK35" s="112"/>
      <c r="BRL35" s="112"/>
      <c r="BRM35" s="112"/>
      <c r="BRN35" s="112"/>
      <c r="BRO35" s="112"/>
      <c r="BRP35" s="112"/>
      <c r="BRQ35" s="112"/>
      <c r="BRR35" s="112"/>
      <c r="BRS35" s="112"/>
      <c r="BRT35" s="112"/>
      <c r="BRU35" s="112"/>
      <c r="BRV35" s="112"/>
      <c r="BRW35" s="112"/>
      <c r="BRX35" s="112"/>
      <c r="BRY35" s="112"/>
      <c r="BRZ35" s="112"/>
      <c r="BSA35" s="112"/>
      <c r="BSB35" s="112"/>
      <c r="BSC35" s="112"/>
      <c r="BSD35" s="112"/>
      <c r="BSE35" s="112"/>
      <c r="BSF35" s="112"/>
      <c r="BSG35" s="112"/>
      <c r="BSH35" s="112"/>
      <c r="BSI35" s="112"/>
      <c r="BSJ35" s="112"/>
      <c r="BSK35" s="112"/>
      <c r="BSL35" s="112"/>
      <c r="BSM35" s="112"/>
      <c r="BSN35" s="112"/>
      <c r="BSO35" s="112"/>
      <c r="BSP35" s="112"/>
      <c r="BSQ35" s="112"/>
      <c r="BSR35" s="112"/>
      <c r="BSS35" s="112"/>
      <c r="BST35" s="112"/>
      <c r="BSU35" s="112"/>
      <c r="BSV35" s="112"/>
      <c r="BSW35" s="112"/>
      <c r="BSX35" s="112"/>
      <c r="BSY35" s="112"/>
      <c r="BSZ35" s="112"/>
      <c r="BTA35" s="112"/>
      <c r="BTB35" s="112"/>
      <c r="BTC35" s="112"/>
      <c r="BTD35" s="112"/>
      <c r="BTE35" s="112"/>
      <c r="BTF35" s="112"/>
      <c r="BTG35" s="112"/>
      <c r="BTH35" s="112"/>
      <c r="BTI35" s="112"/>
      <c r="BTJ35" s="112"/>
      <c r="BTK35" s="112"/>
      <c r="BTL35" s="112"/>
      <c r="BTM35" s="112"/>
      <c r="BTN35" s="112"/>
      <c r="BTO35" s="112"/>
      <c r="BTP35" s="112"/>
      <c r="BTQ35" s="112"/>
      <c r="BTR35" s="112"/>
      <c r="BTS35" s="112"/>
      <c r="BTT35" s="112"/>
      <c r="BTU35" s="112"/>
      <c r="BTV35" s="112"/>
      <c r="BTW35" s="112"/>
      <c r="BTX35" s="112"/>
      <c r="BTY35" s="112"/>
      <c r="BTZ35" s="112"/>
      <c r="BUA35" s="112"/>
      <c r="BUB35" s="112"/>
      <c r="BUC35" s="112"/>
      <c r="BUD35" s="112"/>
      <c r="BUE35" s="112"/>
      <c r="BUF35" s="112"/>
      <c r="BUG35" s="112"/>
      <c r="BUH35" s="112"/>
      <c r="BUI35" s="112"/>
      <c r="BUJ35" s="112"/>
      <c r="BUK35" s="112"/>
      <c r="BUL35" s="112"/>
      <c r="BUM35" s="112"/>
      <c r="BUN35" s="112"/>
      <c r="BUO35" s="112"/>
      <c r="BUP35" s="112"/>
      <c r="BUQ35" s="112"/>
      <c r="BUR35" s="112"/>
      <c r="BUS35" s="112"/>
      <c r="BUT35" s="112"/>
      <c r="BUU35" s="112"/>
      <c r="BUV35" s="112"/>
      <c r="BUW35" s="112"/>
      <c r="BUX35" s="112"/>
      <c r="BUY35" s="112"/>
      <c r="BUZ35" s="112"/>
      <c r="BVA35" s="112"/>
      <c r="BVB35" s="112"/>
      <c r="BVC35" s="112"/>
      <c r="BVD35" s="112"/>
      <c r="BVE35" s="112"/>
      <c r="BVF35" s="112"/>
      <c r="BVG35" s="112"/>
      <c r="BVH35" s="112"/>
      <c r="BVI35" s="112"/>
      <c r="BVJ35" s="112"/>
      <c r="BVK35" s="112"/>
      <c r="BVL35" s="112"/>
      <c r="BVM35" s="112"/>
      <c r="BVN35" s="112"/>
      <c r="BVO35" s="112"/>
      <c r="BVP35" s="112"/>
      <c r="BVQ35" s="112"/>
      <c r="BVR35" s="112"/>
      <c r="BVS35" s="112"/>
      <c r="BVT35" s="112"/>
      <c r="BVU35" s="112"/>
      <c r="BVV35" s="112"/>
      <c r="BVW35" s="112"/>
      <c r="BVX35" s="112"/>
      <c r="BVY35" s="112"/>
      <c r="BVZ35" s="112"/>
      <c r="BWA35" s="112"/>
      <c r="BWB35" s="112"/>
      <c r="BWC35" s="112"/>
      <c r="BWD35" s="112"/>
      <c r="BWE35" s="112"/>
      <c r="BWF35" s="112"/>
      <c r="BWG35" s="112"/>
      <c r="BWH35" s="112"/>
      <c r="BWI35" s="112"/>
      <c r="BWJ35" s="112"/>
      <c r="BWK35" s="112"/>
      <c r="BWL35" s="112"/>
      <c r="BWM35" s="112"/>
      <c r="BWN35" s="112"/>
      <c r="BWO35" s="112"/>
      <c r="BWP35" s="112"/>
      <c r="BWQ35" s="112"/>
      <c r="BWR35" s="112"/>
      <c r="BWS35" s="112"/>
      <c r="BWT35" s="112"/>
      <c r="BWU35" s="112"/>
      <c r="BWV35" s="112"/>
      <c r="BWW35" s="112"/>
      <c r="BWX35" s="112"/>
      <c r="BWY35" s="112"/>
      <c r="BWZ35" s="112"/>
      <c r="BXA35" s="112"/>
      <c r="BXB35" s="112"/>
      <c r="BXC35" s="112"/>
      <c r="BXD35" s="112"/>
      <c r="BXE35" s="112"/>
      <c r="BXF35" s="112"/>
      <c r="BXG35" s="112"/>
      <c r="BXH35" s="112"/>
      <c r="BXI35" s="112"/>
      <c r="BXJ35" s="112"/>
      <c r="BXK35" s="112"/>
      <c r="BXL35" s="112"/>
      <c r="BXM35" s="112"/>
      <c r="BXN35" s="112"/>
      <c r="BXO35" s="112"/>
      <c r="BXP35" s="112"/>
      <c r="BXQ35" s="112"/>
      <c r="BXR35" s="112"/>
      <c r="BXS35" s="112"/>
      <c r="BXT35" s="112"/>
      <c r="BXU35" s="112"/>
      <c r="BXV35" s="112"/>
      <c r="BXW35" s="112"/>
      <c r="BXX35" s="112"/>
      <c r="BXY35" s="112"/>
      <c r="BXZ35" s="112"/>
      <c r="BYA35" s="112"/>
      <c r="BYB35" s="112"/>
      <c r="BYC35" s="112"/>
      <c r="BYD35" s="112"/>
      <c r="BYE35" s="112"/>
      <c r="BYF35" s="112"/>
      <c r="BYG35" s="112"/>
      <c r="BYH35" s="112"/>
      <c r="BYI35" s="112"/>
      <c r="BYJ35" s="112"/>
      <c r="BYK35" s="112"/>
      <c r="BYL35" s="112"/>
      <c r="BYM35" s="112"/>
      <c r="BYN35" s="112"/>
      <c r="BYO35" s="112"/>
      <c r="BYP35" s="112"/>
      <c r="BYQ35" s="112"/>
      <c r="BYR35" s="112"/>
      <c r="BYS35" s="112"/>
      <c r="BYT35" s="112"/>
      <c r="BYU35" s="112"/>
      <c r="BYV35" s="112"/>
      <c r="BYW35" s="112"/>
      <c r="BYX35" s="112"/>
      <c r="BYY35" s="112"/>
      <c r="BYZ35" s="112"/>
      <c r="BZA35" s="112"/>
      <c r="BZB35" s="112"/>
      <c r="BZC35" s="112"/>
      <c r="BZD35" s="112"/>
      <c r="BZE35" s="112"/>
      <c r="BZF35" s="112"/>
      <c r="BZG35" s="112"/>
      <c r="BZH35" s="112"/>
      <c r="BZI35" s="112"/>
      <c r="BZJ35" s="112"/>
      <c r="BZK35" s="112"/>
      <c r="BZL35" s="112"/>
      <c r="BZM35" s="112"/>
      <c r="BZN35" s="112"/>
      <c r="BZO35" s="112"/>
      <c r="BZP35" s="112"/>
      <c r="BZQ35" s="112"/>
      <c r="BZR35" s="112"/>
      <c r="BZS35" s="112"/>
      <c r="BZT35" s="112"/>
      <c r="BZU35" s="112"/>
      <c r="BZV35" s="112"/>
      <c r="BZW35" s="112"/>
      <c r="BZX35" s="112"/>
      <c r="BZY35" s="112"/>
      <c r="BZZ35" s="112"/>
      <c r="CAA35" s="112"/>
      <c r="CAB35" s="112"/>
      <c r="CAC35" s="112"/>
      <c r="CAD35" s="112"/>
      <c r="CAE35" s="112"/>
      <c r="CAF35" s="112"/>
      <c r="CAG35" s="112"/>
      <c r="CAH35" s="112"/>
      <c r="CAI35" s="112"/>
      <c r="CAJ35" s="112"/>
      <c r="CAK35" s="112"/>
      <c r="CAL35" s="112"/>
      <c r="CAM35" s="112"/>
      <c r="CAN35" s="112"/>
      <c r="CAO35" s="112"/>
      <c r="CAP35" s="112"/>
      <c r="CAQ35" s="112"/>
      <c r="CAR35" s="112"/>
      <c r="CAS35" s="112"/>
      <c r="CAT35" s="112"/>
      <c r="CAU35" s="112"/>
      <c r="CAV35" s="112"/>
      <c r="CAW35" s="112"/>
      <c r="CAX35" s="112"/>
      <c r="CAY35" s="112"/>
      <c r="CAZ35" s="112"/>
      <c r="CBA35" s="112"/>
      <c r="CBB35" s="112"/>
      <c r="CBC35" s="112"/>
      <c r="CBD35" s="112"/>
      <c r="CBE35" s="112"/>
      <c r="CBF35" s="112"/>
      <c r="CBG35" s="112"/>
      <c r="CBH35" s="112"/>
      <c r="CBI35" s="112"/>
      <c r="CBJ35" s="112"/>
      <c r="CBK35" s="112"/>
      <c r="CBL35" s="112"/>
      <c r="CBM35" s="112"/>
      <c r="CBN35" s="112"/>
      <c r="CBO35" s="112"/>
      <c r="CBP35" s="112"/>
      <c r="CBQ35" s="112"/>
      <c r="CBR35" s="112"/>
      <c r="CBS35" s="112"/>
      <c r="CBT35" s="112"/>
      <c r="CBU35" s="112"/>
      <c r="CBV35" s="112"/>
      <c r="CBW35" s="112"/>
      <c r="CBX35" s="112"/>
      <c r="CBY35" s="112"/>
      <c r="CBZ35" s="112"/>
      <c r="CCA35" s="112"/>
      <c r="CCB35" s="112"/>
      <c r="CCC35" s="112"/>
      <c r="CCD35" s="112"/>
      <c r="CCE35" s="112"/>
      <c r="CCF35" s="112"/>
      <c r="CCG35" s="112"/>
      <c r="CCH35" s="112"/>
      <c r="CCI35" s="112"/>
      <c r="CCJ35" s="112"/>
      <c r="CCK35" s="112"/>
      <c r="CCL35" s="112"/>
      <c r="CCM35" s="112"/>
      <c r="CCN35" s="112"/>
      <c r="CCO35" s="112"/>
      <c r="CCP35" s="112"/>
      <c r="CCQ35" s="112"/>
      <c r="CCR35" s="112"/>
      <c r="CCS35" s="112"/>
      <c r="CCT35" s="112"/>
      <c r="CCU35" s="112"/>
      <c r="CCV35" s="112"/>
      <c r="CCW35" s="112"/>
      <c r="CCX35" s="112"/>
      <c r="CCY35" s="112"/>
      <c r="CCZ35" s="112"/>
      <c r="CDA35" s="112"/>
      <c r="CDB35" s="112"/>
      <c r="CDC35" s="112"/>
      <c r="CDD35" s="112"/>
      <c r="CDE35" s="112"/>
      <c r="CDF35" s="112"/>
      <c r="CDG35" s="112"/>
      <c r="CDH35" s="112"/>
      <c r="CDI35" s="112"/>
      <c r="CDJ35" s="112"/>
      <c r="CDK35" s="112"/>
      <c r="CDL35" s="112"/>
      <c r="CDM35" s="112"/>
      <c r="CDN35" s="112"/>
      <c r="CDO35" s="112"/>
      <c r="CDP35" s="112"/>
      <c r="CDQ35" s="112"/>
      <c r="CDR35" s="112"/>
      <c r="CDS35" s="112"/>
      <c r="CDT35" s="112"/>
      <c r="CDU35" s="112"/>
      <c r="CDV35" s="112"/>
      <c r="CDW35" s="112"/>
      <c r="CDX35" s="112"/>
      <c r="CDY35" s="112"/>
      <c r="CDZ35" s="112"/>
      <c r="CEA35" s="112"/>
      <c r="CEB35" s="112"/>
      <c r="CEC35" s="112"/>
      <c r="CED35" s="112"/>
      <c r="CEE35" s="112"/>
      <c r="CEF35" s="112"/>
      <c r="CEG35" s="112"/>
      <c r="CEH35" s="112"/>
      <c r="CEI35" s="112"/>
      <c r="CEJ35" s="112"/>
      <c r="CEK35" s="112"/>
      <c r="CEL35" s="112"/>
      <c r="CEM35" s="112"/>
      <c r="CEN35" s="112"/>
      <c r="CEO35" s="112"/>
      <c r="CEP35" s="112"/>
      <c r="CEQ35" s="112"/>
      <c r="CER35" s="112"/>
      <c r="CES35" s="112"/>
      <c r="CET35" s="112"/>
      <c r="CEU35" s="112"/>
      <c r="CEV35" s="112"/>
      <c r="CEW35" s="112"/>
      <c r="CEX35" s="112"/>
      <c r="CEY35" s="112"/>
      <c r="CEZ35" s="112"/>
      <c r="CFA35" s="112"/>
      <c r="CFB35" s="112"/>
      <c r="CFC35" s="112"/>
      <c r="CFD35" s="112"/>
      <c r="CFE35" s="112"/>
      <c r="CFF35" s="112"/>
      <c r="CFG35" s="112"/>
      <c r="CFH35" s="112"/>
      <c r="CFI35" s="112"/>
      <c r="CFJ35" s="112"/>
      <c r="CFK35" s="112"/>
      <c r="CFL35" s="112"/>
      <c r="CFM35" s="112"/>
      <c r="CFN35" s="112"/>
      <c r="CFO35" s="112"/>
      <c r="CFP35" s="112"/>
      <c r="CFQ35" s="112"/>
      <c r="CFR35" s="112"/>
      <c r="CFS35" s="112"/>
      <c r="CFT35" s="112"/>
      <c r="CFU35" s="112"/>
      <c r="CFV35" s="112"/>
      <c r="CFW35" s="112"/>
      <c r="CFX35" s="112"/>
      <c r="CFY35" s="112"/>
      <c r="CFZ35" s="112"/>
      <c r="CGA35" s="112"/>
      <c r="CGB35" s="112"/>
      <c r="CGC35" s="112"/>
      <c r="CGD35" s="112"/>
      <c r="CGE35" s="112"/>
      <c r="CGF35" s="112"/>
      <c r="CGG35" s="112"/>
      <c r="CGH35" s="112"/>
      <c r="CGI35" s="112"/>
      <c r="CGJ35" s="112"/>
      <c r="CGK35" s="112"/>
      <c r="CGL35" s="112"/>
      <c r="CGM35" s="112"/>
      <c r="CGN35" s="112"/>
      <c r="CGO35" s="112"/>
      <c r="CGP35" s="112"/>
      <c r="CGQ35" s="112"/>
      <c r="CGR35" s="112"/>
      <c r="CGS35" s="112"/>
      <c r="CGT35" s="112"/>
      <c r="CGU35" s="112"/>
      <c r="CGV35" s="112"/>
      <c r="CGW35" s="112"/>
      <c r="CGX35" s="112"/>
      <c r="CGY35" s="112"/>
      <c r="CGZ35" s="112"/>
      <c r="CHA35" s="112"/>
      <c r="CHB35" s="112"/>
      <c r="CHC35" s="112"/>
      <c r="CHD35" s="112"/>
      <c r="CHE35" s="112"/>
      <c r="CHF35" s="112"/>
      <c r="CHG35" s="112"/>
      <c r="CHH35" s="112"/>
      <c r="CHI35" s="112"/>
      <c r="CHJ35" s="112"/>
      <c r="CHK35" s="112"/>
      <c r="CHL35" s="112"/>
      <c r="CHM35" s="112"/>
      <c r="CHN35" s="112"/>
      <c r="CHO35" s="112"/>
      <c r="CHP35" s="112"/>
      <c r="CHQ35" s="112"/>
      <c r="CHR35" s="112"/>
      <c r="CHS35" s="112"/>
      <c r="CHT35" s="112"/>
      <c r="CHU35" s="112"/>
      <c r="CHV35" s="112"/>
      <c r="CHW35" s="112"/>
      <c r="CHX35" s="112"/>
      <c r="CHY35" s="112"/>
      <c r="CHZ35" s="112"/>
      <c r="CIA35" s="112"/>
      <c r="CIB35" s="112"/>
      <c r="CIC35" s="112"/>
      <c r="CID35" s="112"/>
      <c r="CIE35" s="112"/>
      <c r="CIF35" s="112"/>
      <c r="CIG35" s="112"/>
      <c r="CIH35" s="112"/>
      <c r="CII35" s="112"/>
      <c r="CIJ35" s="112"/>
      <c r="CIK35" s="112"/>
      <c r="CIL35" s="112"/>
      <c r="CIM35" s="112"/>
      <c r="CIN35" s="112"/>
      <c r="CIO35" s="112"/>
      <c r="CIP35" s="112"/>
      <c r="CIQ35" s="112"/>
      <c r="CIR35" s="112"/>
      <c r="CIS35" s="112"/>
      <c r="CIT35" s="112"/>
      <c r="CIU35" s="112"/>
      <c r="CIV35" s="112"/>
      <c r="CIW35" s="112"/>
      <c r="CIX35" s="112"/>
      <c r="CIY35" s="112"/>
      <c r="CIZ35" s="112"/>
      <c r="CJA35" s="112"/>
      <c r="CJB35" s="112"/>
      <c r="CJC35" s="112"/>
      <c r="CJD35" s="112"/>
      <c r="CJE35" s="112"/>
      <c r="CJF35" s="112"/>
      <c r="CJG35" s="112"/>
      <c r="CJH35" s="112"/>
      <c r="CJI35" s="112"/>
      <c r="CJJ35" s="112"/>
      <c r="CJK35" s="112"/>
      <c r="CJL35" s="112"/>
      <c r="CJM35" s="112"/>
      <c r="CJN35" s="112"/>
      <c r="CJO35" s="112"/>
      <c r="CJP35" s="112"/>
      <c r="CJQ35" s="112"/>
      <c r="CJR35" s="112"/>
      <c r="CJS35" s="112"/>
      <c r="CJT35" s="112"/>
      <c r="CJU35" s="112"/>
      <c r="CJV35" s="112"/>
      <c r="CJW35" s="112"/>
      <c r="CJX35" s="112"/>
      <c r="CJY35" s="112"/>
      <c r="CJZ35" s="112"/>
      <c r="CKA35" s="112"/>
      <c r="CKB35" s="112"/>
      <c r="CKC35" s="112"/>
      <c r="CKD35" s="112"/>
      <c r="CKE35" s="112"/>
      <c r="CKF35" s="112"/>
      <c r="CKG35" s="112"/>
      <c r="CKH35" s="112"/>
      <c r="CKI35" s="112"/>
      <c r="CKJ35" s="112"/>
      <c r="CKK35" s="112"/>
      <c r="CKL35" s="112"/>
      <c r="CKM35" s="112"/>
      <c r="CKN35" s="112"/>
      <c r="CKO35" s="112"/>
      <c r="CKP35" s="112"/>
      <c r="CKQ35" s="112"/>
      <c r="CKR35" s="112"/>
      <c r="CKS35" s="112"/>
      <c r="CKT35" s="112"/>
      <c r="CKU35" s="112"/>
      <c r="CKV35" s="112"/>
      <c r="CKW35" s="112"/>
      <c r="CKX35" s="112"/>
      <c r="CKY35" s="112"/>
      <c r="CKZ35" s="112"/>
      <c r="CLA35" s="112"/>
      <c r="CLB35" s="112"/>
      <c r="CLC35" s="112"/>
      <c r="CLD35" s="112"/>
      <c r="CLE35" s="112"/>
      <c r="CLF35" s="112"/>
      <c r="CLG35" s="112"/>
      <c r="CLH35" s="112"/>
      <c r="CLI35" s="112"/>
      <c r="CLJ35" s="112"/>
      <c r="CLK35" s="112"/>
      <c r="CLL35" s="112"/>
      <c r="CLM35" s="112"/>
      <c r="CLN35" s="112"/>
      <c r="CLO35" s="112"/>
      <c r="CLP35" s="112"/>
      <c r="CLQ35" s="112"/>
      <c r="CLR35" s="112"/>
      <c r="CLS35" s="112"/>
      <c r="CLT35" s="112"/>
      <c r="CLU35" s="112"/>
      <c r="CLV35" s="112"/>
      <c r="CLW35" s="112"/>
      <c r="CLX35" s="112"/>
      <c r="CLY35" s="112"/>
      <c r="CLZ35" s="112"/>
      <c r="CMA35" s="112"/>
      <c r="CMB35" s="112"/>
      <c r="CMC35" s="112"/>
      <c r="CMD35" s="112"/>
      <c r="CME35" s="112"/>
      <c r="CMF35" s="112"/>
      <c r="CMG35" s="112"/>
      <c r="CMH35" s="112"/>
      <c r="CMI35" s="112"/>
      <c r="CMJ35" s="112"/>
      <c r="CMK35" s="112"/>
      <c r="CML35" s="112"/>
      <c r="CMM35" s="112"/>
      <c r="CMN35" s="112"/>
      <c r="CMO35" s="112"/>
      <c r="CMP35" s="112"/>
      <c r="CMQ35" s="112"/>
      <c r="CMR35" s="112"/>
      <c r="CMS35" s="112"/>
      <c r="CMT35" s="112"/>
      <c r="CMU35" s="112"/>
      <c r="CMV35" s="112"/>
      <c r="CMW35" s="112"/>
      <c r="CMX35" s="112"/>
      <c r="CMY35" s="112"/>
      <c r="CMZ35" s="112"/>
      <c r="CNA35" s="112"/>
      <c r="CNB35" s="112"/>
      <c r="CNC35" s="112"/>
      <c r="CND35" s="112"/>
      <c r="CNE35" s="112"/>
      <c r="CNF35" s="112"/>
      <c r="CNG35" s="112"/>
      <c r="CNH35" s="112"/>
      <c r="CNI35" s="112"/>
      <c r="CNJ35" s="112"/>
      <c r="CNK35" s="112"/>
      <c r="CNL35" s="112"/>
      <c r="CNM35" s="112"/>
      <c r="CNN35" s="112"/>
      <c r="CNO35" s="112"/>
      <c r="CNP35" s="112"/>
      <c r="CNQ35" s="112"/>
      <c r="CNR35" s="112"/>
      <c r="CNS35" s="112"/>
      <c r="CNT35" s="112"/>
      <c r="CNU35" s="112"/>
      <c r="CNV35" s="112"/>
      <c r="CNW35" s="112"/>
      <c r="CNX35" s="112"/>
      <c r="CNY35" s="112"/>
      <c r="CNZ35" s="112"/>
      <c r="COA35" s="112"/>
      <c r="COB35" s="112"/>
      <c r="COC35" s="112"/>
      <c r="COD35" s="112"/>
      <c r="COE35" s="112"/>
      <c r="COF35" s="112"/>
      <c r="COG35" s="112"/>
      <c r="COH35" s="112"/>
      <c r="COI35" s="112"/>
      <c r="COJ35" s="112"/>
      <c r="COK35" s="112"/>
      <c r="COL35" s="112"/>
      <c r="COM35" s="112"/>
      <c r="CON35" s="112"/>
      <c r="COO35" s="112"/>
      <c r="COP35" s="112"/>
      <c r="COQ35" s="112"/>
      <c r="COR35" s="112"/>
      <c r="COS35" s="112"/>
      <c r="COT35" s="112"/>
      <c r="COU35" s="112"/>
      <c r="COV35" s="112"/>
      <c r="COW35" s="112"/>
      <c r="COX35" s="112"/>
      <c r="COY35" s="112"/>
      <c r="COZ35" s="112"/>
      <c r="CPA35" s="112"/>
      <c r="CPB35" s="112"/>
      <c r="CPC35" s="112"/>
      <c r="CPD35" s="112"/>
      <c r="CPE35" s="112"/>
      <c r="CPF35" s="112"/>
      <c r="CPG35" s="112"/>
      <c r="CPH35" s="112"/>
      <c r="CPI35" s="112"/>
      <c r="CPJ35" s="112"/>
      <c r="CPK35" s="112"/>
      <c r="CPL35" s="112"/>
      <c r="CPM35" s="112"/>
      <c r="CPN35" s="112"/>
      <c r="CPO35" s="112"/>
      <c r="CPP35" s="112"/>
      <c r="CPQ35" s="112"/>
      <c r="CPR35" s="112"/>
      <c r="CPS35" s="112"/>
      <c r="CPT35" s="112"/>
      <c r="CPU35" s="112"/>
      <c r="CPV35" s="112"/>
      <c r="CPW35" s="112"/>
      <c r="CPX35" s="112"/>
      <c r="CPY35" s="112"/>
      <c r="CPZ35" s="112"/>
      <c r="CQA35" s="112"/>
      <c r="CQB35" s="112"/>
      <c r="CQC35" s="112"/>
      <c r="CQD35" s="112"/>
      <c r="CQE35" s="112"/>
      <c r="CQF35" s="112"/>
      <c r="CQG35" s="112"/>
      <c r="CQH35" s="112"/>
      <c r="CQI35" s="112"/>
      <c r="CQJ35" s="112"/>
      <c r="CQK35" s="112"/>
      <c r="CQL35" s="112"/>
      <c r="CQM35" s="112"/>
      <c r="CQN35" s="112"/>
      <c r="CQO35" s="112"/>
      <c r="CQP35" s="112"/>
      <c r="CQQ35" s="112"/>
      <c r="CQR35" s="112"/>
      <c r="CQS35" s="112"/>
      <c r="CQT35" s="112"/>
      <c r="CQU35" s="112"/>
      <c r="CQV35" s="112"/>
      <c r="CQW35" s="112"/>
      <c r="CQX35" s="112"/>
      <c r="CQY35" s="112"/>
      <c r="CQZ35" s="112"/>
      <c r="CRA35" s="112"/>
      <c r="CRB35" s="112"/>
      <c r="CRC35" s="112"/>
      <c r="CRD35" s="112"/>
      <c r="CRE35" s="112"/>
      <c r="CRF35" s="112"/>
      <c r="CRG35" s="112"/>
      <c r="CRH35" s="112"/>
      <c r="CRI35" s="112"/>
      <c r="CRJ35" s="112"/>
      <c r="CRK35" s="112"/>
      <c r="CRL35" s="112"/>
      <c r="CRM35" s="112"/>
      <c r="CRN35" s="112"/>
      <c r="CRO35" s="112"/>
      <c r="CRP35" s="112"/>
      <c r="CRQ35" s="112"/>
      <c r="CRR35" s="112"/>
      <c r="CRS35" s="112"/>
      <c r="CRT35" s="112"/>
      <c r="CRU35" s="112"/>
      <c r="CRV35" s="112"/>
      <c r="CRW35" s="112"/>
      <c r="CRX35" s="112"/>
      <c r="CRY35" s="112"/>
      <c r="CRZ35" s="112"/>
      <c r="CSA35" s="112"/>
      <c r="CSB35" s="112"/>
      <c r="CSC35" s="112"/>
      <c r="CSD35" s="112"/>
      <c r="CSE35" s="112"/>
      <c r="CSF35" s="112"/>
      <c r="CSG35" s="112"/>
      <c r="CSH35" s="112"/>
      <c r="CSI35" s="112"/>
      <c r="CSJ35" s="112"/>
      <c r="CSK35" s="112"/>
      <c r="CSL35" s="112"/>
      <c r="CSM35" s="112"/>
      <c r="CSN35" s="112"/>
      <c r="CSO35" s="112"/>
      <c r="CSP35" s="112"/>
      <c r="CSQ35" s="112"/>
      <c r="CSR35" s="112"/>
      <c r="CSS35" s="112"/>
      <c r="CST35" s="112"/>
      <c r="CSU35" s="112"/>
      <c r="CSV35" s="112"/>
      <c r="CSW35" s="112"/>
      <c r="CSX35" s="112"/>
      <c r="CSY35" s="112"/>
      <c r="CSZ35" s="112"/>
      <c r="CTA35" s="112"/>
      <c r="CTB35" s="112"/>
      <c r="CTC35" s="112"/>
      <c r="CTD35" s="112"/>
      <c r="CTE35" s="112"/>
      <c r="CTF35" s="112"/>
      <c r="CTG35" s="112"/>
      <c r="CTH35" s="112"/>
      <c r="CTI35" s="112"/>
      <c r="CTJ35" s="112"/>
      <c r="CTK35" s="112"/>
      <c r="CTL35" s="112"/>
      <c r="CTM35" s="112"/>
      <c r="CTN35" s="112"/>
      <c r="CTO35" s="112"/>
      <c r="CTP35" s="112"/>
      <c r="CTQ35" s="112"/>
      <c r="CTR35" s="112"/>
      <c r="CTS35" s="112"/>
      <c r="CTT35" s="112"/>
      <c r="CTU35" s="112"/>
      <c r="CTV35" s="112"/>
      <c r="CTW35" s="112"/>
      <c r="CTX35" s="112"/>
      <c r="CTY35" s="112"/>
      <c r="CTZ35" s="112"/>
      <c r="CUA35" s="112"/>
      <c r="CUB35" s="112"/>
      <c r="CUC35" s="112"/>
      <c r="CUD35" s="112"/>
      <c r="CUE35" s="112"/>
      <c r="CUF35" s="112"/>
      <c r="CUG35" s="112"/>
      <c r="CUH35" s="112"/>
      <c r="CUI35" s="112"/>
      <c r="CUJ35" s="112"/>
      <c r="CUK35" s="112"/>
      <c r="CUL35" s="112"/>
      <c r="CUM35" s="112"/>
      <c r="CUN35" s="112"/>
      <c r="CUO35" s="112"/>
      <c r="CUP35" s="112"/>
      <c r="CUQ35" s="112"/>
      <c r="CUR35" s="112"/>
      <c r="CUS35" s="112"/>
      <c r="CUT35" s="112"/>
      <c r="CUU35" s="112"/>
      <c r="CUV35" s="112"/>
      <c r="CUW35" s="112"/>
      <c r="CUX35" s="112"/>
      <c r="CUY35" s="112"/>
      <c r="CUZ35" s="112"/>
      <c r="CVA35" s="112"/>
      <c r="CVB35" s="112"/>
      <c r="CVC35" s="112"/>
      <c r="CVD35" s="112"/>
      <c r="CVE35" s="112"/>
      <c r="CVF35" s="112"/>
      <c r="CVG35" s="112"/>
      <c r="CVH35" s="112"/>
      <c r="CVI35" s="112"/>
      <c r="CVJ35" s="112"/>
      <c r="CVK35" s="112"/>
      <c r="CVL35" s="112"/>
      <c r="CVM35" s="112"/>
      <c r="CVN35" s="112"/>
      <c r="CVO35" s="112"/>
      <c r="CVP35" s="112"/>
      <c r="CVQ35" s="112"/>
      <c r="CVR35" s="112"/>
      <c r="CVS35" s="112"/>
      <c r="CVT35" s="112"/>
      <c r="CVU35" s="112"/>
      <c r="CVV35" s="112"/>
      <c r="CVW35" s="112"/>
      <c r="CVX35" s="112"/>
      <c r="CVY35" s="112"/>
      <c r="CVZ35" s="112"/>
      <c r="CWA35" s="112"/>
      <c r="CWB35" s="112"/>
      <c r="CWC35" s="112"/>
      <c r="CWD35" s="112"/>
      <c r="CWE35" s="112"/>
      <c r="CWF35" s="112"/>
      <c r="CWG35" s="112"/>
      <c r="CWH35" s="112"/>
      <c r="CWI35" s="112"/>
      <c r="CWJ35" s="112"/>
      <c r="CWK35" s="112"/>
      <c r="CWL35" s="112"/>
      <c r="CWM35" s="112"/>
      <c r="CWN35" s="112"/>
      <c r="CWO35" s="112"/>
      <c r="CWP35" s="112"/>
      <c r="CWQ35" s="112"/>
      <c r="CWR35" s="112"/>
      <c r="CWS35" s="112"/>
      <c r="CWT35" s="112"/>
      <c r="CWU35" s="112"/>
      <c r="CWV35" s="112"/>
      <c r="CWW35" s="112"/>
      <c r="CWX35" s="112"/>
      <c r="CWY35" s="112"/>
      <c r="CWZ35" s="112"/>
      <c r="CXA35" s="112"/>
      <c r="CXB35" s="112"/>
      <c r="CXC35" s="112"/>
      <c r="CXD35" s="112"/>
      <c r="CXE35" s="112"/>
      <c r="CXF35" s="112"/>
      <c r="CXG35" s="112"/>
      <c r="CXH35" s="112"/>
      <c r="CXI35" s="112"/>
      <c r="CXJ35" s="112"/>
      <c r="CXK35" s="112"/>
      <c r="CXL35" s="112"/>
      <c r="CXM35" s="112"/>
      <c r="CXN35" s="112"/>
      <c r="CXO35" s="112"/>
      <c r="CXP35" s="112"/>
      <c r="CXQ35" s="112"/>
      <c r="CXR35" s="112"/>
      <c r="CXS35" s="112"/>
      <c r="CXT35" s="112"/>
      <c r="CXU35" s="112"/>
      <c r="CXV35" s="112"/>
      <c r="CXW35" s="112"/>
      <c r="CXX35" s="112"/>
      <c r="CXY35" s="112"/>
      <c r="CXZ35" s="112"/>
      <c r="CYA35" s="112"/>
      <c r="CYB35" s="112"/>
      <c r="CYC35" s="112"/>
      <c r="CYD35" s="112"/>
      <c r="CYE35" s="112"/>
      <c r="CYF35" s="112"/>
      <c r="CYG35" s="112"/>
      <c r="CYH35" s="112"/>
      <c r="CYI35" s="112"/>
      <c r="CYJ35" s="112"/>
      <c r="CYK35" s="112"/>
      <c r="CYL35" s="112"/>
      <c r="CYM35" s="112"/>
      <c r="CYN35" s="112"/>
      <c r="CYO35" s="112"/>
      <c r="CYP35" s="112"/>
      <c r="CYQ35" s="112"/>
      <c r="CYR35" s="112"/>
      <c r="CYS35" s="112"/>
      <c r="CYT35" s="112"/>
      <c r="CYU35" s="112"/>
      <c r="CYV35" s="112"/>
      <c r="CYW35" s="112"/>
      <c r="CYX35" s="112"/>
      <c r="CYY35" s="112"/>
      <c r="CYZ35" s="112"/>
      <c r="CZA35" s="112"/>
      <c r="CZB35" s="112"/>
      <c r="CZC35" s="112"/>
      <c r="CZD35" s="112"/>
      <c r="CZE35" s="112"/>
      <c r="CZF35" s="112"/>
      <c r="CZG35" s="112"/>
      <c r="CZH35" s="112"/>
      <c r="CZI35" s="112"/>
      <c r="CZJ35" s="112"/>
      <c r="CZK35" s="112"/>
      <c r="CZL35" s="112"/>
      <c r="CZM35" s="112"/>
      <c r="CZN35" s="112"/>
      <c r="CZO35" s="112"/>
      <c r="CZP35" s="112"/>
      <c r="CZQ35" s="112"/>
      <c r="CZR35" s="112"/>
      <c r="CZS35" s="112"/>
      <c r="CZT35" s="112"/>
      <c r="CZU35" s="112"/>
      <c r="CZV35" s="112"/>
      <c r="CZW35" s="112"/>
      <c r="CZX35" s="112"/>
      <c r="CZY35" s="112"/>
      <c r="CZZ35" s="112"/>
      <c r="DAA35" s="112"/>
      <c r="DAB35" s="112"/>
      <c r="DAC35" s="112"/>
      <c r="DAD35" s="112"/>
      <c r="DAE35" s="112"/>
      <c r="DAF35" s="112"/>
      <c r="DAG35" s="112"/>
      <c r="DAH35" s="112"/>
      <c r="DAI35" s="112"/>
      <c r="DAJ35" s="112"/>
      <c r="DAK35" s="112"/>
      <c r="DAL35" s="112"/>
      <c r="DAM35" s="112"/>
      <c r="DAN35" s="112"/>
      <c r="DAO35" s="112"/>
      <c r="DAP35" s="112"/>
      <c r="DAQ35" s="112"/>
      <c r="DAR35" s="112"/>
      <c r="DAS35" s="112"/>
      <c r="DAT35" s="112"/>
      <c r="DAU35" s="112"/>
      <c r="DAV35" s="112"/>
      <c r="DAW35" s="112"/>
      <c r="DAX35" s="112"/>
      <c r="DAY35" s="112"/>
      <c r="DAZ35" s="112"/>
      <c r="DBA35" s="112"/>
      <c r="DBB35" s="112"/>
      <c r="DBC35" s="112"/>
      <c r="DBD35" s="112"/>
      <c r="DBE35" s="112"/>
      <c r="DBF35" s="112"/>
      <c r="DBG35" s="112"/>
      <c r="DBH35" s="112"/>
      <c r="DBI35" s="112"/>
      <c r="DBJ35" s="112"/>
      <c r="DBK35" s="112"/>
      <c r="DBL35" s="112"/>
      <c r="DBM35" s="112"/>
      <c r="DBN35" s="112"/>
      <c r="DBO35" s="112"/>
      <c r="DBP35" s="112"/>
      <c r="DBQ35" s="112"/>
      <c r="DBR35" s="112"/>
      <c r="DBS35" s="112"/>
      <c r="DBT35" s="112"/>
      <c r="DBU35" s="112"/>
      <c r="DBV35" s="112"/>
      <c r="DBW35" s="112"/>
      <c r="DBX35" s="112"/>
      <c r="DBY35" s="112"/>
      <c r="DBZ35" s="112"/>
      <c r="DCA35" s="112"/>
      <c r="DCB35" s="112"/>
      <c r="DCC35" s="112"/>
      <c r="DCD35" s="112"/>
      <c r="DCE35" s="112"/>
      <c r="DCF35" s="112"/>
      <c r="DCG35" s="112"/>
      <c r="DCH35" s="112"/>
      <c r="DCI35" s="112"/>
      <c r="DCJ35" s="112"/>
      <c r="DCK35" s="112"/>
      <c r="DCL35" s="112"/>
      <c r="DCM35" s="112"/>
      <c r="DCN35" s="112"/>
      <c r="DCO35" s="112"/>
      <c r="DCP35" s="112"/>
      <c r="DCQ35" s="112"/>
      <c r="DCR35" s="112"/>
      <c r="DCS35" s="112"/>
      <c r="DCT35" s="112"/>
      <c r="DCU35" s="112"/>
      <c r="DCV35" s="112"/>
      <c r="DCW35" s="112"/>
      <c r="DCX35" s="112"/>
      <c r="DCY35" s="112"/>
      <c r="DCZ35" s="112"/>
      <c r="DDA35" s="112"/>
      <c r="DDB35" s="112"/>
      <c r="DDC35" s="112"/>
      <c r="DDD35" s="112"/>
      <c r="DDE35" s="112"/>
      <c r="DDF35" s="112"/>
      <c r="DDG35" s="112"/>
      <c r="DDH35" s="112"/>
      <c r="DDI35" s="112"/>
      <c r="DDJ35" s="112"/>
      <c r="DDK35" s="112"/>
      <c r="DDL35" s="112"/>
      <c r="DDM35" s="112"/>
      <c r="DDN35" s="112"/>
      <c r="DDO35" s="112"/>
      <c r="DDP35" s="112"/>
      <c r="DDQ35" s="112"/>
      <c r="DDR35" s="112"/>
      <c r="DDS35" s="112"/>
      <c r="DDT35" s="112"/>
      <c r="DDU35" s="112"/>
      <c r="DDV35" s="112"/>
      <c r="DDW35" s="112"/>
      <c r="DDX35" s="112"/>
      <c r="DDY35" s="112"/>
      <c r="DDZ35" s="112"/>
      <c r="DEA35" s="112"/>
      <c r="DEB35" s="112"/>
      <c r="DEC35" s="112"/>
      <c r="DED35" s="112"/>
      <c r="DEE35" s="112"/>
      <c r="DEF35" s="112"/>
      <c r="DEG35" s="112"/>
      <c r="DEH35" s="112"/>
      <c r="DEI35" s="112"/>
      <c r="DEJ35" s="112"/>
      <c r="DEK35" s="112"/>
      <c r="DEL35" s="112"/>
      <c r="DEM35" s="112"/>
      <c r="DEN35" s="112"/>
      <c r="DEO35" s="112"/>
      <c r="DEP35" s="112"/>
      <c r="DEQ35" s="112"/>
      <c r="DER35" s="112"/>
      <c r="DES35" s="112"/>
      <c r="DET35" s="112"/>
      <c r="DEU35" s="112"/>
      <c r="DEV35" s="112"/>
      <c r="DEW35" s="112"/>
      <c r="DEX35" s="112"/>
      <c r="DEY35" s="112"/>
      <c r="DEZ35" s="112"/>
      <c r="DFA35" s="112"/>
      <c r="DFB35" s="112"/>
      <c r="DFC35" s="112"/>
      <c r="DFD35" s="112"/>
      <c r="DFE35" s="112"/>
      <c r="DFF35" s="112"/>
      <c r="DFG35" s="112"/>
      <c r="DFH35" s="112"/>
      <c r="DFI35" s="112"/>
      <c r="DFJ35" s="112"/>
      <c r="DFK35" s="112"/>
      <c r="DFL35" s="112"/>
      <c r="DFM35" s="112"/>
      <c r="DFN35" s="112"/>
      <c r="DFO35" s="112"/>
      <c r="DFP35" s="112"/>
      <c r="DFQ35" s="112"/>
      <c r="DFR35" s="112"/>
      <c r="DFS35" s="112"/>
      <c r="DFT35" s="112"/>
      <c r="DFU35" s="112"/>
      <c r="DFV35" s="112"/>
      <c r="DFW35" s="112"/>
      <c r="DFX35" s="112"/>
      <c r="DFY35" s="112"/>
      <c r="DFZ35" s="112"/>
      <c r="DGA35" s="112"/>
      <c r="DGB35" s="112"/>
      <c r="DGC35" s="112"/>
      <c r="DGD35" s="112"/>
      <c r="DGE35" s="112"/>
      <c r="DGF35" s="112"/>
      <c r="DGG35" s="112"/>
      <c r="DGH35" s="112"/>
      <c r="DGI35" s="112"/>
      <c r="DGJ35" s="112"/>
      <c r="DGK35" s="112"/>
      <c r="DGL35" s="112"/>
      <c r="DGM35" s="112"/>
      <c r="DGN35" s="112"/>
      <c r="DGO35" s="112"/>
      <c r="DGP35" s="112"/>
      <c r="DGQ35" s="112"/>
      <c r="DGR35" s="112"/>
      <c r="DGS35" s="112"/>
      <c r="DGT35" s="112"/>
      <c r="DGU35" s="112"/>
      <c r="DGV35" s="112"/>
      <c r="DGW35" s="112"/>
      <c r="DGX35" s="112"/>
      <c r="DGY35" s="112"/>
      <c r="DGZ35" s="112"/>
      <c r="DHA35" s="112"/>
      <c r="DHB35" s="112"/>
      <c r="DHC35" s="112"/>
      <c r="DHD35" s="112"/>
      <c r="DHE35" s="112"/>
      <c r="DHF35" s="112"/>
      <c r="DHG35" s="112"/>
      <c r="DHH35" s="112"/>
      <c r="DHI35" s="112"/>
      <c r="DHJ35" s="112"/>
      <c r="DHK35" s="112"/>
      <c r="DHL35" s="112"/>
      <c r="DHM35" s="112"/>
      <c r="DHN35" s="112"/>
      <c r="DHO35" s="112"/>
      <c r="DHP35" s="112"/>
      <c r="DHQ35" s="112"/>
      <c r="DHR35" s="112"/>
      <c r="DHS35" s="112"/>
      <c r="DHT35" s="112"/>
      <c r="DHU35" s="112"/>
      <c r="DHV35" s="112"/>
      <c r="DHW35" s="112"/>
      <c r="DHX35" s="112"/>
      <c r="DHY35" s="112"/>
      <c r="DHZ35" s="112"/>
      <c r="DIA35" s="112"/>
      <c r="DIB35" s="112"/>
      <c r="DIC35" s="112"/>
      <c r="DID35" s="112"/>
      <c r="DIE35" s="112"/>
      <c r="DIF35" s="112"/>
      <c r="DIG35" s="112"/>
      <c r="DIH35" s="112"/>
      <c r="DII35" s="112"/>
      <c r="DIJ35" s="112"/>
      <c r="DIK35" s="112"/>
      <c r="DIL35" s="112"/>
      <c r="DIM35" s="112"/>
      <c r="DIN35" s="112"/>
      <c r="DIO35" s="112"/>
      <c r="DIP35" s="112"/>
      <c r="DIQ35" s="112"/>
      <c r="DIR35" s="112"/>
      <c r="DIS35" s="112"/>
      <c r="DIT35" s="112"/>
      <c r="DIU35" s="112"/>
      <c r="DIV35" s="112"/>
      <c r="DIW35" s="112"/>
      <c r="DIX35" s="112"/>
      <c r="DIY35" s="112"/>
      <c r="DIZ35" s="112"/>
      <c r="DJA35" s="112"/>
      <c r="DJB35" s="112"/>
      <c r="DJC35" s="112"/>
      <c r="DJD35" s="112"/>
      <c r="DJE35" s="112"/>
      <c r="DJF35" s="112"/>
      <c r="DJG35" s="112"/>
      <c r="DJH35" s="112"/>
      <c r="DJI35" s="112"/>
      <c r="DJJ35" s="112"/>
      <c r="DJK35" s="112"/>
      <c r="DJL35" s="112"/>
      <c r="DJM35" s="112"/>
      <c r="DJN35" s="112"/>
      <c r="DJO35" s="112"/>
      <c r="DJP35" s="112"/>
      <c r="DJQ35" s="112"/>
      <c r="DJR35" s="112"/>
      <c r="DJS35" s="112"/>
      <c r="DJT35" s="112"/>
      <c r="DJU35" s="112"/>
      <c r="DJV35" s="112"/>
      <c r="DJW35" s="112"/>
      <c r="DJX35" s="112"/>
      <c r="DJY35" s="112"/>
      <c r="DJZ35" s="112"/>
      <c r="DKA35" s="112"/>
      <c r="DKB35" s="112"/>
      <c r="DKC35" s="112"/>
      <c r="DKD35" s="112"/>
      <c r="DKE35" s="112"/>
      <c r="DKF35" s="112"/>
      <c r="DKG35" s="112"/>
      <c r="DKH35" s="112"/>
      <c r="DKI35" s="112"/>
      <c r="DKJ35" s="112"/>
      <c r="DKK35" s="112"/>
      <c r="DKL35" s="112"/>
      <c r="DKM35" s="112"/>
      <c r="DKN35" s="112"/>
      <c r="DKO35" s="112"/>
      <c r="DKP35" s="112"/>
      <c r="DKQ35" s="112"/>
      <c r="DKR35" s="112"/>
      <c r="DKS35" s="112"/>
      <c r="DKT35" s="112"/>
      <c r="DKU35" s="112"/>
      <c r="DKV35" s="112"/>
      <c r="DKW35" s="112"/>
      <c r="DKX35" s="112"/>
      <c r="DKY35" s="112"/>
      <c r="DKZ35" s="112"/>
      <c r="DLA35" s="112"/>
      <c r="DLB35" s="112"/>
      <c r="DLC35" s="112"/>
      <c r="DLD35" s="112"/>
      <c r="DLE35" s="112"/>
      <c r="DLF35" s="112"/>
      <c r="DLG35" s="112"/>
      <c r="DLH35" s="112"/>
      <c r="DLI35" s="112"/>
      <c r="DLJ35" s="112"/>
      <c r="DLK35" s="112"/>
      <c r="DLL35" s="112"/>
      <c r="DLM35" s="112"/>
      <c r="DLN35" s="112"/>
      <c r="DLO35" s="112"/>
      <c r="DLP35" s="112"/>
      <c r="DLQ35" s="112"/>
      <c r="DLR35" s="112"/>
      <c r="DLS35" s="112"/>
      <c r="DLT35" s="112"/>
      <c r="DLU35" s="112"/>
      <c r="DLV35" s="112"/>
      <c r="DLW35" s="112"/>
      <c r="DLX35" s="112"/>
      <c r="DLY35" s="112"/>
      <c r="DLZ35" s="112"/>
      <c r="DMA35" s="112"/>
      <c r="DMB35" s="112"/>
      <c r="DMC35" s="112"/>
      <c r="DMD35" s="112"/>
      <c r="DME35" s="112"/>
      <c r="DMF35" s="112"/>
      <c r="DMG35" s="112"/>
      <c r="DMH35" s="112"/>
      <c r="DMI35" s="112"/>
      <c r="DMJ35" s="112"/>
      <c r="DMK35" s="112"/>
      <c r="DML35" s="112"/>
      <c r="DMM35" s="112"/>
      <c r="DMN35" s="112"/>
      <c r="DMO35" s="112"/>
      <c r="DMP35" s="112"/>
      <c r="DMQ35" s="112"/>
      <c r="DMR35" s="112"/>
      <c r="DMS35" s="112"/>
      <c r="DMT35" s="112"/>
      <c r="DMU35" s="112"/>
      <c r="DMV35" s="112"/>
      <c r="DMW35" s="112"/>
      <c r="DMX35" s="112"/>
      <c r="DMY35" s="112"/>
      <c r="DMZ35" s="112"/>
      <c r="DNA35" s="112"/>
      <c r="DNB35" s="112"/>
      <c r="DNC35" s="112"/>
      <c r="DND35" s="112"/>
      <c r="DNE35" s="112"/>
      <c r="DNF35" s="112"/>
      <c r="DNG35" s="112"/>
      <c r="DNH35" s="112"/>
      <c r="DNI35" s="112"/>
      <c r="DNJ35" s="112"/>
      <c r="DNK35" s="112"/>
      <c r="DNL35" s="112"/>
      <c r="DNM35" s="112"/>
      <c r="DNN35" s="112"/>
      <c r="DNO35" s="112"/>
      <c r="DNP35" s="112"/>
      <c r="DNQ35" s="112"/>
      <c r="DNR35" s="112"/>
      <c r="DNS35" s="112"/>
      <c r="DNT35" s="112"/>
      <c r="DNU35" s="112"/>
      <c r="DNV35" s="112"/>
      <c r="DNW35" s="112"/>
      <c r="DNX35" s="112"/>
      <c r="DNY35" s="112"/>
      <c r="DNZ35" s="112"/>
      <c r="DOA35" s="112"/>
      <c r="DOB35" s="112"/>
      <c r="DOC35" s="112"/>
      <c r="DOD35" s="112"/>
      <c r="DOE35" s="112"/>
      <c r="DOF35" s="112"/>
      <c r="DOG35" s="112"/>
      <c r="DOH35" s="112"/>
      <c r="DOI35" s="112"/>
      <c r="DOJ35" s="112"/>
      <c r="DOK35" s="112"/>
      <c r="DOL35" s="112"/>
      <c r="DOM35" s="112"/>
      <c r="DON35" s="112"/>
      <c r="DOO35" s="112"/>
      <c r="DOP35" s="112"/>
      <c r="DOQ35" s="112"/>
      <c r="DOR35" s="112"/>
      <c r="DOS35" s="112"/>
      <c r="DOT35" s="112"/>
      <c r="DOU35" s="112"/>
      <c r="DOV35" s="112"/>
      <c r="DOW35" s="112"/>
      <c r="DOX35" s="112"/>
      <c r="DOY35" s="112"/>
      <c r="DOZ35" s="112"/>
      <c r="DPA35" s="112"/>
      <c r="DPB35" s="112"/>
      <c r="DPC35" s="112"/>
      <c r="DPD35" s="112"/>
      <c r="DPE35" s="112"/>
      <c r="DPF35" s="112"/>
      <c r="DPG35" s="112"/>
      <c r="DPH35" s="112"/>
      <c r="DPI35" s="112"/>
      <c r="DPJ35" s="112"/>
      <c r="DPK35" s="112"/>
      <c r="DPL35" s="112"/>
      <c r="DPM35" s="112"/>
      <c r="DPN35" s="112"/>
      <c r="DPO35" s="112"/>
      <c r="DPP35" s="112"/>
      <c r="DPQ35" s="112"/>
      <c r="DPR35" s="112"/>
      <c r="DPS35" s="112"/>
      <c r="DPT35" s="112"/>
      <c r="DPU35" s="112"/>
      <c r="DPV35" s="112"/>
      <c r="DPW35" s="112"/>
      <c r="DPX35" s="112"/>
      <c r="DPY35" s="112"/>
      <c r="DPZ35" s="112"/>
      <c r="DQA35" s="112"/>
      <c r="DQB35" s="112"/>
      <c r="DQC35" s="112"/>
      <c r="DQD35" s="112"/>
      <c r="DQE35" s="112"/>
      <c r="DQF35" s="112"/>
      <c r="DQG35" s="112"/>
      <c r="DQH35" s="112"/>
      <c r="DQI35" s="112"/>
      <c r="DQJ35" s="112"/>
      <c r="DQK35" s="112"/>
      <c r="DQL35" s="112"/>
      <c r="DQM35" s="112"/>
      <c r="DQN35" s="112"/>
      <c r="DQO35" s="112"/>
      <c r="DQP35" s="112"/>
      <c r="DQQ35" s="112"/>
      <c r="DQR35" s="112"/>
      <c r="DQS35" s="112"/>
      <c r="DQT35" s="112"/>
      <c r="DQU35" s="112"/>
      <c r="DQV35" s="112"/>
      <c r="DQW35" s="112"/>
      <c r="DQX35" s="112"/>
      <c r="DQY35" s="112"/>
      <c r="DQZ35" s="112"/>
      <c r="DRA35" s="112"/>
      <c r="DRB35" s="112"/>
      <c r="DRC35" s="112"/>
      <c r="DRD35" s="112"/>
      <c r="DRE35" s="112"/>
      <c r="DRF35" s="112"/>
      <c r="DRG35" s="112"/>
      <c r="DRH35" s="112"/>
      <c r="DRI35" s="112"/>
      <c r="DRJ35" s="112"/>
      <c r="DRK35" s="112"/>
      <c r="DRL35" s="112"/>
      <c r="DRM35" s="112"/>
      <c r="DRN35" s="112"/>
      <c r="DRO35" s="112"/>
      <c r="DRP35" s="112"/>
      <c r="DRQ35" s="112"/>
      <c r="DRR35" s="112"/>
      <c r="DRS35" s="112"/>
      <c r="DRT35" s="112"/>
      <c r="DRU35" s="112"/>
      <c r="DRV35" s="112"/>
      <c r="DRW35" s="112"/>
      <c r="DRX35" s="112"/>
      <c r="DRY35" s="112"/>
      <c r="DRZ35" s="112"/>
      <c r="DSA35" s="112"/>
      <c r="DSB35" s="112"/>
      <c r="DSC35" s="112"/>
      <c r="DSD35" s="112"/>
      <c r="DSE35" s="112"/>
      <c r="DSF35" s="112"/>
      <c r="DSG35" s="112"/>
      <c r="DSH35" s="112"/>
      <c r="DSI35" s="112"/>
      <c r="DSJ35" s="112"/>
      <c r="DSK35" s="112"/>
      <c r="DSL35" s="112"/>
      <c r="DSM35" s="112"/>
      <c r="DSN35" s="112"/>
      <c r="DSO35" s="112"/>
      <c r="DSP35" s="112"/>
      <c r="DSQ35" s="112"/>
      <c r="DSR35" s="112"/>
      <c r="DSS35" s="112"/>
      <c r="DST35" s="112"/>
      <c r="DSU35" s="112"/>
      <c r="DSV35" s="112"/>
      <c r="DSW35" s="112"/>
      <c r="DSX35" s="112"/>
      <c r="DSY35" s="112"/>
      <c r="DSZ35" s="112"/>
      <c r="DTA35" s="112"/>
      <c r="DTB35" s="112"/>
      <c r="DTC35" s="112"/>
      <c r="DTD35" s="112"/>
      <c r="DTE35" s="112"/>
      <c r="DTF35" s="112"/>
      <c r="DTG35" s="112"/>
      <c r="DTH35" s="112"/>
      <c r="DTI35" s="112"/>
      <c r="DTJ35" s="112"/>
      <c r="DTK35" s="112"/>
      <c r="DTL35" s="112"/>
      <c r="DTM35" s="112"/>
      <c r="DTN35" s="112"/>
      <c r="DTO35" s="112"/>
      <c r="DTP35" s="112"/>
      <c r="DTQ35" s="112"/>
      <c r="DTR35" s="112"/>
      <c r="DTS35" s="112"/>
      <c r="DTT35" s="112"/>
      <c r="DTU35" s="112"/>
      <c r="DTV35" s="112"/>
      <c r="DTW35" s="112"/>
      <c r="DTX35" s="112"/>
      <c r="DTY35" s="112"/>
      <c r="DTZ35" s="112"/>
      <c r="DUA35" s="112"/>
      <c r="DUB35" s="112"/>
      <c r="DUC35" s="112"/>
      <c r="DUD35" s="112"/>
      <c r="DUE35" s="112"/>
      <c r="DUF35" s="112"/>
      <c r="DUG35" s="112"/>
      <c r="DUH35" s="112"/>
      <c r="DUI35" s="112"/>
      <c r="DUJ35" s="112"/>
      <c r="DUK35" s="112"/>
      <c r="DUL35" s="112"/>
      <c r="DUM35" s="112"/>
      <c r="DUN35" s="112"/>
      <c r="DUO35" s="112"/>
      <c r="DUP35" s="112"/>
      <c r="DUQ35" s="112"/>
      <c r="DUR35" s="112"/>
      <c r="DUS35" s="112"/>
      <c r="DUT35" s="112"/>
      <c r="DUU35" s="112"/>
      <c r="DUV35" s="112"/>
      <c r="DUW35" s="112"/>
      <c r="DUX35" s="112"/>
      <c r="DUY35" s="112"/>
      <c r="DUZ35" s="112"/>
      <c r="DVA35" s="112"/>
      <c r="DVB35" s="112"/>
      <c r="DVC35" s="112"/>
      <c r="DVD35" s="112"/>
      <c r="DVE35" s="112"/>
      <c r="DVF35" s="112"/>
      <c r="DVG35" s="112"/>
      <c r="DVH35" s="112"/>
      <c r="DVI35" s="112"/>
      <c r="DVJ35" s="112"/>
      <c r="DVK35" s="112"/>
      <c r="DVL35" s="112"/>
      <c r="DVM35" s="112"/>
      <c r="DVN35" s="112"/>
      <c r="DVO35" s="112"/>
      <c r="DVP35" s="112"/>
      <c r="DVQ35" s="112"/>
      <c r="DVR35" s="112"/>
      <c r="DVS35" s="112"/>
      <c r="DVT35" s="112"/>
      <c r="DVU35" s="112"/>
      <c r="DVV35" s="112"/>
      <c r="DVW35" s="112"/>
      <c r="DVX35" s="112"/>
      <c r="DVY35" s="112"/>
      <c r="DVZ35" s="112"/>
      <c r="DWA35" s="112"/>
      <c r="DWB35" s="112"/>
      <c r="DWC35" s="112"/>
      <c r="DWD35" s="112"/>
      <c r="DWE35" s="112"/>
      <c r="DWF35" s="112"/>
      <c r="DWG35" s="112"/>
      <c r="DWH35" s="112"/>
      <c r="DWI35" s="112"/>
      <c r="DWJ35" s="112"/>
      <c r="DWK35" s="112"/>
      <c r="DWL35" s="112"/>
      <c r="DWM35" s="112"/>
      <c r="DWN35" s="112"/>
      <c r="DWO35" s="112"/>
      <c r="DWP35" s="112"/>
      <c r="DWQ35" s="112"/>
      <c r="DWR35" s="112"/>
      <c r="DWS35" s="112"/>
      <c r="DWT35" s="112"/>
      <c r="DWU35" s="112"/>
      <c r="DWV35" s="112"/>
      <c r="DWW35" s="112"/>
      <c r="DWX35" s="112"/>
      <c r="DWY35" s="112"/>
      <c r="DWZ35" s="112"/>
      <c r="DXA35" s="112"/>
      <c r="DXB35" s="112"/>
      <c r="DXC35" s="112"/>
      <c r="DXD35" s="112"/>
      <c r="DXE35" s="112"/>
      <c r="DXF35" s="112"/>
      <c r="DXG35" s="112"/>
      <c r="DXH35" s="112"/>
      <c r="DXI35" s="112"/>
      <c r="DXJ35" s="112"/>
      <c r="DXK35" s="112"/>
      <c r="DXL35" s="112"/>
      <c r="DXM35" s="112"/>
      <c r="DXN35" s="112"/>
      <c r="DXO35" s="112"/>
      <c r="DXP35" s="112"/>
      <c r="DXQ35" s="112"/>
      <c r="DXR35" s="112"/>
      <c r="DXS35" s="112"/>
      <c r="DXT35" s="112"/>
      <c r="DXU35" s="112"/>
      <c r="DXV35" s="112"/>
      <c r="DXW35" s="112"/>
      <c r="DXX35" s="112"/>
      <c r="DXY35" s="112"/>
      <c r="DXZ35" s="112"/>
      <c r="DYA35" s="112"/>
      <c r="DYB35" s="112"/>
      <c r="DYC35" s="112"/>
      <c r="DYD35" s="112"/>
      <c r="DYE35" s="112"/>
      <c r="DYF35" s="112"/>
      <c r="DYG35" s="112"/>
      <c r="DYH35" s="112"/>
      <c r="DYI35" s="112"/>
      <c r="DYJ35" s="112"/>
      <c r="DYK35" s="112"/>
      <c r="DYL35" s="112"/>
      <c r="DYM35" s="112"/>
      <c r="DYN35" s="112"/>
      <c r="DYO35" s="112"/>
      <c r="DYP35" s="112"/>
      <c r="DYQ35" s="112"/>
      <c r="DYR35" s="112"/>
      <c r="DYS35" s="112"/>
      <c r="DYT35" s="112"/>
      <c r="DYU35" s="112"/>
      <c r="DYV35" s="112"/>
      <c r="DYW35" s="112"/>
      <c r="DYX35" s="112"/>
      <c r="DYY35" s="112"/>
      <c r="DYZ35" s="112"/>
      <c r="DZA35" s="112"/>
      <c r="DZB35" s="112"/>
      <c r="DZC35" s="112"/>
      <c r="DZD35" s="112"/>
      <c r="DZE35" s="112"/>
      <c r="DZF35" s="112"/>
      <c r="DZG35" s="112"/>
      <c r="DZH35" s="112"/>
      <c r="DZI35" s="112"/>
      <c r="DZJ35" s="112"/>
      <c r="DZK35" s="112"/>
      <c r="DZL35" s="112"/>
      <c r="DZM35" s="112"/>
      <c r="DZN35" s="112"/>
      <c r="DZO35" s="112"/>
      <c r="DZP35" s="112"/>
      <c r="DZQ35" s="112"/>
      <c r="DZR35" s="112"/>
      <c r="DZS35" s="112"/>
      <c r="DZT35" s="112"/>
      <c r="DZU35" s="112"/>
      <c r="DZV35" s="112"/>
      <c r="DZW35" s="112"/>
      <c r="DZX35" s="112"/>
      <c r="DZY35" s="112"/>
      <c r="DZZ35" s="112"/>
      <c r="EAA35" s="112"/>
      <c r="EAB35" s="112"/>
      <c r="EAC35" s="112"/>
      <c r="EAD35" s="112"/>
      <c r="EAE35" s="112"/>
      <c r="EAF35" s="112"/>
      <c r="EAG35" s="112"/>
      <c r="EAH35" s="112"/>
      <c r="EAI35" s="112"/>
      <c r="EAJ35" s="112"/>
      <c r="EAK35" s="112"/>
      <c r="EAL35" s="112"/>
      <c r="EAM35" s="112"/>
      <c r="EAN35" s="112"/>
      <c r="EAO35" s="112"/>
      <c r="EAP35" s="112"/>
      <c r="EAQ35" s="112"/>
      <c r="EAR35" s="112"/>
      <c r="EAS35" s="112"/>
      <c r="EAT35" s="112"/>
      <c r="EAU35" s="112"/>
      <c r="EAV35" s="112"/>
      <c r="EAW35" s="112"/>
      <c r="EAX35" s="112"/>
      <c r="EAY35" s="112"/>
      <c r="EAZ35" s="112"/>
      <c r="EBA35" s="112"/>
      <c r="EBB35" s="112"/>
      <c r="EBC35" s="112"/>
      <c r="EBD35" s="112"/>
      <c r="EBE35" s="112"/>
      <c r="EBF35" s="112"/>
      <c r="EBG35" s="112"/>
      <c r="EBH35" s="112"/>
      <c r="EBI35" s="112"/>
      <c r="EBJ35" s="112"/>
      <c r="EBK35" s="112"/>
      <c r="EBL35" s="112"/>
      <c r="EBM35" s="112"/>
      <c r="EBN35" s="112"/>
      <c r="EBO35" s="112"/>
      <c r="EBP35" s="112"/>
      <c r="EBQ35" s="112"/>
      <c r="EBR35" s="112"/>
      <c r="EBS35" s="112"/>
      <c r="EBT35" s="112"/>
      <c r="EBU35" s="112"/>
      <c r="EBV35" s="112"/>
      <c r="EBW35" s="112"/>
      <c r="EBX35" s="112"/>
      <c r="EBY35" s="112"/>
      <c r="EBZ35" s="112"/>
      <c r="ECA35" s="112"/>
      <c r="ECB35" s="112"/>
      <c r="ECC35" s="112"/>
      <c r="ECD35" s="112"/>
      <c r="ECE35" s="112"/>
      <c r="ECF35" s="112"/>
      <c r="ECG35" s="112"/>
      <c r="ECH35" s="112"/>
      <c r="ECI35" s="112"/>
      <c r="ECJ35" s="112"/>
      <c r="ECK35" s="112"/>
      <c r="ECL35" s="112"/>
      <c r="ECM35" s="112"/>
      <c r="ECN35" s="112"/>
      <c r="ECO35" s="112"/>
      <c r="ECP35" s="112"/>
      <c r="ECQ35" s="112"/>
      <c r="ECR35" s="112"/>
      <c r="ECS35" s="112"/>
      <c r="ECT35" s="112"/>
      <c r="ECU35" s="112"/>
      <c r="ECV35" s="112"/>
      <c r="ECW35" s="112"/>
      <c r="ECX35" s="112"/>
      <c r="ECY35" s="112"/>
      <c r="ECZ35" s="112"/>
      <c r="EDA35" s="112"/>
      <c r="EDB35" s="112"/>
      <c r="EDC35" s="112"/>
      <c r="EDD35" s="112"/>
      <c r="EDE35" s="112"/>
      <c r="EDF35" s="112"/>
      <c r="EDG35" s="112"/>
      <c r="EDH35" s="112"/>
      <c r="EDI35" s="112"/>
      <c r="EDJ35" s="112"/>
      <c r="EDK35" s="112"/>
      <c r="EDL35" s="112"/>
      <c r="EDM35" s="112"/>
      <c r="EDN35" s="112"/>
      <c r="EDO35" s="112"/>
      <c r="EDP35" s="112"/>
      <c r="EDQ35" s="112"/>
      <c r="EDR35" s="112"/>
      <c r="EDS35" s="112"/>
      <c r="EDT35" s="112"/>
      <c r="EDU35" s="112"/>
      <c r="EDV35" s="112"/>
      <c r="EDW35" s="112"/>
      <c r="EDX35" s="112"/>
      <c r="EDY35" s="112"/>
      <c r="EDZ35" s="112"/>
      <c r="EEA35" s="112"/>
      <c r="EEB35" s="112"/>
      <c r="EEC35" s="112"/>
      <c r="EED35" s="112"/>
      <c r="EEE35" s="112"/>
      <c r="EEF35" s="112"/>
      <c r="EEG35" s="112"/>
      <c r="EEH35" s="112"/>
      <c r="EEI35" s="112"/>
      <c r="EEJ35" s="112"/>
      <c r="EEK35" s="112"/>
      <c r="EEL35" s="112"/>
      <c r="EEM35" s="112"/>
      <c r="EEN35" s="112"/>
      <c r="EEO35" s="112"/>
      <c r="EEP35" s="112"/>
      <c r="EEQ35" s="112"/>
      <c r="EER35" s="112"/>
      <c r="EES35" s="112"/>
      <c r="EET35" s="112"/>
      <c r="EEU35" s="112"/>
      <c r="EEV35" s="112"/>
      <c r="EEW35" s="112"/>
      <c r="EEX35" s="112"/>
      <c r="EEY35" s="112"/>
      <c r="EEZ35" s="112"/>
      <c r="EFA35" s="112"/>
      <c r="EFB35" s="112"/>
      <c r="EFC35" s="112"/>
      <c r="EFD35" s="112"/>
      <c r="EFE35" s="112"/>
      <c r="EFF35" s="112"/>
      <c r="EFG35" s="112"/>
      <c r="EFH35" s="112"/>
      <c r="EFI35" s="112"/>
      <c r="EFJ35" s="112"/>
      <c r="EFK35" s="112"/>
      <c r="EFL35" s="112"/>
      <c r="EFM35" s="112"/>
      <c r="EFN35" s="112"/>
      <c r="EFO35" s="112"/>
      <c r="EFP35" s="112"/>
      <c r="EFQ35" s="112"/>
      <c r="EFR35" s="112"/>
      <c r="EFS35" s="112"/>
      <c r="EFT35" s="112"/>
      <c r="EFU35" s="112"/>
      <c r="EFV35" s="112"/>
      <c r="EFW35" s="112"/>
      <c r="EFX35" s="112"/>
      <c r="EFY35" s="112"/>
      <c r="EFZ35" s="112"/>
      <c r="EGA35" s="112"/>
      <c r="EGB35" s="112"/>
      <c r="EGC35" s="112"/>
      <c r="EGD35" s="112"/>
      <c r="EGE35" s="112"/>
      <c r="EGF35" s="112"/>
      <c r="EGG35" s="112"/>
      <c r="EGH35" s="112"/>
      <c r="EGI35" s="112"/>
      <c r="EGJ35" s="112"/>
      <c r="EGK35" s="112"/>
      <c r="EGL35" s="112"/>
      <c r="EGM35" s="112"/>
      <c r="EGN35" s="112"/>
      <c r="EGO35" s="112"/>
      <c r="EGP35" s="112"/>
      <c r="EGQ35" s="112"/>
      <c r="EGR35" s="112"/>
      <c r="EGS35" s="112"/>
      <c r="EGT35" s="112"/>
      <c r="EGU35" s="112"/>
      <c r="EGV35" s="112"/>
      <c r="EGW35" s="112"/>
      <c r="EGX35" s="112"/>
      <c r="EGY35" s="112"/>
      <c r="EGZ35" s="112"/>
      <c r="EHA35" s="112"/>
      <c r="EHB35" s="112"/>
      <c r="EHC35" s="112"/>
      <c r="EHD35" s="112"/>
      <c r="EHE35" s="112"/>
      <c r="EHF35" s="112"/>
      <c r="EHG35" s="112"/>
      <c r="EHH35" s="112"/>
      <c r="EHI35" s="112"/>
      <c r="EHJ35" s="112"/>
      <c r="EHK35" s="112"/>
      <c r="EHL35" s="112"/>
      <c r="EHM35" s="112"/>
      <c r="EHN35" s="112"/>
      <c r="EHO35" s="112"/>
      <c r="EHP35" s="112"/>
      <c r="EHQ35" s="112"/>
      <c r="EHR35" s="112"/>
      <c r="EHS35" s="112"/>
      <c r="EHT35" s="112"/>
      <c r="EHU35" s="112"/>
      <c r="EHV35" s="112"/>
      <c r="EHW35" s="112"/>
      <c r="EHX35" s="112"/>
      <c r="EHY35" s="112"/>
      <c r="EHZ35" s="112"/>
      <c r="EIA35" s="112"/>
      <c r="EIB35" s="112"/>
      <c r="EIC35" s="112"/>
      <c r="EID35" s="112"/>
      <c r="EIE35" s="112"/>
      <c r="EIF35" s="112"/>
      <c r="EIG35" s="112"/>
      <c r="EIH35" s="112"/>
      <c r="EII35" s="112"/>
      <c r="EIJ35" s="112"/>
      <c r="EIK35" s="112"/>
      <c r="EIL35" s="112"/>
      <c r="EIM35" s="112"/>
      <c r="EIN35" s="112"/>
      <c r="EIO35" s="112"/>
      <c r="EIP35" s="112"/>
      <c r="EIQ35" s="112"/>
      <c r="EIR35" s="112"/>
      <c r="EIS35" s="112"/>
      <c r="EIT35" s="112"/>
      <c r="EIU35" s="112"/>
      <c r="EIV35" s="112"/>
      <c r="EIW35" s="112"/>
      <c r="EIX35" s="112"/>
      <c r="EIY35" s="112"/>
      <c r="EIZ35" s="112"/>
      <c r="EJA35" s="112"/>
      <c r="EJB35" s="112"/>
      <c r="EJC35" s="112"/>
      <c r="EJD35" s="112"/>
      <c r="EJE35" s="112"/>
      <c r="EJF35" s="112"/>
      <c r="EJG35" s="112"/>
      <c r="EJH35" s="112"/>
      <c r="EJI35" s="112"/>
      <c r="EJJ35" s="112"/>
      <c r="EJK35" s="112"/>
      <c r="EJL35" s="112"/>
      <c r="EJM35" s="112"/>
      <c r="EJN35" s="112"/>
      <c r="EJO35" s="112"/>
      <c r="EJP35" s="112"/>
      <c r="EJQ35" s="112"/>
      <c r="EJR35" s="112"/>
      <c r="EJS35" s="112"/>
      <c r="EJT35" s="112"/>
      <c r="EJU35" s="112"/>
      <c r="EJV35" s="112"/>
      <c r="EJW35" s="112"/>
      <c r="EJX35" s="112"/>
      <c r="EJY35" s="112"/>
      <c r="EJZ35" s="112"/>
      <c r="EKA35" s="112"/>
      <c r="EKB35" s="112"/>
      <c r="EKC35" s="112"/>
      <c r="EKD35" s="112"/>
      <c r="EKE35" s="112"/>
      <c r="EKF35" s="112"/>
      <c r="EKG35" s="112"/>
      <c r="EKH35" s="112"/>
      <c r="EKI35" s="112"/>
      <c r="EKJ35" s="112"/>
      <c r="EKK35" s="112"/>
      <c r="EKL35" s="112"/>
      <c r="EKM35" s="112"/>
      <c r="EKN35" s="112"/>
      <c r="EKO35" s="112"/>
      <c r="EKP35" s="112"/>
      <c r="EKQ35" s="112"/>
      <c r="EKR35" s="112"/>
      <c r="EKS35" s="112"/>
      <c r="EKT35" s="112"/>
      <c r="EKU35" s="112"/>
      <c r="EKV35" s="112"/>
      <c r="EKW35" s="112"/>
      <c r="EKX35" s="112"/>
      <c r="EKY35" s="112"/>
      <c r="EKZ35" s="112"/>
      <c r="ELA35" s="112"/>
      <c r="ELB35" s="112"/>
      <c r="ELC35" s="112"/>
      <c r="ELD35" s="112"/>
      <c r="ELE35" s="112"/>
      <c r="ELF35" s="112"/>
      <c r="ELG35" s="112"/>
      <c r="ELH35" s="112"/>
      <c r="ELI35" s="112"/>
      <c r="ELJ35" s="112"/>
      <c r="ELK35" s="112"/>
      <c r="ELL35" s="112"/>
      <c r="ELM35" s="112"/>
      <c r="ELN35" s="112"/>
      <c r="ELO35" s="112"/>
      <c r="ELP35" s="112"/>
      <c r="ELQ35" s="112"/>
      <c r="ELR35" s="112"/>
      <c r="ELS35" s="112"/>
      <c r="ELT35" s="112"/>
      <c r="ELU35" s="112"/>
      <c r="ELV35" s="112"/>
      <c r="ELW35" s="112"/>
      <c r="ELX35" s="112"/>
      <c r="ELY35" s="112"/>
      <c r="ELZ35" s="112"/>
      <c r="EMA35" s="112"/>
      <c r="EMB35" s="112"/>
      <c r="EMC35" s="112"/>
      <c r="EMD35" s="112"/>
      <c r="EME35" s="112"/>
      <c r="EMF35" s="112"/>
      <c r="EMG35" s="112"/>
      <c r="EMH35" s="112"/>
      <c r="EMI35" s="112"/>
      <c r="EMJ35" s="112"/>
      <c r="EMK35" s="112"/>
      <c r="EML35" s="112"/>
      <c r="EMM35" s="112"/>
      <c r="EMN35" s="112"/>
      <c r="EMO35" s="112"/>
      <c r="EMP35" s="112"/>
      <c r="EMQ35" s="112"/>
      <c r="EMR35" s="112"/>
      <c r="EMS35" s="112"/>
      <c r="EMT35" s="112"/>
      <c r="EMU35" s="112"/>
      <c r="EMV35" s="112"/>
      <c r="EMW35" s="112"/>
      <c r="EMX35" s="112"/>
      <c r="EMY35" s="112"/>
      <c r="EMZ35" s="112"/>
      <c r="ENA35" s="112"/>
      <c r="ENB35" s="112"/>
      <c r="ENC35" s="112"/>
      <c r="END35" s="112"/>
      <c r="ENE35" s="112"/>
      <c r="ENF35" s="112"/>
      <c r="ENG35" s="112"/>
      <c r="ENH35" s="112"/>
      <c r="ENI35" s="112"/>
      <c r="ENJ35" s="112"/>
      <c r="ENK35" s="112"/>
      <c r="ENL35" s="112"/>
      <c r="ENM35" s="112"/>
      <c r="ENN35" s="112"/>
      <c r="ENO35" s="112"/>
      <c r="ENP35" s="112"/>
      <c r="ENQ35" s="112"/>
      <c r="ENR35" s="112"/>
      <c r="ENS35" s="112"/>
      <c r="ENT35" s="112"/>
      <c r="ENU35" s="112"/>
      <c r="ENV35" s="112"/>
      <c r="ENW35" s="112"/>
      <c r="ENX35" s="112"/>
      <c r="ENY35" s="112"/>
      <c r="ENZ35" s="112"/>
      <c r="EOA35" s="112"/>
      <c r="EOB35" s="112"/>
      <c r="EOC35" s="112"/>
      <c r="EOD35" s="112"/>
      <c r="EOE35" s="112"/>
      <c r="EOF35" s="112"/>
      <c r="EOG35" s="112"/>
      <c r="EOH35" s="112"/>
      <c r="EOI35" s="112"/>
      <c r="EOJ35" s="112"/>
      <c r="EOK35" s="112"/>
      <c r="EOL35" s="112"/>
      <c r="EOM35" s="112"/>
      <c r="EON35" s="112"/>
      <c r="EOO35" s="112"/>
      <c r="EOP35" s="112"/>
      <c r="EOQ35" s="112"/>
      <c r="EOR35" s="112"/>
      <c r="EOS35" s="112"/>
      <c r="EOT35" s="112"/>
      <c r="EOU35" s="112"/>
      <c r="EOV35" s="112"/>
      <c r="EOW35" s="112"/>
      <c r="EOX35" s="112"/>
      <c r="EOY35" s="112"/>
      <c r="EOZ35" s="112"/>
      <c r="EPA35" s="112"/>
      <c r="EPB35" s="112"/>
      <c r="EPC35" s="112"/>
      <c r="EPD35" s="112"/>
      <c r="EPE35" s="112"/>
      <c r="EPF35" s="112"/>
      <c r="EPG35" s="112"/>
      <c r="EPH35" s="112"/>
      <c r="EPI35" s="112"/>
      <c r="EPJ35" s="112"/>
      <c r="EPK35" s="112"/>
      <c r="EPL35" s="112"/>
      <c r="EPM35" s="112"/>
      <c r="EPN35" s="112"/>
      <c r="EPO35" s="112"/>
      <c r="EPP35" s="112"/>
      <c r="EPQ35" s="112"/>
      <c r="EPR35" s="112"/>
      <c r="EPS35" s="112"/>
      <c r="EPT35" s="112"/>
      <c r="EPU35" s="112"/>
      <c r="EPV35" s="112"/>
      <c r="EPW35" s="112"/>
      <c r="EPX35" s="112"/>
      <c r="EPY35" s="112"/>
      <c r="EPZ35" s="112"/>
      <c r="EQA35" s="112"/>
      <c r="EQB35" s="112"/>
      <c r="EQC35" s="112"/>
      <c r="EQD35" s="112"/>
      <c r="EQE35" s="112"/>
      <c r="EQF35" s="112"/>
      <c r="EQG35" s="112"/>
      <c r="EQH35" s="112"/>
      <c r="EQI35" s="112"/>
      <c r="EQJ35" s="112"/>
      <c r="EQK35" s="112"/>
      <c r="EQL35" s="112"/>
      <c r="EQM35" s="112"/>
      <c r="EQN35" s="112"/>
      <c r="EQO35" s="112"/>
      <c r="EQP35" s="112"/>
      <c r="EQQ35" s="112"/>
      <c r="EQR35" s="112"/>
      <c r="EQS35" s="112"/>
      <c r="EQT35" s="112"/>
      <c r="EQU35" s="112"/>
      <c r="EQV35" s="112"/>
      <c r="EQW35" s="112"/>
      <c r="EQX35" s="112"/>
      <c r="EQY35" s="112"/>
      <c r="EQZ35" s="112"/>
      <c r="ERA35" s="112"/>
      <c r="ERB35" s="112"/>
      <c r="ERC35" s="112"/>
      <c r="ERD35" s="112"/>
      <c r="ERE35" s="112"/>
      <c r="ERF35" s="112"/>
      <c r="ERG35" s="112"/>
      <c r="ERH35" s="112"/>
      <c r="ERI35" s="112"/>
      <c r="ERJ35" s="112"/>
      <c r="ERK35" s="112"/>
      <c r="ERL35" s="112"/>
      <c r="ERM35" s="112"/>
      <c r="ERN35" s="112"/>
      <c r="ERO35" s="112"/>
      <c r="ERP35" s="112"/>
      <c r="ERQ35" s="112"/>
      <c r="ERR35" s="112"/>
      <c r="ERS35" s="112"/>
      <c r="ERT35" s="112"/>
      <c r="ERU35" s="112"/>
      <c r="ERV35" s="112"/>
      <c r="ERW35" s="112"/>
      <c r="ERX35" s="112"/>
      <c r="ERY35" s="112"/>
      <c r="ERZ35" s="112"/>
      <c r="ESA35" s="112"/>
      <c r="ESB35" s="112"/>
      <c r="ESC35" s="112"/>
      <c r="ESD35" s="112"/>
      <c r="ESE35" s="112"/>
      <c r="ESF35" s="112"/>
      <c r="ESG35" s="112"/>
      <c r="ESH35" s="112"/>
      <c r="ESI35" s="112"/>
      <c r="ESJ35" s="112"/>
      <c r="ESK35" s="112"/>
      <c r="ESL35" s="112"/>
      <c r="ESM35" s="112"/>
      <c r="ESN35" s="112"/>
      <c r="ESO35" s="112"/>
      <c r="ESP35" s="112"/>
      <c r="ESQ35" s="112"/>
      <c r="ESR35" s="112"/>
      <c r="ESS35" s="112"/>
      <c r="EST35" s="112"/>
      <c r="ESU35" s="112"/>
      <c r="ESV35" s="112"/>
      <c r="ESW35" s="112"/>
      <c r="ESX35" s="112"/>
      <c r="ESY35" s="112"/>
      <c r="ESZ35" s="112"/>
      <c r="ETA35" s="112"/>
      <c r="ETB35" s="112"/>
      <c r="ETC35" s="112"/>
      <c r="ETD35" s="112"/>
      <c r="ETE35" s="112"/>
      <c r="ETF35" s="112"/>
      <c r="ETG35" s="112"/>
      <c r="ETH35" s="112"/>
      <c r="ETI35" s="112"/>
      <c r="ETJ35" s="112"/>
      <c r="ETK35" s="112"/>
      <c r="ETL35" s="112"/>
      <c r="ETM35" s="112"/>
      <c r="ETN35" s="112"/>
      <c r="ETO35" s="112"/>
      <c r="ETP35" s="112"/>
      <c r="ETQ35" s="112"/>
      <c r="ETR35" s="112"/>
      <c r="ETS35" s="112"/>
      <c r="ETT35" s="112"/>
      <c r="ETU35" s="112"/>
      <c r="ETV35" s="112"/>
      <c r="ETW35" s="112"/>
      <c r="ETX35" s="112"/>
      <c r="ETY35" s="112"/>
      <c r="ETZ35" s="112"/>
      <c r="EUA35" s="112"/>
      <c r="EUB35" s="112"/>
      <c r="EUC35" s="112"/>
      <c r="EUD35" s="112"/>
      <c r="EUE35" s="112"/>
      <c r="EUF35" s="112"/>
      <c r="EUG35" s="112"/>
      <c r="EUH35" s="112"/>
      <c r="EUI35" s="112"/>
      <c r="EUJ35" s="112"/>
      <c r="EUK35" s="112"/>
      <c r="EUL35" s="112"/>
      <c r="EUM35" s="112"/>
      <c r="EUN35" s="112"/>
      <c r="EUO35" s="112"/>
      <c r="EUP35" s="112"/>
      <c r="EUQ35" s="112"/>
      <c r="EUR35" s="112"/>
      <c r="EUS35" s="112"/>
      <c r="EUT35" s="112"/>
      <c r="EUU35" s="112"/>
      <c r="EUV35" s="112"/>
      <c r="EUW35" s="112"/>
      <c r="EUX35" s="112"/>
      <c r="EUY35" s="112"/>
      <c r="EUZ35" s="112"/>
      <c r="EVA35" s="112"/>
      <c r="EVB35" s="112"/>
      <c r="EVC35" s="112"/>
      <c r="EVD35" s="112"/>
      <c r="EVE35" s="112"/>
      <c r="EVF35" s="112"/>
      <c r="EVG35" s="112"/>
      <c r="EVH35" s="112"/>
      <c r="EVI35" s="112"/>
      <c r="EVJ35" s="112"/>
      <c r="EVK35" s="112"/>
      <c r="EVL35" s="112"/>
      <c r="EVM35" s="112"/>
      <c r="EVN35" s="112"/>
      <c r="EVO35" s="112"/>
      <c r="EVP35" s="112"/>
      <c r="EVQ35" s="112"/>
      <c r="EVR35" s="112"/>
      <c r="EVS35" s="112"/>
      <c r="EVT35" s="112"/>
      <c r="EVU35" s="112"/>
      <c r="EVV35" s="112"/>
      <c r="EVW35" s="112"/>
      <c r="EVX35" s="112"/>
      <c r="EVY35" s="112"/>
      <c r="EVZ35" s="112"/>
      <c r="EWA35" s="112"/>
      <c r="EWB35" s="112"/>
      <c r="EWC35" s="112"/>
      <c r="EWD35" s="112"/>
      <c r="EWE35" s="112"/>
      <c r="EWF35" s="112"/>
      <c r="EWG35" s="112"/>
      <c r="EWH35" s="112"/>
      <c r="EWI35" s="112"/>
      <c r="EWJ35" s="112"/>
      <c r="EWK35" s="112"/>
      <c r="EWL35" s="112"/>
      <c r="EWM35" s="112"/>
      <c r="EWN35" s="112"/>
      <c r="EWO35" s="112"/>
      <c r="EWP35" s="112"/>
      <c r="EWQ35" s="112"/>
      <c r="EWR35" s="112"/>
      <c r="EWS35" s="112"/>
      <c r="EWT35" s="112"/>
      <c r="EWU35" s="112"/>
      <c r="EWV35" s="112"/>
      <c r="EWW35" s="112"/>
      <c r="EWX35" s="112"/>
      <c r="EWY35" s="112"/>
      <c r="EWZ35" s="112"/>
      <c r="EXA35" s="112"/>
      <c r="EXB35" s="112"/>
      <c r="EXC35" s="112"/>
      <c r="EXD35" s="112"/>
      <c r="EXE35" s="112"/>
      <c r="EXF35" s="112"/>
      <c r="EXG35" s="112"/>
      <c r="EXH35" s="112"/>
      <c r="EXI35" s="112"/>
      <c r="EXJ35" s="112"/>
      <c r="EXK35" s="112"/>
      <c r="EXL35" s="112"/>
      <c r="EXM35" s="112"/>
      <c r="EXN35" s="112"/>
      <c r="EXO35" s="112"/>
      <c r="EXP35" s="112"/>
      <c r="EXQ35" s="112"/>
      <c r="EXR35" s="112"/>
      <c r="EXS35" s="112"/>
      <c r="EXT35" s="112"/>
      <c r="EXU35" s="112"/>
      <c r="EXV35" s="112"/>
      <c r="EXW35" s="112"/>
      <c r="EXX35" s="112"/>
      <c r="EXY35" s="112"/>
      <c r="EXZ35" s="112"/>
      <c r="EYA35" s="112"/>
      <c r="EYB35" s="112"/>
      <c r="EYC35" s="112"/>
      <c r="EYD35" s="112"/>
      <c r="EYE35" s="112"/>
      <c r="EYF35" s="112"/>
      <c r="EYG35" s="112"/>
      <c r="EYH35" s="112"/>
      <c r="EYI35" s="112"/>
      <c r="EYJ35" s="112"/>
      <c r="EYK35" s="112"/>
      <c r="EYL35" s="112"/>
      <c r="EYM35" s="112"/>
      <c r="EYN35" s="112"/>
      <c r="EYO35" s="112"/>
      <c r="EYP35" s="112"/>
      <c r="EYQ35" s="112"/>
      <c r="EYR35" s="112"/>
      <c r="EYS35" s="112"/>
      <c r="EYT35" s="112"/>
      <c r="EYU35" s="112"/>
      <c r="EYV35" s="112"/>
      <c r="EYW35" s="112"/>
      <c r="EYX35" s="112"/>
      <c r="EYY35" s="112"/>
      <c r="EYZ35" s="112"/>
      <c r="EZA35" s="112"/>
      <c r="EZB35" s="112"/>
      <c r="EZC35" s="112"/>
      <c r="EZD35" s="112"/>
      <c r="EZE35" s="112"/>
      <c r="EZF35" s="112"/>
      <c r="EZG35" s="112"/>
      <c r="EZH35" s="112"/>
      <c r="EZI35" s="112"/>
      <c r="EZJ35" s="112"/>
      <c r="EZK35" s="112"/>
      <c r="EZL35" s="112"/>
      <c r="EZM35" s="112"/>
      <c r="EZN35" s="112"/>
      <c r="EZO35" s="112"/>
      <c r="EZP35" s="112"/>
      <c r="EZQ35" s="112"/>
      <c r="EZR35" s="112"/>
      <c r="EZS35" s="112"/>
      <c r="EZT35" s="112"/>
      <c r="EZU35" s="112"/>
      <c r="EZV35" s="112"/>
      <c r="EZW35" s="112"/>
      <c r="EZX35" s="112"/>
      <c r="EZY35" s="112"/>
      <c r="EZZ35" s="112"/>
      <c r="FAA35" s="112"/>
      <c r="FAB35" s="112"/>
      <c r="FAC35" s="112"/>
      <c r="FAD35" s="112"/>
      <c r="FAE35" s="112"/>
      <c r="FAF35" s="112"/>
      <c r="FAG35" s="112"/>
      <c r="FAH35" s="112"/>
      <c r="FAI35" s="112"/>
      <c r="FAJ35" s="112"/>
      <c r="FAK35" s="112"/>
      <c r="FAL35" s="112"/>
      <c r="FAM35" s="112"/>
      <c r="FAN35" s="112"/>
      <c r="FAO35" s="112"/>
      <c r="FAP35" s="112"/>
      <c r="FAQ35" s="112"/>
      <c r="FAR35" s="112"/>
      <c r="FAS35" s="112"/>
      <c r="FAT35" s="112"/>
      <c r="FAU35" s="112"/>
      <c r="FAV35" s="112"/>
      <c r="FAW35" s="112"/>
      <c r="FAX35" s="112"/>
      <c r="FAY35" s="112"/>
      <c r="FAZ35" s="112"/>
      <c r="FBA35" s="112"/>
      <c r="FBB35" s="112"/>
      <c r="FBC35" s="112"/>
      <c r="FBD35" s="112"/>
      <c r="FBE35" s="112"/>
      <c r="FBF35" s="112"/>
      <c r="FBG35" s="112"/>
      <c r="FBH35" s="112"/>
      <c r="FBI35" s="112"/>
      <c r="FBJ35" s="112"/>
      <c r="FBK35" s="112"/>
      <c r="FBL35" s="112"/>
      <c r="FBM35" s="112"/>
      <c r="FBN35" s="112"/>
      <c r="FBO35" s="112"/>
      <c r="FBP35" s="112"/>
      <c r="FBQ35" s="112"/>
      <c r="FBR35" s="112"/>
      <c r="FBS35" s="112"/>
      <c r="FBT35" s="112"/>
      <c r="FBU35" s="112"/>
      <c r="FBV35" s="112"/>
      <c r="FBW35" s="112"/>
      <c r="FBX35" s="112"/>
      <c r="FBY35" s="112"/>
      <c r="FBZ35" s="112"/>
      <c r="FCA35" s="112"/>
      <c r="FCB35" s="112"/>
      <c r="FCC35" s="112"/>
      <c r="FCD35" s="112"/>
      <c r="FCE35" s="112"/>
      <c r="FCF35" s="112"/>
      <c r="FCG35" s="112"/>
      <c r="FCH35" s="112"/>
      <c r="FCI35" s="112"/>
      <c r="FCJ35" s="112"/>
      <c r="FCK35" s="112"/>
      <c r="FCL35" s="112"/>
      <c r="FCM35" s="112"/>
      <c r="FCN35" s="112"/>
      <c r="FCO35" s="112"/>
      <c r="FCP35" s="112"/>
      <c r="FCQ35" s="112"/>
      <c r="FCR35" s="112"/>
      <c r="FCS35" s="112"/>
      <c r="FCT35" s="112"/>
      <c r="FCU35" s="112"/>
      <c r="FCV35" s="112"/>
      <c r="FCW35" s="112"/>
      <c r="FCX35" s="112"/>
      <c r="FCY35" s="112"/>
      <c r="FCZ35" s="112"/>
      <c r="FDA35" s="112"/>
      <c r="FDB35" s="112"/>
      <c r="FDC35" s="112"/>
      <c r="FDD35" s="112"/>
      <c r="FDE35" s="112"/>
      <c r="FDF35" s="112"/>
      <c r="FDG35" s="112"/>
      <c r="FDH35" s="112"/>
      <c r="FDI35" s="112"/>
      <c r="FDJ35" s="112"/>
      <c r="FDK35" s="112"/>
      <c r="FDL35" s="112"/>
      <c r="FDM35" s="112"/>
      <c r="FDN35" s="112"/>
      <c r="FDO35" s="112"/>
      <c r="FDP35" s="112"/>
      <c r="FDQ35" s="112"/>
      <c r="FDR35" s="112"/>
      <c r="FDS35" s="112"/>
      <c r="FDT35" s="112"/>
      <c r="FDU35" s="112"/>
      <c r="FDV35" s="112"/>
      <c r="FDW35" s="112"/>
      <c r="FDX35" s="112"/>
      <c r="FDY35" s="112"/>
      <c r="FDZ35" s="112"/>
      <c r="FEA35" s="112"/>
      <c r="FEB35" s="112"/>
      <c r="FEC35" s="112"/>
      <c r="FED35" s="112"/>
      <c r="FEE35" s="112"/>
      <c r="FEF35" s="112"/>
      <c r="FEG35" s="112"/>
      <c r="FEH35" s="112"/>
      <c r="FEI35" s="112"/>
      <c r="FEJ35" s="112"/>
      <c r="FEK35" s="112"/>
      <c r="FEL35" s="112"/>
      <c r="FEM35" s="112"/>
      <c r="FEN35" s="112"/>
      <c r="FEO35" s="112"/>
      <c r="FEP35" s="112"/>
      <c r="FEQ35" s="112"/>
      <c r="FER35" s="112"/>
      <c r="FES35" s="112"/>
      <c r="FET35" s="112"/>
      <c r="FEU35" s="112"/>
      <c r="FEV35" s="112"/>
      <c r="FEW35" s="112"/>
      <c r="FEX35" s="112"/>
      <c r="FEY35" s="112"/>
      <c r="FEZ35" s="112"/>
      <c r="FFA35" s="112"/>
      <c r="FFB35" s="112"/>
      <c r="FFC35" s="112"/>
      <c r="FFD35" s="112"/>
      <c r="FFE35" s="112"/>
      <c r="FFF35" s="112"/>
      <c r="FFG35" s="112"/>
      <c r="FFH35" s="112"/>
      <c r="FFI35" s="112"/>
      <c r="FFJ35" s="112"/>
      <c r="FFK35" s="112"/>
      <c r="FFL35" s="112"/>
      <c r="FFM35" s="112"/>
      <c r="FFN35" s="112"/>
      <c r="FFO35" s="112"/>
      <c r="FFP35" s="112"/>
      <c r="FFQ35" s="112"/>
      <c r="FFR35" s="112"/>
      <c r="FFS35" s="112"/>
      <c r="FFT35" s="112"/>
      <c r="FFU35" s="112"/>
      <c r="FFV35" s="112"/>
      <c r="FFW35" s="112"/>
      <c r="FFX35" s="112"/>
      <c r="FFY35" s="112"/>
      <c r="FFZ35" s="112"/>
      <c r="FGA35" s="112"/>
      <c r="FGB35" s="112"/>
      <c r="FGC35" s="112"/>
      <c r="FGD35" s="112"/>
      <c r="FGE35" s="112"/>
      <c r="FGF35" s="112"/>
      <c r="FGG35" s="112"/>
      <c r="FGH35" s="112"/>
      <c r="FGI35" s="112"/>
      <c r="FGJ35" s="112"/>
      <c r="FGK35" s="112"/>
      <c r="FGL35" s="112"/>
      <c r="FGM35" s="112"/>
      <c r="FGN35" s="112"/>
      <c r="FGO35" s="112"/>
      <c r="FGP35" s="112"/>
      <c r="FGQ35" s="112"/>
      <c r="FGR35" s="112"/>
      <c r="FGS35" s="112"/>
      <c r="FGT35" s="112"/>
      <c r="FGU35" s="112"/>
      <c r="FGV35" s="112"/>
      <c r="FGW35" s="112"/>
      <c r="FGX35" s="112"/>
      <c r="FGY35" s="112"/>
      <c r="FGZ35" s="112"/>
      <c r="FHA35" s="112"/>
      <c r="FHB35" s="112"/>
      <c r="FHC35" s="112"/>
      <c r="FHD35" s="112"/>
      <c r="FHE35" s="112"/>
      <c r="FHF35" s="112"/>
      <c r="FHG35" s="112"/>
      <c r="FHH35" s="112"/>
      <c r="FHI35" s="112"/>
      <c r="FHJ35" s="112"/>
      <c r="FHK35" s="112"/>
      <c r="FHL35" s="112"/>
      <c r="FHM35" s="112"/>
      <c r="FHN35" s="112"/>
      <c r="FHO35" s="112"/>
      <c r="FHP35" s="112"/>
      <c r="FHQ35" s="112"/>
      <c r="FHR35" s="112"/>
      <c r="FHS35" s="112"/>
      <c r="FHT35" s="112"/>
      <c r="FHU35" s="112"/>
      <c r="FHV35" s="112"/>
      <c r="FHW35" s="112"/>
      <c r="FHX35" s="112"/>
      <c r="FHY35" s="112"/>
      <c r="FHZ35" s="112"/>
      <c r="FIA35" s="112"/>
      <c r="FIB35" s="112"/>
      <c r="FIC35" s="112"/>
      <c r="FID35" s="112"/>
      <c r="FIE35" s="112"/>
      <c r="FIF35" s="112"/>
      <c r="FIG35" s="112"/>
      <c r="FIH35" s="112"/>
      <c r="FII35" s="112"/>
      <c r="FIJ35" s="112"/>
      <c r="FIK35" s="112"/>
      <c r="FIL35" s="112"/>
      <c r="FIM35" s="112"/>
      <c r="FIN35" s="112"/>
      <c r="FIO35" s="112"/>
      <c r="FIP35" s="112"/>
      <c r="FIQ35" s="112"/>
      <c r="FIR35" s="112"/>
      <c r="FIS35" s="112"/>
      <c r="FIT35" s="112"/>
      <c r="FIU35" s="112"/>
      <c r="FIV35" s="112"/>
      <c r="FIW35" s="112"/>
      <c r="FIX35" s="112"/>
      <c r="FIY35" s="112"/>
      <c r="FIZ35" s="112"/>
      <c r="FJA35" s="112"/>
      <c r="FJB35" s="112"/>
      <c r="FJC35" s="112"/>
      <c r="FJD35" s="112"/>
      <c r="FJE35" s="112"/>
      <c r="FJF35" s="112"/>
      <c r="FJG35" s="112"/>
      <c r="FJH35" s="112"/>
      <c r="FJI35" s="112"/>
      <c r="FJJ35" s="112"/>
      <c r="FJK35" s="112"/>
      <c r="FJL35" s="112"/>
      <c r="FJM35" s="112"/>
      <c r="FJN35" s="112"/>
      <c r="FJO35" s="112"/>
      <c r="FJP35" s="112"/>
      <c r="FJQ35" s="112"/>
      <c r="FJR35" s="112"/>
      <c r="FJS35" s="112"/>
      <c r="FJT35" s="112"/>
      <c r="FJU35" s="112"/>
      <c r="FJV35" s="112"/>
      <c r="FJW35" s="112"/>
      <c r="FJX35" s="112"/>
      <c r="FJY35" s="112"/>
      <c r="FJZ35" s="112"/>
      <c r="FKA35" s="112"/>
      <c r="FKB35" s="112"/>
      <c r="FKC35" s="112"/>
      <c r="FKD35" s="112"/>
      <c r="FKE35" s="112"/>
      <c r="FKF35" s="112"/>
      <c r="FKG35" s="112"/>
      <c r="FKH35" s="112"/>
      <c r="FKI35" s="112"/>
      <c r="FKJ35" s="112"/>
      <c r="FKK35" s="112"/>
      <c r="FKL35" s="112"/>
      <c r="FKM35" s="112"/>
      <c r="FKN35" s="112"/>
      <c r="FKO35" s="112"/>
      <c r="FKP35" s="112"/>
      <c r="FKQ35" s="112"/>
      <c r="FKR35" s="112"/>
      <c r="FKS35" s="112"/>
      <c r="FKT35" s="112"/>
      <c r="FKU35" s="112"/>
      <c r="FKV35" s="112"/>
      <c r="FKW35" s="112"/>
      <c r="FKX35" s="112"/>
      <c r="FKY35" s="112"/>
      <c r="FKZ35" s="112"/>
      <c r="FLA35" s="112"/>
      <c r="FLB35" s="112"/>
      <c r="FLC35" s="112"/>
      <c r="FLD35" s="112"/>
      <c r="FLE35" s="112"/>
      <c r="FLF35" s="112"/>
      <c r="FLG35" s="112"/>
      <c r="FLH35" s="112"/>
      <c r="FLI35" s="112"/>
      <c r="FLJ35" s="112"/>
      <c r="FLK35" s="112"/>
      <c r="FLL35" s="112"/>
      <c r="FLM35" s="112"/>
      <c r="FLN35" s="112"/>
      <c r="FLO35" s="112"/>
      <c r="FLP35" s="112"/>
      <c r="FLQ35" s="112"/>
      <c r="FLR35" s="112"/>
      <c r="FLS35" s="112"/>
      <c r="FLT35" s="112"/>
      <c r="FLU35" s="112"/>
      <c r="FLV35" s="112"/>
      <c r="FLW35" s="112"/>
      <c r="FLX35" s="112"/>
      <c r="FLY35" s="112"/>
      <c r="FLZ35" s="112"/>
      <c r="FMA35" s="112"/>
      <c r="FMB35" s="112"/>
      <c r="FMC35" s="112"/>
      <c r="FMD35" s="112"/>
      <c r="FME35" s="112"/>
      <c r="FMF35" s="112"/>
      <c r="FMG35" s="112"/>
      <c r="FMH35" s="112"/>
      <c r="FMI35" s="112"/>
      <c r="FMJ35" s="112"/>
      <c r="FMK35" s="112"/>
      <c r="FML35" s="112"/>
      <c r="FMM35" s="112"/>
      <c r="FMN35" s="112"/>
      <c r="FMO35" s="112"/>
      <c r="FMP35" s="112"/>
      <c r="FMQ35" s="112"/>
      <c r="FMR35" s="112"/>
      <c r="FMS35" s="112"/>
      <c r="FMT35" s="112"/>
      <c r="FMU35" s="112"/>
      <c r="FMV35" s="112"/>
      <c r="FMW35" s="112"/>
      <c r="FMX35" s="112"/>
      <c r="FMY35" s="112"/>
      <c r="FMZ35" s="112"/>
      <c r="FNA35" s="112"/>
      <c r="FNB35" s="112"/>
      <c r="FNC35" s="112"/>
      <c r="FND35" s="112"/>
      <c r="FNE35" s="112"/>
      <c r="FNF35" s="112"/>
      <c r="FNG35" s="112"/>
      <c r="FNH35" s="112"/>
      <c r="FNI35" s="112"/>
      <c r="FNJ35" s="112"/>
      <c r="FNK35" s="112"/>
      <c r="FNL35" s="112"/>
      <c r="FNM35" s="112"/>
      <c r="FNN35" s="112"/>
      <c r="FNO35" s="112"/>
      <c r="FNP35" s="112"/>
      <c r="FNQ35" s="112"/>
      <c r="FNR35" s="112"/>
      <c r="FNS35" s="112"/>
      <c r="FNT35" s="112"/>
      <c r="FNU35" s="112"/>
      <c r="FNV35" s="112"/>
      <c r="FNW35" s="112"/>
      <c r="FNX35" s="112"/>
      <c r="FNY35" s="112"/>
      <c r="FNZ35" s="112"/>
      <c r="FOA35" s="112"/>
      <c r="FOB35" s="112"/>
      <c r="FOC35" s="112"/>
      <c r="FOD35" s="112"/>
      <c r="FOE35" s="112"/>
      <c r="FOF35" s="112"/>
      <c r="FOG35" s="112"/>
      <c r="FOH35" s="112"/>
      <c r="FOI35" s="112"/>
      <c r="FOJ35" s="112"/>
      <c r="FOK35" s="112"/>
      <c r="FOL35" s="112"/>
      <c r="FOM35" s="112"/>
      <c r="FON35" s="112"/>
      <c r="FOO35" s="112"/>
      <c r="FOP35" s="112"/>
      <c r="FOQ35" s="112"/>
      <c r="FOR35" s="112"/>
      <c r="FOS35" s="112"/>
      <c r="FOT35" s="112"/>
      <c r="FOU35" s="112"/>
      <c r="FOV35" s="112"/>
      <c r="FOW35" s="112"/>
      <c r="FOX35" s="112"/>
      <c r="FOY35" s="112"/>
      <c r="FOZ35" s="112"/>
      <c r="FPA35" s="112"/>
      <c r="FPB35" s="112"/>
      <c r="FPC35" s="112"/>
      <c r="FPD35" s="112"/>
      <c r="FPE35" s="112"/>
      <c r="FPF35" s="112"/>
      <c r="FPG35" s="112"/>
      <c r="FPH35" s="112"/>
      <c r="FPI35" s="112"/>
      <c r="FPJ35" s="112"/>
      <c r="FPK35" s="112"/>
      <c r="FPL35" s="112"/>
      <c r="FPM35" s="112"/>
      <c r="FPN35" s="112"/>
      <c r="FPO35" s="112"/>
      <c r="FPP35" s="112"/>
      <c r="FPQ35" s="112"/>
      <c r="FPR35" s="112"/>
      <c r="FPS35" s="112"/>
      <c r="FPT35" s="112"/>
      <c r="FPU35" s="112"/>
      <c r="FPV35" s="112"/>
      <c r="FPW35" s="112"/>
      <c r="FPX35" s="112"/>
      <c r="FPY35" s="112"/>
      <c r="FPZ35" s="112"/>
      <c r="FQA35" s="112"/>
      <c r="FQB35" s="112"/>
      <c r="FQC35" s="112"/>
      <c r="FQD35" s="112"/>
      <c r="FQE35" s="112"/>
      <c r="FQF35" s="112"/>
      <c r="FQG35" s="112"/>
      <c r="FQH35" s="112"/>
      <c r="FQI35" s="112"/>
      <c r="FQJ35" s="112"/>
      <c r="FQK35" s="112"/>
      <c r="FQL35" s="112"/>
      <c r="FQM35" s="112"/>
      <c r="FQN35" s="112"/>
      <c r="FQO35" s="112"/>
      <c r="FQP35" s="112"/>
      <c r="FQQ35" s="112"/>
      <c r="FQR35" s="112"/>
      <c r="FQS35" s="112"/>
      <c r="FQT35" s="112"/>
      <c r="FQU35" s="112"/>
      <c r="FQV35" s="112"/>
      <c r="FQW35" s="112"/>
      <c r="FQX35" s="112"/>
      <c r="FQY35" s="112"/>
      <c r="FQZ35" s="112"/>
      <c r="FRA35" s="112"/>
      <c r="FRB35" s="112"/>
      <c r="FRC35" s="112"/>
      <c r="FRD35" s="112"/>
      <c r="FRE35" s="112"/>
      <c r="FRF35" s="112"/>
      <c r="FRG35" s="112"/>
      <c r="FRH35" s="112"/>
      <c r="FRI35" s="112"/>
      <c r="FRJ35" s="112"/>
      <c r="FRK35" s="112"/>
      <c r="FRL35" s="112"/>
      <c r="FRM35" s="112"/>
      <c r="FRN35" s="112"/>
      <c r="FRO35" s="112"/>
      <c r="FRP35" s="112"/>
      <c r="FRQ35" s="112"/>
      <c r="FRR35" s="112"/>
      <c r="FRS35" s="112"/>
      <c r="FRT35" s="112"/>
      <c r="FRU35" s="112"/>
      <c r="FRV35" s="112"/>
      <c r="FRW35" s="112"/>
      <c r="FRX35" s="112"/>
      <c r="FRY35" s="112"/>
      <c r="FRZ35" s="112"/>
      <c r="FSA35" s="112"/>
      <c r="FSB35" s="112"/>
      <c r="FSC35" s="112"/>
      <c r="FSD35" s="112"/>
      <c r="FSE35" s="112"/>
      <c r="FSF35" s="112"/>
      <c r="FSG35" s="112"/>
      <c r="FSH35" s="112"/>
      <c r="FSI35" s="112"/>
      <c r="FSJ35" s="112"/>
      <c r="FSK35" s="112"/>
      <c r="FSL35" s="112"/>
      <c r="FSM35" s="112"/>
      <c r="FSN35" s="112"/>
      <c r="FSO35" s="112"/>
      <c r="FSP35" s="112"/>
      <c r="FSQ35" s="112"/>
      <c r="FSR35" s="112"/>
      <c r="FSS35" s="112"/>
      <c r="FST35" s="112"/>
      <c r="FSU35" s="112"/>
      <c r="FSV35" s="112"/>
      <c r="FSW35" s="112"/>
      <c r="FSX35" s="112"/>
      <c r="FSY35" s="112"/>
      <c r="FSZ35" s="112"/>
      <c r="FTA35" s="112"/>
      <c r="FTB35" s="112"/>
      <c r="FTC35" s="112"/>
      <c r="FTD35" s="112"/>
      <c r="FTE35" s="112"/>
      <c r="FTF35" s="112"/>
      <c r="FTG35" s="112"/>
      <c r="FTH35" s="112"/>
      <c r="FTI35" s="112"/>
      <c r="FTJ35" s="112"/>
      <c r="FTK35" s="112"/>
      <c r="FTL35" s="112"/>
      <c r="FTM35" s="112"/>
      <c r="FTN35" s="112"/>
      <c r="FTO35" s="112"/>
      <c r="FTP35" s="112"/>
      <c r="FTQ35" s="112"/>
      <c r="FTR35" s="112"/>
      <c r="FTS35" s="112"/>
      <c r="FTT35" s="112"/>
      <c r="FTU35" s="112"/>
      <c r="FTV35" s="112"/>
      <c r="FTW35" s="112"/>
      <c r="FTX35" s="112"/>
      <c r="FTY35" s="112"/>
      <c r="FTZ35" s="112"/>
      <c r="FUA35" s="112"/>
      <c r="FUB35" s="112"/>
      <c r="FUC35" s="112"/>
      <c r="FUD35" s="112"/>
      <c r="FUE35" s="112"/>
      <c r="FUF35" s="112"/>
      <c r="FUG35" s="112"/>
      <c r="FUH35" s="112"/>
      <c r="FUI35" s="112"/>
      <c r="FUJ35" s="112"/>
      <c r="FUK35" s="112"/>
      <c r="FUL35" s="112"/>
      <c r="FUM35" s="112"/>
      <c r="FUN35" s="112"/>
      <c r="FUO35" s="112"/>
      <c r="FUP35" s="112"/>
      <c r="FUQ35" s="112"/>
      <c r="FUR35" s="112"/>
      <c r="FUS35" s="112"/>
      <c r="FUT35" s="112"/>
      <c r="FUU35" s="112"/>
      <c r="FUV35" s="112"/>
      <c r="FUW35" s="112"/>
      <c r="FUX35" s="112"/>
      <c r="FUY35" s="112"/>
      <c r="FUZ35" s="112"/>
      <c r="FVA35" s="112"/>
      <c r="FVB35" s="112"/>
      <c r="FVC35" s="112"/>
      <c r="FVD35" s="112"/>
      <c r="FVE35" s="112"/>
      <c r="FVF35" s="112"/>
      <c r="FVG35" s="112"/>
      <c r="FVH35" s="112"/>
      <c r="FVI35" s="112"/>
      <c r="FVJ35" s="112"/>
      <c r="FVK35" s="112"/>
      <c r="FVL35" s="112"/>
      <c r="FVM35" s="112"/>
      <c r="FVN35" s="112"/>
      <c r="FVO35" s="112"/>
      <c r="FVP35" s="112"/>
      <c r="FVQ35" s="112"/>
      <c r="FVR35" s="112"/>
      <c r="FVS35" s="112"/>
      <c r="FVT35" s="112"/>
      <c r="FVU35" s="112"/>
      <c r="FVV35" s="112"/>
      <c r="FVW35" s="112"/>
      <c r="FVX35" s="112"/>
      <c r="FVY35" s="112"/>
      <c r="FVZ35" s="112"/>
      <c r="FWA35" s="112"/>
      <c r="FWB35" s="112"/>
      <c r="FWC35" s="112"/>
      <c r="FWD35" s="112"/>
      <c r="FWE35" s="112"/>
      <c r="FWF35" s="112"/>
      <c r="FWG35" s="112"/>
      <c r="FWH35" s="112"/>
      <c r="FWI35" s="112"/>
      <c r="FWJ35" s="112"/>
      <c r="FWK35" s="112"/>
      <c r="FWL35" s="112"/>
      <c r="FWM35" s="112"/>
      <c r="FWN35" s="112"/>
      <c r="FWO35" s="112"/>
      <c r="FWP35" s="112"/>
      <c r="FWQ35" s="112"/>
      <c r="FWR35" s="112"/>
      <c r="FWS35" s="112"/>
      <c r="FWT35" s="112"/>
      <c r="FWU35" s="112"/>
      <c r="FWV35" s="112"/>
      <c r="FWW35" s="112"/>
      <c r="FWX35" s="112"/>
      <c r="FWY35" s="112"/>
      <c r="FWZ35" s="112"/>
      <c r="FXA35" s="112"/>
      <c r="FXB35" s="112"/>
      <c r="FXC35" s="112"/>
      <c r="FXD35" s="112"/>
      <c r="FXE35" s="112"/>
      <c r="FXF35" s="112"/>
      <c r="FXG35" s="112"/>
      <c r="FXH35" s="112"/>
      <c r="FXI35" s="112"/>
      <c r="FXJ35" s="112"/>
      <c r="FXK35" s="112"/>
      <c r="FXL35" s="112"/>
      <c r="FXM35" s="112"/>
      <c r="FXN35" s="112"/>
      <c r="FXO35" s="112"/>
      <c r="FXP35" s="112"/>
      <c r="FXQ35" s="112"/>
      <c r="FXR35" s="112"/>
      <c r="FXS35" s="112"/>
      <c r="FXT35" s="112"/>
      <c r="FXU35" s="112"/>
      <c r="FXV35" s="112"/>
      <c r="FXW35" s="112"/>
      <c r="FXX35" s="112"/>
      <c r="FXY35" s="112"/>
      <c r="FXZ35" s="112"/>
      <c r="FYA35" s="112"/>
      <c r="FYB35" s="112"/>
      <c r="FYC35" s="112"/>
      <c r="FYD35" s="112"/>
      <c r="FYE35" s="112"/>
      <c r="FYF35" s="112"/>
      <c r="FYG35" s="112"/>
      <c r="FYH35" s="112"/>
      <c r="FYI35" s="112"/>
      <c r="FYJ35" s="112"/>
      <c r="FYK35" s="112"/>
      <c r="FYL35" s="112"/>
      <c r="FYM35" s="112"/>
      <c r="FYN35" s="112"/>
      <c r="FYO35" s="112"/>
      <c r="FYP35" s="112"/>
      <c r="FYQ35" s="112"/>
      <c r="FYR35" s="112"/>
      <c r="FYS35" s="112"/>
      <c r="FYT35" s="112"/>
      <c r="FYU35" s="112"/>
      <c r="FYV35" s="112"/>
      <c r="FYW35" s="112"/>
      <c r="FYX35" s="112"/>
      <c r="FYY35" s="112"/>
      <c r="FYZ35" s="112"/>
      <c r="FZA35" s="112"/>
      <c r="FZB35" s="112"/>
      <c r="FZC35" s="112"/>
      <c r="FZD35" s="112"/>
      <c r="FZE35" s="112"/>
      <c r="FZF35" s="112"/>
      <c r="FZG35" s="112"/>
      <c r="FZH35" s="112"/>
      <c r="FZI35" s="112"/>
      <c r="FZJ35" s="112"/>
      <c r="FZK35" s="112"/>
      <c r="FZL35" s="112"/>
      <c r="FZM35" s="112"/>
      <c r="FZN35" s="112"/>
      <c r="FZO35" s="112"/>
      <c r="FZP35" s="112"/>
      <c r="FZQ35" s="112"/>
      <c r="FZR35" s="112"/>
      <c r="FZS35" s="112"/>
      <c r="FZT35" s="112"/>
      <c r="FZU35" s="112"/>
      <c r="FZV35" s="112"/>
      <c r="FZW35" s="112"/>
      <c r="FZX35" s="112"/>
      <c r="FZY35" s="112"/>
      <c r="FZZ35" s="112"/>
      <c r="GAA35" s="112"/>
      <c r="GAB35" s="112"/>
      <c r="GAC35" s="112"/>
      <c r="GAD35" s="112"/>
      <c r="GAE35" s="112"/>
      <c r="GAF35" s="112"/>
      <c r="GAG35" s="112"/>
      <c r="GAH35" s="112"/>
      <c r="GAI35" s="112"/>
      <c r="GAJ35" s="112"/>
      <c r="GAK35" s="112"/>
      <c r="GAL35" s="112"/>
      <c r="GAM35" s="112"/>
      <c r="GAN35" s="112"/>
      <c r="GAO35" s="112"/>
      <c r="GAP35" s="112"/>
      <c r="GAQ35" s="112"/>
      <c r="GAR35" s="112"/>
      <c r="GAS35" s="112"/>
      <c r="GAT35" s="112"/>
      <c r="GAU35" s="112"/>
      <c r="GAV35" s="112"/>
      <c r="GAW35" s="112"/>
      <c r="GAX35" s="112"/>
      <c r="GAY35" s="112"/>
      <c r="GAZ35" s="112"/>
      <c r="GBA35" s="112"/>
      <c r="GBB35" s="112"/>
      <c r="GBC35" s="112"/>
      <c r="GBD35" s="112"/>
      <c r="GBE35" s="112"/>
      <c r="GBF35" s="112"/>
      <c r="GBG35" s="112"/>
      <c r="GBH35" s="112"/>
      <c r="GBI35" s="112"/>
      <c r="GBJ35" s="112"/>
      <c r="GBK35" s="112"/>
      <c r="GBL35" s="112"/>
      <c r="GBM35" s="112"/>
      <c r="GBN35" s="112"/>
      <c r="GBO35" s="112"/>
      <c r="GBP35" s="112"/>
      <c r="GBQ35" s="112"/>
      <c r="GBR35" s="112"/>
      <c r="GBS35" s="112"/>
      <c r="GBT35" s="112"/>
      <c r="GBU35" s="112"/>
      <c r="GBV35" s="112"/>
      <c r="GBW35" s="112"/>
      <c r="GBX35" s="112"/>
      <c r="GBY35" s="112"/>
      <c r="GBZ35" s="112"/>
      <c r="GCA35" s="112"/>
      <c r="GCB35" s="112"/>
      <c r="GCC35" s="112"/>
      <c r="GCD35" s="112"/>
      <c r="GCE35" s="112"/>
      <c r="GCF35" s="112"/>
      <c r="GCG35" s="112"/>
      <c r="GCH35" s="112"/>
      <c r="GCI35" s="112"/>
      <c r="GCJ35" s="112"/>
      <c r="GCK35" s="112"/>
      <c r="GCL35" s="112"/>
      <c r="GCM35" s="112"/>
      <c r="GCN35" s="112"/>
      <c r="GCO35" s="112"/>
      <c r="GCP35" s="112"/>
      <c r="GCQ35" s="112"/>
      <c r="GCR35" s="112"/>
      <c r="GCS35" s="112"/>
      <c r="GCT35" s="112"/>
      <c r="GCU35" s="112"/>
      <c r="GCV35" s="112"/>
      <c r="GCW35" s="112"/>
      <c r="GCX35" s="112"/>
      <c r="GCY35" s="112"/>
      <c r="GCZ35" s="112"/>
      <c r="GDA35" s="112"/>
      <c r="GDB35" s="112"/>
      <c r="GDC35" s="112"/>
      <c r="GDD35" s="112"/>
      <c r="GDE35" s="112"/>
      <c r="GDF35" s="112"/>
      <c r="GDG35" s="112"/>
      <c r="GDH35" s="112"/>
      <c r="GDI35" s="112"/>
      <c r="GDJ35" s="112"/>
      <c r="GDK35" s="112"/>
      <c r="GDL35" s="112"/>
      <c r="GDM35" s="112"/>
      <c r="GDN35" s="112"/>
      <c r="GDO35" s="112"/>
      <c r="GDP35" s="112"/>
      <c r="GDQ35" s="112"/>
      <c r="GDR35" s="112"/>
      <c r="GDS35" s="112"/>
      <c r="GDT35" s="112"/>
      <c r="GDU35" s="112"/>
      <c r="GDV35" s="112"/>
      <c r="GDW35" s="112"/>
      <c r="GDX35" s="112"/>
      <c r="GDY35" s="112"/>
      <c r="GDZ35" s="112"/>
      <c r="GEA35" s="112"/>
      <c r="GEB35" s="112"/>
      <c r="GEC35" s="112"/>
      <c r="GED35" s="112"/>
      <c r="GEE35" s="112"/>
      <c r="GEF35" s="112"/>
      <c r="GEG35" s="112"/>
      <c r="GEH35" s="112"/>
      <c r="GEI35" s="112"/>
      <c r="GEJ35" s="112"/>
      <c r="GEK35" s="112"/>
      <c r="GEL35" s="112"/>
      <c r="GEM35" s="112"/>
      <c r="GEN35" s="112"/>
      <c r="GEO35" s="112"/>
      <c r="GEP35" s="112"/>
      <c r="GEQ35" s="112"/>
      <c r="GER35" s="112"/>
      <c r="GES35" s="112"/>
      <c r="GET35" s="112"/>
      <c r="GEU35" s="112"/>
      <c r="GEV35" s="112"/>
      <c r="GEW35" s="112"/>
      <c r="GEX35" s="112"/>
      <c r="GEY35" s="112"/>
      <c r="GEZ35" s="112"/>
      <c r="GFA35" s="112"/>
      <c r="GFB35" s="112"/>
      <c r="GFC35" s="112"/>
      <c r="GFD35" s="112"/>
      <c r="GFE35" s="112"/>
      <c r="GFF35" s="112"/>
      <c r="GFG35" s="112"/>
      <c r="GFH35" s="112"/>
      <c r="GFI35" s="112"/>
      <c r="GFJ35" s="112"/>
      <c r="GFK35" s="112"/>
      <c r="GFL35" s="112"/>
      <c r="GFM35" s="112"/>
      <c r="GFN35" s="112"/>
      <c r="GFO35" s="112"/>
      <c r="GFP35" s="112"/>
      <c r="GFQ35" s="112"/>
      <c r="GFR35" s="112"/>
      <c r="GFS35" s="112"/>
      <c r="GFT35" s="112"/>
      <c r="GFU35" s="112"/>
      <c r="GFV35" s="112"/>
      <c r="GFW35" s="112"/>
      <c r="GFX35" s="112"/>
      <c r="GFY35" s="112"/>
      <c r="GFZ35" s="112"/>
      <c r="GGA35" s="112"/>
      <c r="GGB35" s="112"/>
      <c r="GGC35" s="112"/>
      <c r="GGD35" s="112"/>
      <c r="GGE35" s="112"/>
      <c r="GGF35" s="112"/>
      <c r="GGG35" s="112"/>
      <c r="GGH35" s="112"/>
      <c r="GGI35" s="112"/>
      <c r="GGJ35" s="112"/>
      <c r="GGK35" s="112"/>
      <c r="GGL35" s="112"/>
      <c r="GGM35" s="112"/>
      <c r="GGN35" s="112"/>
      <c r="GGO35" s="112"/>
      <c r="GGP35" s="112"/>
      <c r="GGQ35" s="112"/>
      <c r="GGR35" s="112"/>
      <c r="GGS35" s="112"/>
      <c r="GGT35" s="112"/>
      <c r="GGU35" s="112"/>
      <c r="GGV35" s="112"/>
      <c r="GGW35" s="112"/>
      <c r="GGX35" s="112"/>
      <c r="GGY35" s="112"/>
      <c r="GGZ35" s="112"/>
      <c r="GHA35" s="112"/>
      <c r="GHB35" s="112"/>
      <c r="GHC35" s="112"/>
      <c r="GHD35" s="112"/>
      <c r="GHE35" s="112"/>
      <c r="GHF35" s="112"/>
      <c r="GHG35" s="112"/>
      <c r="GHH35" s="112"/>
      <c r="GHI35" s="112"/>
      <c r="GHJ35" s="112"/>
      <c r="GHK35" s="112"/>
      <c r="GHL35" s="112"/>
      <c r="GHM35" s="112"/>
      <c r="GHN35" s="112"/>
      <c r="GHO35" s="112"/>
      <c r="GHP35" s="112"/>
      <c r="GHQ35" s="112"/>
      <c r="GHR35" s="112"/>
      <c r="GHS35" s="112"/>
      <c r="GHT35" s="112"/>
      <c r="GHU35" s="112"/>
      <c r="GHV35" s="112"/>
      <c r="GHW35" s="112"/>
      <c r="GHX35" s="112"/>
      <c r="GHY35" s="112"/>
      <c r="GHZ35" s="112"/>
      <c r="GIA35" s="112"/>
      <c r="GIB35" s="112"/>
      <c r="GIC35" s="112"/>
      <c r="GID35" s="112"/>
      <c r="GIE35" s="112"/>
      <c r="GIF35" s="112"/>
      <c r="GIG35" s="112"/>
      <c r="GIH35" s="112"/>
      <c r="GII35" s="112"/>
      <c r="GIJ35" s="112"/>
      <c r="GIK35" s="112"/>
      <c r="GIL35" s="112"/>
      <c r="GIM35" s="112"/>
      <c r="GIN35" s="112"/>
      <c r="GIO35" s="112"/>
      <c r="GIP35" s="112"/>
      <c r="GIQ35" s="112"/>
      <c r="GIR35" s="112"/>
      <c r="GIS35" s="112"/>
      <c r="GIT35" s="112"/>
      <c r="GIU35" s="112"/>
      <c r="GIV35" s="112"/>
      <c r="GIW35" s="112"/>
      <c r="GIX35" s="112"/>
      <c r="GIY35" s="112"/>
      <c r="GIZ35" s="112"/>
      <c r="GJA35" s="112"/>
      <c r="GJB35" s="112"/>
      <c r="GJC35" s="112"/>
      <c r="GJD35" s="112"/>
      <c r="GJE35" s="112"/>
      <c r="GJF35" s="112"/>
      <c r="GJG35" s="112"/>
      <c r="GJH35" s="112"/>
      <c r="GJI35" s="112"/>
      <c r="GJJ35" s="112"/>
      <c r="GJK35" s="112"/>
      <c r="GJL35" s="112"/>
      <c r="GJM35" s="112"/>
      <c r="GJN35" s="112"/>
      <c r="GJO35" s="112"/>
      <c r="GJP35" s="112"/>
      <c r="GJQ35" s="112"/>
      <c r="GJR35" s="112"/>
      <c r="GJS35" s="112"/>
      <c r="GJT35" s="112"/>
      <c r="GJU35" s="112"/>
      <c r="GJV35" s="112"/>
      <c r="GJW35" s="112"/>
      <c r="GJX35" s="112"/>
      <c r="GJY35" s="112"/>
      <c r="GJZ35" s="112"/>
      <c r="GKA35" s="112"/>
      <c r="GKB35" s="112"/>
      <c r="GKC35" s="112"/>
      <c r="GKD35" s="112"/>
      <c r="GKE35" s="112"/>
      <c r="GKF35" s="112"/>
      <c r="GKG35" s="112"/>
      <c r="GKH35" s="112"/>
      <c r="GKI35" s="112"/>
      <c r="GKJ35" s="112"/>
      <c r="GKK35" s="112"/>
      <c r="GKL35" s="112"/>
      <c r="GKM35" s="112"/>
      <c r="GKN35" s="112"/>
      <c r="GKO35" s="112"/>
      <c r="GKP35" s="112"/>
      <c r="GKQ35" s="112"/>
      <c r="GKR35" s="112"/>
      <c r="GKS35" s="112"/>
      <c r="GKT35" s="112"/>
      <c r="GKU35" s="112"/>
      <c r="GKV35" s="112"/>
      <c r="GKW35" s="112"/>
      <c r="GKX35" s="112"/>
      <c r="GKY35" s="112"/>
      <c r="GKZ35" s="112"/>
      <c r="GLA35" s="112"/>
      <c r="GLB35" s="112"/>
      <c r="GLC35" s="112"/>
      <c r="GLD35" s="112"/>
      <c r="GLE35" s="112"/>
      <c r="GLF35" s="112"/>
      <c r="GLG35" s="112"/>
      <c r="GLH35" s="112"/>
      <c r="GLI35" s="112"/>
      <c r="GLJ35" s="112"/>
      <c r="GLK35" s="112"/>
      <c r="GLL35" s="112"/>
      <c r="GLM35" s="112"/>
      <c r="GLN35" s="112"/>
      <c r="GLO35" s="112"/>
      <c r="GLP35" s="112"/>
      <c r="GLQ35" s="112"/>
      <c r="GLR35" s="112"/>
      <c r="GLS35" s="112"/>
      <c r="GLT35" s="112"/>
      <c r="GLU35" s="112"/>
      <c r="GLV35" s="112"/>
      <c r="GLW35" s="112"/>
      <c r="GLX35" s="112"/>
      <c r="GLY35" s="112"/>
      <c r="GLZ35" s="112"/>
      <c r="GMA35" s="112"/>
      <c r="GMB35" s="112"/>
      <c r="GMC35" s="112"/>
      <c r="GMD35" s="112"/>
      <c r="GME35" s="112"/>
      <c r="GMF35" s="112"/>
      <c r="GMG35" s="112"/>
      <c r="GMH35" s="112"/>
      <c r="GMI35" s="112"/>
      <c r="GMJ35" s="112"/>
      <c r="GMK35" s="112"/>
      <c r="GML35" s="112"/>
      <c r="GMM35" s="112"/>
      <c r="GMN35" s="112"/>
      <c r="GMO35" s="112"/>
      <c r="GMP35" s="112"/>
      <c r="GMQ35" s="112"/>
      <c r="GMR35" s="112"/>
      <c r="GMS35" s="112"/>
      <c r="GMT35" s="112"/>
      <c r="GMU35" s="112"/>
      <c r="GMV35" s="112"/>
      <c r="GMW35" s="112"/>
      <c r="GMX35" s="112"/>
      <c r="GMY35" s="112"/>
      <c r="GMZ35" s="112"/>
      <c r="GNA35" s="112"/>
      <c r="GNB35" s="112"/>
      <c r="GNC35" s="112"/>
      <c r="GND35" s="112"/>
      <c r="GNE35" s="112"/>
      <c r="GNF35" s="112"/>
      <c r="GNG35" s="112"/>
      <c r="GNH35" s="112"/>
      <c r="GNI35" s="112"/>
      <c r="GNJ35" s="112"/>
      <c r="GNK35" s="112"/>
      <c r="GNL35" s="112"/>
      <c r="GNM35" s="112"/>
      <c r="GNN35" s="112"/>
      <c r="GNO35" s="112"/>
      <c r="GNP35" s="112"/>
      <c r="GNQ35" s="112"/>
      <c r="GNR35" s="112"/>
      <c r="GNS35" s="112"/>
      <c r="GNT35" s="112"/>
      <c r="GNU35" s="112"/>
      <c r="GNV35" s="112"/>
      <c r="GNW35" s="112"/>
      <c r="GNX35" s="112"/>
      <c r="GNY35" s="112"/>
      <c r="GNZ35" s="112"/>
      <c r="GOA35" s="112"/>
      <c r="GOB35" s="112"/>
      <c r="GOC35" s="112"/>
      <c r="GOD35" s="112"/>
      <c r="GOE35" s="112"/>
      <c r="GOF35" s="112"/>
      <c r="GOG35" s="112"/>
      <c r="GOH35" s="112"/>
      <c r="GOI35" s="112"/>
      <c r="GOJ35" s="112"/>
      <c r="GOK35" s="112"/>
      <c r="GOL35" s="112"/>
      <c r="GOM35" s="112"/>
      <c r="GON35" s="112"/>
      <c r="GOO35" s="112"/>
      <c r="GOP35" s="112"/>
      <c r="GOQ35" s="112"/>
      <c r="GOR35" s="112"/>
      <c r="GOS35" s="112"/>
      <c r="GOT35" s="112"/>
      <c r="GOU35" s="112"/>
      <c r="GOV35" s="112"/>
      <c r="GOW35" s="112"/>
      <c r="GOX35" s="112"/>
      <c r="GOY35" s="112"/>
      <c r="GOZ35" s="112"/>
      <c r="GPA35" s="112"/>
      <c r="GPB35" s="112"/>
      <c r="GPC35" s="112"/>
      <c r="GPD35" s="112"/>
      <c r="GPE35" s="112"/>
      <c r="GPF35" s="112"/>
      <c r="GPG35" s="112"/>
      <c r="GPH35" s="112"/>
      <c r="GPI35" s="112"/>
      <c r="GPJ35" s="112"/>
      <c r="GPK35" s="112"/>
      <c r="GPL35" s="112"/>
      <c r="GPM35" s="112"/>
      <c r="GPN35" s="112"/>
      <c r="GPO35" s="112"/>
      <c r="GPP35" s="112"/>
      <c r="GPQ35" s="112"/>
      <c r="GPR35" s="112"/>
      <c r="GPS35" s="112"/>
      <c r="GPT35" s="112"/>
      <c r="GPU35" s="112"/>
      <c r="GPV35" s="112"/>
      <c r="GPW35" s="112"/>
      <c r="GPX35" s="112"/>
      <c r="GPY35" s="112"/>
      <c r="GPZ35" s="112"/>
      <c r="GQA35" s="112"/>
      <c r="GQB35" s="112"/>
      <c r="GQC35" s="112"/>
      <c r="GQD35" s="112"/>
      <c r="GQE35" s="112"/>
      <c r="GQF35" s="112"/>
      <c r="GQG35" s="112"/>
      <c r="GQH35" s="112"/>
      <c r="GQI35" s="112"/>
      <c r="GQJ35" s="112"/>
      <c r="GQK35" s="112"/>
      <c r="GQL35" s="112"/>
      <c r="GQM35" s="112"/>
      <c r="GQN35" s="112"/>
      <c r="GQO35" s="112"/>
      <c r="GQP35" s="112"/>
      <c r="GQQ35" s="112"/>
      <c r="GQR35" s="112"/>
      <c r="GQS35" s="112"/>
      <c r="GQT35" s="112"/>
      <c r="GQU35" s="112"/>
      <c r="GQV35" s="112"/>
      <c r="GQW35" s="112"/>
      <c r="GQX35" s="112"/>
      <c r="GQY35" s="112"/>
      <c r="GQZ35" s="112"/>
      <c r="GRA35" s="112"/>
      <c r="GRB35" s="112"/>
      <c r="GRC35" s="112"/>
      <c r="GRD35" s="112"/>
      <c r="GRE35" s="112"/>
      <c r="GRF35" s="112"/>
      <c r="GRG35" s="112"/>
      <c r="GRH35" s="112"/>
      <c r="GRI35" s="112"/>
      <c r="GRJ35" s="112"/>
      <c r="GRK35" s="112"/>
      <c r="GRL35" s="112"/>
      <c r="GRM35" s="112"/>
      <c r="GRN35" s="112"/>
      <c r="GRO35" s="112"/>
      <c r="GRP35" s="112"/>
      <c r="GRQ35" s="112"/>
      <c r="GRR35" s="112"/>
      <c r="GRS35" s="112"/>
      <c r="GRT35" s="112"/>
      <c r="GRU35" s="112"/>
      <c r="GRV35" s="112"/>
      <c r="GRW35" s="112"/>
      <c r="GRX35" s="112"/>
      <c r="GRY35" s="112"/>
      <c r="GRZ35" s="112"/>
      <c r="GSA35" s="112"/>
      <c r="GSB35" s="112"/>
      <c r="GSC35" s="112"/>
      <c r="GSD35" s="112"/>
      <c r="GSE35" s="112"/>
      <c r="GSF35" s="112"/>
      <c r="GSG35" s="112"/>
      <c r="GSH35" s="112"/>
      <c r="GSI35" s="112"/>
      <c r="GSJ35" s="112"/>
      <c r="GSK35" s="112"/>
      <c r="GSL35" s="112"/>
      <c r="GSM35" s="112"/>
      <c r="GSN35" s="112"/>
      <c r="GSO35" s="112"/>
      <c r="GSP35" s="112"/>
      <c r="GSQ35" s="112"/>
      <c r="GSR35" s="112"/>
      <c r="GSS35" s="112"/>
      <c r="GST35" s="112"/>
      <c r="GSU35" s="112"/>
      <c r="GSV35" s="112"/>
      <c r="GSW35" s="112"/>
      <c r="GSX35" s="112"/>
      <c r="GSY35" s="112"/>
      <c r="GSZ35" s="112"/>
      <c r="GTA35" s="112"/>
      <c r="GTB35" s="112"/>
      <c r="GTC35" s="112"/>
      <c r="GTD35" s="112"/>
      <c r="GTE35" s="112"/>
      <c r="GTF35" s="112"/>
      <c r="GTG35" s="112"/>
      <c r="GTH35" s="112"/>
      <c r="GTI35" s="112"/>
      <c r="GTJ35" s="112"/>
      <c r="GTK35" s="112"/>
      <c r="GTL35" s="112"/>
      <c r="GTM35" s="112"/>
      <c r="GTN35" s="112"/>
      <c r="GTO35" s="112"/>
      <c r="GTP35" s="112"/>
      <c r="GTQ35" s="112"/>
      <c r="GTR35" s="112"/>
      <c r="GTS35" s="112"/>
      <c r="GTT35" s="112"/>
      <c r="GTU35" s="112"/>
      <c r="GTV35" s="112"/>
      <c r="GTW35" s="112"/>
      <c r="GTX35" s="112"/>
      <c r="GTY35" s="112"/>
      <c r="GTZ35" s="112"/>
      <c r="GUA35" s="112"/>
      <c r="GUB35" s="112"/>
      <c r="GUC35" s="112"/>
      <c r="GUD35" s="112"/>
      <c r="GUE35" s="112"/>
      <c r="GUF35" s="112"/>
      <c r="GUG35" s="112"/>
      <c r="GUH35" s="112"/>
      <c r="GUI35" s="112"/>
      <c r="GUJ35" s="112"/>
      <c r="GUK35" s="112"/>
      <c r="GUL35" s="112"/>
      <c r="GUM35" s="112"/>
      <c r="GUN35" s="112"/>
      <c r="GUO35" s="112"/>
      <c r="GUP35" s="112"/>
      <c r="GUQ35" s="112"/>
      <c r="GUR35" s="112"/>
      <c r="GUS35" s="112"/>
      <c r="GUT35" s="112"/>
      <c r="GUU35" s="112"/>
      <c r="GUV35" s="112"/>
      <c r="GUW35" s="112"/>
      <c r="GUX35" s="112"/>
      <c r="GUY35" s="112"/>
      <c r="GUZ35" s="112"/>
      <c r="GVA35" s="112"/>
      <c r="GVB35" s="112"/>
      <c r="GVC35" s="112"/>
      <c r="GVD35" s="112"/>
      <c r="GVE35" s="112"/>
      <c r="GVF35" s="112"/>
      <c r="GVG35" s="112"/>
      <c r="GVH35" s="112"/>
      <c r="GVI35" s="112"/>
      <c r="GVJ35" s="112"/>
      <c r="GVK35" s="112"/>
      <c r="GVL35" s="112"/>
      <c r="GVM35" s="112"/>
      <c r="GVN35" s="112"/>
      <c r="GVO35" s="112"/>
      <c r="GVP35" s="112"/>
      <c r="GVQ35" s="112"/>
      <c r="GVR35" s="112"/>
      <c r="GVS35" s="112"/>
      <c r="GVT35" s="112"/>
      <c r="GVU35" s="112"/>
      <c r="GVV35" s="112"/>
      <c r="GVW35" s="112"/>
      <c r="GVX35" s="112"/>
      <c r="GVY35" s="112"/>
      <c r="GVZ35" s="112"/>
      <c r="GWA35" s="112"/>
      <c r="GWB35" s="112"/>
      <c r="GWC35" s="112"/>
      <c r="GWD35" s="112"/>
      <c r="GWE35" s="112"/>
      <c r="GWF35" s="112"/>
      <c r="GWG35" s="112"/>
      <c r="GWH35" s="112"/>
      <c r="GWI35" s="112"/>
      <c r="GWJ35" s="112"/>
      <c r="GWK35" s="112"/>
      <c r="GWL35" s="112"/>
      <c r="GWM35" s="112"/>
      <c r="GWN35" s="112"/>
      <c r="GWO35" s="112"/>
      <c r="GWP35" s="112"/>
      <c r="GWQ35" s="112"/>
      <c r="GWR35" s="112"/>
      <c r="GWS35" s="112"/>
      <c r="GWT35" s="112"/>
      <c r="GWU35" s="112"/>
      <c r="GWV35" s="112"/>
      <c r="GWW35" s="112"/>
      <c r="GWX35" s="112"/>
      <c r="GWY35" s="112"/>
      <c r="GWZ35" s="112"/>
      <c r="GXA35" s="112"/>
      <c r="GXB35" s="112"/>
      <c r="GXC35" s="112"/>
      <c r="GXD35" s="112"/>
      <c r="GXE35" s="112"/>
      <c r="GXF35" s="112"/>
      <c r="GXG35" s="112"/>
      <c r="GXH35" s="112"/>
      <c r="GXI35" s="112"/>
      <c r="GXJ35" s="112"/>
      <c r="GXK35" s="112"/>
      <c r="GXL35" s="112"/>
      <c r="GXM35" s="112"/>
      <c r="GXN35" s="112"/>
      <c r="GXO35" s="112"/>
      <c r="GXP35" s="112"/>
      <c r="GXQ35" s="112"/>
      <c r="GXR35" s="112"/>
      <c r="GXS35" s="112"/>
      <c r="GXT35" s="112"/>
      <c r="GXU35" s="112"/>
      <c r="GXV35" s="112"/>
      <c r="GXW35" s="112"/>
      <c r="GXX35" s="112"/>
      <c r="GXY35" s="112"/>
      <c r="GXZ35" s="112"/>
      <c r="GYA35" s="112"/>
      <c r="GYB35" s="112"/>
      <c r="GYC35" s="112"/>
      <c r="GYD35" s="112"/>
      <c r="GYE35" s="112"/>
      <c r="GYF35" s="112"/>
      <c r="GYG35" s="112"/>
      <c r="GYH35" s="112"/>
      <c r="GYI35" s="112"/>
      <c r="GYJ35" s="112"/>
      <c r="GYK35" s="112"/>
      <c r="GYL35" s="112"/>
      <c r="GYM35" s="112"/>
      <c r="GYN35" s="112"/>
      <c r="GYO35" s="112"/>
      <c r="GYP35" s="112"/>
      <c r="GYQ35" s="112"/>
      <c r="GYR35" s="112"/>
      <c r="GYS35" s="112"/>
      <c r="GYT35" s="112"/>
      <c r="GYU35" s="112"/>
      <c r="GYV35" s="112"/>
      <c r="GYW35" s="112"/>
      <c r="GYX35" s="112"/>
      <c r="GYY35" s="112"/>
      <c r="GYZ35" s="112"/>
      <c r="GZA35" s="112"/>
      <c r="GZB35" s="112"/>
      <c r="GZC35" s="112"/>
      <c r="GZD35" s="112"/>
      <c r="GZE35" s="112"/>
      <c r="GZF35" s="112"/>
      <c r="GZG35" s="112"/>
      <c r="GZH35" s="112"/>
      <c r="GZI35" s="112"/>
      <c r="GZJ35" s="112"/>
      <c r="GZK35" s="112"/>
      <c r="GZL35" s="112"/>
      <c r="GZM35" s="112"/>
      <c r="GZN35" s="112"/>
      <c r="GZO35" s="112"/>
      <c r="GZP35" s="112"/>
      <c r="GZQ35" s="112"/>
      <c r="GZR35" s="112"/>
      <c r="GZS35" s="112"/>
      <c r="GZT35" s="112"/>
      <c r="GZU35" s="112"/>
      <c r="GZV35" s="112"/>
      <c r="GZW35" s="112"/>
      <c r="GZX35" s="112"/>
      <c r="GZY35" s="112"/>
      <c r="GZZ35" s="112"/>
      <c r="HAA35" s="112"/>
      <c r="HAB35" s="112"/>
      <c r="HAC35" s="112"/>
      <c r="HAD35" s="112"/>
      <c r="HAE35" s="112"/>
      <c r="HAF35" s="112"/>
      <c r="HAG35" s="112"/>
      <c r="HAH35" s="112"/>
      <c r="HAI35" s="112"/>
      <c r="HAJ35" s="112"/>
      <c r="HAK35" s="112"/>
      <c r="HAL35" s="112"/>
      <c r="HAM35" s="112"/>
      <c r="HAN35" s="112"/>
      <c r="HAO35" s="112"/>
      <c r="HAP35" s="112"/>
      <c r="HAQ35" s="112"/>
      <c r="HAR35" s="112"/>
      <c r="HAS35" s="112"/>
      <c r="HAT35" s="112"/>
      <c r="HAU35" s="112"/>
      <c r="HAV35" s="112"/>
      <c r="HAW35" s="112"/>
      <c r="HAX35" s="112"/>
      <c r="HAY35" s="112"/>
      <c r="HAZ35" s="112"/>
      <c r="HBA35" s="112"/>
      <c r="HBB35" s="112"/>
      <c r="HBC35" s="112"/>
      <c r="HBD35" s="112"/>
      <c r="HBE35" s="112"/>
      <c r="HBF35" s="112"/>
      <c r="HBG35" s="112"/>
      <c r="HBH35" s="112"/>
      <c r="HBI35" s="112"/>
      <c r="HBJ35" s="112"/>
      <c r="HBK35" s="112"/>
      <c r="HBL35" s="112"/>
      <c r="HBM35" s="112"/>
      <c r="HBN35" s="112"/>
      <c r="HBO35" s="112"/>
      <c r="HBP35" s="112"/>
      <c r="HBQ35" s="112"/>
      <c r="HBR35" s="112"/>
      <c r="HBS35" s="112"/>
      <c r="HBT35" s="112"/>
      <c r="HBU35" s="112"/>
      <c r="HBV35" s="112"/>
      <c r="HBW35" s="112"/>
      <c r="HBX35" s="112"/>
      <c r="HBY35" s="112"/>
      <c r="HBZ35" s="112"/>
      <c r="HCA35" s="112"/>
      <c r="HCB35" s="112"/>
      <c r="HCC35" s="112"/>
      <c r="HCD35" s="112"/>
      <c r="HCE35" s="112"/>
      <c r="HCF35" s="112"/>
      <c r="HCG35" s="112"/>
      <c r="HCH35" s="112"/>
      <c r="HCI35" s="112"/>
      <c r="HCJ35" s="112"/>
      <c r="HCK35" s="112"/>
      <c r="HCL35" s="112"/>
      <c r="HCM35" s="112"/>
      <c r="HCN35" s="112"/>
      <c r="HCO35" s="112"/>
      <c r="HCP35" s="112"/>
      <c r="HCQ35" s="112"/>
      <c r="HCR35" s="112"/>
      <c r="HCS35" s="112"/>
      <c r="HCT35" s="112"/>
      <c r="HCU35" s="112"/>
      <c r="HCV35" s="112"/>
      <c r="HCW35" s="112"/>
      <c r="HCX35" s="112"/>
      <c r="HCY35" s="112"/>
      <c r="HCZ35" s="112"/>
      <c r="HDA35" s="112"/>
      <c r="HDB35" s="112"/>
      <c r="HDC35" s="112"/>
      <c r="HDD35" s="112"/>
      <c r="HDE35" s="112"/>
      <c r="HDF35" s="112"/>
      <c r="HDG35" s="112"/>
      <c r="HDH35" s="112"/>
      <c r="HDI35" s="112"/>
      <c r="HDJ35" s="112"/>
      <c r="HDK35" s="112"/>
      <c r="HDL35" s="112"/>
      <c r="HDM35" s="112"/>
      <c r="HDN35" s="112"/>
      <c r="HDO35" s="112"/>
      <c r="HDP35" s="112"/>
      <c r="HDQ35" s="112"/>
      <c r="HDR35" s="112"/>
      <c r="HDS35" s="112"/>
      <c r="HDT35" s="112"/>
      <c r="HDU35" s="112"/>
      <c r="HDV35" s="112"/>
      <c r="HDW35" s="112"/>
      <c r="HDX35" s="112"/>
      <c r="HDY35" s="112"/>
      <c r="HDZ35" s="112"/>
      <c r="HEA35" s="112"/>
      <c r="HEB35" s="112"/>
      <c r="HEC35" s="112"/>
      <c r="HED35" s="112"/>
      <c r="HEE35" s="112"/>
      <c r="HEF35" s="112"/>
      <c r="HEG35" s="112"/>
      <c r="HEH35" s="112"/>
      <c r="HEI35" s="112"/>
      <c r="HEJ35" s="112"/>
      <c r="HEK35" s="112"/>
      <c r="HEL35" s="112"/>
      <c r="HEM35" s="112"/>
      <c r="HEN35" s="112"/>
      <c r="HEO35" s="112"/>
      <c r="HEP35" s="112"/>
      <c r="HEQ35" s="112"/>
      <c r="HER35" s="112"/>
      <c r="HES35" s="112"/>
      <c r="HET35" s="112"/>
      <c r="HEU35" s="112"/>
      <c r="HEV35" s="112"/>
      <c r="HEW35" s="112"/>
      <c r="HEX35" s="112"/>
      <c r="HEY35" s="112"/>
      <c r="HEZ35" s="112"/>
      <c r="HFA35" s="112"/>
      <c r="HFB35" s="112"/>
      <c r="HFC35" s="112"/>
      <c r="HFD35" s="112"/>
      <c r="HFE35" s="112"/>
      <c r="HFF35" s="112"/>
      <c r="HFG35" s="112"/>
      <c r="HFH35" s="112"/>
      <c r="HFI35" s="112"/>
      <c r="HFJ35" s="112"/>
      <c r="HFK35" s="112"/>
      <c r="HFL35" s="112"/>
      <c r="HFM35" s="112"/>
      <c r="HFN35" s="112"/>
      <c r="HFO35" s="112"/>
      <c r="HFP35" s="112"/>
      <c r="HFQ35" s="112"/>
      <c r="HFR35" s="112"/>
      <c r="HFS35" s="112"/>
      <c r="HFT35" s="112"/>
      <c r="HFU35" s="112"/>
      <c r="HFV35" s="112"/>
      <c r="HFW35" s="112"/>
      <c r="HFX35" s="112"/>
      <c r="HFY35" s="112"/>
      <c r="HFZ35" s="112"/>
      <c r="HGA35" s="112"/>
      <c r="HGB35" s="112"/>
      <c r="HGC35" s="112"/>
      <c r="HGD35" s="112"/>
      <c r="HGE35" s="112"/>
      <c r="HGF35" s="112"/>
      <c r="HGG35" s="112"/>
      <c r="HGH35" s="112"/>
      <c r="HGI35" s="112"/>
      <c r="HGJ35" s="112"/>
      <c r="HGK35" s="112"/>
      <c r="HGL35" s="112"/>
      <c r="HGM35" s="112"/>
      <c r="HGN35" s="112"/>
      <c r="HGO35" s="112"/>
      <c r="HGP35" s="112"/>
      <c r="HGQ35" s="112"/>
      <c r="HGR35" s="112"/>
      <c r="HGS35" s="112"/>
      <c r="HGT35" s="112"/>
      <c r="HGU35" s="112"/>
      <c r="HGV35" s="112"/>
      <c r="HGW35" s="112"/>
      <c r="HGX35" s="112"/>
      <c r="HGY35" s="112"/>
      <c r="HGZ35" s="112"/>
      <c r="HHA35" s="112"/>
      <c r="HHB35" s="112"/>
      <c r="HHC35" s="112"/>
      <c r="HHD35" s="112"/>
      <c r="HHE35" s="112"/>
      <c r="HHF35" s="112"/>
      <c r="HHG35" s="112"/>
      <c r="HHH35" s="112"/>
      <c r="HHI35" s="112"/>
      <c r="HHJ35" s="112"/>
      <c r="HHK35" s="112"/>
      <c r="HHL35" s="112"/>
      <c r="HHM35" s="112"/>
      <c r="HHN35" s="112"/>
      <c r="HHO35" s="112"/>
      <c r="HHP35" s="112"/>
      <c r="HHQ35" s="112"/>
      <c r="HHR35" s="112"/>
      <c r="HHS35" s="112"/>
      <c r="HHT35" s="112"/>
      <c r="HHU35" s="112"/>
      <c r="HHV35" s="112"/>
      <c r="HHW35" s="112"/>
      <c r="HHX35" s="112"/>
      <c r="HHY35" s="112"/>
      <c r="HHZ35" s="112"/>
      <c r="HIA35" s="112"/>
      <c r="HIB35" s="112"/>
      <c r="HIC35" s="112"/>
      <c r="HID35" s="112"/>
      <c r="HIE35" s="112"/>
      <c r="HIF35" s="112"/>
      <c r="HIG35" s="112"/>
      <c r="HIH35" s="112"/>
      <c r="HII35" s="112"/>
      <c r="HIJ35" s="112"/>
      <c r="HIK35" s="112"/>
      <c r="HIL35" s="112"/>
      <c r="HIM35" s="112"/>
      <c r="HIN35" s="112"/>
      <c r="HIO35" s="112"/>
      <c r="HIP35" s="112"/>
      <c r="HIQ35" s="112"/>
      <c r="HIR35" s="112"/>
      <c r="HIS35" s="112"/>
      <c r="HIT35" s="112"/>
      <c r="HIU35" s="112"/>
      <c r="HIV35" s="112"/>
      <c r="HIW35" s="112"/>
      <c r="HIX35" s="112"/>
      <c r="HIY35" s="112"/>
      <c r="HIZ35" s="112"/>
      <c r="HJA35" s="112"/>
      <c r="HJB35" s="112"/>
      <c r="HJC35" s="112"/>
      <c r="HJD35" s="112"/>
      <c r="HJE35" s="112"/>
      <c r="HJF35" s="112"/>
      <c r="HJG35" s="112"/>
      <c r="HJH35" s="112"/>
      <c r="HJI35" s="112"/>
      <c r="HJJ35" s="112"/>
      <c r="HJK35" s="112"/>
      <c r="HJL35" s="112"/>
      <c r="HJM35" s="112"/>
      <c r="HJN35" s="112"/>
      <c r="HJO35" s="112"/>
      <c r="HJP35" s="112"/>
      <c r="HJQ35" s="112"/>
      <c r="HJR35" s="112"/>
      <c r="HJS35" s="112"/>
      <c r="HJT35" s="112"/>
      <c r="HJU35" s="112"/>
      <c r="HJV35" s="112"/>
      <c r="HJW35" s="112"/>
      <c r="HJX35" s="112"/>
      <c r="HJY35" s="112"/>
      <c r="HJZ35" s="112"/>
      <c r="HKA35" s="112"/>
      <c r="HKB35" s="112"/>
      <c r="HKC35" s="112"/>
      <c r="HKD35" s="112"/>
      <c r="HKE35" s="112"/>
      <c r="HKF35" s="112"/>
      <c r="HKG35" s="112"/>
      <c r="HKH35" s="112"/>
      <c r="HKI35" s="112"/>
      <c r="HKJ35" s="112"/>
      <c r="HKK35" s="112"/>
      <c r="HKL35" s="112"/>
      <c r="HKM35" s="112"/>
      <c r="HKN35" s="112"/>
      <c r="HKO35" s="112"/>
      <c r="HKP35" s="112"/>
      <c r="HKQ35" s="112"/>
      <c r="HKR35" s="112"/>
      <c r="HKS35" s="112"/>
      <c r="HKT35" s="112"/>
      <c r="HKU35" s="112"/>
      <c r="HKV35" s="112"/>
      <c r="HKW35" s="112"/>
      <c r="HKX35" s="112"/>
      <c r="HKY35" s="112"/>
      <c r="HKZ35" s="112"/>
      <c r="HLA35" s="112"/>
      <c r="HLB35" s="112"/>
      <c r="HLC35" s="112"/>
      <c r="HLD35" s="112"/>
      <c r="HLE35" s="112"/>
      <c r="HLF35" s="112"/>
      <c r="HLG35" s="112"/>
      <c r="HLH35" s="112"/>
      <c r="HLI35" s="112"/>
      <c r="HLJ35" s="112"/>
      <c r="HLK35" s="112"/>
      <c r="HLL35" s="112"/>
      <c r="HLM35" s="112"/>
      <c r="HLN35" s="112"/>
      <c r="HLO35" s="112"/>
      <c r="HLP35" s="112"/>
      <c r="HLQ35" s="112"/>
      <c r="HLR35" s="112"/>
      <c r="HLS35" s="112"/>
      <c r="HLT35" s="112"/>
      <c r="HLU35" s="112"/>
      <c r="HLV35" s="112"/>
      <c r="HLW35" s="112"/>
      <c r="HLX35" s="112"/>
      <c r="HLY35" s="112"/>
      <c r="HLZ35" s="112"/>
      <c r="HMA35" s="112"/>
      <c r="HMB35" s="112"/>
      <c r="HMC35" s="112"/>
      <c r="HMD35" s="112"/>
      <c r="HME35" s="112"/>
      <c r="HMF35" s="112"/>
      <c r="HMG35" s="112"/>
      <c r="HMH35" s="112"/>
      <c r="HMI35" s="112"/>
      <c r="HMJ35" s="112"/>
      <c r="HMK35" s="112"/>
      <c r="HML35" s="112"/>
      <c r="HMM35" s="112"/>
      <c r="HMN35" s="112"/>
      <c r="HMO35" s="112"/>
      <c r="HMP35" s="112"/>
      <c r="HMQ35" s="112"/>
      <c r="HMR35" s="112"/>
      <c r="HMS35" s="112"/>
      <c r="HMT35" s="112"/>
      <c r="HMU35" s="112"/>
      <c r="HMV35" s="112"/>
      <c r="HMW35" s="112"/>
      <c r="HMX35" s="112"/>
      <c r="HMY35" s="112"/>
      <c r="HMZ35" s="112"/>
      <c r="HNA35" s="112"/>
      <c r="HNB35" s="112"/>
      <c r="HNC35" s="112"/>
      <c r="HND35" s="112"/>
      <c r="HNE35" s="112"/>
      <c r="HNF35" s="112"/>
      <c r="HNG35" s="112"/>
      <c r="HNH35" s="112"/>
      <c r="HNI35" s="112"/>
      <c r="HNJ35" s="112"/>
      <c r="HNK35" s="112"/>
      <c r="HNL35" s="112"/>
      <c r="HNM35" s="112"/>
      <c r="HNN35" s="112"/>
      <c r="HNO35" s="112"/>
      <c r="HNP35" s="112"/>
      <c r="HNQ35" s="112"/>
      <c r="HNR35" s="112"/>
      <c r="HNS35" s="112"/>
      <c r="HNT35" s="112"/>
      <c r="HNU35" s="112"/>
      <c r="HNV35" s="112"/>
      <c r="HNW35" s="112"/>
      <c r="HNX35" s="112"/>
      <c r="HNY35" s="112"/>
      <c r="HNZ35" s="112"/>
      <c r="HOA35" s="112"/>
      <c r="HOB35" s="112"/>
      <c r="HOC35" s="112"/>
      <c r="HOD35" s="112"/>
      <c r="HOE35" s="112"/>
      <c r="HOF35" s="112"/>
      <c r="HOG35" s="112"/>
      <c r="HOH35" s="112"/>
      <c r="HOI35" s="112"/>
      <c r="HOJ35" s="112"/>
      <c r="HOK35" s="112"/>
      <c r="HOL35" s="112"/>
      <c r="HOM35" s="112"/>
      <c r="HON35" s="112"/>
      <c r="HOO35" s="112"/>
      <c r="HOP35" s="112"/>
      <c r="HOQ35" s="112"/>
      <c r="HOR35" s="112"/>
      <c r="HOS35" s="112"/>
      <c r="HOT35" s="112"/>
      <c r="HOU35" s="112"/>
      <c r="HOV35" s="112"/>
      <c r="HOW35" s="112"/>
      <c r="HOX35" s="112"/>
      <c r="HOY35" s="112"/>
      <c r="HOZ35" s="112"/>
      <c r="HPA35" s="112"/>
      <c r="HPB35" s="112"/>
      <c r="HPC35" s="112"/>
      <c r="HPD35" s="112"/>
      <c r="HPE35" s="112"/>
      <c r="HPF35" s="112"/>
      <c r="HPG35" s="112"/>
      <c r="HPH35" s="112"/>
      <c r="HPI35" s="112"/>
      <c r="HPJ35" s="112"/>
      <c r="HPK35" s="112"/>
      <c r="HPL35" s="112"/>
      <c r="HPM35" s="112"/>
      <c r="HPN35" s="112"/>
      <c r="HPO35" s="112"/>
      <c r="HPP35" s="112"/>
      <c r="HPQ35" s="112"/>
      <c r="HPR35" s="112"/>
      <c r="HPS35" s="112"/>
      <c r="HPT35" s="112"/>
      <c r="HPU35" s="112"/>
      <c r="HPV35" s="112"/>
      <c r="HPW35" s="112"/>
      <c r="HPX35" s="112"/>
      <c r="HPY35" s="112"/>
      <c r="HPZ35" s="112"/>
      <c r="HQA35" s="112"/>
      <c r="HQB35" s="112"/>
      <c r="HQC35" s="112"/>
      <c r="HQD35" s="112"/>
      <c r="HQE35" s="112"/>
      <c r="HQF35" s="112"/>
      <c r="HQG35" s="112"/>
      <c r="HQH35" s="112"/>
      <c r="HQI35" s="112"/>
      <c r="HQJ35" s="112"/>
      <c r="HQK35" s="112"/>
      <c r="HQL35" s="112"/>
      <c r="HQM35" s="112"/>
      <c r="HQN35" s="112"/>
      <c r="HQO35" s="112"/>
      <c r="HQP35" s="112"/>
      <c r="HQQ35" s="112"/>
      <c r="HQR35" s="112"/>
      <c r="HQS35" s="112"/>
      <c r="HQT35" s="112"/>
      <c r="HQU35" s="112"/>
      <c r="HQV35" s="112"/>
      <c r="HQW35" s="112"/>
      <c r="HQX35" s="112"/>
      <c r="HQY35" s="112"/>
      <c r="HQZ35" s="112"/>
      <c r="HRA35" s="112"/>
      <c r="HRB35" s="112"/>
      <c r="HRC35" s="112"/>
      <c r="HRD35" s="112"/>
      <c r="HRE35" s="112"/>
      <c r="HRF35" s="112"/>
      <c r="HRG35" s="112"/>
      <c r="HRH35" s="112"/>
      <c r="HRI35" s="112"/>
      <c r="HRJ35" s="112"/>
      <c r="HRK35" s="112"/>
      <c r="HRL35" s="112"/>
      <c r="HRM35" s="112"/>
      <c r="HRN35" s="112"/>
      <c r="HRO35" s="112"/>
      <c r="HRP35" s="112"/>
      <c r="HRQ35" s="112"/>
      <c r="HRR35" s="112"/>
      <c r="HRS35" s="112"/>
      <c r="HRT35" s="112"/>
      <c r="HRU35" s="112"/>
      <c r="HRV35" s="112"/>
      <c r="HRW35" s="112"/>
      <c r="HRX35" s="112"/>
      <c r="HRY35" s="112"/>
      <c r="HRZ35" s="112"/>
      <c r="HSA35" s="112"/>
      <c r="HSB35" s="112"/>
      <c r="HSC35" s="112"/>
      <c r="HSD35" s="112"/>
      <c r="HSE35" s="112"/>
      <c r="HSF35" s="112"/>
      <c r="HSG35" s="112"/>
      <c r="HSH35" s="112"/>
      <c r="HSI35" s="112"/>
      <c r="HSJ35" s="112"/>
      <c r="HSK35" s="112"/>
      <c r="HSL35" s="112"/>
      <c r="HSM35" s="112"/>
      <c r="HSN35" s="112"/>
      <c r="HSO35" s="112"/>
      <c r="HSP35" s="112"/>
      <c r="HSQ35" s="112"/>
      <c r="HSR35" s="112"/>
      <c r="HSS35" s="112"/>
      <c r="HST35" s="112"/>
      <c r="HSU35" s="112"/>
      <c r="HSV35" s="112"/>
      <c r="HSW35" s="112"/>
      <c r="HSX35" s="112"/>
      <c r="HSY35" s="112"/>
      <c r="HSZ35" s="112"/>
      <c r="HTA35" s="112"/>
      <c r="HTB35" s="112"/>
      <c r="HTC35" s="112"/>
      <c r="HTD35" s="112"/>
      <c r="HTE35" s="112"/>
      <c r="HTF35" s="112"/>
      <c r="HTG35" s="112"/>
      <c r="HTH35" s="112"/>
      <c r="HTI35" s="112"/>
      <c r="HTJ35" s="112"/>
      <c r="HTK35" s="112"/>
      <c r="HTL35" s="112"/>
      <c r="HTM35" s="112"/>
      <c r="HTN35" s="112"/>
    </row>
    <row r="36" spans="1:5942" ht="9.9499999999999993" customHeight="1" x14ac:dyDescent="0.2">
      <c r="A36" s="347" t="s">
        <v>244</v>
      </c>
      <c r="B36" s="71">
        <v>39</v>
      </c>
      <c r="C36" s="393"/>
      <c r="D36" s="339">
        <f t="shared" si="41"/>
        <v>39</v>
      </c>
      <c r="E36" s="339">
        <v>9</v>
      </c>
      <c r="F36" s="393"/>
      <c r="G36" s="339">
        <f t="shared" si="42"/>
        <v>9</v>
      </c>
      <c r="H36" s="251">
        <f>E36/B36</f>
        <v>0.23076923076923078</v>
      </c>
      <c r="I36" s="251" t="e">
        <f t="shared" si="3"/>
        <v>#DIV/0!</v>
      </c>
      <c r="J36" s="251">
        <f t="shared" si="4"/>
        <v>0.23076923076923078</v>
      </c>
      <c r="K36" s="339">
        <v>11</v>
      </c>
      <c r="L36" s="393"/>
      <c r="M36" s="339">
        <f t="shared" si="5"/>
        <v>11</v>
      </c>
      <c r="N36" s="339">
        <v>0</v>
      </c>
      <c r="O36" s="393"/>
      <c r="P36" s="339">
        <f t="shared" si="6"/>
        <v>0</v>
      </c>
      <c r="Q36" s="251">
        <f t="shared" si="7"/>
        <v>0</v>
      </c>
      <c r="R36" s="251" t="e">
        <f t="shared" si="8"/>
        <v>#DIV/0!</v>
      </c>
      <c r="S36" s="251">
        <f t="shared" si="9"/>
        <v>0</v>
      </c>
      <c r="T36" s="339">
        <v>0</v>
      </c>
      <c r="U36" s="393"/>
      <c r="V36" s="339">
        <f t="shared" si="10"/>
        <v>0</v>
      </c>
      <c r="W36" s="524">
        <v>0</v>
      </c>
      <c r="X36" s="393"/>
      <c r="Y36" s="339">
        <f t="shared" si="11"/>
        <v>0</v>
      </c>
      <c r="Z36" s="251" t="e">
        <f t="shared" si="12"/>
        <v>#DIV/0!</v>
      </c>
      <c r="AA36" s="251" t="e">
        <f t="shared" si="13"/>
        <v>#DIV/0!</v>
      </c>
      <c r="AB36" s="251" t="e">
        <f t="shared" si="14"/>
        <v>#DIV/0!</v>
      </c>
      <c r="AC36" s="414"/>
      <c r="AD36" s="414"/>
      <c r="AE36" s="393">
        <f t="shared" si="15"/>
        <v>0</v>
      </c>
      <c r="AF36" s="414"/>
      <c r="AG36" s="414"/>
      <c r="AH36" s="393">
        <f t="shared" si="16"/>
        <v>0</v>
      </c>
      <c r="AI36" s="479" t="e">
        <f t="shared" si="17"/>
        <v>#DIV/0!</v>
      </c>
      <c r="AJ36" s="479" t="e">
        <f t="shared" si="18"/>
        <v>#DIV/0!</v>
      </c>
      <c r="AK36" s="479" t="e">
        <f t="shared" si="19"/>
        <v>#DIV/0!</v>
      </c>
      <c r="AL36" s="339">
        <f t="shared" si="99"/>
        <v>50</v>
      </c>
      <c r="AM36" s="393"/>
      <c r="AN36" s="339">
        <f t="shared" si="100"/>
        <v>50</v>
      </c>
      <c r="AO36" s="339">
        <f t="shared" si="101"/>
        <v>9</v>
      </c>
      <c r="AP36" s="393"/>
      <c r="AQ36" s="339">
        <f t="shared" si="98"/>
        <v>9</v>
      </c>
      <c r="AR36" s="251">
        <f>AO36/AL36</f>
        <v>0.18</v>
      </c>
      <c r="AS36" s="251" t="e">
        <f t="shared" si="23"/>
        <v>#DIV/0!</v>
      </c>
      <c r="AT36" s="251">
        <f t="shared" si="24"/>
        <v>0.18</v>
      </c>
      <c r="AU36" s="49"/>
    </row>
    <row r="37" spans="1:5942" ht="9.9499999999999993" customHeight="1" x14ac:dyDescent="0.2">
      <c r="A37" s="352" t="s">
        <v>183</v>
      </c>
      <c r="B37" s="67">
        <v>0</v>
      </c>
      <c r="C37" s="414"/>
      <c r="D37" s="339">
        <f t="shared" si="41"/>
        <v>0</v>
      </c>
      <c r="E37" s="339">
        <v>0</v>
      </c>
      <c r="F37" s="393"/>
      <c r="G37" s="339">
        <f t="shared" ref="G37" si="103">SUM(E37:F37)</f>
        <v>0</v>
      </c>
      <c r="H37" s="251" t="e">
        <f>E37/B37</f>
        <v>#DIV/0!</v>
      </c>
      <c r="I37" s="251" t="e">
        <f t="shared" ref="I37" si="104">F37/C37</f>
        <v>#DIV/0!</v>
      </c>
      <c r="J37" s="251" t="e">
        <f t="shared" ref="J37" si="105">G37/D37</f>
        <v>#DIV/0!</v>
      </c>
      <c r="K37" s="339">
        <v>1</v>
      </c>
      <c r="L37" s="393"/>
      <c r="M37" s="339">
        <f t="shared" si="5"/>
        <v>1</v>
      </c>
      <c r="N37" s="339">
        <v>0</v>
      </c>
      <c r="O37" s="393"/>
      <c r="P37" s="339">
        <f t="shared" si="6"/>
        <v>0</v>
      </c>
      <c r="Q37" s="251">
        <f>N37/K37</f>
        <v>0</v>
      </c>
      <c r="R37" s="251" t="e">
        <f t="shared" si="8"/>
        <v>#DIV/0!</v>
      </c>
      <c r="S37" s="251">
        <f t="shared" si="9"/>
        <v>0</v>
      </c>
      <c r="T37" s="339">
        <f>1+1</f>
        <v>2</v>
      </c>
      <c r="U37" s="393"/>
      <c r="V37" s="339">
        <f t="shared" si="10"/>
        <v>2</v>
      </c>
      <c r="W37" s="524">
        <v>1</v>
      </c>
      <c r="X37" s="393"/>
      <c r="Y37" s="339">
        <f t="shared" si="11"/>
        <v>1</v>
      </c>
      <c r="Z37" s="251">
        <f>W37/T37</f>
        <v>0.5</v>
      </c>
      <c r="AA37" s="251" t="e">
        <f t="shared" si="13"/>
        <v>#DIV/0!</v>
      </c>
      <c r="AB37" s="251">
        <f t="shared" si="14"/>
        <v>0.5</v>
      </c>
      <c r="AC37" s="414"/>
      <c r="AD37" s="414"/>
      <c r="AE37" s="393">
        <f t="shared" si="15"/>
        <v>0</v>
      </c>
      <c r="AF37" s="414"/>
      <c r="AG37" s="414"/>
      <c r="AH37" s="393">
        <f t="shared" si="16"/>
        <v>0</v>
      </c>
      <c r="AI37" s="479" t="e">
        <f>AF37/AC37</f>
        <v>#DIV/0!</v>
      </c>
      <c r="AJ37" s="479" t="e">
        <f t="shared" si="18"/>
        <v>#DIV/0!</v>
      </c>
      <c r="AK37" s="479" t="e">
        <f t="shared" si="19"/>
        <v>#DIV/0!</v>
      </c>
      <c r="AL37" s="339">
        <f t="shared" ref="AL37" si="106">SUM(B37,K37,T37,AC37)</f>
        <v>3</v>
      </c>
      <c r="AM37" s="393"/>
      <c r="AN37" s="339">
        <f t="shared" ref="AN37" si="107">SUM(AL37:AM37)</f>
        <v>3</v>
      </c>
      <c r="AO37" s="339">
        <f t="shared" ref="AO37" si="108">SUM(E37,N37,W37,AF37)</f>
        <v>1</v>
      </c>
      <c r="AP37" s="393"/>
      <c r="AQ37" s="339">
        <f t="shared" ref="AQ37" si="109">SUM(AO37:AP37)</f>
        <v>1</v>
      </c>
      <c r="AR37" s="251">
        <f>AO37/AL37</f>
        <v>0.33333333333333331</v>
      </c>
      <c r="AS37" s="251" t="e">
        <f t="shared" ref="AS37" si="110">AP37/AM37</f>
        <v>#DIV/0!</v>
      </c>
      <c r="AT37" s="251">
        <f t="shared" ref="AT37" si="111">AQ37/AN37</f>
        <v>0.33333333333333331</v>
      </c>
      <c r="AU37" s="49"/>
    </row>
    <row r="38" spans="1:5942" s="111" customFormat="1" ht="9.9499999999999993" customHeight="1" x14ac:dyDescent="0.2">
      <c r="A38" s="400" t="s">
        <v>276</v>
      </c>
      <c r="B38" s="67">
        <v>14</v>
      </c>
      <c r="C38" s="393"/>
      <c r="D38" s="339">
        <f t="shared" si="41"/>
        <v>14</v>
      </c>
      <c r="E38" s="339">
        <v>1</v>
      </c>
      <c r="F38" s="393"/>
      <c r="G38" s="339">
        <f t="shared" si="42"/>
        <v>1</v>
      </c>
      <c r="H38" s="251">
        <f t="shared" si="43"/>
        <v>7.1428571428571425E-2</v>
      </c>
      <c r="I38" s="251" t="e">
        <f t="shared" si="3"/>
        <v>#DIV/0!</v>
      </c>
      <c r="J38" s="251">
        <f t="shared" si="4"/>
        <v>7.1428571428571425E-2</v>
      </c>
      <c r="K38" s="339">
        <v>17</v>
      </c>
      <c r="L38" s="393"/>
      <c r="M38" s="339">
        <f t="shared" si="5"/>
        <v>17</v>
      </c>
      <c r="N38" s="339">
        <v>1</v>
      </c>
      <c r="O38" s="393"/>
      <c r="P38" s="339">
        <f t="shared" si="6"/>
        <v>1</v>
      </c>
      <c r="Q38" s="251">
        <f t="shared" si="7"/>
        <v>5.8823529411764705E-2</v>
      </c>
      <c r="R38" s="251" t="e">
        <f t="shared" si="8"/>
        <v>#DIV/0!</v>
      </c>
      <c r="S38" s="251">
        <f t="shared" si="9"/>
        <v>5.8823529411764705E-2</v>
      </c>
      <c r="T38" s="339">
        <f>17+4</f>
        <v>21</v>
      </c>
      <c r="U38" s="393"/>
      <c r="V38" s="339">
        <f t="shared" si="10"/>
        <v>21</v>
      </c>
      <c r="W38" s="524">
        <v>4</v>
      </c>
      <c r="X38" s="393"/>
      <c r="Y38" s="339">
        <f t="shared" si="11"/>
        <v>4</v>
      </c>
      <c r="Z38" s="251">
        <f t="shared" si="12"/>
        <v>0.19047619047619047</v>
      </c>
      <c r="AA38" s="251" t="e">
        <f t="shared" si="13"/>
        <v>#DIV/0!</v>
      </c>
      <c r="AB38" s="251">
        <f t="shared" si="14"/>
        <v>0.19047619047619047</v>
      </c>
      <c r="AC38" s="393"/>
      <c r="AD38" s="393"/>
      <c r="AE38" s="393">
        <f t="shared" si="15"/>
        <v>0</v>
      </c>
      <c r="AF38" s="393"/>
      <c r="AG38" s="393"/>
      <c r="AH38" s="393">
        <f t="shared" si="16"/>
        <v>0</v>
      </c>
      <c r="AI38" s="479" t="e">
        <f t="shared" si="17"/>
        <v>#DIV/0!</v>
      </c>
      <c r="AJ38" s="479" t="e">
        <f t="shared" si="18"/>
        <v>#DIV/0!</v>
      </c>
      <c r="AK38" s="479" t="e">
        <f t="shared" si="19"/>
        <v>#DIV/0!</v>
      </c>
      <c r="AL38" s="339">
        <f t="shared" si="99"/>
        <v>52</v>
      </c>
      <c r="AM38" s="393"/>
      <c r="AN38" s="339">
        <f t="shared" si="100"/>
        <v>52</v>
      </c>
      <c r="AO38" s="339">
        <f t="shared" si="101"/>
        <v>6</v>
      </c>
      <c r="AP38" s="393"/>
      <c r="AQ38" s="339">
        <f t="shared" si="98"/>
        <v>6</v>
      </c>
      <c r="AR38" s="251">
        <f t="shared" ref="AR38:AR44" si="112">AO38/AL38</f>
        <v>0.11538461538461539</v>
      </c>
      <c r="AS38" s="251" t="e">
        <f t="shared" si="23"/>
        <v>#DIV/0!</v>
      </c>
      <c r="AT38" s="251">
        <f t="shared" si="24"/>
        <v>0.11538461538461539</v>
      </c>
      <c r="AU38" s="117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  <c r="LH38" s="112"/>
      <c r="LI38" s="112"/>
      <c r="LJ38" s="112"/>
      <c r="LK38" s="112"/>
      <c r="LL38" s="112"/>
      <c r="LM38" s="112"/>
      <c r="LN38" s="112"/>
      <c r="LO38" s="112"/>
      <c r="LP38" s="112"/>
      <c r="LQ38" s="112"/>
      <c r="LR38" s="112"/>
      <c r="LS38" s="112"/>
      <c r="LT38" s="112"/>
      <c r="LU38" s="112"/>
      <c r="LV38" s="112"/>
      <c r="LW38" s="112"/>
      <c r="LX38" s="112"/>
      <c r="LY38" s="112"/>
      <c r="LZ38" s="112"/>
      <c r="MA38" s="112"/>
      <c r="MB38" s="112"/>
      <c r="MC38" s="112"/>
      <c r="MD38" s="112"/>
      <c r="ME38" s="112"/>
      <c r="MF38" s="112"/>
      <c r="MG38" s="112"/>
      <c r="MH38" s="112"/>
      <c r="MI38" s="112"/>
      <c r="MJ38" s="112"/>
      <c r="MK38" s="112"/>
      <c r="ML38" s="112"/>
      <c r="MM38" s="112"/>
      <c r="MN38" s="112"/>
      <c r="MO38" s="112"/>
      <c r="MP38" s="112"/>
      <c r="MQ38" s="112"/>
      <c r="MR38" s="112"/>
      <c r="MS38" s="112"/>
      <c r="MT38" s="112"/>
      <c r="MU38" s="112"/>
      <c r="MV38" s="112"/>
      <c r="MW38" s="112"/>
      <c r="MX38" s="112"/>
      <c r="MY38" s="112"/>
      <c r="MZ38" s="112"/>
      <c r="NA38" s="112"/>
      <c r="NB38" s="112"/>
      <c r="NC38" s="112"/>
      <c r="ND38" s="112"/>
      <c r="NE38" s="112"/>
      <c r="NF38" s="112"/>
      <c r="NG38" s="112"/>
      <c r="NH38" s="112"/>
      <c r="NI38" s="112"/>
      <c r="NJ38" s="112"/>
      <c r="NK38" s="112"/>
      <c r="NL38" s="112"/>
      <c r="NM38" s="112"/>
      <c r="NN38" s="112"/>
      <c r="NO38" s="112"/>
      <c r="NP38" s="112"/>
      <c r="NQ38" s="112"/>
      <c r="NR38" s="112"/>
      <c r="NS38" s="112"/>
      <c r="NT38" s="112"/>
      <c r="NU38" s="112"/>
      <c r="NV38" s="112"/>
      <c r="NW38" s="112"/>
      <c r="NX38" s="112"/>
      <c r="NY38" s="112"/>
      <c r="NZ38" s="112"/>
      <c r="OA38" s="112"/>
      <c r="OB38" s="112"/>
      <c r="OC38" s="112"/>
      <c r="OD38" s="112"/>
      <c r="OE38" s="112"/>
      <c r="OF38" s="112"/>
      <c r="OG38" s="112"/>
      <c r="OH38" s="112"/>
      <c r="OI38" s="112"/>
      <c r="OJ38" s="112"/>
      <c r="OK38" s="112"/>
      <c r="OL38" s="112"/>
      <c r="OM38" s="112"/>
      <c r="ON38" s="112"/>
      <c r="OO38" s="112"/>
      <c r="OP38" s="112"/>
      <c r="OQ38" s="112"/>
      <c r="OR38" s="112"/>
      <c r="OS38" s="112"/>
      <c r="OT38" s="112"/>
      <c r="OU38" s="112"/>
      <c r="OV38" s="112"/>
      <c r="OW38" s="112"/>
      <c r="OX38" s="112"/>
      <c r="OY38" s="112"/>
      <c r="OZ38" s="112"/>
      <c r="PA38" s="112"/>
      <c r="PB38" s="112"/>
      <c r="PC38" s="112"/>
      <c r="PD38" s="112"/>
      <c r="PE38" s="112"/>
      <c r="PF38" s="112"/>
      <c r="PG38" s="112"/>
      <c r="PH38" s="112"/>
      <c r="PI38" s="112"/>
      <c r="PJ38" s="112"/>
      <c r="PK38" s="112"/>
      <c r="PL38" s="112"/>
      <c r="PM38" s="112"/>
      <c r="PN38" s="112"/>
      <c r="PO38" s="112"/>
      <c r="PP38" s="112"/>
      <c r="PQ38" s="112"/>
      <c r="PR38" s="112"/>
      <c r="PS38" s="112"/>
      <c r="PT38" s="112"/>
      <c r="PU38" s="112"/>
      <c r="PV38" s="112"/>
      <c r="PW38" s="112"/>
      <c r="PX38" s="112"/>
      <c r="PY38" s="112"/>
      <c r="PZ38" s="112"/>
      <c r="QA38" s="112"/>
      <c r="QB38" s="112"/>
      <c r="QC38" s="112"/>
      <c r="QD38" s="112"/>
      <c r="QE38" s="112"/>
      <c r="QF38" s="112"/>
      <c r="QG38" s="112"/>
      <c r="QH38" s="112"/>
      <c r="QI38" s="112"/>
      <c r="QJ38" s="112"/>
      <c r="QK38" s="112"/>
      <c r="QL38" s="112"/>
      <c r="QM38" s="112"/>
      <c r="QN38" s="112"/>
      <c r="QO38" s="112"/>
      <c r="QP38" s="112"/>
      <c r="QQ38" s="112"/>
      <c r="QR38" s="112"/>
      <c r="QS38" s="112"/>
      <c r="QT38" s="112"/>
      <c r="QU38" s="112"/>
      <c r="QV38" s="112"/>
      <c r="QW38" s="112"/>
      <c r="QX38" s="112"/>
      <c r="QY38" s="112"/>
      <c r="QZ38" s="112"/>
      <c r="RA38" s="112"/>
      <c r="RB38" s="112"/>
      <c r="RC38" s="112"/>
      <c r="RD38" s="112"/>
      <c r="RE38" s="112"/>
      <c r="RF38" s="112"/>
      <c r="RG38" s="112"/>
      <c r="RH38" s="112"/>
      <c r="RI38" s="112"/>
      <c r="RJ38" s="112"/>
      <c r="RK38" s="112"/>
      <c r="RL38" s="112"/>
      <c r="RM38" s="112"/>
      <c r="RN38" s="112"/>
      <c r="RO38" s="112"/>
      <c r="RP38" s="112"/>
      <c r="RQ38" s="112"/>
      <c r="RR38" s="112"/>
      <c r="RS38" s="112"/>
      <c r="RT38" s="112"/>
      <c r="RU38" s="112"/>
      <c r="RV38" s="112"/>
      <c r="RW38" s="112"/>
      <c r="RX38" s="112"/>
      <c r="RY38" s="112"/>
      <c r="RZ38" s="112"/>
      <c r="SA38" s="112"/>
      <c r="SB38" s="112"/>
      <c r="SC38" s="112"/>
      <c r="SD38" s="112"/>
      <c r="SE38" s="112"/>
      <c r="SF38" s="112"/>
      <c r="SG38" s="112"/>
      <c r="SH38" s="112"/>
      <c r="SI38" s="112"/>
      <c r="SJ38" s="112"/>
      <c r="SK38" s="112"/>
      <c r="SL38" s="112"/>
      <c r="SM38" s="112"/>
      <c r="SN38" s="112"/>
      <c r="SO38" s="112"/>
      <c r="SP38" s="112"/>
      <c r="SQ38" s="112"/>
      <c r="SR38" s="112"/>
      <c r="SS38" s="112"/>
      <c r="ST38" s="112"/>
      <c r="SU38" s="112"/>
      <c r="SV38" s="112"/>
      <c r="SW38" s="112"/>
      <c r="SX38" s="112"/>
      <c r="SY38" s="112"/>
      <c r="SZ38" s="112"/>
      <c r="TA38" s="112"/>
      <c r="TB38" s="112"/>
      <c r="TC38" s="112"/>
      <c r="TD38" s="112"/>
      <c r="TE38" s="112"/>
      <c r="TF38" s="112"/>
      <c r="TG38" s="112"/>
      <c r="TH38" s="112"/>
      <c r="TI38" s="112"/>
      <c r="TJ38" s="112"/>
      <c r="TK38" s="112"/>
      <c r="TL38" s="112"/>
      <c r="TM38" s="112"/>
      <c r="TN38" s="112"/>
      <c r="TO38" s="112"/>
      <c r="TP38" s="112"/>
      <c r="TQ38" s="112"/>
      <c r="TR38" s="112"/>
      <c r="TS38" s="112"/>
      <c r="TT38" s="112"/>
      <c r="TU38" s="112"/>
      <c r="TV38" s="112"/>
      <c r="TW38" s="112"/>
      <c r="TX38" s="112"/>
      <c r="TY38" s="112"/>
      <c r="TZ38" s="112"/>
      <c r="UA38" s="112"/>
      <c r="UB38" s="112"/>
      <c r="UC38" s="112"/>
      <c r="UD38" s="112"/>
      <c r="UE38" s="112"/>
      <c r="UF38" s="112"/>
      <c r="UG38" s="112"/>
      <c r="UH38" s="112"/>
      <c r="UI38" s="112"/>
      <c r="UJ38" s="112"/>
      <c r="UK38" s="112"/>
      <c r="UL38" s="112"/>
      <c r="UM38" s="112"/>
      <c r="UN38" s="112"/>
      <c r="UO38" s="112"/>
      <c r="UP38" s="112"/>
      <c r="UQ38" s="112"/>
      <c r="UR38" s="112"/>
      <c r="US38" s="112"/>
      <c r="UT38" s="112"/>
      <c r="UU38" s="112"/>
      <c r="UV38" s="112"/>
      <c r="UW38" s="112"/>
      <c r="UX38" s="112"/>
      <c r="UY38" s="112"/>
      <c r="UZ38" s="112"/>
      <c r="VA38" s="112"/>
      <c r="VB38" s="112"/>
      <c r="VC38" s="112"/>
      <c r="VD38" s="112"/>
      <c r="VE38" s="112"/>
      <c r="VF38" s="112"/>
      <c r="VG38" s="112"/>
      <c r="VH38" s="112"/>
      <c r="VI38" s="112"/>
      <c r="VJ38" s="112"/>
      <c r="VK38" s="112"/>
      <c r="VL38" s="112"/>
      <c r="VM38" s="112"/>
      <c r="VN38" s="112"/>
      <c r="VO38" s="112"/>
      <c r="VP38" s="112"/>
      <c r="VQ38" s="112"/>
      <c r="VR38" s="112"/>
      <c r="VS38" s="112"/>
      <c r="VT38" s="112"/>
      <c r="VU38" s="112"/>
      <c r="VV38" s="112"/>
      <c r="VW38" s="112"/>
      <c r="VX38" s="112"/>
      <c r="VY38" s="112"/>
      <c r="VZ38" s="112"/>
      <c r="WA38" s="112"/>
      <c r="WB38" s="112"/>
      <c r="WC38" s="112"/>
      <c r="WD38" s="112"/>
      <c r="WE38" s="112"/>
      <c r="WF38" s="112"/>
      <c r="WG38" s="112"/>
      <c r="WH38" s="112"/>
      <c r="WI38" s="112"/>
      <c r="WJ38" s="112"/>
      <c r="WK38" s="112"/>
      <c r="WL38" s="112"/>
      <c r="WM38" s="112"/>
      <c r="WN38" s="112"/>
      <c r="WO38" s="112"/>
      <c r="WP38" s="112"/>
      <c r="WQ38" s="112"/>
      <c r="WR38" s="112"/>
      <c r="WS38" s="112"/>
      <c r="WT38" s="112"/>
      <c r="WU38" s="112"/>
      <c r="WV38" s="112"/>
      <c r="WW38" s="112"/>
      <c r="WX38" s="112"/>
      <c r="WY38" s="112"/>
      <c r="WZ38" s="112"/>
      <c r="XA38" s="112"/>
      <c r="XB38" s="112"/>
      <c r="XC38" s="112"/>
      <c r="XD38" s="112"/>
      <c r="XE38" s="112"/>
      <c r="XF38" s="112"/>
      <c r="XG38" s="112"/>
      <c r="XH38" s="112"/>
      <c r="XI38" s="112"/>
      <c r="XJ38" s="112"/>
      <c r="XK38" s="112"/>
      <c r="XL38" s="112"/>
      <c r="XM38" s="112"/>
      <c r="XN38" s="112"/>
      <c r="XO38" s="112"/>
      <c r="XP38" s="112"/>
      <c r="XQ38" s="112"/>
      <c r="XR38" s="112"/>
      <c r="XS38" s="112"/>
      <c r="XT38" s="112"/>
      <c r="XU38" s="112"/>
      <c r="XV38" s="112"/>
      <c r="XW38" s="112"/>
      <c r="XX38" s="112"/>
      <c r="XY38" s="112"/>
      <c r="XZ38" s="112"/>
      <c r="YA38" s="112"/>
      <c r="YB38" s="112"/>
      <c r="YC38" s="112"/>
      <c r="YD38" s="112"/>
      <c r="YE38" s="112"/>
      <c r="YF38" s="112"/>
      <c r="YG38" s="112"/>
      <c r="YH38" s="112"/>
      <c r="YI38" s="112"/>
      <c r="YJ38" s="112"/>
      <c r="YK38" s="112"/>
      <c r="YL38" s="112"/>
      <c r="YM38" s="112"/>
      <c r="YN38" s="112"/>
      <c r="YO38" s="112"/>
      <c r="YP38" s="112"/>
      <c r="YQ38" s="112"/>
      <c r="YR38" s="112"/>
      <c r="YS38" s="112"/>
      <c r="YT38" s="112"/>
      <c r="YU38" s="112"/>
      <c r="YV38" s="112"/>
      <c r="YW38" s="112"/>
      <c r="YX38" s="112"/>
      <c r="YY38" s="112"/>
      <c r="YZ38" s="112"/>
      <c r="ZA38" s="112"/>
      <c r="ZB38" s="112"/>
      <c r="ZC38" s="112"/>
      <c r="ZD38" s="112"/>
      <c r="ZE38" s="112"/>
      <c r="ZF38" s="112"/>
      <c r="ZG38" s="112"/>
      <c r="ZH38" s="112"/>
      <c r="ZI38" s="112"/>
      <c r="ZJ38" s="112"/>
      <c r="ZK38" s="112"/>
      <c r="ZL38" s="112"/>
      <c r="ZM38" s="112"/>
      <c r="ZN38" s="112"/>
      <c r="ZO38" s="112"/>
      <c r="ZP38" s="112"/>
      <c r="ZQ38" s="112"/>
      <c r="ZR38" s="112"/>
      <c r="ZS38" s="112"/>
      <c r="ZT38" s="112"/>
      <c r="ZU38" s="112"/>
      <c r="ZV38" s="112"/>
      <c r="ZW38" s="112"/>
      <c r="ZX38" s="112"/>
      <c r="ZY38" s="112"/>
      <c r="ZZ38" s="112"/>
      <c r="AAA38" s="112"/>
      <c r="AAB38" s="112"/>
      <c r="AAC38" s="112"/>
      <c r="AAD38" s="112"/>
      <c r="AAE38" s="112"/>
      <c r="AAF38" s="112"/>
      <c r="AAG38" s="112"/>
      <c r="AAH38" s="112"/>
      <c r="AAI38" s="112"/>
      <c r="AAJ38" s="112"/>
      <c r="AAK38" s="112"/>
      <c r="AAL38" s="112"/>
      <c r="AAM38" s="112"/>
      <c r="AAN38" s="112"/>
      <c r="AAO38" s="112"/>
      <c r="AAP38" s="112"/>
      <c r="AAQ38" s="112"/>
      <c r="AAR38" s="112"/>
      <c r="AAS38" s="112"/>
      <c r="AAT38" s="112"/>
      <c r="AAU38" s="112"/>
      <c r="AAV38" s="112"/>
      <c r="AAW38" s="112"/>
      <c r="AAX38" s="112"/>
      <c r="AAY38" s="112"/>
      <c r="AAZ38" s="112"/>
      <c r="ABA38" s="112"/>
      <c r="ABB38" s="112"/>
      <c r="ABC38" s="112"/>
      <c r="ABD38" s="112"/>
      <c r="ABE38" s="112"/>
      <c r="ABF38" s="112"/>
      <c r="ABG38" s="112"/>
      <c r="ABH38" s="112"/>
      <c r="ABI38" s="112"/>
      <c r="ABJ38" s="112"/>
      <c r="ABK38" s="112"/>
      <c r="ABL38" s="112"/>
      <c r="ABM38" s="112"/>
      <c r="ABN38" s="112"/>
      <c r="ABO38" s="112"/>
      <c r="ABP38" s="112"/>
      <c r="ABQ38" s="112"/>
      <c r="ABR38" s="112"/>
      <c r="ABS38" s="112"/>
      <c r="ABT38" s="112"/>
      <c r="ABU38" s="112"/>
      <c r="ABV38" s="112"/>
      <c r="ABW38" s="112"/>
      <c r="ABX38" s="112"/>
      <c r="ABY38" s="112"/>
      <c r="ABZ38" s="112"/>
      <c r="ACA38" s="112"/>
      <c r="ACB38" s="112"/>
      <c r="ACC38" s="112"/>
      <c r="ACD38" s="112"/>
      <c r="ACE38" s="112"/>
      <c r="ACF38" s="112"/>
      <c r="ACG38" s="112"/>
      <c r="ACH38" s="112"/>
      <c r="ACI38" s="112"/>
      <c r="ACJ38" s="112"/>
      <c r="ACK38" s="112"/>
      <c r="ACL38" s="112"/>
      <c r="ACM38" s="112"/>
      <c r="ACN38" s="112"/>
      <c r="ACO38" s="112"/>
      <c r="ACP38" s="112"/>
      <c r="ACQ38" s="112"/>
      <c r="ACR38" s="112"/>
      <c r="ACS38" s="112"/>
      <c r="ACT38" s="112"/>
      <c r="ACU38" s="112"/>
      <c r="ACV38" s="112"/>
      <c r="ACW38" s="112"/>
      <c r="ACX38" s="112"/>
      <c r="ACY38" s="112"/>
      <c r="ACZ38" s="112"/>
      <c r="ADA38" s="112"/>
      <c r="ADB38" s="112"/>
      <c r="ADC38" s="112"/>
      <c r="ADD38" s="112"/>
      <c r="ADE38" s="112"/>
      <c r="ADF38" s="112"/>
      <c r="ADG38" s="112"/>
      <c r="ADH38" s="112"/>
      <c r="ADI38" s="112"/>
      <c r="ADJ38" s="112"/>
      <c r="ADK38" s="112"/>
      <c r="ADL38" s="112"/>
      <c r="ADM38" s="112"/>
      <c r="ADN38" s="112"/>
      <c r="ADO38" s="112"/>
      <c r="ADP38" s="112"/>
      <c r="ADQ38" s="112"/>
      <c r="ADR38" s="112"/>
      <c r="ADS38" s="112"/>
      <c r="ADT38" s="112"/>
      <c r="ADU38" s="112"/>
      <c r="ADV38" s="112"/>
      <c r="ADW38" s="112"/>
      <c r="ADX38" s="112"/>
      <c r="ADY38" s="112"/>
      <c r="ADZ38" s="112"/>
      <c r="AEA38" s="112"/>
      <c r="AEB38" s="112"/>
      <c r="AEC38" s="112"/>
      <c r="AED38" s="112"/>
      <c r="AEE38" s="112"/>
      <c r="AEF38" s="112"/>
      <c r="AEG38" s="112"/>
      <c r="AEH38" s="112"/>
      <c r="AEI38" s="112"/>
      <c r="AEJ38" s="112"/>
      <c r="AEK38" s="112"/>
      <c r="AEL38" s="112"/>
      <c r="AEM38" s="112"/>
      <c r="AEN38" s="112"/>
      <c r="AEO38" s="112"/>
      <c r="AEP38" s="112"/>
      <c r="AEQ38" s="112"/>
      <c r="AER38" s="112"/>
      <c r="AES38" s="112"/>
      <c r="AET38" s="112"/>
      <c r="AEU38" s="112"/>
      <c r="AEV38" s="112"/>
      <c r="AEW38" s="112"/>
      <c r="AEX38" s="112"/>
      <c r="AEY38" s="112"/>
      <c r="AEZ38" s="112"/>
      <c r="AFA38" s="112"/>
      <c r="AFB38" s="112"/>
      <c r="AFC38" s="112"/>
      <c r="AFD38" s="112"/>
      <c r="AFE38" s="112"/>
      <c r="AFF38" s="112"/>
      <c r="AFG38" s="112"/>
      <c r="AFH38" s="112"/>
      <c r="AFI38" s="112"/>
      <c r="AFJ38" s="112"/>
      <c r="AFK38" s="112"/>
      <c r="AFL38" s="112"/>
      <c r="AFM38" s="112"/>
      <c r="AFN38" s="112"/>
      <c r="AFO38" s="112"/>
      <c r="AFP38" s="112"/>
      <c r="AFQ38" s="112"/>
      <c r="AFR38" s="112"/>
      <c r="AFS38" s="112"/>
      <c r="AFT38" s="112"/>
      <c r="AFU38" s="112"/>
      <c r="AFV38" s="112"/>
      <c r="AFW38" s="112"/>
      <c r="AFX38" s="112"/>
      <c r="AFY38" s="112"/>
      <c r="AFZ38" s="112"/>
      <c r="AGA38" s="112"/>
      <c r="AGB38" s="112"/>
      <c r="AGC38" s="112"/>
      <c r="AGD38" s="112"/>
      <c r="AGE38" s="112"/>
      <c r="AGF38" s="112"/>
      <c r="AGG38" s="112"/>
      <c r="AGH38" s="112"/>
      <c r="AGI38" s="112"/>
      <c r="AGJ38" s="112"/>
      <c r="AGK38" s="112"/>
      <c r="AGL38" s="112"/>
      <c r="AGM38" s="112"/>
      <c r="AGN38" s="112"/>
      <c r="AGO38" s="112"/>
      <c r="AGP38" s="112"/>
      <c r="AGQ38" s="112"/>
      <c r="AGR38" s="112"/>
      <c r="AGS38" s="112"/>
      <c r="AGT38" s="112"/>
      <c r="AGU38" s="112"/>
      <c r="AGV38" s="112"/>
      <c r="AGW38" s="112"/>
      <c r="AGX38" s="112"/>
      <c r="AGY38" s="112"/>
      <c r="AGZ38" s="112"/>
      <c r="AHA38" s="112"/>
      <c r="AHB38" s="112"/>
      <c r="AHC38" s="112"/>
      <c r="AHD38" s="112"/>
      <c r="AHE38" s="112"/>
      <c r="AHF38" s="112"/>
      <c r="AHG38" s="112"/>
      <c r="AHH38" s="112"/>
      <c r="AHI38" s="112"/>
      <c r="AHJ38" s="112"/>
      <c r="AHK38" s="112"/>
      <c r="AHL38" s="112"/>
      <c r="AHM38" s="112"/>
      <c r="AHN38" s="112"/>
      <c r="AHO38" s="112"/>
      <c r="AHP38" s="112"/>
      <c r="AHQ38" s="112"/>
      <c r="AHR38" s="112"/>
      <c r="AHS38" s="112"/>
      <c r="AHT38" s="112"/>
      <c r="AHU38" s="112"/>
      <c r="AHV38" s="112"/>
      <c r="AHW38" s="112"/>
      <c r="AHX38" s="112"/>
      <c r="AHY38" s="112"/>
      <c r="AHZ38" s="112"/>
      <c r="AIA38" s="112"/>
      <c r="AIB38" s="112"/>
      <c r="AIC38" s="112"/>
      <c r="AID38" s="112"/>
      <c r="AIE38" s="112"/>
      <c r="AIF38" s="112"/>
      <c r="AIG38" s="112"/>
      <c r="AIH38" s="112"/>
      <c r="AII38" s="112"/>
      <c r="AIJ38" s="112"/>
      <c r="AIK38" s="112"/>
      <c r="AIL38" s="112"/>
      <c r="AIM38" s="112"/>
      <c r="AIN38" s="112"/>
      <c r="AIO38" s="112"/>
      <c r="AIP38" s="112"/>
      <c r="AIQ38" s="112"/>
      <c r="AIR38" s="112"/>
      <c r="AIS38" s="112"/>
      <c r="AIT38" s="112"/>
      <c r="AIU38" s="112"/>
      <c r="AIV38" s="112"/>
      <c r="AIW38" s="112"/>
      <c r="AIX38" s="112"/>
      <c r="AIY38" s="112"/>
      <c r="AIZ38" s="112"/>
      <c r="AJA38" s="112"/>
      <c r="AJB38" s="112"/>
      <c r="AJC38" s="112"/>
      <c r="AJD38" s="112"/>
      <c r="AJE38" s="112"/>
      <c r="AJF38" s="112"/>
      <c r="AJG38" s="112"/>
      <c r="AJH38" s="112"/>
      <c r="AJI38" s="112"/>
      <c r="AJJ38" s="112"/>
      <c r="AJK38" s="112"/>
      <c r="AJL38" s="112"/>
      <c r="AJM38" s="112"/>
      <c r="AJN38" s="112"/>
      <c r="AJO38" s="112"/>
      <c r="AJP38" s="112"/>
      <c r="AJQ38" s="112"/>
      <c r="AJR38" s="112"/>
      <c r="AJS38" s="112"/>
      <c r="AJT38" s="112"/>
      <c r="AJU38" s="112"/>
      <c r="AJV38" s="112"/>
      <c r="AJW38" s="112"/>
      <c r="AJX38" s="112"/>
      <c r="AJY38" s="112"/>
      <c r="AJZ38" s="112"/>
      <c r="AKA38" s="112"/>
      <c r="AKB38" s="112"/>
      <c r="AKC38" s="112"/>
      <c r="AKD38" s="112"/>
      <c r="AKE38" s="112"/>
      <c r="AKF38" s="112"/>
      <c r="AKG38" s="112"/>
      <c r="AKH38" s="112"/>
      <c r="AKI38" s="112"/>
      <c r="AKJ38" s="112"/>
      <c r="AKK38" s="112"/>
      <c r="AKL38" s="112"/>
      <c r="AKM38" s="112"/>
      <c r="AKN38" s="112"/>
      <c r="AKO38" s="112"/>
      <c r="AKP38" s="112"/>
      <c r="AKQ38" s="112"/>
      <c r="AKR38" s="112"/>
      <c r="AKS38" s="112"/>
      <c r="AKT38" s="112"/>
      <c r="AKU38" s="112"/>
      <c r="AKV38" s="112"/>
      <c r="AKW38" s="112"/>
      <c r="AKX38" s="112"/>
      <c r="AKY38" s="112"/>
      <c r="AKZ38" s="112"/>
      <c r="ALA38" s="112"/>
      <c r="ALB38" s="112"/>
      <c r="ALC38" s="112"/>
      <c r="ALD38" s="112"/>
      <c r="ALE38" s="112"/>
      <c r="ALF38" s="112"/>
      <c r="ALG38" s="112"/>
      <c r="ALH38" s="112"/>
      <c r="ALI38" s="112"/>
      <c r="ALJ38" s="112"/>
      <c r="ALK38" s="112"/>
      <c r="ALL38" s="112"/>
      <c r="ALM38" s="112"/>
      <c r="ALN38" s="112"/>
      <c r="ALO38" s="112"/>
      <c r="ALP38" s="112"/>
      <c r="ALQ38" s="112"/>
      <c r="ALR38" s="112"/>
      <c r="ALS38" s="112"/>
      <c r="ALT38" s="112"/>
      <c r="ALU38" s="112"/>
      <c r="ALV38" s="112"/>
      <c r="ALW38" s="112"/>
      <c r="ALX38" s="112"/>
      <c r="ALY38" s="112"/>
      <c r="ALZ38" s="112"/>
      <c r="AMA38" s="112"/>
      <c r="AMB38" s="112"/>
      <c r="AMC38" s="112"/>
      <c r="AMD38" s="112"/>
      <c r="AME38" s="112"/>
      <c r="AMF38" s="112"/>
      <c r="AMG38" s="112"/>
      <c r="AMH38" s="112"/>
      <c r="AMI38" s="112"/>
      <c r="AMJ38" s="112"/>
      <c r="AMK38" s="112"/>
      <c r="AML38" s="112"/>
      <c r="AMM38" s="112"/>
      <c r="AMN38" s="112"/>
      <c r="AMO38" s="112"/>
      <c r="AMP38" s="112"/>
      <c r="AMQ38" s="112"/>
      <c r="AMR38" s="112"/>
      <c r="AMS38" s="112"/>
      <c r="AMT38" s="112"/>
      <c r="AMU38" s="112"/>
      <c r="AMV38" s="112"/>
      <c r="AMW38" s="112"/>
      <c r="AMX38" s="112"/>
      <c r="AMY38" s="112"/>
      <c r="AMZ38" s="112"/>
      <c r="ANA38" s="112"/>
      <c r="ANB38" s="112"/>
      <c r="ANC38" s="112"/>
      <c r="AND38" s="112"/>
      <c r="ANE38" s="112"/>
      <c r="ANF38" s="112"/>
      <c r="ANG38" s="112"/>
      <c r="ANH38" s="112"/>
      <c r="ANI38" s="112"/>
      <c r="ANJ38" s="112"/>
      <c r="ANK38" s="112"/>
      <c r="ANL38" s="112"/>
      <c r="ANM38" s="112"/>
      <c r="ANN38" s="112"/>
      <c r="ANO38" s="112"/>
      <c r="ANP38" s="112"/>
      <c r="ANQ38" s="112"/>
      <c r="ANR38" s="112"/>
      <c r="ANS38" s="112"/>
      <c r="ANT38" s="112"/>
      <c r="ANU38" s="112"/>
      <c r="ANV38" s="112"/>
      <c r="ANW38" s="112"/>
      <c r="ANX38" s="112"/>
      <c r="ANY38" s="112"/>
      <c r="ANZ38" s="112"/>
      <c r="AOA38" s="112"/>
      <c r="AOB38" s="112"/>
      <c r="AOC38" s="112"/>
      <c r="AOD38" s="112"/>
      <c r="AOE38" s="112"/>
      <c r="AOF38" s="112"/>
      <c r="AOG38" s="112"/>
      <c r="AOH38" s="112"/>
      <c r="AOI38" s="112"/>
      <c r="AOJ38" s="112"/>
      <c r="AOK38" s="112"/>
      <c r="AOL38" s="112"/>
      <c r="AOM38" s="112"/>
      <c r="AON38" s="112"/>
      <c r="AOO38" s="112"/>
      <c r="AOP38" s="112"/>
      <c r="AOQ38" s="112"/>
      <c r="AOR38" s="112"/>
      <c r="AOS38" s="112"/>
      <c r="AOT38" s="112"/>
      <c r="AOU38" s="112"/>
      <c r="AOV38" s="112"/>
      <c r="AOW38" s="112"/>
      <c r="AOX38" s="112"/>
      <c r="AOY38" s="112"/>
      <c r="AOZ38" s="112"/>
      <c r="APA38" s="112"/>
      <c r="APB38" s="112"/>
      <c r="APC38" s="112"/>
      <c r="APD38" s="112"/>
      <c r="APE38" s="112"/>
      <c r="APF38" s="112"/>
      <c r="APG38" s="112"/>
      <c r="APH38" s="112"/>
      <c r="API38" s="112"/>
      <c r="APJ38" s="112"/>
      <c r="APK38" s="112"/>
      <c r="APL38" s="112"/>
      <c r="APM38" s="112"/>
      <c r="APN38" s="112"/>
      <c r="APO38" s="112"/>
      <c r="APP38" s="112"/>
      <c r="APQ38" s="112"/>
      <c r="APR38" s="112"/>
      <c r="APS38" s="112"/>
      <c r="APT38" s="112"/>
      <c r="APU38" s="112"/>
      <c r="APV38" s="112"/>
      <c r="APW38" s="112"/>
      <c r="APX38" s="112"/>
      <c r="APY38" s="112"/>
      <c r="APZ38" s="112"/>
      <c r="AQA38" s="112"/>
      <c r="AQB38" s="112"/>
      <c r="AQC38" s="112"/>
      <c r="AQD38" s="112"/>
      <c r="AQE38" s="112"/>
      <c r="AQF38" s="112"/>
      <c r="AQG38" s="112"/>
      <c r="AQH38" s="112"/>
      <c r="AQI38" s="112"/>
      <c r="AQJ38" s="112"/>
      <c r="AQK38" s="112"/>
      <c r="AQL38" s="112"/>
      <c r="AQM38" s="112"/>
      <c r="AQN38" s="112"/>
      <c r="AQO38" s="112"/>
      <c r="AQP38" s="112"/>
      <c r="AQQ38" s="112"/>
      <c r="AQR38" s="112"/>
      <c r="AQS38" s="112"/>
      <c r="AQT38" s="112"/>
      <c r="AQU38" s="112"/>
      <c r="AQV38" s="112"/>
      <c r="AQW38" s="112"/>
      <c r="AQX38" s="112"/>
      <c r="AQY38" s="112"/>
      <c r="AQZ38" s="112"/>
      <c r="ARA38" s="112"/>
      <c r="ARB38" s="112"/>
      <c r="ARC38" s="112"/>
      <c r="ARD38" s="112"/>
      <c r="ARE38" s="112"/>
      <c r="ARF38" s="112"/>
      <c r="ARG38" s="112"/>
      <c r="ARH38" s="112"/>
      <c r="ARI38" s="112"/>
      <c r="ARJ38" s="112"/>
      <c r="ARK38" s="112"/>
      <c r="ARL38" s="112"/>
      <c r="ARM38" s="112"/>
      <c r="ARN38" s="112"/>
      <c r="ARO38" s="112"/>
      <c r="ARP38" s="112"/>
      <c r="ARQ38" s="112"/>
      <c r="ARR38" s="112"/>
      <c r="ARS38" s="112"/>
      <c r="ART38" s="112"/>
      <c r="ARU38" s="112"/>
      <c r="ARV38" s="112"/>
      <c r="ARW38" s="112"/>
      <c r="ARX38" s="112"/>
      <c r="ARY38" s="112"/>
      <c r="ARZ38" s="112"/>
      <c r="ASA38" s="112"/>
      <c r="ASB38" s="112"/>
      <c r="ASC38" s="112"/>
      <c r="ASD38" s="112"/>
      <c r="ASE38" s="112"/>
      <c r="ASF38" s="112"/>
      <c r="ASG38" s="112"/>
      <c r="ASH38" s="112"/>
      <c r="ASI38" s="112"/>
      <c r="ASJ38" s="112"/>
      <c r="ASK38" s="112"/>
      <c r="ASL38" s="112"/>
      <c r="ASM38" s="112"/>
      <c r="ASN38" s="112"/>
      <c r="ASO38" s="112"/>
      <c r="ASP38" s="112"/>
      <c r="ASQ38" s="112"/>
      <c r="ASR38" s="112"/>
      <c r="ASS38" s="112"/>
      <c r="AST38" s="112"/>
      <c r="ASU38" s="112"/>
      <c r="ASV38" s="112"/>
      <c r="ASW38" s="112"/>
      <c r="ASX38" s="112"/>
      <c r="ASY38" s="112"/>
      <c r="ASZ38" s="112"/>
      <c r="ATA38" s="112"/>
      <c r="ATB38" s="112"/>
      <c r="ATC38" s="112"/>
      <c r="ATD38" s="112"/>
      <c r="ATE38" s="112"/>
      <c r="ATF38" s="112"/>
      <c r="ATG38" s="112"/>
      <c r="ATH38" s="112"/>
      <c r="ATI38" s="112"/>
      <c r="ATJ38" s="112"/>
      <c r="ATK38" s="112"/>
      <c r="ATL38" s="112"/>
      <c r="ATM38" s="112"/>
      <c r="ATN38" s="112"/>
      <c r="ATO38" s="112"/>
      <c r="ATP38" s="112"/>
      <c r="ATQ38" s="112"/>
      <c r="ATR38" s="112"/>
      <c r="ATS38" s="112"/>
      <c r="ATT38" s="112"/>
      <c r="ATU38" s="112"/>
      <c r="ATV38" s="112"/>
      <c r="ATW38" s="112"/>
      <c r="ATX38" s="112"/>
      <c r="ATY38" s="112"/>
      <c r="ATZ38" s="112"/>
      <c r="AUA38" s="112"/>
      <c r="AUB38" s="112"/>
      <c r="AUC38" s="112"/>
      <c r="AUD38" s="112"/>
      <c r="AUE38" s="112"/>
      <c r="AUF38" s="112"/>
      <c r="AUG38" s="112"/>
      <c r="AUH38" s="112"/>
      <c r="AUI38" s="112"/>
      <c r="AUJ38" s="112"/>
      <c r="AUK38" s="112"/>
      <c r="AUL38" s="112"/>
      <c r="AUM38" s="112"/>
      <c r="AUN38" s="112"/>
      <c r="AUO38" s="112"/>
      <c r="AUP38" s="112"/>
      <c r="AUQ38" s="112"/>
      <c r="AUR38" s="112"/>
      <c r="AUS38" s="112"/>
      <c r="AUT38" s="112"/>
      <c r="AUU38" s="112"/>
      <c r="AUV38" s="112"/>
      <c r="AUW38" s="112"/>
      <c r="AUX38" s="112"/>
      <c r="AUY38" s="112"/>
      <c r="AUZ38" s="112"/>
      <c r="AVA38" s="112"/>
      <c r="AVB38" s="112"/>
      <c r="AVC38" s="112"/>
      <c r="AVD38" s="112"/>
      <c r="AVE38" s="112"/>
      <c r="AVF38" s="112"/>
      <c r="AVG38" s="112"/>
      <c r="AVH38" s="112"/>
      <c r="AVI38" s="112"/>
      <c r="AVJ38" s="112"/>
      <c r="AVK38" s="112"/>
      <c r="AVL38" s="112"/>
      <c r="AVM38" s="112"/>
      <c r="AVN38" s="112"/>
      <c r="AVO38" s="112"/>
      <c r="AVP38" s="112"/>
      <c r="AVQ38" s="112"/>
      <c r="AVR38" s="112"/>
      <c r="AVS38" s="112"/>
      <c r="AVT38" s="112"/>
      <c r="AVU38" s="112"/>
      <c r="AVV38" s="112"/>
      <c r="AVW38" s="112"/>
      <c r="AVX38" s="112"/>
      <c r="AVY38" s="112"/>
      <c r="AVZ38" s="112"/>
      <c r="AWA38" s="112"/>
      <c r="AWB38" s="112"/>
      <c r="AWC38" s="112"/>
      <c r="AWD38" s="112"/>
      <c r="AWE38" s="112"/>
      <c r="AWF38" s="112"/>
      <c r="AWG38" s="112"/>
      <c r="AWH38" s="112"/>
      <c r="AWI38" s="112"/>
      <c r="AWJ38" s="112"/>
      <c r="AWK38" s="112"/>
      <c r="AWL38" s="112"/>
      <c r="AWM38" s="112"/>
      <c r="AWN38" s="112"/>
      <c r="AWO38" s="112"/>
      <c r="AWP38" s="112"/>
      <c r="AWQ38" s="112"/>
      <c r="AWR38" s="112"/>
      <c r="AWS38" s="112"/>
      <c r="AWT38" s="112"/>
      <c r="AWU38" s="112"/>
      <c r="AWV38" s="112"/>
      <c r="AWW38" s="112"/>
      <c r="AWX38" s="112"/>
      <c r="AWY38" s="112"/>
      <c r="AWZ38" s="112"/>
      <c r="AXA38" s="112"/>
      <c r="AXB38" s="112"/>
      <c r="AXC38" s="112"/>
      <c r="AXD38" s="112"/>
      <c r="AXE38" s="112"/>
      <c r="AXF38" s="112"/>
      <c r="AXG38" s="112"/>
      <c r="AXH38" s="112"/>
      <c r="AXI38" s="112"/>
      <c r="AXJ38" s="112"/>
      <c r="AXK38" s="112"/>
      <c r="AXL38" s="112"/>
      <c r="AXM38" s="112"/>
      <c r="AXN38" s="112"/>
      <c r="AXO38" s="112"/>
      <c r="AXP38" s="112"/>
      <c r="AXQ38" s="112"/>
      <c r="AXR38" s="112"/>
      <c r="AXS38" s="112"/>
      <c r="AXT38" s="112"/>
      <c r="AXU38" s="112"/>
      <c r="AXV38" s="112"/>
      <c r="AXW38" s="112"/>
      <c r="AXX38" s="112"/>
      <c r="AXY38" s="112"/>
      <c r="AXZ38" s="112"/>
      <c r="AYA38" s="112"/>
      <c r="AYB38" s="112"/>
      <c r="AYC38" s="112"/>
      <c r="AYD38" s="112"/>
      <c r="AYE38" s="112"/>
      <c r="AYF38" s="112"/>
      <c r="AYG38" s="112"/>
      <c r="AYH38" s="112"/>
      <c r="AYI38" s="112"/>
      <c r="AYJ38" s="112"/>
      <c r="AYK38" s="112"/>
      <c r="AYL38" s="112"/>
      <c r="AYM38" s="112"/>
      <c r="AYN38" s="112"/>
      <c r="AYO38" s="112"/>
      <c r="AYP38" s="112"/>
      <c r="AYQ38" s="112"/>
      <c r="AYR38" s="112"/>
      <c r="AYS38" s="112"/>
      <c r="AYT38" s="112"/>
      <c r="AYU38" s="112"/>
      <c r="AYV38" s="112"/>
      <c r="AYW38" s="112"/>
      <c r="AYX38" s="112"/>
      <c r="AYY38" s="112"/>
      <c r="AYZ38" s="112"/>
      <c r="AZA38" s="112"/>
      <c r="AZB38" s="112"/>
      <c r="AZC38" s="112"/>
      <c r="AZD38" s="112"/>
      <c r="AZE38" s="112"/>
      <c r="AZF38" s="112"/>
      <c r="AZG38" s="112"/>
      <c r="AZH38" s="112"/>
      <c r="AZI38" s="112"/>
      <c r="AZJ38" s="112"/>
      <c r="AZK38" s="112"/>
      <c r="AZL38" s="112"/>
      <c r="AZM38" s="112"/>
      <c r="AZN38" s="112"/>
      <c r="AZO38" s="112"/>
      <c r="AZP38" s="112"/>
      <c r="AZQ38" s="112"/>
      <c r="AZR38" s="112"/>
      <c r="AZS38" s="112"/>
      <c r="AZT38" s="112"/>
      <c r="AZU38" s="112"/>
      <c r="AZV38" s="112"/>
      <c r="AZW38" s="112"/>
      <c r="AZX38" s="112"/>
      <c r="AZY38" s="112"/>
      <c r="AZZ38" s="112"/>
      <c r="BAA38" s="112"/>
      <c r="BAB38" s="112"/>
      <c r="BAC38" s="112"/>
      <c r="BAD38" s="112"/>
      <c r="BAE38" s="112"/>
      <c r="BAF38" s="112"/>
      <c r="BAG38" s="112"/>
      <c r="BAH38" s="112"/>
      <c r="BAI38" s="112"/>
      <c r="BAJ38" s="112"/>
      <c r="BAK38" s="112"/>
      <c r="BAL38" s="112"/>
      <c r="BAM38" s="112"/>
      <c r="BAN38" s="112"/>
      <c r="BAO38" s="112"/>
      <c r="BAP38" s="112"/>
      <c r="BAQ38" s="112"/>
      <c r="BAR38" s="112"/>
      <c r="BAS38" s="112"/>
      <c r="BAT38" s="112"/>
      <c r="BAU38" s="112"/>
      <c r="BAV38" s="112"/>
      <c r="BAW38" s="112"/>
      <c r="BAX38" s="112"/>
      <c r="BAY38" s="112"/>
      <c r="BAZ38" s="112"/>
      <c r="BBA38" s="112"/>
      <c r="BBB38" s="112"/>
      <c r="BBC38" s="112"/>
      <c r="BBD38" s="112"/>
      <c r="BBE38" s="112"/>
      <c r="BBF38" s="112"/>
      <c r="BBG38" s="112"/>
      <c r="BBH38" s="112"/>
      <c r="BBI38" s="112"/>
      <c r="BBJ38" s="112"/>
      <c r="BBK38" s="112"/>
      <c r="BBL38" s="112"/>
      <c r="BBM38" s="112"/>
      <c r="BBN38" s="112"/>
      <c r="BBO38" s="112"/>
      <c r="BBP38" s="112"/>
      <c r="BBQ38" s="112"/>
      <c r="BBR38" s="112"/>
      <c r="BBS38" s="112"/>
      <c r="BBT38" s="112"/>
      <c r="BBU38" s="112"/>
      <c r="BBV38" s="112"/>
      <c r="BBW38" s="112"/>
      <c r="BBX38" s="112"/>
      <c r="BBY38" s="112"/>
      <c r="BBZ38" s="112"/>
      <c r="BCA38" s="112"/>
      <c r="BCB38" s="112"/>
      <c r="BCC38" s="112"/>
      <c r="BCD38" s="112"/>
      <c r="BCE38" s="112"/>
      <c r="BCF38" s="112"/>
      <c r="BCG38" s="112"/>
      <c r="BCH38" s="112"/>
      <c r="BCI38" s="112"/>
      <c r="BCJ38" s="112"/>
      <c r="BCK38" s="112"/>
      <c r="BCL38" s="112"/>
      <c r="BCM38" s="112"/>
      <c r="BCN38" s="112"/>
      <c r="BCO38" s="112"/>
      <c r="BCP38" s="112"/>
      <c r="BCQ38" s="112"/>
      <c r="BCR38" s="112"/>
      <c r="BCS38" s="112"/>
      <c r="BCT38" s="112"/>
      <c r="BCU38" s="112"/>
      <c r="BCV38" s="112"/>
      <c r="BCW38" s="112"/>
      <c r="BCX38" s="112"/>
      <c r="BCY38" s="112"/>
      <c r="BCZ38" s="112"/>
      <c r="BDA38" s="112"/>
      <c r="BDB38" s="112"/>
      <c r="BDC38" s="112"/>
      <c r="BDD38" s="112"/>
      <c r="BDE38" s="112"/>
      <c r="BDF38" s="112"/>
      <c r="BDG38" s="112"/>
      <c r="BDH38" s="112"/>
      <c r="BDI38" s="112"/>
      <c r="BDJ38" s="112"/>
      <c r="BDK38" s="112"/>
      <c r="BDL38" s="112"/>
      <c r="BDM38" s="112"/>
      <c r="BDN38" s="112"/>
      <c r="BDO38" s="112"/>
      <c r="BDP38" s="112"/>
      <c r="BDQ38" s="112"/>
      <c r="BDR38" s="112"/>
      <c r="BDS38" s="112"/>
      <c r="BDT38" s="112"/>
      <c r="BDU38" s="112"/>
      <c r="BDV38" s="112"/>
      <c r="BDW38" s="112"/>
      <c r="BDX38" s="112"/>
      <c r="BDY38" s="112"/>
      <c r="BDZ38" s="112"/>
      <c r="BEA38" s="112"/>
      <c r="BEB38" s="112"/>
      <c r="BEC38" s="112"/>
      <c r="BED38" s="112"/>
      <c r="BEE38" s="112"/>
      <c r="BEF38" s="112"/>
      <c r="BEG38" s="112"/>
      <c r="BEH38" s="112"/>
      <c r="BEI38" s="112"/>
      <c r="BEJ38" s="112"/>
      <c r="BEK38" s="112"/>
      <c r="BEL38" s="112"/>
      <c r="BEM38" s="112"/>
      <c r="BEN38" s="112"/>
      <c r="BEO38" s="112"/>
      <c r="BEP38" s="112"/>
      <c r="BEQ38" s="112"/>
      <c r="BER38" s="112"/>
      <c r="BES38" s="112"/>
      <c r="BET38" s="112"/>
      <c r="BEU38" s="112"/>
      <c r="BEV38" s="112"/>
      <c r="BEW38" s="112"/>
      <c r="BEX38" s="112"/>
      <c r="BEY38" s="112"/>
      <c r="BEZ38" s="112"/>
      <c r="BFA38" s="112"/>
      <c r="BFB38" s="112"/>
      <c r="BFC38" s="112"/>
      <c r="BFD38" s="112"/>
      <c r="BFE38" s="112"/>
      <c r="BFF38" s="112"/>
      <c r="BFG38" s="112"/>
      <c r="BFH38" s="112"/>
      <c r="BFI38" s="112"/>
      <c r="BFJ38" s="112"/>
      <c r="BFK38" s="112"/>
      <c r="BFL38" s="112"/>
      <c r="BFM38" s="112"/>
      <c r="BFN38" s="112"/>
      <c r="BFO38" s="112"/>
      <c r="BFP38" s="112"/>
      <c r="BFQ38" s="112"/>
      <c r="BFR38" s="112"/>
      <c r="BFS38" s="112"/>
      <c r="BFT38" s="112"/>
      <c r="BFU38" s="112"/>
      <c r="BFV38" s="112"/>
      <c r="BFW38" s="112"/>
      <c r="BFX38" s="112"/>
      <c r="BFY38" s="112"/>
      <c r="BFZ38" s="112"/>
      <c r="BGA38" s="112"/>
      <c r="BGB38" s="112"/>
      <c r="BGC38" s="112"/>
      <c r="BGD38" s="112"/>
      <c r="BGE38" s="112"/>
      <c r="BGF38" s="112"/>
      <c r="BGG38" s="112"/>
      <c r="BGH38" s="112"/>
      <c r="BGI38" s="112"/>
      <c r="BGJ38" s="112"/>
      <c r="BGK38" s="112"/>
      <c r="BGL38" s="112"/>
      <c r="BGM38" s="112"/>
      <c r="BGN38" s="112"/>
      <c r="BGO38" s="112"/>
      <c r="BGP38" s="112"/>
      <c r="BGQ38" s="112"/>
      <c r="BGR38" s="112"/>
      <c r="BGS38" s="112"/>
      <c r="BGT38" s="112"/>
      <c r="BGU38" s="112"/>
      <c r="BGV38" s="112"/>
      <c r="BGW38" s="112"/>
      <c r="BGX38" s="112"/>
      <c r="BGY38" s="112"/>
      <c r="BGZ38" s="112"/>
      <c r="BHA38" s="112"/>
      <c r="BHB38" s="112"/>
      <c r="BHC38" s="112"/>
      <c r="BHD38" s="112"/>
      <c r="BHE38" s="112"/>
      <c r="BHF38" s="112"/>
      <c r="BHG38" s="112"/>
      <c r="BHH38" s="112"/>
      <c r="BHI38" s="112"/>
      <c r="BHJ38" s="112"/>
      <c r="BHK38" s="112"/>
      <c r="BHL38" s="112"/>
      <c r="BHM38" s="112"/>
      <c r="BHN38" s="112"/>
      <c r="BHO38" s="112"/>
      <c r="BHP38" s="112"/>
      <c r="BHQ38" s="112"/>
      <c r="BHR38" s="112"/>
      <c r="BHS38" s="112"/>
      <c r="BHT38" s="112"/>
      <c r="BHU38" s="112"/>
      <c r="BHV38" s="112"/>
      <c r="BHW38" s="112"/>
      <c r="BHX38" s="112"/>
      <c r="BHY38" s="112"/>
      <c r="BHZ38" s="112"/>
      <c r="BIA38" s="112"/>
      <c r="BIB38" s="112"/>
      <c r="BIC38" s="112"/>
      <c r="BID38" s="112"/>
      <c r="BIE38" s="112"/>
      <c r="BIF38" s="112"/>
      <c r="BIG38" s="112"/>
      <c r="BIH38" s="112"/>
      <c r="BII38" s="112"/>
      <c r="BIJ38" s="112"/>
      <c r="BIK38" s="112"/>
      <c r="BIL38" s="112"/>
      <c r="BIM38" s="112"/>
      <c r="BIN38" s="112"/>
      <c r="BIO38" s="112"/>
      <c r="BIP38" s="112"/>
      <c r="BIQ38" s="112"/>
      <c r="BIR38" s="112"/>
      <c r="BIS38" s="112"/>
      <c r="BIT38" s="112"/>
      <c r="BIU38" s="112"/>
      <c r="BIV38" s="112"/>
      <c r="BIW38" s="112"/>
      <c r="BIX38" s="112"/>
      <c r="BIY38" s="112"/>
      <c r="BIZ38" s="112"/>
      <c r="BJA38" s="112"/>
      <c r="BJB38" s="112"/>
      <c r="BJC38" s="112"/>
      <c r="BJD38" s="112"/>
      <c r="BJE38" s="112"/>
      <c r="BJF38" s="112"/>
      <c r="BJG38" s="112"/>
      <c r="BJH38" s="112"/>
      <c r="BJI38" s="112"/>
      <c r="BJJ38" s="112"/>
      <c r="BJK38" s="112"/>
      <c r="BJL38" s="112"/>
      <c r="BJM38" s="112"/>
      <c r="BJN38" s="112"/>
      <c r="BJO38" s="112"/>
      <c r="BJP38" s="112"/>
      <c r="BJQ38" s="112"/>
      <c r="BJR38" s="112"/>
      <c r="BJS38" s="112"/>
      <c r="BJT38" s="112"/>
      <c r="BJU38" s="112"/>
      <c r="BJV38" s="112"/>
      <c r="BJW38" s="112"/>
      <c r="BJX38" s="112"/>
      <c r="BJY38" s="112"/>
      <c r="BJZ38" s="112"/>
      <c r="BKA38" s="112"/>
      <c r="BKB38" s="112"/>
      <c r="BKC38" s="112"/>
      <c r="BKD38" s="112"/>
      <c r="BKE38" s="112"/>
      <c r="BKF38" s="112"/>
      <c r="BKG38" s="112"/>
      <c r="BKH38" s="112"/>
      <c r="BKI38" s="112"/>
      <c r="BKJ38" s="112"/>
      <c r="BKK38" s="112"/>
      <c r="BKL38" s="112"/>
      <c r="BKM38" s="112"/>
      <c r="BKN38" s="112"/>
      <c r="BKO38" s="112"/>
      <c r="BKP38" s="112"/>
      <c r="BKQ38" s="112"/>
      <c r="BKR38" s="112"/>
      <c r="BKS38" s="112"/>
      <c r="BKT38" s="112"/>
      <c r="BKU38" s="112"/>
      <c r="BKV38" s="112"/>
      <c r="BKW38" s="112"/>
      <c r="BKX38" s="112"/>
      <c r="BKY38" s="112"/>
      <c r="BKZ38" s="112"/>
      <c r="BLA38" s="112"/>
      <c r="BLB38" s="112"/>
      <c r="BLC38" s="112"/>
      <c r="BLD38" s="112"/>
      <c r="BLE38" s="112"/>
      <c r="BLF38" s="112"/>
      <c r="BLG38" s="112"/>
      <c r="BLH38" s="112"/>
      <c r="BLI38" s="112"/>
      <c r="BLJ38" s="112"/>
      <c r="BLK38" s="112"/>
      <c r="BLL38" s="112"/>
      <c r="BLM38" s="112"/>
      <c r="BLN38" s="112"/>
      <c r="BLO38" s="112"/>
      <c r="BLP38" s="112"/>
      <c r="BLQ38" s="112"/>
      <c r="BLR38" s="112"/>
      <c r="BLS38" s="112"/>
      <c r="BLT38" s="112"/>
      <c r="BLU38" s="112"/>
      <c r="BLV38" s="112"/>
      <c r="BLW38" s="112"/>
      <c r="BLX38" s="112"/>
      <c r="BLY38" s="112"/>
      <c r="BLZ38" s="112"/>
      <c r="BMA38" s="112"/>
      <c r="BMB38" s="112"/>
      <c r="BMC38" s="112"/>
      <c r="BMD38" s="112"/>
      <c r="BME38" s="112"/>
      <c r="BMF38" s="112"/>
      <c r="BMG38" s="112"/>
      <c r="BMH38" s="112"/>
      <c r="BMI38" s="112"/>
      <c r="BMJ38" s="112"/>
      <c r="BMK38" s="112"/>
      <c r="BML38" s="112"/>
      <c r="BMM38" s="112"/>
      <c r="BMN38" s="112"/>
      <c r="BMO38" s="112"/>
      <c r="BMP38" s="112"/>
      <c r="BMQ38" s="112"/>
      <c r="BMR38" s="112"/>
      <c r="BMS38" s="112"/>
      <c r="BMT38" s="112"/>
      <c r="BMU38" s="112"/>
      <c r="BMV38" s="112"/>
      <c r="BMW38" s="112"/>
      <c r="BMX38" s="112"/>
      <c r="BMY38" s="112"/>
      <c r="BMZ38" s="112"/>
      <c r="BNA38" s="112"/>
      <c r="BNB38" s="112"/>
      <c r="BNC38" s="112"/>
      <c r="BND38" s="112"/>
      <c r="BNE38" s="112"/>
      <c r="BNF38" s="112"/>
      <c r="BNG38" s="112"/>
      <c r="BNH38" s="112"/>
      <c r="BNI38" s="112"/>
      <c r="BNJ38" s="112"/>
      <c r="BNK38" s="112"/>
      <c r="BNL38" s="112"/>
      <c r="BNM38" s="112"/>
      <c r="BNN38" s="112"/>
      <c r="BNO38" s="112"/>
      <c r="BNP38" s="112"/>
      <c r="BNQ38" s="112"/>
      <c r="BNR38" s="112"/>
      <c r="BNS38" s="112"/>
      <c r="BNT38" s="112"/>
      <c r="BNU38" s="112"/>
      <c r="BNV38" s="112"/>
      <c r="BNW38" s="112"/>
      <c r="BNX38" s="112"/>
      <c r="BNY38" s="112"/>
      <c r="BNZ38" s="112"/>
      <c r="BOA38" s="112"/>
      <c r="BOB38" s="112"/>
      <c r="BOC38" s="112"/>
      <c r="BOD38" s="112"/>
      <c r="BOE38" s="112"/>
      <c r="BOF38" s="112"/>
      <c r="BOG38" s="112"/>
      <c r="BOH38" s="112"/>
      <c r="BOI38" s="112"/>
      <c r="BOJ38" s="112"/>
      <c r="BOK38" s="112"/>
      <c r="BOL38" s="112"/>
      <c r="BOM38" s="112"/>
      <c r="BON38" s="112"/>
      <c r="BOO38" s="112"/>
      <c r="BOP38" s="112"/>
      <c r="BOQ38" s="112"/>
      <c r="BOR38" s="112"/>
      <c r="BOS38" s="112"/>
      <c r="BOT38" s="112"/>
      <c r="BOU38" s="112"/>
      <c r="BOV38" s="112"/>
      <c r="BOW38" s="112"/>
      <c r="BOX38" s="112"/>
      <c r="BOY38" s="112"/>
      <c r="BOZ38" s="112"/>
      <c r="BPA38" s="112"/>
      <c r="BPB38" s="112"/>
      <c r="BPC38" s="112"/>
      <c r="BPD38" s="112"/>
      <c r="BPE38" s="112"/>
      <c r="BPF38" s="112"/>
      <c r="BPG38" s="112"/>
      <c r="BPH38" s="112"/>
      <c r="BPI38" s="112"/>
      <c r="BPJ38" s="112"/>
      <c r="BPK38" s="112"/>
      <c r="BPL38" s="112"/>
      <c r="BPM38" s="112"/>
      <c r="BPN38" s="112"/>
      <c r="BPO38" s="112"/>
      <c r="BPP38" s="112"/>
      <c r="BPQ38" s="112"/>
      <c r="BPR38" s="112"/>
      <c r="BPS38" s="112"/>
      <c r="BPT38" s="112"/>
      <c r="BPU38" s="112"/>
      <c r="BPV38" s="112"/>
      <c r="BPW38" s="112"/>
      <c r="BPX38" s="112"/>
      <c r="BPY38" s="112"/>
      <c r="BPZ38" s="112"/>
      <c r="BQA38" s="112"/>
      <c r="BQB38" s="112"/>
      <c r="BQC38" s="112"/>
      <c r="BQD38" s="112"/>
      <c r="BQE38" s="112"/>
      <c r="BQF38" s="112"/>
      <c r="BQG38" s="112"/>
      <c r="BQH38" s="112"/>
      <c r="BQI38" s="112"/>
      <c r="BQJ38" s="112"/>
      <c r="BQK38" s="112"/>
      <c r="BQL38" s="112"/>
      <c r="BQM38" s="112"/>
      <c r="BQN38" s="112"/>
      <c r="BQO38" s="112"/>
      <c r="BQP38" s="112"/>
      <c r="BQQ38" s="112"/>
      <c r="BQR38" s="112"/>
      <c r="BQS38" s="112"/>
      <c r="BQT38" s="112"/>
      <c r="BQU38" s="112"/>
      <c r="BQV38" s="112"/>
      <c r="BQW38" s="112"/>
      <c r="BQX38" s="112"/>
      <c r="BQY38" s="112"/>
      <c r="BQZ38" s="112"/>
      <c r="BRA38" s="112"/>
      <c r="BRB38" s="112"/>
      <c r="BRC38" s="112"/>
      <c r="BRD38" s="112"/>
      <c r="BRE38" s="112"/>
      <c r="BRF38" s="112"/>
      <c r="BRG38" s="112"/>
      <c r="BRH38" s="112"/>
      <c r="BRI38" s="112"/>
      <c r="BRJ38" s="112"/>
      <c r="BRK38" s="112"/>
      <c r="BRL38" s="112"/>
      <c r="BRM38" s="112"/>
      <c r="BRN38" s="112"/>
      <c r="BRO38" s="112"/>
      <c r="BRP38" s="112"/>
      <c r="BRQ38" s="112"/>
      <c r="BRR38" s="112"/>
      <c r="BRS38" s="112"/>
      <c r="BRT38" s="112"/>
      <c r="BRU38" s="112"/>
      <c r="BRV38" s="112"/>
      <c r="BRW38" s="112"/>
      <c r="BRX38" s="112"/>
      <c r="BRY38" s="112"/>
      <c r="BRZ38" s="112"/>
      <c r="BSA38" s="112"/>
      <c r="BSB38" s="112"/>
      <c r="BSC38" s="112"/>
      <c r="BSD38" s="112"/>
      <c r="BSE38" s="112"/>
      <c r="BSF38" s="112"/>
      <c r="BSG38" s="112"/>
      <c r="BSH38" s="112"/>
      <c r="BSI38" s="112"/>
      <c r="BSJ38" s="112"/>
      <c r="BSK38" s="112"/>
      <c r="BSL38" s="112"/>
      <c r="BSM38" s="112"/>
      <c r="BSN38" s="112"/>
      <c r="BSO38" s="112"/>
      <c r="BSP38" s="112"/>
      <c r="BSQ38" s="112"/>
      <c r="BSR38" s="112"/>
      <c r="BSS38" s="112"/>
      <c r="BST38" s="112"/>
      <c r="BSU38" s="112"/>
      <c r="BSV38" s="112"/>
      <c r="BSW38" s="112"/>
      <c r="BSX38" s="112"/>
      <c r="BSY38" s="112"/>
      <c r="BSZ38" s="112"/>
      <c r="BTA38" s="112"/>
      <c r="BTB38" s="112"/>
      <c r="BTC38" s="112"/>
      <c r="BTD38" s="112"/>
      <c r="BTE38" s="112"/>
      <c r="BTF38" s="112"/>
      <c r="BTG38" s="112"/>
      <c r="BTH38" s="112"/>
      <c r="BTI38" s="112"/>
      <c r="BTJ38" s="112"/>
      <c r="BTK38" s="112"/>
      <c r="BTL38" s="112"/>
      <c r="BTM38" s="112"/>
      <c r="BTN38" s="112"/>
      <c r="BTO38" s="112"/>
      <c r="BTP38" s="112"/>
      <c r="BTQ38" s="112"/>
      <c r="BTR38" s="112"/>
      <c r="BTS38" s="112"/>
      <c r="BTT38" s="112"/>
      <c r="BTU38" s="112"/>
      <c r="BTV38" s="112"/>
      <c r="BTW38" s="112"/>
      <c r="BTX38" s="112"/>
      <c r="BTY38" s="112"/>
      <c r="BTZ38" s="112"/>
      <c r="BUA38" s="112"/>
      <c r="BUB38" s="112"/>
      <c r="BUC38" s="112"/>
      <c r="BUD38" s="112"/>
      <c r="BUE38" s="112"/>
      <c r="BUF38" s="112"/>
      <c r="BUG38" s="112"/>
      <c r="BUH38" s="112"/>
      <c r="BUI38" s="112"/>
      <c r="BUJ38" s="112"/>
      <c r="BUK38" s="112"/>
      <c r="BUL38" s="112"/>
      <c r="BUM38" s="112"/>
      <c r="BUN38" s="112"/>
      <c r="BUO38" s="112"/>
      <c r="BUP38" s="112"/>
      <c r="BUQ38" s="112"/>
      <c r="BUR38" s="112"/>
      <c r="BUS38" s="112"/>
      <c r="BUT38" s="112"/>
      <c r="BUU38" s="112"/>
      <c r="BUV38" s="112"/>
      <c r="BUW38" s="112"/>
      <c r="BUX38" s="112"/>
      <c r="BUY38" s="112"/>
      <c r="BUZ38" s="112"/>
      <c r="BVA38" s="112"/>
      <c r="BVB38" s="112"/>
      <c r="BVC38" s="112"/>
      <c r="BVD38" s="112"/>
      <c r="BVE38" s="112"/>
      <c r="BVF38" s="112"/>
      <c r="BVG38" s="112"/>
      <c r="BVH38" s="112"/>
      <c r="BVI38" s="112"/>
      <c r="BVJ38" s="112"/>
      <c r="BVK38" s="112"/>
      <c r="BVL38" s="112"/>
      <c r="BVM38" s="112"/>
      <c r="BVN38" s="112"/>
      <c r="BVO38" s="112"/>
      <c r="BVP38" s="112"/>
      <c r="BVQ38" s="112"/>
      <c r="BVR38" s="112"/>
      <c r="BVS38" s="112"/>
      <c r="BVT38" s="112"/>
      <c r="BVU38" s="112"/>
      <c r="BVV38" s="112"/>
      <c r="BVW38" s="112"/>
      <c r="BVX38" s="112"/>
      <c r="BVY38" s="112"/>
      <c r="BVZ38" s="112"/>
      <c r="BWA38" s="112"/>
      <c r="BWB38" s="112"/>
      <c r="BWC38" s="112"/>
      <c r="BWD38" s="112"/>
      <c r="BWE38" s="112"/>
      <c r="BWF38" s="112"/>
      <c r="BWG38" s="112"/>
      <c r="BWH38" s="112"/>
      <c r="BWI38" s="112"/>
      <c r="BWJ38" s="112"/>
      <c r="BWK38" s="112"/>
      <c r="BWL38" s="112"/>
      <c r="BWM38" s="112"/>
      <c r="BWN38" s="112"/>
      <c r="BWO38" s="112"/>
      <c r="BWP38" s="112"/>
      <c r="BWQ38" s="112"/>
      <c r="BWR38" s="112"/>
      <c r="BWS38" s="112"/>
      <c r="BWT38" s="112"/>
      <c r="BWU38" s="112"/>
      <c r="BWV38" s="112"/>
      <c r="BWW38" s="112"/>
      <c r="BWX38" s="112"/>
      <c r="BWY38" s="112"/>
      <c r="BWZ38" s="112"/>
      <c r="BXA38" s="112"/>
      <c r="BXB38" s="112"/>
      <c r="BXC38" s="112"/>
      <c r="BXD38" s="112"/>
      <c r="BXE38" s="112"/>
      <c r="BXF38" s="112"/>
      <c r="BXG38" s="112"/>
      <c r="BXH38" s="112"/>
      <c r="BXI38" s="112"/>
      <c r="BXJ38" s="112"/>
      <c r="BXK38" s="112"/>
      <c r="BXL38" s="112"/>
      <c r="BXM38" s="112"/>
      <c r="BXN38" s="112"/>
      <c r="BXO38" s="112"/>
      <c r="BXP38" s="112"/>
      <c r="BXQ38" s="112"/>
      <c r="BXR38" s="112"/>
      <c r="BXS38" s="112"/>
      <c r="BXT38" s="112"/>
      <c r="BXU38" s="112"/>
      <c r="BXV38" s="112"/>
      <c r="BXW38" s="112"/>
      <c r="BXX38" s="112"/>
      <c r="BXY38" s="112"/>
      <c r="BXZ38" s="112"/>
      <c r="BYA38" s="112"/>
      <c r="BYB38" s="112"/>
      <c r="BYC38" s="112"/>
      <c r="BYD38" s="112"/>
      <c r="BYE38" s="112"/>
      <c r="BYF38" s="112"/>
      <c r="BYG38" s="112"/>
      <c r="BYH38" s="112"/>
      <c r="BYI38" s="112"/>
      <c r="BYJ38" s="112"/>
      <c r="BYK38" s="112"/>
      <c r="BYL38" s="112"/>
      <c r="BYM38" s="112"/>
      <c r="BYN38" s="112"/>
      <c r="BYO38" s="112"/>
      <c r="BYP38" s="112"/>
      <c r="BYQ38" s="112"/>
      <c r="BYR38" s="112"/>
      <c r="BYS38" s="112"/>
      <c r="BYT38" s="112"/>
      <c r="BYU38" s="112"/>
      <c r="BYV38" s="112"/>
      <c r="BYW38" s="112"/>
      <c r="BYX38" s="112"/>
      <c r="BYY38" s="112"/>
      <c r="BYZ38" s="112"/>
      <c r="BZA38" s="112"/>
      <c r="BZB38" s="112"/>
      <c r="BZC38" s="112"/>
      <c r="BZD38" s="112"/>
      <c r="BZE38" s="112"/>
      <c r="BZF38" s="112"/>
      <c r="BZG38" s="112"/>
      <c r="BZH38" s="112"/>
      <c r="BZI38" s="112"/>
      <c r="BZJ38" s="112"/>
      <c r="BZK38" s="112"/>
      <c r="BZL38" s="112"/>
      <c r="BZM38" s="112"/>
      <c r="BZN38" s="112"/>
      <c r="BZO38" s="112"/>
      <c r="BZP38" s="112"/>
      <c r="BZQ38" s="112"/>
      <c r="BZR38" s="112"/>
      <c r="BZS38" s="112"/>
      <c r="BZT38" s="112"/>
      <c r="BZU38" s="112"/>
      <c r="BZV38" s="112"/>
      <c r="BZW38" s="112"/>
      <c r="BZX38" s="112"/>
      <c r="BZY38" s="112"/>
      <c r="BZZ38" s="112"/>
      <c r="CAA38" s="112"/>
      <c r="CAB38" s="112"/>
      <c r="CAC38" s="112"/>
      <c r="CAD38" s="112"/>
      <c r="CAE38" s="112"/>
      <c r="CAF38" s="112"/>
      <c r="CAG38" s="112"/>
      <c r="CAH38" s="112"/>
      <c r="CAI38" s="112"/>
      <c r="CAJ38" s="112"/>
      <c r="CAK38" s="112"/>
      <c r="CAL38" s="112"/>
      <c r="CAM38" s="112"/>
      <c r="CAN38" s="112"/>
      <c r="CAO38" s="112"/>
      <c r="CAP38" s="112"/>
      <c r="CAQ38" s="112"/>
      <c r="CAR38" s="112"/>
      <c r="CAS38" s="112"/>
      <c r="CAT38" s="112"/>
      <c r="CAU38" s="112"/>
      <c r="CAV38" s="112"/>
      <c r="CAW38" s="112"/>
      <c r="CAX38" s="112"/>
      <c r="CAY38" s="112"/>
      <c r="CAZ38" s="112"/>
      <c r="CBA38" s="112"/>
      <c r="CBB38" s="112"/>
      <c r="CBC38" s="112"/>
      <c r="CBD38" s="112"/>
      <c r="CBE38" s="112"/>
      <c r="CBF38" s="112"/>
      <c r="CBG38" s="112"/>
      <c r="CBH38" s="112"/>
      <c r="CBI38" s="112"/>
      <c r="CBJ38" s="112"/>
      <c r="CBK38" s="112"/>
      <c r="CBL38" s="112"/>
      <c r="CBM38" s="112"/>
      <c r="CBN38" s="112"/>
      <c r="CBO38" s="112"/>
      <c r="CBP38" s="112"/>
      <c r="CBQ38" s="112"/>
      <c r="CBR38" s="112"/>
      <c r="CBS38" s="112"/>
      <c r="CBT38" s="112"/>
      <c r="CBU38" s="112"/>
      <c r="CBV38" s="112"/>
      <c r="CBW38" s="112"/>
      <c r="CBX38" s="112"/>
      <c r="CBY38" s="112"/>
      <c r="CBZ38" s="112"/>
      <c r="CCA38" s="112"/>
      <c r="CCB38" s="112"/>
      <c r="CCC38" s="112"/>
      <c r="CCD38" s="112"/>
      <c r="CCE38" s="112"/>
      <c r="CCF38" s="112"/>
      <c r="CCG38" s="112"/>
      <c r="CCH38" s="112"/>
      <c r="CCI38" s="112"/>
      <c r="CCJ38" s="112"/>
      <c r="CCK38" s="112"/>
      <c r="CCL38" s="112"/>
      <c r="CCM38" s="112"/>
      <c r="CCN38" s="112"/>
      <c r="CCO38" s="112"/>
      <c r="CCP38" s="112"/>
      <c r="CCQ38" s="112"/>
      <c r="CCR38" s="112"/>
      <c r="CCS38" s="112"/>
      <c r="CCT38" s="112"/>
      <c r="CCU38" s="112"/>
      <c r="CCV38" s="112"/>
      <c r="CCW38" s="112"/>
      <c r="CCX38" s="112"/>
      <c r="CCY38" s="112"/>
      <c r="CCZ38" s="112"/>
      <c r="CDA38" s="112"/>
      <c r="CDB38" s="112"/>
      <c r="CDC38" s="112"/>
      <c r="CDD38" s="112"/>
      <c r="CDE38" s="112"/>
      <c r="CDF38" s="112"/>
      <c r="CDG38" s="112"/>
      <c r="CDH38" s="112"/>
      <c r="CDI38" s="112"/>
      <c r="CDJ38" s="112"/>
      <c r="CDK38" s="112"/>
      <c r="CDL38" s="112"/>
      <c r="CDM38" s="112"/>
      <c r="CDN38" s="112"/>
      <c r="CDO38" s="112"/>
      <c r="CDP38" s="112"/>
      <c r="CDQ38" s="112"/>
      <c r="CDR38" s="112"/>
      <c r="CDS38" s="112"/>
      <c r="CDT38" s="112"/>
      <c r="CDU38" s="112"/>
      <c r="CDV38" s="112"/>
      <c r="CDW38" s="112"/>
      <c r="CDX38" s="112"/>
      <c r="CDY38" s="112"/>
      <c r="CDZ38" s="112"/>
      <c r="CEA38" s="112"/>
      <c r="CEB38" s="112"/>
      <c r="CEC38" s="112"/>
      <c r="CED38" s="112"/>
      <c r="CEE38" s="112"/>
      <c r="CEF38" s="112"/>
      <c r="CEG38" s="112"/>
      <c r="CEH38" s="112"/>
      <c r="CEI38" s="112"/>
      <c r="CEJ38" s="112"/>
      <c r="CEK38" s="112"/>
      <c r="CEL38" s="112"/>
      <c r="CEM38" s="112"/>
      <c r="CEN38" s="112"/>
      <c r="CEO38" s="112"/>
      <c r="CEP38" s="112"/>
      <c r="CEQ38" s="112"/>
      <c r="CER38" s="112"/>
      <c r="CES38" s="112"/>
      <c r="CET38" s="112"/>
      <c r="CEU38" s="112"/>
      <c r="CEV38" s="112"/>
      <c r="CEW38" s="112"/>
      <c r="CEX38" s="112"/>
      <c r="CEY38" s="112"/>
      <c r="CEZ38" s="112"/>
      <c r="CFA38" s="112"/>
      <c r="CFB38" s="112"/>
      <c r="CFC38" s="112"/>
      <c r="CFD38" s="112"/>
      <c r="CFE38" s="112"/>
      <c r="CFF38" s="112"/>
      <c r="CFG38" s="112"/>
      <c r="CFH38" s="112"/>
      <c r="CFI38" s="112"/>
      <c r="CFJ38" s="112"/>
      <c r="CFK38" s="112"/>
      <c r="CFL38" s="112"/>
      <c r="CFM38" s="112"/>
      <c r="CFN38" s="112"/>
      <c r="CFO38" s="112"/>
      <c r="CFP38" s="112"/>
      <c r="CFQ38" s="112"/>
      <c r="CFR38" s="112"/>
      <c r="CFS38" s="112"/>
      <c r="CFT38" s="112"/>
      <c r="CFU38" s="112"/>
      <c r="CFV38" s="112"/>
      <c r="CFW38" s="112"/>
      <c r="CFX38" s="112"/>
      <c r="CFY38" s="112"/>
      <c r="CFZ38" s="112"/>
      <c r="CGA38" s="112"/>
      <c r="CGB38" s="112"/>
      <c r="CGC38" s="112"/>
      <c r="CGD38" s="112"/>
      <c r="CGE38" s="112"/>
      <c r="CGF38" s="112"/>
      <c r="CGG38" s="112"/>
      <c r="CGH38" s="112"/>
      <c r="CGI38" s="112"/>
      <c r="CGJ38" s="112"/>
      <c r="CGK38" s="112"/>
      <c r="CGL38" s="112"/>
      <c r="CGM38" s="112"/>
      <c r="CGN38" s="112"/>
      <c r="CGO38" s="112"/>
      <c r="CGP38" s="112"/>
      <c r="CGQ38" s="112"/>
      <c r="CGR38" s="112"/>
      <c r="CGS38" s="112"/>
      <c r="CGT38" s="112"/>
      <c r="CGU38" s="112"/>
      <c r="CGV38" s="112"/>
      <c r="CGW38" s="112"/>
      <c r="CGX38" s="112"/>
      <c r="CGY38" s="112"/>
      <c r="CGZ38" s="112"/>
      <c r="CHA38" s="112"/>
      <c r="CHB38" s="112"/>
      <c r="CHC38" s="112"/>
      <c r="CHD38" s="112"/>
      <c r="CHE38" s="112"/>
      <c r="CHF38" s="112"/>
      <c r="CHG38" s="112"/>
      <c r="CHH38" s="112"/>
      <c r="CHI38" s="112"/>
      <c r="CHJ38" s="112"/>
      <c r="CHK38" s="112"/>
      <c r="CHL38" s="112"/>
      <c r="CHM38" s="112"/>
      <c r="CHN38" s="112"/>
      <c r="CHO38" s="112"/>
      <c r="CHP38" s="112"/>
      <c r="CHQ38" s="112"/>
      <c r="CHR38" s="112"/>
      <c r="CHS38" s="112"/>
      <c r="CHT38" s="112"/>
      <c r="CHU38" s="112"/>
      <c r="CHV38" s="112"/>
      <c r="CHW38" s="112"/>
      <c r="CHX38" s="112"/>
      <c r="CHY38" s="112"/>
      <c r="CHZ38" s="112"/>
      <c r="CIA38" s="112"/>
      <c r="CIB38" s="112"/>
      <c r="CIC38" s="112"/>
      <c r="CID38" s="112"/>
      <c r="CIE38" s="112"/>
      <c r="CIF38" s="112"/>
      <c r="CIG38" s="112"/>
      <c r="CIH38" s="112"/>
      <c r="CII38" s="112"/>
      <c r="CIJ38" s="112"/>
      <c r="CIK38" s="112"/>
      <c r="CIL38" s="112"/>
      <c r="CIM38" s="112"/>
      <c r="CIN38" s="112"/>
      <c r="CIO38" s="112"/>
      <c r="CIP38" s="112"/>
      <c r="CIQ38" s="112"/>
      <c r="CIR38" s="112"/>
      <c r="CIS38" s="112"/>
      <c r="CIT38" s="112"/>
      <c r="CIU38" s="112"/>
      <c r="CIV38" s="112"/>
      <c r="CIW38" s="112"/>
      <c r="CIX38" s="112"/>
      <c r="CIY38" s="112"/>
      <c r="CIZ38" s="112"/>
      <c r="CJA38" s="112"/>
      <c r="CJB38" s="112"/>
      <c r="CJC38" s="112"/>
      <c r="CJD38" s="112"/>
      <c r="CJE38" s="112"/>
      <c r="CJF38" s="112"/>
      <c r="CJG38" s="112"/>
      <c r="CJH38" s="112"/>
      <c r="CJI38" s="112"/>
      <c r="CJJ38" s="112"/>
      <c r="CJK38" s="112"/>
      <c r="CJL38" s="112"/>
      <c r="CJM38" s="112"/>
      <c r="CJN38" s="112"/>
      <c r="CJO38" s="112"/>
      <c r="CJP38" s="112"/>
      <c r="CJQ38" s="112"/>
      <c r="CJR38" s="112"/>
      <c r="CJS38" s="112"/>
      <c r="CJT38" s="112"/>
      <c r="CJU38" s="112"/>
      <c r="CJV38" s="112"/>
      <c r="CJW38" s="112"/>
      <c r="CJX38" s="112"/>
      <c r="CJY38" s="112"/>
      <c r="CJZ38" s="112"/>
      <c r="CKA38" s="112"/>
      <c r="CKB38" s="112"/>
      <c r="CKC38" s="112"/>
      <c r="CKD38" s="112"/>
      <c r="CKE38" s="112"/>
      <c r="CKF38" s="112"/>
      <c r="CKG38" s="112"/>
      <c r="CKH38" s="112"/>
      <c r="CKI38" s="112"/>
      <c r="CKJ38" s="112"/>
      <c r="CKK38" s="112"/>
      <c r="CKL38" s="112"/>
      <c r="CKM38" s="112"/>
      <c r="CKN38" s="112"/>
      <c r="CKO38" s="112"/>
      <c r="CKP38" s="112"/>
      <c r="CKQ38" s="112"/>
      <c r="CKR38" s="112"/>
      <c r="CKS38" s="112"/>
      <c r="CKT38" s="112"/>
      <c r="CKU38" s="112"/>
      <c r="CKV38" s="112"/>
      <c r="CKW38" s="112"/>
      <c r="CKX38" s="112"/>
      <c r="CKY38" s="112"/>
      <c r="CKZ38" s="112"/>
      <c r="CLA38" s="112"/>
      <c r="CLB38" s="112"/>
      <c r="CLC38" s="112"/>
      <c r="CLD38" s="112"/>
      <c r="CLE38" s="112"/>
      <c r="CLF38" s="112"/>
      <c r="CLG38" s="112"/>
      <c r="CLH38" s="112"/>
      <c r="CLI38" s="112"/>
      <c r="CLJ38" s="112"/>
      <c r="CLK38" s="112"/>
      <c r="CLL38" s="112"/>
      <c r="CLM38" s="112"/>
      <c r="CLN38" s="112"/>
      <c r="CLO38" s="112"/>
      <c r="CLP38" s="112"/>
      <c r="CLQ38" s="112"/>
      <c r="CLR38" s="112"/>
      <c r="CLS38" s="112"/>
      <c r="CLT38" s="112"/>
      <c r="CLU38" s="112"/>
      <c r="CLV38" s="112"/>
      <c r="CLW38" s="112"/>
      <c r="CLX38" s="112"/>
      <c r="CLY38" s="112"/>
      <c r="CLZ38" s="112"/>
      <c r="CMA38" s="112"/>
      <c r="CMB38" s="112"/>
      <c r="CMC38" s="112"/>
      <c r="CMD38" s="112"/>
      <c r="CME38" s="112"/>
      <c r="CMF38" s="112"/>
      <c r="CMG38" s="112"/>
      <c r="CMH38" s="112"/>
      <c r="CMI38" s="112"/>
      <c r="CMJ38" s="112"/>
      <c r="CMK38" s="112"/>
      <c r="CML38" s="112"/>
      <c r="CMM38" s="112"/>
      <c r="CMN38" s="112"/>
      <c r="CMO38" s="112"/>
      <c r="CMP38" s="112"/>
      <c r="CMQ38" s="112"/>
      <c r="CMR38" s="112"/>
      <c r="CMS38" s="112"/>
      <c r="CMT38" s="112"/>
      <c r="CMU38" s="112"/>
      <c r="CMV38" s="112"/>
      <c r="CMW38" s="112"/>
      <c r="CMX38" s="112"/>
      <c r="CMY38" s="112"/>
      <c r="CMZ38" s="112"/>
      <c r="CNA38" s="112"/>
      <c r="CNB38" s="112"/>
      <c r="CNC38" s="112"/>
      <c r="CND38" s="112"/>
      <c r="CNE38" s="112"/>
      <c r="CNF38" s="112"/>
      <c r="CNG38" s="112"/>
      <c r="CNH38" s="112"/>
      <c r="CNI38" s="112"/>
      <c r="CNJ38" s="112"/>
      <c r="CNK38" s="112"/>
      <c r="CNL38" s="112"/>
      <c r="CNM38" s="112"/>
      <c r="CNN38" s="112"/>
      <c r="CNO38" s="112"/>
      <c r="CNP38" s="112"/>
      <c r="CNQ38" s="112"/>
      <c r="CNR38" s="112"/>
      <c r="CNS38" s="112"/>
      <c r="CNT38" s="112"/>
      <c r="CNU38" s="112"/>
      <c r="CNV38" s="112"/>
      <c r="CNW38" s="112"/>
      <c r="CNX38" s="112"/>
      <c r="CNY38" s="112"/>
      <c r="CNZ38" s="112"/>
      <c r="COA38" s="112"/>
      <c r="COB38" s="112"/>
      <c r="COC38" s="112"/>
      <c r="COD38" s="112"/>
      <c r="COE38" s="112"/>
      <c r="COF38" s="112"/>
      <c r="COG38" s="112"/>
      <c r="COH38" s="112"/>
      <c r="COI38" s="112"/>
      <c r="COJ38" s="112"/>
      <c r="COK38" s="112"/>
      <c r="COL38" s="112"/>
      <c r="COM38" s="112"/>
      <c r="CON38" s="112"/>
      <c r="COO38" s="112"/>
      <c r="COP38" s="112"/>
      <c r="COQ38" s="112"/>
      <c r="COR38" s="112"/>
      <c r="COS38" s="112"/>
      <c r="COT38" s="112"/>
      <c r="COU38" s="112"/>
      <c r="COV38" s="112"/>
      <c r="COW38" s="112"/>
      <c r="COX38" s="112"/>
      <c r="COY38" s="112"/>
      <c r="COZ38" s="112"/>
      <c r="CPA38" s="112"/>
      <c r="CPB38" s="112"/>
      <c r="CPC38" s="112"/>
      <c r="CPD38" s="112"/>
      <c r="CPE38" s="112"/>
      <c r="CPF38" s="112"/>
      <c r="CPG38" s="112"/>
      <c r="CPH38" s="112"/>
      <c r="CPI38" s="112"/>
      <c r="CPJ38" s="112"/>
      <c r="CPK38" s="112"/>
      <c r="CPL38" s="112"/>
      <c r="CPM38" s="112"/>
      <c r="CPN38" s="112"/>
      <c r="CPO38" s="112"/>
      <c r="CPP38" s="112"/>
      <c r="CPQ38" s="112"/>
      <c r="CPR38" s="112"/>
      <c r="CPS38" s="112"/>
      <c r="CPT38" s="112"/>
      <c r="CPU38" s="112"/>
      <c r="CPV38" s="112"/>
      <c r="CPW38" s="112"/>
      <c r="CPX38" s="112"/>
      <c r="CPY38" s="112"/>
      <c r="CPZ38" s="112"/>
      <c r="CQA38" s="112"/>
      <c r="CQB38" s="112"/>
      <c r="CQC38" s="112"/>
      <c r="CQD38" s="112"/>
      <c r="CQE38" s="112"/>
      <c r="CQF38" s="112"/>
      <c r="CQG38" s="112"/>
      <c r="CQH38" s="112"/>
      <c r="CQI38" s="112"/>
      <c r="CQJ38" s="112"/>
      <c r="CQK38" s="112"/>
      <c r="CQL38" s="112"/>
      <c r="CQM38" s="112"/>
      <c r="CQN38" s="112"/>
      <c r="CQO38" s="112"/>
      <c r="CQP38" s="112"/>
      <c r="CQQ38" s="112"/>
      <c r="CQR38" s="112"/>
      <c r="CQS38" s="112"/>
      <c r="CQT38" s="112"/>
      <c r="CQU38" s="112"/>
      <c r="CQV38" s="112"/>
      <c r="CQW38" s="112"/>
      <c r="CQX38" s="112"/>
      <c r="CQY38" s="112"/>
      <c r="CQZ38" s="112"/>
      <c r="CRA38" s="112"/>
      <c r="CRB38" s="112"/>
      <c r="CRC38" s="112"/>
      <c r="CRD38" s="112"/>
      <c r="CRE38" s="112"/>
      <c r="CRF38" s="112"/>
      <c r="CRG38" s="112"/>
      <c r="CRH38" s="112"/>
      <c r="CRI38" s="112"/>
      <c r="CRJ38" s="112"/>
      <c r="CRK38" s="112"/>
      <c r="CRL38" s="112"/>
      <c r="CRM38" s="112"/>
      <c r="CRN38" s="112"/>
      <c r="CRO38" s="112"/>
      <c r="CRP38" s="112"/>
      <c r="CRQ38" s="112"/>
      <c r="CRR38" s="112"/>
      <c r="CRS38" s="112"/>
      <c r="CRT38" s="112"/>
      <c r="CRU38" s="112"/>
      <c r="CRV38" s="112"/>
      <c r="CRW38" s="112"/>
      <c r="CRX38" s="112"/>
      <c r="CRY38" s="112"/>
      <c r="CRZ38" s="112"/>
      <c r="CSA38" s="112"/>
      <c r="CSB38" s="112"/>
      <c r="CSC38" s="112"/>
      <c r="CSD38" s="112"/>
      <c r="CSE38" s="112"/>
      <c r="CSF38" s="112"/>
      <c r="CSG38" s="112"/>
      <c r="CSH38" s="112"/>
      <c r="CSI38" s="112"/>
      <c r="CSJ38" s="112"/>
      <c r="CSK38" s="112"/>
      <c r="CSL38" s="112"/>
      <c r="CSM38" s="112"/>
      <c r="CSN38" s="112"/>
      <c r="CSO38" s="112"/>
      <c r="CSP38" s="112"/>
      <c r="CSQ38" s="112"/>
      <c r="CSR38" s="112"/>
      <c r="CSS38" s="112"/>
      <c r="CST38" s="112"/>
      <c r="CSU38" s="112"/>
      <c r="CSV38" s="112"/>
      <c r="CSW38" s="112"/>
      <c r="CSX38" s="112"/>
      <c r="CSY38" s="112"/>
      <c r="CSZ38" s="112"/>
      <c r="CTA38" s="112"/>
      <c r="CTB38" s="112"/>
      <c r="CTC38" s="112"/>
      <c r="CTD38" s="112"/>
      <c r="CTE38" s="112"/>
      <c r="CTF38" s="112"/>
      <c r="CTG38" s="112"/>
      <c r="CTH38" s="112"/>
      <c r="CTI38" s="112"/>
      <c r="CTJ38" s="112"/>
      <c r="CTK38" s="112"/>
      <c r="CTL38" s="112"/>
      <c r="CTM38" s="112"/>
      <c r="CTN38" s="112"/>
      <c r="CTO38" s="112"/>
      <c r="CTP38" s="112"/>
      <c r="CTQ38" s="112"/>
      <c r="CTR38" s="112"/>
      <c r="CTS38" s="112"/>
      <c r="CTT38" s="112"/>
      <c r="CTU38" s="112"/>
      <c r="CTV38" s="112"/>
      <c r="CTW38" s="112"/>
      <c r="CTX38" s="112"/>
      <c r="CTY38" s="112"/>
      <c r="CTZ38" s="112"/>
      <c r="CUA38" s="112"/>
      <c r="CUB38" s="112"/>
      <c r="CUC38" s="112"/>
      <c r="CUD38" s="112"/>
      <c r="CUE38" s="112"/>
      <c r="CUF38" s="112"/>
      <c r="CUG38" s="112"/>
      <c r="CUH38" s="112"/>
      <c r="CUI38" s="112"/>
      <c r="CUJ38" s="112"/>
      <c r="CUK38" s="112"/>
      <c r="CUL38" s="112"/>
      <c r="CUM38" s="112"/>
      <c r="CUN38" s="112"/>
      <c r="CUO38" s="112"/>
      <c r="CUP38" s="112"/>
      <c r="CUQ38" s="112"/>
      <c r="CUR38" s="112"/>
      <c r="CUS38" s="112"/>
      <c r="CUT38" s="112"/>
      <c r="CUU38" s="112"/>
      <c r="CUV38" s="112"/>
      <c r="CUW38" s="112"/>
      <c r="CUX38" s="112"/>
      <c r="CUY38" s="112"/>
      <c r="CUZ38" s="112"/>
      <c r="CVA38" s="112"/>
      <c r="CVB38" s="112"/>
      <c r="CVC38" s="112"/>
      <c r="CVD38" s="112"/>
      <c r="CVE38" s="112"/>
      <c r="CVF38" s="112"/>
      <c r="CVG38" s="112"/>
      <c r="CVH38" s="112"/>
      <c r="CVI38" s="112"/>
      <c r="CVJ38" s="112"/>
      <c r="CVK38" s="112"/>
      <c r="CVL38" s="112"/>
      <c r="CVM38" s="112"/>
      <c r="CVN38" s="112"/>
      <c r="CVO38" s="112"/>
      <c r="CVP38" s="112"/>
      <c r="CVQ38" s="112"/>
      <c r="CVR38" s="112"/>
      <c r="CVS38" s="112"/>
      <c r="CVT38" s="112"/>
      <c r="CVU38" s="112"/>
      <c r="CVV38" s="112"/>
      <c r="CVW38" s="112"/>
      <c r="CVX38" s="112"/>
      <c r="CVY38" s="112"/>
      <c r="CVZ38" s="112"/>
      <c r="CWA38" s="112"/>
      <c r="CWB38" s="112"/>
      <c r="CWC38" s="112"/>
      <c r="CWD38" s="112"/>
      <c r="CWE38" s="112"/>
      <c r="CWF38" s="112"/>
      <c r="CWG38" s="112"/>
      <c r="CWH38" s="112"/>
      <c r="CWI38" s="112"/>
      <c r="CWJ38" s="112"/>
      <c r="CWK38" s="112"/>
      <c r="CWL38" s="112"/>
      <c r="CWM38" s="112"/>
      <c r="CWN38" s="112"/>
      <c r="CWO38" s="112"/>
      <c r="CWP38" s="112"/>
      <c r="CWQ38" s="112"/>
      <c r="CWR38" s="112"/>
      <c r="CWS38" s="112"/>
      <c r="CWT38" s="112"/>
      <c r="CWU38" s="112"/>
      <c r="CWV38" s="112"/>
      <c r="CWW38" s="112"/>
      <c r="CWX38" s="112"/>
      <c r="CWY38" s="112"/>
      <c r="CWZ38" s="112"/>
      <c r="CXA38" s="112"/>
      <c r="CXB38" s="112"/>
      <c r="CXC38" s="112"/>
      <c r="CXD38" s="112"/>
      <c r="CXE38" s="112"/>
      <c r="CXF38" s="112"/>
      <c r="CXG38" s="112"/>
      <c r="CXH38" s="112"/>
      <c r="CXI38" s="112"/>
      <c r="CXJ38" s="112"/>
      <c r="CXK38" s="112"/>
      <c r="CXL38" s="112"/>
      <c r="CXM38" s="112"/>
      <c r="CXN38" s="112"/>
      <c r="CXO38" s="112"/>
      <c r="CXP38" s="112"/>
      <c r="CXQ38" s="112"/>
      <c r="CXR38" s="112"/>
      <c r="CXS38" s="112"/>
      <c r="CXT38" s="112"/>
      <c r="CXU38" s="112"/>
      <c r="CXV38" s="112"/>
      <c r="CXW38" s="112"/>
      <c r="CXX38" s="112"/>
      <c r="CXY38" s="112"/>
      <c r="CXZ38" s="112"/>
      <c r="CYA38" s="112"/>
      <c r="CYB38" s="112"/>
      <c r="CYC38" s="112"/>
      <c r="CYD38" s="112"/>
      <c r="CYE38" s="112"/>
      <c r="CYF38" s="112"/>
      <c r="CYG38" s="112"/>
      <c r="CYH38" s="112"/>
      <c r="CYI38" s="112"/>
      <c r="CYJ38" s="112"/>
      <c r="CYK38" s="112"/>
      <c r="CYL38" s="112"/>
      <c r="CYM38" s="112"/>
      <c r="CYN38" s="112"/>
      <c r="CYO38" s="112"/>
      <c r="CYP38" s="112"/>
      <c r="CYQ38" s="112"/>
      <c r="CYR38" s="112"/>
      <c r="CYS38" s="112"/>
      <c r="CYT38" s="112"/>
      <c r="CYU38" s="112"/>
      <c r="CYV38" s="112"/>
      <c r="CYW38" s="112"/>
      <c r="CYX38" s="112"/>
      <c r="CYY38" s="112"/>
      <c r="CYZ38" s="112"/>
      <c r="CZA38" s="112"/>
      <c r="CZB38" s="112"/>
      <c r="CZC38" s="112"/>
      <c r="CZD38" s="112"/>
      <c r="CZE38" s="112"/>
      <c r="CZF38" s="112"/>
      <c r="CZG38" s="112"/>
      <c r="CZH38" s="112"/>
      <c r="CZI38" s="112"/>
      <c r="CZJ38" s="112"/>
      <c r="CZK38" s="112"/>
      <c r="CZL38" s="112"/>
      <c r="CZM38" s="112"/>
      <c r="CZN38" s="112"/>
      <c r="CZO38" s="112"/>
      <c r="CZP38" s="112"/>
      <c r="CZQ38" s="112"/>
      <c r="CZR38" s="112"/>
      <c r="CZS38" s="112"/>
      <c r="CZT38" s="112"/>
      <c r="CZU38" s="112"/>
      <c r="CZV38" s="112"/>
      <c r="CZW38" s="112"/>
      <c r="CZX38" s="112"/>
      <c r="CZY38" s="112"/>
      <c r="CZZ38" s="112"/>
      <c r="DAA38" s="112"/>
      <c r="DAB38" s="112"/>
      <c r="DAC38" s="112"/>
      <c r="DAD38" s="112"/>
      <c r="DAE38" s="112"/>
      <c r="DAF38" s="112"/>
      <c r="DAG38" s="112"/>
      <c r="DAH38" s="112"/>
      <c r="DAI38" s="112"/>
      <c r="DAJ38" s="112"/>
      <c r="DAK38" s="112"/>
      <c r="DAL38" s="112"/>
      <c r="DAM38" s="112"/>
      <c r="DAN38" s="112"/>
      <c r="DAO38" s="112"/>
      <c r="DAP38" s="112"/>
      <c r="DAQ38" s="112"/>
      <c r="DAR38" s="112"/>
      <c r="DAS38" s="112"/>
      <c r="DAT38" s="112"/>
      <c r="DAU38" s="112"/>
      <c r="DAV38" s="112"/>
      <c r="DAW38" s="112"/>
      <c r="DAX38" s="112"/>
      <c r="DAY38" s="112"/>
      <c r="DAZ38" s="112"/>
      <c r="DBA38" s="112"/>
      <c r="DBB38" s="112"/>
      <c r="DBC38" s="112"/>
      <c r="DBD38" s="112"/>
      <c r="DBE38" s="112"/>
      <c r="DBF38" s="112"/>
      <c r="DBG38" s="112"/>
      <c r="DBH38" s="112"/>
      <c r="DBI38" s="112"/>
      <c r="DBJ38" s="112"/>
      <c r="DBK38" s="112"/>
      <c r="DBL38" s="112"/>
      <c r="DBM38" s="112"/>
      <c r="DBN38" s="112"/>
      <c r="DBO38" s="112"/>
      <c r="DBP38" s="112"/>
      <c r="DBQ38" s="112"/>
      <c r="DBR38" s="112"/>
      <c r="DBS38" s="112"/>
      <c r="DBT38" s="112"/>
      <c r="DBU38" s="112"/>
      <c r="DBV38" s="112"/>
      <c r="DBW38" s="112"/>
      <c r="DBX38" s="112"/>
      <c r="DBY38" s="112"/>
      <c r="DBZ38" s="112"/>
      <c r="DCA38" s="112"/>
      <c r="DCB38" s="112"/>
      <c r="DCC38" s="112"/>
      <c r="DCD38" s="112"/>
      <c r="DCE38" s="112"/>
      <c r="DCF38" s="112"/>
      <c r="DCG38" s="112"/>
      <c r="DCH38" s="112"/>
      <c r="DCI38" s="112"/>
      <c r="DCJ38" s="112"/>
      <c r="DCK38" s="112"/>
      <c r="DCL38" s="112"/>
      <c r="DCM38" s="112"/>
      <c r="DCN38" s="112"/>
      <c r="DCO38" s="112"/>
      <c r="DCP38" s="112"/>
      <c r="DCQ38" s="112"/>
      <c r="DCR38" s="112"/>
      <c r="DCS38" s="112"/>
      <c r="DCT38" s="112"/>
      <c r="DCU38" s="112"/>
      <c r="DCV38" s="112"/>
      <c r="DCW38" s="112"/>
      <c r="DCX38" s="112"/>
      <c r="DCY38" s="112"/>
      <c r="DCZ38" s="112"/>
      <c r="DDA38" s="112"/>
      <c r="DDB38" s="112"/>
      <c r="DDC38" s="112"/>
      <c r="DDD38" s="112"/>
      <c r="DDE38" s="112"/>
      <c r="DDF38" s="112"/>
      <c r="DDG38" s="112"/>
      <c r="DDH38" s="112"/>
      <c r="DDI38" s="112"/>
      <c r="DDJ38" s="112"/>
      <c r="DDK38" s="112"/>
      <c r="DDL38" s="112"/>
      <c r="DDM38" s="112"/>
      <c r="DDN38" s="112"/>
      <c r="DDO38" s="112"/>
      <c r="DDP38" s="112"/>
      <c r="DDQ38" s="112"/>
      <c r="DDR38" s="112"/>
      <c r="DDS38" s="112"/>
      <c r="DDT38" s="112"/>
      <c r="DDU38" s="112"/>
      <c r="DDV38" s="112"/>
      <c r="DDW38" s="112"/>
      <c r="DDX38" s="112"/>
      <c r="DDY38" s="112"/>
      <c r="DDZ38" s="112"/>
      <c r="DEA38" s="112"/>
      <c r="DEB38" s="112"/>
      <c r="DEC38" s="112"/>
      <c r="DED38" s="112"/>
      <c r="DEE38" s="112"/>
      <c r="DEF38" s="112"/>
      <c r="DEG38" s="112"/>
      <c r="DEH38" s="112"/>
      <c r="DEI38" s="112"/>
      <c r="DEJ38" s="112"/>
      <c r="DEK38" s="112"/>
      <c r="DEL38" s="112"/>
      <c r="DEM38" s="112"/>
      <c r="DEN38" s="112"/>
      <c r="DEO38" s="112"/>
      <c r="DEP38" s="112"/>
      <c r="DEQ38" s="112"/>
      <c r="DER38" s="112"/>
      <c r="DES38" s="112"/>
      <c r="DET38" s="112"/>
      <c r="DEU38" s="112"/>
      <c r="DEV38" s="112"/>
      <c r="DEW38" s="112"/>
      <c r="DEX38" s="112"/>
      <c r="DEY38" s="112"/>
      <c r="DEZ38" s="112"/>
      <c r="DFA38" s="112"/>
      <c r="DFB38" s="112"/>
      <c r="DFC38" s="112"/>
      <c r="DFD38" s="112"/>
      <c r="DFE38" s="112"/>
      <c r="DFF38" s="112"/>
      <c r="DFG38" s="112"/>
      <c r="DFH38" s="112"/>
      <c r="DFI38" s="112"/>
      <c r="DFJ38" s="112"/>
      <c r="DFK38" s="112"/>
      <c r="DFL38" s="112"/>
      <c r="DFM38" s="112"/>
      <c r="DFN38" s="112"/>
      <c r="DFO38" s="112"/>
      <c r="DFP38" s="112"/>
      <c r="DFQ38" s="112"/>
      <c r="DFR38" s="112"/>
      <c r="DFS38" s="112"/>
      <c r="DFT38" s="112"/>
      <c r="DFU38" s="112"/>
      <c r="DFV38" s="112"/>
      <c r="DFW38" s="112"/>
      <c r="DFX38" s="112"/>
      <c r="DFY38" s="112"/>
      <c r="DFZ38" s="112"/>
      <c r="DGA38" s="112"/>
      <c r="DGB38" s="112"/>
      <c r="DGC38" s="112"/>
      <c r="DGD38" s="112"/>
      <c r="DGE38" s="112"/>
      <c r="DGF38" s="112"/>
      <c r="DGG38" s="112"/>
      <c r="DGH38" s="112"/>
      <c r="DGI38" s="112"/>
      <c r="DGJ38" s="112"/>
      <c r="DGK38" s="112"/>
      <c r="DGL38" s="112"/>
      <c r="DGM38" s="112"/>
      <c r="DGN38" s="112"/>
      <c r="DGO38" s="112"/>
      <c r="DGP38" s="112"/>
      <c r="DGQ38" s="112"/>
      <c r="DGR38" s="112"/>
      <c r="DGS38" s="112"/>
      <c r="DGT38" s="112"/>
      <c r="DGU38" s="112"/>
      <c r="DGV38" s="112"/>
      <c r="DGW38" s="112"/>
      <c r="DGX38" s="112"/>
      <c r="DGY38" s="112"/>
      <c r="DGZ38" s="112"/>
      <c r="DHA38" s="112"/>
      <c r="DHB38" s="112"/>
      <c r="DHC38" s="112"/>
      <c r="DHD38" s="112"/>
      <c r="DHE38" s="112"/>
      <c r="DHF38" s="112"/>
      <c r="DHG38" s="112"/>
      <c r="DHH38" s="112"/>
      <c r="DHI38" s="112"/>
      <c r="DHJ38" s="112"/>
      <c r="DHK38" s="112"/>
      <c r="DHL38" s="112"/>
      <c r="DHM38" s="112"/>
      <c r="DHN38" s="112"/>
      <c r="DHO38" s="112"/>
      <c r="DHP38" s="112"/>
      <c r="DHQ38" s="112"/>
      <c r="DHR38" s="112"/>
      <c r="DHS38" s="112"/>
      <c r="DHT38" s="112"/>
      <c r="DHU38" s="112"/>
      <c r="DHV38" s="112"/>
      <c r="DHW38" s="112"/>
      <c r="DHX38" s="112"/>
      <c r="DHY38" s="112"/>
      <c r="DHZ38" s="112"/>
      <c r="DIA38" s="112"/>
      <c r="DIB38" s="112"/>
      <c r="DIC38" s="112"/>
      <c r="DID38" s="112"/>
      <c r="DIE38" s="112"/>
      <c r="DIF38" s="112"/>
      <c r="DIG38" s="112"/>
      <c r="DIH38" s="112"/>
      <c r="DII38" s="112"/>
      <c r="DIJ38" s="112"/>
      <c r="DIK38" s="112"/>
      <c r="DIL38" s="112"/>
      <c r="DIM38" s="112"/>
      <c r="DIN38" s="112"/>
      <c r="DIO38" s="112"/>
      <c r="DIP38" s="112"/>
      <c r="DIQ38" s="112"/>
      <c r="DIR38" s="112"/>
      <c r="DIS38" s="112"/>
      <c r="DIT38" s="112"/>
      <c r="DIU38" s="112"/>
      <c r="DIV38" s="112"/>
      <c r="DIW38" s="112"/>
      <c r="DIX38" s="112"/>
      <c r="DIY38" s="112"/>
      <c r="DIZ38" s="112"/>
      <c r="DJA38" s="112"/>
      <c r="DJB38" s="112"/>
      <c r="DJC38" s="112"/>
      <c r="DJD38" s="112"/>
      <c r="DJE38" s="112"/>
      <c r="DJF38" s="112"/>
      <c r="DJG38" s="112"/>
      <c r="DJH38" s="112"/>
      <c r="DJI38" s="112"/>
      <c r="DJJ38" s="112"/>
      <c r="DJK38" s="112"/>
      <c r="DJL38" s="112"/>
      <c r="DJM38" s="112"/>
      <c r="DJN38" s="112"/>
      <c r="DJO38" s="112"/>
      <c r="DJP38" s="112"/>
      <c r="DJQ38" s="112"/>
      <c r="DJR38" s="112"/>
      <c r="DJS38" s="112"/>
      <c r="DJT38" s="112"/>
      <c r="DJU38" s="112"/>
      <c r="DJV38" s="112"/>
      <c r="DJW38" s="112"/>
      <c r="DJX38" s="112"/>
      <c r="DJY38" s="112"/>
      <c r="DJZ38" s="112"/>
      <c r="DKA38" s="112"/>
      <c r="DKB38" s="112"/>
      <c r="DKC38" s="112"/>
      <c r="DKD38" s="112"/>
      <c r="DKE38" s="112"/>
      <c r="DKF38" s="112"/>
      <c r="DKG38" s="112"/>
      <c r="DKH38" s="112"/>
      <c r="DKI38" s="112"/>
      <c r="DKJ38" s="112"/>
      <c r="DKK38" s="112"/>
      <c r="DKL38" s="112"/>
      <c r="DKM38" s="112"/>
      <c r="DKN38" s="112"/>
      <c r="DKO38" s="112"/>
      <c r="DKP38" s="112"/>
      <c r="DKQ38" s="112"/>
      <c r="DKR38" s="112"/>
      <c r="DKS38" s="112"/>
      <c r="DKT38" s="112"/>
      <c r="DKU38" s="112"/>
      <c r="DKV38" s="112"/>
      <c r="DKW38" s="112"/>
      <c r="DKX38" s="112"/>
      <c r="DKY38" s="112"/>
      <c r="DKZ38" s="112"/>
      <c r="DLA38" s="112"/>
      <c r="DLB38" s="112"/>
      <c r="DLC38" s="112"/>
      <c r="DLD38" s="112"/>
      <c r="DLE38" s="112"/>
      <c r="DLF38" s="112"/>
      <c r="DLG38" s="112"/>
      <c r="DLH38" s="112"/>
      <c r="DLI38" s="112"/>
      <c r="DLJ38" s="112"/>
      <c r="DLK38" s="112"/>
      <c r="DLL38" s="112"/>
      <c r="DLM38" s="112"/>
      <c r="DLN38" s="112"/>
      <c r="DLO38" s="112"/>
      <c r="DLP38" s="112"/>
      <c r="DLQ38" s="112"/>
      <c r="DLR38" s="112"/>
      <c r="DLS38" s="112"/>
      <c r="DLT38" s="112"/>
      <c r="DLU38" s="112"/>
      <c r="DLV38" s="112"/>
      <c r="DLW38" s="112"/>
      <c r="DLX38" s="112"/>
      <c r="DLY38" s="112"/>
      <c r="DLZ38" s="112"/>
      <c r="DMA38" s="112"/>
      <c r="DMB38" s="112"/>
      <c r="DMC38" s="112"/>
      <c r="DMD38" s="112"/>
      <c r="DME38" s="112"/>
      <c r="DMF38" s="112"/>
      <c r="DMG38" s="112"/>
      <c r="DMH38" s="112"/>
      <c r="DMI38" s="112"/>
      <c r="DMJ38" s="112"/>
      <c r="DMK38" s="112"/>
      <c r="DML38" s="112"/>
      <c r="DMM38" s="112"/>
      <c r="DMN38" s="112"/>
      <c r="DMO38" s="112"/>
      <c r="DMP38" s="112"/>
      <c r="DMQ38" s="112"/>
      <c r="DMR38" s="112"/>
      <c r="DMS38" s="112"/>
      <c r="DMT38" s="112"/>
      <c r="DMU38" s="112"/>
      <c r="DMV38" s="112"/>
      <c r="DMW38" s="112"/>
      <c r="DMX38" s="112"/>
      <c r="DMY38" s="112"/>
      <c r="DMZ38" s="112"/>
      <c r="DNA38" s="112"/>
      <c r="DNB38" s="112"/>
      <c r="DNC38" s="112"/>
      <c r="DND38" s="112"/>
      <c r="DNE38" s="112"/>
      <c r="DNF38" s="112"/>
      <c r="DNG38" s="112"/>
      <c r="DNH38" s="112"/>
      <c r="DNI38" s="112"/>
      <c r="DNJ38" s="112"/>
      <c r="DNK38" s="112"/>
      <c r="DNL38" s="112"/>
      <c r="DNM38" s="112"/>
      <c r="DNN38" s="112"/>
      <c r="DNO38" s="112"/>
      <c r="DNP38" s="112"/>
      <c r="DNQ38" s="112"/>
      <c r="DNR38" s="112"/>
      <c r="DNS38" s="112"/>
      <c r="DNT38" s="112"/>
      <c r="DNU38" s="112"/>
      <c r="DNV38" s="112"/>
      <c r="DNW38" s="112"/>
      <c r="DNX38" s="112"/>
      <c r="DNY38" s="112"/>
      <c r="DNZ38" s="112"/>
      <c r="DOA38" s="112"/>
      <c r="DOB38" s="112"/>
      <c r="DOC38" s="112"/>
      <c r="DOD38" s="112"/>
      <c r="DOE38" s="112"/>
      <c r="DOF38" s="112"/>
      <c r="DOG38" s="112"/>
      <c r="DOH38" s="112"/>
      <c r="DOI38" s="112"/>
      <c r="DOJ38" s="112"/>
      <c r="DOK38" s="112"/>
      <c r="DOL38" s="112"/>
      <c r="DOM38" s="112"/>
      <c r="DON38" s="112"/>
      <c r="DOO38" s="112"/>
      <c r="DOP38" s="112"/>
      <c r="DOQ38" s="112"/>
      <c r="DOR38" s="112"/>
      <c r="DOS38" s="112"/>
      <c r="DOT38" s="112"/>
      <c r="DOU38" s="112"/>
      <c r="DOV38" s="112"/>
      <c r="DOW38" s="112"/>
      <c r="DOX38" s="112"/>
      <c r="DOY38" s="112"/>
      <c r="DOZ38" s="112"/>
      <c r="DPA38" s="112"/>
      <c r="DPB38" s="112"/>
      <c r="DPC38" s="112"/>
      <c r="DPD38" s="112"/>
      <c r="DPE38" s="112"/>
      <c r="DPF38" s="112"/>
      <c r="DPG38" s="112"/>
      <c r="DPH38" s="112"/>
      <c r="DPI38" s="112"/>
      <c r="DPJ38" s="112"/>
      <c r="DPK38" s="112"/>
      <c r="DPL38" s="112"/>
      <c r="DPM38" s="112"/>
      <c r="DPN38" s="112"/>
      <c r="DPO38" s="112"/>
      <c r="DPP38" s="112"/>
      <c r="DPQ38" s="112"/>
      <c r="DPR38" s="112"/>
      <c r="DPS38" s="112"/>
      <c r="DPT38" s="112"/>
      <c r="DPU38" s="112"/>
      <c r="DPV38" s="112"/>
      <c r="DPW38" s="112"/>
      <c r="DPX38" s="112"/>
      <c r="DPY38" s="112"/>
      <c r="DPZ38" s="112"/>
      <c r="DQA38" s="112"/>
      <c r="DQB38" s="112"/>
      <c r="DQC38" s="112"/>
      <c r="DQD38" s="112"/>
      <c r="DQE38" s="112"/>
      <c r="DQF38" s="112"/>
      <c r="DQG38" s="112"/>
      <c r="DQH38" s="112"/>
      <c r="DQI38" s="112"/>
      <c r="DQJ38" s="112"/>
      <c r="DQK38" s="112"/>
      <c r="DQL38" s="112"/>
      <c r="DQM38" s="112"/>
      <c r="DQN38" s="112"/>
      <c r="DQO38" s="112"/>
      <c r="DQP38" s="112"/>
      <c r="DQQ38" s="112"/>
      <c r="DQR38" s="112"/>
      <c r="DQS38" s="112"/>
      <c r="DQT38" s="112"/>
      <c r="DQU38" s="112"/>
      <c r="DQV38" s="112"/>
      <c r="DQW38" s="112"/>
      <c r="DQX38" s="112"/>
      <c r="DQY38" s="112"/>
      <c r="DQZ38" s="112"/>
      <c r="DRA38" s="112"/>
      <c r="DRB38" s="112"/>
      <c r="DRC38" s="112"/>
      <c r="DRD38" s="112"/>
      <c r="DRE38" s="112"/>
      <c r="DRF38" s="112"/>
      <c r="DRG38" s="112"/>
      <c r="DRH38" s="112"/>
      <c r="DRI38" s="112"/>
      <c r="DRJ38" s="112"/>
      <c r="DRK38" s="112"/>
      <c r="DRL38" s="112"/>
      <c r="DRM38" s="112"/>
      <c r="DRN38" s="112"/>
      <c r="DRO38" s="112"/>
      <c r="DRP38" s="112"/>
      <c r="DRQ38" s="112"/>
      <c r="DRR38" s="112"/>
      <c r="DRS38" s="112"/>
      <c r="DRT38" s="112"/>
      <c r="DRU38" s="112"/>
      <c r="DRV38" s="112"/>
      <c r="DRW38" s="112"/>
      <c r="DRX38" s="112"/>
      <c r="DRY38" s="112"/>
      <c r="DRZ38" s="112"/>
      <c r="DSA38" s="112"/>
      <c r="DSB38" s="112"/>
      <c r="DSC38" s="112"/>
      <c r="DSD38" s="112"/>
      <c r="DSE38" s="112"/>
      <c r="DSF38" s="112"/>
      <c r="DSG38" s="112"/>
      <c r="DSH38" s="112"/>
      <c r="DSI38" s="112"/>
      <c r="DSJ38" s="112"/>
      <c r="DSK38" s="112"/>
      <c r="DSL38" s="112"/>
      <c r="DSM38" s="112"/>
      <c r="DSN38" s="112"/>
      <c r="DSO38" s="112"/>
      <c r="DSP38" s="112"/>
      <c r="DSQ38" s="112"/>
      <c r="DSR38" s="112"/>
      <c r="DSS38" s="112"/>
      <c r="DST38" s="112"/>
      <c r="DSU38" s="112"/>
      <c r="DSV38" s="112"/>
      <c r="DSW38" s="112"/>
      <c r="DSX38" s="112"/>
      <c r="DSY38" s="112"/>
      <c r="DSZ38" s="112"/>
      <c r="DTA38" s="112"/>
      <c r="DTB38" s="112"/>
      <c r="DTC38" s="112"/>
      <c r="DTD38" s="112"/>
      <c r="DTE38" s="112"/>
      <c r="DTF38" s="112"/>
      <c r="DTG38" s="112"/>
      <c r="DTH38" s="112"/>
      <c r="DTI38" s="112"/>
      <c r="DTJ38" s="112"/>
      <c r="DTK38" s="112"/>
      <c r="DTL38" s="112"/>
      <c r="DTM38" s="112"/>
      <c r="DTN38" s="112"/>
      <c r="DTO38" s="112"/>
      <c r="DTP38" s="112"/>
      <c r="DTQ38" s="112"/>
      <c r="DTR38" s="112"/>
      <c r="DTS38" s="112"/>
      <c r="DTT38" s="112"/>
      <c r="DTU38" s="112"/>
      <c r="DTV38" s="112"/>
      <c r="DTW38" s="112"/>
      <c r="DTX38" s="112"/>
      <c r="DTY38" s="112"/>
      <c r="DTZ38" s="112"/>
      <c r="DUA38" s="112"/>
      <c r="DUB38" s="112"/>
      <c r="DUC38" s="112"/>
      <c r="DUD38" s="112"/>
      <c r="DUE38" s="112"/>
      <c r="DUF38" s="112"/>
      <c r="DUG38" s="112"/>
      <c r="DUH38" s="112"/>
      <c r="DUI38" s="112"/>
      <c r="DUJ38" s="112"/>
      <c r="DUK38" s="112"/>
      <c r="DUL38" s="112"/>
      <c r="DUM38" s="112"/>
      <c r="DUN38" s="112"/>
      <c r="DUO38" s="112"/>
      <c r="DUP38" s="112"/>
      <c r="DUQ38" s="112"/>
      <c r="DUR38" s="112"/>
      <c r="DUS38" s="112"/>
      <c r="DUT38" s="112"/>
      <c r="DUU38" s="112"/>
      <c r="DUV38" s="112"/>
      <c r="DUW38" s="112"/>
      <c r="DUX38" s="112"/>
      <c r="DUY38" s="112"/>
      <c r="DUZ38" s="112"/>
      <c r="DVA38" s="112"/>
      <c r="DVB38" s="112"/>
      <c r="DVC38" s="112"/>
      <c r="DVD38" s="112"/>
      <c r="DVE38" s="112"/>
      <c r="DVF38" s="112"/>
      <c r="DVG38" s="112"/>
      <c r="DVH38" s="112"/>
      <c r="DVI38" s="112"/>
      <c r="DVJ38" s="112"/>
      <c r="DVK38" s="112"/>
      <c r="DVL38" s="112"/>
      <c r="DVM38" s="112"/>
      <c r="DVN38" s="112"/>
      <c r="DVO38" s="112"/>
      <c r="DVP38" s="112"/>
      <c r="DVQ38" s="112"/>
      <c r="DVR38" s="112"/>
      <c r="DVS38" s="112"/>
      <c r="DVT38" s="112"/>
      <c r="DVU38" s="112"/>
      <c r="DVV38" s="112"/>
      <c r="DVW38" s="112"/>
      <c r="DVX38" s="112"/>
      <c r="DVY38" s="112"/>
      <c r="DVZ38" s="112"/>
      <c r="DWA38" s="112"/>
      <c r="DWB38" s="112"/>
      <c r="DWC38" s="112"/>
      <c r="DWD38" s="112"/>
      <c r="DWE38" s="112"/>
      <c r="DWF38" s="112"/>
      <c r="DWG38" s="112"/>
      <c r="DWH38" s="112"/>
      <c r="DWI38" s="112"/>
      <c r="DWJ38" s="112"/>
      <c r="DWK38" s="112"/>
      <c r="DWL38" s="112"/>
      <c r="DWM38" s="112"/>
      <c r="DWN38" s="112"/>
      <c r="DWO38" s="112"/>
      <c r="DWP38" s="112"/>
      <c r="DWQ38" s="112"/>
      <c r="DWR38" s="112"/>
      <c r="DWS38" s="112"/>
      <c r="DWT38" s="112"/>
      <c r="DWU38" s="112"/>
      <c r="DWV38" s="112"/>
      <c r="DWW38" s="112"/>
      <c r="DWX38" s="112"/>
      <c r="DWY38" s="112"/>
      <c r="DWZ38" s="112"/>
      <c r="DXA38" s="112"/>
      <c r="DXB38" s="112"/>
      <c r="DXC38" s="112"/>
      <c r="DXD38" s="112"/>
      <c r="DXE38" s="112"/>
      <c r="DXF38" s="112"/>
      <c r="DXG38" s="112"/>
      <c r="DXH38" s="112"/>
      <c r="DXI38" s="112"/>
      <c r="DXJ38" s="112"/>
      <c r="DXK38" s="112"/>
      <c r="DXL38" s="112"/>
      <c r="DXM38" s="112"/>
      <c r="DXN38" s="112"/>
      <c r="DXO38" s="112"/>
      <c r="DXP38" s="112"/>
      <c r="DXQ38" s="112"/>
      <c r="DXR38" s="112"/>
      <c r="DXS38" s="112"/>
      <c r="DXT38" s="112"/>
      <c r="DXU38" s="112"/>
      <c r="DXV38" s="112"/>
      <c r="DXW38" s="112"/>
      <c r="DXX38" s="112"/>
      <c r="DXY38" s="112"/>
      <c r="DXZ38" s="112"/>
      <c r="DYA38" s="112"/>
      <c r="DYB38" s="112"/>
      <c r="DYC38" s="112"/>
      <c r="DYD38" s="112"/>
      <c r="DYE38" s="112"/>
      <c r="DYF38" s="112"/>
      <c r="DYG38" s="112"/>
      <c r="DYH38" s="112"/>
      <c r="DYI38" s="112"/>
      <c r="DYJ38" s="112"/>
      <c r="DYK38" s="112"/>
      <c r="DYL38" s="112"/>
      <c r="DYM38" s="112"/>
      <c r="DYN38" s="112"/>
      <c r="DYO38" s="112"/>
      <c r="DYP38" s="112"/>
      <c r="DYQ38" s="112"/>
      <c r="DYR38" s="112"/>
      <c r="DYS38" s="112"/>
      <c r="DYT38" s="112"/>
      <c r="DYU38" s="112"/>
      <c r="DYV38" s="112"/>
      <c r="DYW38" s="112"/>
      <c r="DYX38" s="112"/>
      <c r="DYY38" s="112"/>
      <c r="DYZ38" s="112"/>
      <c r="DZA38" s="112"/>
      <c r="DZB38" s="112"/>
      <c r="DZC38" s="112"/>
      <c r="DZD38" s="112"/>
      <c r="DZE38" s="112"/>
      <c r="DZF38" s="112"/>
      <c r="DZG38" s="112"/>
      <c r="DZH38" s="112"/>
      <c r="DZI38" s="112"/>
      <c r="DZJ38" s="112"/>
      <c r="DZK38" s="112"/>
      <c r="DZL38" s="112"/>
      <c r="DZM38" s="112"/>
      <c r="DZN38" s="112"/>
      <c r="DZO38" s="112"/>
      <c r="DZP38" s="112"/>
      <c r="DZQ38" s="112"/>
      <c r="DZR38" s="112"/>
      <c r="DZS38" s="112"/>
      <c r="DZT38" s="112"/>
      <c r="DZU38" s="112"/>
      <c r="DZV38" s="112"/>
      <c r="DZW38" s="112"/>
      <c r="DZX38" s="112"/>
      <c r="DZY38" s="112"/>
      <c r="DZZ38" s="112"/>
      <c r="EAA38" s="112"/>
      <c r="EAB38" s="112"/>
      <c r="EAC38" s="112"/>
      <c r="EAD38" s="112"/>
      <c r="EAE38" s="112"/>
      <c r="EAF38" s="112"/>
      <c r="EAG38" s="112"/>
      <c r="EAH38" s="112"/>
      <c r="EAI38" s="112"/>
      <c r="EAJ38" s="112"/>
      <c r="EAK38" s="112"/>
      <c r="EAL38" s="112"/>
      <c r="EAM38" s="112"/>
      <c r="EAN38" s="112"/>
      <c r="EAO38" s="112"/>
      <c r="EAP38" s="112"/>
      <c r="EAQ38" s="112"/>
      <c r="EAR38" s="112"/>
      <c r="EAS38" s="112"/>
      <c r="EAT38" s="112"/>
      <c r="EAU38" s="112"/>
      <c r="EAV38" s="112"/>
      <c r="EAW38" s="112"/>
      <c r="EAX38" s="112"/>
      <c r="EAY38" s="112"/>
      <c r="EAZ38" s="112"/>
      <c r="EBA38" s="112"/>
      <c r="EBB38" s="112"/>
      <c r="EBC38" s="112"/>
      <c r="EBD38" s="112"/>
      <c r="EBE38" s="112"/>
      <c r="EBF38" s="112"/>
      <c r="EBG38" s="112"/>
      <c r="EBH38" s="112"/>
      <c r="EBI38" s="112"/>
      <c r="EBJ38" s="112"/>
      <c r="EBK38" s="112"/>
      <c r="EBL38" s="112"/>
      <c r="EBM38" s="112"/>
      <c r="EBN38" s="112"/>
      <c r="EBO38" s="112"/>
      <c r="EBP38" s="112"/>
      <c r="EBQ38" s="112"/>
      <c r="EBR38" s="112"/>
      <c r="EBS38" s="112"/>
      <c r="EBT38" s="112"/>
      <c r="EBU38" s="112"/>
      <c r="EBV38" s="112"/>
      <c r="EBW38" s="112"/>
      <c r="EBX38" s="112"/>
      <c r="EBY38" s="112"/>
      <c r="EBZ38" s="112"/>
      <c r="ECA38" s="112"/>
      <c r="ECB38" s="112"/>
      <c r="ECC38" s="112"/>
      <c r="ECD38" s="112"/>
      <c r="ECE38" s="112"/>
      <c r="ECF38" s="112"/>
      <c r="ECG38" s="112"/>
      <c r="ECH38" s="112"/>
      <c r="ECI38" s="112"/>
      <c r="ECJ38" s="112"/>
      <c r="ECK38" s="112"/>
      <c r="ECL38" s="112"/>
      <c r="ECM38" s="112"/>
      <c r="ECN38" s="112"/>
      <c r="ECO38" s="112"/>
      <c r="ECP38" s="112"/>
      <c r="ECQ38" s="112"/>
      <c r="ECR38" s="112"/>
      <c r="ECS38" s="112"/>
      <c r="ECT38" s="112"/>
      <c r="ECU38" s="112"/>
      <c r="ECV38" s="112"/>
      <c r="ECW38" s="112"/>
      <c r="ECX38" s="112"/>
      <c r="ECY38" s="112"/>
      <c r="ECZ38" s="112"/>
      <c r="EDA38" s="112"/>
      <c r="EDB38" s="112"/>
      <c r="EDC38" s="112"/>
      <c r="EDD38" s="112"/>
      <c r="EDE38" s="112"/>
      <c r="EDF38" s="112"/>
      <c r="EDG38" s="112"/>
      <c r="EDH38" s="112"/>
      <c r="EDI38" s="112"/>
      <c r="EDJ38" s="112"/>
      <c r="EDK38" s="112"/>
      <c r="EDL38" s="112"/>
      <c r="EDM38" s="112"/>
      <c r="EDN38" s="112"/>
      <c r="EDO38" s="112"/>
      <c r="EDP38" s="112"/>
      <c r="EDQ38" s="112"/>
      <c r="EDR38" s="112"/>
      <c r="EDS38" s="112"/>
      <c r="EDT38" s="112"/>
      <c r="EDU38" s="112"/>
      <c r="EDV38" s="112"/>
      <c r="EDW38" s="112"/>
      <c r="EDX38" s="112"/>
      <c r="EDY38" s="112"/>
      <c r="EDZ38" s="112"/>
      <c r="EEA38" s="112"/>
      <c r="EEB38" s="112"/>
      <c r="EEC38" s="112"/>
      <c r="EED38" s="112"/>
      <c r="EEE38" s="112"/>
      <c r="EEF38" s="112"/>
      <c r="EEG38" s="112"/>
      <c r="EEH38" s="112"/>
      <c r="EEI38" s="112"/>
      <c r="EEJ38" s="112"/>
      <c r="EEK38" s="112"/>
      <c r="EEL38" s="112"/>
      <c r="EEM38" s="112"/>
      <c r="EEN38" s="112"/>
      <c r="EEO38" s="112"/>
      <c r="EEP38" s="112"/>
      <c r="EEQ38" s="112"/>
      <c r="EER38" s="112"/>
      <c r="EES38" s="112"/>
      <c r="EET38" s="112"/>
      <c r="EEU38" s="112"/>
      <c r="EEV38" s="112"/>
      <c r="EEW38" s="112"/>
      <c r="EEX38" s="112"/>
      <c r="EEY38" s="112"/>
      <c r="EEZ38" s="112"/>
      <c r="EFA38" s="112"/>
      <c r="EFB38" s="112"/>
      <c r="EFC38" s="112"/>
      <c r="EFD38" s="112"/>
      <c r="EFE38" s="112"/>
      <c r="EFF38" s="112"/>
      <c r="EFG38" s="112"/>
      <c r="EFH38" s="112"/>
      <c r="EFI38" s="112"/>
      <c r="EFJ38" s="112"/>
      <c r="EFK38" s="112"/>
      <c r="EFL38" s="112"/>
      <c r="EFM38" s="112"/>
      <c r="EFN38" s="112"/>
      <c r="EFO38" s="112"/>
      <c r="EFP38" s="112"/>
      <c r="EFQ38" s="112"/>
      <c r="EFR38" s="112"/>
      <c r="EFS38" s="112"/>
      <c r="EFT38" s="112"/>
      <c r="EFU38" s="112"/>
      <c r="EFV38" s="112"/>
      <c r="EFW38" s="112"/>
      <c r="EFX38" s="112"/>
      <c r="EFY38" s="112"/>
      <c r="EFZ38" s="112"/>
      <c r="EGA38" s="112"/>
      <c r="EGB38" s="112"/>
      <c r="EGC38" s="112"/>
      <c r="EGD38" s="112"/>
      <c r="EGE38" s="112"/>
      <c r="EGF38" s="112"/>
      <c r="EGG38" s="112"/>
      <c r="EGH38" s="112"/>
      <c r="EGI38" s="112"/>
      <c r="EGJ38" s="112"/>
      <c r="EGK38" s="112"/>
      <c r="EGL38" s="112"/>
      <c r="EGM38" s="112"/>
      <c r="EGN38" s="112"/>
      <c r="EGO38" s="112"/>
      <c r="EGP38" s="112"/>
      <c r="EGQ38" s="112"/>
      <c r="EGR38" s="112"/>
      <c r="EGS38" s="112"/>
      <c r="EGT38" s="112"/>
      <c r="EGU38" s="112"/>
      <c r="EGV38" s="112"/>
      <c r="EGW38" s="112"/>
      <c r="EGX38" s="112"/>
      <c r="EGY38" s="112"/>
      <c r="EGZ38" s="112"/>
      <c r="EHA38" s="112"/>
      <c r="EHB38" s="112"/>
      <c r="EHC38" s="112"/>
      <c r="EHD38" s="112"/>
      <c r="EHE38" s="112"/>
      <c r="EHF38" s="112"/>
      <c r="EHG38" s="112"/>
      <c r="EHH38" s="112"/>
      <c r="EHI38" s="112"/>
      <c r="EHJ38" s="112"/>
      <c r="EHK38" s="112"/>
      <c r="EHL38" s="112"/>
      <c r="EHM38" s="112"/>
      <c r="EHN38" s="112"/>
      <c r="EHO38" s="112"/>
      <c r="EHP38" s="112"/>
      <c r="EHQ38" s="112"/>
      <c r="EHR38" s="112"/>
      <c r="EHS38" s="112"/>
      <c r="EHT38" s="112"/>
      <c r="EHU38" s="112"/>
      <c r="EHV38" s="112"/>
      <c r="EHW38" s="112"/>
      <c r="EHX38" s="112"/>
      <c r="EHY38" s="112"/>
      <c r="EHZ38" s="112"/>
      <c r="EIA38" s="112"/>
      <c r="EIB38" s="112"/>
      <c r="EIC38" s="112"/>
      <c r="EID38" s="112"/>
      <c r="EIE38" s="112"/>
      <c r="EIF38" s="112"/>
      <c r="EIG38" s="112"/>
      <c r="EIH38" s="112"/>
      <c r="EII38" s="112"/>
      <c r="EIJ38" s="112"/>
      <c r="EIK38" s="112"/>
      <c r="EIL38" s="112"/>
      <c r="EIM38" s="112"/>
      <c r="EIN38" s="112"/>
      <c r="EIO38" s="112"/>
      <c r="EIP38" s="112"/>
      <c r="EIQ38" s="112"/>
      <c r="EIR38" s="112"/>
      <c r="EIS38" s="112"/>
      <c r="EIT38" s="112"/>
      <c r="EIU38" s="112"/>
      <c r="EIV38" s="112"/>
      <c r="EIW38" s="112"/>
      <c r="EIX38" s="112"/>
      <c r="EIY38" s="112"/>
      <c r="EIZ38" s="112"/>
      <c r="EJA38" s="112"/>
      <c r="EJB38" s="112"/>
      <c r="EJC38" s="112"/>
      <c r="EJD38" s="112"/>
      <c r="EJE38" s="112"/>
      <c r="EJF38" s="112"/>
      <c r="EJG38" s="112"/>
      <c r="EJH38" s="112"/>
      <c r="EJI38" s="112"/>
      <c r="EJJ38" s="112"/>
      <c r="EJK38" s="112"/>
      <c r="EJL38" s="112"/>
      <c r="EJM38" s="112"/>
      <c r="EJN38" s="112"/>
      <c r="EJO38" s="112"/>
      <c r="EJP38" s="112"/>
      <c r="EJQ38" s="112"/>
      <c r="EJR38" s="112"/>
      <c r="EJS38" s="112"/>
      <c r="EJT38" s="112"/>
      <c r="EJU38" s="112"/>
      <c r="EJV38" s="112"/>
      <c r="EJW38" s="112"/>
      <c r="EJX38" s="112"/>
      <c r="EJY38" s="112"/>
      <c r="EJZ38" s="112"/>
      <c r="EKA38" s="112"/>
      <c r="EKB38" s="112"/>
      <c r="EKC38" s="112"/>
      <c r="EKD38" s="112"/>
      <c r="EKE38" s="112"/>
      <c r="EKF38" s="112"/>
      <c r="EKG38" s="112"/>
      <c r="EKH38" s="112"/>
      <c r="EKI38" s="112"/>
      <c r="EKJ38" s="112"/>
      <c r="EKK38" s="112"/>
      <c r="EKL38" s="112"/>
      <c r="EKM38" s="112"/>
      <c r="EKN38" s="112"/>
      <c r="EKO38" s="112"/>
      <c r="EKP38" s="112"/>
      <c r="EKQ38" s="112"/>
      <c r="EKR38" s="112"/>
      <c r="EKS38" s="112"/>
      <c r="EKT38" s="112"/>
      <c r="EKU38" s="112"/>
      <c r="EKV38" s="112"/>
      <c r="EKW38" s="112"/>
      <c r="EKX38" s="112"/>
      <c r="EKY38" s="112"/>
      <c r="EKZ38" s="112"/>
      <c r="ELA38" s="112"/>
      <c r="ELB38" s="112"/>
      <c r="ELC38" s="112"/>
      <c r="ELD38" s="112"/>
      <c r="ELE38" s="112"/>
      <c r="ELF38" s="112"/>
      <c r="ELG38" s="112"/>
      <c r="ELH38" s="112"/>
      <c r="ELI38" s="112"/>
      <c r="ELJ38" s="112"/>
      <c r="ELK38" s="112"/>
      <c r="ELL38" s="112"/>
      <c r="ELM38" s="112"/>
      <c r="ELN38" s="112"/>
      <c r="ELO38" s="112"/>
      <c r="ELP38" s="112"/>
      <c r="ELQ38" s="112"/>
      <c r="ELR38" s="112"/>
      <c r="ELS38" s="112"/>
      <c r="ELT38" s="112"/>
      <c r="ELU38" s="112"/>
      <c r="ELV38" s="112"/>
      <c r="ELW38" s="112"/>
      <c r="ELX38" s="112"/>
      <c r="ELY38" s="112"/>
      <c r="ELZ38" s="112"/>
      <c r="EMA38" s="112"/>
      <c r="EMB38" s="112"/>
      <c r="EMC38" s="112"/>
      <c r="EMD38" s="112"/>
      <c r="EME38" s="112"/>
      <c r="EMF38" s="112"/>
      <c r="EMG38" s="112"/>
      <c r="EMH38" s="112"/>
      <c r="EMI38" s="112"/>
      <c r="EMJ38" s="112"/>
      <c r="EMK38" s="112"/>
      <c r="EML38" s="112"/>
      <c r="EMM38" s="112"/>
      <c r="EMN38" s="112"/>
      <c r="EMO38" s="112"/>
      <c r="EMP38" s="112"/>
      <c r="EMQ38" s="112"/>
      <c r="EMR38" s="112"/>
      <c r="EMS38" s="112"/>
      <c r="EMT38" s="112"/>
      <c r="EMU38" s="112"/>
      <c r="EMV38" s="112"/>
      <c r="EMW38" s="112"/>
      <c r="EMX38" s="112"/>
      <c r="EMY38" s="112"/>
      <c r="EMZ38" s="112"/>
      <c r="ENA38" s="112"/>
      <c r="ENB38" s="112"/>
      <c r="ENC38" s="112"/>
      <c r="END38" s="112"/>
      <c r="ENE38" s="112"/>
      <c r="ENF38" s="112"/>
      <c r="ENG38" s="112"/>
      <c r="ENH38" s="112"/>
      <c r="ENI38" s="112"/>
      <c r="ENJ38" s="112"/>
      <c r="ENK38" s="112"/>
      <c r="ENL38" s="112"/>
      <c r="ENM38" s="112"/>
      <c r="ENN38" s="112"/>
      <c r="ENO38" s="112"/>
      <c r="ENP38" s="112"/>
      <c r="ENQ38" s="112"/>
      <c r="ENR38" s="112"/>
      <c r="ENS38" s="112"/>
      <c r="ENT38" s="112"/>
      <c r="ENU38" s="112"/>
      <c r="ENV38" s="112"/>
      <c r="ENW38" s="112"/>
      <c r="ENX38" s="112"/>
      <c r="ENY38" s="112"/>
      <c r="ENZ38" s="112"/>
      <c r="EOA38" s="112"/>
      <c r="EOB38" s="112"/>
      <c r="EOC38" s="112"/>
      <c r="EOD38" s="112"/>
      <c r="EOE38" s="112"/>
      <c r="EOF38" s="112"/>
      <c r="EOG38" s="112"/>
      <c r="EOH38" s="112"/>
      <c r="EOI38" s="112"/>
      <c r="EOJ38" s="112"/>
      <c r="EOK38" s="112"/>
      <c r="EOL38" s="112"/>
      <c r="EOM38" s="112"/>
      <c r="EON38" s="112"/>
      <c r="EOO38" s="112"/>
      <c r="EOP38" s="112"/>
      <c r="EOQ38" s="112"/>
      <c r="EOR38" s="112"/>
      <c r="EOS38" s="112"/>
      <c r="EOT38" s="112"/>
      <c r="EOU38" s="112"/>
      <c r="EOV38" s="112"/>
      <c r="EOW38" s="112"/>
      <c r="EOX38" s="112"/>
      <c r="EOY38" s="112"/>
      <c r="EOZ38" s="112"/>
      <c r="EPA38" s="112"/>
      <c r="EPB38" s="112"/>
      <c r="EPC38" s="112"/>
      <c r="EPD38" s="112"/>
      <c r="EPE38" s="112"/>
      <c r="EPF38" s="112"/>
      <c r="EPG38" s="112"/>
      <c r="EPH38" s="112"/>
      <c r="EPI38" s="112"/>
      <c r="EPJ38" s="112"/>
      <c r="EPK38" s="112"/>
      <c r="EPL38" s="112"/>
      <c r="EPM38" s="112"/>
      <c r="EPN38" s="112"/>
      <c r="EPO38" s="112"/>
      <c r="EPP38" s="112"/>
      <c r="EPQ38" s="112"/>
      <c r="EPR38" s="112"/>
      <c r="EPS38" s="112"/>
      <c r="EPT38" s="112"/>
      <c r="EPU38" s="112"/>
      <c r="EPV38" s="112"/>
      <c r="EPW38" s="112"/>
      <c r="EPX38" s="112"/>
      <c r="EPY38" s="112"/>
      <c r="EPZ38" s="112"/>
      <c r="EQA38" s="112"/>
      <c r="EQB38" s="112"/>
      <c r="EQC38" s="112"/>
      <c r="EQD38" s="112"/>
      <c r="EQE38" s="112"/>
      <c r="EQF38" s="112"/>
      <c r="EQG38" s="112"/>
      <c r="EQH38" s="112"/>
      <c r="EQI38" s="112"/>
      <c r="EQJ38" s="112"/>
      <c r="EQK38" s="112"/>
      <c r="EQL38" s="112"/>
      <c r="EQM38" s="112"/>
      <c r="EQN38" s="112"/>
      <c r="EQO38" s="112"/>
      <c r="EQP38" s="112"/>
      <c r="EQQ38" s="112"/>
      <c r="EQR38" s="112"/>
      <c r="EQS38" s="112"/>
      <c r="EQT38" s="112"/>
      <c r="EQU38" s="112"/>
      <c r="EQV38" s="112"/>
      <c r="EQW38" s="112"/>
      <c r="EQX38" s="112"/>
      <c r="EQY38" s="112"/>
      <c r="EQZ38" s="112"/>
      <c r="ERA38" s="112"/>
      <c r="ERB38" s="112"/>
      <c r="ERC38" s="112"/>
      <c r="ERD38" s="112"/>
      <c r="ERE38" s="112"/>
      <c r="ERF38" s="112"/>
      <c r="ERG38" s="112"/>
      <c r="ERH38" s="112"/>
      <c r="ERI38" s="112"/>
      <c r="ERJ38" s="112"/>
      <c r="ERK38" s="112"/>
      <c r="ERL38" s="112"/>
      <c r="ERM38" s="112"/>
      <c r="ERN38" s="112"/>
      <c r="ERO38" s="112"/>
      <c r="ERP38" s="112"/>
      <c r="ERQ38" s="112"/>
      <c r="ERR38" s="112"/>
      <c r="ERS38" s="112"/>
      <c r="ERT38" s="112"/>
      <c r="ERU38" s="112"/>
      <c r="ERV38" s="112"/>
      <c r="ERW38" s="112"/>
      <c r="ERX38" s="112"/>
      <c r="ERY38" s="112"/>
      <c r="ERZ38" s="112"/>
      <c r="ESA38" s="112"/>
      <c r="ESB38" s="112"/>
      <c r="ESC38" s="112"/>
      <c r="ESD38" s="112"/>
      <c r="ESE38" s="112"/>
      <c r="ESF38" s="112"/>
      <c r="ESG38" s="112"/>
      <c r="ESH38" s="112"/>
      <c r="ESI38" s="112"/>
      <c r="ESJ38" s="112"/>
      <c r="ESK38" s="112"/>
      <c r="ESL38" s="112"/>
      <c r="ESM38" s="112"/>
      <c r="ESN38" s="112"/>
      <c r="ESO38" s="112"/>
      <c r="ESP38" s="112"/>
      <c r="ESQ38" s="112"/>
      <c r="ESR38" s="112"/>
      <c r="ESS38" s="112"/>
      <c r="EST38" s="112"/>
      <c r="ESU38" s="112"/>
      <c r="ESV38" s="112"/>
      <c r="ESW38" s="112"/>
      <c r="ESX38" s="112"/>
      <c r="ESY38" s="112"/>
      <c r="ESZ38" s="112"/>
      <c r="ETA38" s="112"/>
      <c r="ETB38" s="112"/>
      <c r="ETC38" s="112"/>
      <c r="ETD38" s="112"/>
      <c r="ETE38" s="112"/>
      <c r="ETF38" s="112"/>
      <c r="ETG38" s="112"/>
      <c r="ETH38" s="112"/>
      <c r="ETI38" s="112"/>
      <c r="ETJ38" s="112"/>
      <c r="ETK38" s="112"/>
      <c r="ETL38" s="112"/>
      <c r="ETM38" s="112"/>
      <c r="ETN38" s="112"/>
      <c r="ETO38" s="112"/>
      <c r="ETP38" s="112"/>
      <c r="ETQ38" s="112"/>
      <c r="ETR38" s="112"/>
      <c r="ETS38" s="112"/>
      <c r="ETT38" s="112"/>
      <c r="ETU38" s="112"/>
      <c r="ETV38" s="112"/>
      <c r="ETW38" s="112"/>
      <c r="ETX38" s="112"/>
      <c r="ETY38" s="112"/>
      <c r="ETZ38" s="112"/>
      <c r="EUA38" s="112"/>
      <c r="EUB38" s="112"/>
      <c r="EUC38" s="112"/>
      <c r="EUD38" s="112"/>
      <c r="EUE38" s="112"/>
      <c r="EUF38" s="112"/>
      <c r="EUG38" s="112"/>
      <c r="EUH38" s="112"/>
      <c r="EUI38" s="112"/>
      <c r="EUJ38" s="112"/>
      <c r="EUK38" s="112"/>
      <c r="EUL38" s="112"/>
      <c r="EUM38" s="112"/>
      <c r="EUN38" s="112"/>
      <c r="EUO38" s="112"/>
      <c r="EUP38" s="112"/>
      <c r="EUQ38" s="112"/>
      <c r="EUR38" s="112"/>
      <c r="EUS38" s="112"/>
      <c r="EUT38" s="112"/>
      <c r="EUU38" s="112"/>
      <c r="EUV38" s="112"/>
      <c r="EUW38" s="112"/>
      <c r="EUX38" s="112"/>
      <c r="EUY38" s="112"/>
      <c r="EUZ38" s="112"/>
      <c r="EVA38" s="112"/>
      <c r="EVB38" s="112"/>
      <c r="EVC38" s="112"/>
      <c r="EVD38" s="112"/>
      <c r="EVE38" s="112"/>
      <c r="EVF38" s="112"/>
      <c r="EVG38" s="112"/>
      <c r="EVH38" s="112"/>
      <c r="EVI38" s="112"/>
      <c r="EVJ38" s="112"/>
      <c r="EVK38" s="112"/>
      <c r="EVL38" s="112"/>
      <c r="EVM38" s="112"/>
      <c r="EVN38" s="112"/>
      <c r="EVO38" s="112"/>
      <c r="EVP38" s="112"/>
      <c r="EVQ38" s="112"/>
      <c r="EVR38" s="112"/>
      <c r="EVS38" s="112"/>
      <c r="EVT38" s="112"/>
      <c r="EVU38" s="112"/>
      <c r="EVV38" s="112"/>
      <c r="EVW38" s="112"/>
      <c r="EVX38" s="112"/>
      <c r="EVY38" s="112"/>
      <c r="EVZ38" s="112"/>
      <c r="EWA38" s="112"/>
      <c r="EWB38" s="112"/>
      <c r="EWC38" s="112"/>
      <c r="EWD38" s="112"/>
      <c r="EWE38" s="112"/>
      <c r="EWF38" s="112"/>
      <c r="EWG38" s="112"/>
      <c r="EWH38" s="112"/>
      <c r="EWI38" s="112"/>
      <c r="EWJ38" s="112"/>
      <c r="EWK38" s="112"/>
      <c r="EWL38" s="112"/>
      <c r="EWM38" s="112"/>
      <c r="EWN38" s="112"/>
      <c r="EWO38" s="112"/>
      <c r="EWP38" s="112"/>
      <c r="EWQ38" s="112"/>
      <c r="EWR38" s="112"/>
      <c r="EWS38" s="112"/>
      <c r="EWT38" s="112"/>
      <c r="EWU38" s="112"/>
      <c r="EWV38" s="112"/>
      <c r="EWW38" s="112"/>
      <c r="EWX38" s="112"/>
      <c r="EWY38" s="112"/>
      <c r="EWZ38" s="112"/>
      <c r="EXA38" s="112"/>
      <c r="EXB38" s="112"/>
      <c r="EXC38" s="112"/>
      <c r="EXD38" s="112"/>
      <c r="EXE38" s="112"/>
      <c r="EXF38" s="112"/>
      <c r="EXG38" s="112"/>
      <c r="EXH38" s="112"/>
      <c r="EXI38" s="112"/>
      <c r="EXJ38" s="112"/>
      <c r="EXK38" s="112"/>
      <c r="EXL38" s="112"/>
      <c r="EXM38" s="112"/>
      <c r="EXN38" s="112"/>
      <c r="EXO38" s="112"/>
      <c r="EXP38" s="112"/>
      <c r="EXQ38" s="112"/>
      <c r="EXR38" s="112"/>
      <c r="EXS38" s="112"/>
      <c r="EXT38" s="112"/>
      <c r="EXU38" s="112"/>
      <c r="EXV38" s="112"/>
      <c r="EXW38" s="112"/>
      <c r="EXX38" s="112"/>
      <c r="EXY38" s="112"/>
      <c r="EXZ38" s="112"/>
      <c r="EYA38" s="112"/>
      <c r="EYB38" s="112"/>
      <c r="EYC38" s="112"/>
      <c r="EYD38" s="112"/>
      <c r="EYE38" s="112"/>
      <c r="EYF38" s="112"/>
      <c r="EYG38" s="112"/>
      <c r="EYH38" s="112"/>
      <c r="EYI38" s="112"/>
      <c r="EYJ38" s="112"/>
      <c r="EYK38" s="112"/>
      <c r="EYL38" s="112"/>
      <c r="EYM38" s="112"/>
      <c r="EYN38" s="112"/>
      <c r="EYO38" s="112"/>
      <c r="EYP38" s="112"/>
      <c r="EYQ38" s="112"/>
      <c r="EYR38" s="112"/>
      <c r="EYS38" s="112"/>
      <c r="EYT38" s="112"/>
      <c r="EYU38" s="112"/>
      <c r="EYV38" s="112"/>
      <c r="EYW38" s="112"/>
      <c r="EYX38" s="112"/>
      <c r="EYY38" s="112"/>
      <c r="EYZ38" s="112"/>
      <c r="EZA38" s="112"/>
      <c r="EZB38" s="112"/>
      <c r="EZC38" s="112"/>
      <c r="EZD38" s="112"/>
      <c r="EZE38" s="112"/>
      <c r="EZF38" s="112"/>
      <c r="EZG38" s="112"/>
      <c r="EZH38" s="112"/>
      <c r="EZI38" s="112"/>
      <c r="EZJ38" s="112"/>
      <c r="EZK38" s="112"/>
      <c r="EZL38" s="112"/>
      <c r="EZM38" s="112"/>
      <c r="EZN38" s="112"/>
      <c r="EZO38" s="112"/>
      <c r="EZP38" s="112"/>
      <c r="EZQ38" s="112"/>
      <c r="EZR38" s="112"/>
      <c r="EZS38" s="112"/>
      <c r="EZT38" s="112"/>
      <c r="EZU38" s="112"/>
      <c r="EZV38" s="112"/>
      <c r="EZW38" s="112"/>
      <c r="EZX38" s="112"/>
      <c r="EZY38" s="112"/>
      <c r="EZZ38" s="112"/>
      <c r="FAA38" s="112"/>
      <c r="FAB38" s="112"/>
      <c r="FAC38" s="112"/>
      <c r="FAD38" s="112"/>
      <c r="FAE38" s="112"/>
      <c r="FAF38" s="112"/>
      <c r="FAG38" s="112"/>
      <c r="FAH38" s="112"/>
      <c r="FAI38" s="112"/>
      <c r="FAJ38" s="112"/>
      <c r="FAK38" s="112"/>
      <c r="FAL38" s="112"/>
      <c r="FAM38" s="112"/>
      <c r="FAN38" s="112"/>
      <c r="FAO38" s="112"/>
      <c r="FAP38" s="112"/>
      <c r="FAQ38" s="112"/>
      <c r="FAR38" s="112"/>
      <c r="FAS38" s="112"/>
      <c r="FAT38" s="112"/>
      <c r="FAU38" s="112"/>
      <c r="FAV38" s="112"/>
      <c r="FAW38" s="112"/>
      <c r="FAX38" s="112"/>
      <c r="FAY38" s="112"/>
      <c r="FAZ38" s="112"/>
      <c r="FBA38" s="112"/>
      <c r="FBB38" s="112"/>
      <c r="FBC38" s="112"/>
      <c r="FBD38" s="112"/>
      <c r="FBE38" s="112"/>
      <c r="FBF38" s="112"/>
      <c r="FBG38" s="112"/>
      <c r="FBH38" s="112"/>
      <c r="FBI38" s="112"/>
      <c r="FBJ38" s="112"/>
      <c r="FBK38" s="112"/>
      <c r="FBL38" s="112"/>
      <c r="FBM38" s="112"/>
      <c r="FBN38" s="112"/>
      <c r="FBO38" s="112"/>
      <c r="FBP38" s="112"/>
      <c r="FBQ38" s="112"/>
      <c r="FBR38" s="112"/>
      <c r="FBS38" s="112"/>
      <c r="FBT38" s="112"/>
      <c r="FBU38" s="112"/>
      <c r="FBV38" s="112"/>
      <c r="FBW38" s="112"/>
      <c r="FBX38" s="112"/>
      <c r="FBY38" s="112"/>
      <c r="FBZ38" s="112"/>
      <c r="FCA38" s="112"/>
      <c r="FCB38" s="112"/>
      <c r="FCC38" s="112"/>
      <c r="FCD38" s="112"/>
      <c r="FCE38" s="112"/>
      <c r="FCF38" s="112"/>
      <c r="FCG38" s="112"/>
      <c r="FCH38" s="112"/>
      <c r="FCI38" s="112"/>
      <c r="FCJ38" s="112"/>
      <c r="FCK38" s="112"/>
      <c r="FCL38" s="112"/>
      <c r="FCM38" s="112"/>
      <c r="FCN38" s="112"/>
      <c r="FCO38" s="112"/>
      <c r="FCP38" s="112"/>
      <c r="FCQ38" s="112"/>
      <c r="FCR38" s="112"/>
      <c r="FCS38" s="112"/>
      <c r="FCT38" s="112"/>
      <c r="FCU38" s="112"/>
      <c r="FCV38" s="112"/>
      <c r="FCW38" s="112"/>
      <c r="FCX38" s="112"/>
      <c r="FCY38" s="112"/>
      <c r="FCZ38" s="112"/>
      <c r="FDA38" s="112"/>
      <c r="FDB38" s="112"/>
      <c r="FDC38" s="112"/>
      <c r="FDD38" s="112"/>
      <c r="FDE38" s="112"/>
      <c r="FDF38" s="112"/>
      <c r="FDG38" s="112"/>
      <c r="FDH38" s="112"/>
      <c r="FDI38" s="112"/>
      <c r="FDJ38" s="112"/>
      <c r="FDK38" s="112"/>
      <c r="FDL38" s="112"/>
      <c r="FDM38" s="112"/>
      <c r="FDN38" s="112"/>
      <c r="FDO38" s="112"/>
      <c r="FDP38" s="112"/>
      <c r="FDQ38" s="112"/>
      <c r="FDR38" s="112"/>
      <c r="FDS38" s="112"/>
      <c r="FDT38" s="112"/>
      <c r="FDU38" s="112"/>
      <c r="FDV38" s="112"/>
      <c r="FDW38" s="112"/>
      <c r="FDX38" s="112"/>
      <c r="FDY38" s="112"/>
      <c r="FDZ38" s="112"/>
      <c r="FEA38" s="112"/>
      <c r="FEB38" s="112"/>
      <c r="FEC38" s="112"/>
      <c r="FED38" s="112"/>
      <c r="FEE38" s="112"/>
      <c r="FEF38" s="112"/>
      <c r="FEG38" s="112"/>
      <c r="FEH38" s="112"/>
      <c r="FEI38" s="112"/>
      <c r="FEJ38" s="112"/>
      <c r="FEK38" s="112"/>
      <c r="FEL38" s="112"/>
      <c r="FEM38" s="112"/>
      <c r="FEN38" s="112"/>
      <c r="FEO38" s="112"/>
      <c r="FEP38" s="112"/>
      <c r="FEQ38" s="112"/>
      <c r="FER38" s="112"/>
      <c r="FES38" s="112"/>
      <c r="FET38" s="112"/>
      <c r="FEU38" s="112"/>
      <c r="FEV38" s="112"/>
      <c r="FEW38" s="112"/>
      <c r="FEX38" s="112"/>
      <c r="FEY38" s="112"/>
      <c r="FEZ38" s="112"/>
      <c r="FFA38" s="112"/>
      <c r="FFB38" s="112"/>
      <c r="FFC38" s="112"/>
      <c r="FFD38" s="112"/>
      <c r="FFE38" s="112"/>
      <c r="FFF38" s="112"/>
      <c r="FFG38" s="112"/>
      <c r="FFH38" s="112"/>
      <c r="FFI38" s="112"/>
      <c r="FFJ38" s="112"/>
      <c r="FFK38" s="112"/>
      <c r="FFL38" s="112"/>
      <c r="FFM38" s="112"/>
      <c r="FFN38" s="112"/>
      <c r="FFO38" s="112"/>
      <c r="FFP38" s="112"/>
      <c r="FFQ38" s="112"/>
      <c r="FFR38" s="112"/>
      <c r="FFS38" s="112"/>
      <c r="FFT38" s="112"/>
      <c r="FFU38" s="112"/>
      <c r="FFV38" s="112"/>
      <c r="FFW38" s="112"/>
      <c r="FFX38" s="112"/>
      <c r="FFY38" s="112"/>
      <c r="FFZ38" s="112"/>
      <c r="FGA38" s="112"/>
      <c r="FGB38" s="112"/>
      <c r="FGC38" s="112"/>
      <c r="FGD38" s="112"/>
      <c r="FGE38" s="112"/>
      <c r="FGF38" s="112"/>
      <c r="FGG38" s="112"/>
      <c r="FGH38" s="112"/>
      <c r="FGI38" s="112"/>
      <c r="FGJ38" s="112"/>
      <c r="FGK38" s="112"/>
      <c r="FGL38" s="112"/>
      <c r="FGM38" s="112"/>
      <c r="FGN38" s="112"/>
      <c r="FGO38" s="112"/>
      <c r="FGP38" s="112"/>
      <c r="FGQ38" s="112"/>
      <c r="FGR38" s="112"/>
      <c r="FGS38" s="112"/>
      <c r="FGT38" s="112"/>
      <c r="FGU38" s="112"/>
      <c r="FGV38" s="112"/>
      <c r="FGW38" s="112"/>
      <c r="FGX38" s="112"/>
      <c r="FGY38" s="112"/>
      <c r="FGZ38" s="112"/>
      <c r="FHA38" s="112"/>
      <c r="FHB38" s="112"/>
      <c r="FHC38" s="112"/>
      <c r="FHD38" s="112"/>
      <c r="FHE38" s="112"/>
      <c r="FHF38" s="112"/>
      <c r="FHG38" s="112"/>
      <c r="FHH38" s="112"/>
      <c r="FHI38" s="112"/>
      <c r="FHJ38" s="112"/>
      <c r="FHK38" s="112"/>
      <c r="FHL38" s="112"/>
      <c r="FHM38" s="112"/>
      <c r="FHN38" s="112"/>
      <c r="FHO38" s="112"/>
      <c r="FHP38" s="112"/>
      <c r="FHQ38" s="112"/>
      <c r="FHR38" s="112"/>
      <c r="FHS38" s="112"/>
      <c r="FHT38" s="112"/>
      <c r="FHU38" s="112"/>
      <c r="FHV38" s="112"/>
      <c r="FHW38" s="112"/>
      <c r="FHX38" s="112"/>
      <c r="FHY38" s="112"/>
      <c r="FHZ38" s="112"/>
      <c r="FIA38" s="112"/>
      <c r="FIB38" s="112"/>
      <c r="FIC38" s="112"/>
      <c r="FID38" s="112"/>
      <c r="FIE38" s="112"/>
      <c r="FIF38" s="112"/>
      <c r="FIG38" s="112"/>
      <c r="FIH38" s="112"/>
      <c r="FII38" s="112"/>
      <c r="FIJ38" s="112"/>
      <c r="FIK38" s="112"/>
      <c r="FIL38" s="112"/>
      <c r="FIM38" s="112"/>
      <c r="FIN38" s="112"/>
      <c r="FIO38" s="112"/>
      <c r="FIP38" s="112"/>
      <c r="FIQ38" s="112"/>
      <c r="FIR38" s="112"/>
      <c r="FIS38" s="112"/>
      <c r="FIT38" s="112"/>
      <c r="FIU38" s="112"/>
      <c r="FIV38" s="112"/>
      <c r="FIW38" s="112"/>
      <c r="FIX38" s="112"/>
      <c r="FIY38" s="112"/>
      <c r="FIZ38" s="112"/>
      <c r="FJA38" s="112"/>
      <c r="FJB38" s="112"/>
      <c r="FJC38" s="112"/>
      <c r="FJD38" s="112"/>
      <c r="FJE38" s="112"/>
      <c r="FJF38" s="112"/>
      <c r="FJG38" s="112"/>
      <c r="FJH38" s="112"/>
      <c r="FJI38" s="112"/>
      <c r="FJJ38" s="112"/>
      <c r="FJK38" s="112"/>
      <c r="FJL38" s="112"/>
      <c r="FJM38" s="112"/>
      <c r="FJN38" s="112"/>
      <c r="FJO38" s="112"/>
      <c r="FJP38" s="112"/>
      <c r="FJQ38" s="112"/>
      <c r="FJR38" s="112"/>
      <c r="FJS38" s="112"/>
      <c r="FJT38" s="112"/>
      <c r="FJU38" s="112"/>
      <c r="FJV38" s="112"/>
      <c r="FJW38" s="112"/>
      <c r="FJX38" s="112"/>
      <c r="FJY38" s="112"/>
      <c r="FJZ38" s="112"/>
      <c r="FKA38" s="112"/>
      <c r="FKB38" s="112"/>
      <c r="FKC38" s="112"/>
      <c r="FKD38" s="112"/>
      <c r="FKE38" s="112"/>
      <c r="FKF38" s="112"/>
      <c r="FKG38" s="112"/>
      <c r="FKH38" s="112"/>
      <c r="FKI38" s="112"/>
      <c r="FKJ38" s="112"/>
      <c r="FKK38" s="112"/>
      <c r="FKL38" s="112"/>
      <c r="FKM38" s="112"/>
      <c r="FKN38" s="112"/>
      <c r="FKO38" s="112"/>
      <c r="FKP38" s="112"/>
      <c r="FKQ38" s="112"/>
      <c r="FKR38" s="112"/>
      <c r="FKS38" s="112"/>
      <c r="FKT38" s="112"/>
      <c r="FKU38" s="112"/>
      <c r="FKV38" s="112"/>
      <c r="FKW38" s="112"/>
      <c r="FKX38" s="112"/>
      <c r="FKY38" s="112"/>
      <c r="FKZ38" s="112"/>
      <c r="FLA38" s="112"/>
      <c r="FLB38" s="112"/>
      <c r="FLC38" s="112"/>
      <c r="FLD38" s="112"/>
      <c r="FLE38" s="112"/>
      <c r="FLF38" s="112"/>
      <c r="FLG38" s="112"/>
      <c r="FLH38" s="112"/>
      <c r="FLI38" s="112"/>
      <c r="FLJ38" s="112"/>
      <c r="FLK38" s="112"/>
      <c r="FLL38" s="112"/>
      <c r="FLM38" s="112"/>
      <c r="FLN38" s="112"/>
      <c r="FLO38" s="112"/>
      <c r="FLP38" s="112"/>
      <c r="FLQ38" s="112"/>
      <c r="FLR38" s="112"/>
      <c r="FLS38" s="112"/>
      <c r="FLT38" s="112"/>
      <c r="FLU38" s="112"/>
      <c r="FLV38" s="112"/>
      <c r="FLW38" s="112"/>
      <c r="FLX38" s="112"/>
      <c r="FLY38" s="112"/>
      <c r="FLZ38" s="112"/>
      <c r="FMA38" s="112"/>
      <c r="FMB38" s="112"/>
      <c r="FMC38" s="112"/>
      <c r="FMD38" s="112"/>
      <c r="FME38" s="112"/>
      <c r="FMF38" s="112"/>
      <c r="FMG38" s="112"/>
      <c r="FMH38" s="112"/>
      <c r="FMI38" s="112"/>
      <c r="FMJ38" s="112"/>
      <c r="FMK38" s="112"/>
      <c r="FML38" s="112"/>
      <c r="FMM38" s="112"/>
      <c r="FMN38" s="112"/>
      <c r="FMO38" s="112"/>
      <c r="FMP38" s="112"/>
      <c r="FMQ38" s="112"/>
      <c r="FMR38" s="112"/>
      <c r="FMS38" s="112"/>
      <c r="FMT38" s="112"/>
      <c r="FMU38" s="112"/>
      <c r="FMV38" s="112"/>
      <c r="FMW38" s="112"/>
      <c r="FMX38" s="112"/>
      <c r="FMY38" s="112"/>
      <c r="FMZ38" s="112"/>
      <c r="FNA38" s="112"/>
      <c r="FNB38" s="112"/>
      <c r="FNC38" s="112"/>
      <c r="FND38" s="112"/>
      <c r="FNE38" s="112"/>
      <c r="FNF38" s="112"/>
      <c r="FNG38" s="112"/>
      <c r="FNH38" s="112"/>
      <c r="FNI38" s="112"/>
      <c r="FNJ38" s="112"/>
      <c r="FNK38" s="112"/>
      <c r="FNL38" s="112"/>
      <c r="FNM38" s="112"/>
      <c r="FNN38" s="112"/>
      <c r="FNO38" s="112"/>
      <c r="FNP38" s="112"/>
      <c r="FNQ38" s="112"/>
      <c r="FNR38" s="112"/>
      <c r="FNS38" s="112"/>
      <c r="FNT38" s="112"/>
      <c r="FNU38" s="112"/>
      <c r="FNV38" s="112"/>
      <c r="FNW38" s="112"/>
      <c r="FNX38" s="112"/>
      <c r="FNY38" s="112"/>
      <c r="FNZ38" s="112"/>
      <c r="FOA38" s="112"/>
      <c r="FOB38" s="112"/>
      <c r="FOC38" s="112"/>
      <c r="FOD38" s="112"/>
      <c r="FOE38" s="112"/>
      <c r="FOF38" s="112"/>
      <c r="FOG38" s="112"/>
      <c r="FOH38" s="112"/>
      <c r="FOI38" s="112"/>
      <c r="FOJ38" s="112"/>
      <c r="FOK38" s="112"/>
      <c r="FOL38" s="112"/>
      <c r="FOM38" s="112"/>
      <c r="FON38" s="112"/>
      <c r="FOO38" s="112"/>
      <c r="FOP38" s="112"/>
      <c r="FOQ38" s="112"/>
      <c r="FOR38" s="112"/>
      <c r="FOS38" s="112"/>
      <c r="FOT38" s="112"/>
      <c r="FOU38" s="112"/>
      <c r="FOV38" s="112"/>
      <c r="FOW38" s="112"/>
      <c r="FOX38" s="112"/>
      <c r="FOY38" s="112"/>
      <c r="FOZ38" s="112"/>
      <c r="FPA38" s="112"/>
      <c r="FPB38" s="112"/>
      <c r="FPC38" s="112"/>
      <c r="FPD38" s="112"/>
      <c r="FPE38" s="112"/>
      <c r="FPF38" s="112"/>
      <c r="FPG38" s="112"/>
      <c r="FPH38" s="112"/>
      <c r="FPI38" s="112"/>
      <c r="FPJ38" s="112"/>
      <c r="FPK38" s="112"/>
      <c r="FPL38" s="112"/>
      <c r="FPM38" s="112"/>
      <c r="FPN38" s="112"/>
      <c r="FPO38" s="112"/>
      <c r="FPP38" s="112"/>
      <c r="FPQ38" s="112"/>
      <c r="FPR38" s="112"/>
      <c r="FPS38" s="112"/>
      <c r="FPT38" s="112"/>
      <c r="FPU38" s="112"/>
      <c r="FPV38" s="112"/>
      <c r="FPW38" s="112"/>
      <c r="FPX38" s="112"/>
      <c r="FPY38" s="112"/>
      <c r="FPZ38" s="112"/>
      <c r="FQA38" s="112"/>
      <c r="FQB38" s="112"/>
      <c r="FQC38" s="112"/>
      <c r="FQD38" s="112"/>
      <c r="FQE38" s="112"/>
      <c r="FQF38" s="112"/>
      <c r="FQG38" s="112"/>
      <c r="FQH38" s="112"/>
      <c r="FQI38" s="112"/>
      <c r="FQJ38" s="112"/>
      <c r="FQK38" s="112"/>
      <c r="FQL38" s="112"/>
      <c r="FQM38" s="112"/>
      <c r="FQN38" s="112"/>
      <c r="FQO38" s="112"/>
      <c r="FQP38" s="112"/>
      <c r="FQQ38" s="112"/>
      <c r="FQR38" s="112"/>
      <c r="FQS38" s="112"/>
      <c r="FQT38" s="112"/>
      <c r="FQU38" s="112"/>
      <c r="FQV38" s="112"/>
      <c r="FQW38" s="112"/>
      <c r="FQX38" s="112"/>
      <c r="FQY38" s="112"/>
      <c r="FQZ38" s="112"/>
      <c r="FRA38" s="112"/>
      <c r="FRB38" s="112"/>
      <c r="FRC38" s="112"/>
      <c r="FRD38" s="112"/>
      <c r="FRE38" s="112"/>
      <c r="FRF38" s="112"/>
      <c r="FRG38" s="112"/>
      <c r="FRH38" s="112"/>
      <c r="FRI38" s="112"/>
      <c r="FRJ38" s="112"/>
      <c r="FRK38" s="112"/>
      <c r="FRL38" s="112"/>
      <c r="FRM38" s="112"/>
      <c r="FRN38" s="112"/>
      <c r="FRO38" s="112"/>
      <c r="FRP38" s="112"/>
      <c r="FRQ38" s="112"/>
      <c r="FRR38" s="112"/>
      <c r="FRS38" s="112"/>
      <c r="FRT38" s="112"/>
      <c r="FRU38" s="112"/>
      <c r="FRV38" s="112"/>
      <c r="FRW38" s="112"/>
      <c r="FRX38" s="112"/>
      <c r="FRY38" s="112"/>
      <c r="FRZ38" s="112"/>
      <c r="FSA38" s="112"/>
      <c r="FSB38" s="112"/>
      <c r="FSC38" s="112"/>
      <c r="FSD38" s="112"/>
      <c r="FSE38" s="112"/>
      <c r="FSF38" s="112"/>
      <c r="FSG38" s="112"/>
      <c r="FSH38" s="112"/>
      <c r="FSI38" s="112"/>
      <c r="FSJ38" s="112"/>
      <c r="FSK38" s="112"/>
      <c r="FSL38" s="112"/>
      <c r="FSM38" s="112"/>
      <c r="FSN38" s="112"/>
      <c r="FSO38" s="112"/>
      <c r="FSP38" s="112"/>
      <c r="FSQ38" s="112"/>
      <c r="FSR38" s="112"/>
      <c r="FSS38" s="112"/>
      <c r="FST38" s="112"/>
      <c r="FSU38" s="112"/>
      <c r="FSV38" s="112"/>
      <c r="FSW38" s="112"/>
      <c r="FSX38" s="112"/>
      <c r="FSY38" s="112"/>
      <c r="FSZ38" s="112"/>
      <c r="FTA38" s="112"/>
      <c r="FTB38" s="112"/>
      <c r="FTC38" s="112"/>
      <c r="FTD38" s="112"/>
      <c r="FTE38" s="112"/>
      <c r="FTF38" s="112"/>
      <c r="FTG38" s="112"/>
      <c r="FTH38" s="112"/>
      <c r="FTI38" s="112"/>
      <c r="FTJ38" s="112"/>
      <c r="FTK38" s="112"/>
      <c r="FTL38" s="112"/>
      <c r="FTM38" s="112"/>
      <c r="FTN38" s="112"/>
      <c r="FTO38" s="112"/>
      <c r="FTP38" s="112"/>
      <c r="FTQ38" s="112"/>
      <c r="FTR38" s="112"/>
      <c r="FTS38" s="112"/>
      <c r="FTT38" s="112"/>
      <c r="FTU38" s="112"/>
      <c r="FTV38" s="112"/>
      <c r="FTW38" s="112"/>
      <c r="FTX38" s="112"/>
      <c r="FTY38" s="112"/>
      <c r="FTZ38" s="112"/>
      <c r="FUA38" s="112"/>
      <c r="FUB38" s="112"/>
      <c r="FUC38" s="112"/>
      <c r="FUD38" s="112"/>
      <c r="FUE38" s="112"/>
      <c r="FUF38" s="112"/>
      <c r="FUG38" s="112"/>
      <c r="FUH38" s="112"/>
      <c r="FUI38" s="112"/>
      <c r="FUJ38" s="112"/>
      <c r="FUK38" s="112"/>
      <c r="FUL38" s="112"/>
      <c r="FUM38" s="112"/>
      <c r="FUN38" s="112"/>
      <c r="FUO38" s="112"/>
      <c r="FUP38" s="112"/>
      <c r="FUQ38" s="112"/>
      <c r="FUR38" s="112"/>
      <c r="FUS38" s="112"/>
      <c r="FUT38" s="112"/>
      <c r="FUU38" s="112"/>
      <c r="FUV38" s="112"/>
      <c r="FUW38" s="112"/>
      <c r="FUX38" s="112"/>
      <c r="FUY38" s="112"/>
      <c r="FUZ38" s="112"/>
      <c r="FVA38" s="112"/>
      <c r="FVB38" s="112"/>
      <c r="FVC38" s="112"/>
      <c r="FVD38" s="112"/>
      <c r="FVE38" s="112"/>
      <c r="FVF38" s="112"/>
      <c r="FVG38" s="112"/>
      <c r="FVH38" s="112"/>
      <c r="FVI38" s="112"/>
      <c r="FVJ38" s="112"/>
      <c r="FVK38" s="112"/>
      <c r="FVL38" s="112"/>
      <c r="FVM38" s="112"/>
      <c r="FVN38" s="112"/>
      <c r="FVO38" s="112"/>
      <c r="FVP38" s="112"/>
      <c r="FVQ38" s="112"/>
      <c r="FVR38" s="112"/>
      <c r="FVS38" s="112"/>
      <c r="FVT38" s="112"/>
      <c r="FVU38" s="112"/>
      <c r="FVV38" s="112"/>
      <c r="FVW38" s="112"/>
      <c r="FVX38" s="112"/>
      <c r="FVY38" s="112"/>
      <c r="FVZ38" s="112"/>
      <c r="FWA38" s="112"/>
      <c r="FWB38" s="112"/>
      <c r="FWC38" s="112"/>
      <c r="FWD38" s="112"/>
      <c r="FWE38" s="112"/>
      <c r="FWF38" s="112"/>
      <c r="FWG38" s="112"/>
      <c r="FWH38" s="112"/>
      <c r="FWI38" s="112"/>
      <c r="FWJ38" s="112"/>
      <c r="FWK38" s="112"/>
      <c r="FWL38" s="112"/>
      <c r="FWM38" s="112"/>
      <c r="FWN38" s="112"/>
      <c r="FWO38" s="112"/>
      <c r="FWP38" s="112"/>
      <c r="FWQ38" s="112"/>
      <c r="FWR38" s="112"/>
      <c r="FWS38" s="112"/>
      <c r="FWT38" s="112"/>
      <c r="FWU38" s="112"/>
      <c r="FWV38" s="112"/>
      <c r="FWW38" s="112"/>
      <c r="FWX38" s="112"/>
      <c r="FWY38" s="112"/>
      <c r="FWZ38" s="112"/>
      <c r="FXA38" s="112"/>
      <c r="FXB38" s="112"/>
      <c r="FXC38" s="112"/>
      <c r="FXD38" s="112"/>
      <c r="FXE38" s="112"/>
      <c r="FXF38" s="112"/>
      <c r="FXG38" s="112"/>
      <c r="FXH38" s="112"/>
      <c r="FXI38" s="112"/>
      <c r="FXJ38" s="112"/>
      <c r="FXK38" s="112"/>
      <c r="FXL38" s="112"/>
      <c r="FXM38" s="112"/>
      <c r="FXN38" s="112"/>
      <c r="FXO38" s="112"/>
      <c r="FXP38" s="112"/>
      <c r="FXQ38" s="112"/>
      <c r="FXR38" s="112"/>
      <c r="FXS38" s="112"/>
      <c r="FXT38" s="112"/>
      <c r="FXU38" s="112"/>
      <c r="FXV38" s="112"/>
      <c r="FXW38" s="112"/>
      <c r="FXX38" s="112"/>
      <c r="FXY38" s="112"/>
      <c r="FXZ38" s="112"/>
      <c r="FYA38" s="112"/>
      <c r="FYB38" s="112"/>
      <c r="FYC38" s="112"/>
      <c r="FYD38" s="112"/>
      <c r="FYE38" s="112"/>
      <c r="FYF38" s="112"/>
      <c r="FYG38" s="112"/>
      <c r="FYH38" s="112"/>
      <c r="FYI38" s="112"/>
      <c r="FYJ38" s="112"/>
      <c r="FYK38" s="112"/>
      <c r="FYL38" s="112"/>
      <c r="FYM38" s="112"/>
      <c r="FYN38" s="112"/>
      <c r="FYO38" s="112"/>
      <c r="FYP38" s="112"/>
      <c r="FYQ38" s="112"/>
      <c r="FYR38" s="112"/>
      <c r="FYS38" s="112"/>
      <c r="FYT38" s="112"/>
      <c r="FYU38" s="112"/>
      <c r="FYV38" s="112"/>
      <c r="FYW38" s="112"/>
      <c r="FYX38" s="112"/>
      <c r="FYY38" s="112"/>
      <c r="FYZ38" s="112"/>
      <c r="FZA38" s="112"/>
      <c r="FZB38" s="112"/>
      <c r="FZC38" s="112"/>
      <c r="FZD38" s="112"/>
      <c r="FZE38" s="112"/>
      <c r="FZF38" s="112"/>
      <c r="FZG38" s="112"/>
      <c r="FZH38" s="112"/>
      <c r="FZI38" s="112"/>
      <c r="FZJ38" s="112"/>
      <c r="FZK38" s="112"/>
      <c r="FZL38" s="112"/>
      <c r="FZM38" s="112"/>
      <c r="FZN38" s="112"/>
      <c r="FZO38" s="112"/>
      <c r="FZP38" s="112"/>
      <c r="FZQ38" s="112"/>
      <c r="FZR38" s="112"/>
      <c r="FZS38" s="112"/>
      <c r="FZT38" s="112"/>
      <c r="FZU38" s="112"/>
      <c r="FZV38" s="112"/>
      <c r="FZW38" s="112"/>
      <c r="FZX38" s="112"/>
      <c r="FZY38" s="112"/>
      <c r="FZZ38" s="112"/>
      <c r="GAA38" s="112"/>
      <c r="GAB38" s="112"/>
      <c r="GAC38" s="112"/>
      <c r="GAD38" s="112"/>
      <c r="GAE38" s="112"/>
      <c r="GAF38" s="112"/>
      <c r="GAG38" s="112"/>
      <c r="GAH38" s="112"/>
      <c r="GAI38" s="112"/>
      <c r="GAJ38" s="112"/>
      <c r="GAK38" s="112"/>
      <c r="GAL38" s="112"/>
      <c r="GAM38" s="112"/>
      <c r="GAN38" s="112"/>
      <c r="GAO38" s="112"/>
      <c r="GAP38" s="112"/>
      <c r="GAQ38" s="112"/>
      <c r="GAR38" s="112"/>
      <c r="GAS38" s="112"/>
      <c r="GAT38" s="112"/>
      <c r="GAU38" s="112"/>
      <c r="GAV38" s="112"/>
      <c r="GAW38" s="112"/>
      <c r="GAX38" s="112"/>
      <c r="GAY38" s="112"/>
      <c r="GAZ38" s="112"/>
      <c r="GBA38" s="112"/>
      <c r="GBB38" s="112"/>
      <c r="GBC38" s="112"/>
      <c r="GBD38" s="112"/>
      <c r="GBE38" s="112"/>
      <c r="GBF38" s="112"/>
      <c r="GBG38" s="112"/>
      <c r="GBH38" s="112"/>
      <c r="GBI38" s="112"/>
      <c r="GBJ38" s="112"/>
      <c r="GBK38" s="112"/>
      <c r="GBL38" s="112"/>
      <c r="GBM38" s="112"/>
      <c r="GBN38" s="112"/>
      <c r="GBO38" s="112"/>
      <c r="GBP38" s="112"/>
      <c r="GBQ38" s="112"/>
      <c r="GBR38" s="112"/>
      <c r="GBS38" s="112"/>
      <c r="GBT38" s="112"/>
      <c r="GBU38" s="112"/>
      <c r="GBV38" s="112"/>
      <c r="GBW38" s="112"/>
      <c r="GBX38" s="112"/>
      <c r="GBY38" s="112"/>
      <c r="GBZ38" s="112"/>
      <c r="GCA38" s="112"/>
      <c r="GCB38" s="112"/>
      <c r="GCC38" s="112"/>
      <c r="GCD38" s="112"/>
      <c r="GCE38" s="112"/>
      <c r="GCF38" s="112"/>
      <c r="GCG38" s="112"/>
      <c r="GCH38" s="112"/>
      <c r="GCI38" s="112"/>
      <c r="GCJ38" s="112"/>
      <c r="GCK38" s="112"/>
      <c r="GCL38" s="112"/>
      <c r="GCM38" s="112"/>
      <c r="GCN38" s="112"/>
      <c r="GCO38" s="112"/>
      <c r="GCP38" s="112"/>
      <c r="GCQ38" s="112"/>
      <c r="GCR38" s="112"/>
      <c r="GCS38" s="112"/>
      <c r="GCT38" s="112"/>
      <c r="GCU38" s="112"/>
      <c r="GCV38" s="112"/>
      <c r="GCW38" s="112"/>
      <c r="GCX38" s="112"/>
      <c r="GCY38" s="112"/>
      <c r="GCZ38" s="112"/>
      <c r="GDA38" s="112"/>
      <c r="GDB38" s="112"/>
      <c r="GDC38" s="112"/>
      <c r="GDD38" s="112"/>
      <c r="GDE38" s="112"/>
      <c r="GDF38" s="112"/>
      <c r="GDG38" s="112"/>
      <c r="GDH38" s="112"/>
      <c r="GDI38" s="112"/>
      <c r="GDJ38" s="112"/>
      <c r="GDK38" s="112"/>
      <c r="GDL38" s="112"/>
      <c r="GDM38" s="112"/>
      <c r="GDN38" s="112"/>
      <c r="GDO38" s="112"/>
      <c r="GDP38" s="112"/>
      <c r="GDQ38" s="112"/>
      <c r="GDR38" s="112"/>
      <c r="GDS38" s="112"/>
      <c r="GDT38" s="112"/>
      <c r="GDU38" s="112"/>
      <c r="GDV38" s="112"/>
      <c r="GDW38" s="112"/>
      <c r="GDX38" s="112"/>
      <c r="GDY38" s="112"/>
      <c r="GDZ38" s="112"/>
      <c r="GEA38" s="112"/>
      <c r="GEB38" s="112"/>
      <c r="GEC38" s="112"/>
      <c r="GED38" s="112"/>
      <c r="GEE38" s="112"/>
      <c r="GEF38" s="112"/>
      <c r="GEG38" s="112"/>
      <c r="GEH38" s="112"/>
      <c r="GEI38" s="112"/>
      <c r="GEJ38" s="112"/>
      <c r="GEK38" s="112"/>
      <c r="GEL38" s="112"/>
      <c r="GEM38" s="112"/>
      <c r="GEN38" s="112"/>
      <c r="GEO38" s="112"/>
      <c r="GEP38" s="112"/>
      <c r="GEQ38" s="112"/>
      <c r="GER38" s="112"/>
      <c r="GES38" s="112"/>
      <c r="GET38" s="112"/>
      <c r="GEU38" s="112"/>
      <c r="GEV38" s="112"/>
      <c r="GEW38" s="112"/>
      <c r="GEX38" s="112"/>
      <c r="GEY38" s="112"/>
      <c r="GEZ38" s="112"/>
      <c r="GFA38" s="112"/>
      <c r="GFB38" s="112"/>
      <c r="GFC38" s="112"/>
      <c r="GFD38" s="112"/>
      <c r="GFE38" s="112"/>
      <c r="GFF38" s="112"/>
      <c r="GFG38" s="112"/>
      <c r="GFH38" s="112"/>
      <c r="GFI38" s="112"/>
      <c r="GFJ38" s="112"/>
      <c r="GFK38" s="112"/>
      <c r="GFL38" s="112"/>
      <c r="GFM38" s="112"/>
      <c r="GFN38" s="112"/>
      <c r="GFO38" s="112"/>
      <c r="GFP38" s="112"/>
      <c r="GFQ38" s="112"/>
      <c r="GFR38" s="112"/>
      <c r="GFS38" s="112"/>
      <c r="GFT38" s="112"/>
      <c r="GFU38" s="112"/>
      <c r="GFV38" s="112"/>
      <c r="GFW38" s="112"/>
      <c r="GFX38" s="112"/>
      <c r="GFY38" s="112"/>
      <c r="GFZ38" s="112"/>
      <c r="GGA38" s="112"/>
      <c r="GGB38" s="112"/>
      <c r="GGC38" s="112"/>
      <c r="GGD38" s="112"/>
      <c r="GGE38" s="112"/>
      <c r="GGF38" s="112"/>
      <c r="GGG38" s="112"/>
      <c r="GGH38" s="112"/>
      <c r="GGI38" s="112"/>
      <c r="GGJ38" s="112"/>
      <c r="GGK38" s="112"/>
      <c r="GGL38" s="112"/>
      <c r="GGM38" s="112"/>
      <c r="GGN38" s="112"/>
      <c r="GGO38" s="112"/>
      <c r="GGP38" s="112"/>
      <c r="GGQ38" s="112"/>
      <c r="GGR38" s="112"/>
      <c r="GGS38" s="112"/>
      <c r="GGT38" s="112"/>
      <c r="GGU38" s="112"/>
      <c r="GGV38" s="112"/>
      <c r="GGW38" s="112"/>
      <c r="GGX38" s="112"/>
      <c r="GGY38" s="112"/>
      <c r="GGZ38" s="112"/>
      <c r="GHA38" s="112"/>
      <c r="GHB38" s="112"/>
      <c r="GHC38" s="112"/>
      <c r="GHD38" s="112"/>
      <c r="GHE38" s="112"/>
      <c r="GHF38" s="112"/>
      <c r="GHG38" s="112"/>
      <c r="GHH38" s="112"/>
      <c r="GHI38" s="112"/>
      <c r="GHJ38" s="112"/>
      <c r="GHK38" s="112"/>
      <c r="GHL38" s="112"/>
      <c r="GHM38" s="112"/>
      <c r="GHN38" s="112"/>
      <c r="GHO38" s="112"/>
      <c r="GHP38" s="112"/>
      <c r="GHQ38" s="112"/>
      <c r="GHR38" s="112"/>
      <c r="GHS38" s="112"/>
      <c r="GHT38" s="112"/>
      <c r="GHU38" s="112"/>
      <c r="GHV38" s="112"/>
      <c r="GHW38" s="112"/>
      <c r="GHX38" s="112"/>
      <c r="GHY38" s="112"/>
      <c r="GHZ38" s="112"/>
      <c r="GIA38" s="112"/>
      <c r="GIB38" s="112"/>
      <c r="GIC38" s="112"/>
      <c r="GID38" s="112"/>
      <c r="GIE38" s="112"/>
      <c r="GIF38" s="112"/>
      <c r="GIG38" s="112"/>
      <c r="GIH38" s="112"/>
      <c r="GII38" s="112"/>
      <c r="GIJ38" s="112"/>
      <c r="GIK38" s="112"/>
      <c r="GIL38" s="112"/>
      <c r="GIM38" s="112"/>
      <c r="GIN38" s="112"/>
      <c r="GIO38" s="112"/>
      <c r="GIP38" s="112"/>
      <c r="GIQ38" s="112"/>
      <c r="GIR38" s="112"/>
      <c r="GIS38" s="112"/>
      <c r="GIT38" s="112"/>
      <c r="GIU38" s="112"/>
      <c r="GIV38" s="112"/>
      <c r="GIW38" s="112"/>
      <c r="GIX38" s="112"/>
      <c r="GIY38" s="112"/>
      <c r="GIZ38" s="112"/>
      <c r="GJA38" s="112"/>
      <c r="GJB38" s="112"/>
      <c r="GJC38" s="112"/>
      <c r="GJD38" s="112"/>
      <c r="GJE38" s="112"/>
      <c r="GJF38" s="112"/>
      <c r="GJG38" s="112"/>
      <c r="GJH38" s="112"/>
      <c r="GJI38" s="112"/>
      <c r="GJJ38" s="112"/>
      <c r="GJK38" s="112"/>
      <c r="GJL38" s="112"/>
      <c r="GJM38" s="112"/>
      <c r="GJN38" s="112"/>
      <c r="GJO38" s="112"/>
      <c r="GJP38" s="112"/>
      <c r="GJQ38" s="112"/>
      <c r="GJR38" s="112"/>
      <c r="GJS38" s="112"/>
      <c r="GJT38" s="112"/>
      <c r="GJU38" s="112"/>
      <c r="GJV38" s="112"/>
      <c r="GJW38" s="112"/>
      <c r="GJX38" s="112"/>
      <c r="GJY38" s="112"/>
      <c r="GJZ38" s="112"/>
      <c r="GKA38" s="112"/>
      <c r="GKB38" s="112"/>
      <c r="GKC38" s="112"/>
      <c r="GKD38" s="112"/>
      <c r="GKE38" s="112"/>
      <c r="GKF38" s="112"/>
      <c r="GKG38" s="112"/>
      <c r="GKH38" s="112"/>
      <c r="GKI38" s="112"/>
      <c r="GKJ38" s="112"/>
      <c r="GKK38" s="112"/>
      <c r="GKL38" s="112"/>
      <c r="GKM38" s="112"/>
      <c r="GKN38" s="112"/>
      <c r="GKO38" s="112"/>
      <c r="GKP38" s="112"/>
      <c r="GKQ38" s="112"/>
      <c r="GKR38" s="112"/>
      <c r="GKS38" s="112"/>
      <c r="GKT38" s="112"/>
      <c r="GKU38" s="112"/>
      <c r="GKV38" s="112"/>
      <c r="GKW38" s="112"/>
      <c r="GKX38" s="112"/>
      <c r="GKY38" s="112"/>
      <c r="GKZ38" s="112"/>
      <c r="GLA38" s="112"/>
      <c r="GLB38" s="112"/>
      <c r="GLC38" s="112"/>
      <c r="GLD38" s="112"/>
      <c r="GLE38" s="112"/>
      <c r="GLF38" s="112"/>
      <c r="GLG38" s="112"/>
      <c r="GLH38" s="112"/>
      <c r="GLI38" s="112"/>
      <c r="GLJ38" s="112"/>
      <c r="GLK38" s="112"/>
      <c r="GLL38" s="112"/>
      <c r="GLM38" s="112"/>
      <c r="GLN38" s="112"/>
      <c r="GLO38" s="112"/>
      <c r="GLP38" s="112"/>
      <c r="GLQ38" s="112"/>
      <c r="GLR38" s="112"/>
      <c r="GLS38" s="112"/>
      <c r="GLT38" s="112"/>
      <c r="GLU38" s="112"/>
      <c r="GLV38" s="112"/>
      <c r="GLW38" s="112"/>
      <c r="GLX38" s="112"/>
      <c r="GLY38" s="112"/>
      <c r="GLZ38" s="112"/>
      <c r="GMA38" s="112"/>
      <c r="GMB38" s="112"/>
      <c r="GMC38" s="112"/>
      <c r="GMD38" s="112"/>
      <c r="GME38" s="112"/>
      <c r="GMF38" s="112"/>
      <c r="GMG38" s="112"/>
      <c r="GMH38" s="112"/>
      <c r="GMI38" s="112"/>
      <c r="GMJ38" s="112"/>
      <c r="GMK38" s="112"/>
      <c r="GML38" s="112"/>
      <c r="GMM38" s="112"/>
      <c r="GMN38" s="112"/>
      <c r="GMO38" s="112"/>
      <c r="GMP38" s="112"/>
      <c r="GMQ38" s="112"/>
      <c r="GMR38" s="112"/>
      <c r="GMS38" s="112"/>
      <c r="GMT38" s="112"/>
      <c r="GMU38" s="112"/>
      <c r="GMV38" s="112"/>
      <c r="GMW38" s="112"/>
      <c r="GMX38" s="112"/>
      <c r="GMY38" s="112"/>
      <c r="GMZ38" s="112"/>
      <c r="GNA38" s="112"/>
      <c r="GNB38" s="112"/>
      <c r="GNC38" s="112"/>
      <c r="GND38" s="112"/>
      <c r="GNE38" s="112"/>
      <c r="GNF38" s="112"/>
      <c r="GNG38" s="112"/>
      <c r="GNH38" s="112"/>
      <c r="GNI38" s="112"/>
      <c r="GNJ38" s="112"/>
      <c r="GNK38" s="112"/>
      <c r="GNL38" s="112"/>
      <c r="GNM38" s="112"/>
      <c r="GNN38" s="112"/>
      <c r="GNO38" s="112"/>
      <c r="GNP38" s="112"/>
      <c r="GNQ38" s="112"/>
      <c r="GNR38" s="112"/>
      <c r="GNS38" s="112"/>
      <c r="GNT38" s="112"/>
      <c r="GNU38" s="112"/>
      <c r="GNV38" s="112"/>
      <c r="GNW38" s="112"/>
      <c r="GNX38" s="112"/>
      <c r="GNY38" s="112"/>
      <c r="GNZ38" s="112"/>
      <c r="GOA38" s="112"/>
      <c r="GOB38" s="112"/>
      <c r="GOC38" s="112"/>
      <c r="GOD38" s="112"/>
      <c r="GOE38" s="112"/>
      <c r="GOF38" s="112"/>
      <c r="GOG38" s="112"/>
      <c r="GOH38" s="112"/>
      <c r="GOI38" s="112"/>
      <c r="GOJ38" s="112"/>
      <c r="GOK38" s="112"/>
      <c r="GOL38" s="112"/>
      <c r="GOM38" s="112"/>
      <c r="GON38" s="112"/>
      <c r="GOO38" s="112"/>
      <c r="GOP38" s="112"/>
      <c r="GOQ38" s="112"/>
      <c r="GOR38" s="112"/>
      <c r="GOS38" s="112"/>
      <c r="GOT38" s="112"/>
      <c r="GOU38" s="112"/>
      <c r="GOV38" s="112"/>
      <c r="GOW38" s="112"/>
      <c r="GOX38" s="112"/>
      <c r="GOY38" s="112"/>
      <c r="GOZ38" s="112"/>
      <c r="GPA38" s="112"/>
      <c r="GPB38" s="112"/>
      <c r="GPC38" s="112"/>
      <c r="GPD38" s="112"/>
      <c r="GPE38" s="112"/>
      <c r="GPF38" s="112"/>
      <c r="GPG38" s="112"/>
      <c r="GPH38" s="112"/>
      <c r="GPI38" s="112"/>
      <c r="GPJ38" s="112"/>
      <c r="GPK38" s="112"/>
      <c r="GPL38" s="112"/>
      <c r="GPM38" s="112"/>
      <c r="GPN38" s="112"/>
      <c r="GPO38" s="112"/>
      <c r="GPP38" s="112"/>
      <c r="GPQ38" s="112"/>
      <c r="GPR38" s="112"/>
      <c r="GPS38" s="112"/>
      <c r="GPT38" s="112"/>
      <c r="GPU38" s="112"/>
      <c r="GPV38" s="112"/>
      <c r="GPW38" s="112"/>
      <c r="GPX38" s="112"/>
      <c r="GPY38" s="112"/>
      <c r="GPZ38" s="112"/>
      <c r="GQA38" s="112"/>
      <c r="GQB38" s="112"/>
      <c r="GQC38" s="112"/>
      <c r="GQD38" s="112"/>
      <c r="GQE38" s="112"/>
      <c r="GQF38" s="112"/>
      <c r="GQG38" s="112"/>
      <c r="GQH38" s="112"/>
      <c r="GQI38" s="112"/>
      <c r="GQJ38" s="112"/>
      <c r="GQK38" s="112"/>
      <c r="GQL38" s="112"/>
      <c r="GQM38" s="112"/>
      <c r="GQN38" s="112"/>
      <c r="GQO38" s="112"/>
      <c r="GQP38" s="112"/>
      <c r="GQQ38" s="112"/>
      <c r="GQR38" s="112"/>
      <c r="GQS38" s="112"/>
      <c r="GQT38" s="112"/>
      <c r="GQU38" s="112"/>
      <c r="GQV38" s="112"/>
      <c r="GQW38" s="112"/>
      <c r="GQX38" s="112"/>
      <c r="GQY38" s="112"/>
      <c r="GQZ38" s="112"/>
      <c r="GRA38" s="112"/>
      <c r="GRB38" s="112"/>
      <c r="GRC38" s="112"/>
      <c r="GRD38" s="112"/>
      <c r="GRE38" s="112"/>
      <c r="GRF38" s="112"/>
      <c r="GRG38" s="112"/>
      <c r="GRH38" s="112"/>
      <c r="GRI38" s="112"/>
      <c r="GRJ38" s="112"/>
      <c r="GRK38" s="112"/>
      <c r="GRL38" s="112"/>
      <c r="GRM38" s="112"/>
      <c r="GRN38" s="112"/>
      <c r="GRO38" s="112"/>
      <c r="GRP38" s="112"/>
      <c r="GRQ38" s="112"/>
      <c r="GRR38" s="112"/>
      <c r="GRS38" s="112"/>
      <c r="GRT38" s="112"/>
      <c r="GRU38" s="112"/>
      <c r="GRV38" s="112"/>
      <c r="GRW38" s="112"/>
      <c r="GRX38" s="112"/>
      <c r="GRY38" s="112"/>
      <c r="GRZ38" s="112"/>
      <c r="GSA38" s="112"/>
      <c r="GSB38" s="112"/>
      <c r="GSC38" s="112"/>
      <c r="GSD38" s="112"/>
      <c r="GSE38" s="112"/>
      <c r="GSF38" s="112"/>
      <c r="GSG38" s="112"/>
      <c r="GSH38" s="112"/>
      <c r="GSI38" s="112"/>
      <c r="GSJ38" s="112"/>
      <c r="GSK38" s="112"/>
      <c r="GSL38" s="112"/>
      <c r="GSM38" s="112"/>
      <c r="GSN38" s="112"/>
      <c r="GSO38" s="112"/>
      <c r="GSP38" s="112"/>
      <c r="GSQ38" s="112"/>
      <c r="GSR38" s="112"/>
      <c r="GSS38" s="112"/>
      <c r="GST38" s="112"/>
      <c r="GSU38" s="112"/>
      <c r="GSV38" s="112"/>
      <c r="GSW38" s="112"/>
      <c r="GSX38" s="112"/>
      <c r="GSY38" s="112"/>
      <c r="GSZ38" s="112"/>
      <c r="GTA38" s="112"/>
      <c r="GTB38" s="112"/>
      <c r="GTC38" s="112"/>
      <c r="GTD38" s="112"/>
      <c r="GTE38" s="112"/>
      <c r="GTF38" s="112"/>
      <c r="GTG38" s="112"/>
      <c r="GTH38" s="112"/>
      <c r="GTI38" s="112"/>
      <c r="GTJ38" s="112"/>
      <c r="GTK38" s="112"/>
      <c r="GTL38" s="112"/>
      <c r="GTM38" s="112"/>
      <c r="GTN38" s="112"/>
      <c r="GTO38" s="112"/>
      <c r="GTP38" s="112"/>
      <c r="GTQ38" s="112"/>
      <c r="GTR38" s="112"/>
      <c r="GTS38" s="112"/>
      <c r="GTT38" s="112"/>
      <c r="GTU38" s="112"/>
      <c r="GTV38" s="112"/>
      <c r="GTW38" s="112"/>
      <c r="GTX38" s="112"/>
      <c r="GTY38" s="112"/>
      <c r="GTZ38" s="112"/>
      <c r="GUA38" s="112"/>
      <c r="GUB38" s="112"/>
      <c r="GUC38" s="112"/>
      <c r="GUD38" s="112"/>
      <c r="GUE38" s="112"/>
      <c r="GUF38" s="112"/>
      <c r="GUG38" s="112"/>
      <c r="GUH38" s="112"/>
      <c r="GUI38" s="112"/>
      <c r="GUJ38" s="112"/>
      <c r="GUK38" s="112"/>
      <c r="GUL38" s="112"/>
      <c r="GUM38" s="112"/>
      <c r="GUN38" s="112"/>
      <c r="GUO38" s="112"/>
      <c r="GUP38" s="112"/>
      <c r="GUQ38" s="112"/>
      <c r="GUR38" s="112"/>
      <c r="GUS38" s="112"/>
      <c r="GUT38" s="112"/>
      <c r="GUU38" s="112"/>
      <c r="GUV38" s="112"/>
      <c r="GUW38" s="112"/>
      <c r="GUX38" s="112"/>
      <c r="GUY38" s="112"/>
      <c r="GUZ38" s="112"/>
      <c r="GVA38" s="112"/>
      <c r="GVB38" s="112"/>
      <c r="GVC38" s="112"/>
      <c r="GVD38" s="112"/>
      <c r="GVE38" s="112"/>
      <c r="GVF38" s="112"/>
      <c r="GVG38" s="112"/>
      <c r="GVH38" s="112"/>
      <c r="GVI38" s="112"/>
      <c r="GVJ38" s="112"/>
      <c r="GVK38" s="112"/>
      <c r="GVL38" s="112"/>
      <c r="GVM38" s="112"/>
      <c r="GVN38" s="112"/>
      <c r="GVO38" s="112"/>
      <c r="GVP38" s="112"/>
      <c r="GVQ38" s="112"/>
      <c r="GVR38" s="112"/>
      <c r="GVS38" s="112"/>
      <c r="GVT38" s="112"/>
      <c r="GVU38" s="112"/>
      <c r="GVV38" s="112"/>
      <c r="GVW38" s="112"/>
      <c r="GVX38" s="112"/>
      <c r="GVY38" s="112"/>
      <c r="GVZ38" s="112"/>
      <c r="GWA38" s="112"/>
      <c r="GWB38" s="112"/>
      <c r="GWC38" s="112"/>
      <c r="GWD38" s="112"/>
      <c r="GWE38" s="112"/>
      <c r="GWF38" s="112"/>
      <c r="GWG38" s="112"/>
      <c r="GWH38" s="112"/>
      <c r="GWI38" s="112"/>
      <c r="GWJ38" s="112"/>
      <c r="GWK38" s="112"/>
      <c r="GWL38" s="112"/>
      <c r="GWM38" s="112"/>
      <c r="GWN38" s="112"/>
      <c r="GWO38" s="112"/>
      <c r="GWP38" s="112"/>
      <c r="GWQ38" s="112"/>
      <c r="GWR38" s="112"/>
      <c r="GWS38" s="112"/>
      <c r="GWT38" s="112"/>
      <c r="GWU38" s="112"/>
      <c r="GWV38" s="112"/>
      <c r="GWW38" s="112"/>
      <c r="GWX38" s="112"/>
      <c r="GWY38" s="112"/>
      <c r="GWZ38" s="112"/>
      <c r="GXA38" s="112"/>
      <c r="GXB38" s="112"/>
      <c r="GXC38" s="112"/>
      <c r="GXD38" s="112"/>
      <c r="GXE38" s="112"/>
      <c r="GXF38" s="112"/>
      <c r="GXG38" s="112"/>
      <c r="GXH38" s="112"/>
      <c r="GXI38" s="112"/>
      <c r="GXJ38" s="112"/>
      <c r="GXK38" s="112"/>
      <c r="GXL38" s="112"/>
      <c r="GXM38" s="112"/>
      <c r="GXN38" s="112"/>
      <c r="GXO38" s="112"/>
      <c r="GXP38" s="112"/>
      <c r="GXQ38" s="112"/>
      <c r="GXR38" s="112"/>
      <c r="GXS38" s="112"/>
      <c r="GXT38" s="112"/>
      <c r="GXU38" s="112"/>
      <c r="GXV38" s="112"/>
      <c r="GXW38" s="112"/>
      <c r="GXX38" s="112"/>
      <c r="GXY38" s="112"/>
      <c r="GXZ38" s="112"/>
      <c r="GYA38" s="112"/>
      <c r="GYB38" s="112"/>
      <c r="GYC38" s="112"/>
      <c r="GYD38" s="112"/>
      <c r="GYE38" s="112"/>
      <c r="GYF38" s="112"/>
      <c r="GYG38" s="112"/>
      <c r="GYH38" s="112"/>
      <c r="GYI38" s="112"/>
      <c r="GYJ38" s="112"/>
      <c r="GYK38" s="112"/>
      <c r="GYL38" s="112"/>
      <c r="GYM38" s="112"/>
      <c r="GYN38" s="112"/>
      <c r="GYO38" s="112"/>
      <c r="GYP38" s="112"/>
      <c r="GYQ38" s="112"/>
      <c r="GYR38" s="112"/>
      <c r="GYS38" s="112"/>
      <c r="GYT38" s="112"/>
      <c r="GYU38" s="112"/>
      <c r="GYV38" s="112"/>
      <c r="GYW38" s="112"/>
      <c r="GYX38" s="112"/>
      <c r="GYY38" s="112"/>
      <c r="GYZ38" s="112"/>
      <c r="GZA38" s="112"/>
      <c r="GZB38" s="112"/>
      <c r="GZC38" s="112"/>
      <c r="GZD38" s="112"/>
      <c r="GZE38" s="112"/>
      <c r="GZF38" s="112"/>
      <c r="GZG38" s="112"/>
      <c r="GZH38" s="112"/>
      <c r="GZI38" s="112"/>
      <c r="GZJ38" s="112"/>
      <c r="GZK38" s="112"/>
      <c r="GZL38" s="112"/>
      <c r="GZM38" s="112"/>
      <c r="GZN38" s="112"/>
      <c r="GZO38" s="112"/>
      <c r="GZP38" s="112"/>
      <c r="GZQ38" s="112"/>
      <c r="GZR38" s="112"/>
      <c r="GZS38" s="112"/>
      <c r="GZT38" s="112"/>
      <c r="GZU38" s="112"/>
      <c r="GZV38" s="112"/>
      <c r="GZW38" s="112"/>
      <c r="GZX38" s="112"/>
      <c r="GZY38" s="112"/>
      <c r="GZZ38" s="112"/>
      <c r="HAA38" s="112"/>
      <c r="HAB38" s="112"/>
      <c r="HAC38" s="112"/>
      <c r="HAD38" s="112"/>
      <c r="HAE38" s="112"/>
      <c r="HAF38" s="112"/>
      <c r="HAG38" s="112"/>
      <c r="HAH38" s="112"/>
      <c r="HAI38" s="112"/>
      <c r="HAJ38" s="112"/>
      <c r="HAK38" s="112"/>
      <c r="HAL38" s="112"/>
      <c r="HAM38" s="112"/>
      <c r="HAN38" s="112"/>
      <c r="HAO38" s="112"/>
      <c r="HAP38" s="112"/>
      <c r="HAQ38" s="112"/>
      <c r="HAR38" s="112"/>
      <c r="HAS38" s="112"/>
      <c r="HAT38" s="112"/>
      <c r="HAU38" s="112"/>
      <c r="HAV38" s="112"/>
      <c r="HAW38" s="112"/>
      <c r="HAX38" s="112"/>
      <c r="HAY38" s="112"/>
      <c r="HAZ38" s="112"/>
      <c r="HBA38" s="112"/>
      <c r="HBB38" s="112"/>
      <c r="HBC38" s="112"/>
      <c r="HBD38" s="112"/>
      <c r="HBE38" s="112"/>
      <c r="HBF38" s="112"/>
      <c r="HBG38" s="112"/>
      <c r="HBH38" s="112"/>
      <c r="HBI38" s="112"/>
      <c r="HBJ38" s="112"/>
      <c r="HBK38" s="112"/>
      <c r="HBL38" s="112"/>
      <c r="HBM38" s="112"/>
      <c r="HBN38" s="112"/>
      <c r="HBO38" s="112"/>
      <c r="HBP38" s="112"/>
      <c r="HBQ38" s="112"/>
      <c r="HBR38" s="112"/>
      <c r="HBS38" s="112"/>
      <c r="HBT38" s="112"/>
      <c r="HBU38" s="112"/>
      <c r="HBV38" s="112"/>
      <c r="HBW38" s="112"/>
      <c r="HBX38" s="112"/>
      <c r="HBY38" s="112"/>
      <c r="HBZ38" s="112"/>
      <c r="HCA38" s="112"/>
      <c r="HCB38" s="112"/>
      <c r="HCC38" s="112"/>
      <c r="HCD38" s="112"/>
      <c r="HCE38" s="112"/>
      <c r="HCF38" s="112"/>
      <c r="HCG38" s="112"/>
      <c r="HCH38" s="112"/>
      <c r="HCI38" s="112"/>
      <c r="HCJ38" s="112"/>
      <c r="HCK38" s="112"/>
      <c r="HCL38" s="112"/>
      <c r="HCM38" s="112"/>
      <c r="HCN38" s="112"/>
      <c r="HCO38" s="112"/>
      <c r="HCP38" s="112"/>
      <c r="HCQ38" s="112"/>
      <c r="HCR38" s="112"/>
      <c r="HCS38" s="112"/>
      <c r="HCT38" s="112"/>
      <c r="HCU38" s="112"/>
      <c r="HCV38" s="112"/>
      <c r="HCW38" s="112"/>
      <c r="HCX38" s="112"/>
      <c r="HCY38" s="112"/>
      <c r="HCZ38" s="112"/>
      <c r="HDA38" s="112"/>
      <c r="HDB38" s="112"/>
      <c r="HDC38" s="112"/>
      <c r="HDD38" s="112"/>
      <c r="HDE38" s="112"/>
      <c r="HDF38" s="112"/>
      <c r="HDG38" s="112"/>
      <c r="HDH38" s="112"/>
      <c r="HDI38" s="112"/>
      <c r="HDJ38" s="112"/>
      <c r="HDK38" s="112"/>
      <c r="HDL38" s="112"/>
      <c r="HDM38" s="112"/>
      <c r="HDN38" s="112"/>
      <c r="HDO38" s="112"/>
      <c r="HDP38" s="112"/>
      <c r="HDQ38" s="112"/>
      <c r="HDR38" s="112"/>
      <c r="HDS38" s="112"/>
      <c r="HDT38" s="112"/>
      <c r="HDU38" s="112"/>
      <c r="HDV38" s="112"/>
      <c r="HDW38" s="112"/>
      <c r="HDX38" s="112"/>
      <c r="HDY38" s="112"/>
      <c r="HDZ38" s="112"/>
      <c r="HEA38" s="112"/>
      <c r="HEB38" s="112"/>
      <c r="HEC38" s="112"/>
      <c r="HED38" s="112"/>
      <c r="HEE38" s="112"/>
      <c r="HEF38" s="112"/>
      <c r="HEG38" s="112"/>
      <c r="HEH38" s="112"/>
      <c r="HEI38" s="112"/>
      <c r="HEJ38" s="112"/>
      <c r="HEK38" s="112"/>
      <c r="HEL38" s="112"/>
      <c r="HEM38" s="112"/>
      <c r="HEN38" s="112"/>
      <c r="HEO38" s="112"/>
      <c r="HEP38" s="112"/>
      <c r="HEQ38" s="112"/>
      <c r="HER38" s="112"/>
      <c r="HES38" s="112"/>
      <c r="HET38" s="112"/>
      <c r="HEU38" s="112"/>
      <c r="HEV38" s="112"/>
      <c r="HEW38" s="112"/>
      <c r="HEX38" s="112"/>
      <c r="HEY38" s="112"/>
      <c r="HEZ38" s="112"/>
      <c r="HFA38" s="112"/>
      <c r="HFB38" s="112"/>
      <c r="HFC38" s="112"/>
      <c r="HFD38" s="112"/>
      <c r="HFE38" s="112"/>
      <c r="HFF38" s="112"/>
      <c r="HFG38" s="112"/>
      <c r="HFH38" s="112"/>
      <c r="HFI38" s="112"/>
      <c r="HFJ38" s="112"/>
      <c r="HFK38" s="112"/>
      <c r="HFL38" s="112"/>
      <c r="HFM38" s="112"/>
      <c r="HFN38" s="112"/>
      <c r="HFO38" s="112"/>
      <c r="HFP38" s="112"/>
      <c r="HFQ38" s="112"/>
      <c r="HFR38" s="112"/>
      <c r="HFS38" s="112"/>
      <c r="HFT38" s="112"/>
      <c r="HFU38" s="112"/>
      <c r="HFV38" s="112"/>
      <c r="HFW38" s="112"/>
      <c r="HFX38" s="112"/>
      <c r="HFY38" s="112"/>
      <c r="HFZ38" s="112"/>
      <c r="HGA38" s="112"/>
      <c r="HGB38" s="112"/>
      <c r="HGC38" s="112"/>
      <c r="HGD38" s="112"/>
      <c r="HGE38" s="112"/>
      <c r="HGF38" s="112"/>
      <c r="HGG38" s="112"/>
      <c r="HGH38" s="112"/>
      <c r="HGI38" s="112"/>
      <c r="HGJ38" s="112"/>
      <c r="HGK38" s="112"/>
      <c r="HGL38" s="112"/>
      <c r="HGM38" s="112"/>
      <c r="HGN38" s="112"/>
      <c r="HGO38" s="112"/>
      <c r="HGP38" s="112"/>
      <c r="HGQ38" s="112"/>
      <c r="HGR38" s="112"/>
      <c r="HGS38" s="112"/>
      <c r="HGT38" s="112"/>
      <c r="HGU38" s="112"/>
      <c r="HGV38" s="112"/>
      <c r="HGW38" s="112"/>
      <c r="HGX38" s="112"/>
      <c r="HGY38" s="112"/>
      <c r="HGZ38" s="112"/>
      <c r="HHA38" s="112"/>
      <c r="HHB38" s="112"/>
      <c r="HHC38" s="112"/>
      <c r="HHD38" s="112"/>
      <c r="HHE38" s="112"/>
      <c r="HHF38" s="112"/>
      <c r="HHG38" s="112"/>
      <c r="HHH38" s="112"/>
      <c r="HHI38" s="112"/>
      <c r="HHJ38" s="112"/>
      <c r="HHK38" s="112"/>
      <c r="HHL38" s="112"/>
      <c r="HHM38" s="112"/>
      <c r="HHN38" s="112"/>
      <c r="HHO38" s="112"/>
      <c r="HHP38" s="112"/>
      <c r="HHQ38" s="112"/>
      <c r="HHR38" s="112"/>
      <c r="HHS38" s="112"/>
      <c r="HHT38" s="112"/>
      <c r="HHU38" s="112"/>
      <c r="HHV38" s="112"/>
      <c r="HHW38" s="112"/>
      <c r="HHX38" s="112"/>
      <c r="HHY38" s="112"/>
      <c r="HHZ38" s="112"/>
      <c r="HIA38" s="112"/>
      <c r="HIB38" s="112"/>
      <c r="HIC38" s="112"/>
      <c r="HID38" s="112"/>
      <c r="HIE38" s="112"/>
      <c r="HIF38" s="112"/>
      <c r="HIG38" s="112"/>
      <c r="HIH38" s="112"/>
      <c r="HII38" s="112"/>
      <c r="HIJ38" s="112"/>
      <c r="HIK38" s="112"/>
      <c r="HIL38" s="112"/>
      <c r="HIM38" s="112"/>
      <c r="HIN38" s="112"/>
      <c r="HIO38" s="112"/>
      <c r="HIP38" s="112"/>
      <c r="HIQ38" s="112"/>
      <c r="HIR38" s="112"/>
      <c r="HIS38" s="112"/>
      <c r="HIT38" s="112"/>
      <c r="HIU38" s="112"/>
      <c r="HIV38" s="112"/>
      <c r="HIW38" s="112"/>
      <c r="HIX38" s="112"/>
      <c r="HIY38" s="112"/>
      <c r="HIZ38" s="112"/>
      <c r="HJA38" s="112"/>
      <c r="HJB38" s="112"/>
      <c r="HJC38" s="112"/>
      <c r="HJD38" s="112"/>
      <c r="HJE38" s="112"/>
      <c r="HJF38" s="112"/>
      <c r="HJG38" s="112"/>
      <c r="HJH38" s="112"/>
      <c r="HJI38" s="112"/>
      <c r="HJJ38" s="112"/>
      <c r="HJK38" s="112"/>
      <c r="HJL38" s="112"/>
      <c r="HJM38" s="112"/>
      <c r="HJN38" s="112"/>
      <c r="HJO38" s="112"/>
      <c r="HJP38" s="112"/>
      <c r="HJQ38" s="112"/>
      <c r="HJR38" s="112"/>
      <c r="HJS38" s="112"/>
      <c r="HJT38" s="112"/>
      <c r="HJU38" s="112"/>
      <c r="HJV38" s="112"/>
      <c r="HJW38" s="112"/>
      <c r="HJX38" s="112"/>
      <c r="HJY38" s="112"/>
      <c r="HJZ38" s="112"/>
      <c r="HKA38" s="112"/>
      <c r="HKB38" s="112"/>
      <c r="HKC38" s="112"/>
      <c r="HKD38" s="112"/>
      <c r="HKE38" s="112"/>
      <c r="HKF38" s="112"/>
      <c r="HKG38" s="112"/>
      <c r="HKH38" s="112"/>
      <c r="HKI38" s="112"/>
      <c r="HKJ38" s="112"/>
      <c r="HKK38" s="112"/>
      <c r="HKL38" s="112"/>
      <c r="HKM38" s="112"/>
      <c r="HKN38" s="112"/>
      <c r="HKO38" s="112"/>
      <c r="HKP38" s="112"/>
      <c r="HKQ38" s="112"/>
      <c r="HKR38" s="112"/>
      <c r="HKS38" s="112"/>
      <c r="HKT38" s="112"/>
      <c r="HKU38" s="112"/>
      <c r="HKV38" s="112"/>
      <c r="HKW38" s="112"/>
      <c r="HKX38" s="112"/>
      <c r="HKY38" s="112"/>
      <c r="HKZ38" s="112"/>
      <c r="HLA38" s="112"/>
      <c r="HLB38" s="112"/>
      <c r="HLC38" s="112"/>
      <c r="HLD38" s="112"/>
      <c r="HLE38" s="112"/>
      <c r="HLF38" s="112"/>
      <c r="HLG38" s="112"/>
      <c r="HLH38" s="112"/>
      <c r="HLI38" s="112"/>
      <c r="HLJ38" s="112"/>
      <c r="HLK38" s="112"/>
      <c r="HLL38" s="112"/>
      <c r="HLM38" s="112"/>
      <c r="HLN38" s="112"/>
      <c r="HLO38" s="112"/>
      <c r="HLP38" s="112"/>
      <c r="HLQ38" s="112"/>
      <c r="HLR38" s="112"/>
      <c r="HLS38" s="112"/>
      <c r="HLT38" s="112"/>
      <c r="HLU38" s="112"/>
      <c r="HLV38" s="112"/>
      <c r="HLW38" s="112"/>
      <c r="HLX38" s="112"/>
      <c r="HLY38" s="112"/>
      <c r="HLZ38" s="112"/>
      <c r="HMA38" s="112"/>
      <c r="HMB38" s="112"/>
      <c r="HMC38" s="112"/>
      <c r="HMD38" s="112"/>
      <c r="HME38" s="112"/>
      <c r="HMF38" s="112"/>
      <c r="HMG38" s="112"/>
      <c r="HMH38" s="112"/>
      <c r="HMI38" s="112"/>
      <c r="HMJ38" s="112"/>
      <c r="HMK38" s="112"/>
      <c r="HML38" s="112"/>
      <c r="HMM38" s="112"/>
      <c r="HMN38" s="112"/>
      <c r="HMO38" s="112"/>
      <c r="HMP38" s="112"/>
      <c r="HMQ38" s="112"/>
      <c r="HMR38" s="112"/>
      <c r="HMS38" s="112"/>
      <c r="HMT38" s="112"/>
      <c r="HMU38" s="112"/>
      <c r="HMV38" s="112"/>
      <c r="HMW38" s="112"/>
      <c r="HMX38" s="112"/>
      <c r="HMY38" s="112"/>
      <c r="HMZ38" s="112"/>
      <c r="HNA38" s="112"/>
      <c r="HNB38" s="112"/>
      <c r="HNC38" s="112"/>
      <c r="HND38" s="112"/>
      <c r="HNE38" s="112"/>
      <c r="HNF38" s="112"/>
      <c r="HNG38" s="112"/>
      <c r="HNH38" s="112"/>
      <c r="HNI38" s="112"/>
      <c r="HNJ38" s="112"/>
      <c r="HNK38" s="112"/>
      <c r="HNL38" s="112"/>
      <c r="HNM38" s="112"/>
      <c r="HNN38" s="112"/>
      <c r="HNO38" s="112"/>
      <c r="HNP38" s="112"/>
      <c r="HNQ38" s="112"/>
      <c r="HNR38" s="112"/>
      <c r="HNS38" s="112"/>
      <c r="HNT38" s="112"/>
      <c r="HNU38" s="112"/>
      <c r="HNV38" s="112"/>
      <c r="HNW38" s="112"/>
      <c r="HNX38" s="112"/>
      <c r="HNY38" s="112"/>
      <c r="HNZ38" s="112"/>
      <c r="HOA38" s="112"/>
      <c r="HOB38" s="112"/>
      <c r="HOC38" s="112"/>
      <c r="HOD38" s="112"/>
      <c r="HOE38" s="112"/>
      <c r="HOF38" s="112"/>
      <c r="HOG38" s="112"/>
      <c r="HOH38" s="112"/>
      <c r="HOI38" s="112"/>
      <c r="HOJ38" s="112"/>
      <c r="HOK38" s="112"/>
      <c r="HOL38" s="112"/>
      <c r="HOM38" s="112"/>
      <c r="HON38" s="112"/>
      <c r="HOO38" s="112"/>
      <c r="HOP38" s="112"/>
      <c r="HOQ38" s="112"/>
      <c r="HOR38" s="112"/>
      <c r="HOS38" s="112"/>
      <c r="HOT38" s="112"/>
      <c r="HOU38" s="112"/>
      <c r="HOV38" s="112"/>
      <c r="HOW38" s="112"/>
      <c r="HOX38" s="112"/>
      <c r="HOY38" s="112"/>
      <c r="HOZ38" s="112"/>
      <c r="HPA38" s="112"/>
      <c r="HPB38" s="112"/>
      <c r="HPC38" s="112"/>
      <c r="HPD38" s="112"/>
      <c r="HPE38" s="112"/>
      <c r="HPF38" s="112"/>
      <c r="HPG38" s="112"/>
      <c r="HPH38" s="112"/>
      <c r="HPI38" s="112"/>
      <c r="HPJ38" s="112"/>
      <c r="HPK38" s="112"/>
      <c r="HPL38" s="112"/>
      <c r="HPM38" s="112"/>
      <c r="HPN38" s="112"/>
      <c r="HPO38" s="112"/>
      <c r="HPP38" s="112"/>
      <c r="HPQ38" s="112"/>
      <c r="HPR38" s="112"/>
      <c r="HPS38" s="112"/>
      <c r="HPT38" s="112"/>
      <c r="HPU38" s="112"/>
      <c r="HPV38" s="112"/>
      <c r="HPW38" s="112"/>
      <c r="HPX38" s="112"/>
      <c r="HPY38" s="112"/>
      <c r="HPZ38" s="112"/>
      <c r="HQA38" s="112"/>
      <c r="HQB38" s="112"/>
      <c r="HQC38" s="112"/>
      <c r="HQD38" s="112"/>
      <c r="HQE38" s="112"/>
      <c r="HQF38" s="112"/>
      <c r="HQG38" s="112"/>
      <c r="HQH38" s="112"/>
      <c r="HQI38" s="112"/>
      <c r="HQJ38" s="112"/>
      <c r="HQK38" s="112"/>
      <c r="HQL38" s="112"/>
      <c r="HQM38" s="112"/>
      <c r="HQN38" s="112"/>
      <c r="HQO38" s="112"/>
      <c r="HQP38" s="112"/>
      <c r="HQQ38" s="112"/>
      <c r="HQR38" s="112"/>
      <c r="HQS38" s="112"/>
      <c r="HQT38" s="112"/>
      <c r="HQU38" s="112"/>
      <c r="HQV38" s="112"/>
      <c r="HQW38" s="112"/>
      <c r="HQX38" s="112"/>
      <c r="HQY38" s="112"/>
      <c r="HQZ38" s="112"/>
      <c r="HRA38" s="112"/>
      <c r="HRB38" s="112"/>
      <c r="HRC38" s="112"/>
      <c r="HRD38" s="112"/>
      <c r="HRE38" s="112"/>
      <c r="HRF38" s="112"/>
      <c r="HRG38" s="112"/>
      <c r="HRH38" s="112"/>
      <c r="HRI38" s="112"/>
      <c r="HRJ38" s="112"/>
      <c r="HRK38" s="112"/>
      <c r="HRL38" s="112"/>
      <c r="HRM38" s="112"/>
      <c r="HRN38" s="112"/>
      <c r="HRO38" s="112"/>
      <c r="HRP38" s="112"/>
      <c r="HRQ38" s="112"/>
      <c r="HRR38" s="112"/>
      <c r="HRS38" s="112"/>
      <c r="HRT38" s="112"/>
      <c r="HRU38" s="112"/>
      <c r="HRV38" s="112"/>
      <c r="HRW38" s="112"/>
      <c r="HRX38" s="112"/>
      <c r="HRY38" s="112"/>
      <c r="HRZ38" s="112"/>
      <c r="HSA38" s="112"/>
      <c r="HSB38" s="112"/>
      <c r="HSC38" s="112"/>
      <c r="HSD38" s="112"/>
      <c r="HSE38" s="112"/>
      <c r="HSF38" s="112"/>
      <c r="HSG38" s="112"/>
      <c r="HSH38" s="112"/>
      <c r="HSI38" s="112"/>
      <c r="HSJ38" s="112"/>
      <c r="HSK38" s="112"/>
      <c r="HSL38" s="112"/>
      <c r="HSM38" s="112"/>
      <c r="HSN38" s="112"/>
      <c r="HSO38" s="112"/>
      <c r="HSP38" s="112"/>
      <c r="HSQ38" s="112"/>
      <c r="HSR38" s="112"/>
      <c r="HSS38" s="112"/>
      <c r="HST38" s="112"/>
      <c r="HSU38" s="112"/>
      <c r="HSV38" s="112"/>
      <c r="HSW38" s="112"/>
      <c r="HSX38" s="112"/>
      <c r="HSY38" s="112"/>
      <c r="HSZ38" s="112"/>
      <c r="HTA38" s="112"/>
      <c r="HTB38" s="112"/>
      <c r="HTC38" s="112"/>
      <c r="HTD38" s="112"/>
      <c r="HTE38" s="112"/>
      <c r="HTF38" s="112"/>
      <c r="HTG38" s="112"/>
      <c r="HTH38" s="112"/>
      <c r="HTI38" s="112"/>
      <c r="HTJ38" s="112"/>
      <c r="HTK38" s="112"/>
      <c r="HTL38" s="112"/>
      <c r="HTM38" s="112"/>
      <c r="HTN38" s="112"/>
    </row>
    <row r="39" spans="1:5942" s="111" customFormat="1" ht="9.9499999999999993" hidden="1" customHeight="1" x14ac:dyDescent="0.25">
      <c r="A39" s="386" t="s">
        <v>38</v>
      </c>
      <c r="B39" s="337">
        <f>SUM(B40:B42)</f>
        <v>119</v>
      </c>
      <c r="C39" s="337">
        <f>SUM(C40:C42)</f>
        <v>0</v>
      </c>
      <c r="D39" s="337">
        <f t="shared" si="41"/>
        <v>119</v>
      </c>
      <c r="E39" s="337">
        <f>SUM(E40:E42)</f>
        <v>7</v>
      </c>
      <c r="F39" s="337">
        <f>SUM(F40:F42)</f>
        <v>0</v>
      </c>
      <c r="G39" s="337">
        <f t="shared" si="42"/>
        <v>7</v>
      </c>
      <c r="H39" s="263">
        <f t="shared" si="43"/>
        <v>5.8823529411764705E-2</v>
      </c>
      <c r="I39" s="263" t="e">
        <f t="shared" si="3"/>
        <v>#DIV/0!</v>
      </c>
      <c r="J39" s="263">
        <f t="shared" si="4"/>
        <v>5.8823529411764705E-2</v>
      </c>
      <c r="K39" s="337">
        <f>SUM(K40:K42)</f>
        <v>81</v>
      </c>
      <c r="L39" s="337">
        <f>SUM(L40:L42)</f>
        <v>0</v>
      </c>
      <c r="M39" s="337">
        <f t="shared" si="5"/>
        <v>81</v>
      </c>
      <c r="N39" s="337">
        <f>SUM(N40:N42)</f>
        <v>2</v>
      </c>
      <c r="O39" s="337">
        <f>SUM(O40:O42)</f>
        <v>0</v>
      </c>
      <c r="P39" s="337">
        <f t="shared" si="6"/>
        <v>2</v>
      </c>
      <c r="Q39" s="263">
        <f t="shared" si="7"/>
        <v>2.4691358024691357E-2</v>
      </c>
      <c r="R39" s="263" t="e">
        <f t="shared" si="8"/>
        <v>#DIV/0!</v>
      </c>
      <c r="S39" s="263">
        <f t="shared" si="9"/>
        <v>2.4691358024691357E-2</v>
      </c>
      <c r="T39" s="337">
        <f>SUM(T40:T42)</f>
        <v>84</v>
      </c>
      <c r="U39" s="337">
        <f>SUM(U40:U42)</f>
        <v>0</v>
      </c>
      <c r="V39" s="337">
        <f t="shared" si="10"/>
        <v>84</v>
      </c>
      <c r="W39" s="337">
        <f>SUM(W40:W42)</f>
        <v>1</v>
      </c>
      <c r="X39" s="337">
        <f>SUM(X40:X42)</f>
        <v>0</v>
      </c>
      <c r="Y39" s="337">
        <f t="shared" si="11"/>
        <v>1</v>
      </c>
      <c r="Z39" s="263">
        <f t="shared" si="12"/>
        <v>1.1904761904761904E-2</v>
      </c>
      <c r="AA39" s="263" t="e">
        <f t="shared" si="13"/>
        <v>#DIV/0!</v>
      </c>
      <c r="AB39" s="263">
        <f t="shared" si="14"/>
        <v>1.1904761904761904E-2</v>
      </c>
      <c r="AC39" s="337">
        <f>SUM(AC40:AC42)</f>
        <v>44</v>
      </c>
      <c r="AD39" s="337">
        <f>SUM(AD40:AD42)</f>
        <v>0</v>
      </c>
      <c r="AE39" s="337">
        <f t="shared" si="15"/>
        <v>44</v>
      </c>
      <c r="AF39" s="337">
        <f>SUM(AF40:AF42)</f>
        <v>0</v>
      </c>
      <c r="AG39" s="337">
        <f>SUM(AG40:AG42)</f>
        <v>0</v>
      </c>
      <c r="AH39" s="337">
        <f t="shared" si="16"/>
        <v>0</v>
      </c>
      <c r="AI39" s="263">
        <f t="shared" si="17"/>
        <v>0</v>
      </c>
      <c r="AJ39" s="263" t="e">
        <f t="shared" si="18"/>
        <v>#DIV/0!</v>
      </c>
      <c r="AK39" s="263">
        <f t="shared" si="19"/>
        <v>0</v>
      </c>
      <c r="AL39" s="337">
        <f>SUM(AL40:AL42)</f>
        <v>328</v>
      </c>
      <c r="AM39" s="337">
        <f>SUM(AM40:AM42)</f>
        <v>0</v>
      </c>
      <c r="AN39" s="337">
        <f t="shared" si="45"/>
        <v>328</v>
      </c>
      <c r="AO39" s="337">
        <f>SUM(AO40:AO42)</f>
        <v>10</v>
      </c>
      <c r="AP39" s="337">
        <f>SUM(AP40:AP42)</f>
        <v>0</v>
      </c>
      <c r="AQ39" s="337">
        <f t="shared" si="98"/>
        <v>10</v>
      </c>
      <c r="AR39" s="263">
        <f t="shared" si="112"/>
        <v>3.048780487804878E-2</v>
      </c>
      <c r="AS39" s="263" t="e">
        <f t="shared" si="23"/>
        <v>#DIV/0!</v>
      </c>
      <c r="AT39" s="263">
        <f t="shared" si="24"/>
        <v>3.048780487804878E-2</v>
      </c>
      <c r="AU39" s="117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  <c r="EG39" s="112"/>
      <c r="EH39" s="112"/>
      <c r="EI39" s="112"/>
      <c r="EJ39" s="112"/>
      <c r="EK39" s="112"/>
      <c r="EL39" s="112"/>
      <c r="EM39" s="112"/>
      <c r="EN39" s="112"/>
      <c r="EO39" s="112"/>
      <c r="EP39" s="112"/>
      <c r="EQ39" s="112"/>
      <c r="ER39" s="112"/>
      <c r="ES39" s="112"/>
      <c r="ET39" s="112"/>
      <c r="EU39" s="112"/>
      <c r="EV39" s="112"/>
      <c r="EW39" s="112"/>
      <c r="EX39" s="112"/>
      <c r="EY39" s="112"/>
      <c r="EZ39" s="112"/>
      <c r="FA39" s="112"/>
      <c r="FB39" s="112"/>
      <c r="FC39" s="112"/>
      <c r="FD39" s="112"/>
      <c r="FE39" s="112"/>
      <c r="FF39" s="112"/>
      <c r="FG39" s="112"/>
      <c r="FH39" s="112"/>
      <c r="FI39" s="112"/>
      <c r="FJ39" s="112"/>
      <c r="FK39" s="112"/>
      <c r="FL39" s="112"/>
      <c r="FM39" s="112"/>
      <c r="FN39" s="112"/>
      <c r="FO39" s="112"/>
      <c r="FP39" s="112"/>
      <c r="FQ39" s="112"/>
      <c r="FR39" s="112"/>
      <c r="FS39" s="112"/>
      <c r="FT39" s="112"/>
      <c r="FU39" s="112"/>
      <c r="FV39" s="112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  <c r="JN39" s="112"/>
      <c r="JO39" s="112"/>
      <c r="JP39" s="112"/>
      <c r="JQ39" s="112"/>
      <c r="JR39" s="112"/>
      <c r="JS39" s="112"/>
      <c r="JT39" s="112"/>
      <c r="JU39" s="112"/>
      <c r="JV39" s="112"/>
      <c r="JW39" s="112"/>
      <c r="JX39" s="112"/>
      <c r="JY39" s="112"/>
      <c r="JZ39" s="112"/>
      <c r="KA39" s="112"/>
      <c r="KB39" s="112"/>
      <c r="KC39" s="112"/>
      <c r="KD39" s="112"/>
      <c r="KE39" s="112"/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2"/>
      <c r="LC39" s="112"/>
      <c r="LD39" s="112"/>
      <c r="LE39" s="112"/>
      <c r="LF39" s="112"/>
      <c r="LG39" s="112"/>
      <c r="LH39" s="112"/>
      <c r="LI39" s="112"/>
      <c r="LJ39" s="112"/>
      <c r="LK39" s="112"/>
      <c r="LL39" s="112"/>
      <c r="LM39" s="112"/>
      <c r="LN39" s="112"/>
      <c r="LO39" s="112"/>
      <c r="LP39" s="112"/>
      <c r="LQ39" s="112"/>
      <c r="LR39" s="112"/>
      <c r="LS39" s="112"/>
      <c r="LT39" s="112"/>
      <c r="LU39" s="112"/>
      <c r="LV39" s="112"/>
      <c r="LW39" s="112"/>
      <c r="LX39" s="112"/>
      <c r="LY39" s="112"/>
      <c r="LZ39" s="112"/>
      <c r="MA39" s="112"/>
      <c r="MB39" s="112"/>
      <c r="MC39" s="112"/>
      <c r="MD39" s="112"/>
      <c r="ME39" s="112"/>
      <c r="MF39" s="112"/>
      <c r="MG39" s="112"/>
      <c r="MH39" s="112"/>
      <c r="MI39" s="112"/>
      <c r="MJ39" s="112"/>
      <c r="MK39" s="112"/>
      <c r="ML39" s="112"/>
      <c r="MM39" s="112"/>
      <c r="MN39" s="112"/>
      <c r="MO39" s="112"/>
      <c r="MP39" s="112"/>
      <c r="MQ39" s="112"/>
      <c r="MR39" s="112"/>
      <c r="MS39" s="112"/>
      <c r="MT39" s="112"/>
      <c r="MU39" s="112"/>
      <c r="MV39" s="112"/>
      <c r="MW39" s="112"/>
      <c r="MX39" s="112"/>
      <c r="MY39" s="112"/>
      <c r="MZ39" s="112"/>
      <c r="NA39" s="112"/>
      <c r="NB39" s="112"/>
      <c r="NC39" s="112"/>
      <c r="ND39" s="112"/>
      <c r="NE39" s="112"/>
      <c r="NF39" s="112"/>
      <c r="NG39" s="112"/>
      <c r="NH39" s="112"/>
      <c r="NI39" s="112"/>
      <c r="NJ39" s="112"/>
      <c r="NK39" s="112"/>
      <c r="NL39" s="112"/>
      <c r="NM39" s="112"/>
      <c r="NN39" s="112"/>
      <c r="NO39" s="112"/>
      <c r="NP39" s="112"/>
      <c r="NQ39" s="112"/>
      <c r="NR39" s="112"/>
      <c r="NS39" s="112"/>
      <c r="NT39" s="112"/>
      <c r="NU39" s="112"/>
      <c r="NV39" s="112"/>
      <c r="NW39" s="112"/>
      <c r="NX39" s="112"/>
      <c r="NY39" s="112"/>
      <c r="NZ39" s="112"/>
      <c r="OA39" s="112"/>
      <c r="OB39" s="112"/>
      <c r="OC39" s="112"/>
      <c r="OD39" s="112"/>
      <c r="OE39" s="112"/>
      <c r="OF39" s="112"/>
      <c r="OG39" s="112"/>
      <c r="OH39" s="112"/>
      <c r="OI39" s="112"/>
      <c r="OJ39" s="112"/>
      <c r="OK39" s="112"/>
      <c r="OL39" s="112"/>
      <c r="OM39" s="112"/>
      <c r="ON39" s="112"/>
      <c r="OO39" s="112"/>
      <c r="OP39" s="112"/>
      <c r="OQ39" s="112"/>
      <c r="OR39" s="112"/>
      <c r="OS39" s="112"/>
      <c r="OT39" s="112"/>
      <c r="OU39" s="112"/>
      <c r="OV39" s="112"/>
      <c r="OW39" s="112"/>
      <c r="OX39" s="112"/>
      <c r="OY39" s="112"/>
      <c r="OZ39" s="112"/>
      <c r="PA39" s="112"/>
      <c r="PB39" s="112"/>
      <c r="PC39" s="112"/>
      <c r="PD39" s="112"/>
      <c r="PE39" s="112"/>
      <c r="PF39" s="112"/>
      <c r="PG39" s="112"/>
      <c r="PH39" s="112"/>
      <c r="PI39" s="112"/>
      <c r="PJ39" s="112"/>
      <c r="PK39" s="112"/>
      <c r="PL39" s="112"/>
      <c r="PM39" s="112"/>
      <c r="PN39" s="112"/>
      <c r="PO39" s="112"/>
      <c r="PP39" s="112"/>
      <c r="PQ39" s="112"/>
      <c r="PR39" s="112"/>
      <c r="PS39" s="112"/>
      <c r="PT39" s="112"/>
      <c r="PU39" s="112"/>
      <c r="PV39" s="112"/>
      <c r="PW39" s="112"/>
      <c r="PX39" s="112"/>
      <c r="PY39" s="112"/>
      <c r="PZ39" s="112"/>
      <c r="QA39" s="112"/>
      <c r="QB39" s="112"/>
      <c r="QC39" s="112"/>
      <c r="QD39" s="112"/>
      <c r="QE39" s="112"/>
      <c r="QF39" s="112"/>
      <c r="QG39" s="112"/>
      <c r="QH39" s="112"/>
      <c r="QI39" s="112"/>
      <c r="QJ39" s="112"/>
      <c r="QK39" s="112"/>
      <c r="QL39" s="112"/>
      <c r="QM39" s="112"/>
      <c r="QN39" s="112"/>
      <c r="QO39" s="112"/>
      <c r="QP39" s="112"/>
      <c r="QQ39" s="112"/>
      <c r="QR39" s="112"/>
      <c r="QS39" s="112"/>
      <c r="QT39" s="112"/>
      <c r="QU39" s="112"/>
      <c r="QV39" s="112"/>
      <c r="QW39" s="112"/>
      <c r="QX39" s="112"/>
      <c r="QY39" s="112"/>
      <c r="QZ39" s="112"/>
      <c r="RA39" s="112"/>
      <c r="RB39" s="112"/>
      <c r="RC39" s="112"/>
      <c r="RD39" s="112"/>
      <c r="RE39" s="112"/>
      <c r="RF39" s="112"/>
      <c r="RG39" s="112"/>
      <c r="RH39" s="112"/>
      <c r="RI39" s="112"/>
      <c r="RJ39" s="112"/>
      <c r="RK39" s="112"/>
      <c r="RL39" s="112"/>
      <c r="RM39" s="112"/>
      <c r="RN39" s="112"/>
      <c r="RO39" s="112"/>
      <c r="RP39" s="112"/>
      <c r="RQ39" s="112"/>
      <c r="RR39" s="112"/>
      <c r="RS39" s="112"/>
      <c r="RT39" s="112"/>
      <c r="RU39" s="112"/>
      <c r="RV39" s="112"/>
      <c r="RW39" s="112"/>
      <c r="RX39" s="112"/>
      <c r="RY39" s="112"/>
      <c r="RZ39" s="112"/>
      <c r="SA39" s="112"/>
      <c r="SB39" s="112"/>
      <c r="SC39" s="112"/>
      <c r="SD39" s="112"/>
      <c r="SE39" s="112"/>
      <c r="SF39" s="112"/>
      <c r="SG39" s="112"/>
      <c r="SH39" s="112"/>
      <c r="SI39" s="112"/>
      <c r="SJ39" s="112"/>
      <c r="SK39" s="112"/>
      <c r="SL39" s="112"/>
      <c r="SM39" s="112"/>
      <c r="SN39" s="112"/>
      <c r="SO39" s="112"/>
      <c r="SP39" s="112"/>
      <c r="SQ39" s="112"/>
      <c r="SR39" s="112"/>
      <c r="SS39" s="112"/>
      <c r="ST39" s="112"/>
      <c r="SU39" s="112"/>
      <c r="SV39" s="112"/>
      <c r="SW39" s="112"/>
      <c r="SX39" s="112"/>
      <c r="SY39" s="112"/>
      <c r="SZ39" s="112"/>
      <c r="TA39" s="112"/>
      <c r="TB39" s="112"/>
      <c r="TC39" s="112"/>
      <c r="TD39" s="112"/>
      <c r="TE39" s="112"/>
      <c r="TF39" s="112"/>
      <c r="TG39" s="112"/>
      <c r="TH39" s="112"/>
      <c r="TI39" s="112"/>
      <c r="TJ39" s="112"/>
      <c r="TK39" s="112"/>
      <c r="TL39" s="112"/>
      <c r="TM39" s="112"/>
      <c r="TN39" s="112"/>
      <c r="TO39" s="112"/>
      <c r="TP39" s="112"/>
      <c r="TQ39" s="112"/>
      <c r="TR39" s="112"/>
      <c r="TS39" s="112"/>
      <c r="TT39" s="112"/>
      <c r="TU39" s="112"/>
      <c r="TV39" s="112"/>
      <c r="TW39" s="112"/>
      <c r="TX39" s="112"/>
      <c r="TY39" s="112"/>
      <c r="TZ39" s="112"/>
      <c r="UA39" s="112"/>
      <c r="UB39" s="112"/>
      <c r="UC39" s="112"/>
      <c r="UD39" s="112"/>
      <c r="UE39" s="112"/>
      <c r="UF39" s="112"/>
      <c r="UG39" s="112"/>
      <c r="UH39" s="112"/>
      <c r="UI39" s="112"/>
      <c r="UJ39" s="112"/>
      <c r="UK39" s="112"/>
      <c r="UL39" s="112"/>
      <c r="UM39" s="112"/>
      <c r="UN39" s="112"/>
      <c r="UO39" s="112"/>
      <c r="UP39" s="112"/>
      <c r="UQ39" s="112"/>
      <c r="UR39" s="112"/>
      <c r="US39" s="112"/>
      <c r="UT39" s="112"/>
      <c r="UU39" s="112"/>
      <c r="UV39" s="112"/>
      <c r="UW39" s="112"/>
      <c r="UX39" s="112"/>
      <c r="UY39" s="112"/>
      <c r="UZ39" s="112"/>
      <c r="VA39" s="112"/>
      <c r="VB39" s="112"/>
      <c r="VC39" s="112"/>
      <c r="VD39" s="112"/>
      <c r="VE39" s="112"/>
      <c r="VF39" s="112"/>
      <c r="VG39" s="112"/>
      <c r="VH39" s="112"/>
      <c r="VI39" s="112"/>
      <c r="VJ39" s="112"/>
      <c r="VK39" s="112"/>
      <c r="VL39" s="112"/>
      <c r="VM39" s="112"/>
      <c r="VN39" s="112"/>
      <c r="VO39" s="112"/>
      <c r="VP39" s="112"/>
      <c r="VQ39" s="112"/>
      <c r="VR39" s="112"/>
      <c r="VS39" s="112"/>
      <c r="VT39" s="112"/>
      <c r="VU39" s="112"/>
      <c r="VV39" s="112"/>
      <c r="VW39" s="112"/>
      <c r="VX39" s="112"/>
      <c r="VY39" s="112"/>
      <c r="VZ39" s="112"/>
      <c r="WA39" s="112"/>
      <c r="WB39" s="112"/>
      <c r="WC39" s="112"/>
      <c r="WD39" s="112"/>
      <c r="WE39" s="112"/>
      <c r="WF39" s="112"/>
      <c r="WG39" s="112"/>
      <c r="WH39" s="112"/>
      <c r="WI39" s="112"/>
      <c r="WJ39" s="112"/>
      <c r="WK39" s="112"/>
      <c r="WL39" s="112"/>
      <c r="WM39" s="112"/>
      <c r="WN39" s="112"/>
      <c r="WO39" s="112"/>
      <c r="WP39" s="112"/>
      <c r="WQ39" s="112"/>
      <c r="WR39" s="112"/>
      <c r="WS39" s="112"/>
      <c r="WT39" s="112"/>
      <c r="WU39" s="112"/>
      <c r="WV39" s="112"/>
      <c r="WW39" s="112"/>
      <c r="WX39" s="112"/>
      <c r="WY39" s="112"/>
      <c r="WZ39" s="112"/>
      <c r="XA39" s="112"/>
      <c r="XB39" s="112"/>
      <c r="XC39" s="112"/>
      <c r="XD39" s="112"/>
      <c r="XE39" s="112"/>
      <c r="XF39" s="112"/>
      <c r="XG39" s="112"/>
      <c r="XH39" s="112"/>
      <c r="XI39" s="112"/>
      <c r="XJ39" s="112"/>
      <c r="XK39" s="112"/>
      <c r="XL39" s="112"/>
      <c r="XM39" s="112"/>
      <c r="XN39" s="112"/>
      <c r="XO39" s="112"/>
      <c r="XP39" s="112"/>
      <c r="XQ39" s="112"/>
      <c r="XR39" s="112"/>
      <c r="XS39" s="112"/>
      <c r="XT39" s="112"/>
      <c r="XU39" s="112"/>
      <c r="XV39" s="112"/>
      <c r="XW39" s="112"/>
      <c r="XX39" s="112"/>
      <c r="XY39" s="112"/>
      <c r="XZ39" s="112"/>
      <c r="YA39" s="112"/>
      <c r="YB39" s="112"/>
      <c r="YC39" s="112"/>
      <c r="YD39" s="112"/>
      <c r="YE39" s="112"/>
      <c r="YF39" s="112"/>
      <c r="YG39" s="112"/>
      <c r="YH39" s="112"/>
      <c r="YI39" s="112"/>
      <c r="YJ39" s="112"/>
      <c r="YK39" s="112"/>
      <c r="YL39" s="112"/>
      <c r="YM39" s="112"/>
      <c r="YN39" s="112"/>
      <c r="YO39" s="112"/>
      <c r="YP39" s="112"/>
      <c r="YQ39" s="112"/>
      <c r="YR39" s="112"/>
      <c r="YS39" s="112"/>
      <c r="YT39" s="112"/>
      <c r="YU39" s="112"/>
      <c r="YV39" s="112"/>
      <c r="YW39" s="112"/>
      <c r="YX39" s="112"/>
      <c r="YY39" s="112"/>
      <c r="YZ39" s="112"/>
      <c r="ZA39" s="112"/>
      <c r="ZB39" s="112"/>
      <c r="ZC39" s="112"/>
      <c r="ZD39" s="112"/>
      <c r="ZE39" s="112"/>
      <c r="ZF39" s="112"/>
      <c r="ZG39" s="112"/>
      <c r="ZH39" s="112"/>
      <c r="ZI39" s="112"/>
      <c r="ZJ39" s="112"/>
      <c r="ZK39" s="112"/>
      <c r="ZL39" s="112"/>
      <c r="ZM39" s="112"/>
      <c r="ZN39" s="112"/>
      <c r="ZO39" s="112"/>
      <c r="ZP39" s="112"/>
      <c r="ZQ39" s="112"/>
      <c r="ZR39" s="112"/>
      <c r="ZS39" s="112"/>
      <c r="ZT39" s="112"/>
      <c r="ZU39" s="112"/>
      <c r="ZV39" s="112"/>
      <c r="ZW39" s="112"/>
      <c r="ZX39" s="112"/>
      <c r="ZY39" s="112"/>
      <c r="ZZ39" s="112"/>
      <c r="AAA39" s="112"/>
      <c r="AAB39" s="112"/>
      <c r="AAC39" s="112"/>
      <c r="AAD39" s="112"/>
      <c r="AAE39" s="112"/>
      <c r="AAF39" s="112"/>
      <c r="AAG39" s="112"/>
      <c r="AAH39" s="112"/>
      <c r="AAI39" s="112"/>
      <c r="AAJ39" s="112"/>
      <c r="AAK39" s="112"/>
      <c r="AAL39" s="112"/>
      <c r="AAM39" s="112"/>
      <c r="AAN39" s="112"/>
      <c r="AAO39" s="112"/>
      <c r="AAP39" s="112"/>
      <c r="AAQ39" s="112"/>
      <c r="AAR39" s="112"/>
      <c r="AAS39" s="112"/>
      <c r="AAT39" s="112"/>
      <c r="AAU39" s="112"/>
      <c r="AAV39" s="112"/>
      <c r="AAW39" s="112"/>
      <c r="AAX39" s="112"/>
      <c r="AAY39" s="112"/>
      <c r="AAZ39" s="112"/>
      <c r="ABA39" s="112"/>
      <c r="ABB39" s="112"/>
      <c r="ABC39" s="112"/>
      <c r="ABD39" s="112"/>
      <c r="ABE39" s="112"/>
      <c r="ABF39" s="112"/>
      <c r="ABG39" s="112"/>
      <c r="ABH39" s="112"/>
      <c r="ABI39" s="112"/>
      <c r="ABJ39" s="112"/>
      <c r="ABK39" s="112"/>
      <c r="ABL39" s="112"/>
      <c r="ABM39" s="112"/>
      <c r="ABN39" s="112"/>
      <c r="ABO39" s="112"/>
      <c r="ABP39" s="112"/>
      <c r="ABQ39" s="112"/>
      <c r="ABR39" s="112"/>
      <c r="ABS39" s="112"/>
      <c r="ABT39" s="112"/>
      <c r="ABU39" s="112"/>
      <c r="ABV39" s="112"/>
      <c r="ABW39" s="112"/>
      <c r="ABX39" s="112"/>
      <c r="ABY39" s="112"/>
      <c r="ABZ39" s="112"/>
      <c r="ACA39" s="112"/>
      <c r="ACB39" s="112"/>
      <c r="ACC39" s="112"/>
      <c r="ACD39" s="112"/>
      <c r="ACE39" s="112"/>
      <c r="ACF39" s="112"/>
      <c r="ACG39" s="112"/>
      <c r="ACH39" s="112"/>
      <c r="ACI39" s="112"/>
      <c r="ACJ39" s="112"/>
      <c r="ACK39" s="112"/>
      <c r="ACL39" s="112"/>
      <c r="ACM39" s="112"/>
      <c r="ACN39" s="112"/>
      <c r="ACO39" s="112"/>
      <c r="ACP39" s="112"/>
      <c r="ACQ39" s="112"/>
      <c r="ACR39" s="112"/>
      <c r="ACS39" s="112"/>
      <c r="ACT39" s="112"/>
      <c r="ACU39" s="112"/>
      <c r="ACV39" s="112"/>
      <c r="ACW39" s="112"/>
      <c r="ACX39" s="112"/>
      <c r="ACY39" s="112"/>
      <c r="ACZ39" s="112"/>
      <c r="ADA39" s="112"/>
      <c r="ADB39" s="112"/>
      <c r="ADC39" s="112"/>
      <c r="ADD39" s="112"/>
      <c r="ADE39" s="112"/>
      <c r="ADF39" s="112"/>
      <c r="ADG39" s="112"/>
      <c r="ADH39" s="112"/>
      <c r="ADI39" s="112"/>
      <c r="ADJ39" s="112"/>
      <c r="ADK39" s="112"/>
      <c r="ADL39" s="112"/>
      <c r="ADM39" s="112"/>
      <c r="ADN39" s="112"/>
      <c r="ADO39" s="112"/>
      <c r="ADP39" s="112"/>
      <c r="ADQ39" s="112"/>
      <c r="ADR39" s="112"/>
      <c r="ADS39" s="112"/>
      <c r="ADT39" s="112"/>
      <c r="ADU39" s="112"/>
      <c r="ADV39" s="112"/>
      <c r="ADW39" s="112"/>
      <c r="ADX39" s="112"/>
      <c r="ADY39" s="112"/>
      <c r="ADZ39" s="112"/>
      <c r="AEA39" s="112"/>
      <c r="AEB39" s="112"/>
      <c r="AEC39" s="112"/>
      <c r="AED39" s="112"/>
      <c r="AEE39" s="112"/>
      <c r="AEF39" s="112"/>
      <c r="AEG39" s="112"/>
      <c r="AEH39" s="112"/>
      <c r="AEI39" s="112"/>
      <c r="AEJ39" s="112"/>
      <c r="AEK39" s="112"/>
      <c r="AEL39" s="112"/>
      <c r="AEM39" s="112"/>
      <c r="AEN39" s="112"/>
      <c r="AEO39" s="112"/>
      <c r="AEP39" s="112"/>
      <c r="AEQ39" s="112"/>
      <c r="AER39" s="112"/>
      <c r="AES39" s="112"/>
      <c r="AET39" s="112"/>
      <c r="AEU39" s="112"/>
      <c r="AEV39" s="112"/>
      <c r="AEW39" s="112"/>
      <c r="AEX39" s="112"/>
      <c r="AEY39" s="112"/>
      <c r="AEZ39" s="112"/>
      <c r="AFA39" s="112"/>
      <c r="AFB39" s="112"/>
      <c r="AFC39" s="112"/>
      <c r="AFD39" s="112"/>
      <c r="AFE39" s="112"/>
      <c r="AFF39" s="112"/>
      <c r="AFG39" s="112"/>
      <c r="AFH39" s="112"/>
      <c r="AFI39" s="112"/>
      <c r="AFJ39" s="112"/>
      <c r="AFK39" s="112"/>
      <c r="AFL39" s="112"/>
      <c r="AFM39" s="112"/>
      <c r="AFN39" s="112"/>
      <c r="AFO39" s="112"/>
      <c r="AFP39" s="112"/>
      <c r="AFQ39" s="112"/>
      <c r="AFR39" s="112"/>
      <c r="AFS39" s="112"/>
      <c r="AFT39" s="112"/>
      <c r="AFU39" s="112"/>
      <c r="AFV39" s="112"/>
      <c r="AFW39" s="112"/>
      <c r="AFX39" s="112"/>
      <c r="AFY39" s="112"/>
      <c r="AFZ39" s="112"/>
      <c r="AGA39" s="112"/>
      <c r="AGB39" s="112"/>
      <c r="AGC39" s="112"/>
      <c r="AGD39" s="112"/>
      <c r="AGE39" s="112"/>
      <c r="AGF39" s="112"/>
      <c r="AGG39" s="112"/>
      <c r="AGH39" s="112"/>
      <c r="AGI39" s="112"/>
      <c r="AGJ39" s="112"/>
      <c r="AGK39" s="112"/>
      <c r="AGL39" s="112"/>
      <c r="AGM39" s="112"/>
      <c r="AGN39" s="112"/>
      <c r="AGO39" s="112"/>
      <c r="AGP39" s="112"/>
      <c r="AGQ39" s="112"/>
      <c r="AGR39" s="112"/>
      <c r="AGS39" s="112"/>
      <c r="AGT39" s="112"/>
      <c r="AGU39" s="112"/>
      <c r="AGV39" s="112"/>
      <c r="AGW39" s="112"/>
      <c r="AGX39" s="112"/>
      <c r="AGY39" s="112"/>
      <c r="AGZ39" s="112"/>
      <c r="AHA39" s="112"/>
      <c r="AHB39" s="112"/>
      <c r="AHC39" s="112"/>
      <c r="AHD39" s="112"/>
      <c r="AHE39" s="112"/>
      <c r="AHF39" s="112"/>
      <c r="AHG39" s="112"/>
      <c r="AHH39" s="112"/>
      <c r="AHI39" s="112"/>
      <c r="AHJ39" s="112"/>
      <c r="AHK39" s="112"/>
      <c r="AHL39" s="112"/>
      <c r="AHM39" s="112"/>
      <c r="AHN39" s="112"/>
      <c r="AHO39" s="112"/>
      <c r="AHP39" s="112"/>
      <c r="AHQ39" s="112"/>
      <c r="AHR39" s="112"/>
      <c r="AHS39" s="112"/>
      <c r="AHT39" s="112"/>
      <c r="AHU39" s="112"/>
      <c r="AHV39" s="112"/>
      <c r="AHW39" s="112"/>
      <c r="AHX39" s="112"/>
      <c r="AHY39" s="112"/>
      <c r="AHZ39" s="112"/>
      <c r="AIA39" s="112"/>
      <c r="AIB39" s="112"/>
      <c r="AIC39" s="112"/>
      <c r="AID39" s="112"/>
      <c r="AIE39" s="112"/>
      <c r="AIF39" s="112"/>
      <c r="AIG39" s="112"/>
      <c r="AIH39" s="112"/>
      <c r="AII39" s="112"/>
      <c r="AIJ39" s="112"/>
      <c r="AIK39" s="112"/>
      <c r="AIL39" s="112"/>
      <c r="AIM39" s="112"/>
      <c r="AIN39" s="112"/>
      <c r="AIO39" s="112"/>
      <c r="AIP39" s="112"/>
      <c r="AIQ39" s="112"/>
      <c r="AIR39" s="112"/>
      <c r="AIS39" s="112"/>
      <c r="AIT39" s="112"/>
      <c r="AIU39" s="112"/>
      <c r="AIV39" s="112"/>
      <c r="AIW39" s="112"/>
      <c r="AIX39" s="112"/>
      <c r="AIY39" s="112"/>
      <c r="AIZ39" s="112"/>
      <c r="AJA39" s="112"/>
      <c r="AJB39" s="112"/>
      <c r="AJC39" s="112"/>
      <c r="AJD39" s="112"/>
      <c r="AJE39" s="112"/>
      <c r="AJF39" s="112"/>
      <c r="AJG39" s="112"/>
      <c r="AJH39" s="112"/>
      <c r="AJI39" s="112"/>
      <c r="AJJ39" s="112"/>
      <c r="AJK39" s="112"/>
      <c r="AJL39" s="112"/>
      <c r="AJM39" s="112"/>
      <c r="AJN39" s="112"/>
      <c r="AJO39" s="112"/>
      <c r="AJP39" s="112"/>
      <c r="AJQ39" s="112"/>
      <c r="AJR39" s="112"/>
      <c r="AJS39" s="112"/>
      <c r="AJT39" s="112"/>
      <c r="AJU39" s="112"/>
      <c r="AJV39" s="112"/>
      <c r="AJW39" s="112"/>
      <c r="AJX39" s="112"/>
      <c r="AJY39" s="112"/>
      <c r="AJZ39" s="112"/>
      <c r="AKA39" s="112"/>
      <c r="AKB39" s="112"/>
      <c r="AKC39" s="112"/>
      <c r="AKD39" s="112"/>
      <c r="AKE39" s="112"/>
      <c r="AKF39" s="112"/>
      <c r="AKG39" s="112"/>
      <c r="AKH39" s="112"/>
      <c r="AKI39" s="112"/>
      <c r="AKJ39" s="112"/>
      <c r="AKK39" s="112"/>
      <c r="AKL39" s="112"/>
      <c r="AKM39" s="112"/>
      <c r="AKN39" s="112"/>
      <c r="AKO39" s="112"/>
      <c r="AKP39" s="112"/>
      <c r="AKQ39" s="112"/>
      <c r="AKR39" s="112"/>
      <c r="AKS39" s="112"/>
      <c r="AKT39" s="112"/>
      <c r="AKU39" s="112"/>
      <c r="AKV39" s="112"/>
      <c r="AKW39" s="112"/>
      <c r="AKX39" s="112"/>
      <c r="AKY39" s="112"/>
      <c r="AKZ39" s="112"/>
      <c r="ALA39" s="112"/>
      <c r="ALB39" s="112"/>
      <c r="ALC39" s="112"/>
      <c r="ALD39" s="112"/>
      <c r="ALE39" s="112"/>
      <c r="ALF39" s="112"/>
      <c r="ALG39" s="112"/>
      <c r="ALH39" s="112"/>
      <c r="ALI39" s="112"/>
      <c r="ALJ39" s="112"/>
      <c r="ALK39" s="112"/>
      <c r="ALL39" s="112"/>
      <c r="ALM39" s="112"/>
      <c r="ALN39" s="112"/>
      <c r="ALO39" s="112"/>
      <c r="ALP39" s="112"/>
      <c r="ALQ39" s="112"/>
      <c r="ALR39" s="112"/>
      <c r="ALS39" s="112"/>
      <c r="ALT39" s="112"/>
      <c r="ALU39" s="112"/>
      <c r="ALV39" s="112"/>
      <c r="ALW39" s="112"/>
      <c r="ALX39" s="112"/>
      <c r="ALY39" s="112"/>
      <c r="ALZ39" s="112"/>
      <c r="AMA39" s="112"/>
      <c r="AMB39" s="112"/>
      <c r="AMC39" s="112"/>
      <c r="AMD39" s="112"/>
      <c r="AME39" s="112"/>
      <c r="AMF39" s="112"/>
      <c r="AMG39" s="112"/>
      <c r="AMH39" s="112"/>
      <c r="AMI39" s="112"/>
      <c r="AMJ39" s="112"/>
      <c r="AMK39" s="112"/>
      <c r="AML39" s="112"/>
      <c r="AMM39" s="112"/>
      <c r="AMN39" s="112"/>
      <c r="AMO39" s="112"/>
      <c r="AMP39" s="112"/>
      <c r="AMQ39" s="112"/>
      <c r="AMR39" s="112"/>
      <c r="AMS39" s="112"/>
      <c r="AMT39" s="112"/>
      <c r="AMU39" s="112"/>
      <c r="AMV39" s="112"/>
      <c r="AMW39" s="112"/>
      <c r="AMX39" s="112"/>
      <c r="AMY39" s="112"/>
      <c r="AMZ39" s="112"/>
      <c r="ANA39" s="112"/>
      <c r="ANB39" s="112"/>
      <c r="ANC39" s="112"/>
      <c r="AND39" s="112"/>
      <c r="ANE39" s="112"/>
      <c r="ANF39" s="112"/>
      <c r="ANG39" s="112"/>
      <c r="ANH39" s="112"/>
      <c r="ANI39" s="112"/>
      <c r="ANJ39" s="112"/>
      <c r="ANK39" s="112"/>
      <c r="ANL39" s="112"/>
      <c r="ANM39" s="112"/>
      <c r="ANN39" s="112"/>
      <c r="ANO39" s="112"/>
      <c r="ANP39" s="112"/>
      <c r="ANQ39" s="112"/>
      <c r="ANR39" s="112"/>
      <c r="ANS39" s="112"/>
      <c r="ANT39" s="112"/>
      <c r="ANU39" s="112"/>
      <c r="ANV39" s="112"/>
      <c r="ANW39" s="112"/>
      <c r="ANX39" s="112"/>
      <c r="ANY39" s="112"/>
      <c r="ANZ39" s="112"/>
      <c r="AOA39" s="112"/>
      <c r="AOB39" s="112"/>
      <c r="AOC39" s="112"/>
      <c r="AOD39" s="112"/>
      <c r="AOE39" s="112"/>
      <c r="AOF39" s="112"/>
      <c r="AOG39" s="112"/>
      <c r="AOH39" s="112"/>
      <c r="AOI39" s="112"/>
      <c r="AOJ39" s="112"/>
      <c r="AOK39" s="112"/>
      <c r="AOL39" s="112"/>
      <c r="AOM39" s="112"/>
      <c r="AON39" s="112"/>
      <c r="AOO39" s="112"/>
      <c r="AOP39" s="112"/>
      <c r="AOQ39" s="112"/>
      <c r="AOR39" s="112"/>
      <c r="AOS39" s="112"/>
      <c r="AOT39" s="112"/>
      <c r="AOU39" s="112"/>
      <c r="AOV39" s="112"/>
      <c r="AOW39" s="112"/>
      <c r="AOX39" s="112"/>
      <c r="AOY39" s="112"/>
      <c r="AOZ39" s="112"/>
      <c r="APA39" s="112"/>
      <c r="APB39" s="112"/>
      <c r="APC39" s="112"/>
      <c r="APD39" s="112"/>
      <c r="APE39" s="112"/>
      <c r="APF39" s="112"/>
      <c r="APG39" s="112"/>
      <c r="APH39" s="112"/>
      <c r="API39" s="112"/>
      <c r="APJ39" s="112"/>
      <c r="APK39" s="112"/>
      <c r="APL39" s="112"/>
      <c r="APM39" s="112"/>
      <c r="APN39" s="112"/>
      <c r="APO39" s="112"/>
      <c r="APP39" s="112"/>
      <c r="APQ39" s="112"/>
      <c r="APR39" s="112"/>
      <c r="APS39" s="112"/>
      <c r="APT39" s="112"/>
      <c r="APU39" s="112"/>
      <c r="APV39" s="112"/>
      <c r="APW39" s="112"/>
      <c r="APX39" s="112"/>
      <c r="APY39" s="112"/>
      <c r="APZ39" s="112"/>
      <c r="AQA39" s="112"/>
      <c r="AQB39" s="112"/>
      <c r="AQC39" s="112"/>
      <c r="AQD39" s="112"/>
      <c r="AQE39" s="112"/>
      <c r="AQF39" s="112"/>
      <c r="AQG39" s="112"/>
      <c r="AQH39" s="112"/>
      <c r="AQI39" s="112"/>
      <c r="AQJ39" s="112"/>
      <c r="AQK39" s="112"/>
      <c r="AQL39" s="112"/>
      <c r="AQM39" s="112"/>
      <c r="AQN39" s="112"/>
      <c r="AQO39" s="112"/>
      <c r="AQP39" s="112"/>
      <c r="AQQ39" s="112"/>
      <c r="AQR39" s="112"/>
      <c r="AQS39" s="112"/>
      <c r="AQT39" s="112"/>
      <c r="AQU39" s="112"/>
      <c r="AQV39" s="112"/>
      <c r="AQW39" s="112"/>
      <c r="AQX39" s="112"/>
      <c r="AQY39" s="112"/>
      <c r="AQZ39" s="112"/>
      <c r="ARA39" s="112"/>
      <c r="ARB39" s="112"/>
      <c r="ARC39" s="112"/>
      <c r="ARD39" s="112"/>
      <c r="ARE39" s="112"/>
      <c r="ARF39" s="112"/>
      <c r="ARG39" s="112"/>
      <c r="ARH39" s="112"/>
      <c r="ARI39" s="112"/>
      <c r="ARJ39" s="112"/>
      <c r="ARK39" s="112"/>
      <c r="ARL39" s="112"/>
      <c r="ARM39" s="112"/>
      <c r="ARN39" s="112"/>
      <c r="ARO39" s="112"/>
      <c r="ARP39" s="112"/>
      <c r="ARQ39" s="112"/>
      <c r="ARR39" s="112"/>
      <c r="ARS39" s="112"/>
      <c r="ART39" s="112"/>
      <c r="ARU39" s="112"/>
      <c r="ARV39" s="112"/>
      <c r="ARW39" s="112"/>
      <c r="ARX39" s="112"/>
      <c r="ARY39" s="112"/>
      <c r="ARZ39" s="112"/>
      <c r="ASA39" s="112"/>
      <c r="ASB39" s="112"/>
      <c r="ASC39" s="112"/>
      <c r="ASD39" s="112"/>
      <c r="ASE39" s="112"/>
      <c r="ASF39" s="112"/>
      <c r="ASG39" s="112"/>
      <c r="ASH39" s="112"/>
      <c r="ASI39" s="112"/>
      <c r="ASJ39" s="112"/>
      <c r="ASK39" s="112"/>
      <c r="ASL39" s="112"/>
      <c r="ASM39" s="112"/>
      <c r="ASN39" s="112"/>
      <c r="ASO39" s="112"/>
      <c r="ASP39" s="112"/>
      <c r="ASQ39" s="112"/>
      <c r="ASR39" s="112"/>
      <c r="ASS39" s="112"/>
      <c r="AST39" s="112"/>
      <c r="ASU39" s="112"/>
      <c r="ASV39" s="112"/>
      <c r="ASW39" s="112"/>
      <c r="ASX39" s="112"/>
      <c r="ASY39" s="112"/>
      <c r="ASZ39" s="112"/>
      <c r="ATA39" s="112"/>
      <c r="ATB39" s="112"/>
      <c r="ATC39" s="112"/>
      <c r="ATD39" s="112"/>
      <c r="ATE39" s="112"/>
      <c r="ATF39" s="112"/>
      <c r="ATG39" s="112"/>
      <c r="ATH39" s="112"/>
      <c r="ATI39" s="112"/>
      <c r="ATJ39" s="112"/>
      <c r="ATK39" s="112"/>
      <c r="ATL39" s="112"/>
      <c r="ATM39" s="112"/>
      <c r="ATN39" s="112"/>
      <c r="ATO39" s="112"/>
      <c r="ATP39" s="112"/>
      <c r="ATQ39" s="112"/>
      <c r="ATR39" s="112"/>
      <c r="ATS39" s="112"/>
      <c r="ATT39" s="112"/>
      <c r="ATU39" s="112"/>
      <c r="ATV39" s="112"/>
      <c r="ATW39" s="112"/>
      <c r="ATX39" s="112"/>
      <c r="ATY39" s="112"/>
      <c r="ATZ39" s="112"/>
      <c r="AUA39" s="112"/>
      <c r="AUB39" s="112"/>
      <c r="AUC39" s="112"/>
      <c r="AUD39" s="112"/>
      <c r="AUE39" s="112"/>
      <c r="AUF39" s="112"/>
      <c r="AUG39" s="112"/>
      <c r="AUH39" s="112"/>
      <c r="AUI39" s="112"/>
      <c r="AUJ39" s="112"/>
      <c r="AUK39" s="112"/>
      <c r="AUL39" s="112"/>
      <c r="AUM39" s="112"/>
      <c r="AUN39" s="112"/>
      <c r="AUO39" s="112"/>
      <c r="AUP39" s="112"/>
      <c r="AUQ39" s="112"/>
      <c r="AUR39" s="112"/>
      <c r="AUS39" s="112"/>
      <c r="AUT39" s="112"/>
      <c r="AUU39" s="112"/>
      <c r="AUV39" s="112"/>
      <c r="AUW39" s="112"/>
      <c r="AUX39" s="112"/>
      <c r="AUY39" s="112"/>
      <c r="AUZ39" s="112"/>
      <c r="AVA39" s="112"/>
      <c r="AVB39" s="112"/>
      <c r="AVC39" s="112"/>
      <c r="AVD39" s="112"/>
      <c r="AVE39" s="112"/>
      <c r="AVF39" s="112"/>
      <c r="AVG39" s="112"/>
      <c r="AVH39" s="112"/>
      <c r="AVI39" s="112"/>
      <c r="AVJ39" s="112"/>
      <c r="AVK39" s="112"/>
      <c r="AVL39" s="112"/>
      <c r="AVM39" s="112"/>
      <c r="AVN39" s="112"/>
      <c r="AVO39" s="112"/>
      <c r="AVP39" s="112"/>
      <c r="AVQ39" s="112"/>
      <c r="AVR39" s="112"/>
      <c r="AVS39" s="112"/>
      <c r="AVT39" s="112"/>
      <c r="AVU39" s="112"/>
      <c r="AVV39" s="112"/>
      <c r="AVW39" s="112"/>
      <c r="AVX39" s="112"/>
      <c r="AVY39" s="112"/>
      <c r="AVZ39" s="112"/>
      <c r="AWA39" s="112"/>
      <c r="AWB39" s="112"/>
      <c r="AWC39" s="112"/>
      <c r="AWD39" s="112"/>
      <c r="AWE39" s="112"/>
      <c r="AWF39" s="112"/>
      <c r="AWG39" s="112"/>
      <c r="AWH39" s="112"/>
      <c r="AWI39" s="112"/>
      <c r="AWJ39" s="112"/>
      <c r="AWK39" s="112"/>
      <c r="AWL39" s="112"/>
      <c r="AWM39" s="112"/>
      <c r="AWN39" s="112"/>
      <c r="AWO39" s="112"/>
      <c r="AWP39" s="112"/>
      <c r="AWQ39" s="112"/>
      <c r="AWR39" s="112"/>
      <c r="AWS39" s="112"/>
      <c r="AWT39" s="112"/>
      <c r="AWU39" s="112"/>
      <c r="AWV39" s="112"/>
      <c r="AWW39" s="112"/>
      <c r="AWX39" s="112"/>
      <c r="AWY39" s="112"/>
      <c r="AWZ39" s="112"/>
      <c r="AXA39" s="112"/>
      <c r="AXB39" s="112"/>
      <c r="AXC39" s="112"/>
      <c r="AXD39" s="112"/>
      <c r="AXE39" s="112"/>
      <c r="AXF39" s="112"/>
      <c r="AXG39" s="112"/>
      <c r="AXH39" s="112"/>
      <c r="AXI39" s="112"/>
      <c r="AXJ39" s="112"/>
      <c r="AXK39" s="112"/>
      <c r="AXL39" s="112"/>
      <c r="AXM39" s="112"/>
      <c r="AXN39" s="112"/>
      <c r="AXO39" s="112"/>
      <c r="AXP39" s="112"/>
      <c r="AXQ39" s="112"/>
      <c r="AXR39" s="112"/>
      <c r="AXS39" s="112"/>
      <c r="AXT39" s="112"/>
      <c r="AXU39" s="112"/>
      <c r="AXV39" s="112"/>
      <c r="AXW39" s="112"/>
      <c r="AXX39" s="112"/>
      <c r="AXY39" s="112"/>
      <c r="AXZ39" s="112"/>
      <c r="AYA39" s="112"/>
      <c r="AYB39" s="112"/>
      <c r="AYC39" s="112"/>
      <c r="AYD39" s="112"/>
      <c r="AYE39" s="112"/>
      <c r="AYF39" s="112"/>
      <c r="AYG39" s="112"/>
      <c r="AYH39" s="112"/>
      <c r="AYI39" s="112"/>
      <c r="AYJ39" s="112"/>
      <c r="AYK39" s="112"/>
      <c r="AYL39" s="112"/>
      <c r="AYM39" s="112"/>
      <c r="AYN39" s="112"/>
      <c r="AYO39" s="112"/>
      <c r="AYP39" s="112"/>
      <c r="AYQ39" s="112"/>
      <c r="AYR39" s="112"/>
      <c r="AYS39" s="112"/>
      <c r="AYT39" s="112"/>
      <c r="AYU39" s="112"/>
      <c r="AYV39" s="112"/>
      <c r="AYW39" s="112"/>
      <c r="AYX39" s="112"/>
      <c r="AYY39" s="112"/>
      <c r="AYZ39" s="112"/>
      <c r="AZA39" s="112"/>
      <c r="AZB39" s="112"/>
      <c r="AZC39" s="112"/>
      <c r="AZD39" s="112"/>
      <c r="AZE39" s="112"/>
      <c r="AZF39" s="112"/>
      <c r="AZG39" s="112"/>
      <c r="AZH39" s="112"/>
      <c r="AZI39" s="112"/>
      <c r="AZJ39" s="112"/>
      <c r="AZK39" s="112"/>
      <c r="AZL39" s="112"/>
      <c r="AZM39" s="112"/>
      <c r="AZN39" s="112"/>
      <c r="AZO39" s="112"/>
      <c r="AZP39" s="112"/>
      <c r="AZQ39" s="112"/>
      <c r="AZR39" s="112"/>
      <c r="AZS39" s="112"/>
      <c r="AZT39" s="112"/>
      <c r="AZU39" s="112"/>
      <c r="AZV39" s="112"/>
      <c r="AZW39" s="112"/>
      <c r="AZX39" s="112"/>
      <c r="AZY39" s="112"/>
      <c r="AZZ39" s="112"/>
      <c r="BAA39" s="112"/>
      <c r="BAB39" s="112"/>
      <c r="BAC39" s="112"/>
      <c r="BAD39" s="112"/>
      <c r="BAE39" s="112"/>
      <c r="BAF39" s="112"/>
      <c r="BAG39" s="112"/>
      <c r="BAH39" s="112"/>
      <c r="BAI39" s="112"/>
      <c r="BAJ39" s="112"/>
      <c r="BAK39" s="112"/>
      <c r="BAL39" s="112"/>
      <c r="BAM39" s="112"/>
      <c r="BAN39" s="112"/>
      <c r="BAO39" s="112"/>
      <c r="BAP39" s="112"/>
      <c r="BAQ39" s="112"/>
      <c r="BAR39" s="112"/>
      <c r="BAS39" s="112"/>
      <c r="BAT39" s="112"/>
      <c r="BAU39" s="112"/>
      <c r="BAV39" s="112"/>
      <c r="BAW39" s="112"/>
      <c r="BAX39" s="112"/>
      <c r="BAY39" s="112"/>
      <c r="BAZ39" s="112"/>
      <c r="BBA39" s="112"/>
      <c r="BBB39" s="112"/>
      <c r="BBC39" s="112"/>
      <c r="BBD39" s="112"/>
      <c r="BBE39" s="112"/>
      <c r="BBF39" s="112"/>
      <c r="BBG39" s="112"/>
      <c r="BBH39" s="112"/>
      <c r="BBI39" s="112"/>
      <c r="BBJ39" s="112"/>
      <c r="BBK39" s="112"/>
      <c r="BBL39" s="112"/>
      <c r="BBM39" s="112"/>
      <c r="BBN39" s="112"/>
      <c r="BBO39" s="112"/>
      <c r="BBP39" s="112"/>
      <c r="BBQ39" s="112"/>
      <c r="BBR39" s="112"/>
      <c r="BBS39" s="112"/>
      <c r="BBT39" s="112"/>
      <c r="BBU39" s="112"/>
      <c r="BBV39" s="112"/>
      <c r="BBW39" s="112"/>
      <c r="BBX39" s="112"/>
      <c r="BBY39" s="112"/>
      <c r="BBZ39" s="112"/>
      <c r="BCA39" s="112"/>
      <c r="BCB39" s="112"/>
      <c r="BCC39" s="112"/>
      <c r="BCD39" s="112"/>
      <c r="BCE39" s="112"/>
      <c r="BCF39" s="112"/>
      <c r="BCG39" s="112"/>
      <c r="BCH39" s="112"/>
      <c r="BCI39" s="112"/>
      <c r="BCJ39" s="112"/>
      <c r="BCK39" s="112"/>
      <c r="BCL39" s="112"/>
      <c r="BCM39" s="112"/>
      <c r="BCN39" s="112"/>
      <c r="BCO39" s="112"/>
      <c r="BCP39" s="112"/>
      <c r="BCQ39" s="112"/>
      <c r="BCR39" s="112"/>
      <c r="BCS39" s="112"/>
      <c r="BCT39" s="112"/>
      <c r="BCU39" s="112"/>
      <c r="BCV39" s="112"/>
      <c r="BCW39" s="112"/>
      <c r="BCX39" s="112"/>
      <c r="BCY39" s="112"/>
      <c r="BCZ39" s="112"/>
      <c r="BDA39" s="112"/>
      <c r="BDB39" s="112"/>
      <c r="BDC39" s="112"/>
      <c r="BDD39" s="112"/>
      <c r="BDE39" s="112"/>
      <c r="BDF39" s="112"/>
      <c r="BDG39" s="112"/>
      <c r="BDH39" s="112"/>
      <c r="BDI39" s="112"/>
      <c r="BDJ39" s="112"/>
      <c r="BDK39" s="112"/>
      <c r="BDL39" s="112"/>
      <c r="BDM39" s="112"/>
      <c r="BDN39" s="112"/>
      <c r="BDO39" s="112"/>
      <c r="BDP39" s="112"/>
      <c r="BDQ39" s="112"/>
      <c r="BDR39" s="112"/>
      <c r="BDS39" s="112"/>
      <c r="BDT39" s="112"/>
      <c r="BDU39" s="112"/>
      <c r="BDV39" s="112"/>
      <c r="BDW39" s="112"/>
      <c r="BDX39" s="112"/>
      <c r="BDY39" s="112"/>
      <c r="BDZ39" s="112"/>
      <c r="BEA39" s="112"/>
      <c r="BEB39" s="112"/>
      <c r="BEC39" s="112"/>
      <c r="BED39" s="112"/>
      <c r="BEE39" s="112"/>
      <c r="BEF39" s="112"/>
      <c r="BEG39" s="112"/>
      <c r="BEH39" s="112"/>
      <c r="BEI39" s="112"/>
      <c r="BEJ39" s="112"/>
      <c r="BEK39" s="112"/>
      <c r="BEL39" s="112"/>
      <c r="BEM39" s="112"/>
      <c r="BEN39" s="112"/>
      <c r="BEO39" s="112"/>
      <c r="BEP39" s="112"/>
      <c r="BEQ39" s="112"/>
      <c r="BER39" s="112"/>
      <c r="BES39" s="112"/>
      <c r="BET39" s="112"/>
      <c r="BEU39" s="112"/>
      <c r="BEV39" s="112"/>
      <c r="BEW39" s="112"/>
      <c r="BEX39" s="112"/>
      <c r="BEY39" s="112"/>
      <c r="BEZ39" s="112"/>
      <c r="BFA39" s="112"/>
      <c r="BFB39" s="112"/>
      <c r="BFC39" s="112"/>
      <c r="BFD39" s="112"/>
      <c r="BFE39" s="112"/>
      <c r="BFF39" s="112"/>
      <c r="BFG39" s="112"/>
      <c r="BFH39" s="112"/>
      <c r="BFI39" s="112"/>
      <c r="BFJ39" s="112"/>
      <c r="BFK39" s="112"/>
      <c r="BFL39" s="112"/>
      <c r="BFM39" s="112"/>
      <c r="BFN39" s="112"/>
      <c r="BFO39" s="112"/>
      <c r="BFP39" s="112"/>
      <c r="BFQ39" s="112"/>
      <c r="BFR39" s="112"/>
      <c r="BFS39" s="112"/>
      <c r="BFT39" s="112"/>
      <c r="BFU39" s="112"/>
      <c r="BFV39" s="112"/>
      <c r="BFW39" s="112"/>
      <c r="BFX39" s="112"/>
      <c r="BFY39" s="112"/>
      <c r="BFZ39" s="112"/>
      <c r="BGA39" s="112"/>
      <c r="BGB39" s="112"/>
      <c r="BGC39" s="112"/>
      <c r="BGD39" s="112"/>
      <c r="BGE39" s="112"/>
      <c r="BGF39" s="112"/>
      <c r="BGG39" s="112"/>
      <c r="BGH39" s="112"/>
      <c r="BGI39" s="112"/>
      <c r="BGJ39" s="112"/>
      <c r="BGK39" s="112"/>
      <c r="BGL39" s="112"/>
      <c r="BGM39" s="112"/>
      <c r="BGN39" s="112"/>
      <c r="BGO39" s="112"/>
      <c r="BGP39" s="112"/>
      <c r="BGQ39" s="112"/>
      <c r="BGR39" s="112"/>
      <c r="BGS39" s="112"/>
      <c r="BGT39" s="112"/>
      <c r="BGU39" s="112"/>
      <c r="BGV39" s="112"/>
      <c r="BGW39" s="112"/>
      <c r="BGX39" s="112"/>
      <c r="BGY39" s="112"/>
      <c r="BGZ39" s="112"/>
      <c r="BHA39" s="112"/>
      <c r="BHB39" s="112"/>
      <c r="BHC39" s="112"/>
      <c r="BHD39" s="112"/>
      <c r="BHE39" s="112"/>
      <c r="BHF39" s="112"/>
      <c r="BHG39" s="112"/>
      <c r="BHH39" s="112"/>
      <c r="BHI39" s="112"/>
      <c r="BHJ39" s="112"/>
      <c r="BHK39" s="112"/>
      <c r="BHL39" s="112"/>
      <c r="BHM39" s="112"/>
      <c r="BHN39" s="112"/>
      <c r="BHO39" s="112"/>
      <c r="BHP39" s="112"/>
      <c r="BHQ39" s="112"/>
      <c r="BHR39" s="112"/>
      <c r="BHS39" s="112"/>
      <c r="BHT39" s="112"/>
      <c r="BHU39" s="112"/>
      <c r="BHV39" s="112"/>
      <c r="BHW39" s="112"/>
      <c r="BHX39" s="112"/>
      <c r="BHY39" s="112"/>
      <c r="BHZ39" s="112"/>
      <c r="BIA39" s="112"/>
      <c r="BIB39" s="112"/>
      <c r="BIC39" s="112"/>
      <c r="BID39" s="112"/>
      <c r="BIE39" s="112"/>
      <c r="BIF39" s="112"/>
      <c r="BIG39" s="112"/>
      <c r="BIH39" s="112"/>
      <c r="BII39" s="112"/>
      <c r="BIJ39" s="112"/>
      <c r="BIK39" s="112"/>
      <c r="BIL39" s="112"/>
      <c r="BIM39" s="112"/>
      <c r="BIN39" s="112"/>
      <c r="BIO39" s="112"/>
      <c r="BIP39" s="112"/>
      <c r="BIQ39" s="112"/>
      <c r="BIR39" s="112"/>
      <c r="BIS39" s="112"/>
      <c r="BIT39" s="112"/>
      <c r="BIU39" s="112"/>
      <c r="BIV39" s="112"/>
      <c r="BIW39" s="112"/>
      <c r="BIX39" s="112"/>
      <c r="BIY39" s="112"/>
      <c r="BIZ39" s="112"/>
      <c r="BJA39" s="112"/>
      <c r="BJB39" s="112"/>
      <c r="BJC39" s="112"/>
      <c r="BJD39" s="112"/>
      <c r="BJE39" s="112"/>
      <c r="BJF39" s="112"/>
      <c r="BJG39" s="112"/>
      <c r="BJH39" s="112"/>
      <c r="BJI39" s="112"/>
      <c r="BJJ39" s="112"/>
      <c r="BJK39" s="112"/>
      <c r="BJL39" s="112"/>
      <c r="BJM39" s="112"/>
      <c r="BJN39" s="112"/>
      <c r="BJO39" s="112"/>
      <c r="BJP39" s="112"/>
      <c r="BJQ39" s="112"/>
      <c r="BJR39" s="112"/>
      <c r="BJS39" s="112"/>
      <c r="BJT39" s="112"/>
      <c r="BJU39" s="112"/>
      <c r="BJV39" s="112"/>
      <c r="BJW39" s="112"/>
      <c r="BJX39" s="112"/>
      <c r="BJY39" s="112"/>
      <c r="BJZ39" s="112"/>
      <c r="BKA39" s="112"/>
      <c r="BKB39" s="112"/>
      <c r="BKC39" s="112"/>
      <c r="BKD39" s="112"/>
      <c r="BKE39" s="112"/>
      <c r="BKF39" s="112"/>
      <c r="BKG39" s="112"/>
      <c r="BKH39" s="112"/>
      <c r="BKI39" s="112"/>
      <c r="BKJ39" s="112"/>
      <c r="BKK39" s="112"/>
      <c r="BKL39" s="112"/>
      <c r="BKM39" s="112"/>
      <c r="BKN39" s="112"/>
      <c r="BKO39" s="112"/>
      <c r="BKP39" s="112"/>
      <c r="BKQ39" s="112"/>
      <c r="BKR39" s="112"/>
      <c r="BKS39" s="112"/>
      <c r="BKT39" s="112"/>
      <c r="BKU39" s="112"/>
      <c r="BKV39" s="112"/>
      <c r="BKW39" s="112"/>
      <c r="BKX39" s="112"/>
      <c r="BKY39" s="112"/>
      <c r="BKZ39" s="112"/>
      <c r="BLA39" s="112"/>
      <c r="BLB39" s="112"/>
      <c r="BLC39" s="112"/>
      <c r="BLD39" s="112"/>
      <c r="BLE39" s="112"/>
      <c r="BLF39" s="112"/>
      <c r="BLG39" s="112"/>
      <c r="BLH39" s="112"/>
      <c r="BLI39" s="112"/>
      <c r="BLJ39" s="112"/>
      <c r="BLK39" s="112"/>
      <c r="BLL39" s="112"/>
      <c r="BLM39" s="112"/>
      <c r="BLN39" s="112"/>
      <c r="BLO39" s="112"/>
      <c r="BLP39" s="112"/>
      <c r="BLQ39" s="112"/>
      <c r="BLR39" s="112"/>
      <c r="BLS39" s="112"/>
      <c r="BLT39" s="112"/>
      <c r="BLU39" s="112"/>
      <c r="BLV39" s="112"/>
      <c r="BLW39" s="112"/>
      <c r="BLX39" s="112"/>
      <c r="BLY39" s="112"/>
      <c r="BLZ39" s="112"/>
      <c r="BMA39" s="112"/>
      <c r="BMB39" s="112"/>
      <c r="BMC39" s="112"/>
      <c r="BMD39" s="112"/>
      <c r="BME39" s="112"/>
      <c r="BMF39" s="112"/>
      <c r="BMG39" s="112"/>
      <c r="BMH39" s="112"/>
      <c r="BMI39" s="112"/>
      <c r="BMJ39" s="112"/>
      <c r="BMK39" s="112"/>
      <c r="BML39" s="112"/>
      <c r="BMM39" s="112"/>
      <c r="BMN39" s="112"/>
      <c r="BMO39" s="112"/>
      <c r="BMP39" s="112"/>
      <c r="BMQ39" s="112"/>
      <c r="BMR39" s="112"/>
      <c r="BMS39" s="112"/>
      <c r="BMT39" s="112"/>
      <c r="BMU39" s="112"/>
      <c r="BMV39" s="112"/>
      <c r="BMW39" s="112"/>
      <c r="BMX39" s="112"/>
      <c r="BMY39" s="112"/>
      <c r="BMZ39" s="112"/>
      <c r="BNA39" s="112"/>
      <c r="BNB39" s="112"/>
      <c r="BNC39" s="112"/>
      <c r="BND39" s="112"/>
      <c r="BNE39" s="112"/>
      <c r="BNF39" s="112"/>
      <c r="BNG39" s="112"/>
      <c r="BNH39" s="112"/>
      <c r="BNI39" s="112"/>
      <c r="BNJ39" s="112"/>
      <c r="BNK39" s="112"/>
      <c r="BNL39" s="112"/>
      <c r="BNM39" s="112"/>
      <c r="BNN39" s="112"/>
      <c r="BNO39" s="112"/>
      <c r="BNP39" s="112"/>
      <c r="BNQ39" s="112"/>
      <c r="BNR39" s="112"/>
      <c r="BNS39" s="112"/>
      <c r="BNT39" s="112"/>
      <c r="BNU39" s="112"/>
      <c r="BNV39" s="112"/>
      <c r="BNW39" s="112"/>
      <c r="BNX39" s="112"/>
      <c r="BNY39" s="112"/>
      <c r="BNZ39" s="112"/>
      <c r="BOA39" s="112"/>
      <c r="BOB39" s="112"/>
      <c r="BOC39" s="112"/>
      <c r="BOD39" s="112"/>
      <c r="BOE39" s="112"/>
      <c r="BOF39" s="112"/>
      <c r="BOG39" s="112"/>
      <c r="BOH39" s="112"/>
      <c r="BOI39" s="112"/>
      <c r="BOJ39" s="112"/>
      <c r="BOK39" s="112"/>
      <c r="BOL39" s="112"/>
      <c r="BOM39" s="112"/>
      <c r="BON39" s="112"/>
      <c r="BOO39" s="112"/>
      <c r="BOP39" s="112"/>
      <c r="BOQ39" s="112"/>
      <c r="BOR39" s="112"/>
      <c r="BOS39" s="112"/>
      <c r="BOT39" s="112"/>
      <c r="BOU39" s="112"/>
      <c r="BOV39" s="112"/>
      <c r="BOW39" s="112"/>
      <c r="BOX39" s="112"/>
      <c r="BOY39" s="112"/>
      <c r="BOZ39" s="112"/>
      <c r="BPA39" s="112"/>
      <c r="BPB39" s="112"/>
      <c r="BPC39" s="112"/>
      <c r="BPD39" s="112"/>
      <c r="BPE39" s="112"/>
      <c r="BPF39" s="112"/>
      <c r="BPG39" s="112"/>
      <c r="BPH39" s="112"/>
      <c r="BPI39" s="112"/>
      <c r="BPJ39" s="112"/>
      <c r="BPK39" s="112"/>
      <c r="BPL39" s="112"/>
      <c r="BPM39" s="112"/>
      <c r="BPN39" s="112"/>
      <c r="BPO39" s="112"/>
      <c r="BPP39" s="112"/>
      <c r="BPQ39" s="112"/>
      <c r="BPR39" s="112"/>
      <c r="BPS39" s="112"/>
      <c r="BPT39" s="112"/>
      <c r="BPU39" s="112"/>
      <c r="BPV39" s="112"/>
      <c r="BPW39" s="112"/>
      <c r="BPX39" s="112"/>
      <c r="BPY39" s="112"/>
      <c r="BPZ39" s="112"/>
      <c r="BQA39" s="112"/>
      <c r="BQB39" s="112"/>
      <c r="BQC39" s="112"/>
      <c r="BQD39" s="112"/>
      <c r="BQE39" s="112"/>
      <c r="BQF39" s="112"/>
      <c r="BQG39" s="112"/>
      <c r="BQH39" s="112"/>
      <c r="BQI39" s="112"/>
      <c r="BQJ39" s="112"/>
      <c r="BQK39" s="112"/>
      <c r="BQL39" s="112"/>
      <c r="BQM39" s="112"/>
      <c r="BQN39" s="112"/>
      <c r="BQO39" s="112"/>
      <c r="BQP39" s="112"/>
      <c r="BQQ39" s="112"/>
      <c r="BQR39" s="112"/>
      <c r="BQS39" s="112"/>
      <c r="BQT39" s="112"/>
      <c r="BQU39" s="112"/>
      <c r="BQV39" s="112"/>
      <c r="BQW39" s="112"/>
      <c r="BQX39" s="112"/>
      <c r="BQY39" s="112"/>
      <c r="BQZ39" s="112"/>
      <c r="BRA39" s="112"/>
      <c r="BRB39" s="112"/>
      <c r="BRC39" s="112"/>
      <c r="BRD39" s="112"/>
      <c r="BRE39" s="112"/>
      <c r="BRF39" s="112"/>
      <c r="BRG39" s="112"/>
      <c r="BRH39" s="112"/>
      <c r="BRI39" s="112"/>
      <c r="BRJ39" s="112"/>
      <c r="BRK39" s="112"/>
      <c r="BRL39" s="112"/>
      <c r="BRM39" s="112"/>
      <c r="BRN39" s="112"/>
      <c r="BRO39" s="112"/>
      <c r="BRP39" s="112"/>
      <c r="BRQ39" s="112"/>
      <c r="BRR39" s="112"/>
      <c r="BRS39" s="112"/>
      <c r="BRT39" s="112"/>
      <c r="BRU39" s="112"/>
      <c r="BRV39" s="112"/>
      <c r="BRW39" s="112"/>
      <c r="BRX39" s="112"/>
      <c r="BRY39" s="112"/>
      <c r="BRZ39" s="112"/>
      <c r="BSA39" s="112"/>
      <c r="BSB39" s="112"/>
      <c r="BSC39" s="112"/>
      <c r="BSD39" s="112"/>
      <c r="BSE39" s="112"/>
      <c r="BSF39" s="112"/>
      <c r="BSG39" s="112"/>
      <c r="BSH39" s="112"/>
      <c r="BSI39" s="112"/>
      <c r="BSJ39" s="112"/>
      <c r="BSK39" s="112"/>
      <c r="BSL39" s="112"/>
      <c r="BSM39" s="112"/>
      <c r="BSN39" s="112"/>
      <c r="BSO39" s="112"/>
      <c r="BSP39" s="112"/>
      <c r="BSQ39" s="112"/>
      <c r="BSR39" s="112"/>
      <c r="BSS39" s="112"/>
      <c r="BST39" s="112"/>
      <c r="BSU39" s="112"/>
      <c r="BSV39" s="112"/>
      <c r="BSW39" s="112"/>
      <c r="BSX39" s="112"/>
      <c r="BSY39" s="112"/>
      <c r="BSZ39" s="112"/>
      <c r="BTA39" s="112"/>
      <c r="BTB39" s="112"/>
      <c r="BTC39" s="112"/>
      <c r="BTD39" s="112"/>
      <c r="BTE39" s="112"/>
      <c r="BTF39" s="112"/>
      <c r="BTG39" s="112"/>
      <c r="BTH39" s="112"/>
      <c r="BTI39" s="112"/>
      <c r="BTJ39" s="112"/>
      <c r="BTK39" s="112"/>
      <c r="BTL39" s="112"/>
      <c r="BTM39" s="112"/>
      <c r="BTN39" s="112"/>
      <c r="BTO39" s="112"/>
      <c r="BTP39" s="112"/>
      <c r="BTQ39" s="112"/>
      <c r="BTR39" s="112"/>
      <c r="BTS39" s="112"/>
      <c r="BTT39" s="112"/>
      <c r="BTU39" s="112"/>
      <c r="BTV39" s="112"/>
      <c r="BTW39" s="112"/>
      <c r="BTX39" s="112"/>
      <c r="BTY39" s="112"/>
      <c r="BTZ39" s="112"/>
      <c r="BUA39" s="112"/>
      <c r="BUB39" s="112"/>
      <c r="BUC39" s="112"/>
      <c r="BUD39" s="112"/>
      <c r="BUE39" s="112"/>
      <c r="BUF39" s="112"/>
      <c r="BUG39" s="112"/>
      <c r="BUH39" s="112"/>
      <c r="BUI39" s="112"/>
      <c r="BUJ39" s="112"/>
      <c r="BUK39" s="112"/>
      <c r="BUL39" s="112"/>
      <c r="BUM39" s="112"/>
      <c r="BUN39" s="112"/>
      <c r="BUO39" s="112"/>
      <c r="BUP39" s="112"/>
      <c r="BUQ39" s="112"/>
      <c r="BUR39" s="112"/>
      <c r="BUS39" s="112"/>
      <c r="BUT39" s="112"/>
      <c r="BUU39" s="112"/>
      <c r="BUV39" s="112"/>
      <c r="BUW39" s="112"/>
      <c r="BUX39" s="112"/>
      <c r="BUY39" s="112"/>
      <c r="BUZ39" s="112"/>
      <c r="BVA39" s="112"/>
      <c r="BVB39" s="112"/>
      <c r="BVC39" s="112"/>
      <c r="BVD39" s="112"/>
      <c r="BVE39" s="112"/>
      <c r="BVF39" s="112"/>
      <c r="BVG39" s="112"/>
      <c r="BVH39" s="112"/>
      <c r="BVI39" s="112"/>
      <c r="BVJ39" s="112"/>
      <c r="BVK39" s="112"/>
      <c r="BVL39" s="112"/>
      <c r="BVM39" s="112"/>
      <c r="BVN39" s="112"/>
      <c r="BVO39" s="112"/>
      <c r="BVP39" s="112"/>
      <c r="BVQ39" s="112"/>
      <c r="BVR39" s="112"/>
      <c r="BVS39" s="112"/>
      <c r="BVT39" s="112"/>
      <c r="BVU39" s="112"/>
      <c r="BVV39" s="112"/>
      <c r="BVW39" s="112"/>
      <c r="BVX39" s="112"/>
      <c r="BVY39" s="112"/>
      <c r="BVZ39" s="112"/>
      <c r="BWA39" s="112"/>
      <c r="BWB39" s="112"/>
      <c r="BWC39" s="112"/>
      <c r="BWD39" s="112"/>
      <c r="BWE39" s="112"/>
      <c r="BWF39" s="112"/>
      <c r="BWG39" s="112"/>
      <c r="BWH39" s="112"/>
      <c r="BWI39" s="112"/>
      <c r="BWJ39" s="112"/>
      <c r="BWK39" s="112"/>
      <c r="BWL39" s="112"/>
      <c r="BWM39" s="112"/>
      <c r="BWN39" s="112"/>
      <c r="BWO39" s="112"/>
      <c r="BWP39" s="112"/>
      <c r="BWQ39" s="112"/>
      <c r="BWR39" s="112"/>
      <c r="BWS39" s="112"/>
      <c r="BWT39" s="112"/>
      <c r="BWU39" s="112"/>
      <c r="BWV39" s="112"/>
      <c r="BWW39" s="112"/>
      <c r="BWX39" s="112"/>
      <c r="BWY39" s="112"/>
      <c r="BWZ39" s="112"/>
      <c r="BXA39" s="112"/>
      <c r="BXB39" s="112"/>
      <c r="BXC39" s="112"/>
      <c r="BXD39" s="112"/>
      <c r="BXE39" s="112"/>
      <c r="BXF39" s="112"/>
      <c r="BXG39" s="112"/>
      <c r="BXH39" s="112"/>
      <c r="BXI39" s="112"/>
      <c r="BXJ39" s="112"/>
      <c r="BXK39" s="112"/>
      <c r="BXL39" s="112"/>
      <c r="BXM39" s="112"/>
      <c r="BXN39" s="112"/>
      <c r="BXO39" s="112"/>
      <c r="BXP39" s="112"/>
      <c r="BXQ39" s="112"/>
      <c r="BXR39" s="112"/>
      <c r="BXS39" s="112"/>
      <c r="BXT39" s="112"/>
      <c r="BXU39" s="112"/>
      <c r="BXV39" s="112"/>
      <c r="BXW39" s="112"/>
      <c r="BXX39" s="112"/>
      <c r="BXY39" s="112"/>
      <c r="BXZ39" s="112"/>
      <c r="BYA39" s="112"/>
      <c r="BYB39" s="112"/>
      <c r="BYC39" s="112"/>
      <c r="BYD39" s="112"/>
      <c r="BYE39" s="112"/>
      <c r="BYF39" s="112"/>
      <c r="BYG39" s="112"/>
      <c r="BYH39" s="112"/>
      <c r="BYI39" s="112"/>
      <c r="BYJ39" s="112"/>
      <c r="BYK39" s="112"/>
      <c r="BYL39" s="112"/>
      <c r="BYM39" s="112"/>
      <c r="BYN39" s="112"/>
      <c r="BYO39" s="112"/>
      <c r="BYP39" s="112"/>
      <c r="BYQ39" s="112"/>
      <c r="BYR39" s="112"/>
      <c r="BYS39" s="112"/>
      <c r="BYT39" s="112"/>
      <c r="BYU39" s="112"/>
      <c r="BYV39" s="112"/>
      <c r="BYW39" s="112"/>
      <c r="BYX39" s="112"/>
      <c r="BYY39" s="112"/>
      <c r="BYZ39" s="112"/>
      <c r="BZA39" s="112"/>
      <c r="BZB39" s="112"/>
      <c r="BZC39" s="112"/>
      <c r="BZD39" s="112"/>
      <c r="BZE39" s="112"/>
      <c r="BZF39" s="112"/>
      <c r="BZG39" s="112"/>
      <c r="BZH39" s="112"/>
      <c r="BZI39" s="112"/>
      <c r="BZJ39" s="112"/>
      <c r="BZK39" s="112"/>
      <c r="BZL39" s="112"/>
      <c r="BZM39" s="112"/>
      <c r="BZN39" s="112"/>
      <c r="BZO39" s="112"/>
      <c r="BZP39" s="112"/>
      <c r="BZQ39" s="112"/>
      <c r="BZR39" s="112"/>
      <c r="BZS39" s="112"/>
      <c r="BZT39" s="112"/>
      <c r="BZU39" s="112"/>
      <c r="BZV39" s="112"/>
      <c r="BZW39" s="112"/>
      <c r="BZX39" s="112"/>
      <c r="BZY39" s="112"/>
      <c r="BZZ39" s="112"/>
      <c r="CAA39" s="112"/>
      <c r="CAB39" s="112"/>
      <c r="CAC39" s="112"/>
      <c r="CAD39" s="112"/>
      <c r="CAE39" s="112"/>
      <c r="CAF39" s="112"/>
      <c r="CAG39" s="112"/>
      <c r="CAH39" s="112"/>
      <c r="CAI39" s="112"/>
      <c r="CAJ39" s="112"/>
      <c r="CAK39" s="112"/>
      <c r="CAL39" s="112"/>
      <c r="CAM39" s="112"/>
      <c r="CAN39" s="112"/>
      <c r="CAO39" s="112"/>
      <c r="CAP39" s="112"/>
      <c r="CAQ39" s="112"/>
      <c r="CAR39" s="112"/>
      <c r="CAS39" s="112"/>
      <c r="CAT39" s="112"/>
      <c r="CAU39" s="112"/>
      <c r="CAV39" s="112"/>
      <c r="CAW39" s="112"/>
      <c r="CAX39" s="112"/>
      <c r="CAY39" s="112"/>
      <c r="CAZ39" s="112"/>
      <c r="CBA39" s="112"/>
      <c r="CBB39" s="112"/>
      <c r="CBC39" s="112"/>
      <c r="CBD39" s="112"/>
      <c r="CBE39" s="112"/>
      <c r="CBF39" s="112"/>
      <c r="CBG39" s="112"/>
      <c r="CBH39" s="112"/>
      <c r="CBI39" s="112"/>
      <c r="CBJ39" s="112"/>
      <c r="CBK39" s="112"/>
      <c r="CBL39" s="112"/>
      <c r="CBM39" s="112"/>
      <c r="CBN39" s="112"/>
      <c r="CBO39" s="112"/>
      <c r="CBP39" s="112"/>
      <c r="CBQ39" s="112"/>
      <c r="CBR39" s="112"/>
      <c r="CBS39" s="112"/>
      <c r="CBT39" s="112"/>
      <c r="CBU39" s="112"/>
      <c r="CBV39" s="112"/>
      <c r="CBW39" s="112"/>
      <c r="CBX39" s="112"/>
      <c r="CBY39" s="112"/>
      <c r="CBZ39" s="112"/>
      <c r="CCA39" s="112"/>
      <c r="CCB39" s="112"/>
      <c r="CCC39" s="112"/>
      <c r="CCD39" s="112"/>
      <c r="CCE39" s="112"/>
      <c r="CCF39" s="112"/>
      <c r="CCG39" s="112"/>
      <c r="CCH39" s="112"/>
      <c r="CCI39" s="112"/>
      <c r="CCJ39" s="112"/>
      <c r="CCK39" s="112"/>
      <c r="CCL39" s="112"/>
      <c r="CCM39" s="112"/>
      <c r="CCN39" s="112"/>
      <c r="CCO39" s="112"/>
      <c r="CCP39" s="112"/>
      <c r="CCQ39" s="112"/>
      <c r="CCR39" s="112"/>
      <c r="CCS39" s="112"/>
      <c r="CCT39" s="112"/>
      <c r="CCU39" s="112"/>
      <c r="CCV39" s="112"/>
      <c r="CCW39" s="112"/>
      <c r="CCX39" s="112"/>
      <c r="CCY39" s="112"/>
      <c r="CCZ39" s="112"/>
      <c r="CDA39" s="112"/>
      <c r="CDB39" s="112"/>
      <c r="CDC39" s="112"/>
      <c r="CDD39" s="112"/>
      <c r="CDE39" s="112"/>
      <c r="CDF39" s="112"/>
      <c r="CDG39" s="112"/>
      <c r="CDH39" s="112"/>
      <c r="CDI39" s="112"/>
      <c r="CDJ39" s="112"/>
      <c r="CDK39" s="112"/>
      <c r="CDL39" s="112"/>
      <c r="CDM39" s="112"/>
      <c r="CDN39" s="112"/>
      <c r="CDO39" s="112"/>
      <c r="CDP39" s="112"/>
      <c r="CDQ39" s="112"/>
      <c r="CDR39" s="112"/>
      <c r="CDS39" s="112"/>
      <c r="CDT39" s="112"/>
      <c r="CDU39" s="112"/>
      <c r="CDV39" s="112"/>
      <c r="CDW39" s="112"/>
      <c r="CDX39" s="112"/>
      <c r="CDY39" s="112"/>
      <c r="CDZ39" s="112"/>
      <c r="CEA39" s="112"/>
      <c r="CEB39" s="112"/>
      <c r="CEC39" s="112"/>
      <c r="CED39" s="112"/>
      <c r="CEE39" s="112"/>
      <c r="CEF39" s="112"/>
      <c r="CEG39" s="112"/>
      <c r="CEH39" s="112"/>
      <c r="CEI39" s="112"/>
      <c r="CEJ39" s="112"/>
      <c r="CEK39" s="112"/>
      <c r="CEL39" s="112"/>
      <c r="CEM39" s="112"/>
      <c r="CEN39" s="112"/>
      <c r="CEO39" s="112"/>
      <c r="CEP39" s="112"/>
      <c r="CEQ39" s="112"/>
      <c r="CER39" s="112"/>
      <c r="CES39" s="112"/>
      <c r="CET39" s="112"/>
      <c r="CEU39" s="112"/>
      <c r="CEV39" s="112"/>
      <c r="CEW39" s="112"/>
      <c r="CEX39" s="112"/>
      <c r="CEY39" s="112"/>
      <c r="CEZ39" s="112"/>
      <c r="CFA39" s="112"/>
      <c r="CFB39" s="112"/>
      <c r="CFC39" s="112"/>
      <c r="CFD39" s="112"/>
      <c r="CFE39" s="112"/>
      <c r="CFF39" s="112"/>
      <c r="CFG39" s="112"/>
      <c r="CFH39" s="112"/>
      <c r="CFI39" s="112"/>
      <c r="CFJ39" s="112"/>
      <c r="CFK39" s="112"/>
      <c r="CFL39" s="112"/>
      <c r="CFM39" s="112"/>
      <c r="CFN39" s="112"/>
      <c r="CFO39" s="112"/>
      <c r="CFP39" s="112"/>
      <c r="CFQ39" s="112"/>
      <c r="CFR39" s="112"/>
      <c r="CFS39" s="112"/>
      <c r="CFT39" s="112"/>
      <c r="CFU39" s="112"/>
      <c r="CFV39" s="112"/>
      <c r="CFW39" s="112"/>
      <c r="CFX39" s="112"/>
      <c r="CFY39" s="112"/>
      <c r="CFZ39" s="112"/>
      <c r="CGA39" s="112"/>
      <c r="CGB39" s="112"/>
      <c r="CGC39" s="112"/>
      <c r="CGD39" s="112"/>
      <c r="CGE39" s="112"/>
      <c r="CGF39" s="112"/>
      <c r="CGG39" s="112"/>
      <c r="CGH39" s="112"/>
      <c r="CGI39" s="112"/>
      <c r="CGJ39" s="112"/>
      <c r="CGK39" s="112"/>
      <c r="CGL39" s="112"/>
      <c r="CGM39" s="112"/>
      <c r="CGN39" s="112"/>
      <c r="CGO39" s="112"/>
      <c r="CGP39" s="112"/>
      <c r="CGQ39" s="112"/>
      <c r="CGR39" s="112"/>
      <c r="CGS39" s="112"/>
      <c r="CGT39" s="112"/>
      <c r="CGU39" s="112"/>
      <c r="CGV39" s="112"/>
      <c r="CGW39" s="112"/>
      <c r="CGX39" s="112"/>
      <c r="CGY39" s="112"/>
      <c r="CGZ39" s="112"/>
      <c r="CHA39" s="112"/>
      <c r="CHB39" s="112"/>
      <c r="CHC39" s="112"/>
      <c r="CHD39" s="112"/>
      <c r="CHE39" s="112"/>
      <c r="CHF39" s="112"/>
      <c r="CHG39" s="112"/>
      <c r="CHH39" s="112"/>
      <c r="CHI39" s="112"/>
      <c r="CHJ39" s="112"/>
      <c r="CHK39" s="112"/>
      <c r="CHL39" s="112"/>
      <c r="CHM39" s="112"/>
      <c r="CHN39" s="112"/>
      <c r="CHO39" s="112"/>
      <c r="CHP39" s="112"/>
      <c r="CHQ39" s="112"/>
      <c r="CHR39" s="112"/>
      <c r="CHS39" s="112"/>
      <c r="CHT39" s="112"/>
      <c r="CHU39" s="112"/>
      <c r="CHV39" s="112"/>
      <c r="CHW39" s="112"/>
      <c r="CHX39" s="112"/>
      <c r="CHY39" s="112"/>
      <c r="CHZ39" s="112"/>
      <c r="CIA39" s="112"/>
      <c r="CIB39" s="112"/>
      <c r="CIC39" s="112"/>
      <c r="CID39" s="112"/>
      <c r="CIE39" s="112"/>
      <c r="CIF39" s="112"/>
      <c r="CIG39" s="112"/>
      <c r="CIH39" s="112"/>
      <c r="CII39" s="112"/>
      <c r="CIJ39" s="112"/>
      <c r="CIK39" s="112"/>
      <c r="CIL39" s="112"/>
      <c r="CIM39" s="112"/>
      <c r="CIN39" s="112"/>
      <c r="CIO39" s="112"/>
      <c r="CIP39" s="112"/>
      <c r="CIQ39" s="112"/>
      <c r="CIR39" s="112"/>
      <c r="CIS39" s="112"/>
      <c r="CIT39" s="112"/>
      <c r="CIU39" s="112"/>
      <c r="CIV39" s="112"/>
      <c r="CIW39" s="112"/>
      <c r="CIX39" s="112"/>
      <c r="CIY39" s="112"/>
      <c r="CIZ39" s="112"/>
      <c r="CJA39" s="112"/>
      <c r="CJB39" s="112"/>
      <c r="CJC39" s="112"/>
      <c r="CJD39" s="112"/>
      <c r="CJE39" s="112"/>
      <c r="CJF39" s="112"/>
      <c r="CJG39" s="112"/>
      <c r="CJH39" s="112"/>
      <c r="CJI39" s="112"/>
      <c r="CJJ39" s="112"/>
      <c r="CJK39" s="112"/>
      <c r="CJL39" s="112"/>
      <c r="CJM39" s="112"/>
      <c r="CJN39" s="112"/>
      <c r="CJO39" s="112"/>
      <c r="CJP39" s="112"/>
      <c r="CJQ39" s="112"/>
      <c r="CJR39" s="112"/>
      <c r="CJS39" s="112"/>
      <c r="CJT39" s="112"/>
      <c r="CJU39" s="112"/>
      <c r="CJV39" s="112"/>
      <c r="CJW39" s="112"/>
      <c r="CJX39" s="112"/>
      <c r="CJY39" s="112"/>
      <c r="CJZ39" s="112"/>
      <c r="CKA39" s="112"/>
      <c r="CKB39" s="112"/>
      <c r="CKC39" s="112"/>
      <c r="CKD39" s="112"/>
      <c r="CKE39" s="112"/>
      <c r="CKF39" s="112"/>
      <c r="CKG39" s="112"/>
      <c r="CKH39" s="112"/>
      <c r="CKI39" s="112"/>
      <c r="CKJ39" s="112"/>
      <c r="CKK39" s="112"/>
      <c r="CKL39" s="112"/>
      <c r="CKM39" s="112"/>
      <c r="CKN39" s="112"/>
      <c r="CKO39" s="112"/>
      <c r="CKP39" s="112"/>
      <c r="CKQ39" s="112"/>
      <c r="CKR39" s="112"/>
      <c r="CKS39" s="112"/>
      <c r="CKT39" s="112"/>
      <c r="CKU39" s="112"/>
      <c r="CKV39" s="112"/>
      <c r="CKW39" s="112"/>
      <c r="CKX39" s="112"/>
      <c r="CKY39" s="112"/>
      <c r="CKZ39" s="112"/>
      <c r="CLA39" s="112"/>
      <c r="CLB39" s="112"/>
      <c r="CLC39" s="112"/>
      <c r="CLD39" s="112"/>
      <c r="CLE39" s="112"/>
      <c r="CLF39" s="112"/>
      <c r="CLG39" s="112"/>
      <c r="CLH39" s="112"/>
      <c r="CLI39" s="112"/>
      <c r="CLJ39" s="112"/>
      <c r="CLK39" s="112"/>
      <c r="CLL39" s="112"/>
      <c r="CLM39" s="112"/>
      <c r="CLN39" s="112"/>
      <c r="CLO39" s="112"/>
      <c r="CLP39" s="112"/>
      <c r="CLQ39" s="112"/>
      <c r="CLR39" s="112"/>
      <c r="CLS39" s="112"/>
      <c r="CLT39" s="112"/>
      <c r="CLU39" s="112"/>
      <c r="CLV39" s="112"/>
      <c r="CLW39" s="112"/>
      <c r="CLX39" s="112"/>
      <c r="CLY39" s="112"/>
      <c r="CLZ39" s="112"/>
      <c r="CMA39" s="112"/>
      <c r="CMB39" s="112"/>
      <c r="CMC39" s="112"/>
      <c r="CMD39" s="112"/>
      <c r="CME39" s="112"/>
      <c r="CMF39" s="112"/>
      <c r="CMG39" s="112"/>
      <c r="CMH39" s="112"/>
      <c r="CMI39" s="112"/>
      <c r="CMJ39" s="112"/>
      <c r="CMK39" s="112"/>
      <c r="CML39" s="112"/>
      <c r="CMM39" s="112"/>
      <c r="CMN39" s="112"/>
      <c r="CMO39" s="112"/>
      <c r="CMP39" s="112"/>
      <c r="CMQ39" s="112"/>
      <c r="CMR39" s="112"/>
      <c r="CMS39" s="112"/>
      <c r="CMT39" s="112"/>
      <c r="CMU39" s="112"/>
      <c r="CMV39" s="112"/>
      <c r="CMW39" s="112"/>
      <c r="CMX39" s="112"/>
      <c r="CMY39" s="112"/>
      <c r="CMZ39" s="112"/>
      <c r="CNA39" s="112"/>
      <c r="CNB39" s="112"/>
      <c r="CNC39" s="112"/>
      <c r="CND39" s="112"/>
      <c r="CNE39" s="112"/>
      <c r="CNF39" s="112"/>
      <c r="CNG39" s="112"/>
      <c r="CNH39" s="112"/>
      <c r="CNI39" s="112"/>
      <c r="CNJ39" s="112"/>
      <c r="CNK39" s="112"/>
      <c r="CNL39" s="112"/>
      <c r="CNM39" s="112"/>
      <c r="CNN39" s="112"/>
      <c r="CNO39" s="112"/>
      <c r="CNP39" s="112"/>
      <c r="CNQ39" s="112"/>
      <c r="CNR39" s="112"/>
      <c r="CNS39" s="112"/>
      <c r="CNT39" s="112"/>
      <c r="CNU39" s="112"/>
      <c r="CNV39" s="112"/>
      <c r="CNW39" s="112"/>
      <c r="CNX39" s="112"/>
      <c r="CNY39" s="112"/>
      <c r="CNZ39" s="112"/>
      <c r="COA39" s="112"/>
      <c r="COB39" s="112"/>
      <c r="COC39" s="112"/>
      <c r="COD39" s="112"/>
      <c r="COE39" s="112"/>
      <c r="COF39" s="112"/>
      <c r="COG39" s="112"/>
      <c r="COH39" s="112"/>
      <c r="COI39" s="112"/>
      <c r="COJ39" s="112"/>
      <c r="COK39" s="112"/>
      <c r="COL39" s="112"/>
      <c r="COM39" s="112"/>
      <c r="CON39" s="112"/>
      <c r="COO39" s="112"/>
      <c r="COP39" s="112"/>
      <c r="COQ39" s="112"/>
      <c r="COR39" s="112"/>
      <c r="COS39" s="112"/>
      <c r="COT39" s="112"/>
      <c r="COU39" s="112"/>
      <c r="COV39" s="112"/>
      <c r="COW39" s="112"/>
      <c r="COX39" s="112"/>
      <c r="COY39" s="112"/>
      <c r="COZ39" s="112"/>
      <c r="CPA39" s="112"/>
      <c r="CPB39" s="112"/>
      <c r="CPC39" s="112"/>
      <c r="CPD39" s="112"/>
      <c r="CPE39" s="112"/>
      <c r="CPF39" s="112"/>
      <c r="CPG39" s="112"/>
      <c r="CPH39" s="112"/>
      <c r="CPI39" s="112"/>
      <c r="CPJ39" s="112"/>
      <c r="CPK39" s="112"/>
      <c r="CPL39" s="112"/>
      <c r="CPM39" s="112"/>
      <c r="CPN39" s="112"/>
      <c r="CPO39" s="112"/>
      <c r="CPP39" s="112"/>
      <c r="CPQ39" s="112"/>
      <c r="CPR39" s="112"/>
      <c r="CPS39" s="112"/>
      <c r="CPT39" s="112"/>
      <c r="CPU39" s="112"/>
      <c r="CPV39" s="112"/>
      <c r="CPW39" s="112"/>
      <c r="CPX39" s="112"/>
      <c r="CPY39" s="112"/>
      <c r="CPZ39" s="112"/>
      <c r="CQA39" s="112"/>
      <c r="CQB39" s="112"/>
      <c r="CQC39" s="112"/>
      <c r="CQD39" s="112"/>
      <c r="CQE39" s="112"/>
      <c r="CQF39" s="112"/>
      <c r="CQG39" s="112"/>
      <c r="CQH39" s="112"/>
      <c r="CQI39" s="112"/>
      <c r="CQJ39" s="112"/>
      <c r="CQK39" s="112"/>
      <c r="CQL39" s="112"/>
      <c r="CQM39" s="112"/>
      <c r="CQN39" s="112"/>
      <c r="CQO39" s="112"/>
      <c r="CQP39" s="112"/>
      <c r="CQQ39" s="112"/>
      <c r="CQR39" s="112"/>
      <c r="CQS39" s="112"/>
      <c r="CQT39" s="112"/>
      <c r="CQU39" s="112"/>
      <c r="CQV39" s="112"/>
      <c r="CQW39" s="112"/>
      <c r="CQX39" s="112"/>
      <c r="CQY39" s="112"/>
      <c r="CQZ39" s="112"/>
      <c r="CRA39" s="112"/>
      <c r="CRB39" s="112"/>
      <c r="CRC39" s="112"/>
      <c r="CRD39" s="112"/>
      <c r="CRE39" s="112"/>
      <c r="CRF39" s="112"/>
      <c r="CRG39" s="112"/>
      <c r="CRH39" s="112"/>
      <c r="CRI39" s="112"/>
      <c r="CRJ39" s="112"/>
      <c r="CRK39" s="112"/>
      <c r="CRL39" s="112"/>
      <c r="CRM39" s="112"/>
      <c r="CRN39" s="112"/>
      <c r="CRO39" s="112"/>
      <c r="CRP39" s="112"/>
      <c r="CRQ39" s="112"/>
      <c r="CRR39" s="112"/>
      <c r="CRS39" s="112"/>
      <c r="CRT39" s="112"/>
      <c r="CRU39" s="112"/>
      <c r="CRV39" s="112"/>
      <c r="CRW39" s="112"/>
      <c r="CRX39" s="112"/>
      <c r="CRY39" s="112"/>
      <c r="CRZ39" s="112"/>
      <c r="CSA39" s="112"/>
      <c r="CSB39" s="112"/>
      <c r="CSC39" s="112"/>
      <c r="CSD39" s="112"/>
      <c r="CSE39" s="112"/>
      <c r="CSF39" s="112"/>
      <c r="CSG39" s="112"/>
      <c r="CSH39" s="112"/>
      <c r="CSI39" s="112"/>
      <c r="CSJ39" s="112"/>
      <c r="CSK39" s="112"/>
      <c r="CSL39" s="112"/>
      <c r="CSM39" s="112"/>
      <c r="CSN39" s="112"/>
      <c r="CSO39" s="112"/>
      <c r="CSP39" s="112"/>
      <c r="CSQ39" s="112"/>
      <c r="CSR39" s="112"/>
      <c r="CSS39" s="112"/>
      <c r="CST39" s="112"/>
      <c r="CSU39" s="112"/>
      <c r="CSV39" s="112"/>
      <c r="CSW39" s="112"/>
      <c r="CSX39" s="112"/>
      <c r="CSY39" s="112"/>
      <c r="CSZ39" s="112"/>
      <c r="CTA39" s="112"/>
      <c r="CTB39" s="112"/>
      <c r="CTC39" s="112"/>
      <c r="CTD39" s="112"/>
      <c r="CTE39" s="112"/>
      <c r="CTF39" s="112"/>
      <c r="CTG39" s="112"/>
      <c r="CTH39" s="112"/>
      <c r="CTI39" s="112"/>
      <c r="CTJ39" s="112"/>
      <c r="CTK39" s="112"/>
      <c r="CTL39" s="112"/>
      <c r="CTM39" s="112"/>
      <c r="CTN39" s="112"/>
      <c r="CTO39" s="112"/>
      <c r="CTP39" s="112"/>
      <c r="CTQ39" s="112"/>
      <c r="CTR39" s="112"/>
      <c r="CTS39" s="112"/>
      <c r="CTT39" s="112"/>
      <c r="CTU39" s="112"/>
      <c r="CTV39" s="112"/>
      <c r="CTW39" s="112"/>
      <c r="CTX39" s="112"/>
      <c r="CTY39" s="112"/>
      <c r="CTZ39" s="112"/>
      <c r="CUA39" s="112"/>
      <c r="CUB39" s="112"/>
      <c r="CUC39" s="112"/>
      <c r="CUD39" s="112"/>
      <c r="CUE39" s="112"/>
      <c r="CUF39" s="112"/>
      <c r="CUG39" s="112"/>
      <c r="CUH39" s="112"/>
      <c r="CUI39" s="112"/>
      <c r="CUJ39" s="112"/>
      <c r="CUK39" s="112"/>
      <c r="CUL39" s="112"/>
      <c r="CUM39" s="112"/>
      <c r="CUN39" s="112"/>
      <c r="CUO39" s="112"/>
      <c r="CUP39" s="112"/>
      <c r="CUQ39" s="112"/>
      <c r="CUR39" s="112"/>
      <c r="CUS39" s="112"/>
      <c r="CUT39" s="112"/>
      <c r="CUU39" s="112"/>
      <c r="CUV39" s="112"/>
      <c r="CUW39" s="112"/>
      <c r="CUX39" s="112"/>
      <c r="CUY39" s="112"/>
      <c r="CUZ39" s="112"/>
      <c r="CVA39" s="112"/>
      <c r="CVB39" s="112"/>
      <c r="CVC39" s="112"/>
      <c r="CVD39" s="112"/>
      <c r="CVE39" s="112"/>
      <c r="CVF39" s="112"/>
      <c r="CVG39" s="112"/>
      <c r="CVH39" s="112"/>
      <c r="CVI39" s="112"/>
      <c r="CVJ39" s="112"/>
      <c r="CVK39" s="112"/>
      <c r="CVL39" s="112"/>
      <c r="CVM39" s="112"/>
      <c r="CVN39" s="112"/>
      <c r="CVO39" s="112"/>
      <c r="CVP39" s="112"/>
      <c r="CVQ39" s="112"/>
      <c r="CVR39" s="112"/>
      <c r="CVS39" s="112"/>
      <c r="CVT39" s="112"/>
      <c r="CVU39" s="112"/>
      <c r="CVV39" s="112"/>
      <c r="CVW39" s="112"/>
      <c r="CVX39" s="112"/>
      <c r="CVY39" s="112"/>
      <c r="CVZ39" s="112"/>
      <c r="CWA39" s="112"/>
      <c r="CWB39" s="112"/>
      <c r="CWC39" s="112"/>
      <c r="CWD39" s="112"/>
      <c r="CWE39" s="112"/>
      <c r="CWF39" s="112"/>
      <c r="CWG39" s="112"/>
      <c r="CWH39" s="112"/>
      <c r="CWI39" s="112"/>
      <c r="CWJ39" s="112"/>
      <c r="CWK39" s="112"/>
      <c r="CWL39" s="112"/>
      <c r="CWM39" s="112"/>
      <c r="CWN39" s="112"/>
      <c r="CWO39" s="112"/>
      <c r="CWP39" s="112"/>
      <c r="CWQ39" s="112"/>
      <c r="CWR39" s="112"/>
      <c r="CWS39" s="112"/>
      <c r="CWT39" s="112"/>
      <c r="CWU39" s="112"/>
      <c r="CWV39" s="112"/>
      <c r="CWW39" s="112"/>
      <c r="CWX39" s="112"/>
      <c r="CWY39" s="112"/>
      <c r="CWZ39" s="112"/>
      <c r="CXA39" s="112"/>
      <c r="CXB39" s="112"/>
      <c r="CXC39" s="112"/>
      <c r="CXD39" s="112"/>
      <c r="CXE39" s="112"/>
      <c r="CXF39" s="112"/>
      <c r="CXG39" s="112"/>
      <c r="CXH39" s="112"/>
      <c r="CXI39" s="112"/>
      <c r="CXJ39" s="112"/>
      <c r="CXK39" s="112"/>
      <c r="CXL39" s="112"/>
      <c r="CXM39" s="112"/>
      <c r="CXN39" s="112"/>
      <c r="CXO39" s="112"/>
      <c r="CXP39" s="112"/>
      <c r="CXQ39" s="112"/>
      <c r="CXR39" s="112"/>
      <c r="CXS39" s="112"/>
      <c r="CXT39" s="112"/>
      <c r="CXU39" s="112"/>
      <c r="CXV39" s="112"/>
      <c r="CXW39" s="112"/>
      <c r="CXX39" s="112"/>
      <c r="CXY39" s="112"/>
      <c r="CXZ39" s="112"/>
      <c r="CYA39" s="112"/>
      <c r="CYB39" s="112"/>
      <c r="CYC39" s="112"/>
      <c r="CYD39" s="112"/>
      <c r="CYE39" s="112"/>
      <c r="CYF39" s="112"/>
      <c r="CYG39" s="112"/>
      <c r="CYH39" s="112"/>
      <c r="CYI39" s="112"/>
      <c r="CYJ39" s="112"/>
      <c r="CYK39" s="112"/>
      <c r="CYL39" s="112"/>
      <c r="CYM39" s="112"/>
      <c r="CYN39" s="112"/>
      <c r="CYO39" s="112"/>
      <c r="CYP39" s="112"/>
      <c r="CYQ39" s="112"/>
      <c r="CYR39" s="112"/>
      <c r="CYS39" s="112"/>
      <c r="CYT39" s="112"/>
      <c r="CYU39" s="112"/>
      <c r="CYV39" s="112"/>
      <c r="CYW39" s="112"/>
      <c r="CYX39" s="112"/>
      <c r="CYY39" s="112"/>
      <c r="CYZ39" s="112"/>
      <c r="CZA39" s="112"/>
      <c r="CZB39" s="112"/>
      <c r="CZC39" s="112"/>
      <c r="CZD39" s="112"/>
      <c r="CZE39" s="112"/>
      <c r="CZF39" s="112"/>
      <c r="CZG39" s="112"/>
      <c r="CZH39" s="112"/>
      <c r="CZI39" s="112"/>
      <c r="CZJ39" s="112"/>
      <c r="CZK39" s="112"/>
      <c r="CZL39" s="112"/>
      <c r="CZM39" s="112"/>
      <c r="CZN39" s="112"/>
      <c r="CZO39" s="112"/>
      <c r="CZP39" s="112"/>
      <c r="CZQ39" s="112"/>
      <c r="CZR39" s="112"/>
      <c r="CZS39" s="112"/>
      <c r="CZT39" s="112"/>
      <c r="CZU39" s="112"/>
      <c r="CZV39" s="112"/>
      <c r="CZW39" s="112"/>
      <c r="CZX39" s="112"/>
      <c r="CZY39" s="112"/>
      <c r="CZZ39" s="112"/>
      <c r="DAA39" s="112"/>
      <c r="DAB39" s="112"/>
      <c r="DAC39" s="112"/>
      <c r="DAD39" s="112"/>
      <c r="DAE39" s="112"/>
      <c r="DAF39" s="112"/>
      <c r="DAG39" s="112"/>
      <c r="DAH39" s="112"/>
      <c r="DAI39" s="112"/>
      <c r="DAJ39" s="112"/>
      <c r="DAK39" s="112"/>
      <c r="DAL39" s="112"/>
      <c r="DAM39" s="112"/>
      <c r="DAN39" s="112"/>
      <c r="DAO39" s="112"/>
      <c r="DAP39" s="112"/>
      <c r="DAQ39" s="112"/>
      <c r="DAR39" s="112"/>
      <c r="DAS39" s="112"/>
      <c r="DAT39" s="112"/>
      <c r="DAU39" s="112"/>
      <c r="DAV39" s="112"/>
      <c r="DAW39" s="112"/>
      <c r="DAX39" s="112"/>
      <c r="DAY39" s="112"/>
      <c r="DAZ39" s="112"/>
      <c r="DBA39" s="112"/>
      <c r="DBB39" s="112"/>
      <c r="DBC39" s="112"/>
      <c r="DBD39" s="112"/>
      <c r="DBE39" s="112"/>
      <c r="DBF39" s="112"/>
      <c r="DBG39" s="112"/>
      <c r="DBH39" s="112"/>
      <c r="DBI39" s="112"/>
      <c r="DBJ39" s="112"/>
      <c r="DBK39" s="112"/>
      <c r="DBL39" s="112"/>
      <c r="DBM39" s="112"/>
      <c r="DBN39" s="112"/>
      <c r="DBO39" s="112"/>
      <c r="DBP39" s="112"/>
      <c r="DBQ39" s="112"/>
      <c r="DBR39" s="112"/>
      <c r="DBS39" s="112"/>
      <c r="DBT39" s="112"/>
      <c r="DBU39" s="112"/>
      <c r="DBV39" s="112"/>
      <c r="DBW39" s="112"/>
      <c r="DBX39" s="112"/>
      <c r="DBY39" s="112"/>
      <c r="DBZ39" s="112"/>
      <c r="DCA39" s="112"/>
      <c r="DCB39" s="112"/>
      <c r="DCC39" s="112"/>
      <c r="DCD39" s="112"/>
      <c r="DCE39" s="112"/>
      <c r="DCF39" s="112"/>
      <c r="DCG39" s="112"/>
      <c r="DCH39" s="112"/>
      <c r="DCI39" s="112"/>
      <c r="DCJ39" s="112"/>
      <c r="DCK39" s="112"/>
      <c r="DCL39" s="112"/>
      <c r="DCM39" s="112"/>
      <c r="DCN39" s="112"/>
      <c r="DCO39" s="112"/>
      <c r="DCP39" s="112"/>
      <c r="DCQ39" s="112"/>
      <c r="DCR39" s="112"/>
      <c r="DCS39" s="112"/>
      <c r="DCT39" s="112"/>
      <c r="DCU39" s="112"/>
      <c r="DCV39" s="112"/>
      <c r="DCW39" s="112"/>
      <c r="DCX39" s="112"/>
      <c r="DCY39" s="112"/>
      <c r="DCZ39" s="112"/>
      <c r="DDA39" s="112"/>
      <c r="DDB39" s="112"/>
      <c r="DDC39" s="112"/>
      <c r="DDD39" s="112"/>
      <c r="DDE39" s="112"/>
      <c r="DDF39" s="112"/>
      <c r="DDG39" s="112"/>
      <c r="DDH39" s="112"/>
      <c r="DDI39" s="112"/>
      <c r="DDJ39" s="112"/>
      <c r="DDK39" s="112"/>
      <c r="DDL39" s="112"/>
      <c r="DDM39" s="112"/>
      <c r="DDN39" s="112"/>
      <c r="DDO39" s="112"/>
      <c r="DDP39" s="112"/>
      <c r="DDQ39" s="112"/>
      <c r="DDR39" s="112"/>
      <c r="DDS39" s="112"/>
      <c r="DDT39" s="112"/>
      <c r="DDU39" s="112"/>
      <c r="DDV39" s="112"/>
      <c r="DDW39" s="112"/>
      <c r="DDX39" s="112"/>
      <c r="DDY39" s="112"/>
      <c r="DDZ39" s="112"/>
      <c r="DEA39" s="112"/>
      <c r="DEB39" s="112"/>
      <c r="DEC39" s="112"/>
      <c r="DED39" s="112"/>
      <c r="DEE39" s="112"/>
      <c r="DEF39" s="112"/>
      <c r="DEG39" s="112"/>
      <c r="DEH39" s="112"/>
      <c r="DEI39" s="112"/>
      <c r="DEJ39" s="112"/>
      <c r="DEK39" s="112"/>
      <c r="DEL39" s="112"/>
      <c r="DEM39" s="112"/>
      <c r="DEN39" s="112"/>
      <c r="DEO39" s="112"/>
      <c r="DEP39" s="112"/>
      <c r="DEQ39" s="112"/>
      <c r="DER39" s="112"/>
      <c r="DES39" s="112"/>
      <c r="DET39" s="112"/>
      <c r="DEU39" s="112"/>
      <c r="DEV39" s="112"/>
      <c r="DEW39" s="112"/>
      <c r="DEX39" s="112"/>
      <c r="DEY39" s="112"/>
      <c r="DEZ39" s="112"/>
      <c r="DFA39" s="112"/>
      <c r="DFB39" s="112"/>
      <c r="DFC39" s="112"/>
      <c r="DFD39" s="112"/>
      <c r="DFE39" s="112"/>
      <c r="DFF39" s="112"/>
      <c r="DFG39" s="112"/>
      <c r="DFH39" s="112"/>
      <c r="DFI39" s="112"/>
      <c r="DFJ39" s="112"/>
      <c r="DFK39" s="112"/>
      <c r="DFL39" s="112"/>
      <c r="DFM39" s="112"/>
      <c r="DFN39" s="112"/>
      <c r="DFO39" s="112"/>
      <c r="DFP39" s="112"/>
      <c r="DFQ39" s="112"/>
      <c r="DFR39" s="112"/>
      <c r="DFS39" s="112"/>
      <c r="DFT39" s="112"/>
      <c r="DFU39" s="112"/>
      <c r="DFV39" s="112"/>
      <c r="DFW39" s="112"/>
      <c r="DFX39" s="112"/>
      <c r="DFY39" s="112"/>
      <c r="DFZ39" s="112"/>
      <c r="DGA39" s="112"/>
      <c r="DGB39" s="112"/>
      <c r="DGC39" s="112"/>
      <c r="DGD39" s="112"/>
      <c r="DGE39" s="112"/>
      <c r="DGF39" s="112"/>
      <c r="DGG39" s="112"/>
      <c r="DGH39" s="112"/>
      <c r="DGI39" s="112"/>
      <c r="DGJ39" s="112"/>
      <c r="DGK39" s="112"/>
      <c r="DGL39" s="112"/>
      <c r="DGM39" s="112"/>
      <c r="DGN39" s="112"/>
      <c r="DGO39" s="112"/>
      <c r="DGP39" s="112"/>
      <c r="DGQ39" s="112"/>
      <c r="DGR39" s="112"/>
      <c r="DGS39" s="112"/>
      <c r="DGT39" s="112"/>
      <c r="DGU39" s="112"/>
      <c r="DGV39" s="112"/>
      <c r="DGW39" s="112"/>
      <c r="DGX39" s="112"/>
      <c r="DGY39" s="112"/>
      <c r="DGZ39" s="112"/>
      <c r="DHA39" s="112"/>
      <c r="DHB39" s="112"/>
      <c r="DHC39" s="112"/>
      <c r="DHD39" s="112"/>
      <c r="DHE39" s="112"/>
      <c r="DHF39" s="112"/>
      <c r="DHG39" s="112"/>
      <c r="DHH39" s="112"/>
      <c r="DHI39" s="112"/>
      <c r="DHJ39" s="112"/>
      <c r="DHK39" s="112"/>
      <c r="DHL39" s="112"/>
      <c r="DHM39" s="112"/>
      <c r="DHN39" s="112"/>
      <c r="DHO39" s="112"/>
      <c r="DHP39" s="112"/>
      <c r="DHQ39" s="112"/>
      <c r="DHR39" s="112"/>
      <c r="DHS39" s="112"/>
      <c r="DHT39" s="112"/>
      <c r="DHU39" s="112"/>
      <c r="DHV39" s="112"/>
      <c r="DHW39" s="112"/>
      <c r="DHX39" s="112"/>
      <c r="DHY39" s="112"/>
      <c r="DHZ39" s="112"/>
      <c r="DIA39" s="112"/>
      <c r="DIB39" s="112"/>
      <c r="DIC39" s="112"/>
      <c r="DID39" s="112"/>
      <c r="DIE39" s="112"/>
      <c r="DIF39" s="112"/>
      <c r="DIG39" s="112"/>
      <c r="DIH39" s="112"/>
      <c r="DII39" s="112"/>
      <c r="DIJ39" s="112"/>
      <c r="DIK39" s="112"/>
      <c r="DIL39" s="112"/>
      <c r="DIM39" s="112"/>
      <c r="DIN39" s="112"/>
      <c r="DIO39" s="112"/>
      <c r="DIP39" s="112"/>
      <c r="DIQ39" s="112"/>
      <c r="DIR39" s="112"/>
      <c r="DIS39" s="112"/>
      <c r="DIT39" s="112"/>
      <c r="DIU39" s="112"/>
      <c r="DIV39" s="112"/>
      <c r="DIW39" s="112"/>
      <c r="DIX39" s="112"/>
      <c r="DIY39" s="112"/>
      <c r="DIZ39" s="112"/>
      <c r="DJA39" s="112"/>
      <c r="DJB39" s="112"/>
      <c r="DJC39" s="112"/>
      <c r="DJD39" s="112"/>
      <c r="DJE39" s="112"/>
      <c r="DJF39" s="112"/>
      <c r="DJG39" s="112"/>
      <c r="DJH39" s="112"/>
      <c r="DJI39" s="112"/>
      <c r="DJJ39" s="112"/>
      <c r="DJK39" s="112"/>
      <c r="DJL39" s="112"/>
      <c r="DJM39" s="112"/>
      <c r="DJN39" s="112"/>
      <c r="DJO39" s="112"/>
      <c r="DJP39" s="112"/>
      <c r="DJQ39" s="112"/>
      <c r="DJR39" s="112"/>
      <c r="DJS39" s="112"/>
      <c r="DJT39" s="112"/>
      <c r="DJU39" s="112"/>
      <c r="DJV39" s="112"/>
      <c r="DJW39" s="112"/>
      <c r="DJX39" s="112"/>
      <c r="DJY39" s="112"/>
      <c r="DJZ39" s="112"/>
      <c r="DKA39" s="112"/>
      <c r="DKB39" s="112"/>
      <c r="DKC39" s="112"/>
      <c r="DKD39" s="112"/>
      <c r="DKE39" s="112"/>
      <c r="DKF39" s="112"/>
      <c r="DKG39" s="112"/>
      <c r="DKH39" s="112"/>
      <c r="DKI39" s="112"/>
      <c r="DKJ39" s="112"/>
      <c r="DKK39" s="112"/>
      <c r="DKL39" s="112"/>
      <c r="DKM39" s="112"/>
      <c r="DKN39" s="112"/>
      <c r="DKO39" s="112"/>
      <c r="DKP39" s="112"/>
      <c r="DKQ39" s="112"/>
      <c r="DKR39" s="112"/>
      <c r="DKS39" s="112"/>
      <c r="DKT39" s="112"/>
      <c r="DKU39" s="112"/>
      <c r="DKV39" s="112"/>
      <c r="DKW39" s="112"/>
      <c r="DKX39" s="112"/>
      <c r="DKY39" s="112"/>
      <c r="DKZ39" s="112"/>
      <c r="DLA39" s="112"/>
      <c r="DLB39" s="112"/>
      <c r="DLC39" s="112"/>
      <c r="DLD39" s="112"/>
      <c r="DLE39" s="112"/>
      <c r="DLF39" s="112"/>
      <c r="DLG39" s="112"/>
      <c r="DLH39" s="112"/>
      <c r="DLI39" s="112"/>
      <c r="DLJ39" s="112"/>
      <c r="DLK39" s="112"/>
      <c r="DLL39" s="112"/>
      <c r="DLM39" s="112"/>
      <c r="DLN39" s="112"/>
      <c r="DLO39" s="112"/>
      <c r="DLP39" s="112"/>
      <c r="DLQ39" s="112"/>
      <c r="DLR39" s="112"/>
      <c r="DLS39" s="112"/>
      <c r="DLT39" s="112"/>
      <c r="DLU39" s="112"/>
      <c r="DLV39" s="112"/>
      <c r="DLW39" s="112"/>
      <c r="DLX39" s="112"/>
      <c r="DLY39" s="112"/>
      <c r="DLZ39" s="112"/>
      <c r="DMA39" s="112"/>
      <c r="DMB39" s="112"/>
      <c r="DMC39" s="112"/>
      <c r="DMD39" s="112"/>
      <c r="DME39" s="112"/>
      <c r="DMF39" s="112"/>
      <c r="DMG39" s="112"/>
      <c r="DMH39" s="112"/>
      <c r="DMI39" s="112"/>
      <c r="DMJ39" s="112"/>
      <c r="DMK39" s="112"/>
      <c r="DML39" s="112"/>
      <c r="DMM39" s="112"/>
      <c r="DMN39" s="112"/>
      <c r="DMO39" s="112"/>
      <c r="DMP39" s="112"/>
      <c r="DMQ39" s="112"/>
      <c r="DMR39" s="112"/>
      <c r="DMS39" s="112"/>
      <c r="DMT39" s="112"/>
      <c r="DMU39" s="112"/>
      <c r="DMV39" s="112"/>
      <c r="DMW39" s="112"/>
      <c r="DMX39" s="112"/>
      <c r="DMY39" s="112"/>
      <c r="DMZ39" s="112"/>
      <c r="DNA39" s="112"/>
      <c r="DNB39" s="112"/>
      <c r="DNC39" s="112"/>
      <c r="DND39" s="112"/>
      <c r="DNE39" s="112"/>
      <c r="DNF39" s="112"/>
      <c r="DNG39" s="112"/>
      <c r="DNH39" s="112"/>
      <c r="DNI39" s="112"/>
      <c r="DNJ39" s="112"/>
      <c r="DNK39" s="112"/>
      <c r="DNL39" s="112"/>
      <c r="DNM39" s="112"/>
      <c r="DNN39" s="112"/>
      <c r="DNO39" s="112"/>
      <c r="DNP39" s="112"/>
      <c r="DNQ39" s="112"/>
      <c r="DNR39" s="112"/>
      <c r="DNS39" s="112"/>
      <c r="DNT39" s="112"/>
      <c r="DNU39" s="112"/>
      <c r="DNV39" s="112"/>
      <c r="DNW39" s="112"/>
      <c r="DNX39" s="112"/>
      <c r="DNY39" s="112"/>
      <c r="DNZ39" s="112"/>
      <c r="DOA39" s="112"/>
      <c r="DOB39" s="112"/>
      <c r="DOC39" s="112"/>
      <c r="DOD39" s="112"/>
      <c r="DOE39" s="112"/>
      <c r="DOF39" s="112"/>
      <c r="DOG39" s="112"/>
      <c r="DOH39" s="112"/>
      <c r="DOI39" s="112"/>
      <c r="DOJ39" s="112"/>
      <c r="DOK39" s="112"/>
      <c r="DOL39" s="112"/>
      <c r="DOM39" s="112"/>
      <c r="DON39" s="112"/>
      <c r="DOO39" s="112"/>
      <c r="DOP39" s="112"/>
      <c r="DOQ39" s="112"/>
      <c r="DOR39" s="112"/>
      <c r="DOS39" s="112"/>
      <c r="DOT39" s="112"/>
      <c r="DOU39" s="112"/>
      <c r="DOV39" s="112"/>
      <c r="DOW39" s="112"/>
      <c r="DOX39" s="112"/>
      <c r="DOY39" s="112"/>
      <c r="DOZ39" s="112"/>
      <c r="DPA39" s="112"/>
      <c r="DPB39" s="112"/>
      <c r="DPC39" s="112"/>
      <c r="DPD39" s="112"/>
      <c r="DPE39" s="112"/>
      <c r="DPF39" s="112"/>
      <c r="DPG39" s="112"/>
      <c r="DPH39" s="112"/>
      <c r="DPI39" s="112"/>
      <c r="DPJ39" s="112"/>
      <c r="DPK39" s="112"/>
      <c r="DPL39" s="112"/>
      <c r="DPM39" s="112"/>
      <c r="DPN39" s="112"/>
      <c r="DPO39" s="112"/>
      <c r="DPP39" s="112"/>
      <c r="DPQ39" s="112"/>
      <c r="DPR39" s="112"/>
      <c r="DPS39" s="112"/>
      <c r="DPT39" s="112"/>
      <c r="DPU39" s="112"/>
      <c r="DPV39" s="112"/>
      <c r="DPW39" s="112"/>
      <c r="DPX39" s="112"/>
      <c r="DPY39" s="112"/>
      <c r="DPZ39" s="112"/>
      <c r="DQA39" s="112"/>
      <c r="DQB39" s="112"/>
      <c r="DQC39" s="112"/>
      <c r="DQD39" s="112"/>
      <c r="DQE39" s="112"/>
      <c r="DQF39" s="112"/>
      <c r="DQG39" s="112"/>
      <c r="DQH39" s="112"/>
      <c r="DQI39" s="112"/>
      <c r="DQJ39" s="112"/>
      <c r="DQK39" s="112"/>
      <c r="DQL39" s="112"/>
      <c r="DQM39" s="112"/>
      <c r="DQN39" s="112"/>
      <c r="DQO39" s="112"/>
      <c r="DQP39" s="112"/>
      <c r="DQQ39" s="112"/>
      <c r="DQR39" s="112"/>
      <c r="DQS39" s="112"/>
      <c r="DQT39" s="112"/>
      <c r="DQU39" s="112"/>
      <c r="DQV39" s="112"/>
      <c r="DQW39" s="112"/>
      <c r="DQX39" s="112"/>
      <c r="DQY39" s="112"/>
      <c r="DQZ39" s="112"/>
      <c r="DRA39" s="112"/>
      <c r="DRB39" s="112"/>
      <c r="DRC39" s="112"/>
      <c r="DRD39" s="112"/>
      <c r="DRE39" s="112"/>
      <c r="DRF39" s="112"/>
      <c r="DRG39" s="112"/>
      <c r="DRH39" s="112"/>
      <c r="DRI39" s="112"/>
      <c r="DRJ39" s="112"/>
      <c r="DRK39" s="112"/>
      <c r="DRL39" s="112"/>
      <c r="DRM39" s="112"/>
      <c r="DRN39" s="112"/>
      <c r="DRO39" s="112"/>
      <c r="DRP39" s="112"/>
      <c r="DRQ39" s="112"/>
      <c r="DRR39" s="112"/>
      <c r="DRS39" s="112"/>
      <c r="DRT39" s="112"/>
      <c r="DRU39" s="112"/>
      <c r="DRV39" s="112"/>
      <c r="DRW39" s="112"/>
      <c r="DRX39" s="112"/>
      <c r="DRY39" s="112"/>
      <c r="DRZ39" s="112"/>
      <c r="DSA39" s="112"/>
      <c r="DSB39" s="112"/>
      <c r="DSC39" s="112"/>
      <c r="DSD39" s="112"/>
      <c r="DSE39" s="112"/>
      <c r="DSF39" s="112"/>
      <c r="DSG39" s="112"/>
      <c r="DSH39" s="112"/>
      <c r="DSI39" s="112"/>
      <c r="DSJ39" s="112"/>
      <c r="DSK39" s="112"/>
      <c r="DSL39" s="112"/>
      <c r="DSM39" s="112"/>
      <c r="DSN39" s="112"/>
      <c r="DSO39" s="112"/>
      <c r="DSP39" s="112"/>
      <c r="DSQ39" s="112"/>
      <c r="DSR39" s="112"/>
      <c r="DSS39" s="112"/>
      <c r="DST39" s="112"/>
      <c r="DSU39" s="112"/>
      <c r="DSV39" s="112"/>
      <c r="DSW39" s="112"/>
      <c r="DSX39" s="112"/>
      <c r="DSY39" s="112"/>
      <c r="DSZ39" s="112"/>
      <c r="DTA39" s="112"/>
      <c r="DTB39" s="112"/>
      <c r="DTC39" s="112"/>
      <c r="DTD39" s="112"/>
      <c r="DTE39" s="112"/>
      <c r="DTF39" s="112"/>
      <c r="DTG39" s="112"/>
      <c r="DTH39" s="112"/>
      <c r="DTI39" s="112"/>
      <c r="DTJ39" s="112"/>
      <c r="DTK39" s="112"/>
      <c r="DTL39" s="112"/>
      <c r="DTM39" s="112"/>
      <c r="DTN39" s="112"/>
      <c r="DTO39" s="112"/>
      <c r="DTP39" s="112"/>
      <c r="DTQ39" s="112"/>
      <c r="DTR39" s="112"/>
      <c r="DTS39" s="112"/>
      <c r="DTT39" s="112"/>
      <c r="DTU39" s="112"/>
      <c r="DTV39" s="112"/>
      <c r="DTW39" s="112"/>
      <c r="DTX39" s="112"/>
      <c r="DTY39" s="112"/>
      <c r="DTZ39" s="112"/>
      <c r="DUA39" s="112"/>
      <c r="DUB39" s="112"/>
      <c r="DUC39" s="112"/>
      <c r="DUD39" s="112"/>
      <c r="DUE39" s="112"/>
      <c r="DUF39" s="112"/>
      <c r="DUG39" s="112"/>
      <c r="DUH39" s="112"/>
      <c r="DUI39" s="112"/>
      <c r="DUJ39" s="112"/>
      <c r="DUK39" s="112"/>
      <c r="DUL39" s="112"/>
      <c r="DUM39" s="112"/>
      <c r="DUN39" s="112"/>
      <c r="DUO39" s="112"/>
      <c r="DUP39" s="112"/>
      <c r="DUQ39" s="112"/>
      <c r="DUR39" s="112"/>
      <c r="DUS39" s="112"/>
      <c r="DUT39" s="112"/>
      <c r="DUU39" s="112"/>
      <c r="DUV39" s="112"/>
      <c r="DUW39" s="112"/>
      <c r="DUX39" s="112"/>
      <c r="DUY39" s="112"/>
      <c r="DUZ39" s="112"/>
      <c r="DVA39" s="112"/>
      <c r="DVB39" s="112"/>
      <c r="DVC39" s="112"/>
      <c r="DVD39" s="112"/>
      <c r="DVE39" s="112"/>
      <c r="DVF39" s="112"/>
      <c r="DVG39" s="112"/>
      <c r="DVH39" s="112"/>
      <c r="DVI39" s="112"/>
      <c r="DVJ39" s="112"/>
      <c r="DVK39" s="112"/>
      <c r="DVL39" s="112"/>
      <c r="DVM39" s="112"/>
      <c r="DVN39" s="112"/>
      <c r="DVO39" s="112"/>
      <c r="DVP39" s="112"/>
      <c r="DVQ39" s="112"/>
      <c r="DVR39" s="112"/>
      <c r="DVS39" s="112"/>
      <c r="DVT39" s="112"/>
      <c r="DVU39" s="112"/>
      <c r="DVV39" s="112"/>
      <c r="DVW39" s="112"/>
      <c r="DVX39" s="112"/>
      <c r="DVY39" s="112"/>
      <c r="DVZ39" s="112"/>
      <c r="DWA39" s="112"/>
      <c r="DWB39" s="112"/>
      <c r="DWC39" s="112"/>
      <c r="DWD39" s="112"/>
      <c r="DWE39" s="112"/>
      <c r="DWF39" s="112"/>
      <c r="DWG39" s="112"/>
      <c r="DWH39" s="112"/>
      <c r="DWI39" s="112"/>
      <c r="DWJ39" s="112"/>
      <c r="DWK39" s="112"/>
      <c r="DWL39" s="112"/>
      <c r="DWM39" s="112"/>
      <c r="DWN39" s="112"/>
      <c r="DWO39" s="112"/>
      <c r="DWP39" s="112"/>
      <c r="DWQ39" s="112"/>
      <c r="DWR39" s="112"/>
      <c r="DWS39" s="112"/>
      <c r="DWT39" s="112"/>
      <c r="DWU39" s="112"/>
      <c r="DWV39" s="112"/>
      <c r="DWW39" s="112"/>
      <c r="DWX39" s="112"/>
      <c r="DWY39" s="112"/>
      <c r="DWZ39" s="112"/>
      <c r="DXA39" s="112"/>
      <c r="DXB39" s="112"/>
      <c r="DXC39" s="112"/>
      <c r="DXD39" s="112"/>
      <c r="DXE39" s="112"/>
      <c r="DXF39" s="112"/>
      <c r="DXG39" s="112"/>
      <c r="DXH39" s="112"/>
      <c r="DXI39" s="112"/>
      <c r="DXJ39" s="112"/>
      <c r="DXK39" s="112"/>
      <c r="DXL39" s="112"/>
      <c r="DXM39" s="112"/>
      <c r="DXN39" s="112"/>
      <c r="DXO39" s="112"/>
      <c r="DXP39" s="112"/>
      <c r="DXQ39" s="112"/>
      <c r="DXR39" s="112"/>
      <c r="DXS39" s="112"/>
      <c r="DXT39" s="112"/>
      <c r="DXU39" s="112"/>
      <c r="DXV39" s="112"/>
      <c r="DXW39" s="112"/>
      <c r="DXX39" s="112"/>
      <c r="DXY39" s="112"/>
      <c r="DXZ39" s="112"/>
      <c r="DYA39" s="112"/>
      <c r="DYB39" s="112"/>
      <c r="DYC39" s="112"/>
      <c r="DYD39" s="112"/>
      <c r="DYE39" s="112"/>
      <c r="DYF39" s="112"/>
      <c r="DYG39" s="112"/>
      <c r="DYH39" s="112"/>
      <c r="DYI39" s="112"/>
      <c r="DYJ39" s="112"/>
      <c r="DYK39" s="112"/>
      <c r="DYL39" s="112"/>
      <c r="DYM39" s="112"/>
      <c r="DYN39" s="112"/>
      <c r="DYO39" s="112"/>
      <c r="DYP39" s="112"/>
      <c r="DYQ39" s="112"/>
      <c r="DYR39" s="112"/>
      <c r="DYS39" s="112"/>
      <c r="DYT39" s="112"/>
      <c r="DYU39" s="112"/>
      <c r="DYV39" s="112"/>
      <c r="DYW39" s="112"/>
      <c r="DYX39" s="112"/>
      <c r="DYY39" s="112"/>
      <c r="DYZ39" s="112"/>
      <c r="DZA39" s="112"/>
      <c r="DZB39" s="112"/>
      <c r="DZC39" s="112"/>
      <c r="DZD39" s="112"/>
      <c r="DZE39" s="112"/>
      <c r="DZF39" s="112"/>
      <c r="DZG39" s="112"/>
      <c r="DZH39" s="112"/>
      <c r="DZI39" s="112"/>
      <c r="DZJ39" s="112"/>
      <c r="DZK39" s="112"/>
      <c r="DZL39" s="112"/>
      <c r="DZM39" s="112"/>
      <c r="DZN39" s="112"/>
      <c r="DZO39" s="112"/>
      <c r="DZP39" s="112"/>
      <c r="DZQ39" s="112"/>
      <c r="DZR39" s="112"/>
      <c r="DZS39" s="112"/>
      <c r="DZT39" s="112"/>
      <c r="DZU39" s="112"/>
      <c r="DZV39" s="112"/>
      <c r="DZW39" s="112"/>
      <c r="DZX39" s="112"/>
      <c r="DZY39" s="112"/>
      <c r="DZZ39" s="112"/>
      <c r="EAA39" s="112"/>
      <c r="EAB39" s="112"/>
      <c r="EAC39" s="112"/>
      <c r="EAD39" s="112"/>
      <c r="EAE39" s="112"/>
      <c r="EAF39" s="112"/>
      <c r="EAG39" s="112"/>
      <c r="EAH39" s="112"/>
      <c r="EAI39" s="112"/>
      <c r="EAJ39" s="112"/>
      <c r="EAK39" s="112"/>
      <c r="EAL39" s="112"/>
      <c r="EAM39" s="112"/>
      <c r="EAN39" s="112"/>
      <c r="EAO39" s="112"/>
      <c r="EAP39" s="112"/>
      <c r="EAQ39" s="112"/>
      <c r="EAR39" s="112"/>
      <c r="EAS39" s="112"/>
      <c r="EAT39" s="112"/>
      <c r="EAU39" s="112"/>
      <c r="EAV39" s="112"/>
      <c r="EAW39" s="112"/>
      <c r="EAX39" s="112"/>
      <c r="EAY39" s="112"/>
      <c r="EAZ39" s="112"/>
      <c r="EBA39" s="112"/>
      <c r="EBB39" s="112"/>
      <c r="EBC39" s="112"/>
      <c r="EBD39" s="112"/>
      <c r="EBE39" s="112"/>
      <c r="EBF39" s="112"/>
      <c r="EBG39" s="112"/>
      <c r="EBH39" s="112"/>
      <c r="EBI39" s="112"/>
      <c r="EBJ39" s="112"/>
      <c r="EBK39" s="112"/>
      <c r="EBL39" s="112"/>
      <c r="EBM39" s="112"/>
      <c r="EBN39" s="112"/>
      <c r="EBO39" s="112"/>
      <c r="EBP39" s="112"/>
      <c r="EBQ39" s="112"/>
      <c r="EBR39" s="112"/>
      <c r="EBS39" s="112"/>
      <c r="EBT39" s="112"/>
      <c r="EBU39" s="112"/>
      <c r="EBV39" s="112"/>
      <c r="EBW39" s="112"/>
      <c r="EBX39" s="112"/>
      <c r="EBY39" s="112"/>
      <c r="EBZ39" s="112"/>
      <c r="ECA39" s="112"/>
      <c r="ECB39" s="112"/>
      <c r="ECC39" s="112"/>
      <c r="ECD39" s="112"/>
      <c r="ECE39" s="112"/>
      <c r="ECF39" s="112"/>
      <c r="ECG39" s="112"/>
      <c r="ECH39" s="112"/>
      <c r="ECI39" s="112"/>
      <c r="ECJ39" s="112"/>
      <c r="ECK39" s="112"/>
      <c r="ECL39" s="112"/>
      <c r="ECM39" s="112"/>
      <c r="ECN39" s="112"/>
      <c r="ECO39" s="112"/>
      <c r="ECP39" s="112"/>
      <c r="ECQ39" s="112"/>
      <c r="ECR39" s="112"/>
      <c r="ECS39" s="112"/>
      <c r="ECT39" s="112"/>
      <c r="ECU39" s="112"/>
      <c r="ECV39" s="112"/>
      <c r="ECW39" s="112"/>
      <c r="ECX39" s="112"/>
      <c r="ECY39" s="112"/>
      <c r="ECZ39" s="112"/>
      <c r="EDA39" s="112"/>
      <c r="EDB39" s="112"/>
      <c r="EDC39" s="112"/>
      <c r="EDD39" s="112"/>
      <c r="EDE39" s="112"/>
      <c r="EDF39" s="112"/>
      <c r="EDG39" s="112"/>
      <c r="EDH39" s="112"/>
      <c r="EDI39" s="112"/>
      <c r="EDJ39" s="112"/>
      <c r="EDK39" s="112"/>
      <c r="EDL39" s="112"/>
      <c r="EDM39" s="112"/>
      <c r="EDN39" s="112"/>
      <c r="EDO39" s="112"/>
      <c r="EDP39" s="112"/>
      <c r="EDQ39" s="112"/>
      <c r="EDR39" s="112"/>
      <c r="EDS39" s="112"/>
      <c r="EDT39" s="112"/>
      <c r="EDU39" s="112"/>
      <c r="EDV39" s="112"/>
      <c r="EDW39" s="112"/>
      <c r="EDX39" s="112"/>
      <c r="EDY39" s="112"/>
      <c r="EDZ39" s="112"/>
      <c r="EEA39" s="112"/>
      <c r="EEB39" s="112"/>
      <c r="EEC39" s="112"/>
      <c r="EED39" s="112"/>
      <c r="EEE39" s="112"/>
      <c r="EEF39" s="112"/>
      <c r="EEG39" s="112"/>
      <c r="EEH39" s="112"/>
      <c r="EEI39" s="112"/>
      <c r="EEJ39" s="112"/>
      <c r="EEK39" s="112"/>
      <c r="EEL39" s="112"/>
      <c r="EEM39" s="112"/>
      <c r="EEN39" s="112"/>
      <c r="EEO39" s="112"/>
      <c r="EEP39" s="112"/>
      <c r="EEQ39" s="112"/>
      <c r="EER39" s="112"/>
      <c r="EES39" s="112"/>
      <c r="EET39" s="112"/>
      <c r="EEU39" s="112"/>
      <c r="EEV39" s="112"/>
      <c r="EEW39" s="112"/>
      <c r="EEX39" s="112"/>
      <c r="EEY39" s="112"/>
      <c r="EEZ39" s="112"/>
      <c r="EFA39" s="112"/>
      <c r="EFB39" s="112"/>
      <c r="EFC39" s="112"/>
      <c r="EFD39" s="112"/>
      <c r="EFE39" s="112"/>
      <c r="EFF39" s="112"/>
      <c r="EFG39" s="112"/>
      <c r="EFH39" s="112"/>
      <c r="EFI39" s="112"/>
      <c r="EFJ39" s="112"/>
      <c r="EFK39" s="112"/>
      <c r="EFL39" s="112"/>
      <c r="EFM39" s="112"/>
      <c r="EFN39" s="112"/>
      <c r="EFO39" s="112"/>
      <c r="EFP39" s="112"/>
      <c r="EFQ39" s="112"/>
      <c r="EFR39" s="112"/>
      <c r="EFS39" s="112"/>
      <c r="EFT39" s="112"/>
      <c r="EFU39" s="112"/>
      <c r="EFV39" s="112"/>
      <c r="EFW39" s="112"/>
      <c r="EFX39" s="112"/>
      <c r="EFY39" s="112"/>
      <c r="EFZ39" s="112"/>
      <c r="EGA39" s="112"/>
      <c r="EGB39" s="112"/>
      <c r="EGC39" s="112"/>
      <c r="EGD39" s="112"/>
      <c r="EGE39" s="112"/>
      <c r="EGF39" s="112"/>
      <c r="EGG39" s="112"/>
      <c r="EGH39" s="112"/>
      <c r="EGI39" s="112"/>
      <c r="EGJ39" s="112"/>
      <c r="EGK39" s="112"/>
      <c r="EGL39" s="112"/>
      <c r="EGM39" s="112"/>
      <c r="EGN39" s="112"/>
      <c r="EGO39" s="112"/>
      <c r="EGP39" s="112"/>
      <c r="EGQ39" s="112"/>
      <c r="EGR39" s="112"/>
      <c r="EGS39" s="112"/>
      <c r="EGT39" s="112"/>
      <c r="EGU39" s="112"/>
      <c r="EGV39" s="112"/>
      <c r="EGW39" s="112"/>
      <c r="EGX39" s="112"/>
      <c r="EGY39" s="112"/>
      <c r="EGZ39" s="112"/>
      <c r="EHA39" s="112"/>
      <c r="EHB39" s="112"/>
      <c r="EHC39" s="112"/>
      <c r="EHD39" s="112"/>
      <c r="EHE39" s="112"/>
      <c r="EHF39" s="112"/>
      <c r="EHG39" s="112"/>
      <c r="EHH39" s="112"/>
      <c r="EHI39" s="112"/>
      <c r="EHJ39" s="112"/>
      <c r="EHK39" s="112"/>
      <c r="EHL39" s="112"/>
      <c r="EHM39" s="112"/>
      <c r="EHN39" s="112"/>
      <c r="EHO39" s="112"/>
      <c r="EHP39" s="112"/>
      <c r="EHQ39" s="112"/>
      <c r="EHR39" s="112"/>
      <c r="EHS39" s="112"/>
      <c r="EHT39" s="112"/>
      <c r="EHU39" s="112"/>
      <c r="EHV39" s="112"/>
      <c r="EHW39" s="112"/>
      <c r="EHX39" s="112"/>
      <c r="EHY39" s="112"/>
      <c r="EHZ39" s="112"/>
      <c r="EIA39" s="112"/>
      <c r="EIB39" s="112"/>
      <c r="EIC39" s="112"/>
      <c r="EID39" s="112"/>
      <c r="EIE39" s="112"/>
      <c r="EIF39" s="112"/>
      <c r="EIG39" s="112"/>
      <c r="EIH39" s="112"/>
      <c r="EII39" s="112"/>
      <c r="EIJ39" s="112"/>
      <c r="EIK39" s="112"/>
      <c r="EIL39" s="112"/>
      <c r="EIM39" s="112"/>
      <c r="EIN39" s="112"/>
      <c r="EIO39" s="112"/>
      <c r="EIP39" s="112"/>
      <c r="EIQ39" s="112"/>
      <c r="EIR39" s="112"/>
      <c r="EIS39" s="112"/>
      <c r="EIT39" s="112"/>
      <c r="EIU39" s="112"/>
      <c r="EIV39" s="112"/>
      <c r="EIW39" s="112"/>
      <c r="EIX39" s="112"/>
      <c r="EIY39" s="112"/>
      <c r="EIZ39" s="112"/>
      <c r="EJA39" s="112"/>
      <c r="EJB39" s="112"/>
      <c r="EJC39" s="112"/>
      <c r="EJD39" s="112"/>
      <c r="EJE39" s="112"/>
      <c r="EJF39" s="112"/>
      <c r="EJG39" s="112"/>
      <c r="EJH39" s="112"/>
      <c r="EJI39" s="112"/>
      <c r="EJJ39" s="112"/>
      <c r="EJK39" s="112"/>
      <c r="EJL39" s="112"/>
      <c r="EJM39" s="112"/>
      <c r="EJN39" s="112"/>
      <c r="EJO39" s="112"/>
      <c r="EJP39" s="112"/>
      <c r="EJQ39" s="112"/>
      <c r="EJR39" s="112"/>
      <c r="EJS39" s="112"/>
      <c r="EJT39" s="112"/>
      <c r="EJU39" s="112"/>
      <c r="EJV39" s="112"/>
      <c r="EJW39" s="112"/>
      <c r="EJX39" s="112"/>
      <c r="EJY39" s="112"/>
      <c r="EJZ39" s="112"/>
      <c r="EKA39" s="112"/>
      <c r="EKB39" s="112"/>
      <c r="EKC39" s="112"/>
      <c r="EKD39" s="112"/>
      <c r="EKE39" s="112"/>
      <c r="EKF39" s="112"/>
      <c r="EKG39" s="112"/>
      <c r="EKH39" s="112"/>
      <c r="EKI39" s="112"/>
      <c r="EKJ39" s="112"/>
      <c r="EKK39" s="112"/>
      <c r="EKL39" s="112"/>
      <c r="EKM39" s="112"/>
      <c r="EKN39" s="112"/>
      <c r="EKO39" s="112"/>
      <c r="EKP39" s="112"/>
      <c r="EKQ39" s="112"/>
      <c r="EKR39" s="112"/>
      <c r="EKS39" s="112"/>
      <c r="EKT39" s="112"/>
      <c r="EKU39" s="112"/>
      <c r="EKV39" s="112"/>
      <c r="EKW39" s="112"/>
      <c r="EKX39" s="112"/>
      <c r="EKY39" s="112"/>
      <c r="EKZ39" s="112"/>
      <c r="ELA39" s="112"/>
      <c r="ELB39" s="112"/>
      <c r="ELC39" s="112"/>
      <c r="ELD39" s="112"/>
      <c r="ELE39" s="112"/>
      <c r="ELF39" s="112"/>
      <c r="ELG39" s="112"/>
      <c r="ELH39" s="112"/>
      <c r="ELI39" s="112"/>
      <c r="ELJ39" s="112"/>
      <c r="ELK39" s="112"/>
      <c r="ELL39" s="112"/>
      <c r="ELM39" s="112"/>
      <c r="ELN39" s="112"/>
      <c r="ELO39" s="112"/>
      <c r="ELP39" s="112"/>
      <c r="ELQ39" s="112"/>
      <c r="ELR39" s="112"/>
      <c r="ELS39" s="112"/>
      <c r="ELT39" s="112"/>
      <c r="ELU39" s="112"/>
      <c r="ELV39" s="112"/>
      <c r="ELW39" s="112"/>
      <c r="ELX39" s="112"/>
      <c r="ELY39" s="112"/>
      <c r="ELZ39" s="112"/>
      <c r="EMA39" s="112"/>
      <c r="EMB39" s="112"/>
      <c r="EMC39" s="112"/>
      <c r="EMD39" s="112"/>
      <c r="EME39" s="112"/>
      <c r="EMF39" s="112"/>
      <c r="EMG39" s="112"/>
      <c r="EMH39" s="112"/>
      <c r="EMI39" s="112"/>
      <c r="EMJ39" s="112"/>
      <c r="EMK39" s="112"/>
      <c r="EML39" s="112"/>
      <c r="EMM39" s="112"/>
      <c r="EMN39" s="112"/>
      <c r="EMO39" s="112"/>
      <c r="EMP39" s="112"/>
      <c r="EMQ39" s="112"/>
      <c r="EMR39" s="112"/>
      <c r="EMS39" s="112"/>
      <c r="EMT39" s="112"/>
      <c r="EMU39" s="112"/>
      <c r="EMV39" s="112"/>
      <c r="EMW39" s="112"/>
      <c r="EMX39" s="112"/>
      <c r="EMY39" s="112"/>
      <c r="EMZ39" s="112"/>
      <c r="ENA39" s="112"/>
      <c r="ENB39" s="112"/>
      <c r="ENC39" s="112"/>
      <c r="END39" s="112"/>
      <c r="ENE39" s="112"/>
      <c r="ENF39" s="112"/>
      <c r="ENG39" s="112"/>
      <c r="ENH39" s="112"/>
      <c r="ENI39" s="112"/>
      <c r="ENJ39" s="112"/>
      <c r="ENK39" s="112"/>
      <c r="ENL39" s="112"/>
      <c r="ENM39" s="112"/>
      <c r="ENN39" s="112"/>
      <c r="ENO39" s="112"/>
      <c r="ENP39" s="112"/>
      <c r="ENQ39" s="112"/>
      <c r="ENR39" s="112"/>
      <c r="ENS39" s="112"/>
      <c r="ENT39" s="112"/>
      <c r="ENU39" s="112"/>
      <c r="ENV39" s="112"/>
      <c r="ENW39" s="112"/>
      <c r="ENX39" s="112"/>
      <c r="ENY39" s="112"/>
      <c r="ENZ39" s="112"/>
      <c r="EOA39" s="112"/>
      <c r="EOB39" s="112"/>
      <c r="EOC39" s="112"/>
      <c r="EOD39" s="112"/>
      <c r="EOE39" s="112"/>
      <c r="EOF39" s="112"/>
      <c r="EOG39" s="112"/>
      <c r="EOH39" s="112"/>
      <c r="EOI39" s="112"/>
      <c r="EOJ39" s="112"/>
      <c r="EOK39" s="112"/>
      <c r="EOL39" s="112"/>
      <c r="EOM39" s="112"/>
      <c r="EON39" s="112"/>
      <c r="EOO39" s="112"/>
      <c r="EOP39" s="112"/>
      <c r="EOQ39" s="112"/>
      <c r="EOR39" s="112"/>
      <c r="EOS39" s="112"/>
      <c r="EOT39" s="112"/>
      <c r="EOU39" s="112"/>
      <c r="EOV39" s="112"/>
      <c r="EOW39" s="112"/>
      <c r="EOX39" s="112"/>
      <c r="EOY39" s="112"/>
      <c r="EOZ39" s="112"/>
      <c r="EPA39" s="112"/>
      <c r="EPB39" s="112"/>
      <c r="EPC39" s="112"/>
      <c r="EPD39" s="112"/>
      <c r="EPE39" s="112"/>
      <c r="EPF39" s="112"/>
      <c r="EPG39" s="112"/>
      <c r="EPH39" s="112"/>
      <c r="EPI39" s="112"/>
      <c r="EPJ39" s="112"/>
      <c r="EPK39" s="112"/>
      <c r="EPL39" s="112"/>
      <c r="EPM39" s="112"/>
      <c r="EPN39" s="112"/>
      <c r="EPO39" s="112"/>
      <c r="EPP39" s="112"/>
      <c r="EPQ39" s="112"/>
      <c r="EPR39" s="112"/>
      <c r="EPS39" s="112"/>
      <c r="EPT39" s="112"/>
      <c r="EPU39" s="112"/>
      <c r="EPV39" s="112"/>
      <c r="EPW39" s="112"/>
      <c r="EPX39" s="112"/>
      <c r="EPY39" s="112"/>
      <c r="EPZ39" s="112"/>
      <c r="EQA39" s="112"/>
      <c r="EQB39" s="112"/>
      <c r="EQC39" s="112"/>
      <c r="EQD39" s="112"/>
      <c r="EQE39" s="112"/>
      <c r="EQF39" s="112"/>
      <c r="EQG39" s="112"/>
      <c r="EQH39" s="112"/>
      <c r="EQI39" s="112"/>
      <c r="EQJ39" s="112"/>
      <c r="EQK39" s="112"/>
      <c r="EQL39" s="112"/>
      <c r="EQM39" s="112"/>
      <c r="EQN39" s="112"/>
      <c r="EQO39" s="112"/>
      <c r="EQP39" s="112"/>
      <c r="EQQ39" s="112"/>
      <c r="EQR39" s="112"/>
      <c r="EQS39" s="112"/>
      <c r="EQT39" s="112"/>
      <c r="EQU39" s="112"/>
      <c r="EQV39" s="112"/>
      <c r="EQW39" s="112"/>
      <c r="EQX39" s="112"/>
      <c r="EQY39" s="112"/>
      <c r="EQZ39" s="112"/>
      <c r="ERA39" s="112"/>
      <c r="ERB39" s="112"/>
      <c r="ERC39" s="112"/>
      <c r="ERD39" s="112"/>
      <c r="ERE39" s="112"/>
      <c r="ERF39" s="112"/>
      <c r="ERG39" s="112"/>
      <c r="ERH39" s="112"/>
      <c r="ERI39" s="112"/>
      <c r="ERJ39" s="112"/>
      <c r="ERK39" s="112"/>
      <c r="ERL39" s="112"/>
      <c r="ERM39" s="112"/>
      <c r="ERN39" s="112"/>
      <c r="ERO39" s="112"/>
      <c r="ERP39" s="112"/>
      <c r="ERQ39" s="112"/>
      <c r="ERR39" s="112"/>
      <c r="ERS39" s="112"/>
      <c r="ERT39" s="112"/>
      <c r="ERU39" s="112"/>
      <c r="ERV39" s="112"/>
      <c r="ERW39" s="112"/>
      <c r="ERX39" s="112"/>
      <c r="ERY39" s="112"/>
      <c r="ERZ39" s="112"/>
      <c r="ESA39" s="112"/>
      <c r="ESB39" s="112"/>
      <c r="ESC39" s="112"/>
      <c r="ESD39" s="112"/>
      <c r="ESE39" s="112"/>
      <c r="ESF39" s="112"/>
      <c r="ESG39" s="112"/>
      <c r="ESH39" s="112"/>
      <c r="ESI39" s="112"/>
      <c r="ESJ39" s="112"/>
      <c r="ESK39" s="112"/>
      <c r="ESL39" s="112"/>
      <c r="ESM39" s="112"/>
      <c r="ESN39" s="112"/>
      <c r="ESO39" s="112"/>
      <c r="ESP39" s="112"/>
      <c r="ESQ39" s="112"/>
      <c r="ESR39" s="112"/>
      <c r="ESS39" s="112"/>
      <c r="EST39" s="112"/>
      <c r="ESU39" s="112"/>
      <c r="ESV39" s="112"/>
      <c r="ESW39" s="112"/>
      <c r="ESX39" s="112"/>
      <c r="ESY39" s="112"/>
      <c r="ESZ39" s="112"/>
      <c r="ETA39" s="112"/>
      <c r="ETB39" s="112"/>
      <c r="ETC39" s="112"/>
      <c r="ETD39" s="112"/>
      <c r="ETE39" s="112"/>
      <c r="ETF39" s="112"/>
      <c r="ETG39" s="112"/>
      <c r="ETH39" s="112"/>
      <c r="ETI39" s="112"/>
      <c r="ETJ39" s="112"/>
      <c r="ETK39" s="112"/>
      <c r="ETL39" s="112"/>
      <c r="ETM39" s="112"/>
      <c r="ETN39" s="112"/>
      <c r="ETO39" s="112"/>
      <c r="ETP39" s="112"/>
      <c r="ETQ39" s="112"/>
      <c r="ETR39" s="112"/>
      <c r="ETS39" s="112"/>
      <c r="ETT39" s="112"/>
      <c r="ETU39" s="112"/>
      <c r="ETV39" s="112"/>
      <c r="ETW39" s="112"/>
      <c r="ETX39" s="112"/>
      <c r="ETY39" s="112"/>
      <c r="ETZ39" s="112"/>
      <c r="EUA39" s="112"/>
      <c r="EUB39" s="112"/>
      <c r="EUC39" s="112"/>
      <c r="EUD39" s="112"/>
      <c r="EUE39" s="112"/>
      <c r="EUF39" s="112"/>
      <c r="EUG39" s="112"/>
      <c r="EUH39" s="112"/>
      <c r="EUI39" s="112"/>
      <c r="EUJ39" s="112"/>
      <c r="EUK39" s="112"/>
      <c r="EUL39" s="112"/>
      <c r="EUM39" s="112"/>
      <c r="EUN39" s="112"/>
      <c r="EUO39" s="112"/>
      <c r="EUP39" s="112"/>
      <c r="EUQ39" s="112"/>
      <c r="EUR39" s="112"/>
      <c r="EUS39" s="112"/>
      <c r="EUT39" s="112"/>
      <c r="EUU39" s="112"/>
      <c r="EUV39" s="112"/>
      <c r="EUW39" s="112"/>
      <c r="EUX39" s="112"/>
      <c r="EUY39" s="112"/>
      <c r="EUZ39" s="112"/>
      <c r="EVA39" s="112"/>
      <c r="EVB39" s="112"/>
      <c r="EVC39" s="112"/>
      <c r="EVD39" s="112"/>
      <c r="EVE39" s="112"/>
      <c r="EVF39" s="112"/>
      <c r="EVG39" s="112"/>
      <c r="EVH39" s="112"/>
      <c r="EVI39" s="112"/>
      <c r="EVJ39" s="112"/>
      <c r="EVK39" s="112"/>
      <c r="EVL39" s="112"/>
      <c r="EVM39" s="112"/>
      <c r="EVN39" s="112"/>
      <c r="EVO39" s="112"/>
      <c r="EVP39" s="112"/>
      <c r="EVQ39" s="112"/>
      <c r="EVR39" s="112"/>
      <c r="EVS39" s="112"/>
      <c r="EVT39" s="112"/>
      <c r="EVU39" s="112"/>
      <c r="EVV39" s="112"/>
      <c r="EVW39" s="112"/>
      <c r="EVX39" s="112"/>
      <c r="EVY39" s="112"/>
      <c r="EVZ39" s="112"/>
      <c r="EWA39" s="112"/>
      <c r="EWB39" s="112"/>
      <c r="EWC39" s="112"/>
      <c r="EWD39" s="112"/>
      <c r="EWE39" s="112"/>
      <c r="EWF39" s="112"/>
      <c r="EWG39" s="112"/>
      <c r="EWH39" s="112"/>
      <c r="EWI39" s="112"/>
      <c r="EWJ39" s="112"/>
      <c r="EWK39" s="112"/>
      <c r="EWL39" s="112"/>
      <c r="EWM39" s="112"/>
      <c r="EWN39" s="112"/>
      <c r="EWO39" s="112"/>
      <c r="EWP39" s="112"/>
      <c r="EWQ39" s="112"/>
      <c r="EWR39" s="112"/>
      <c r="EWS39" s="112"/>
      <c r="EWT39" s="112"/>
      <c r="EWU39" s="112"/>
      <c r="EWV39" s="112"/>
      <c r="EWW39" s="112"/>
      <c r="EWX39" s="112"/>
      <c r="EWY39" s="112"/>
      <c r="EWZ39" s="112"/>
      <c r="EXA39" s="112"/>
      <c r="EXB39" s="112"/>
      <c r="EXC39" s="112"/>
      <c r="EXD39" s="112"/>
      <c r="EXE39" s="112"/>
      <c r="EXF39" s="112"/>
      <c r="EXG39" s="112"/>
      <c r="EXH39" s="112"/>
      <c r="EXI39" s="112"/>
      <c r="EXJ39" s="112"/>
      <c r="EXK39" s="112"/>
      <c r="EXL39" s="112"/>
      <c r="EXM39" s="112"/>
      <c r="EXN39" s="112"/>
      <c r="EXO39" s="112"/>
      <c r="EXP39" s="112"/>
      <c r="EXQ39" s="112"/>
      <c r="EXR39" s="112"/>
      <c r="EXS39" s="112"/>
      <c r="EXT39" s="112"/>
      <c r="EXU39" s="112"/>
      <c r="EXV39" s="112"/>
      <c r="EXW39" s="112"/>
      <c r="EXX39" s="112"/>
      <c r="EXY39" s="112"/>
      <c r="EXZ39" s="112"/>
      <c r="EYA39" s="112"/>
      <c r="EYB39" s="112"/>
      <c r="EYC39" s="112"/>
      <c r="EYD39" s="112"/>
      <c r="EYE39" s="112"/>
      <c r="EYF39" s="112"/>
      <c r="EYG39" s="112"/>
      <c r="EYH39" s="112"/>
      <c r="EYI39" s="112"/>
      <c r="EYJ39" s="112"/>
      <c r="EYK39" s="112"/>
      <c r="EYL39" s="112"/>
      <c r="EYM39" s="112"/>
      <c r="EYN39" s="112"/>
      <c r="EYO39" s="112"/>
      <c r="EYP39" s="112"/>
      <c r="EYQ39" s="112"/>
      <c r="EYR39" s="112"/>
      <c r="EYS39" s="112"/>
      <c r="EYT39" s="112"/>
      <c r="EYU39" s="112"/>
      <c r="EYV39" s="112"/>
      <c r="EYW39" s="112"/>
      <c r="EYX39" s="112"/>
      <c r="EYY39" s="112"/>
      <c r="EYZ39" s="112"/>
      <c r="EZA39" s="112"/>
      <c r="EZB39" s="112"/>
      <c r="EZC39" s="112"/>
      <c r="EZD39" s="112"/>
      <c r="EZE39" s="112"/>
      <c r="EZF39" s="112"/>
      <c r="EZG39" s="112"/>
      <c r="EZH39" s="112"/>
      <c r="EZI39" s="112"/>
      <c r="EZJ39" s="112"/>
      <c r="EZK39" s="112"/>
      <c r="EZL39" s="112"/>
      <c r="EZM39" s="112"/>
      <c r="EZN39" s="112"/>
      <c r="EZO39" s="112"/>
      <c r="EZP39" s="112"/>
      <c r="EZQ39" s="112"/>
      <c r="EZR39" s="112"/>
      <c r="EZS39" s="112"/>
      <c r="EZT39" s="112"/>
      <c r="EZU39" s="112"/>
      <c r="EZV39" s="112"/>
      <c r="EZW39" s="112"/>
      <c r="EZX39" s="112"/>
      <c r="EZY39" s="112"/>
      <c r="EZZ39" s="112"/>
      <c r="FAA39" s="112"/>
      <c r="FAB39" s="112"/>
      <c r="FAC39" s="112"/>
      <c r="FAD39" s="112"/>
      <c r="FAE39" s="112"/>
      <c r="FAF39" s="112"/>
      <c r="FAG39" s="112"/>
      <c r="FAH39" s="112"/>
      <c r="FAI39" s="112"/>
      <c r="FAJ39" s="112"/>
      <c r="FAK39" s="112"/>
      <c r="FAL39" s="112"/>
      <c r="FAM39" s="112"/>
      <c r="FAN39" s="112"/>
      <c r="FAO39" s="112"/>
      <c r="FAP39" s="112"/>
      <c r="FAQ39" s="112"/>
      <c r="FAR39" s="112"/>
      <c r="FAS39" s="112"/>
      <c r="FAT39" s="112"/>
      <c r="FAU39" s="112"/>
      <c r="FAV39" s="112"/>
      <c r="FAW39" s="112"/>
      <c r="FAX39" s="112"/>
      <c r="FAY39" s="112"/>
      <c r="FAZ39" s="112"/>
      <c r="FBA39" s="112"/>
      <c r="FBB39" s="112"/>
      <c r="FBC39" s="112"/>
      <c r="FBD39" s="112"/>
      <c r="FBE39" s="112"/>
      <c r="FBF39" s="112"/>
      <c r="FBG39" s="112"/>
      <c r="FBH39" s="112"/>
      <c r="FBI39" s="112"/>
      <c r="FBJ39" s="112"/>
      <c r="FBK39" s="112"/>
      <c r="FBL39" s="112"/>
      <c r="FBM39" s="112"/>
      <c r="FBN39" s="112"/>
      <c r="FBO39" s="112"/>
      <c r="FBP39" s="112"/>
      <c r="FBQ39" s="112"/>
      <c r="FBR39" s="112"/>
      <c r="FBS39" s="112"/>
      <c r="FBT39" s="112"/>
      <c r="FBU39" s="112"/>
      <c r="FBV39" s="112"/>
      <c r="FBW39" s="112"/>
      <c r="FBX39" s="112"/>
      <c r="FBY39" s="112"/>
      <c r="FBZ39" s="112"/>
      <c r="FCA39" s="112"/>
      <c r="FCB39" s="112"/>
      <c r="FCC39" s="112"/>
      <c r="FCD39" s="112"/>
      <c r="FCE39" s="112"/>
      <c r="FCF39" s="112"/>
      <c r="FCG39" s="112"/>
      <c r="FCH39" s="112"/>
      <c r="FCI39" s="112"/>
      <c r="FCJ39" s="112"/>
      <c r="FCK39" s="112"/>
      <c r="FCL39" s="112"/>
      <c r="FCM39" s="112"/>
      <c r="FCN39" s="112"/>
      <c r="FCO39" s="112"/>
      <c r="FCP39" s="112"/>
      <c r="FCQ39" s="112"/>
      <c r="FCR39" s="112"/>
      <c r="FCS39" s="112"/>
      <c r="FCT39" s="112"/>
      <c r="FCU39" s="112"/>
      <c r="FCV39" s="112"/>
      <c r="FCW39" s="112"/>
      <c r="FCX39" s="112"/>
      <c r="FCY39" s="112"/>
      <c r="FCZ39" s="112"/>
      <c r="FDA39" s="112"/>
      <c r="FDB39" s="112"/>
      <c r="FDC39" s="112"/>
      <c r="FDD39" s="112"/>
      <c r="FDE39" s="112"/>
      <c r="FDF39" s="112"/>
      <c r="FDG39" s="112"/>
      <c r="FDH39" s="112"/>
      <c r="FDI39" s="112"/>
      <c r="FDJ39" s="112"/>
      <c r="FDK39" s="112"/>
      <c r="FDL39" s="112"/>
      <c r="FDM39" s="112"/>
      <c r="FDN39" s="112"/>
      <c r="FDO39" s="112"/>
      <c r="FDP39" s="112"/>
      <c r="FDQ39" s="112"/>
      <c r="FDR39" s="112"/>
      <c r="FDS39" s="112"/>
      <c r="FDT39" s="112"/>
      <c r="FDU39" s="112"/>
      <c r="FDV39" s="112"/>
      <c r="FDW39" s="112"/>
      <c r="FDX39" s="112"/>
      <c r="FDY39" s="112"/>
      <c r="FDZ39" s="112"/>
      <c r="FEA39" s="112"/>
      <c r="FEB39" s="112"/>
      <c r="FEC39" s="112"/>
      <c r="FED39" s="112"/>
      <c r="FEE39" s="112"/>
      <c r="FEF39" s="112"/>
      <c r="FEG39" s="112"/>
      <c r="FEH39" s="112"/>
      <c r="FEI39" s="112"/>
      <c r="FEJ39" s="112"/>
      <c r="FEK39" s="112"/>
      <c r="FEL39" s="112"/>
      <c r="FEM39" s="112"/>
      <c r="FEN39" s="112"/>
      <c r="FEO39" s="112"/>
      <c r="FEP39" s="112"/>
      <c r="FEQ39" s="112"/>
      <c r="FER39" s="112"/>
      <c r="FES39" s="112"/>
      <c r="FET39" s="112"/>
      <c r="FEU39" s="112"/>
      <c r="FEV39" s="112"/>
      <c r="FEW39" s="112"/>
      <c r="FEX39" s="112"/>
      <c r="FEY39" s="112"/>
      <c r="FEZ39" s="112"/>
      <c r="FFA39" s="112"/>
      <c r="FFB39" s="112"/>
      <c r="FFC39" s="112"/>
      <c r="FFD39" s="112"/>
      <c r="FFE39" s="112"/>
      <c r="FFF39" s="112"/>
      <c r="FFG39" s="112"/>
      <c r="FFH39" s="112"/>
      <c r="FFI39" s="112"/>
      <c r="FFJ39" s="112"/>
      <c r="FFK39" s="112"/>
      <c r="FFL39" s="112"/>
      <c r="FFM39" s="112"/>
      <c r="FFN39" s="112"/>
      <c r="FFO39" s="112"/>
      <c r="FFP39" s="112"/>
      <c r="FFQ39" s="112"/>
      <c r="FFR39" s="112"/>
      <c r="FFS39" s="112"/>
      <c r="FFT39" s="112"/>
      <c r="FFU39" s="112"/>
      <c r="FFV39" s="112"/>
      <c r="FFW39" s="112"/>
      <c r="FFX39" s="112"/>
      <c r="FFY39" s="112"/>
      <c r="FFZ39" s="112"/>
      <c r="FGA39" s="112"/>
      <c r="FGB39" s="112"/>
      <c r="FGC39" s="112"/>
      <c r="FGD39" s="112"/>
      <c r="FGE39" s="112"/>
      <c r="FGF39" s="112"/>
      <c r="FGG39" s="112"/>
      <c r="FGH39" s="112"/>
      <c r="FGI39" s="112"/>
      <c r="FGJ39" s="112"/>
      <c r="FGK39" s="112"/>
      <c r="FGL39" s="112"/>
      <c r="FGM39" s="112"/>
      <c r="FGN39" s="112"/>
      <c r="FGO39" s="112"/>
      <c r="FGP39" s="112"/>
      <c r="FGQ39" s="112"/>
      <c r="FGR39" s="112"/>
      <c r="FGS39" s="112"/>
      <c r="FGT39" s="112"/>
      <c r="FGU39" s="112"/>
      <c r="FGV39" s="112"/>
      <c r="FGW39" s="112"/>
      <c r="FGX39" s="112"/>
      <c r="FGY39" s="112"/>
      <c r="FGZ39" s="112"/>
      <c r="FHA39" s="112"/>
      <c r="FHB39" s="112"/>
      <c r="FHC39" s="112"/>
      <c r="FHD39" s="112"/>
      <c r="FHE39" s="112"/>
      <c r="FHF39" s="112"/>
      <c r="FHG39" s="112"/>
      <c r="FHH39" s="112"/>
      <c r="FHI39" s="112"/>
      <c r="FHJ39" s="112"/>
      <c r="FHK39" s="112"/>
      <c r="FHL39" s="112"/>
      <c r="FHM39" s="112"/>
      <c r="FHN39" s="112"/>
      <c r="FHO39" s="112"/>
      <c r="FHP39" s="112"/>
      <c r="FHQ39" s="112"/>
      <c r="FHR39" s="112"/>
      <c r="FHS39" s="112"/>
      <c r="FHT39" s="112"/>
      <c r="FHU39" s="112"/>
      <c r="FHV39" s="112"/>
      <c r="FHW39" s="112"/>
      <c r="FHX39" s="112"/>
      <c r="FHY39" s="112"/>
      <c r="FHZ39" s="112"/>
      <c r="FIA39" s="112"/>
      <c r="FIB39" s="112"/>
      <c r="FIC39" s="112"/>
      <c r="FID39" s="112"/>
      <c r="FIE39" s="112"/>
      <c r="FIF39" s="112"/>
      <c r="FIG39" s="112"/>
      <c r="FIH39" s="112"/>
      <c r="FII39" s="112"/>
      <c r="FIJ39" s="112"/>
      <c r="FIK39" s="112"/>
      <c r="FIL39" s="112"/>
      <c r="FIM39" s="112"/>
      <c r="FIN39" s="112"/>
      <c r="FIO39" s="112"/>
      <c r="FIP39" s="112"/>
      <c r="FIQ39" s="112"/>
      <c r="FIR39" s="112"/>
      <c r="FIS39" s="112"/>
      <c r="FIT39" s="112"/>
      <c r="FIU39" s="112"/>
      <c r="FIV39" s="112"/>
      <c r="FIW39" s="112"/>
      <c r="FIX39" s="112"/>
      <c r="FIY39" s="112"/>
      <c r="FIZ39" s="112"/>
      <c r="FJA39" s="112"/>
      <c r="FJB39" s="112"/>
      <c r="FJC39" s="112"/>
      <c r="FJD39" s="112"/>
      <c r="FJE39" s="112"/>
      <c r="FJF39" s="112"/>
      <c r="FJG39" s="112"/>
      <c r="FJH39" s="112"/>
      <c r="FJI39" s="112"/>
      <c r="FJJ39" s="112"/>
      <c r="FJK39" s="112"/>
      <c r="FJL39" s="112"/>
      <c r="FJM39" s="112"/>
      <c r="FJN39" s="112"/>
      <c r="FJO39" s="112"/>
      <c r="FJP39" s="112"/>
      <c r="FJQ39" s="112"/>
      <c r="FJR39" s="112"/>
      <c r="FJS39" s="112"/>
      <c r="FJT39" s="112"/>
      <c r="FJU39" s="112"/>
      <c r="FJV39" s="112"/>
      <c r="FJW39" s="112"/>
      <c r="FJX39" s="112"/>
      <c r="FJY39" s="112"/>
      <c r="FJZ39" s="112"/>
      <c r="FKA39" s="112"/>
      <c r="FKB39" s="112"/>
      <c r="FKC39" s="112"/>
      <c r="FKD39" s="112"/>
      <c r="FKE39" s="112"/>
      <c r="FKF39" s="112"/>
      <c r="FKG39" s="112"/>
      <c r="FKH39" s="112"/>
      <c r="FKI39" s="112"/>
      <c r="FKJ39" s="112"/>
      <c r="FKK39" s="112"/>
      <c r="FKL39" s="112"/>
      <c r="FKM39" s="112"/>
      <c r="FKN39" s="112"/>
      <c r="FKO39" s="112"/>
      <c r="FKP39" s="112"/>
      <c r="FKQ39" s="112"/>
      <c r="FKR39" s="112"/>
      <c r="FKS39" s="112"/>
      <c r="FKT39" s="112"/>
      <c r="FKU39" s="112"/>
      <c r="FKV39" s="112"/>
      <c r="FKW39" s="112"/>
      <c r="FKX39" s="112"/>
      <c r="FKY39" s="112"/>
      <c r="FKZ39" s="112"/>
      <c r="FLA39" s="112"/>
      <c r="FLB39" s="112"/>
      <c r="FLC39" s="112"/>
      <c r="FLD39" s="112"/>
      <c r="FLE39" s="112"/>
      <c r="FLF39" s="112"/>
      <c r="FLG39" s="112"/>
      <c r="FLH39" s="112"/>
      <c r="FLI39" s="112"/>
      <c r="FLJ39" s="112"/>
      <c r="FLK39" s="112"/>
      <c r="FLL39" s="112"/>
      <c r="FLM39" s="112"/>
      <c r="FLN39" s="112"/>
      <c r="FLO39" s="112"/>
      <c r="FLP39" s="112"/>
      <c r="FLQ39" s="112"/>
      <c r="FLR39" s="112"/>
      <c r="FLS39" s="112"/>
      <c r="FLT39" s="112"/>
      <c r="FLU39" s="112"/>
      <c r="FLV39" s="112"/>
      <c r="FLW39" s="112"/>
      <c r="FLX39" s="112"/>
      <c r="FLY39" s="112"/>
      <c r="FLZ39" s="112"/>
      <c r="FMA39" s="112"/>
      <c r="FMB39" s="112"/>
      <c r="FMC39" s="112"/>
      <c r="FMD39" s="112"/>
      <c r="FME39" s="112"/>
      <c r="FMF39" s="112"/>
      <c r="FMG39" s="112"/>
      <c r="FMH39" s="112"/>
      <c r="FMI39" s="112"/>
      <c r="FMJ39" s="112"/>
      <c r="FMK39" s="112"/>
      <c r="FML39" s="112"/>
      <c r="FMM39" s="112"/>
      <c r="FMN39" s="112"/>
      <c r="FMO39" s="112"/>
      <c r="FMP39" s="112"/>
      <c r="FMQ39" s="112"/>
      <c r="FMR39" s="112"/>
      <c r="FMS39" s="112"/>
      <c r="FMT39" s="112"/>
      <c r="FMU39" s="112"/>
      <c r="FMV39" s="112"/>
      <c r="FMW39" s="112"/>
      <c r="FMX39" s="112"/>
      <c r="FMY39" s="112"/>
      <c r="FMZ39" s="112"/>
      <c r="FNA39" s="112"/>
      <c r="FNB39" s="112"/>
      <c r="FNC39" s="112"/>
      <c r="FND39" s="112"/>
      <c r="FNE39" s="112"/>
      <c r="FNF39" s="112"/>
      <c r="FNG39" s="112"/>
      <c r="FNH39" s="112"/>
      <c r="FNI39" s="112"/>
      <c r="FNJ39" s="112"/>
      <c r="FNK39" s="112"/>
      <c r="FNL39" s="112"/>
      <c r="FNM39" s="112"/>
      <c r="FNN39" s="112"/>
      <c r="FNO39" s="112"/>
      <c r="FNP39" s="112"/>
      <c r="FNQ39" s="112"/>
      <c r="FNR39" s="112"/>
      <c r="FNS39" s="112"/>
      <c r="FNT39" s="112"/>
      <c r="FNU39" s="112"/>
      <c r="FNV39" s="112"/>
      <c r="FNW39" s="112"/>
      <c r="FNX39" s="112"/>
      <c r="FNY39" s="112"/>
      <c r="FNZ39" s="112"/>
      <c r="FOA39" s="112"/>
      <c r="FOB39" s="112"/>
      <c r="FOC39" s="112"/>
      <c r="FOD39" s="112"/>
      <c r="FOE39" s="112"/>
      <c r="FOF39" s="112"/>
      <c r="FOG39" s="112"/>
      <c r="FOH39" s="112"/>
      <c r="FOI39" s="112"/>
      <c r="FOJ39" s="112"/>
      <c r="FOK39" s="112"/>
      <c r="FOL39" s="112"/>
      <c r="FOM39" s="112"/>
      <c r="FON39" s="112"/>
      <c r="FOO39" s="112"/>
      <c r="FOP39" s="112"/>
      <c r="FOQ39" s="112"/>
      <c r="FOR39" s="112"/>
      <c r="FOS39" s="112"/>
      <c r="FOT39" s="112"/>
      <c r="FOU39" s="112"/>
      <c r="FOV39" s="112"/>
      <c r="FOW39" s="112"/>
      <c r="FOX39" s="112"/>
      <c r="FOY39" s="112"/>
      <c r="FOZ39" s="112"/>
      <c r="FPA39" s="112"/>
      <c r="FPB39" s="112"/>
      <c r="FPC39" s="112"/>
      <c r="FPD39" s="112"/>
      <c r="FPE39" s="112"/>
      <c r="FPF39" s="112"/>
      <c r="FPG39" s="112"/>
      <c r="FPH39" s="112"/>
      <c r="FPI39" s="112"/>
      <c r="FPJ39" s="112"/>
      <c r="FPK39" s="112"/>
      <c r="FPL39" s="112"/>
      <c r="FPM39" s="112"/>
      <c r="FPN39" s="112"/>
      <c r="FPO39" s="112"/>
      <c r="FPP39" s="112"/>
      <c r="FPQ39" s="112"/>
      <c r="FPR39" s="112"/>
      <c r="FPS39" s="112"/>
      <c r="FPT39" s="112"/>
      <c r="FPU39" s="112"/>
      <c r="FPV39" s="112"/>
      <c r="FPW39" s="112"/>
      <c r="FPX39" s="112"/>
      <c r="FPY39" s="112"/>
      <c r="FPZ39" s="112"/>
      <c r="FQA39" s="112"/>
      <c r="FQB39" s="112"/>
      <c r="FQC39" s="112"/>
      <c r="FQD39" s="112"/>
      <c r="FQE39" s="112"/>
      <c r="FQF39" s="112"/>
      <c r="FQG39" s="112"/>
      <c r="FQH39" s="112"/>
      <c r="FQI39" s="112"/>
      <c r="FQJ39" s="112"/>
      <c r="FQK39" s="112"/>
      <c r="FQL39" s="112"/>
      <c r="FQM39" s="112"/>
      <c r="FQN39" s="112"/>
      <c r="FQO39" s="112"/>
      <c r="FQP39" s="112"/>
      <c r="FQQ39" s="112"/>
      <c r="FQR39" s="112"/>
      <c r="FQS39" s="112"/>
      <c r="FQT39" s="112"/>
      <c r="FQU39" s="112"/>
      <c r="FQV39" s="112"/>
      <c r="FQW39" s="112"/>
      <c r="FQX39" s="112"/>
      <c r="FQY39" s="112"/>
      <c r="FQZ39" s="112"/>
      <c r="FRA39" s="112"/>
      <c r="FRB39" s="112"/>
      <c r="FRC39" s="112"/>
      <c r="FRD39" s="112"/>
      <c r="FRE39" s="112"/>
      <c r="FRF39" s="112"/>
      <c r="FRG39" s="112"/>
      <c r="FRH39" s="112"/>
      <c r="FRI39" s="112"/>
      <c r="FRJ39" s="112"/>
      <c r="FRK39" s="112"/>
      <c r="FRL39" s="112"/>
      <c r="FRM39" s="112"/>
      <c r="FRN39" s="112"/>
      <c r="FRO39" s="112"/>
      <c r="FRP39" s="112"/>
      <c r="FRQ39" s="112"/>
      <c r="FRR39" s="112"/>
      <c r="FRS39" s="112"/>
      <c r="FRT39" s="112"/>
      <c r="FRU39" s="112"/>
      <c r="FRV39" s="112"/>
      <c r="FRW39" s="112"/>
      <c r="FRX39" s="112"/>
      <c r="FRY39" s="112"/>
      <c r="FRZ39" s="112"/>
      <c r="FSA39" s="112"/>
      <c r="FSB39" s="112"/>
      <c r="FSC39" s="112"/>
      <c r="FSD39" s="112"/>
      <c r="FSE39" s="112"/>
      <c r="FSF39" s="112"/>
      <c r="FSG39" s="112"/>
      <c r="FSH39" s="112"/>
      <c r="FSI39" s="112"/>
      <c r="FSJ39" s="112"/>
      <c r="FSK39" s="112"/>
      <c r="FSL39" s="112"/>
      <c r="FSM39" s="112"/>
      <c r="FSN39" s="112"/>
      <c r="FSO39" s="112"/>
      <c r="FSP39" s="112"/>
      <c r="FSQ39" s="112"/>
      <c r="FSR39" s="112"/>
      <c r="FSS39" s="112"/>
      <c r="FST39" s="112"/>
      <c r="FSU39" s="112"/>
      <c r="FSV39" s="112"/>
      <c r="FSW39" s="112"/>
      <c r="FSX39" s="112"/>
      <c r="FSY39" s="112"/>
      <c r="FSZ39" s="112"/>
      <c r="FTA39" s="112"/>
      <c r="FTB39" s="112"/>
      <c r="FTC39" s="112"/>
      <c r="FTD39" s="112"/>
      <c r="FTE39" s="112"/>
      <c r="FTF39" s="112"/>
      <c r="FTG39" s="112"/>
      <c r="FTH39" s="112"/>
      <c r="FTI39" s="112"/>
      <c r="FTJ39" s="112"/>
      <c r="FTK39" s="112"/>
      <c r="FTL39" s="112"/>
      <c r="FTM39" s="112"/>
      <c r="FTN39" s="112"/>
      <c r="FTO39" s="112"/>
      <c r="FTP39" s="112"/>
      <c r="FTQ39" s="112"/>
      <c r="FTR39" s="112"/>
      <c r="FTS39" s="112"/>
      <c r="FTT39" s="112"/>
      <c r="FTU39" s="112"/>
      <c r="FTV39" s="112"/>
      <c r="FTW39" s="112"/>
      <c r="FTX39" s="112"/>
      <c r="FTY39" s="112"/>
      <c r="FTZ39" s="112"/>
      <c r="FUA39" s="112"/>
      <c r="FUB39" s="112"/>
      <c r="FUC39" s="112"/>
      <c r="FUD39" s="112"/>
      <c r="FUE39" s="112"/>
      <c r="FUF39" s="112"/>
      <c r="FUG39" s="112"/>
      <c r="FUH39" s="112"/>
      <c r="FUI39" s="112"/>
      <c r="FUJ39" s="112"/>
      <c r="FUK39" s="112"/>
      <c r="FUL39" s="112"/>
      <c r="FUM39" s="112"/>
      <c r="FUN39" s="112"/>
      <c r="FUO39" s="112"/>
      <c r="FUP39" s="112"/>
      <c r="FUQ39" s="112"/>
      <c r="FUR39" s="112"/>
      <c r="FUS39" s="112"/>
      <c r="FUT39" s="112"/>
      <c r="FUU39" s="112"/>
      <c r="FUV39" s="112"/>
      <c r="FUW39" s="112"/>
      <c r="FUX39" s="112"/>
      <c r="FUY39" s="112"/>
      <c r="FUZ39" s="112"/>
      <c r="FVA39" s="112"/>
      <c r="FVB39" s="112"/>
      <c r="FVC39" s="112"/>
      <c r="FVD39" s="112"/>
      <c r="FVE39" s="112"/>
      <c r="FVF39" s="112"/>
      <c r="FVG39" s="112"/>
      <c r="FVH39" s="112"/>
      <c r="FVI39" s="112"/>
      <c r="FVJ39" s="112"/>
      <c r="FVK39" s="112"/>
      <c r="FVL39" s="112"/>
      <c r="FVM39" s="112"/>
      <c r="FVN39" s="112"/>
      <c r="FVO39" s="112"/>
      <c r="FVP39" s="112"/>
      <c r="FVQ39" s="112"/>
      <c r="FVR39" s="112"/>
      <c r="FVS39" s="112"/>
      <c r="FVT39" s="112"/>
      <c r="FVU39" s="112"/>
      <c r="FVV39" s="112"/>
      <c r="FVW39" s="112"/>
      <c r="FVX39" s="112"/>
      <c r="FVY39" s="112"/>
      <c r="FVZ39" s="112"/>
      <c r="FWA39" s="112"/>
      <c r="FWB39" s="112"/>
      <c r="FWC39" s="112"/>
      <c r="FWD39" s="112"/>
      <c r="FWE39" s="112"/>
      <c r="FWF39" s="112"/>
      <c r="FWG39" s="112"/>
      <c r="FWH39" s="112"/>
      <c r="FWI39" s="112"/>
      <c r="FWJ39" s="112"/>
      <c r="FWK39" s="112"/>
      <c r="FWL39" s="112"/>
      <c r="FWM39" s="112"/>
      <c r="FWN39" s="112"/>
      <c r="FWO39" s="112"/>
      <c r="FWP39" s="112"/>
      <c r="FWQ39" s="112"/>
      <c r="FWR39" s="112"/>
      <c r="FWS39" s="112"/>
      <c r="FWT39" s="112"/>
      <c r="FWU39" s="112"/>
      <c r="FWV39" s="112"/>
      <c r="FWW39" s="112"/>
      <c r="FWX39" s="112"/>
      <c r="FWY39" s="112"/>
      <c r="FWZ39" s="112"/>
      <c r="FXA39" s="112"/>
      <c r="FXB39" s="112"/>
      <c r="FXC39" s="112"/>
      <c r="FXD39" s="112"/>
      <c r="FXE39" s="112"/>
      <c r="FXF39" s="112"/>
      <c r="FXG39" s="112"/>
      <c r="FXH39" s="112"/>
      <c r="FXI39" s="112"/>
      <c r="FXJ39" s="112"/>
      <c r="FXK39" s="112"/>
      <c r="FXL39" s="112"/>
      <c r="FXM39" s="112"/>
      <c r="FXN39" s="112"/>
      <c r="FXO39" s="112"/>
      <c r="FXP39" s="112"/>
      <c r="FXQ39" s="112"/>
      <c r="FXR39" s="112"/>
      <c r="FXS39" s="112"/>
      <c r="FXT39" s="112"/>
      <c r="FXU39" s="112"/>
      <c r="FXV39" s="112"/>
      <c r="FXW39" s="112"/>
      <c r="FXX39" s="112"/>
      <c r="FXY39" s="112"/>
      <c r="FXZ39" s="112"/>
      <c r="FYA39" s="112"/>
      <c r="FYB39" s="112"/>
      <c r="FYC39" s="112"/>
      <c r="FYD39" s="112"/>
      <c r="FYE39" s="112"/>
      <c r="FYF39" s="112"/>
      <c r="FYG39" s="112"/>
      <c r="FYH39" s="112"/>
      <c r="FYI39" s="112"/>
      <c r="FYJ39" s="112"/>
      <c r="FYK39" s="112"/>
      <c r="FYL39" s="112"/>
      <c r="FYM39" s="112"/>
      <c r="FYN39" s="112"/>
      <c r="FYO39" s="112"/>
      <c r="FYP39" s="112"/>
      <c r="FYQ39" s="112"/>
      <c r="FYR39" s="112"/>
      <c r="FYS39" s="112"/>
      <c r="FYT39" s="112"/>
      <c r="FYU39" s="112"/>
      <c r="FYV39" s="112"/>
      <c r="FYW39" s="112"/>
      <c r="FYX39" s="112"/>
      <c r="FYY39" s="112"/>
      <c r="FYZ39" s="112"/>
      <c r="FZA39" s="112"/>
      <c r="FZB39" s="112"/>
      <c r="FZC39" s="112"/>
      <c r="FZD39" s="112"/>
      <c r="FZE39" s="112"/>
      <c r="FZF39" s="112"/>
      <c r="FZG39" s="112"/>
      <c r="FZH39" s="112"/>
      <c r="FZI39" s="112"/>
      <c r="FZJ39" s="112"/>
      <c r="FZK39" s="112"/>
      <c r="FZL39" s="112"/>
      <c r="FZM39" s="112"/>
      <c r="FZN39" s="112"/>
      <c r="FZO39" s="112"/>
      <c r="FZP39" s="112"/>
      <c r="FZQ39" s="112"/>
      <c r="FZR39" s="112"/>
      <c r="FZS39" s="112"/>
      <c r="FZT39" s="112"/>
      <c r="FZU39" s="112"/>
      <c r="FZV39" s="112"/>
      <c r="FZW39" s="112"/>
      <c r="FZX39" s="112"/>
      <c r="FZY39" s="112"/>
      <c r="FZZ39" s="112"/>
      <c r="GAA39" s="112"/>
      <c r="GAB39" s="112"/>
      <c r="GAC39" s="112"/>
      <c r="GAD39" s="112"/>
      <c r="GAE39" s="112"/>
      <c r="GAF39" s="112"/>
      <c r="GAG39" s="112"/>
      <c r="GAH39" s="112"/>
      <c r="GAI39" s="112"/>
      <c r="GAJ39" s="112"/>
      <c r="GAK39" s="112"/>
      <c r="GAL39" s="112"/>
      <c r="GAM39" s="112"/>
      <c r="GAN39" s="112"/>
      <c r="GAO39" s="112"/>
      <c r="GAP39" s="112"/>
      <c r="GAQ39" s="112"/>
      <c r="GAR39" s="112"/>
      <c r="GAS39" s="112"/>
      <c r="GAT39" s="112"/>
      <c r="GAU39" s="112"/>
      <c r="GAV39" s="112"/>
      <c r="GAW39" s="112"/>
      <c r="GAX39" s="112"/>
      <c r="GAY39" s="112"/>
      <c r="GAZ39" s="112"/>
      <c r="GBA39" s="112"/>
      <c r="GBB39" s="112"/>
      <c r="GBC39" s="112"/>
      <c r="GBD39" s="112"/>
      <c r="GBE39" s="112"/>
      <c r="GBF39" s="112"/>
      <c r="GBG39" s="112"/>
      <c r="GBH39" s="112"/>
      <c r="GBI39" s="112"/>
      <c r="GBJ39" s="112"/>
      <c r="GBK39" s="112"/>
      <c r="GBL39" s="112"/>
      <c r="GBM39" s="112"/>
      <c r="GBN39" s="112"/>
      <c r="GBO39" s="112"/>
      <c r="GBP39" s="112"/>
      <c r="GBQ39" s="112"/>
      <c r="GBR39" s="112"/>
      <c r="GBS39" s="112"/>
      <c r="GBT39" s="112"/>
      <c r="GBU39" s="112"/>
      <c r="GBV39" s="112"/>
      <c r="GBW39" s="112"/>
      <c r="GBX39" s="112"/>
      <c r="GBY39" s="112"/>
      <c r="GBZ39" s="112"/>
      <c r="GCA39" s="112"/>
      <c r="GCB39" s="112"/>
      <c r="GCC39" s="112"/>
      <c r="GCD39" s="112"/>
      <c r="GCE39" s="112"/>
      <c r="GCF39" s="112"/>
      <c r="GCG39" s="112"/>
      <c r="GCH39" s="112"/>
      <c r="GCI39" s="112"/>
      <c r="GCJ39" s="112"/>
      <c r="GCK39" s="112"/>
      <c r="GCL39" s="112"/>
      <c r="GCM39" s="112"/>
      <c r="GCN39" s="112"/>
      <c r="GCO39" s="112"/>
      <c r="GCP39" s="112"/>
      <c r="GCQ39" s="112"/>
      <c r="GCR39" s="112"/>
      <c r="GCS39" s="112"/>
      <c r="GCT39" s="112"/>
      <c r="GCU39" s="112"/>
      <c r="GCV39" s="112"/>
      <c r="GCW39" s="112"/>
      <c r="GCX39" s="112"/>
      <c r="GCY39" s="112"/>
      <c r="GCZ39" s="112"/>
      <c r="GDA39" s="112"/>
      <c r="GDB39" s="112"/>
      <c r="GDC39" s="112"/>
      <c r="GDD39" s="112"/>
      <c r="GDE39" s="112"/>
      <c r="GDF39" s="112"/>
      <c r="GDG39" s="112"/>
      <c r="GDH39" s="112"/>
      <c r="GDI39" s="112"/>
      <c r="GDJ39" s="112"/>
      <c r="GDK39" s="112"/>
      <c r="GDL39" s="112"/>
      <c r="GDM39" s="112"/>
      <c r="GDN39" s="112"/>
      <c r="GDO39" s="112"/>
      <c r="GDP39" s="112"/>
      <c r="GDQ39" s="112"/>
      <c r="GDR39" s="112"/>
      <c r="GDS39" s="112"/>
      <c r="GDT39" s="112"/>
      <c r="GDU39" s="112"/>
      <c r="GDV39" s="112"/>
      <c r="GDW39" s="112"/>
      <c r="GDX39" s="112"/>
      <c r="GDY39" s="112"/>
      <c r="GDZ39" s="112"/>
      <c r="GEA39" s="112"/>
      <c r="GEB39" s="112"/>
      <c r="GEC39" s="112"/>
      <c r="GED39" s="112"/>
      <c r="GEE39" s="112"/>
      <c r="GEF39" s="112"/>
      <c r="GEG39" s="112"/>
      <c r="GEH39" s="112"/>
      <c r="GEI39" s="112"/>
      <c r="GEJ39" s="112"/>
      <c r="GEK39" s="112"/>
      <c r="GEL39" s="112"/>
      <c r="GEM39" s="112"/>
      <c r="GEN39" s="112"/>
      <c r="GEO39" s="112"/>
      <c r="GEP39" s="112"/>
      <c r="GEQ39" s="112"/>
      <c r="GER39" s="112"/>
      <c r="GES39" s="112"/>
      <c r="GET39" s="112"/>
      <c r="GEU39" s="112"/>
      <c r="GEV39" s="112"/>
      <c r="GEW39" s="112"/>
      <c r="GEX39" s="112"/>
      <c r="GEY39" s="112"/>
      <c r="GEZ39" s="112"/>
      <c r="GFA39" s="112"/>
      <c r="GFB39" s="112"/>
      <c r="GFC39" s="112"/>
      <c r="GFD39" s="112"/>
      <c r="GFE39" s="112"/>
      <c r="GFF39" s="112"/>
      <c r="GFG39" s="112"/>
      <c r="GFH39" s="112"/>
      <c r="GFI39" s="112"/>
      <c r="GFJ39" s="112"/>
      <c r="GFK39" s="112"/>
      <c r="GFL39" s="112"/>
      <c r="GFM39" s="112"/>
      <c r="GFN39" s="112"/>
      <c r="GFO39" s="112"/>
      <c r="GFP39" s="112"/>
      <c r="GFQ39" s="112"/>
      <c r="GFR39" s="112"/>
      <c r="GFS39" s="112"/>
      <c r="GFT39" s="112"/>
      <c r="GFU39" s="112"/>
      <c r="GFV39" s="112"/>
      <c r="GFW39" s="112"/>
      <c r="GFX39" s="112"/>
      <c r="GFY39" s="112"/>
      <c r="GFZ39" s="112"/>
      <c r="GGA39" s="112"/>
      <c r="GGB39" s="112"/>
      <c r="GGC39" s="112"/>
      <c r="GGD39" s="112"/>
      <c r="GGE39" s="112"/>
      <c r="GGF39" s="112"/>
      <c r="GGG39" s="112"/>
      <c r="GGH39" s="112"/>
      <c r="GGI39" s="112"/>
      <c r="GGJ39" s="112"/>
      <c r="GGK39" s="112"/>
      <c r="GGL39" s="112"/>
      <c r="GGM39" s="112"/>
      <c r="GGN39" s="112"/>
      <c r="GGO39" s="112"/>
      <c r="GGP39" s="112"/>
      <c r="GGQ39" s="112"/>
      <c r="GGR39" s="112"/>
      <c r="GGS39" s="112"/>
      <c r="GGT39" s="112"/>
      <c r="GGU39" s="112"/>
      <c r="GGV39" s="112"/>
      <c r="GGW39" s="112"/>
      <c r="GGX39" s="112"/>
      <c r="GGY39" s="112"/>
      <c r="GGZ39" s="112"/>
      <c r="GHA39" s="112"/>
      <c r="GHB39" s="112"/>
      <c r="GHC39" s="112"/>
      <c r="GHD39" s="112"/>
      <c r="GHE39" s="112"/>
      <c r="GHF39" s="112"/>
      <c r="GHG39" s="112"/>
      <c r="GHH39" s="112"/>
      <c r="GHI39" s="112"/>
      <c r="GHJ39" s="112"/>
      <c r="GHK39" s="112"/>
      <c r="GHL39" s="112"/>
      <c r="GHM39" s="112"/>
      <c r="GHN39" s="112"/>
      <c r="GHO39" s="112"/>
      <c r="GHP39" s="112"/>
      <c r="GHQ39" s="112"/>
      <c r="GHR39" s="112"/>
      <c r="GHS39" s="112"/>
      <c r="GHT39" s="112"/>
      <c r="GHU39" s="112"/>
      <c r="GHV39" s="112"/>
      <c r="GHW39" s="112"/>
      <c r="GHX39" s="112"/>
      <c r="GHY39" s="112"/>
      <c r="GHZ39" s="112"/>
      <c r="GIA39" s="112"/>
      <c r="GIB39" s="112"/>
      <c r="GIC39" s="112"/>
      <c r="GID39" s="112"/>
      <c r="GIE39" s="112"/>
      <c r="GIF39" s="112"/>
      <c r="GIG39" s="112"/>
      <c r="GIH39" s="112"/>
      <c r="GII39" s="112"/>
      <c r="GIJ39" s="112"/>
      <c r="GIK39" s="112"/>
      <c r="GIL39" s="112"/>
      <c r="GIM39" s="112"/>
      <c r="GIN39" s="112"/>
      <c r="GIO39" s="112"/>
      <c r="GIP39" s="112"/>
      <c r="GIQ39" s="112"/>
      <c r="GIR39" s="112"/>
      <c r="GIS39" s="112"/>
      <c r="GIT39" s="112"/>
      <c r="GIU39" s="112"/>
      <c r="GIV39" s="112"/>
      <c r="GIW39" s="112"/>
      <c r="GIX39" s="112"/>
      <c r="GIY39" s="112"/>
      <c r="GIZ39" s="112"/>
      <c r="GJA39" s="112"/>
      <c r="GJB39" s="112"/>
      <c r="GJC39" s="112"/>
      <c r="GJD39" s="112"/>
      <c r="GJE39" s="112"/>
      <c r="GJF39" s="112"/>
      <c r="GJG39" s="112"/>
      <c r="GJH39" s="112"/>
      <c r="GJI39" s="112"/>
      <c r="GJJ39" s="112"/>
      <c r="GJK39" s="112"/>
      <c r="GJL39" s="112"/>
      <c r="GJM39" s="112"/>
      <c r="GJN39" s="112"/>
      <c r="GJO39" s="112"/>
      <c r="GJP39" s="112"/>
      <c r="GJQ39" s="112"/>
      <c r="GJR39" s="112"/>
      <c r="GJS39" s="112"/>
      <c r="GJT39" s="112"/>
      <c r="GJU39" s="112"/>
      <c r="GJV39" s="112"/>
      <c r="GJW39" s="112"/>
      <c r="GJX39" s="112"/>
      <c r="GJY39" s="112"/>
      <c r="GJZ39" s="112"/>
      <c r="GKA39" s="112"/>
      <c r="GKB39" s="112"/>
      <c r="GKC39" s="112"/>
      <c r="GKD39" s="112"/>
      <c r="GKE39" s="112"/>
      <c r="GKF39" s="112"/>
      <c r="GKG39" s="112"/>
      <c r="GKH39" s="112"/>
      <c r="GKI39" s="112"/>
      <c r="GKJ39" s="112"/>
      <c r="GKK39" s="112"/>
      <c r="GKL39" s="112"/>
      <c r="GKM39" s="112"/>
      <c r="GKN39" s="112"/>
      <c r="GKO39" s="112"/>
      <c r="GKP39" s="112"/>
      <c r="GKQ39" s="112"/>
      <c r="GKR39" s="112"/>
      <c r="GKS39" s="112"/>
      <c r="GKT39" s="112"/>
      <c r="GKU39" s="112"/>
      <c r="GKV39" s="112"/>
      <c r="GKW39" s="112"/>
      <c r="GKX39" s="112"/>
      <c r="GKY39" s="112"/>
      <c r="GKZ39" s="112"/>
      <c r="GLA39" s="112"/>
      <c r="GLB39" s="112"/>
      <c r="GLC39" s="112"/>
      <c r="GLD39" s="112"/>
      <c r="GLE39" s="112"/>
      <c r="GLF39" s="112"/>
      <c r="GLG39" s="112"/>
      <c r="GLH39" s="112"/>
      <c r="GLI39" s="112"/>
      <c r="GLJ39" s="112"/>
      <c r="GLK39" s="112"/>
      <c r="GLL39" s="112"/>
      <c r="GLM39" s="112"/>
      <c r="GLN39" s="112"/>
      <c r="GLO39" s="112"/>
      <c r="GLP39" s="112"/>
      <c r="GLQ39" s="112"/>
      <c r="GLR39" s="112"/>
      <c r="GLS39" s="112"/>
      <c r="GLT39" s="112"/>
      <c r="GLU39" s="112"/>
      <c r="GLV39" s="112"/>
      <c r="GLW39" s="112"/>
      <c r="GLX39" s="112"/>
      <c r="GLY39" s="112"/>
      <c r="GLZ39" s="112"/>
      <c r="GMA39" s="112"/>
      <c r="GMB39" s="112"/>
      <c r="GMC39" s="112"/>
      <c r="GMD39" s="112"/>
      <c r="GME39" s="112"/>
      <c r="GMF39" s="112"/>
      <c r="GMG39" s="112"/>
      <c r="GMH39" s="112"/>
      <c r="GMI39" s="112"/>
      <c r="GMJ39" s="112"/>
      <c r="GMK39" s="112"/>
      <c r="GML39" s="112"/>
      <c r="GMM39" s="112"/>
      <c r="GMN39" s="112"/>
      <c r="GMO39" s="112"/>
      <c r="GMP39" s="112"/>
      <c r="GMQ39" s="112"/>
      <c r="GMR39" s="112"/>
      <c r="GMS39" s="112"/>
      <c r="GMT39" s="112"/>
      <c r="GMU39" s="112"/>
      <c r="GMV39" s="112"/>
      <c r="GMW39" s="112"/>
      <c r="GMX39" s="112"/>
      <c r="GMY39" s="112"/>
      <c r="GMZ39" s="112"/>
      <c r="GNA39" s="112"/>
      <c r="GNB39" s="112"/>
      <c r="GNC39" s="112"/>
      <c r="GND39" s="112"/>
      <c r="GNE39" s="112"/>
      <c r="GNF39" s="112"/>
      <c r="GNG39" s="112"/>
      <c r="GNH39" s="112"/>
      <c r="GNI39" s="112"/>
      <c r="GNJ39" s="112"/>
      <c r="GNK39" s="112"/>
      <c r="GNL39" s="112"/>
      <c r="GNM39" s="112"/>
      <c r="GNN39" s="112"/>
      <c r="GNO39" s="112"/>
      <c r="GNP39" s="112"/>
      <c r="GNQ39" s="112"/>
      <c r="GNR39" s="112"/>
      <c r="GNS39" s="112"/>
      <c r="GNT39" s="112"/>
      <c r="GNU39" s="112"/>
      <c r="GNV39" s="112"/>
      <c r="GNW39" s="112"/>
      <c r="GNX39" s="112"/>
      <c r="GNY39" s="112"/>
      <c r="GNZ39" s="112"/>
      <c r="GOA39" s="112"/>
      <c r="GOB39" s="112"/>
      <c r="GOC39" s="112"/>
      <c r="GOD39" s="112"/>
      <c r="GOE39" s="112"/>
      <c r="GOF39" s="112"/>
      <c r="GOG39" s="112"/>
      <c r="GOH39" s="112"/>
      <c r="GOI39" s="112"/>
      <c r="GOJ39" s="112"/>
      <c r="GOK39" s="112"/>
      <c r="GOL39" s="112"/>
      <c r="GOM39" s="112"/>
      <c r="GON39" s="112"/>
      <c r="GOO39" s="112"/>
      <c r="GOP39" s="112"/>
      <c r="GOQ39" s="112"/>
      <c r="GOR39" s="112"/>
      <c r="GOS39" s="112"/>
      <c r="GOT39" s="112"/>
      <c r="GOU39" s="112"/>
      <c r="GOV39" s="112"/>
      <c r="GOW39" s="112"/>
      <c r="GOX39" s="112"/>
      <c r="GOY39" s="112"/>
      <c r="GOZ39" s="112"/>
      <c r="GPA39" s="112"/>
      <c r="GPB39" s="112"/>
      <c r="GPC39" s="112"/>
      <c r="GPD39" s="112"/>
      <c r="GPE39" s="112"/>
      <c r="GPF39" s="112"/>
      <c r="GPG39" s="112"/>
      <c r="GPH39" s="112"/>
      <c r="GPI39" s="112"/>
      <c r="GPJ39" s="112"/>
      <c r="GPK39" s="112"/>
      <c r="GPL39" s="112"/>
      <c r="GPM39" s="112"/>
      <c r="GPN39" s="112"/>
      <c r="GPO39" s="112"/>
      <c r="GPP39" s="112"/>
      <c r="GPQ39" s="112"/>
      <c r="GPR39" s="112"/>
      <c r="GPS39" s="112"/>
      <c r="GPT39" s="112"/>
      <c r="GPU39" s="112"/>
      <c r="GPV39" s="112"/>
      <c r="GPW39" s="112"/>
      <c r="GPX39" s="112"/>
      <c r="GPY39" s="112"/>
      <c r="GPZ39" s="112"/>
      <c r="GQA39" s="112"/>
      <c r="GQB39" s="112"/>
      <c r="GQC39" s="112"/>
      <c r="GQD39" s="112"/>
      <c r="GQE39" s="112"/>
      <c r="GQF39" s="112"/>
      <c r="GQG39" s="112"/>
      <c r="GQH39" s="112"/>
      <c r="GQI39" s="112"/>
      <c r="GQJ39" s="112"/>
      <c r="GQK39" s="112"/>
      <c r="GQL39" s="112"/>
      <c r="GQM39" s="112"/>
      <c r="GQN39" s="112"/>
      <c r="GQO39" s="112"/>
      <c r="GQP39" s="112"/>
      <c r="GQQ39" s="112"/>
      <c r="GQR39" s="112"/>
      <c r="GQS39" s="112"/>
      <c r="GQT39" s="112"/>
      <c r="GQU39" s="112"/>
      <c r="GQV39" s="112"/>
      <c r="GQW39" s="112"/>
      <c r="GQX39" s="112"/>
      <c r="GQY39" s="112"/>
      <c r="GQZ39" s="112"/>
      <c r="GRA39" s="112"/>
      <c r="GRB39" s="112"/>
      <c r="GRC39" s="112"/>
      <c r="GRD39" s="112"/>
      <c r="GRE39" s="112"/>
      <c r="GRF39" s="112"/>
      <c r="GRG39" s="112"/>
      <c r="GRH39" s="112"/>
      <c r="GRI39" s="112"/>
      <c r="GRJ39" s="112"/>
      <c r="GRK39" s="112"/>
      <c r="GRL39" s="112"/>
      <c r="GRM39" s="112"/>
      <c r="GRN39" s="112"/>
      <c r="GRO39" s="112"/>
      <c r="GRP39" s="112"/>
      <c r="GRQ39" s="112"/>
      <c r="GRR39" s="112"/>
      <c r="GRS39" s="112"/>
      <c r="GRT39" s="112"/>
      <c r="GRU39" s="112"/>
      <c r="GRV39" s="112"/>
      <c r="GRW39" s="112"/>
      <c r="GRX39" s="112"/>
      <c r="GRY39" s="112"/>
      <c r="GRZ39" s="112"/>
      <c r="GSA39" s="112"/>
      <c r="GSB39" s="112"/>
      <c r="GSC39" s="112"/>
      <c r="GSD39" s="112"/>
      <c r="GSE39" s="112"/>
      <c r="GSF39" s="112"/>
      <c r="GSG39" s="112"/>
      <c r="GSH39" s="112"/>
      <c r="GSI39" s="112"/>
      <c r="GSJ39" s="112"/>
      <c r="GSK39" s="112"/>
      <c r="GSL39" s="112"/>
      <c r="GSM39" s="112"/>
      <c r="GSN39" s="112"/>
      <c r="GSO39" s="112"/>
      <c r="GSP39" s="112"/>
      <c r="GSQ39" s="112"/>
      <c r="GSR39" s="112"/>
      <c r="GSS39" s="112"/>
      <c r="GST39" s="112"/>
      <c r="GSU39" s="112"/>
      <c r="GSV39" s="112"/>
      <c r="GSW39" s="112"/>
      <c r="GSX39" s="112"/>
      <c r="GSY39" s="112"/>
      <c r="GSZ39" s="112"/>
      <c r="GTA39" s="112"/>
      <c r="GTB39" s="112"/>
      <c r="GTC39" s="112"/>
      <c r="GTD39" s="112"/>
      <c r="GTE39" s="112"/>
      <c r="GTF39" s="112"/>
      <c r="GTG39" s="112"/>
      <c r="GTH39" s="112"/>
      <c r="GTI39" s="112"/>
      <c r="GTJ39" s="112"/>
      <c r="GTK39" s="112"/>
      <c r="GTL39" s="112"/>
      <c r="GTM39" s="112"/>
      <c r="GTN39" s="112"/>
      <c r="GTO39" s="112"/>
      <c r="GTP39" s="112"/>
      <c r="GTQ39" s="112"/>
      <c r="GTR39" s="112"/>
      <c r="GTS39" s="112"/>
      <c r="GTT39" s="112"/>
      <c r="GTU39" s="112"/>
      <c r="GTV39" s="112"/>
      <c r="GTW39" s="112"/>
      <c r="GTX39" s="112"/>
      <c r="GTY39" s="112"/>
      <c r="GTZ39" s="112"/>
      <c r="GUA39" s="112"/>
      <c r="GUB39" s="112"/>
      <c r="GUC39" s="112"/>
      <c r="GUD39" s="112"/>
      <c r="GUE39" s="112"/>
      <c r="GUF39" s="112"/>
      <c r="GUG39" s="112"/>
      <c r="GUH39" s="112"/>
      <c r="GUI39" s="112"/>
      <c r="GUJ39" s="112"/>
      <c r="GUK39" s="112"/>
      <c r="GUL39" s="112"/>
      <c r="GUM39" s="112"/>
      <c r="GUN39" s="112"/>
      <c r="GUO39" s="112"/>
      <c r="GUP39" s="112"/>
      <c r="GUQ39" s="112"/>
      <c r="GUR39" s="112"/>
      <c r="GUS39" s="112"/>
      <c r="GUT39" s="112"/>
      <c r="GUU39" s="112"/>
      <c r="GUV39" s="112"/>
      <c r="GUW39" s="112"/>
      <c r="GUX39" s="112"/>
      <c r="GUY39" s="112"/>
      <c r="GUZ39" s="112"/>
      <c r="GVA39" s="112"/>
      <c r="GVB39" s="112"/>
      <c r="GVC39" s="112"/>
      <c r="GVD39" s="112"/>
      <c r="GVE39" s="112"/>
      <c r="GVF39" s="112"/>
      <c r="GVG39" s="112"/>
      <c r="GVH39" s="112"/>
      <c r="GVI39" s="112"/>
      <c r="GVJ39" s="112"/>
      <c r="GVK39" s="112"/>
      <c r="GVL39" s="112"/>
      <c r="GVM39" s="112"/>
      <c r="GVN39" s="112"/>
      <c r="GVO39" s="112"/>
      <c r="GVP39" s="112"/>
      <c r="GVQ39" s="112"/>
      <c r="GVR39" s="112"/>
      <c r="GVS39" s="112"/>
      <c r="GVT39" s="112"/>
      <c r="GVU39" s="112"/>
      <c r="GVV39" s="112"/>
      <c r="GVW39" s="112"/>
      <c r="GVX39" s="112"/>
      <c r="GVY39" s="112"/>
      <c r="GVZ39" s="112"/>
      <c r="GWA39" s="112"/>
      <c r="GWB39" s="112"/>
      <c r="GWC39" s="112"/>
      <c r="GWD39" s="112"/>
      <c r="GWE39" s="112"/>
      <c r="GWF39" s="112"/>
      <c r="GWG39" s="112"/>
      <c r="GWH39" s="112"/>
      <c r="GWI39" s="112"/>
      <c r="GWJ39" s="112"/>
      <c r="GWK39" s="112"/>
      <c r="GWL39" s="112"/>
      <c r="GWM39" s="112"/>
      <c r="GWN39" s="112"/>
      <c r="GWO39" s="112"/>
      <c r="GWP39" s="112"/>
      <c r="GWQ39" s="112"/>
      <c r="GWR39" s="112"/>
      <c r="GWS39" s="112"/>
      <c r="GWT39" s="112"/>
      <c r="GWU39" s="112"/>
      <c r="GWV39" s="112"/>
      <c r="GWW39" s="112"/>
      <c r="GWX39" s="112"/>
      <c r="GWY39" s="112"/>
      <c r="GWZ39" s="112"/>
      <c r="GXA39" s="112"/>
      <c r="GXB39" s="112"/>
      <c r="GXC39" s="112"/>
      <c r="GXD39" s="112"/>
      <c r="GXE39" s="112"/>
      <c r="GXF39" s="112"/>
      <c r="GXG39" s="112"/>
      <c r="GXH39" s="112"/>
      <c r="GXI39" s="112"/>
      <c r="GXJ39" s="112"/>
      <c r="GXK39" s="112"/>
      <c r="GXL39" s="112"/>
      <c r="GXM39" s="112"/>
      <c r="GXN39" s="112"/>
      <c r="GXO39" s="112"/>
      <c r="GXP39" s="112"/>
      <c r="GXQ39" s="112"/>
      <c r="GXR39" s="112"/>
      <c r="GXS39" s="112"/>
      <c r="GXT39" s="112"/>
      <c r="GXU39" s="112"/>
      <c r="GXV39" s="112"/>
      <c r="GXW39" s="112"/>
      <c r="GXX39" s="112"/>
      <c r="GXY39" s="112"/>
      <c r="GXZ39" s="112"/>
      <c r="GYA39" s="112"/>
      <c r="GYB39" s="112"/>
      <c r="GYC39" s="112"/>
      <c r="GYD39" s="112"/>
      <c r="GYE39" s="112"/>
      <c r="GYF39" s="112"/>
      <c r="GYG39" s="112"/>
      <c r="GYH39" s="112"/>
      <c r="GYI39" s="112"/>
      <c r="GYJ39" s="112"/>
      <c r="GYK39" s="112"/>
      <c r="GYL39" s="112"/>
      <c r="GYM39" s="112"/>
      <c r="GYN39" s="112"/>
      <c r="GYO39" s="112"/>
      <c r="GYP39" s="112"/>
      <c r="GYQ39" s="112"/>
      <c r="GYR39" s="112"/>
      <c r="GYS39" s="112"/>
      <c r="GYT39" s="112"/>
      <c r="GYU39" s="112"/>
      <c r="GYV39" s="112"/>
      <c r="GYW39" s="112"/>
      <c r="GYX39" s="112"/>
      <c r="GYY39" s="112"/>
      <c r="GYZ39" s="112"/>
      <c r="GZA39" s="112"/>
      <c r="GZB39" s="112"/>
      <c r="GZC39" s="112"/>
      <c r="GZD39" s="112"/>
      <c r="GZE39" s="112"/>
      <c r="GZF39" s="112"/>
      <c r="GZG39" s="112"/>
      <c r="GZH39" s="112"/>
      <c r="GZI39" s="112"/>
      <c r="GZJ39" s="112"/>
      <c r="GZK39" s="112"/>
      <c r="GZL39" s="112"/>
      <c r="GZM39" s="112"/>
      <c r="GZN39" s="112"/>
      <c r="GZO39" s="112"/>
      <c r="GZP39" s="112"/>
      <c r="GZQ39" s="112"/>
      <c r="GZR39" s="112"/>
      <c r="GZS39" s="112"/>
      <c r="GZT39" s="112"/>
      <c r="GZU39" s="112"/>
      <c r="GZV39" s="112"/>
      <c r="GZW39" s="112"/>
      <c r="GZX39" s="112"/>
      <c r="GZY39" s="112"/>
      <c r="GZZ39" s="112"/>
      <c r="HAA39" s="112"/>
      <c r="HAB39" s="112"/>
      <c r="HAC39" s="112"/>
      <c r="HAD39" s="112"/>
      <c r="HAE39" s="112"/>
      <c r="HAF39" s="112"/>
      <c r="HAG39" s="112"/>
      <c r="HAH39" s="112"/>
      <c r="HAI39" s="112"/>
      <c r="HAJ39" s="112"/>
      <c r="HAK39" s="112"/>
      <c r="HAL39" s="112"/>
      <c r="HAM39" s="112"/>
      <c r="HAN39" s="112"/>
      <c r="HAO39" s="112"/>
      <c r="HAP39" s="112"/>
      <c r="HAQ39" s="112"/>
      <c r="HAR39" s="112"/>
      <c r="HAS39" s="112"/>
      <c r="HAT39" s="112"/>
      <c r="HAU39" s="112"/>
      <c r="HAV39" s="112"/>
      <c r="HAW39" s="112"/>
      <c r="HAX39" s="112"/>
      <c r="HAY39" s="112"/>
      <c r="HAZ39" s="112"/>
      <c r="HBA39" s="112"/>
      <c r="HBB39" s="112"/>
      <c r="HBC39" s="112"/>
      <c r="HBD39" s="112"/>
      <c r="HBE39" s="112"/>
      <c r="HBF39" s="112"/>
      <c r="HBG39" s="112"/>
      <c r="HBH39" s="112"/>
      <c r="HBI39" s="112"/>
      <c r="HBJ39" s="112"/>
      <c r="HBK39" s="112"/>
      <c r="HBL39" s="112"/>
      <c r="HBM39" s="112"/>
      <c r="HBN39" s="112"/>
      <c r="HBO39" s="112"/>
      <c r="HBP39" s="112"/>
      <c r="HBQ39" s="112"/>
      <c r="HBR39" s="112"/>
      <c r="HBS39" s="112"/>
      <c r="HBT39" s="112"/>
      <c r="HBU39" s="112"/>
      <c r="HBV39" s="112"/>
      <c r="HBW39" s="112"/>
      <c r="HBX39" s="112"/>
      <c r="HBY39" s="112"/>
      <c r="HBZ39" s="112"/>
      <c r="HCA39" s="112"/>
      <c r="HCB39" s="112"/>
      <c r="HCC39" s="112"/>
      <c r="HCD39" s="112"/>
      <c r="HCE39" s="112"/>
      <c r="HCF39" s="112"/>
      <c r="HCG39" s="112"/>
      <c r="HCH39" s="112"/>
      <c r="HCI39" s="112"/>
      <c r="HCJ39" s="112"/>
      <c r="HCK39" s="112"/>
      <c r="HCL39" s="112"/>
      <c r="HCM39" s="112"/>
      <c r="HCN39" s="112"/>
      <c r="HCO39" s="112"/>
      <c r="HCP39" s="112"/>
      <c r="HCQ39" s="112"/>
      <c r="HCR39" s="112"/>
      <c r="HCS39" s="112"/>
      <c r="HCT39" s="112"/>
      <c r="HCU39" s="112"/>
      <c r="HCV39" s="112"/>
      <c r="HCW39" s="112"/>
      <c r="HCX39" s="112"/>
      <c r="HCY39" s="112"/>
      <c r="HCZ39" s="112"/>
      <c r="HDA39" s="112"/>
      <c r="HDB39" s="112"/>
      <c r="HDC39" s="112"/>
      <c r="HDD39" s="112"/>
      <c r="HDE39" s="112"/>
      <c r="HDF39" s="112"/>
      <c r="HDG39" s="112"/>
      <c r="HDH39" s="112"/>
      <c r="HDI39" s="112"/>
      <c r="HDJ39" s="112"/>
      <c r="HDK39" s="112"/>
      <c r="HDL39" s="112"/>
      <c r="HDM39" s="112"/>
      <c r="HDN39" s="112"/>
      <c r="HDO39" s="112"/>
      <c r="HDP39" s="112"/>
      <c r="HDQ39" s="112"/>
      <c r="HDR39" s="112"/>
      <c r="HDS39" s="112"/>
      <c r="HDT39" s="112"/>
      <c r="HDU39" s="112"/>
      <c r="HDV39" s="112"/>
      <c r="HDW39" s="112"/>
      <c r="HDX39" s="112"/>
      <c r="HDY39" s="112"/>
      <c r="HDZ39" s="112"/>
      <c r="HEA39" s="112"/>
      <c r="HEB39" s="112"/>
      <c r="HEC39" s="112"/>
      <c r="HED39" s="112"/>
      <c r="HEE39" s="112"/>
      <c r="HEF39" s="112"/>
      <c r="HEG39" s="112"/>
      <c r="HEH39" s="112"/>
      <c r="HEI39" s="112"/>
      <c r="HEJ39" s="112"/>
      <c r="HEK39" s="112"/>
      <c r="HEL39" s="112"/>
      <c r="HEM39" s="112"/>
      <c r="HEN39" s="112"/>
      <c r="HEO39" s="112"/>
      <c r="HEP39" s="112"/>
      <c r="HEQ39" s="112"/>
      <c r="HER39" s="112"/>
      <c r="HES39" s="112"/>
      <c r="HET39" s="112"/>
      <c r="HEU39" s="112"/>
      <c r="HEV39" s="112"/>
      <c r="HEW39" s="112"/>
      <c r="HEX39" s="112"/>
      <c r="HEY39" s="112"/>
      <c r="HEZ39" s="112"/>
      <c r="HFA39" s="112"/>
      <c r="HFB39" s="112"/>
      <c r="HFC39" s="112"/>
      <c r="HFD39" s="112"/>
      <c r="HFE39" s="112"/>
      <c r="HFF39" s="112"/>
      <c r="HFG39" s="112"/>
      <c r="HFH39" s="112"/>
      <c r="HFI39" s="112"/>
      <c r="HFJ39" s="112"/>
      <c r="HFK39" s="112"/>
      <c r="HFL39" s="112"/>
      <c r="HFM39" s="112"/>
      <c r="HFN39" s="112"/>
      <c r="HFO39" s="112"/>
      <c r="HFP39" s="112"/>
      <c r="HFQ39" s="112"/>
      <c r="HFR39" s="112"/>
      <c r="HFS39" s="112"/>
      <c r="HFT39" s="112"/>
      <c r="HFU39" s="112"/>
      <c r="HFV39" s="112"/>
      <c r="HFW39" s="112"/>
      <c r="HFX39" s="112"/>
      <c r="HFY39" s="112"/>
      <c r="HFZ39" s="112"/>
      <c r="HGA39" s="112"/>
      <c r="HGB39" s="112"/>
      <c r="HGC39" s="112"/>
      <c r="HGD39" s="112"/>
      <c r="HGE39" s="112"/>
      <c r="HGF39" s="112"/>
      <c r="HGG39" s="112"/>
      <c r="HGH39" s="112"/>
      <c r="HGI39" s="112"/>
      <c r="HGJ39" s="112"/>
      <c r="HGK39" s="112"/>
      <c r="HGL39" s="112"/>
      <c r="HGM39" s="112"/>
      <c r="HGN39" s="112"/>
      <c r="HGO39" s="112"/>
      <c r="HGP39" s="112"/>
      <c r="HGQ39" s="112"/>
      <c r="HGR39" s="112"/>
      <c r="HGS39" s="112"/>
      <c r="HGT39" s="112"/>
      <c r="HGU39" s="112"/>
      <c r="HGV39" s="112"/>
      <c r="HGW39" s="112"/>
      <c r="HGX39" s="112"/>
      <c r="HGY39" s="112"/>
      <c r="HGZ39" s="112"/>
      <c r="HHA39" s="112"/>
      <c r="HHB39" s="112"/>
      <c r="HHC39" s="112"/>
      <c r="HHD39" s="112"/>
      <c r="HHE39" s="112"/>
      <c r="HHF39" s="112"/>
      <c r="HHG39" s="112"/>
      <c r="HHH39" s="112"/>
      <c r="HHI39" s="112"/>
      <c r="HHJ39" s="112"/>
      <c r="HHK39" s="112"/>
      <c r="HHL39" s="112"/>
      <c r="HHM39" s="112"/>
      <c r="HHN39" s="112"/>
      <c r="HHO39" s="112"/>
      <c r="HHP39" s="112"/>
      <c r="HHQ39" s="112"/>
      <c r="HHR39" s="112"/>
      <c r="HHS39" s="112"/>
      <c r="HHT39" s="112"/>
      <c r="HHU39" s="112"/>
      <c r="HHV39" s="112"/>
      <c r="HHW39" s="112"/>
      <c r="HHX39" s="112"/>
      <c r="HHY39" s="112"/>
      <c r="HHZ39" s="112"/>
      <c r="HIA39" s="112"/>
      <c r="HIB39" s="112"/>
      <c r="HIC39" s="112"/>
      <c r="HID39" s="112"/>
      <c r="HIE39" s="112"/>
      <c r="HIF39" s="112"/>
      <c r="HIG39" s="112"/>
      <c r="HIH39" s="112"/>
      <c r="HII39" s="112"/>
      <c r="HIJ39" s="112"/>
      <c r="HIK39" s="112"/>
      <c r="HIL39" s="112"/>
      <c r="HIM39" s="112"/>
      <c r="HIN39" s="112"/>
      <c r="HIO39" s="112"/>
      <c r="HIP39" s="112"/>
      <c r="HIQ39" s="112"/>
      <c r="HIR39" s="112"/>
      <c r="HIS39" s="112"/>
      <c r="HIT39" s="112"/>
      <c r="HIU39" s="112"/>
      <c r="HIV39" s="112"/>
      <c r="HIW39" s="112"/>
      <c r="HIX39" s="112"/>
      <c r="HIY39" s="112"/>
      <c r="HIZ39" s="112"/>
      <c r="HJA39" s="112"/>
      <c r="HJB39" s="112"/>
      <c r="HJC39" s="112"/>
      <c r="HJD39" s="112"/>
      <c r="HJE39" s="112"/>
      <c r="HJF39" s="112"/>
      <c r="HJG39" s="112"/>
      <c r="HJH39" s="112"/>
      <c r="HJI39" s="112"/>
      <c r="HJJ39" s="112"/>
      <c r="HJK39" s="112"/>
      <c r="HJL39" s="112"/>
      <c r="HJM39" s="112"/>
      <c r="HJN39" s="112"/>
      <c r="HJO39" s="112"/>
      <c r="HJP39" s="112"/>
      <c r="HJQ39" s="112"/>
      <c r="HJR39" s="112"/>
      <c r="HJS39" s="112"/>
      <c r="HJT39" s="112"/>
      <c r="HJU39" s="112"/>
      <c r="HJV39" s="112"/>
      <c r="HJW39" s="112"/>
      <c r="HJX39" s="112"/>
      <c r="HJY39" s="112"/>
      <c r="HJZ39" s="112"/>
      <c r="HKA39" s="112"/>
      <c r="HKB39" s="112"/>
      <c r="HKC39" s="112"/>
      <c r="HKD39" s="112"/>
      <c r="HKE39" s="112"/>
      <c r="HKF39" s="112"/>
      <c r="HKG39" s="112"/>
      <c r="HKH39" s="112"/>
      <c r="HKI39" s="112"/>
      <c r="HKJ39" s="112"/>
      <c r="HKK39" s="112"/>
      <c r="HKL39" s="112"/>
      <c r="HKM39" s="112"/>
      <c r="HKN39" s="112"/>
      <c r="HKO39" s="112"/>
      <c r="HKP39" s="112"/>
      <c r="HKQ39" s="112"/>
      <c r="HKR39" s="112"/>
      <c r="HKS39" s="112"/>
      <c r="HKT39" s="112"/>
      <c r="HKU39" s="112"/>
      <c r="HKV39" s="112"/>
      <c r="HKW39" s="112"/>
      <c r="HKX39" s="112"/>
      <c r="HKY39" s="112"/>
      <c r="HKZ39" s="112"/>
      <c r="HLA39" s="112"/>
      <c r="HLB39" s="112"/>
      <c r="HLC39" s="112"/>
      <c r="HLD39" s="112"/>
      <c r="HLE39" s="112"/>
      <c r="HLF39" s="112"/>
      <c r="HLG39" s="112"/>
      <c r="HLH39" s="112"/>
      <c r="HLI39" s="112"/>
      <c r="HLJ39" s="112"/>
      <c r="HLK39" s="112"/>
      <c r="HLL39" s="112"/>
      <c r="HLM39" s="112"/>
      <c r="HLN39" s="112"/>
      <c r="HLO39" s="112"/>
      <c r="HLP39" s="112"/>
      <c r="HLQ39" s="112"/>
      <c r="HLR39" s="112"/>
      <c r="HLS39" s="112"/>
      <c r="HLT39" s="112"/>
      <c r="HLU39" s="112"/>
      <c r="HLV39" s="112"/>
      <c r="HLW39" s="112"/>
      <c r="HLX39" s="112"/>
      <c r="HLY39" s="112"/>
      <c r="HLZ39" s="112"/>
      <c r="HMA39" s="112"/>
      <c r="HMB39" s="112"/>
      <c r="HMC39" s="112"/>
      <c r="HMD39" s="112"/>
      <c r="HME39" s="112"/>
      <c r="HMF39" s="112"/>
      <c r="HMG39" s="112"/>
      <c r="HMH39" s="112"/>
      <c r="HMI39" s="112"/>
      <c r="HMJ39" s="112"/>
      <c r="HMK39" s="112"/>
      <c r="HML39" s="112"/>
      <c r="HMM39" s="112"/>
      <c r="HMN39" s="112"/>
      <c r="HMO39" s="112"/>
      <c r="HMP39" s="112"/>
      <c r="HMQ39" s="112"/>
      <c r="HMR39" s="112"/>
      <c r="HMS39" s="112"/>
      <c r="HMT39" s="112"/>
      <c r="HMU39" s="112"/>
      <c r="HMV39" s="112"/>
      <c r="HMW39" s="112"/>
      <c r="HMX39" s="112"/>
      <c r="HMY39" s="112"/>
      <c r="HMZ39" s="112"/>
      <c r="HNA39" s="112"/>
      <c r="HNB39" s="112"/>
      <c r="HNC39" s="112"/>
      <c r="HND39" s="112"/>
      <c r="HNE39" s="112"/>
      <c r="HNF39" s="112"/>
      <c r="HNG39" s="112"/>
      <c r="HNH39" s="112"/>
      <c r="HNI39" s="112"/>
      <c r="HNJ39" s="112"/>
      <c r="HNK39" s="112"/>
      <c r="HNL39" s="112"/>
      <c r="HNM39" s="112"/>
      <c r="HNN39" s="112"/>
      <c r="HNO39" s="112"/>
      <c r="HNP39" s="112"/>
      <c r="HNQ39" s="112"/>
      <c r="HNR39" s="112"/>
      <c r="HNS39" s="112"/>
      <c r="HNT39" s="112"/>
      <c r="HNU39" s="112"/>
      <c r="HNV39" s="112"/>
      <c r="HNW39" s="112"/>
      <c r="HNX39" s="112"/>
      <c r="HNY39" s="112"/>
      <c r="HNZ39" s="112"/>
      <c r="HOA39" s="112"/>
      <c r="HOB39" s="112"/>
      <c r="HOC39" s="112"/>
      <c r="HOD39" s="112"/>
      <c r="HOE39" s="112"/>
      <c r="HOF39" s="112"/>
      <c r="HOG39" s="112"/>
      <c r="HOH39" s="112"/>
      <c r="HOI39" s="112"/>
      <c r="HOJ39" s="112"/>
      <c r="HOK39" s="112"/>
      <c r="HOL39" s="112"/>
      <c r="HOM39" s="112"/>
      <c r="HON39" s="112"/>
      <c r="HOO39" s="112"/>
      <c r="HOP39" s="112"/>
      <c r="HOQ39" s="112"/>
      <c r="HOR39" s="112"/>
      <c r="HOS39" s="112"/>
      <c r="HOT39" s="112"/>
      <c r="HOU39" s="112"/>
      <c r="HOV39" s="112"/>
      <c r="HOW39" s="112"/>
      <c r="HOX39" s="112"/>
      <c r="HOY39" s="112"/>
      <c r="HOZ39" s="112"/>
      <c r="HPA39" s="112"/>
      <c r="HPB39" s="112"/>
      <c r="HPC39" s="112"/>
      <c r="HPD39" s="112"/>
      <c r="HPE39" s="112"/>
      <c r="HPF39" s="112"/>
      <c r="HPG39" s="112"/>
      <c r="HPH39" s="112"/>
      <c r="HPI39" s="112"/>
      <c r="HPJ39" s="112"/>
      <c r="HPK39" s="112"/>
      <c r="HPL39" s="112"/>
      <c r="HPM39" s="112"/>
      <c r="HPN39" s="112"/>
      <c r="HPO39" s="112"/>
      <c r="HPP39" s="112"/>
      <c r="HPQ39" s="112"/>
      <c r="HPR39" s="112"/>
      <c r="HPS39" s="112"/>
      <c r="HPT39" s="112"/>
      <c r="HPU39" s="112"/>
      <c r="HPV39" s="112"/>
      <c r="HPW39" s="112"/>
      <c r="HPX39" s="112"/>
      <c r="HPY39" s="112"/>
      <c r="HPZ39" s="112"/>
      <c r="HQA39" s="112"/>
      <c r="HQB39" s="112"/>
      <c r="HQC39" s="112"/>
      <c r="HQD39" s="112"/>
      <c r="HQE39" s="112"/>
      <c r="HQF39" s="112"/>
      <c r="HQG39" s="112"/>
      <c r="HQH39" s="112"/>
      <c r="HQI39" s="112"/>
      <c r="HQJ39" s="112"/>
      <c r="HQK39" s="112"/>
      <c r="HQL39" s="112"/>
      <c r="HQM39" s="112"/>
      <c r="HQN39" s="112"/>
      <c r="HQO39" s="112"/>
      <c r="HQP39" s="112"/>
      <c r="HQQ39" s="112"/>
      <c r="HQR39" s="112"/>
      <c r="HQS39" s="112"/>
      <c r="HQT39" s="112"/>
      <c r="HQU39" s="112"/>
      <c r="HQV39" s="112"/>
      <c r="HQW39" s="112"/>
      <c r="HQX39" s="112"/>
      <c r="HQY39" s="112"/>
      <c r="HQZ39" s="112"/>
      <c r="HRA39" s="112"/>
      <c r="HRB39" s="112"/>
      <c r="HRC39" s="112"/>
      <c r="HRD39" s="112"/>
      <c r="HRE39" s="112"/>
      <c r="HRF39" s="112"/>
      <c r="HRG39" s="112"/>
      <c r="HRH39" s="112"/>
      <c r="HRI39" s="112"/>
      <c r="HRJ39" s="112"/>
      <c r="HRK39" s="112"/>
      <c r="HRL39" s="112"/>
      <c r="HRM39" s="112"/>
      <c r="HRN39" s="112"/>
      <c r="HRO39" s="112"/>
      <c r="HRP39" s="112"/>
      <c r="HRQ39" s="112"/>
      <c r="HRR39" s="112"/>
      <c r="HRS39" s="112"/>
      <c r="HRT39" s="112"/>
      <c r="HRU39" s="112"/>
      <c r="HRV39" s="112"/>
      <c r="HRW39" s="112"/>
      <c r="HRX39" s="112"/>
      <c r="HRY39" s="112"/>
      <c r="HRZ39" s="112"/>
      <c r="HSA39" s="112"/>
      <c r="HSB39" s="112"/>
      <c r="HSC39" s="112"/>
      <c r="HSD39" s="112"/>
      <c r="HSE39" s="112"/>
      <c r="HSF39" s="112"/>
      <c r="HSG39" s="112"/>
      <c r="HSH39" s="112"/>
      <c r="HSI39" s="112"/>
      <c r="HSJ39" s="112"/>
      <c r="HSK39" s="112"/>
      <c r="HSL39" s="112"/>
      <c r="HSM39" s="112"/>
      <c r="HSN39" s="112"/>
      <c r="HSO39" s="112"/>
      <c r="HSP39" s="112"/>
      <c r="HSQ39" s="112"/>
      <c r="HSR39" s="112"/>
      <c r="HSS39" s="112"/>
      <c r="HST39" s="112"/>
      <c r="HSU39" s="112"/>
      <c r="HSV39" s="112"/>
      <c r="HSW39" s="112"/>
      <c r="HSX39" s="112"/>
      <c r="HSY39" s="112"/>
      <c r="HSZ39" s="112"/>
      <c r="HTA39" s="112"/>
      <c r="HTB39" s="112"/>
      <c r="HTC39" s="112"/>
      <c r="HTD39" s="112"/>
      <c r="HTE39" s="112"/>
      <c r="HTF39" s="112"/>
      <c r="HTG39" s="112"/>
      <c r="HTH39" s="112"/>
      <c r="HTI39" s="112"/>
      <c r="HTJ39" s="112"/>
      <c r="HTK39" s="112"/>
      <c r="HTL39" s="112"/>
      <c r="HTM39" s="112"/>
      <c r="HTN39" s="112"/>
    </row>
    <row r="40" spans="1:5942" s="111" customFormat="1" ht="9.9499999999999993" hidden="1" customHeight="1" x14ac:dyDescent="0.2">
      <c r="A40" s="353" t="s">
        <v>269</v>
      </c>
      <c r="B40" s="67">
        <v>47</v>
      </c>
      <c r="C40" s="339"/>
      <c r="D40" s="339">
        <f t="shared" si="41"/>
        <v>47</v>
      </c>
      <c r="E40" s="339">
        <v>1</v>
      </c>
      <c r="F40" s="339"/>
      <c r="G40" s="339">
        <f t="shared" si="42"/>
        <v>1</v>
      </c>
      <c r="H40" s="251">
        <f t="shared" si="43"/>
        <v>2.1276595744680851E-2</v>
      </c>
      <c r="I40" s="251" t="e">
        <f t="shared" si="3"/>
        <v>#DIV/0!</v>
      </c>
      <c r="J40" s="251">
        <f t="shared" si="4"/>
        <v>2.1276595744680851E-2</v>
      </c>
      <c r="K40" s="339">
        <v>37</v>
      </c>
      <c r="L40" s="339"/>
      <c r="M40" s="339">
        <f t="shared" si="5"/>
        <v>37</v>
      </c>
      <c r="N40" s="339"/>
      <c r="O40" s="339"/>
      <c r="P40" s="339">
        <f t="shared" si="6"/>
        <v>0</v>
      </c>
      <c r="Q40" s="251">
        <f t="shared" si="7"/>
        <v>0</v>
      </c>
      <c r="R40" s="251" t="e">
        <f t="shared" si="8"/>
        <v>#DIV/0!</v>
      </c>
      <c r="S40" s="251">
        <f t="shared" si="9"/>
        <v>0</v>
      </c>
      <c r="T40" s="469">
        <f>38+1</f>
        <v>39</v>
      </c>
      <c r="U40" s="339"/>
      <c r="V40" s="339">
        <f t="shared" si="10"/>
        <v>39</v>
      </c>
      <c r="W40" s="469">
        <v>1</v>
      </c>
      <c r="X40" s="339"/>
      <c r="Y40" s="339">
        <f t="shared" si="11"/>
        <v>1</v>
      </c>
      <c r="Z40" s="251">
        <f t="shared" si="12"/>
        <v>2.564102564102564E-2</v>
      </c>
      <c r="AA40" s="251" t="e">
        <f t="shared" si="13"/>
        <v>#DIV/0!</v>
      </c>
      <c r="AB40" s="251">
        <f t="shared" si="14"/>
        <v>2.564102564102564E-2</v>
      </c>
      <c r="AC40" s="339"/>
      <c r="AD40" s="339"/>
      <c r="AE40" s="339">
        <f t="shared" si="15"/>
        <v>0</v>
      </c>
      <c r="AF40" s="339"/>
      <c r="AG40" s="339"/>
      <c r="AH40" s="339">
        <f t="shared" si="16"/>
        <v>0</v>
      </c>
      <c r="AI40" s="251" t="e">
        <f t="shared" si="17"/>
        <v>#DIV/0!</v>
      </c>
      <c r="AJ40" s="251" t="e">
        <f t="shared" si="18"/>
        <v>#DIV/0!</v>
      </c>
      <c r="AK40" s="251" t="e">
        <f t="shared" si="19"/>
        <v>#DIV/0!</v>
      </c>
      <c r="AL40" s="339">
        <f t="shared" ref="AL40:AL42" si="113">SUM(B40,K40,T40,AC40)</f>
        <v>123</v>
      </c>
      <c r="AM40" s="339">
        <f t="shared" ref="AM40:AM42" si="114">SUM(C40,L40,U40,AD40)</f>
        <v>0</v>
      </c>
      <c r="AN40" s="339">
        <f t="shared" ref="AN40:AN42" si="115">SUM(AL40:AM40)</f>
        <v>123</v>
      </c>
      <c r="AO40" s="339">
        <f t="shared" ref="AO40:AO42" si="116">SUM(E40,N40,W40,AF40)</f>
        <v>2</v>
      </c>
      <c r="AP40" s="339">
        <f t="shared" ref="AP40:AP42" si="117">SUM(F40,O40,X40,AG40)</f>
        <v>0</v>
      </c>
      <c r="AQ40" s="339">
        <f t="shared" si="98"/>
        <v>2</v>
      </c>
      <c r="AR40" s="251">
        <f t="shared" si="112"/>
        <v>1.6260162601626018E-2</v>
      </c>
      <c r="AS40" s="251" t="e">
        <f t="shared" si="23"/>
        <v>#DIV/0!</v>
      </c>
      <c r="AT40" s="251">
        <f t="shared" si="24"/>
        <v>1.6260162601626018E-2</v>
      </c>
      <c r="AU40" s="117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  <c r="LH40" s="112"/>
      <c r="LI40" s="112"/>
      <c r="LJ40" s="112"/>
      <c r="LK40" s="112"/>
      <c r="LL40" s="112"/>
      <c r="LM40" s="112"/>
      <c r="LN40" s="112"/>
      <c r="LO40" s="112"/>
      <c r="LP40" s="112"/>
      <c r="LQ40" s="112"/>
      <c r="LR40" s="112"/>
      <c r="LS40" s="112"/>
      <c r="LT40" s="112"/>
      <c r="LU40" s="112"/>
      <c r="LV40" s="112"/>
      <c r="LW40" s="112"/>
      <c r="LX40" s="112"/>
      <c r="LY40" s="112"/>
      <c r="LZ40" s="112"/>
      <c r="MA40" s="112"/>
      <c r="MB40" s="112"/>
      <c r="MC40" s="112"/>
      <c r="MD40" s="112"/>
      <c r="ME40" s="112"/>
      <c r="MF40" s="112"/>
      <c r="MG40" s="112"/>
      <c r="MH40" s="112"/>
      <c r="MI40" s="112"/>
      <c r="MJ40" s="112"/>
      <c r="MK40" s="112"/>
      <c r="ML40" s="112"/>
      <c r="MM40" s="112"/>
      <c r="MN40" s="112"/>
      <c r="MO40" s="112"/>
      <c r="MP40" s="112"/>
      <c r="MQ40" s="112"/>
      <c r="MR40" s="112"/>
      <c r="MS40" s="112"/>
      <c r="MT40" s="112"/>
      <c r="MU40" s="112"/>
      <c r="MV40" s="112"/>
      <c r="MW40" s="112"/>
      <c r="MX40" s="112"/>
      <c r="MY40" s="112"/>
      <c r="MZ40" s="112"/>
      <c r="NA40" s="112"/>
      <c r="NB40" s="112"/>
      <c r="NC40" s="112"/>
      <c r="ND40" s="112"/>
      <c r="NE40" s="112"/>
      <c r="NF40" s="112"/>
      <c r="NG40" s="112"/>
      <c r="NH40" s="112"/>
      <c r="NI40" s="112"/>
      <c r="NJ40" s="112"/>
      <c r="NK40" s="112"/>
      <c r="NL40" s="112"/>
      <c r="NM40" s="112"/>
      <c r="NN40" s="112"/>
      <c r="NO40" s="112"/>
      <c r="NP40" s="112"/>
      <c r="NQ40" s="112"/>
      <c r="NR40" s="112"/>
      <c r="NS40" s="112"/>
      <c r="NT40" s="112"/>
      <c r="NU40" s="112"/>
      <c r="NV40" s="112"/>
      <c r="NW40" s="112"/>
      <c r="NX40" s="112"/>
      <c r="NY40" s="112"/>
      <c r="NZ40" s="112"/>
      <c r="OA40" s="112"/>
      <c r="OB40" s="112"/>
      <c r="OC40" s="112"/>
      <c r="OD40" s="112"/>
      <c r="OE40" s="112"/>
      <c r="OF40" s="112"/>
      <c r="OG40" s="112"/>
      <c r="OH40" s="112"/>
      <c r="OI40" s="112"/>
      <c r="OJ40" s="112"/>
      <c r="OK40" s="112"/>
      <c r="OL40" s="112"/>
      <c r="OM40" s="112"/>
      <c r="ON40" s="112"/>
      <c r="OO40" s="112"/>
      <c r="OP40" s="112"/>
      <c r="OQ40" s="112"/>
      <c r="OR40" s="112"/>
      <c r="OS40" s="112"/>
      <c r="OT40" s="112"/>
      <c r="OU40" s="112"/>
      <c r="OV40" s="112"/>
      <c r="OW40" s="112"/>
      <c r="OX40" s="112"/>
      <c r="OY40" s="112"/>
      <c r="OZ40" s="112"/>
      <c r="PA40" s="112"/>
      <c r="PB40" s="112"/>
      <c r="PC40" s="112"/>
      <c r="PD40" s="112"/>
      <c r="PE40" s="112"/>
      <c r="PF40" s="112"/>
      <c r="PG40" s="112"/>
      <c r="PH40" s="112"/>
      <c r="PI40" s="112"/>
      <c r="PJ40" s="112"/>
      <c r="PK40" s="112"/>
      <c r="PL40" s="112"/>
      <c r="PM40" s="112"/>
      <c r="PN40" s="112"/>
      <c r="PO40" s="112"/>
      <c r="PP40" s="112"/>
      <c r="PQ40" s="112"/>
      <c r="PR40" s="112"/>
      <c r="PS40" s="112"/>
      <c r="PT40" s="112"/>
      <c r="PU40" s="112"/>
      <c r="PV40" s="112"/>
      <c r="PW40" s="112"/>
      <c r="PX40" s="112"/>
      <c r="PY40" s="112"/>
      <c r="PZ40" s="112"/>
      <c r="QA40" s="112"/>
      <c r="QB40" s="112"/>
      <c r="QC40" s="112"/>
      <c r="QD40" s="112"/>
      <c r="QE40" s="112"/>
      <c r="QF40" s="112"/>
      <c r="QG40" s="112"/>
      <c r="QH40" s="112"/>
      <c r="QI40" s="112"/>
      <c r="QJ40" s="112"/>
      <c r="QK40" s="112"/>
      <c r="QL40" s="112"/>
      <c r="QM40" s="112"/>
      <c r="QN40" s="112"/>
      <c r="QO40" s="112"/>
      <c r="QP40" s="112"/>
      <c r="QQ40" s="112"/>
      <c r="QR40" s="112"/>
      <c r="QS40" s="112"/>
      <c r="QT40" s="112"/>
      <c r="QU40" s="112"/>
      <c r="QV40" s="112"/>
      <c r="QW40" s="112"/>
      <c r="QX40" s="112"/>
      <c r="QY40" s="112"/>
      <c r="QZ40" s="112"/>
      <c r="RA40" s="112"/>
      <c r="RB40" s="112"/>
      <c r="RC40" s="112"/>
      <c r="RD40" s="112"/>
      <c r="RE40" s="112"/>
      <c r="RF40" s="112"/>
      <c r="RG40" s="112"/>
      <c r="RH40" s="112"/>
      <c r="RI40" s="112"/>
      <c r="RJ40" s="112"/>
      <c r="RK40" s="112"/>
      <c r="RL40" s="112"/>
      <c r="RM40" s="112"/>
      <c r="RN40" s="112"/>
      <c r="RO40" s="112"/>
      <c r="RP40" s="112"/>
      <c r="RQ40" s="112"/>
      <c r="RR40" s="112"/>
      <c r="RS40" s="112"/>
      <c r="RT40" s="112"/>
      <c r="RU40" s="112"/>
      <c r="RV40" s="112"/>
      <c r="RW40" s="112"/>
      <c r="RX40" s="112"/>
      <c r="RY40" s="112"/>
      <c r="RZ40" s="112"/>
      <c r="SA40" s="112"/>
      <c r="SB40" s="112"/>
      <c r="SC40" s="112"/>
      <c r="SD40" s="112"/>
      <c r="SE40" s="112"/>
      <c r="SF40" s="112"/>
      <c r="SG40" s="112"/>
      <c r="SH40" s="112"/>
      <c r="SI40" s="112"/>
      <c r="SJ40" s="112"/>
      <c r="SK40" s="112"/>
      <c r="SL40" s="112"/>
      <c r="SM40" s="112"/>
      <c r="SN40" s="112"/>
      <c r="SO40" s="112"/>
      <c r="SP40" s="112"/>
      <c r="SQ40" s="112"/>
      <c r="SR40" s="112"/>
      <c r="SS40" s="112"/>
      <c r="ST40" s="112"/>
      <c r="SU40" s="112"/>
      <c r="SV40" s="112"/>
      <c r="SW40" s="112"/>
      <c r="SX40" s="112"/>
      <c r="SY40" s="112"/>
      <c r="SZ40" s="112"/>
      <c r="TA40" s="112"/>
      <c r="TB40" s="112"/>
      <c r="TC40" s="112"/>
      <c r="TD40" s="112"/>
      <c r="TE40" s="112"/>
      <c r="TF40" s="112"/>
      <c r="TG40" s="112"/>
      <c r="TH40" s="112"/>
      <c r="TI40" s="112"/>
      <c r="TJ40" s="112"/>
      <c r="TK40" s="112"/>
      <c r="TL40" s="112"/>
      <c r="TM40" s="112"/>
      <c r="TN40" s="112"/>
      <c r="TO40" s="112"/>
      <c r="TP40" s="112"/>
      <c r="TQ40" s="112"/>
      <c r="TR40" s="112"/>
      <c r="TS40" s="112"/>
      <c r="TT40" s="112"/>
      <c r="TU40" s="112"/>
      <c r="TV40" s="112"/>
      <c r="TW40" s="112"/>
      <c r="TX40" s="112"/>
      <c r="TY40" s="112"/>
      <c r="TZ40" s="112"/>
      <c r="UA40" s="112"/>
      <c r="UB40" s="112"/>
      <c r="UC40" s="112"/>
      <c r="UD40" s="112"/>
      <c r="UE40" s="112"/>
      <c r="UF40" s="112"/>
      <c r="UG40" s="112"/>
      <c r="UH40" s="112"/>
      <c r="UI40" s="112"/>
      <c r="UJ40" s="112"/>
      <c r="UK40" s="112"/>
      <c r="UL40" s="112"/>
      <c r="UM40" s="112"/>
      <c r="UN40" s="112"/>
      <c r="UO40" s="112"/>
      <c r="UP40" s="112"/>
      <c r="UQ40" s="112"/>
      <c r="UR40" s="112"/>
      <c r="US40" s="112"/>
      <c r="UT40" s="112"/>
      <c r="UU40" s="112"/>
      <c r="UV40" s="112"/>
      <c r="UW40" s="112"/>
      <c r="UX40" s="112"/>
      <c r="UY40" s="112"/>
      <c r="UZ40" s="112"/>
      <c r="VA40" s="112"/>
      <c r="VB40" s="112"/>
      <c r="VC40" s="112"/>
      <c r="VD40" s="112"/>
      <c r="VE40" s="112"/>
      <c r="VF40" s="112"/>
      <c r="VG40" s="112"/>
      <c r="VH40" s="112"/>
      <c r="VI40" s="112"/>
      <c r="VJ40" s="112"/>
      <c r="VK40" s="112"/>
      <c r="VL40" s="112"/>
      <c r="VM40" s="112"/>
      <c r="VN40" s="112"/>
      <c r="VO40" s="112"/>
      <c r="VP40" s="112"/>
      <c r="VQ40" s="112"/>
      <c r="VR40" s="112"/>
      <c r="VS40" s="112"/>
      <c r="VT40" s="112"/>
      <c r="VU40" s="112"/>
      <c r="VV40" s="112"/>
      <c r="VW40" s="112"/>
      <c r="VX40" s="112"/>
      <c r="VY40" s="112"/>
      <c r="VZ40" s="112"/>
      <c r="WA40" s="112"/>
      <c r="WB40" s="112"/>
      <c r="WC40" s="112"/>
      <c r="WD40" s="112"/>
      <c r="WE40" s="112"/>
      <c r="WF40" s="112"/>
      <c r="WG40" s="112"/>
      <c r="WH40" s="112"/>
      <c r="WI40" s="112"/>
      <c r="WJ40" s="112"/>
      <c r="WK40" s="112"/>
      <c r="WL40" s="112"/>
      <c r="WM40" s="112"/>
      <c r="WN40" s="112"/>
      <c r="WO40" s="112"/>
      <c r="WP40" s="112"/>
      <c r="WQ40" s="112"/>
      <c r="WR40" s="112"/>
      <c r="WS40" s="112"/>
      <c r="WT40" s="112"/>
      <c r="WU40" s="112"/>
      <c r="WV40" s="112"/>
      <c r="WW40" s="112"/>
      <c r="WX40" s="112"/>
      <c r="WY40" s="112"/>
      <c r="WZ40" s="112"/>
      <c r="XA40" s="112"/>
      <c r="XB40" s="112"/>
      <c r="XC40" s="112"/>
      <c r="XD40" s="112"/>
      <c r="XE40" s="112"/>
      <c r="XF40" s="112"/>
      <c r="XG40" s="112"/>
      <c r="XH40" s="112"/>
      <c r="XI40" s="112"/>
      <c r="XJ40" s="112"/>
      <c r="XK40" s="112"/>
      <c r="XL40" s="112"/>
      <c r="XM40" s="112"/>
      <c r="XN40" s="112"/>
      <c r="XO40" s="112"/>
      <c r="XP40" s="112"/>
      <c r="XQ40" s="112"/>
      <c r="XR40" s="112"/>
      <c r="XS40" s="112"/>
      <c r="XT40" s="112"/>
      <c r="XU40" s="112"/>
      <c r="XV40" s="112"/>
      <c r="XW40" s="112"/>
      <c r="XX40" s="112"/>
      <c r="XY40" s="112"/>
      <c r="XZ40" s="112"/>
      <c r="YA40" s="112"/>
      <c r="YB40" s="112"/>
      <c r="YC40" s="112"/>
      <c r="YD40" s="112"/>
      <c r="YE40" s="112"/>
      <c r="YF40" s="112"/>
      <c r="YG40" s="112"/>
      <c r="YH40" s="112"/>
      <c r="YI40" s="112"/>
      <c r="YJ40" s="112"/>
      <c r="YK40" s="112"/>
      <c r="YL40" s="112"/>
      <c r="YM40" s="112"/>
      <c r="YN40" s="112"/>
      <c r="YO40" s="112"/>
      <c r="YP40" s="112"/>
      <c r="YQ40" s="112"/>
      <c r="YR40" s="112"/>
      <c r="YS40" s="112"/>
      <c r="YT40" s="112"/>
      <c r="YU40" s="112"/>
      <c r="YV40" s="112"/>
      <c r="YW40" s="112"/>
      <c r="YX40" s="112"/>
      <c r="YY40" s="112"/>
      <c r="YZ40" s="112"/>
      <c r="ZA40" s="112"/>
      <c r="ZB40" s="112"/>
      <c r="ZC40" s="112"/>
      <c r="ZD40" s="112"/>
      <c r="ZE40" s="112"/>
      <c r="ZF40" s="112"/>
      <c r="ZG40" s="112"/>
      <c r="ZH40" s="112"/>
      <c r="ZI40" s="112"/>
      <c r="ZJ40" s="112"/>
      <c r="ZK40" s="112"/>
      <c r="ZL40" s="112"/>
      <c r="ZM40" s="112"/>
      <c r="ZN40" s="112"/>
      <c r="ZO40" s="112"/>
      <c r="ZP40" s="112"/>
      <c r="ZQ40" s="112"/>
      <c r="ZR40" s="112"/>
      <c r="ZS40" s="112"/>
      <c r="ZT40" s="112"/>
      <c r="ZU40" s="112"/>
      <c r="ZV40" s="112"/>
      <c r="ZW40" s="112"/>
      <c r="ZX40" s="112"/>
      <c r="ZY40" s="112"/>
      <c r="ZZ40" s="112"/>
      <c r="AAA40" s="112"/>
      <c r="AAB40" s="112"/>
      <c r="AAC40" s="112"/>
      <c r="AAD40" s="112"/>
      <c r="AAE40" s="112"/>
      <c r="AAF40" s="112"/>
      <c r="AAG40" s="112"/>
      <c r="AAH40" s="112"/>
      <c r="AAI40" s="112"/>
      <c r="AAJ40" s="112"/>
      <c r="AAK40" s="112"/>
      <c r="AAL40" s="112"/>
      <c r="AAM40" s="112"/>
      <c r="AAN40" s="112"/>
      <c r="AAO40" s="112"/>
      <c r="AAP40" s="112"/>
      <c r="AAQ40" s="112"/>
      <c r="AAR40" s="112"/>
      <c r="AAS40" s="112"/>
      <c r="AAT40" s="112"/>
      <c r="AAU40" s="112"/>
      <c r="AAV40" s="112"/>
      <c r="AAW40" s="112"/>
      <c r="AAX40" s="112"/>
      <c r="AAY40" s="112"/>
      <c r="AAZ40" s="112"/>
      <c r="ABA40" s="112"/>
      <c r="ABB40" s="112"/>
      <c r="ABC40" s="112"/>
      <c r="ABD40" s="112"/>
      <c r="ABE40" s="112"/>
      <c r="ABF40" s="112"/>
      <c r="ABG40" s="112"/>
      <c r="ABH40" s="112"/>
      <c r="ABI40" s="112"/>
      <c r="ABJ40" s="112"/>
      <c r="ABK40" s="112"/>
      <c r="ABL40" s="112"/>
      <c r="ABM40" s="112"/>
      <c r="ABN40" s="112"/>
      <c r="ABO40" s="112"/>
      <c r="ABP40" s="112"/>
      <c r="ABQ40" s="112"/>
      <c r="ABR40" s="112"/>
      <c r="ABS40" s="112"/>
      <c r="ABT40" s="112"/>
      <c r="ABU40" s="112"/>
      <c r="ABV40" s="112"/>
      <c r="ABW40" s="112"/>
      <c r="ABX40" s="112"/>
      <c r="ABY40" s="112"/>
      <c r="ABZ40" s="112"/>
      <c r="ACA40" s="112"/>
      <c r="ACB40" s="112"/>
      <c r="ACC40" s="112"/>
      <c r="ACD40" s="112"/>
      <c r="ACE40" s="112"/>
      <c r="ACF40" s="112"/>
      <c r="ACG40" s="112"/>
      <c r="ACH40" s="112"/>
      <c r="ACI40" s="112"/>
      <c r="ACJ40" s="112"/>
      <c r="ACK40" s="112"/>
      <c r="ACL40" s="112"/>
      <c r="ACM40" s="112"/>
      <c r="ACN40" s="112"/>
      <c r="ACO40" s="112"/>
      <c r="ACP40" s="112"/>
      <c r="ACQ40" s="112"/>
      <c r="ACR40" s="112"/>
      <c r="ACS40" s="112"/>
      <c r="ACT40" s="112"/>
      <c r="ACU40" s="112"/>
      <c r="ACV40" s="112"/>
      <c r="ACW40" s="112"/>
      <c r="ACX40" s="112"/>
      <c r="ACY40" s="112"/>
      <c r="ACZ40" s="112"/>
      <c r="ADA40" s="112"/>
      <c r="ADB40" s="112"/>
      <c r="ADC40" s="112"/>
      <c r="ADD40" s="112"/>
      <c r="ADE40" s="112"/>
      <c r="ADF40" s="112"/>
      <c r="ADG40" s="112"/>
      <c r="ADH40" s="112"/>
      <c r="ADI40" s="112"/>
      <c r="ADJ40" s="112"/>
      <c r="ADK40" s="112"/>
      <c r="ADL40" s="112"/>
      <c r="ADM40" s="112"/>
      <c r="ADN40" s="112"/>
      <c r="ADO40" s="112"/>
      <c r="ADP40" s="112"/>
      <c r="ADQ40" s="112"/>
      <c r="ADR40" s="112"/>
      <c r="ADS40" s="112"/>
      <c r="ADT40" s="112"/>
      <c r="ADU40" s="112"/>
      <c r="ADV40" s="112"/>
      <c r="ADW40" s="112"/>
      <c r="ADX40" s="112"/>
      <c r="ADY40" s="112"/>
      <c r="ADZ40" s="112"/>
      <c r="AEA40" s="112"/>
      <c r="AEB40" s="112"/>
      <c r="AEC40" s="112"/>
      <c r="AED40" s="112"/>
      <c r="AEE40" s="112"/>
      <c r="AEF40" s="112"/>
      <c r="AEG40" s="112"/>
      <c r="AEH40" s="112"/>
      <c r="AEI40" s="112"/>
      <c r="AEJ40" s="112"/>
      <c r="AEK40" s="112"/>
      <c r="AEL40" s="112"/>
      <c r="AEM40" s="112"/>
      <c r="AEN40" s="112"/>
      <c r="AEO40" s="112"/>
      <c r="AEP40" s="112"/>
      <c r="AEQ40" s="112"/>
      <c r="AER40" s="112"/>
      <c r="AES40" s="112"/>
      <c r="AET40" s="112"/>
      <c r="AEU40" s="112"/>
      <c r="AEV40" s="112"/>
      <c r="AEW40" s="112"/>
      <c r="AEX40" s="112"/>
      <c r="AEY40" s="112"/>
      <c r="AEZ40" s="112"/>
      <c r="AFA40" s="112"/>
      <c r="AFB40" s="112"/>
      <c r="AFC40" s="112"/>
      <c r="AFD40" s="112"/>
      <c r="AFE40" s="112"/>
      <c r="AFF40" s="112"/>
      <c r="AFG40" s="112"/>
      <c r="AFH40" s="112"/>
      <c r="AFI40" s="112"/>
      <c r="AFJ40" s="112"/>
      <c r="AFK40" s="112"/>
      <c r="AFL40" s="112"/>
      <c r="AFM40" s="112"/>
      <c r="AFN40" s="112"/>
      <c r="AFO40" s="112"/>
      <c r="AFP40" s="112"/>
      <c r="AFQ40" s="112"/>
      <c r="AFR40" s="112"/>
      <c r="AFS40" s="112"/>
      <c r="AFT40" s="112"/>
      <c r="AFU40" s="112"/>
      <c r="AFV40" s="112"/>
      <c r="AFW40" s="112"/>
      <c r="AFX40" s="112"/>
      <c r="AFY40" s="112"/>
      <c r="AFZ40" s="112"/>
      <c r="AGA40" s="112"/>
      <c r="AGB40" s="112"/>
      <c r="AGC40" s="112"/>
      <c r="AGD40" s="112"/>
      <c r="AGE40" s="112"/>
      <c r="AGF40" s="112"/>
      <c r="AGG40" s="112"/>
      <c r="AGH40" s="112"/>
      <c r="AGI40" s="112"/>
      <c r="AGJ40" s="112"/>
      <c r="AGK40" s="112"/>
      <c r="AGL40" s="112"/>
      <c r="AGM40" s="112"/>
      <c r="AGN40" s="112"/>
      <c r="AGO40" s="112"/>
      <c r="AGP40" s="112"/>
      <c r="AGQ40" s="112"/>
      <c r="AGR40" s="112"/>
      <c r="AGS40" s="112"/>
      <c r="AGT40" s="112"/>
      <c r="AGU40" s="112"/>
      <c r="AGV40" s="112"/>
      <c r="AGW40" s="112"/>
      <c r="AGX40" s="112"/>
      <c r="AGY40" s="112"/>
      <c r="AGZ40" s="112"/>
      <c r="AHA40" s="112"/>
      <c r="AHB40" s="112"/>
      <c r="AHC40" s="112"/>
      <c r="AHD40" s="112"/>
      <c r="AHE40" s="112"/>
      <c r="AHF40" s="112"/>
      <c r="AHG40" s="112"/>
      <c r="AHH40" s="112"/>
      <c r="AHI40" s="112"/>
      <c r="AHJ40" s="112"/>
      <c r="AHK40" s="112"/>
      <c r="AHL40" s="112"/>
      <c r="AHM40" s="112"/>
      <c r="AHN40" s="112"/>
      <c r="AHO40" s="112"/>
      <c r="AHP40" s="112"/>
      <c r="AHQ40" s="112"/>
      <c r="AHR40" s="112"/>
      <c r="AHS40" s="112"/>
      <c r="AHT40" s="112"/>
      <c r="AHU40" s="112"/>
      <c r="AHV40" s="112"/>
      <c r="AHW40" s="112"/>
      <c r="AHX40" s="112"/>
      <c r="AHY40" s="112"/>
      <c r="AHZ40" s="112"/>
      <c r="AIA40" s="112"/>
      <c r="AIB40" s="112"/>
      <c r="AIC40" s="112"/>
      <c r="AID40" s="112"/>
      <c r="AIE40" s="112"/>
      <c r="AIF40" s="112"/>
      <c r="AIG40" s="112"/>
      <c r="AIH40" s="112"/>
      <c r="AII40" s="112"/>
      <c r="AIJ40" s="112"/>
      <c r="AIK40" s="112"/>
      <c r="AIL40" s="112"/>
      <c r="AIM40" s="112"/>
      <c r="AIN40" s="112"/>
      <c r="AIO40" s="112"/>
      <c r="AIP40" s="112"/>
      <c r="AIQ40" s="112"/>
      <c r="AIR40" s="112"/>
      <c r="AIS40" s="112"/>
      <c r="AIT40" s="112"/>
      <c r="AIU40" s="112"/>
      <c r="AIV40" s="112"/>
      <c r="AIW40" s="112"/>
      <c r="AIX40" s="112"/>
      <c r="AIY40" s="112"/>
      <c r="AIZ40" s="112"/>
      <c r="AJA40" s="112"/>
      <c r="AJB40" s="112"/>
      <c r="AJC40" s="112"/>
      <c r="AJD40" s="112"/>
      <c r="AJE40" s="112"/>
      <c r="AJF40" s="112"/>
      <c r="AJG40" s="112"/>
      <c r="AJH40" s="112"/>
      <c r="AJI40" s="112"/>
      <c r="AJJ40" s="112"/>
      <c r="AJK40" s="112"/>
      <c r="AJL40" s="112"/>
      <c r="AJM40" s="112"/>
      <c r="AJN40" s="112"/>
      <c r="AJO40" s="112"/>
      <c r="AJP40" s="112"/>
      <c r="AJQ40" s="112"/>
      <c r="AJR40" s="112"/>
      <c r="AJS40" s="112"/>
      <c r="AJT40" s="112"/>
      <c r="AJU40" s="112"/>
      <c r="AJV40" s="112"/>
      <c r="AJW40" s="112"/>
      <c r="AJX40" s="112"/>
      <c r="AJY40" s="112"/>
      <c r="AJZ40" s="112"/>
      <c r="AKA40" s="112"/>
      <c r="AKB40" s="112"/>
      <c r="AKC40" s="112"/>
      <c r="AKD40" s="112"/>
      <c r="AKE40" s="112"/>
      <c r="AKF40" s="112"/>
      <c r="AKG40" s="112"/>
      <c r="AKH40" s="112"/>
      <c r="AKI40" s="112"/>
      <c r="AKJ40" s="112"/>
      <c r="AKK40" s="112"/>
      <c r="AKL40" s="112"/>
      <c r="AKM40" s="112"/>
      <c r="AKN40" s="112"/>
      <c r="AKO40" s="112"/>
      <c r="AKP40" s="112"/>
      <c r="AKQ40" s="112"/>
      <c r="AKR40" s="112"/>
      <c r="AKS40" s="112"/>
      <c r="AKT40" s="112"/>
      <c r="AKU40" s="112"/>
      <c r="AKV40" s="112"/>
      <c r="AKW40" s="112"/>
      <c r="AKX40" s="112"/>
      <c r="AKY40" s="112"/>
      <c r="AKZ40" s="112"/>
      <c r="ALA40" s="112"/>
      <c r="ALB40" s="112"/>
      <c r="ALC40" s="112"/>
      <c r="ALD40" s="112"/>
      <c r="ALE40" s="112"/>
      <c r="ALF40" s="112"/>
      <c r="ALG40" s="112"/>
      <c r="ALH40" s="112"/>
      <c r="ALI40" s="112"/>
      <c r="ALJ40" s="112"/>
      <c r="ALK40" s="112"/>
      <c r="ALL40" s="112"/>
      <c r="ALM40" s="112"/>
      <c r="ALN40" s="112"/>
      <c r="ALO40" s="112"/>
      <c r="ALP40" s="112"/>
      <c r="ALQ40" s="112"/>
      <c r="ALR40" s="112"/>
      <c r="ALS40" s="112"/>
      <c r="ALT40" s="112"/>
      <c r="ALU40" s="112"/>
      <c r="ALV40" s="112"/>
      <c r="ALW40" s="112"/>
      <c r="ALX40" s="112"/>
      <c r="ALY40" s="112"/>
      <c r="ALZ40" s="112"/>
      <c r="AMA40" s="112"/>
      <c r="AMB40" s="112"/>
      <c r="AMC40" s="112"/>
      <c r="AMD40" s="112"/>
      <c r="AME40" s="112"/>
      <c r="AMF40" s="112"/>
      <c r="AMG40" s="112"/>
      <c r="AMH40" s="112"/>
      <c r="AMI40" s="112"/>
      <c r="AMJ40" s="112"/>
      <c r="AMK40" s="112"/>
      <c r="AML40" s="112"/>
      <c r="AMM40" s="112"/>
      <c r="AMN40" s="112"/>
      <c r="AMO40" s="112"/>
      <c r="AMP40" s="112"/>
      <c r="AMQ40" s="112"/>
      <c r="AMR40" s="112"/>
      <c r="AMS40" s="112"/>
      <c r="AMT40" s="112"/>
      <c r="AMU40" s="112"/>
      <c r="AMV40" s="112"/>
      <c r="AMW40" s="112"/>
      <c r="AMX40" s="112"/>
      <c r="AMY40" s="112"/>
      <c r="AMZ40" s="112"/>
      <c r="ANA40" s="112"/>
      <c r="ANB40" s="112"/>
      <c r="ANC40" s="112"/>
      <c r="AND40" s="112"/>
      <c r="ANE40" s="112"/>
      <c r="ANF40" s="112"/>
      <c r="ANG40" s="112"/>
      <c r="ANH40" s="112"/>
      <c r="ANI40" s="112"/>
      <c r="ANJ40" s="112"/>
      <c r="ANK40" s="112"/>
      <c r="ANL40" s="112"/>
      <c r="ANM40" s="112"/>
      <c r="ANN40" s="112"/>
      <c r="ANO40" s="112"/>
      <c r="ANP40" s="112"/>
      <c r="ANQ40" s="112"/>
      <c r="ANR40" s="112"/>
      <c r="ANS40" s="112"/>
      <c r="ANT40" s="112"/>
      <c r="ANU40" s="112"/>
      <c r="ANV40" s="112"/>
      <c r="ANW40" s="112"/>
      <c r="ANX40" s="112"/>
      <c r="ANY40" s="112"/>
      <c r="ANZ40" s="112"/>
      <c r="AOA40" s="112"/>
      <c r="AOB40" s="112"/>
      <c r="AOC40" s="112"/>
      <c r="AOD40" s="112"/>
      <c r="AOE40" s="112"/>
      <c r="AOF40" s="112"/>
      <c r="AOG40" s="112"/>
      <c r="AOH40" s="112"/>
      <c r="AOI40" s="112"/>
      <c r="AOJ40" s="112"/>
      <c r="AOK40" s="112"/>
      <c r="AOL40" s="112"/>
      <c r="AOM40" s="112"/>
      <c r="AON40" s="112"/>
      <c r="AOO40" s="112"/>
      <c r="AOP40" s="112"/>
      <c r="AOQ40" s="112"/>
      <c r="AOR40" s="112"/>
      <c r="AOS40" s="112"/>
      <c r="AOT40" s="112"/>
      <c r="AOU40" s="112"/>
      <c r="AOV40" s="112"/>
      <c r="AOW40" s="112"/>
      <c r="AOX40" s="112"/>
      <c r="AOY40" s="112"/>
      <c r="AOZ40" s="112"/>
      <c r="APA40" s="112"/>
      <c r="APB40" s="112"/>
      <c r="APC40" s="112"/>
      <c r="APD40" s="112"/>
      <c r="APE40" s="112"/>
      <c r="APF40" s="112"/>
      <c r="APG40" s="112"/>
      <c r="APH40" s="112"/>
      <c r="API40" s="112"/>
      <c r="APJ40" s="112"/>
      <c r="APK40" s="112"/>
      <c r="APL40" s="112"/>
      <c r="APM40" s="112"/>
      <c r="APN40" s="112"/>
      <c r="APO40" s="112"/>
      <c r="APP40" s="112"/>
      <c r="APQ40" s="112"/>
      <c r="APR40" s="112"/>
      <c r="APS40" s="112"/>
      <c r="APT40" s="112"/>
      <c r="APU40" s="112"/>
      <c r="APV40" s="112"/>
      <c r="APW40" s="112"/>
      <c r="APX40" s="112"/>
      <c r="APY40" s="112"/>
      <c r="APZ40" s="112"/>
      <c r="AQA40" s="112"/>
      <c r="AQB40" s="112"/>
      <c r="AQC40" s="112"/>
      <c r="AQD40" s="112"/>
      <c r="AQE40" s="112"/>
      <c r="AQF40" s="112"/>
      <c r="AQG40" s="112"/>
      <c r="AQH40" s="112"/>
      <c r="AQI40" s="112"/>
      <c r="AQJ40" s="112"/>
      <c r="AQK40" s="112"/>
      <c r="AQL40" s="112"/>
      <c r="AQM40" s="112"/>
      <c r="AQN40" s="112"/>
      <c r="AQO40" s="112"/>
      <c r="AQP40" s="112"/>
      <c r="AQQ40" s="112"/>
      <c r="AQR40" s="112"/>
      <c r="AQS40" s="112"/>
      <c r="AQT40" s="112"/>
      <c r="AQU40" s="112"/>
      <c r="AQV40" s="112"/>
      <c r="AQW40" s="112"/>
      <c r="AQX40" s="112"/>
      <c r="AQY40" s="112"/>
      <c r="AQZ40" s="112"/>
      <c r="ARA40" s="112"/>
      <c r="ARB40" s="112"/>
      <c r="ARC40" s="112"/>
      <c r="ARD40" s="112"/>
      <c r="ARE40" s="112"/>
      <c r="ARF40" s="112"/>
      <c r="ARG40" s="112"/>
      <c r="ARH40" s="112"/>
      <c r="ARI40" s="112"/>
      <c r="ARJ40" s="112"/>
      <c r="ARK40" s="112"/>
      <c r="ARL40" s="112"/>
      <c r="ARM40" s="112"/>
      <c r="ARN40" s="112"/>
      <c r="ARO40" s="112"/>
      <c r="ARP40" s="112"/>
      <c r="ARQ40" s="112"/>
      <c r="ARR40" s="112"/>
      <c r="ARS40" s="112"/>
      <c r="ART40" s="112"/>
      <c r="ARU40" s="112"/>
      <c r="ARV40" s="112"/>
      <c r="ARW40" s="112"/>
      <c r="ARX40" s="112"/>
      <c r="ARY40" s="112"/>
      <c r="ARZ40" s="112"/>
      <c r="ASA40" s="112"/>
      <c r="ASB40" s="112"/>
      <c r="ASC40" s="112"/>
      <c r="ASD40" s="112"/>
      <c r="ASE40" s="112"/>
      <c r="ASF40" s="112"/>
      <c r="ASG40" s="112"/>
      <c r="ASH40" s="112"/>
      <c r="ASI40" s="112"/>
      <c r="ASJ40" s="112"/>
      <c r="ASK40" s="112"/>
      <c r="ASL40" s="112"/>
      <c r="ASM40" s="112"/>
      <c r="ASN40" s="112"/>
      <c r="ASO40" s="112"/>
      <c r="ASP40" s="112"/>
      <c r="ASQ40" s="112"/>
      <c r="ASR40" s="112"/>
      <c r="ASS40" s="112"/>
      <c r="AST40" s="112"/>
      <c r="ASU40" s="112"/>
      <c r="ASV40" s="112"/>
      <c r="ASW40" s="112"/>
      <c r="ASX40" s="112"/>
      <c r="ASY40" s="112"/>
      <c r="ASZ40" s="112"/>
      <c r="ATA40" s="112"/>
      <c r="ATB40" s="112"/>
      <c r="ATC40" s="112"/>
      <c r="ATD40" s="112"/>
      <c r="ATE40" s="112"/>
      <c r="ATF40" s="112"/>
      <c r="ATG40" s="112"/>
      <c r="ATH40" s="112"/>
      <c r="ATI40" s="112"/>
      <c r="ATJ40" s="112"/>
      <c r="ATK40" s="112"/>
      <c r="ATL40" s="112"/>
      <c r="ATM40" s="112"/>
      <c r="ATN40" s="112"/>
      <c r="ATO40" s="112"/>
      <c r="ATP40" s="112"/>
      <c r="ATQ40" s="112"/>
      <c r="ATR40" s="112"/>
      <c r="ATS40" s="112"/>
      <c r="ATT40" s="112"/>
      <c r="ATU40" s="112"/>
      <c r="ATV40" s="112"/>
      <c r="ATW40" s="112"/>
      <c r="ATX40" s="112"/>
      <c r="ATY40" s="112"/>
      <c r="ATZ40" s="112"/>
      <c r="AUA40" s="112"/>
      <c r="AUB40" s="112"/>
      <c r="AUC40" s="112"/>
      <c r="AUD40" s="112"/>
      <c r="AUE40" s="112"/>
      <c r="AUF40" s="112"/>
      <c r="AUG40" s="112"/>
      <c r="AUH40" s="112"/>
      <c r="AUI40" s="112"/>
      <c r="AUJ40" s="112"/>
      <c r="AUK40" s="112"/>
      <c r="AUL40" s="112"/>
      <c r="AUM40" s="112"/>
      <c r="AUN40" s="112"/>
      <c r="AUO40" s="112"/>
      <c r="AUP40" s="112"/>
      <c r="AUQ40" s="112"/>
      <c r="AUR40" s="112"/>
      <c r="AUS40" s="112"/>
      <c r="AUT40" s="112"/>
      <c r="AUU40" s="112"/>
      <c r="AUV40" s="112"/>
      <c r="AUW40" s="112"/>
      <c r="AUX40" s="112"/>
      <c r="AUY40" s="112"/>
      <c r="AUZ40" s="112"/>
      <c r="AVA40" s="112"/>
      <c r="AVB40" s="112"/>
      <c r="AVC40" s="112"/>
      <c r="AVD40" s="112"/>
      <c r="AVE40" s="112"/>
      <c r="AVF40" s="112"/>
      <c r="AVG40" s="112"/>
      <c r="AVH40" s="112"/>
      <c r="AVI40" s="112"/>
      <c r="AVJ40" s="112"/>
      <c r="AVK40" s="112"/>
      <c r="AVL40" s="112"/>
      <c r="AVM40" s="112"/>
      <c r="AVN40" s="112"/>
      <c r="AVO40" s="112"/>
      <c r="AVP40" s="112"/>
      <c r="AVQ40" s="112"/>
      <c r="AVR40" s="112"/>
      <c r="AVS40" s="112"/>
      <c r="AVT40" s="112"/>
      <c r="AVU40" s="112"/>
      <c r="AVV40" s="112"/>
      <c r="AVW40" s="112"/>
      <c r="AVX40" s="112"/>
      <c r="AVY40" s="112"/>
      <c r="AVZ40" s="112"/>
      <c r="AWA40" s="112"/>
      <c r="AWB40" s="112"/>
      <c r="AWC40" s="112"/>
      <c r="AWD40" s="112"/>
      <c r="AWE40" s="112"/>
      <c r="AWF40" s="112"/>
      <c r="AWG40" s="112"/>
      <c r="AWH40" s="112"/>
      <c r="AWI40" s="112"/>
      <c r="AWJ40" s="112"/>
      <c r="AWK40" s="112"/>
      <c r="AWL40" s="112"/>
      <c r="AWM40" s="112"/>
      <c r="AWN40" s="112"/>
      <c r="AWO40" s="112"/>
      <c r="AWP40" s="112"/>
      <c r="AWQ40" s="112"/>
      <c r="AWR40" s="112"/>
      <c r="AWS40" s="112"/>
      <c r="AWT40" s="112"/>
      <c r="AWU40" s="112"/>
      <c r="AWV40" s="112"/>
      <c r="AWW40" s="112"/>
      <c r="AWX40" s="112"/>
      <c r="AWY40" s="112"/>
      <c r="AWZ40" s="112"/>
      <c r="AXA40" s="112"/>
      <c r="AXB40" s="112"/>
      <c r="AXC40" s="112"/>
      <c r="AXD40" s="112"/>
      <c r="AXE40" s="112"/>
      <c r="AXF40" s="112"/>
      <c r="AXG40" s="112"/>
      <c r="AXH40" s="112"/>
      <c r="AXI40" s="112"/>
      <c r="AXJ40" s="112"/>
      <c r="AXK40" s="112"/>
      <c r="AXL40" s="112"/>
      <c r="AXM40" s="112"/>
      <c r="AXN40" s="112"/>
      <c r="AXO40" s="112"/>
      <c r="AXP40" s="112"/>
      <c r="AXQ40" s="112"/>
      <c r="AXR40" s="112"/>
      <c r="AXS40" s="112"/>
      <c r="AXT40" s="112"/>
      <c r="AXU40" s="112"/>
      <c r="AXV40" s="112"/>
      <c r="AXW40" s="112"/>
      <c r="AXX40" s="112"/>
      <c r="AXY40" s="112"/>
      <c r="AXZ40" s="112"/>
      <c r="AYA40" s="112"/>
      <c r="AYB40" s="112"/>
      <c r="AYC40" s="112"/>
      <c r="AYD40" s="112"/>
      <c r="AYE40" s="112"/>
      <c r="AYF40" s="112"/>
      <c r="AYG40" s="112"/>
      <c r="AYH40" s="112"/>
      <c r="AYI40" s="112"/>
      <c r="AYJ40" s="112"/>
      <c r="AYK40" s="112"/>
      <c r="AYL40" s="112"/>
      <c r="AYM40" s="112"/>
      <c r="AYN40" s="112"/>
      <c r="AYO40" s="112"/>
      <c r="AYP40" s="112"/>
      <c r="AYQ40" s="112"/>
      <c r="AYR40" s="112"/>
      <c r="AYS40" s="112"/>
      <c r="AYT40" s="112"/>
      <c r="AYU40" s="112"/>
      <c r="AYV40" s="112"/>
      <c r="AYW40" s="112"/>
      <c r="AYX40" s="112"/>
      <c r="AYY40" s="112"/>
      <c r="AYZ40" s="112"/>
      <c r="AZA40" s="112"/>
      <c r="AZB40" s="112"/>
      <c r="AZC40" s="112"/>
      <c r="AZD40" s="112"/>
      <c r="AZE40" s="112"/>
      <c r="AZF40" s="112"/>
      <c r="AZG40" s="112"/>
      <c r="AZH40" s="112"/>
      <c r="AZI40" s="112"/>
      <c r="AZJ40" s="112"/>
      <c r="AZK40" s="112"/>
      <c r="AZL40" s="112"/>
      <c r="AZM40" s="112"/>
      <c r="AZN40" s="112"/>
      <c r="AZO40" s="112"/>
      <c r="AZP40" s="112"/>
      <c r="AZQ40" s="112"/>
      <c r="AZR40" s="112"/>
      <c r="AZS40" s="112"/>
      <c r="AZT40" s="112"/>
      <c r="AZU40" s="112"/>
      <c r="AZV40" s="112"/>
      <c r="AZW40" s="112"/>
      <c r="AZX40" s="112"/>
      <c r="AZY40" s="112"/>
      <c r="AZZ40" s="112"/>
      <c r="BAA40" s="112"/>
      <c r="BAB40" s="112"/>
      <c r="BAC40" s="112"/>
      <c r="BAD40" s="112"/>
      <c r="BAE40" s="112"/>
      <c r="BAF40" s="112"/>
      <c r="BAG40" s="112"/>
      <c r="BAH40" s="112"/>
      <c r="BAI40" s="112"/>
      <c r="BAJ40" s="112"/>
      <c r="BAK40" s="112"/>
      <c r="BAL40" s="112"/>
      <c r="BAM40" s="112"/>
      <c r="BAN40" s="112"/>
      <c r="BAO40" s="112"/>
      <c r="BAP40" s="112"/>
      <c r="BAQ40" s="112"/>
      <c r="BAR40" s="112"/>
      <c r="BAS40" s="112"/>
      <c r="BAT40" s="112"/>
      <c r="BAU40" s="112"/>
      <c r="BAV40" s="112"/>
      <c r="BAW40" s="112"/>
      <c r="BAX40" s="112"/>
      <c r="BAY40" s="112"/>
      <c r="BAZ40" s="112"/>
      <c r="BBA40" s="112"/>
      <c r="BBB40" s="112"/>
      <c r="BBC40" s="112"/>
      <c r="BBD40" s="112"/>
      <c r="BBE40" s="112"/>
      <c r="BBF40" s="112"/>
      <c r="BBG40" s="112"/>
      <c r="BBH40" s="112"/>
      <c r="BBI40" s="112"/>
      <c r="BBJ40" s="112"/>
      <c r="BBK40" s="112"/>
      <c r="BBL40" s="112"/>
      <c r="BBM40" s="112"/>
      <c r="BBN40" s="112"/>
      <c r="BBO40" s="112"/>
      <c r="BBP40" s="112"/>
      <c r="BBQ40" s="112"/>
      <c r="BBR40" s="112"/>
      <c r="BBS40" s="112"/>
      <c r="BBT40" s="112"/>
      <c r="BBU40" s="112"/>
      <c r="BBV40" s="112"/>
      <c r="BBW40" s="112"/>
      <c r="BBX40" s="112"/>
      <c r="BBY40" s="112"/>
      <c r="BBZ40" s="112"/>
      <c r="BCA40" s="112"/>
      <c r="BCB40" s="112"/>
      <c r="BCC40" s="112"/>
      <c r="BCD40" s="112"/>
      <c r="BCE40" s="112"/>
      <c r="BCF40" s="112"/>
      <c r="BCG40" s="112"/>
      <c r="BCH40" s="112"/>
      <c r="BCI40" s="112"/>
      <c r="BCJ40" s="112"/>
      <c r="BCK40" s="112"/>
      <c r="BCL40" s="112"/>
      <c r="BCM40" s="112"/>
      <c r="BCN40" s="112"/>
      <c r="BCO40" s="112"/>
      <c r="BCP40" s="112"/>
      <c r="BCQ40" s="112"/>
      <c r="BCR40" s="112"/>
      <c r="BCS40" s="112"/>
      <c r="BCT40" s="112"/>
      <c r="BCU40" s="112"/>
      <c r="BCV40" s="112"/>
      <c r="BCW40" s="112"/>
      <c r="BCX40" s="112"/>
      <c r="BCY40" s="112"/>
      <c r="BCZ40" s="112"/>
      <c r="BDA40" s="112"/>
      <c r="BDB40" s="112"/>
      <c r="BDC40" s="112"/>
      <c r="BDD40" s="112"/>
      <c r="BDE40" s="112"/>
      <c r="BDF40" s="112"/>
      <c r="BDG40" s="112"/>
      <c r="BDH40" s="112"/>
      <c r="BDI40" s="112"/>
      <c r="BDJ40" s="112"/>
      <c r="BDK40" s="112"/>
      <c r="BDL40" s="112"/>
      <c r="BDM40" s="112"/>
      <c r="BDN40" s="112"/>
      <c r="BDO40" s="112"/>
      <c r="BDP40" s="112"/>
      <c r="BDQ40" s="112"/>
      <c r="BDR40" s="112"/>
      <c r="BDS40" s="112"/>
      <c r="BDT40" s="112"/>
      <c r="BDU40" s="112"/>
      <c r="BDV40" s="112"/>
      <c r="BDW40" s="112"/>
      <c r="BDX40" s="112"/>
      <c r="BDY40" s="112"/>
      <c r="BDZ40" s="112"/>
      <c r="BEA40" s="112"/>
      <c r="BEB40" s="112"/>
      <c r="BEC40" s="112"/>
      <c r="BED40" s="112"/>
      <c r="BEE40" s="112"/>
      <c r="BEF40" s="112"/>
      <c r="BEG40" s="112"/>
      <c r="BEH40" s="112"/>
      <c r="BEI40" s="112"/>
      <c r="BEJ40" s="112"/>
      <c r="BEK40" s="112"/>
      <c r="BEL40" s="112"/>
      <c r="BEM40" s="112"/>
      <c r="BEN40" s="112"/>
      <c r="BEO40" s="112"/>
      <c r="BEP40" s="112"/>
      <c r="BEQ40" s="112"/>
      <c r="BER40" s="112"/>
      <c r="BES40" s="112"/>
      <c r="BET40" s="112"/>
      <c r="BEU40" s="112"/>
      <c r="BEV40" s="112"/>
      <c r="BEW40" s="112"/>
      <c r="BEX40" s="112"/>
      <c r="BEY40" s="112"/>
      <c r="BEZ40" s="112"/>
      <c r="BFA40" s="112"/>
      <c r="BFB40" s="112"/>
      <c r="BFC40" s="112"/>
      <c r="BFD40" s="112"/>
      <c r="BFE40" s="112"/>
      <c r="BFF40" s="112"/>
      <c r="BFG40" s="112"/>
      <c r="BFH40" s="112"/>
      <c r="BFI40" s="112"/>
      <c r="BFJ40" s="112"/>
      <c r="BFK40" s="112"/>
      <c r="BFL40" s="112"/>
      <c r="BFM40" s="112"/>
      <c r="BFN40" s="112"/>
      <c r="BFO40" s="112"/>
      <c r="BFP40" s="112"/>
      <c r="BFQ40" s="112"/>
      <c r="BFR40" s="112"/>
      <c r="BFS40" s="112"/>
      <c r="BFT40" s="112"/>
      <c r="BFU40" s="112"/>
      <c r="BFV40" s="112"/>
      <c r="BFW40" s="112"/>
      <c r="BFX40" s="112"/>
      <c r="BFY40" s="112"/>
      <c r="BFZ40" s="112"/>
      <c r="BGA40" s="112"/>
      <c r="BGB40" s="112"/>
      <c r="BGC40" s="112"/>
      <c r="BGD40" s="112"/>
      <c r="BGE40" s="112"/>
      <c r="BGF40" s="112"/>
      <c r="BGG40" s="112"/>
      <c r="BGH40" s="112"/>
      <c r="BGI40" s="112"/>
      <c r="BGJ40" s="112"/>
      <c r="BGK40" s="112"/>
      <c r="BGL40" s="112"/>
      <c r="BGM40" s="112"/>
      <c r="BGN40" s="112"/>
      <c r="BGO40" s="112"/>
      <c r="BGP40" s="112"/>
      <c r="BGQ40" s="112"/>
      <c r="BGR40" s="112"/>
      <c r="BGS40" s="112"/>
      <c r="BGT40" s="112"/>
      <c r="BGU40" s="112"/>
      <c r="BGV40" s="112"/>
      <c r="BGW40" s="112"/>
      <c r="BGX40" s="112"/>
      <c r="BGY40" s="112"/>
      <c r="BGZ40" s="112"/>
      <c r="BHA40" s="112"/>
      <c r="BHB40" s="112"/>
      <c r="BHC40" s="112"/>
      <c r="BHD40" s="112"/>
      <c r="BHE40" s="112"/>
      <c r="BHF40" s="112"/>
      <c r="BHG40" s="112"/>
      <c r="BHH40" s="112"/>
      <c r="BHI40" s="112"/>
      <c r="BHJ40" s="112"/>
      <c r="BHK40" s="112"/>
      <c r="BHL40" s="112"/>
      <c r="BHM40" s="112"/>
      <c r="BHN40" s="112"/>
      <c r="BHO40" s="112"/>
      <c r="BHP40" s="112"/>
      <c r="BHQ40" s="112"/>
      <c r="BHR40" s="112"/>
      <c r="BHS40" s="112"/>
      <c r="BHT40" s="112"/>
      <c r="BHU40" s="112"/>
      <c r="BHV40" s="112"/>
      <c r="BHW40" s="112"/>
      <c r="BHX40" s="112"/>
      <c r="BHY40" s="112"/>
      <c r="BHZ40" s="112"/>
      <c r="BIA40" s="112"/>
      <c r="BIB40" s="112"/>
      <c r="BIC40" s="112"/>
      <c r="BID40" s="112"/>
      <c r="BIE40" s="112"/>
      <c r="BIF40" s="112"/>
      <c r="BIG40" s="112"/>
      <c r="BIH40" s="112"/>
      <c r="BII40" s="112"/>
      <c r="BIJ40" s="112"/>
      <c r="BIK40" s="112"/>
      <c r="BIL40" s="112"/>
      <c r="BIM40" s="112"/>
      <c r="BIN40" s="112"/>
      <c r="BIO40" s="112"/>
      <c r="BIP40" s="112"/>
      <c r="BIQ40" s="112"/>
      <c r="BIR40" s="112"/>
      <c r="BIS40" s="112"/>
      <c r="BIT40" s="112"/>
      <c r="BIU40" s="112"/>
      <c r="BIV40" s="112"/>
      <c r="BIW40" s="112"/>
      <c r="BIX40" s="112"/>
      <c r="BIY40" s="112"/>
      <c r="BIZ40" s="112"/>
      <c r="BJA40" s="112"/>
      <c r="BJB40" s="112"/>
      <c r="BJC40" s="112"/>
      <c r="BJD40" s="112"/>
      <c r="BJE40" s="112"/>
      <c r="BJF40" s="112"/>
      <c r="BJG40" s="112"/>
      <c r="BJH40" s="112"/>
      <c r="BJI40" s="112"/>
      <c r="BJJ40" s="112"/>
      <c r="BJK40" s="112"/>
      <c r="BJL40" s="112"/>
      <c r="BJM40" s="112"/>
      <c r="BJN40" s="112"/>
      <c r="BJO40" s="112"/>
      <c r="BJP40" s="112"/>
      <c r="BJQ40" s="112"/>
      <c r="BJR40" s="112"/>
      <c r="BJS40" s="112"/>
      <c r="BJT40" s="112"/>
      <c r="BJU40" s="112"/>
      <c r="BJV40" s="112"/>
      <c r="BJW40" s="112"/>
      <c r="BJX40" s="112"/>
      <c r="BJY40" s="112"/>
      <c r="BJZ40" s="112"/>
      <c r="BKA40" s="112"/>
      <c r="BKB40" s="112"/>
      <c r="BKC40" s="112"/>
      <c r="BKD40" s="112"/>
      <c r="BKE40" s="112"/>
      <c r="BKF40" s="112"/>
      <c r="BKG40" s="112"/>
      <c r="BKH40" s="112"/>
      <c r="BKI40" s="112"/>
      <c r="BKJ40" s="112"/>
      <c r="BKK40" s="112"/>
      <c r="BKL40" s="112"/>
      <c r="BKM40" s="112"/>
      <c r="BKN40" s="112"/>
      <c r="BKO40" s="112"/>
      <c r="BKP40" s="112"/>
      <c r="BKQ40" s="112"/>
      <c r="BKR40" s="112"/>
      <c r="BKS40" s="112"/>
      <c r="BKT40" s="112"/>
      <c r="BKU40" s="112"/>
      <c r="BKV40" s="112"/>
      <c r="BKW40" s="112"/>
      <c r="BKX40" s="112"/>
      <c r="BKY40" s="112"/>
      <c r="BKZ40" s="112"/>
      <c r="BLA40" s="112"/>
      <c r="BLB40" s="112"/>
      <c r="BLC40" s="112"/>
      <c r="BLD40" s="112"/>
      <c r="BLE40" s="112"/>
      <c r="BLF40" s="112"/>
      <c r="BLG40" s="112"/>
      <c r="BLH40" s="112"/>
      <c r="BLI40" s="112"/>
      <c r="BLJ40" s="112"/>
      <c r="BLK40" s="112"/>
      <c r="BLL40" s="112"/>
      <c r="BLM40" s="112"/>
      <c r="BLN40" s="112"/>
      <c r="BLO40" s="112"/>
      <c r="BLP40" s="112"/>
      <c r="BLQ40" s="112"/>
      <c r="BLR40" s="112"/>
      <c r="BLS40" s="112"/>
      <c r="BLT40" s="112"/>
      <c r="BLU40" s="112"/>
      <c r="BLV40" s="112"/>
      <c r="BLW40" s="112"/>
      <c r="BLX40" s="112"/>
      <c r="BLY40" s="112"/>
      <c r="BLZ40" s="112"/>
      <c r="BMA40" s="112"/>
      <c r="BMB40" s="112"/>
      <c r="BMC40" s="112"/>
      <c r="BMD40" s="112"/>
      <c r="BME40" s="112"/>
      <c r="BMF40" s="112"/>
      <c r="BMG40" s="112"/>
      <c r="BMH40" s="112"/>
      <c r="BMI40" s="112"/>
      <c r="BMJ40" s="112"/>
      <c r="BMK40" s="112"/>
      <c r="BML40" s="112"/>
      <c r="BMM40" s="112"/>
      <c r="BMN40" s="112"/>
      <c r="BMO40" s="112"/>
      <c r="BMP40" s="112"/>
      <c r="BMQ40" s="112"/>
      <c r="BMR40" s="112"/>
      <c r="BMS40" s="112"/>
      <c r="BMT40" s="112"/>
      <c r="BMU40" s="112"/>
      <c r="BMV40" s="112"/>
      <c r="BMW40" s="112"/>
      <c r="BMX40" s="112"/>
      <c r="BMY40" s="112"/>
      <c r="BMZ40" s="112"/>
      <c r="BNA40" s="112"/>
      <c r="BNB40" s="112"/>
      <c r="BNC40" s="112"/>
      <c r="BND40" s="112"/>
      <c r="BNE40" s="112"/>
      <c r="BNF40" s="112"/>
      <c r="BNG40" s="112"/>
      <c r="BNH40" s="112"/>
      <c r="BNI40" s="112"/>
      <c r="BNJ40" s="112"/>
      <c r="BNK40" s="112"/>
      <c r="BNL40" s="112"/>
      <c r="BNM40" s="112"/>
      <c r="BNN40" s="112"/>
      <c r="BNO40" s="112"/>
      <c r="BNP40" s="112"/>
      <c r="BNQ40" s="112"/>
      <c r="BNR40" s="112"/>
      <c r="BNS40" s="112"/>
      <c r="BNT40" s="112"/>
      <c r="BNU40" s="112"/>
      <c r="BNV40" s="112"/>
      <c r="BNW40" s="112"/>
      <c r="BNX40" s="112"/>
      <c r="BNY40" s="112"/>
      <c r="BNZ40" s="112"/>
      <c r="BOA40" s="112"/>
      <c r="BOB40" s="112"/>
      <c r="BOC40" s="112"/>
      <c r="BOD40" s="112"/>
      <c r="BOE40" s="112"/>
      <c r="BOF40" s="112"/>
      <c r="BOG40" s="112"/>
      <c r="BOH40" s="112"/>
      <c r="BOI40" s="112"/>
      <c r="BOJ40" s="112"/>
      <c r="BOK40" s="112"/>
      <c r="BOL40" s="112"/>
      <c r="BOM40" s="112"/>
      <c r="BON40" s="112"/>
      <c r="BOO40" s="112"/>
      <c r="BOP40" s="112"/>
      <c r="BOQ40" s="112"/>
      <c r="BOR40" s="112"/>
      <c r="BOS40" s="112"/>
      <c r="BOT40" s="112"/>
      <c r="BOU40" s="112"/>
      <c r="BOV40" s="112"/>
      <c r="BOW40" s="112"/>
      <c r="BOX40" s="112"/>
      <c r="BOY40" s="112"/>
      <c r="BOZ40" s="112"/>
      <c r="BPA40" s="112"/>
      <c r="BPB40" s="112"/>
      <c r="BPC40" s="112"/>
      <c r="BPD40" s="112"/>
      <c r="BPE40" s="112"/>
      <c r="BPF40" s="112"/>
      <c r="BPG40" s="112"/>
      <c r="BPH40" s="112"/>
      <c r="BPI40" s="112"/>
      <c r="BPJ40" s="112"/>
      <c r="BPK40" s="112"/>
      <c r="BPL40" s="112"/>
      <c r="BPM40" s="112"/>
      <c r="BPN40" s="112"/>
      <c r="BPO40" s="112"/>
      <c r="BPP40" s="112"/>
      <c r="BPQ40" s="112"/>
      <c r="BPR40" s="112"/>
      <c r="BPS40" s="112"/>
      <c r="BPT40" s="112"/>
      <c r="BPU40" s="112"/>
      <c r="BPV40" s="112"/>
      <c r="BPW40" s="112"/>
      <c r="BPX40" s="112"/>
      <c r="BPY40" s="112"/>
      <c r="BPZ40" s="112"/>
      <c r="BQA40" s="112"/>
      <c r="BQB40" s="112"/>
      <c r="BQC40" s="112"/>
      <c r="BQD40" s="112"/>
      <c r="BQE40" s="112"/>
      <c r="BQF40" s="112"/>
      <c r="BQG40" s="112"/>
      <c r="BQH40" s="112"/>
      <c r="BQI40" s="112"/>
      <c r="BQJ40" s="112"/>
      <c r="BQK40" s="112"/>
      <c r="BQL40" s="112"/>
      <c r="BQM40" s="112"/>
      <c r="BQN40" s="112"/>
      <c r="BQO40" s="112"/>
      <c r="BQP40" s="112"/>
      <c r="BQQ40" s="112"/>
      <c r="BQR40" s="112"/>
      <c r="BQS40" s="112"/>
      <c r="BQT40" s="112"/>
      <c r="BQU40" s="112"/>
      <c r="BQV40" s="112"/>
      <c r="BQW40" s="112"/>
      <c r="BQX40" s="112"/>
      <c r="BQY40" s="112"/>
      <c r="BQZ40" s="112"/>
      <c r="BRA40" s="112"/>
      <c r="BRB40" s="112"/>
      <c r="BRC40" s="112"/>
      <c r="BRD40" s="112"/>
      <c r="BRE40" s="112"/>
      <c r="BRF40" s="112"/>
      <c r="BRG40" s="112"/>
      <c r="BRH40" s="112"/>
      <c r="BRI40" s="112"/>
      <c r="BRJ40" s="112"/>
      <c r="BRK40" s="112"/>
      <c r="BRL40" s="112"/>
      <c r="BRM40" s="112"/>
      <c r="BRN40" s="112"/>
      <c r="BRO40" s="112"/>
      <c r="BRP40" s="112"/>
      <c r="BRQ40" s="112"/>
      <c r="BRR40" s="112"/>
      <c r="BRS40" s="112"/>
      <c r="BRT40" s="112"/>
      <c r="BRU40" s="112"/>
      <c r="BRV40" s="112"/>
      <c r="BRW40" s="112"/>
      <c r="BRX40" s="112"/>
      <c r="BRY40" s="112"/>
      <c r="BRZ40" s="112"/>
      <c r="BSA40" s="112"/>
      <c r="BSB40" s="112"/>
      <c r="BSC40" s="112"/>
      <c r="BSD40" s="112"/>
      <c r="BSE40" s="112"/>
      <c r="BSF40" s="112"/>
      <c r="BSG40" s="112"/>
      <c r="BSH40" s="112"/>
      <c r="BSI40" s="112"/>
      <c r="BSJ40" s="112"/>
      <c r="BSK40" s="112"/>
      <c r="BSL40" s="112"/>
      <c r="BSM40" s="112"/>
      <c r="BSN40" s="112"/>
      <c r="BSO40" s="112"/>
      <c r="BSP40" s="112"/>
      <c r="BSQ40" s="112"/>
      <c r="BSR40" s="112"/>
      <c r="BSS40" s="112"/>
      <c r="BST40" s="112"/>
      <c r="BSU40" s="112"/>
      <c r="BSV40" s="112"/>
      <c r="BSW40" s="112"/>
      <c r="BSX40" s="112"/>
      <c r="BSY40" s="112"/>
      <c r="BSZ40" s="112"/>
      <c r="BTA40" s="112"/>
      <c r="BTB40" s="112"/>
      <c r="BTC40" s="112"/>
      <c r="BTD40" s="112"/>
      <c r="BTE40" s="112"/>
      <c r="BTF40" s="112"/>
      <c r="BTG40" s="112"/>
      <c r="BTH40" s="112"/>
      <c r="BTI40" s="112"/>
      <c r="BTJ40" s="112"/>
      <c r="BTK40" s="112"/>
      <c r="BTL40" s="112"/>
      <c r="BTM40" s="112"/>
      <c r="BTN40" s="112"/>
      <c r="BTO40" s="112"/>
      <c r="BTP40" s="112"/>
      <c r="BTQ40" s="112"/>
      <c r="BTR40" s="112"/>
      <c r="BTS40" s="112"/>
      <c r="BTT40" s="112"/>
      <c r="BTU40" s="112"/>
      <c r="BTV40" s="112"/>
      <c r="BTW40" s="112"/>
      <c r="BTX40" s="112"/>
      <c r="BTY40" s="112"/>
      <c r="BTZ40" s="112"/>
      <c r="BUA40" s="112"/>
      <c r="BUB40" s="112"/>
      <c r="BUC40" s="112"/>
      <c r="BUD40" s="112"/>
      <c r="BUE40" s="112"/>
      <c r="BUF40" s="112"/>
      <c r="BUG40" s="112"/>
      <c r="BUH40" s="112"/>
      <c r="BUI40" s="112"/>
      <c r="BUJ40" s="112"/>
      <c r="BUK40" s="112"/>
      <c r="BUL40" s="112"/>
      <c r="BUM40" s="112"/>
      <c r="BUN40" s="112"/>
      <c r="BUO40" s="112"/>
      <c r="BUP40" s="112"/>
      <c r="BUQ40" s="112"/>
      <c r="BUR40" s="112"/>
      <c r="BUS40" s="112"/>
      <c r="BUT40" s="112"/>
      <c r="BUU40" s="112"/>
      <c r="BUV40" s="112"/>
      <c r="BUW40" s="112"/>
      <c r="BUX40" s="112"/>
      <c r="BUY40" s="112"/>
      <c r="BUZ40" s="112"/>
      <c r="BVA40" s="112"/>
      <c r="BVB40" s="112"/>
      <c r="BVC40" s="112"/>
      <c r="BVD40" s="112"/>
      <c r="BVE40" s="112"/>
      <c r="BVF40" s="112"/>
      <c r="BVG40" s="112"/>
      <c r="BVH40" s="112"/>
      <c r="BVI40" s="112"/>
      <c r="BVJ40" s="112"/>
      <c r="BVK40" s="112"/>
      <c r="BVL40" s="112"/>
      <c r="BVM40" s="112"/>
      <c r="BVN40" s="112"/>
      <c r="BVO40" s="112"/>
      <c r="BVP40" s="112"/>
      <c r="BVQ40" s="112"/>
      <c r="BVR40" s="112"/>
      <c r="BVS40" s="112"/>
      <c r="BVT40" s="112"/>
      <c r="BVU40" s="112"/>
      <c r="BVV40" s="112"/>
      <c r="BVW40" s="112"/>
      <c r="BVX40" s="112"/>
      <c r="BVY40" s="112"/>
      <c r="BVZ40" s="112"/>
      <c r="BWA40" s="112"/>
      <c r="BWB40" s="112"/>
      <c r="BWC40" s="112"/>
      <c r="BWD40" s="112"/>
      <c r="BWE40" s="112"/>
      <c r="BWF40" s="112"/>
      <c r="BWG40" s="112"/>
      <c r="BWH40" s="112"/>
      <c r="BWI40" s="112"/>
      <c r="BWJ40" s="112"/>
      <c r="BWK40" s="112"/>
      <c r="BWL40" s="112"/>
      <c r="BWM40" s="112"/>
      <c r="BWN40" s="112"/>
      <c r="BWO40" s="112"/>
      <c r="BWP40" s="112"/>
      <c r="BWQ40" s="112"/>
      <c r="BWR40" s="112"/>
      <c r="BWS40" s="112"/>
      <c r="BWT40" s="112"/>
      <c r="BWU40" s="112"/>
      <c r="BWV40" s="112"/>
      <c r="BWW40" s="112"/>
      <c r="BWX40" s="112"/>
      <c r="BWY40" s="112"/>
      <c r="BWZ40" s="112"/>
      <c r="BXA40" s="112"/>
      <c r="BXB40" s="112"/>
      <c r="BXC40" s="112"/>
      <c r="BXD40" s="112"/>
      <c r="BXE40" s="112"/>
      <c r="BXF40" s="112"/>
      <c r="BXG40" s="112"/>
      <c r="BXH40" s="112"/>
      <c r="BXI40" s="112"/>
      <c r="BXJ40" s="112"/>
      <c r="BXK40" s="112"/>
      <c r="BXL40" s="112"/>
      <c r="BXM40" s="112"/>
      <c r="BXN40" s="112"/>
      <c r="BXO40" s="112"/>
      <c r="BXP40" s="112"/>
      <c r="BXQ40" s="112"/>
      <c r="BXR40" s="112"/>
      <c r="BXS40" s="112"/>
      <c r="BXT40" s="112"/>
      <c r="BXU40" s="112"/>
      <c r="BXV40" s="112"/>
      <c r="BXW40" s="112"/>
      <c r="BXX40" s="112"/>
      <c r="BXY40" s="112"/>
      <c r="BXZ40" s="112"/>
      <c r="BYA40" s="112"/>
      <c r="BYB40" s="112"/>
      <c r="BYC40" s="112"/>
      <c r="BYD40" s="112"/>
      <c r="BYE40" s="112"/>
      <c r="BYF40" s="112"/>
      <c r="BYG40" s="112"/>
      <c r="BYH40" s="112"/>
      <c r="BYI40" s="112"/>
      <c r="BYJ40" s="112"/>
      <c r="BYK40" s="112"/>
      <c r="BYL40" s="112"/>
      <c r="BYM40" s="112"/>
      <c r="BYN40" s="112"/>
      <c r="BYO40" s="112"/>
      <c r="BYP40" s="112"/>
      <c r="BYQ40" s="112"/>
      <c r="BYR40" s="112"/>
      <c r="BYS40" s="112"/>
      <c r="BYT40" s="112"/>
      <c r="BYU40" s="112"/>
      <c r="BYV40" s="112"/>
      <c r="BYW40" s="112"/>
      <c r="BYX40" s="112"/>
      <c r="BYY40" s="112"/>
      <c r="BYZ40" s="112"/>
      <c r="BZA40" s="112"/>
      <c r="BZB40" s="112"/>
      <c r="BZC40" s="112"/>
      <c r="BZD40" s="112"/>
      <c r="BZE40" s="112"/>
      <c r="BZF40" s="112"/>
      <c r="BZG40" s="112"/>
      <c r="BZH40" s="112"/>
      <c r="BZI40" s="112"/>
      <c r="BZJ40" s="112"/>
      <c r="BZK40" s="112"/>
      <c r="BZL40" s="112"/>
      <c r="BZM40" s="112"/>
      <c r="BZN40" s="112"/>
      <c r="BZO40" s="112"/>
      <c r="BZP40" s="112"/>
      <c r="BZQ40" s="112"/>
      <c r="BZR40" s="112"/>
      <c r="BZS40" s="112"/>
      <c r="BZT40" s="112"/>
      <c r="BZU40" s="112"/>
      <c r="BZV40" s="112"/>
      <c r="BZW40" s="112"/>
      <c r="BZX40" s="112"/>
      <c r="BZY40" s="112"/>
      <c r="BZZ40" s="112"/>
      <c r="CAA40" s="112"/>
      <c r="CAB40" s="112"/>
      <c r="CAC40" s="112"/>
      <c r="CAD40" s="112"/>
      <c r="CAE40" s="112"/>
      <c r="CAF40" s="112"/>
      <c r="CAG40" s="112"/>
      <c r="CAH40" s="112"/>
      <c r="CAI40" s="112"/>
      <c r="CAJ40" s="112"/>
      <c r="CAK40" s="112"/>
      <c r="CAL40" s="112"/>
      <c r="CAM40" s="112"/>
      <c r="CAN40" s="112"/>
      <c r="CAO40" s="112"/>
      <c r="CAP40" s="112"/>
      <c r="CAQ40" s="112"/>
      <c r="CAR40" s="112"/>
      <c r="CAS40" s="112"/>
      <c r="CAT40" s="112"/>
      <c r="CAU40" s="112"/>
      <c r="CAV40" s="112"/>
      <c r="CAW40" s="112"/>
      <c r="CAX40" s="112"/>
      <c r="CAY40" s="112"/>
      <c r="CAZ40" s="112"/>
      <c r="CBA40" s="112"/>
      <c r="CBB40" s="112"/>
      <c r="CBC40" s="112"/>
      <c r="CBD40" s="112"/>
      <c r="CBE40" s="112"/>
      <c r="CBF40" s="112"/>
      <c r="CBG40" s="112"/>
      <c r="CBH40" s="112"/>
      <c r="CBI40" s="112"/>
      <c r="CBJ40" s="112"/>
      <c r="CBK40" s="112"/>
      <c r="CBL40" s="112"/>
      <c r="CBM40" s="112"/>
      <c r="CBN40" s="112"/>
      <c r="CBO40" s="112"/>
      <c r="CBP40" s="112"/>
      <c r="CBQ40" s="112"/>
      <c r="CBR40" s="112"/>
      <c r="CBS40" s="112"/>
      <c r="CBT40" s="112"/>
      <c r="CBU40" s="112"/>
      <c r="CBV40" s="112"/>
      <c r="CBW40" s="112"/>
      <c r="CBX40" s="112"/>
      <c r="CBY40" s="112"/>
      <c r="CBZ40" s="112"/>
      <c r="CCA40" s="112"/>
      <c r="CCB40" s="112"/>
      <c r="CCC40" s="112"/>
      <c r="CCD40" s="112"/>
      <c r="CCE40" s="112"/>
      <c r="CCF40" s="112"/>
      <c r="CCG40" s="112"/>
      <c r="CCH40" s="112"/>
      <c r="CCI40" s="112"/>
      <c r="CCJ40" s="112"/>
      <c r="CCK40" s="112"/>
      <c r="CCL40" s="112"/>
      <c r="CCM40" s="112"/>
      <c r="CCN40" s="112"/>
      <c r="CCO40" s="112"/>
      <c r="CCP40" s="112"/>
      <c r="CCQ40" s="112"/>
      <c r="CCR40" s="112"/>
      <c r="CCS40" s="112"/>
      <c r="CCT40" s="112"/>
      <c r="CCU40" s="112"/>
      <c r="CCV40" s="112"/>
      <c r="CCW40" s="112"/>
      <c r="CCX40" s="112"/>
      <c r="CCY40" s="112"/>
      <c r="CCZ40" s="112"/>
      <c r="CDA40" s="112"/>
      <c r="CDB40" s="112"/>
      <c r="CDC40" s="112"/>
      <c r="CDD40" s="112"/>
      <c r="CDE40" s="112"/>
      <c r="CDF40" s="112"/>
      <c r="CDG40" s="112"/>
      <c r="CDH40" s="112"/>
      <c r="CDI40" s="112"/>
      <c r="CDJ40" s="112"/>
      <c r="CDK40" s="112"/>
      <c r="CDL40" s="112"/>
      <c r="CDM40" s="112"/>
      <c r="CDN40" s="112"/>
      <c r="CDO40" s="112"/>
      <c r="CDP40" s="112"/>
      <c r="CDQ40" s="112"/>
      <c r="CDR40" s="112"/>
      <c r="CDS40" s="112"/>
      <c r="CDT40" s="112"/>
      <c r="CDU40" s="112"/>
      <c r="CDV40" s="112"/>
      <c r="CDW40" s="112"/>
      <c r="CDX40" s="112"/>
      <c r="CDY40" s="112"/>
      <c r="CDZ40" s="112"/>
      <c r="CEA40" s="112"/>
      <c r="CEB40" s="112"/>
      <c r="CEC40" s="112"/>
      <c r="CED40" s="112"/>
      <c r="CEE40" s="112"/>
      <c r="CEF40" s="112"/>
      <c r="CEG40" s="112"/>
      <c r="CEH40" s="112"/>
      <c r="CEI40" s="112"/>
      <c r="CEJ40" s="112"/>
      <c r="CEK40" s="112"/>
      <c r="CEL40" s="112"/>
      <c r="CEM40" s="112"/>
      <c r="CEN40" s="112"/>
      <c r="CEO40" s="112"/>
      <c r="CEP40" s="112"/>
      <c r="CEQ40" s="112"/>
      <c r="CER40" s="112"/>
      <c r="CES40" s="112"/>
      <c r="CET40" s="112"/>
      <c r="CEU40" s="112"/>
      <c r="CEV40" s="112"/>
      <c r="CEW40" s="112"/>
      <c r="CEX40" s="112"/>
      <c r="CEY40" s="112"/>
      <c r="CEZ40" s="112"/>
      <c r="CFA40" s="112"/>
      <c r="CFB40" s="112"/>
      <c r="CFC40" s="112"/>
      <c r="CFD40" s="112"/>
      <c r="CFE40" s="112"/>
      <c r="CFF40" s="112"/>
      <c r="CFG40" s="112"/>
      <c r="CFH40" s="112"/>
      <c r="CFI40" s="112"/>
      <c r="CFJ40" s="112"/>
      <c r="CFK40" s="112"/>
      <c r="CFL40" s="112"/>
      <c r="CFM40" s="112"/>
      <c r="CFN40" s="112"/>
      <c r="CFO40" s="112"/>
      <c r="CFP40" s="112"/>
      <c r="CFQ40" s="112"/>
      <c r="CFR40" s="112"/>
      <c r="CFS40" s="112"/>
      <c r="CFT40" s="112"/>
      <c r="CFU40" s="112"/>
      <c r="CFV40" s="112"/>
      <c r="CFW40" s="112"/>
      <c r="CFX40" s="112"/>
      <c r="CFY40" s="112"/>
      <c r="CFZ40" s="112"/>
      <c r="CGA40" s="112"/>
      <c r="CGB40" s="112"/>
      <c r="CGC40" s="112"/>
      <c r="CGD40" s="112"/>
      <c r="CGE40" s="112"/>
      <c r="CGF40" s="112"/>
      <c r="CGG40" s="112"/>
      <c r="CGH40" s="112"/>
      <c r="CGI40" s="112"/>
      <c r="CGJ40" s="112"/>
      <c r="CGK40" s="112"/>
      <c r="CGL40" s="112"/>
      <c r="CGM40" s="112"/>
      <c r="CGN40" s="112"/>
      <c r="CGO40" s="112"/>
      <c r="CGP40" s="112"/>
      <c r="CGQ40" s="112"/>
      <c r="CGR40" s="112"/>
      <c r="CGS40" s="112"/>
      <c r="CGT40" s="112"/>
      <c r="CGU40" s="112"/>
      <c r="CGV40" s="112"/>
      <c r="CGW40" s="112"/>
      <c r="CGX40" s="112"/>
      <c r="CGY40" s="112"/>
      <c r="CGZ40" s="112"/>
      <c r="CHA40" s="112"/>
      <c r="CHB40" s="112"/>
      <c r="CHC40" s="112"/>
      <c r="CHD40" s="112"/>
      <c r="CHE40" s="112"/>
      <c r="CHF40" s="112"/>
      <c r="CHG40" s="112"/>
      <c r="CHH40" s="112"/>
      <c r="CHI40" s="112"/>
      <c r="CHJ40" s="112"/>
      <c r="CHK40" s="112"/>
      <c r="CHL40" s="112"/>
      <c r="CHM40" s="112"/>
      <c r="CHN40" s="112"/>
      <c r="CHO40" s="112"/>
      <c r="CHP40" s="112"/>
      <c r="CHQ40" s="112"/>
      <c r="CHR40" s="112"/>
      <c r="CHS40" s="112"/>
      <c r="CHT40" s="112"/>
      <c r="CHU40" s="112"/>
      <c r="CHV40" s="112"/>
      <c r="CHW40" s="112"/>
      <c r="CHX40" s="112"/>
      <c r="CHY40" s="112"/>
      <c r="CHZ40" s="112"/>
      <c r="CIA40" s="112"/>
      <c r="CIB40" s="112"/>
      <c r="CIC40" s="112"/>
      <c r="CID40" s="112"/>
      <c r="CIE40" s="112"/>
      <c r="CIF40" s="112"/>
      <c r="CIG40" s="112"/>
      <c r="CIH40" s="112"/>
      <c r="CII40" s="112"/>
      <c r="CIJ40" s="112"/>
      <c r="CIK40" s="112"/>
      <c r="CIL40" s="112"/>
      <c r="CIM40" s="112"/>
      <c r="CIN40" s="112"/>
      <c r="CIO40" s="112"/>
      <c r="CIP40" s="112"/>
      <c r="CIQ40" s="112"/>
      <c r="CIR40" s="112"/>
      <c r="CIS40" s="112"/>
      <c r="CIT40" s="112"/>
      <c r="CIU40" s="112"/>
      <c r="CIV40" s="112"/>
      <c r="CIW40" s="112"/>
      <c r="CIX40" s="112"/>
      <c r="CIY40" s="112"/>
      <c r="CIZ40" s="112"/>
      <c r="CJA40" s="112"/>
      <c r="CJB40" s="112"/>
      <c r="CJC40" s="112"/>
      <c r="CJD40" s="112"/>
      <c r="CJE40" s="112"/>
      <c r="CJF40" s="112"/>
      <c r="CJG40" s="112"/>
      <c r="CJH40" s="112"/>
      <c r="CJI40" s="112"/>
      <c r="CJJ40" s="112"/>
      <c r="CJK40" s="112"/>
      <c r="CJL40" s="112"/>
      <c r="CJM40" s="112"/>
      <c r="CJN40" s="112"/>
      <c r="CJO40" s="112"/>
      <c r="CJP40" s="112"/>
      <c r="CJQ40" s="112"/>
      <c r="CJR40" s="112"/>
      <c r="CJS40" s="112"/>
      <c r="CJT40" s="112"/>
      <c r="CJU40" s="112"/>
      <c r="CJV40" s="112"/>
      <c r="CJW40" s="112"/>
      <c r="CJX40" s="112"/>
      <c r="CJY40" s="112"/>
      <c r="CJZ40" s="112"/>
      <c r="CKA40" s="112"/>
      <c r="CKB40" s="112"/>
      <c r="CKC40" s="112"/>
      <c r="CKD40" s="112"/>
      <c r="CKE40" s="112"/>
      <c r="CKF40" s="112"/>
      <c r="CKG40" s="112"/>
      <c r="CKH40" s="112"/>
      <c r="CKI40" s="112"/>
      <c r="CKJ40" s="112"/>
      <c r="CKK40" s="112"/>
      <c r="CKL40" s="112"/>
      <c r="CKM40" s="112"/>
      <c r="CKN40" s="112"/>
      <c r="CKO40" s="112"/>
      <c r="CKP40" s="112"/>
      <c r="CKQ40" s="112"/>
      <c r="CKR40" s="112"/>
      <c r="CKS40" s="112"/>
      <c r="CKT40" s="112"/>
      <c r="CKU40" s="112"/>
      <c r="CKV40" s="112"/>
      <c r="CKW40" s="112"/>
      <c r="CKX40" s="112"/>
      <c r="CKY40" s="112"/>
      <c r="CKZ40" s="112"/>
      <c r="CLA40" s="112"/>
      <c r="CLB40" s="112"/>
      <c r="CLC40" s="112"/>
      <c r="CLD40" s="112"/>
      <c r="CLE40" s="112"/>
      <c r="CLF40" s="112"/>
      <c r="CLG40" s="112"/>
      <c r="CLH40" s="112"/>
      <c r="CLI40" s="112"/>
      <c r="CLJ40" s="112"/>
      <c r="CLK40" s="112"/>
      <c r="CLL40" s="112"/>
      <c r="CLM40" s="112"/>
      <c r="CLN40" s="112"/>
      <c r="CLO40" s="112"/>
      <c r="CLP40" s="112"/>
      <c r="CLQ40" s="112"/>
      <c r="CLR40" s="112"/>
      <c r="CLS40" s="112"/>
      <c r="CLT40" s="112"/>
      <c r="CLU40" s="112"/>
      <c r="CLV40" s="112"/>
      <c r="CLW40" s="112"/>
      <c r="CLX40" s="112"/>
      <c r="CLY40" s="112"/>
      <c r="CLZ40" s="112"/>
      <c r="CMA40" s="112"/>
      <c r="CMB40" s="112"/>
      <c r="CMC40" s="112"/>
      <c r="CMD40" s="112"/>
      <c r="CME40" s="112"/>
      <c r="CMF40" s="112"/>
      <c r="CMG40" s="112"/>
      <c r="CMH40" s="112"/>
      <c r="CMI40" s="112"/>
      <c r="CMJ40" s="112"/>
      <c r="CMK40" s="112"/>
      <c r="CML40" s="112"/>
      <c r="CMM40" s="112"/>
      <c r="CMN40" s="112"/>
      <c r="CMO40" s="112"/>
      <c r="CMP40" s="112"/>
      <c r="CMQ40" s="112"/>
      <c r="CMR40" s="112"/>
      <c r="CMS40" s="112"/>
      <c r="CMT40" s="112"/>
      <c r="CMU40" s="112"/>
      <c r="CMV40" s="112"/>
      <c r="CMW40" s="112"/>
      <c r="CMX40" s="112"/>
      <c r="CMY40" s="112"/>
      <c r="CMZ40" s="112"/>
      <c r="CNA40" s="112"/>
      <c r="CNB40" s="112"/>
      <c r="CNC40" s="112"/>
      <c r="CND40" s="112"/>
      <c r="CNE40" s="112"/>
      <c r="CNF40" s="112"/>
      <c r="CNG40" s="112"/>
      <c r="CNH40" s="112"/>
      <c r="CNI40" s="112"/>
      <c r="CNJ40" s="112"/>
      <c r="CNK40" s="112"/>
      <c r="CNL40" s="112"/>
      <c r="CNM40" s="112"/>
      <c r="CNN40" s="112"/>
      <c r="CNO40" s="112"/>
      <c r="CNP40" s="112"/>
      <c r="CNQ40" s="112"/>
      <c r="CNR40" s="112"/>
      <c r="CNS40" s="112"/>
      <c r="CNT40" s="112"/>
      <c r="CNU40" s="112"/>
      <c r="CNV40" s="112"/>
      <c r="CNW40" s="112"/>
      <c r="CNX40" s="112"/>
      <c r="CNY40" s="112"/>
      <c r="CNZ40" s="112"/>
      <c r="COA40" s="112"/>
      <c r="COB40" s="112"/>
      <c r="COC40" s="112"/>
      <c r="COD40" s="112"/>
      <c r="COE40" s="112"/>
      <c r="COF40" s="112"/>
      <c r="COG40" s="112"/>
      <c r="COH40" s="112"/>
      <c r="COI40" s="112"/>
      <c r="COJ40" s="112"/>
      <c r="COK40" s="112"/>
      <c r="COL40" s="112"/>
      <c r="COM40" s="112"/>
      <c r="CON40" s="112"/>
      <c r="COO40" s="112"/>
      <c r="COP40" s="112"/>
      <c r="COQ40" s="112"/>
      <c r="COR40" s="112"/>
      <c r="COS40" s="112"/>
      <c r="COT40" s="112"/>
      <c r="COU40" s="112"/>
      <c r="COV40" s="112"/>
      <c r="COW40" s="112"/>
      <c r="COX40" s="112"/>
      <c r="COY40" s="112"/>
      <c r="COZ40" s="112"/>
      <c r="CPA40" s="112"/>
      <c r="CPB40" s="112"/>
      <c r="CPC40" s="112"/>
      <c r="CPD40" s="112"/>
      <c r="CPE40" s="112"/>
      <c r="CPF40" s="112"/>
      <c r="CPG40" s="112"/>
      <c r="CPH40" s="112"/>
      <c r="CPI40" s="112"/>
      <c r="CPJ40" s="112"/>
      <c r="CPK40" s="112"/>
      <c r="CPL40" s="112"/>
      <c r="CPM40" s="112"/>
      <c r="CPN40" s="112"/>
      <c r="CPO40" s="112"/>
      <c r="CPP40" s="112"/>
      <c r="CPQ40" s="112"/>
      <c r="CPR40" s="112"/>
      <c r="CPS40" s="112"/>
      <c r="CPT40" s="112"/>
      <c r="CPU40" s="112"/>
      <c r="CPV40" s="112"/>
      <c r="CPW40" s="112"/>
      <c r="CPX40" s="112"/>
      <c r="CPY40" s="112"/>
      <c r="CPZ40" s="112"/>
      <c r="CQA40" s="112"/>
      <c r="CQB40" s="112"/>
      <c r="CQC40" s="112"/>
      <c r="CQD40" s="112"/>
      <c r="CQE40" s="112"/>
      <c r="CQF40" s="112"/>
      <c r="CQG40" s="112"/>
      <c r="CQH40" s="112"/>
      <c r="CQI40" s="112"/>
      <c r="CQJ40" s="112"/>
      <c r="CQK40" s="112"/>
      <c r="CQL40" s="112"/>
      <c r="CQM40" s="112"/>
      <c r="CQN40" s="112"/>
      <c r="CQO40" s="112"/>
      <c r="CQP40" s="112"/>
      <c r="CQQ40" s="112"/>
      <c r="CQR40" s="112"/>
      <c r="CQS40" s="112"/>
      <c r="CQT40" s="112"/>
      <c r="CQU40" s="112"/>
      <c r="CQV40" s="112"/>
      <c r="CQW40" s="112"/>
      <c r="CQX40" s="112"/>
      <c r="CQY40" s="112"/>
      <c r="CQZ40" s="112"/>
      <c r="CRA40" s="112"/>
      <c r="CRB40" s="112"/>
      <c r="CRC40" s="112"/>
      <c r="CRD40" s="112"/>
      <c r="CRE40" s="112"/>
      <c r="CRF40" s="112"/>
      <c r="CRG40" s="112"/>
      <c r="CRH40" s="112"/>
      <c r="CRI40" s="112"/>
      <c r="CRJ40" s="112"/>
      <c r="CRK40" s="112"/>
      <c r="CRL40" s="112"/>
      <c r="CRM40" s="112"/>
      <c r="CRN40" s="112"/>
      <c r="CRO40" s="112"/>
      <c r="CRP40" s="112"/>
      <c r="CRQ40" s="112"/>
      <c r="CRR40" s="112"/>
      <c r="CRS40" s="112"/>
      <c r="CRT40" s="112"/>
      <c r="CRU40" s="112"/>
      <c r="CRV40" s="112"/>
      <c r="CRW40" s="112"/>
      <c r="CRX40" s="112"/>
      <c r="CRY40" s="112"/>
      <c r="CRZ40" s="112"/>
      <c r="CSA40" s="112"/>
      <c r="CSB40" s="112"/>
      <c r="CSC40" s="112"/>
      <c r="CSD40" s="112"/>
      <c r="CSE40" s="112"/>
      <c r="CSF40" s="112"/>
      <c r="CSG40" s="112"/>
      <c r="CSH40" s="112"/>
      <c r="CSI40" s="112"/>
      <c r="CSJ40" s="112"/>
      <c r="CSK40" s="112"/>
      <c r="CSL40" s="112"/>
      <c r="CSM40" s="112"/>
      <c r="CSN40" s="112"/>
      <c r="CSO40" s="112"/>
      <c r="CSP40" s="112"/>
      <c r="CSQ40" s="112"/>
      <c r="CSR40" s="112"/>
      <c r="CSS40" s="112"/>
      <c r="CST40" s="112"/>
      <c r="CSU40" s="112"/>
      <c r="CSV40" s="112"/>
      <c r="CSW40" s="112"/>
      <c r="CSX40" s="112"/>
      <c r="CSY40" s="112"/>
      <c r="CSZ40" s="112"/>
      <c r="CTA40" s="112"/>
      <c r="CTB40" s="112"/>
      <c r="CTC40" s="112"/>
      <c r="CTD40" s="112"/>
      <c r="CTE40" s="112"/>
      <c r="CTF40" s="112"/>
      <c r="CTG40" s="112"/>
      <c r="CTH40" s="112"/>
      <c r="CTI40" s="112"/>
      <c r="CTJ40" s="112"/>
      <c r="CTK40" s="112"/>
      <c r="CTL40" s="112"/>
      <c r="CTM40" s="112"/>
      <c r="CTN40" s="112"/>
      <c r="CTO40" s="112"/>
      <c r="CTP40" s="112"/>
      <c r="CTQ40" s="112"/>
      <c r="CTR40" s="112"/>
      <c r="CTS40" s="112"/>
      <c r="CTT40" s="112"/>
      <c r="CTU40" s="112"/>
      <c r="CTV40" s="112"/>
      <c r="CTW40" s="112"/>
      <c r="CTX40" s="112"/>
      <c r="CTY40" s="112"/>
      <c r="CTZ40" s="112"/>
      <c r="CUA40" s="112"/>
      <c r="CUB40" s="112"/>
      <c r="CUC40" s="112"/>
      <c r="CUD40" s="112"/>
      <c r="CUE40" s="112"/>
      <c r="CUF40" s="112"/>
      <c r="CUG40" s="112"/>
      <c r="CUH40" s="112"/>
      <c r="CUI40" s="112"/>
      <c r="CUJ40" s="112"/>
      <c r="CUK40" s="112"/>
      <c r="CUL40" s="112"/>
      <c r="CUM40" s="112"/>
      <c r="CUN40" s="112"/>
      <c r="CUO40" s="112"/>
      <c r="CUP40" s="112"/>
      <c r="CUQ40" s="112"/>
      <c r="CUR40" s="112"/>
      <c r="CUS40" s="112"/>
      <c r="CUT40" s="112"/>
      <c r="CUU40" s="112"/>
      <c r="CUV40" s="112"/>
      <c r="CUW40" s="112"/>
      <c r="CUX40" s="112"/>
      <c r="CUY40" s="112"/>
      <c r="CUZ40" s="112"/>
      <c r="CVA40" s="112"/>
      <c r="CVB40" s="112"/>
      <c r="CVC40" s="112"/>
      <c r="CVD40" s="112"/>
      <c r="CVE40" s="112"/>
      <c r="CVF40" s="112"/>
      <c r="CVG40" s="112"/>
      <c r="CVH40" s="112"/>
      <c r="CVI40" s="112"/>
      <c r="CVJ40" s="112"/>
      <c r="CVK40" s="112"/>
      <c r="CVL40" s="112"/>
      <c r="CVM40" s="112"/>
      <c r="CVN40" s="112"/>
      <c r="CVO40" s="112"/>
      <c r="CVP40" s="112"/>
      <c r="CVQ40" s="112"/>
      <c r="CVR40" s="112"/>
      <c r="CVS40" s="112"/>
      <c r="CVT40" s="112"/>
      <c r="CVU40" s="112"/>
      <c r="CVV40" s="112"/>
      <c r="CVW40" s="112"/>
      <c r="CVX40" s="112"/>
      <c r="CVY40" s="112"/>
      <c r="CVZ40" s="112"/>
      <c r="CWA40" s="112"/>
      <c r="CWB40" s="112"/>
      <c r="CWC40" s="112"/>
      <c r="CWD40" s="112"/>
      <c r="CWE40" s="112"/>
      <c r="CWF40" s="112"/>
      <c r="CWG40" s="112"/>
      <c r="CWH40" s="112"/>
      <c r="CWI40" s="112"/>
      <c r="CWJ40" s="112"/>
      <c r="CWK40" s="112"/>
      <c r="CWL40" s="112"/>
      <c r="CWM40" s="112"/>
      <c r="CWN40" s="112"/>
      <c r="CWO40" s="112"/>
      <c r="CWP40" s="112"/>
      <c r="CWQ40" s="112"/>
      <c r="CWR40" s="112"/>
      <c r="CWS40" s="112"/>
      <c r="CWT40" s="112"/>
      <c r="CWU40" s="112"/>
      <c r="CWV40" s="112"/>
      <c r="CWW40" s="112"/>
      <c r="CWX40" s="112"/>
      <c r="CWY40" s="112"/>
      <c r="CWZ40" s="112"/>
      <c r="CXA40" s="112"/>
      <c r="CXB40" s="112"/>
      <c r="CXC40" s="112"/>
      <c r="CXD40" s="112"/>
      <c r="CXE40" s="112"/>
      <c r="CXF40" s="112"/>
      <c r="CXG40" s="112"/>
      <c r="CXH40" s="112"/>
      <c r="CXI40" s="112"/>
      <c r="CXJ40" s="112"/>
      <c r="CXK40" s="112"/>
      <c r="CXL40" s="112"/>
      <c r="CXM40" s="112"/>
      <c r="CXN40" s="112"/>
      <c r="CXO40" s="112"/>
      <c r="CXP40" s="112"/>
      <c r="CXQ40" s="112"/>
      <c r="CXR40" s="112"/>
      <c r="CXS40" s="112"/>
      <c r="CXT40" s="112"/>
      <c r="CXU40" s="112"/>
      <c r="CXV40" s="112"/>
      <c r="CXW40" s="112"/>
      <c r="CXX40" s="112"/>
      <c r="CXY40" s="112"/>
      <c r="CXZ40" s="112"/>
      <c r="CYA40" s="112"/>
      <c r="CYB40" s="112"/>
      <c r="CYC40" s="112"/>
      <c r="CYD40" s="112"/>
      <c r="CYE40" s="112"/>
      <c r="CYF40" s="112"/>
      <c r="CYG40" s="112"/>
      <c r="CYH40" s="112"/>
      <c r="CYI40" s="112"/>
      <c r="CYJ40" s="112"/>
      <c r="CYK40" s="112"/>
      <c r="CYL40" s="112"/>
      <c r="CYM40" s="112"/>
      <c r="CYN40" s="112"/>
      <c r="CYO40" s="112"/>
      <c r="CYP40" s="112"/>
      <c r="CYQ40" s="112"/>
      <c r="CYR40" s="112"/>
      <c r="CYS40" s="112"/>
      <c r="CYT40" s="112"/>
      <c r="CYU40" s="112"/>
      <c r="CYV40" s="112"/>
      <c r="CYW40" s="112"/>
      <c r="CYX40" s="112"/>
      <c r="CYY40" s="112"/>
      <c r="CYZ40" s="112"/>
      <c r="CZA40" s="112"/>
      <c r="CZB40" s="112"/>
      <c r="CZC40" s="112"/>
      <c r="CZD40" s="112"/>
      <c r="CZE40" s="112"/>
      <c r="CZF40" s="112"/>
      <c r="CZG40" s="112"/>
      <c r="CZH40" s="112"/>
      <c r="CZI40" s="112"/>
      <c r="CZJ40" s="112"/>
      <c r="CZK40" s="112"/>
      <c r="CZL40" s="112"/>
      <c r="CZM40" s="112"/>
      <c r="CZN40" s="112"/>
      <c r="CZO40" s="112"/>
      <c r="CZP40" s="112"/>
      <c r="CZQ40" s="112"/>
      <c r="CZR40" s="112"/>
      <c r="CZS40" s="112"/>
      <c r="CZT40" s="112"/>
      <c r="CZU40" s="112"/>
      <c r="CZV40" s="112"/>
      <c r="CZW40" s="112"/>
      <c r="CZX40" s="112"/>
      <c r="CZY40" s="112"/>
      <c r="CZZ40" s="112"/>
      <c r="DAA40" s="112"/>
      <c r="DAB40" s="112"/>
      <c r="DAC40" s="112"/>
      <c r="DAD40" s="112"/>
      <c r="DAE40" s="112"/>
      <c r="DAF40" s="112"/>
      <c r="DAG40" s="112"/>
      <c r="DAH40" s="112"/>
      <c r="DAI40" s="112"/>
      <c r="DAJ40" s="112"/>
      <c r="DAK40" s="112"/>
      <c r="DAL40" s="112"/>
      <c r="DAM40" s="112"/>
      <c r="DAN40" s="112"/>
      <c r="DAO40" s="112"/>
      <c r="DAP40" s="112"/>
      <c r="DAQ40" s="112"/>
      <c r="DAR40" s="112"/>
      <c r="DAS40" s="112"/>
      <c r="DAT40" s="112"/>
      <c r="DAU40" s="112"/>
      <c r="DAV40" s="112"/>
      <c r="DAW40" s="112"/>
      <c r="DAX40" s="112"/>
      <c r="DAY40" s="112"/>
      <c r="DAZ40" s="112"/>
      <c r="DBA40" s="112"/>
      <c r="DBB40" s="112"/>
      <c r="DBC40" s="112"/>
      <c r="DBD40" s="112"/>
      <c r="DBE40" s="112"/>
      <c r="DBF40" s="112"/>
      <c r="DBG40" s="112"/>
      <c r="DBH40" s="112"/>
      <c r="DBI40" s="112"/>
      <c r="DBJ40" s="112"/>
      <c r="DBK40" s="112"/>
      <c r="DBL40" s="112"/>
      <c r="DBM40" s="112"/>
      <c r="DBN40" s="112"/>
      <c r="DBO40" s="112"/>
      <c r="DBP40" s="112"/>
      <c r="DBQ40" s="112"/>
      <c r="DBR40" s="112"/>
      <c r="DBS40" s="112"/>
      <c r="DBT40" s="112"/>
      <c r="DBU40" s="112"/>
      <c r="DBV40" s="112"/>
      <c r="DBW40" s="112"/>
      <c r="DBX40" s="112"/>
      <c r="DBY40" s="112"/>
      <c r="DBZ40" s="112"/>
      <c r="DCA40" s="112"/>
      <c r="DCB40" s="112"/>
      <c r="DCC40" s="112"/>
      <c r="DCD40" s="112"/>
      <c r="DCE40" s="112"/>
      <c r="DCF40" s="112"/>
      <c r="DCG40" s="112"/>
      <c r="DCH40" s="112"/>
      <c r="DCI40" s="112"/>
      <c r="DCJ40" s="112"/>
      <c r="DCK40" s="112"/>
      <c r="DCL40" s="112"/>
      <c r="DCM40" s="112"/>
      <c r="DCN40" s="112"/>
      <c r="DCO40" s="112"/>
      <c r="DCP40" s="112"/>
      <c r="DCQ40" s="112"/>
      <c r="DCR40" s="112"/>
      <c r="DCS40" s="112"/>
      <c r="DCT40" s="112"/>
      <c r="DCU40" s="112"/>
      <c r="DCV40" s="112"/>
      <c r="DCW40" s="112"/>
      <c r="DCX40" s="112"/>
      <c r="DCY40" s="112"/>
      <c r="DCZ40" s="112"/>
      <c r="DDA40" s="112"/>
      <c r="DDB40" s="112"/>
      <c r="DDC40" s="112"/>
      <c r="DDD40" s="112"/>
      <c r="DDE40" s="112"/>
      <c r="DDF40" s="112"/>
      <c r="DDG40" s="112"/>
      <c r="DDH40" s="112"/>
      <c r="DDI40" s="112"/>
      <c r="DDJ40" s="112"/>
      <c r="DDK40" s="112"/>
      <c r="DDL40" s="112"/>
      <c r="DDM40" s="112"/>
      <c r="DDN40" s="112"/>
      <c r="DDO40" s="112"/>
      <c r="DDP40" s="112"/>
      <c r="DDQ40" s="112"/>
      <c r="DDR40" s="112"/>
      <c r="DDS40" s="112"/>
      <c r="DDT40" s="112"/>
      <c r="DDU40" s="112"/>
      <c r="DDV40" s="112"/>
      <c r="DDW40" s="112"/>
      <c r="DDX40" s="112"/>
      <c r="DDY40" s="112"/>
      <c r="DDZ40" s="112"/>
      <c r="DEA40" s="112"/>
      <c r="DEB40" s="112"/>
      <c r="DEC40" s="112"/>
      <c r="DED40" s="112"/>
      <c r="DEE40" s="112"/>
      <c r="DEF40" s="112"/>
      <c r="DEG40" s="112"/>
      <c r="DEH40" s="112"/>
      <c r="DEI40" s="112"/>
      <c r="DEJ40" s="112"/>
      <c r="DEK40" s="112"/>
      <c r="DEL40" s="112"/>
      <c r="DEM40" s="112"/>
      <c r="DEN40" s="112"/>
      <c r="DEO40" s="112"/>
      <c r="DEP40" s="112"/>
      <c r="DEQ40" s="112"/>
      <c r="DER40" s="112"/>
      <c r="DES40" s="112"/>
      <c r="DET40" s="112"/>
      <c r="DEU40" s="112"/>
      <c r="DEV40" s="112"/>
      <c r="DEW40" s="112"/>
      <c r="DEX40" s="112"/>
      <c r="DEY40" s="112"/>
      <c r="DEZ40" s="112"/>
      <c r="DFA40" s="112"/>
      <c r="DFB40" s="112"/>
      <c r="DFC40" s="112"/>
      <c r="DFD40" s="112"/>
      <c r="DFE40" s="112"/>
      <c r="DFF40" s="112"/>
      <c r="DFG40" s="112"/>
      <c r="DFH40" s="112"/>
      <c r="DFI40" s="112"/>
      <c r="DFJ40" s="112"/>
      <c r="DFK40" s="112"/>
      <c r="DFL40" s="112"/>
      <c r="DFM40" s="112"/>
      <c r="DFN40" s="112"/>
      <c r="DFO40" s="112"/>
      <c r="DFP40" s="112"/>
      <c r="DFQ40" s="112"/>
      <c r="DFR40" s="112"/>
      <c r="DFS40" s="112"/>
      <c r="DFT40" s="112"/>
      <c r="DFU40" s="112"/>
      <c r="DFV40" s="112"/>
      <c r="DFW40" s="112"/>
      <c r="DFX40" s="112"/>
      <c r="DFY40" s="112"/>
      <c r="DFZ40" s="112"/>
      <c r="DGA40" s="112"/>
      <c r="DGB40" s="112"/>
      <c r="DGC40" s="112"/>
      <c r="DGD40" s="112"/>
      <c r="DGE40" s="112"/>
      <c r="DGF40" s="112"/>
      <c r="DGG40" s="112"/>
      <c r="DGH40" s="112"/>
      <c r="DGI40" s="112"/>
      <c r="DGJ40" s="112"/>
      <c r="DGK40" s="112"/>
      <c r="DGL40" s="112"/>
      <c r="DGM40" s="112"/>
      <c r="DGN40" s="112"/>
      <c r="DGO40" s="112"/>
      <c r="DGP40" s="112"/>
      <c r="DGQ40" s="112"/>
      <c r="DGR40" s="112"/>
      <c r="DGS40" s="112"/>
      <c r="DGT40" s="112"/>
      <c r="DGU40" s="112"/>
      <c r="DGV40" s="112"/>
      <c r="DGW40" s="112"/>
      <c r="DGX40" s="112"/>
      <c r="DGY40" s="112"/>
      <c r="DGZ40" s="112"/>
      <c r="DHA40" s="112"/>
      <c r="DHB40" s="112"/>
      <c r="DHC40" s="112"/>
      <c r="DHD40" s="112"/>
      <c r="DHE40" s="112"/>
      <c r="DHF40" s="112"/>
      <c r="DHG40" s="112"/>
      <c r="DHH40" s="112"/>
      <c r="DHI40" s="112"/>
      <c r="DHJ40" s="112"/>
      <c r="DHK40" s="112"/>
      <c r="DHL40" s="112"/>
      <c r="DHM40" s="112"/>
      <c r="DHN40" s="112"/>
      <c r="DHO40" s="112"/>
      <c r="DHP40" s="112"/>
      <c r="DHQ40" s="112"/>
      <c r="DHR40" s="112"/>
      <c r="DHS40" s="112"/>
      <c r="DHT40" s="112"/>
      <c r="DHU40" s="112"/>
      <c r="DHV40" s="112"/>
      <c r="DHW40" s="112"/>
      <c r="DHX40" s="112"/>
      <c r="DHY40" s="112"/>
      <c r="DHZ40" s="112"/>
      <c r="DIA40" s="112"/>
      <c r="DIB40" s="112"/>
      <c r="DIC40" s="112"/>
      <c r="DID40" s="112"/>
      <c r="DIE40" s="112"/>
      <c r="DIF40" s="112"/>
      <c r="DIG40" s="112"/>
      <c r="DIH40" s="112"/>
      <c r="DII40" s="112"/>
      <c r="DIJ40" s="112"/>
      <c r="DIK40" s="112"/>
      <c r="DIL40" s="112"/>
      <c r="DIM40" s="112"/>
      <c r="DIN40" s="112"/>
      <c r="DIO40" s="112"/>
      <c r="DIP40" s="112"/>
      <c r="DIQ40" s="112"/>
      <c r="DIR40" s="112"/>
      <c r="DIS40" s="112"/>
      <c r="DIT40" s="112"/>
      <c r="DIU40" s="112"/>
      <c r="DIV40" s="112"/>
      <c r="DIW40" s="112"/>
      <c r="DIX40" s="112"/>
      <c r="DIY40" s="112"/>
      <c r="DIZ40" s="112"/>
      <c r="DJA40" s="112"/>
      <c r="DJB40" s="112"/>
      <c r="DJC40" s="112"/>
      <c r="DJD40" s="112"/>
      <c r="DJE40" s="112"/>
      <c r="DJF40" s="112"/>
      <c r="DJG40" s="112"/>
      <c r="DJH40" s="112"/>
      <c r="DJI40" s="112"/>
      <c r="DJJ40" s="112"/>
      <c r="DJK40" s="112"/>
      <c r="DJL40" s="112"/>
      <c r="DJM40" s="112"/>
      <c r="DJN40" s="112"/>
      <c r="DJO40" s="112"/>
      <c r="DJP40" s="112"/>
      <c r="DJQ40" s="112"/>
      <c r="DJR40" s="112"/>
      <c r="DJS40" s="112"/>
      <c r="DJT40" s="112"/>
      <c r="DJU40" s="112"/>
      <c r="DJV40" s="112"/>
      <c r="DJW40" s="112"/>
      <c r="DJX40" s="112"/>
      <c r="DJY40" s="112"/>
      <c r="DJZ40" s="112"/>
      <c r="DKA40" s="112"/>
      <c r="DKB40" s="112"/>
      <c r="DKC40" s="112"/>
      <c r="DKD40" s="112"/>
      <c r="DKE40" s="112"/>
      <c r="DKF40" s="112"/>
      <c r="DKG40" s="112"/>
      <c r="DKH40" s="112"/>
      <c r="DKI40" s="112"/>
      <c r="DKJ40" s="112"/>
      <c r="DKK40" s="112"/>
      <c r="DKL40" s="112"/>
      <c r="DKM40" s="112"/>
      <c r="DKN40" s="112"/>
      <c r="DKO40" s="112"/>
      <c r="DKP40" s="112"/>
      <c r="DKQ40" s="112"/>
      <c r="DKR40" s="112"/>
      <c r="DKS40" s="112"/>
      <c r="DKT40" s="112"/>
      <c r="DKU40" s="112"/>
      <c r="DKV40" s="112"/>
      <c r="DKW40" s="112"/>
      <c r="DKX40" s="112"/>
      <c r="DKY40" s="112"/>
      <c r="DKZ40" s="112"/>
      <c r="DLA40" s="112"/>
      <c r="DLB40" s="112"/>
      <c r="DLC40" s="112"/>
      <c r="DLD40" s="112"/>
      <c r="DLE40" s="112"/>
      <c r="DLF40" s="112"/>
      <c r="DLG40" s="112"/>
      <c r="DLH40" s="112"/>
      <c r="DLI40" s="112"/>
      <c r="DLJ40" s="112"/>
      <c r="DLK40" s="112"/>
      <c r="DLL40" s="112"/>
      <c r="DLM40" s="112"/>
      <c r="DLN40" s="112"/>
      <c r="DLO40" s="112"/>
      <c r="DLP40" s="112"/>
      <c r="DLQ40" s="112"/>
      <c r="DLR40" s="112"/>
      <c r="DLS40" s="112"/>
      <c r="DLT40" s="112"/>
      <c r="DLU40" s="112"/>
      <c r="DLV40" s="112"/>
      <c r="DLW40" s="112"/>
      <c r="DLX40" s="112"/>
      <c r="DLY40" s="112"/>
      <c r="DLZ40" s="112"/>
      <c r="DMA40" s="112"/>
      <c r="DMB40" s="112"/>
      <c r="DMC40" s="112"/>
      <c r="DMD40" s="112"/>
      <c r="DME40" s="112"/>
      <c r="DMF40" s="112"/>
      <c r="DMG40" s="112"/>
      <c r="DMH40" s="112"/>
      <c r="DMI40" s="112"/>
      <c r="DMJ40" s="112"/>
      <c r="DMK40" s="112"/>
      <c r="DML40" s="112"/>
      <c r="DMM40" s="112"/>
      <c r="DMN40" s="112"/>
      <c r="DMO40" s="112"/>
      <c r="DMP40" s="112"/>
      <c r="DMQ40" s="112"/>
      <c r="DMR40" s="112"/>
      <c r="DMS40" s="112"/>
      <c r="DMT40" s="112"/>
      <c r="DMU40" s="112"/>
      <c r="DMV40" s="112"/>
      <c r="DMW40" s="112"/>
      <c r="DMX40" s="112"/>
      <c r="DMY40" s="112"/>
      <c r="DMZ40" s="112"/>
      <c r="DNA40" s="112"/>
      <c r="DNB40" s="112"/>
      <c r="DNC40" s="112"/>
      <c r="DND40" s="112"/>
      <c r="DNE40" s="112"/>
      <c r="DNF40" s="112"/>
      <c r="DNG40" s="112"/>
      <c r="DNH40" s="112"/>
      <c r="DNI40" s="112"/>
      <c r="DNJ40" s="112"/>
      <c r="DNK40" s="112"/>
      <c r="DNL40" s="112"/>
      <c r="DNM40" s="112"/>
      <c r="DNN40" s="112"/>
      <c r="DNO40" s="112"/>
      <c r="DNP40" s="112"/>
      <c r="DNQ40" s="112"/>
      <c r="DNR40" s="112"/>
      <c r="DNS40" s="112"/>
      <c r="DNT40" s="112"/>
      <c r="DNU40" s="112"/>
      <c r="DNV40" s="112"/>
      <c r="DNW40" s="112"/>
      <c r="DNX40" s="112"/>
      <c r="DNY40" s="112"/>
      <c r="DNZ40" s="112"/>
      <c r="DOA40" s="112"/>
      <c r="DOB40" s="112"/>
      <c r="DOC40" s="112"/>
      <c r="DOD40" s="112"/>
      <c r="DOE40" s="112"/>
      <c r="DOF40" s="112"/>
      <c r="DOG40" s="112"/>
      <c r="DOH40" s="112"/>
      <c r="DOI40" s="112"/>
      <c r="DOJ40" s="112"/>
      <c r="DOK40" s="112"/>
      <c r="DOL40" s="112"/>
      <c r="DOM40" s="112"/>
      <c r="DON40" s="112"/>
      <c r="DOO40" s="112"/>
      <c r="DOP40" s="112"/>
      <c r="DOQ40" s="112"/>
      <c r="DOR40" s="112"/>
      <c r="DOS40" s="112"/>
      <c r="DOT40" s="112"/>
      <c r="DOU40" s="112"/>
      <c r="DOV40" s="112"/>
      <c r="DOW40" s="112"/>
      <c r="DOX40" s="112"/>
      <c r="DOY40" s="112"/>
      <c r="DOZ40" s="112"/>
      <c r="DPA40" s="112"/>
      <c r="DPB40" s="112"/>
      <c r="DPC40" s="112"/>
      <c r="DPD40" s="112"/>
      <c r="DPE40" s="112"/>
      <c r="DPF40" s="112"/>
      <c r="DPG40" s="112"/>
      <c r="DPH40" s="112"/>
      <c r="DPI40" s="112"/>
      <c r="DPJ40" s="112"/>
      <c r="DPK40" s="112"/>
      <c r="DPL40" s="112"/>
      <c r="DPM40" s="112"/>
      <c r="DPN40" s="112"/>
      <c r="DPO40" s="112"/>
      <c r="DPP40" s="112"/>
      <c r="DPQ40" s="112"/>
      <c r="DPR40" s="112"/>
      <c r="DPS40" s="112"/>
      <c r="DPT40" s="112"/>
      <c r="DPU40" s="112"/>
      <c r="DPV40" s="112"/>
      <c r="DPW40" s="112"/>
      <c r="DPX40" s="112"/>
      <c r="DPY40" s="112"/>
      <c r="DPZ40" s="112"/>
      <c r="DQA40" s="112"/>
      <c r="DQB40" s="112"/>
      <c r="DQC40" s="112"/>
      <c r="DQD40" s="112"/>
      <c r="DQE40" s="112"/>
      <c r="DQF40" s="112"/>
      <c r="DQG40" s="112"/>
      <c r="DQH40" s="112"/>
      <c r="DQI40" s="112"/>
      <c r="DQJ40" s="112"/>
      <c r="DQK40" s="112"/>
      <c r="DQL40" s="112"/>
      <c r="DQM40" s="112"/>
      <c r="DQN40" s="112"/>
      <c r="DQO40" s="112"/>
      <c r="DQP40" s="112"/>
      <c r="DQQ40" s="112"/>
      <c r="DQR40" s="112"/>
      <c r="DQS40" s="112"/>
      <c r="DQT40" s="112"/>
      <c r="DQU40" s="112"/>
      <c r="DQV40" s="112"/>
      <c r="DQW40" s="112"/>
      <c r="DQX40" s="112"/>
      <c r="DQY40" s="112"/>
      <c r="DQZ40" s="112"/>
      <c r="DRA40" s="112"/>
      <c r="DRB40" s="112"/>
      <c r="DRC40" s="112"/>
      <c r="DRD40" s="112"/>
      <c r="DRE40" s="112"/>
      <c r="DRF40" s="112"/>
      <c r="DRG40" s="112"/>
      <c r="DRH40" s="112"/>
      <c r="DRI40" s="112"/>
      <c r="DRJ40" s="112"/>
      <c r="DRK40" s="112"/>
      <c r="DRL40" s="112"/>
      <c r="DRM40" s="112"/>
      <c r="DRN40" s="112"/>
      <c r="DRO40" s="112"/>
      <c r="DRP40" s="112"/>
      <c r="DRQ40" s="112"/>
      <c r="DRR40" s="112"/>
      <c r="DRS40" s="112"/>
      <c r="DRT40" s="112"/>
      <c r="DRU40" s="112"/>
      <c r="DRV40" s="112"/>
      <c r="DRW40" s="112"/>
      <c r="DRX40" s="112"/>
      <c r="DRY40" s="112"/>
      <c r="DRZ40" s="112"/>
      <c r="DSA40" s="112"/>
      <c r="DSB40" s="112"/>
      <c r="DSC40" s="112"/>
      <c r="DSD40" s="112"/>
      <c r="DSE40" s="112"/>
      <c r="DSF40" s="112"/>
      <c r="DSG40" s="112"/>
      <c r="DSH40" s="112"/>
      <c r="DSI40" s="112"/>
      <c r="DSJ40" s="112"/>
      <c r="DSK40" s="112"/>
      <c r="DSL40" s="112"/>
      <c r="DSM40" s="112"/>
      <c r="DSN40" s="112"/>
      <c r="DSO40" s="112"/>
      <c r="DSP40" s="112"/>
      <c r="DSQ40" s="112"/>
      <c r="DSR40" s="112"/>
      <c r="DSS40" s="112"/>
      <c r="DST40" s="112"/>
      <c r="DSU40" s="112"/>
      <c r="DSV40" s="112"/>
      <c r="DSW40" s="112"/>
      <c r="DSX40" s="112"/>
      <c r="DSY40" s="112"/>
      <c r="DSZ40" s="112"/>
      <c r="DTA40" s="112"/>
      <c r="DTB40" s="112"/>
      <c r="DTC40" s="112"/>
      <c r="DTD40" s="112"/>
      <c r="DTE40" s="112"/>
      <c r="DTF40" s="112"/>
      <c r="DTG40" s="112"/>
      <c r="DTH40" s="112"/>
      <c r="DTI40" s="112"/>
      <c r="DTJ40" s="112"/>
      <c r="DTK40" s="112"/>
      <c r="DTL40" s="112"/>
      <c r="DTM40" s="112"/>
      <c r="DTN40" s="112"/>
      <c r="DTO40" s="112"/>
      <c r="DTP40" s="112"/>
      <c r="DTQ40" s="112"/>
      <c r="DTR40" s="112"/>
      <c r="DTS40" s="112"/>
      <c r="DTT40" s="112"/>
      <c r="DTU40" s="112"/>
      <c r="DTV40" s="112"/>
      <c r="DTW40" s="112"/>
      <c r="DTX40" s="112"/>
      <c r="DTY40" s="112"/>
      <c r="DTZ40" s="112"/>
      <c r="DUA40" s="112"/>
      <c r="DUB40" s="112"/>
      <c r="DUC40" s="112"/>
      <c r="DUD40" s="112"/>
      <c r="DUE40" s="112"/>
      <c r="DUF40" s="112"/>
      <c r="DUG40" s="112"/>
      <c r="DUH40" s="112"/>
      <c r="DUI40" s="112"/>
      <c r="DUJ40" s="112"/>
      <c r="DUK40" s="112"/>
      <c r="DUL40" s="112"/>
      <c r="DUM40" s="112"/>
      <c r="DUN40" s="112"/>
      <c r="DUO40" s="112"/>
      <c r="DUP40" s="112"/>
      <c r="DUQ40" s="112"/>
      <c r="DUR40" s="112"/>
      <c r="DUS40" s="112"/>
      <c r="DUT40" s="112"/>
      <c r="DUU40" s="112"/>
      <c r="DUV40" s="112"/>
      <c r="DUW40" s="112"/>
      <c r="DUX40" s="112"/>
      <c r="DUY40" s="112"/>
      <c r="DUZ40" s="112"/>
      <c r="DVA40" s="112"/>
      <c r="DVB40" s="112"/>
      <c r="DVC40" s="112"/>
      <c r="DVD40" s="112"/>
      <c r="DVE40" s="112"/>
      <c r="DVF40" s="112"/>
      <c r="DVG40" s="112"/>
      <c r="DVH40" s="112"/>
      <c r="DVI40" s="112"/>
      <c r="DVJ40" s="112"/>
      <c r="DVK40" s="112"/>
      <c r="DVL40" s="112"/>
      <c r="DVM40" s="112"/>
      <c r="DVN40" s="112"/>
      <c r="DVO40" s="112"/>
      <c r="DVP40" s="112"/>
      <c r="DVQ40" s="112"/>
      <c r="DVR40" s="112"/>
      <c r="DVS40" s="112"/>
      <c r="DVT40" s="112"/>
      <c r="DVU40" s="112"/>
      <c r="DVV40" s="112"/>
      <c r="DVW40" s="112"/>
      <c r="DVX40" s="112"/>
      <c r="DVY40" s="112"/>
      <c r="DVZ40" s="112"/>
      <c r="DWA40" s="112"/>
      <c r="DWB40" s="112"/>
      <c r="DWC40" s="112"/>
      <c r="DWD40" s="112"/>
      <c r="DWE40" s="112"/>
      <c r="DWF40" s="112"/>
      <c r="DWG40" s="112"/>
      <c r="DWH40" s="112"/>
      <c r="DWI40" s="112"/>
      <c r="DWJ40" s="112"/>
      <c r="DWK40" s="112"/>
      <c r="DWL40" s="112"/>
      <c r="DWM40" s="112"/>
      <c r="DWN40" s="112"/>
      <c r="DWO40" s="112"/>
      <c r="DWP40" s="112"/>
      <c r="DWQ40" s="112"/>
      <c r="DWR40" s="112"/>
      <c r="DWS40" s="112"/>
      <c r="DWT40" s="112"/>
      <c r="DWU40" s="112"/>
      <c r="DWV40" s="112"/>
      <c r="DWW40" s="112"/>
      <c r="DWX40" s="112"/>
      <c r="DWY40" s="112"/>
      <c r="DWZ40" s="112"/>
      <c r="DXA40" s="112"/>
      <c r="DXB40" s="112"/>
      <c r="DXC40" s="112"/>
      <c r="DXD40" s="112"/>
      <c r="DXE40" s="112"/>
      <c r="DXF40" s="112"/>
      <c r="DXG40" s="112"/>
      <c r="DXH40" s="112"/>
      <c r="DXI40" s="112"/>
      <c r="DXJ40" s="112"/>
      <c r="DXK40" s="112"/>
      <c r="DXL40" s="112"/>
      <c r="DXM40" s="112"/>
      <c r="DXN40" s="112"/>
      <c r="DXO40" s="112"/>
      <c r="DXP40" s="112"/>
      <c r="DXQ40" s="112"/>
      <c r="DXR40" s="112"/>
      <c r="DXS40" s="112"/>
      <c r="DXT40" s="112"/>
      <c r="DXU40" s="112"/>
      <c r="DXV40" s="112"/>
      <c r="DXW40" s="112"/>
      <c r="DXX40" s="112"/>
      <c r="DXY40" s="112"/>
      <c r="DXZ40" s="112"/>
      <c r="DYA40" s="112"/>
      <c r="DYB40" s="112"/>
      <c r="DYC40" s="112"/>
      <c r="DYD40" s="112"/>
      <c r="DYE40" s="112"/>
      <c r="DYF40" s="112"/>
      <c r="DYG40" s="112"/>
      <c r="DYH40" s="112"/>
      <c r="DYI40" s="112"/>
      <c r="DYJ40" s="112"/>
      <c r="DYK40" s="112"/>
      <c r="DYL40" s="112"/>
      <c r="DYM40" s="112"/>
      <c r="DYN40" s="112"/>
      <c r="DYO40" s="112"/>
      <c r="DYP40" s="112"/>
      <c r="DYQ40" s="112"/>
      <c r="DYR40" s="112"/>
      <c r="DYS40" s="112"/>
      <c r="DYT40" s="112"/>
      <c r="DYU40" s="112"/>
      <c r="DYV40" s="112"/>
      <c r="DYW40" s="112"/>
      <c r="DYX40" s="112"/>
      <c r="DYY40" s="112"/>
      <c r="DYZ40" s="112"/>
      <c r="DZA40" s="112"/>
      <c r="DZB40" s="112"/>
      <c r="DZC40" s="112"/>
      <c r="DZD40" s="112"/>
      <c r="DZE40" s="112"/>
      <c r="DZF40" s="112"/>
      <c r="DZG40" s="112"/>
      <c r="DZH40" s="112"/>
      <c r="DZI40" s="112"/>
      <c r="DZJ40" s="112"/>
      <c r="DZK40" s="112"/>
      <c r="DZL40" s="112"/>
      <c r="DZM40" s="112"/>
      <c r="DZN40" s="112"/>
      <c r="DZO40" s="112"/>
      <c r="DZP40" s="112"/>
      <c r="DZQ40" s="112"/>
      <c r="DZR40" s="112"/>
      <c r="DZS40" s="112"/>
      <c r="DZT40" s="112"/>
      <c r="DZU40" s="112"/>
      <c r="DZV40" s="112"/>
      <c r="DZW40" s="112"/>
      <c r="DZX40" s="112"/>
      <c r="DZY40" s="112"/>
      <c r="DZZ40" s="112"/>
      <c r="EAA40" s="112"/>
      <c r="EAB40" s="112"/>
      <c r="EAC40" s="112"/>
      <c r="EAD40" s="112"/>
      <c r="EAE40" s="112"/>
      <c r="EAF40" s="112"/>
      <c r="EAG40" s="112"/>
      <c r="EAH40" s="112"/>
      <c r="EAI40" s="112"/>
      <c r="EAJ40" s="112"/>
      <c r="EAK40" s="112"/>
      <c r="EAL40" s="112"/>
      <c r="EAM40" s="112"/>
      <c r="EAN40" s="112"/>
      <c r="EAO40" s="112"/>
      <c r="EAP40" s="112"/>
      <c r="EAQ40" s="112"/>
      <c r="EAR40" s="112"/>
      <c r="EAS40" s="112"/>
      <c r="EAT40" s="112"/>
      <c r="EAU40" s="112"/>
      <c r="EAV40" s="112"/>
      <c r="EAW40" s="112"/>
      <c r="EAX40" s="112"/>
      <c r="EAY40" s="112"/>
      <c r="EAZ40" s="112"/>
      <c r="EBA40" s="112"/>
      <c r="EBB40" s="112"/>
      <c r="EBC40" s="112"/>
      <c r="EBD40" s="112"/>
      <c r="EBE40" s="112"/>
      <c r="EBF40" s="112"/>
      <c r="EBG40" s="112"/>
      <c r="EBH40" s="112"/>
      <c r="EBI40" s="112"/>
      <c r="EBJ40" s="112"/>
      <c r="EBK40" s="112"/>
      <c r="EBL40" s="112"/>
      <c r="EBM40" s="112"/>
      <c r="EBN40" s="112"/>
      <c r="EBO40" s="112"/>
      <c r="EBP40" s="112"/>
      <c r="EBQ40" s="112"/>
      <c r="EBR40" s="112"/>
      <c r="EBS40" s="112"/>
      <c r="EBT40" s="112"/>
      <c r="EBU40" s="112"/>
      <c r="EBV40" s="112"/>
      <c r="EBW40" s="112"/>
      <c r="EBX40" s="112"/>
      <c r="EBY40" s="112"/>
      <c r="EBZ40" s="112"/>
      <c r="ECA40" s="112"/>
      <c r="ECB40" s="112"/>
      <c r="ECC40" s="112"/>
      <c r="ECD40" s="112"/>
      <c r="ECE40" s="112"/>
      <c r="ECF40" s="112"/>
      <c r="ECG40" s="112"/>
      <c r="ECH40" s="112"/>
      <c r="ECI40" s="112"/>
      <c r="ECJ40" s="112"/>
      <c r="ECK40" s="112"/>
      <c r="ECL40" s="112"/>
      <c r="ECM40" s="112"/>
      <c r="ECN40" s="112"/>
      <c r="ECO40" s="112"/>
      <c r="ECP40" s="112"/>
      <c r="ECQ40" s="112"/>
      <c r="ECR40" s="112"/>
      <c r="ECS40" s="112"/>
      <c r="ECT40" s="112"/>
      <c r="ECU40" s="112"/>
      <c r="ECV40" s="112"/>
      <c r="ECW40" s="112"/>
      <c r="ECX40" s="112"/>
      <c r="ECY40" s="112"/>
      <c r="ECZ40" s="112"/>
      <c r="EDA40" s="112"/>
      <c r="EDB40" s="112"/>
      <c r="EDC40" s="112"/>
      <c r="EDD40" s="112"/>
      <c r="EDE40" s="112"/>
      <c r="EDF40" s="112"/>
      <c r="EDG40" s="112"/>
      <c r="EDH40" s="112"/>
      <c r="EDI40" s="112"/>
      <c r="EDJ40" s="112"/>
      <c r="EDK40" s="112"/>
      <c r="EDL40" s="112"/>
      <c r="EDM40" s="112"/>
      <c r="EDN40" s="112"/>
      <c r="EDO40" s="112"/>
      <c r="EDP40" s="112"/>
      <c r="EDQ40" s="112"/>
      <c r="EDR40" s="112"/>
      <c r="EDS40" s="112"/>
      <c r="EDT40" s="112"/>
      <c r="EDU40" s="112"/>
      <c r="EDV40" s="112"/>
      <c r="EDW40" s="112"/>
      <c r="EDX40" s="112"/>
      <c r="EDY40" s="112"/>
      <c r="EDZ40" s="112"/>
      <c r="EEA40" s="112"/>
      <c r="EEB40" s="112"/>
      <c r="EEC40" s="112"/>
      <c r="EED40" s="112"/>
      <c r="EEE40" s="112"/>
      <c r="EEF40" s="112"/>
      <c r="EEG40" s="112"/>
      <c r="EEH40" s="112"/>
      <c r="EEI40" s="112"/>
      <c r="EEJ40" s="112"/>
      <c r="EEK40" s="112"/>
      <c r="EEL40" s="112"/>
      <c r="EEM40" s="112"/>
      <c r="EEN40" s="112"/>
      <c r="EEO40" s="112"/>
      <c r="EEP40" s="112"/>
      <c r="EEQ40" s="112"/>
      <c r="EER40" s="112"/>
      <c r="EES40" s="112"/>
      <c r="EET40" s="112"/>
      <c r="EEU40" s="112"/>
      <c r="EEV40" s="112"/>
      <c r="EEW40" s="112"/>
      <c r="EEX40" s="112"/>
      <c r="EEY40" s="112"/>
      <c r="EEZ40" s="112"/>
      <c r="EFA40" s="112"/>
      <c r="EFB40" s="112"/>
      <c r="EFC40" s="112"/>
      <c r="EFD40" s="112"/>
      <c r="EFE40" s="112"/>
      <c r="EFF40" s="112"/>
      <c r="EFG40" s="112"/>
      <c r="EFH40" s="112"/>
      <c r="EFI40" s="112"/>
      <c r="EFJ40" s="112"/>
      <c r="EFK40" s="112"/>
      <c r="EFL40" s="112"/>
      <c r="EFM40" s="112"/>
      <c r="EFN40" s="112"/>
      <c r="EFO40" s="112"/>
      <c r="EFP40" s="112"/>
      <c r="EFQ40" s="112"/>
      <c r="EFR40" s="112"/>
      <c r="EFS40" s="112"/>
      <c r="EFT40" s="112"/>
      <c r="EFU40" s="112"/>
      <c r="EFV40" s="112"/>
      <c r="EFW40" s="112"/>
      <c r="EFX40" s="112"/>
      <c r="EFY40" s="112"/>
      <c r="EFZ40" s="112"/>
      <c r="EGA40" s="112"/>
      <c r="EGB40" s="112"/>
      <c r="EGC40" s="112"/>
      <c r="EGD40" s="112"/>
      <c r="EGE40" s="112"/>
      <c r="EGF40" s="112"/>
      <c r="EGG40" s="112"/>
      <c r="EGH40" s="112"/>
      <c r="EGI40" s="112"/>
      <c r="EGJ40" s="112"/>
      <c r="EGK40" s="112"/>
      <c r="EGL40" s="112"/>
      <c r="EGM40" s="112"/>
      <c r="EGN40" s="112"/>
      <c r="EGO40" s="112"/>
      <c r="EGP40" s="112"/>
      <c r="EGQ40" s="112"/>
      <c r="EGR40" s="112"/>
      <c r="EGS40" s="112"/>
      <c r="EGT40" s="112"/>
      <c r="EGU40" s="112"/>
      <c r="EGV40" s="112"/>
      <c r="EGW40" s="112"/>
      <c r="EGX40" s="112"/>
      <c r="EGY40" s="112"/>
      <c r="EGZ40" s="112"/>
      <c r="EHA40" s="112"/>
      <c r="EHB40" s="112"/>
      <c r="EHC40" s="112"/>
      <c r="EHD40" s="112"/>
      <c r="EHE40" s="112"/>
      <c r="EHF40" s="112"/>
      <c r="EHG40" s="112"/>
      <c r="EHH40" s="112"/>
      <c r="EHI40" s="112"/>
      <c r="EHJ40" s="112"/>
      <c r="EHK40" s="112"/>
      <c r="EHL40" s="112"/>
      <c r="EHM40" s="112"/>
      <c r="EHN40" s="112"/>
      <c r="EHO40" s="112"/>
      <c r="EHP40" s="112"/>
      <c r="EHQ40" s="112"/>
      <c r="EHR40" s="112"/>
      <c r="EHS40" s="112"/>
      <c r="EHT40" s="112"/>
      <c r="EHU40" s="112"/>
      <c r="EHV40" s="112"/>
      <c r="EHW40" s="112"/>
      <c r="EHX40" s="112"/>
      <c r="EHY40" s="112"/>
      <c r="EHZ40" s="112"/>
      <c r="EIA40" s="112"/>
      <c r="EIB40" s="112"/>
      <c r="EIC40" s="112"/>
      <c r="EID40" s="112"/>
      <c r="EIE40" s="112"/>
      <c r="EIF40" s="112"/>
      <c r="EIG40" s="112"/>
      <c r="EIH40" s="112"/>
      <c r="EII40" s="112"/>
      <c r="EIJ40" s="112"/>
      <c r="EIK40" s="112"/>
      <c r="EIL40" s="112"/>
      <c r="EIM40" s="112"/>
      <c r="EIN40" s="112"/>
      <c r="EIO40" s="112"/>
      <c r="EIP40" s="112"/>
      <c r="EIQ40" s="112"/>
      <c r="EIR40" s="112"/>
      <c r="EIS40" s="112"/>
      <c r="EIT40" s="112"/>
      <c r="EIU40" s="112"/>
      <c r="EIV40" s="112"/>
      <c r="EIW40" s="112"/>
      <c r="EIX40" s="112"/>
      <c r="EIY40" s="112"/>
      <c r="EIZ40" s="112"/>
      <c r="EJA40" s="112"/>
      <c r="EJB40" s="112"/>
      <c r="EJC40" s="112"/>
      <c r="EJD40" s="112"/>
      <c r="EJE40" s="112"/>
      <c r="EJF40" s="112"/>
      <c r="EJG40" s="112"/>
      <c r="EJH40" s="112"/>
      <c r="EJI40" s="112"/>
      <c r="EJJ40" s="112"/>
      <c r="EJK40" s="112"/>
      <c r="EJL40" s="112"/>
      <c r="EJM40" s="112"/>
      <c r="EJN40" s="112"/>
      <c r="EJO40" s="112"/>
      <c r="EJP40" s="112"/>
      <c r="EJQ40" s="112"/>
      <c r="EJR40" s="112"/>
      <c r="EJS40" s="112"/>
      <c r="EJT40" s="112"/>
      <c r="EJU40" s="112"/>
      <c r="EJV40" s="112"/>
      <c r="EJW40" s="112"/>
      <c r="EJX40" s="112"/>
      <c r="EJY40" s="112"/>
      <c r="EJZ40" s="112"/>
      <c r="EKA40" s="112"/>
      <c r="EKB40" s="112"/>
      <c r="EKC40" s="112"/>
      <c r="EKD40" s="112"/>
      <c r="EKE40" s="112"/>
      <c r="EKF40" s="112"/>
      <c r="EKG40" s="112"/>
      <c r="EKH40" s="112"/>
      <c r="EKI40" s="112"/>
      <c r="EKJ40" s="112"/>
      <c r="EKK40" s="112"/>
      <c r="EKL40" s="112"/>
      <c r="EKM40" s="112"/>
      <c r="EKN40" s="112"/>
      <c r="EKO40" s="112"/>
      <c r="EKP40" s="112"/>
      <c r="EKQ40" s="112"/>
      <c r="EKR40" s="112"/>
      <c r="EKS40" s="112"/>
      <c r="EKT40" s="112"/>
      <c r="EKU40" s="112"/>
      <c r="EKV40" s="112"/>
      <c r="EKW40" s="112"/>
      <c r="EKX40" s="112"/>
      <c r="EKY40" s="112"/>
      <c r="EKZ40" s="112"/>
      <c r="ELA40" s="112"/>
      <c r="ELB40" s="112"/>
      <c r="ELC40" s="112"/>
      <c r="ELD40" s="112"/>
      <c r="ELE40" s="112"/>
      <c r="ELF40" s="112"/>
      <c r="ELG40" s="112"/>
      <c r="ELH40" s="112"/>
      <c r="ELI40" s="112"/>
      <c r="ELJ40" s="112"/>
      <c r="ELK40" s="112"/>
      <c r="ELL40" s="112"/>
      <c r="ELM40" s="112"/>
      <c r="ELN40" s="112"/>
      <c r="ELO40" s="112"/>
      <c r="ELP40" s="112"/>
      <c r="ELQ40" s="112"/>
      <c r="ELR40" s="112"/>
      <c r="ELS40" s="112"/>
      <c r="ELT40" s="112"/>
      <c r="ELU40" s="112"/>
      <c r="ELV40" s="112"/>
      <c r="ELW40" s="112"/>
      <c r="ELX40" s="112"/>
      <c r="ELY40" s="112"/>
      <c r="ELZ40" s="112"/>
      <c r="EMA40" s="112"/>
      <c r="EMB40" s="112"/>
      <c r="EMC40" s="112"/>
      <c r="EMD40" s="112"/>
      <c r="EME40" s="112"/>
      <c r="EMF40" s="112"/>
      <c r="EMG40" s="112"/>
      <c r="EMH40" s="112"/>
      <c r="EMI40" s="112"/>
      <c r="EMJ40" s="112"/>
      <c r="EMK40" s="112"/>
      <c r="EML40" s="112"/>
      <c r="EMM40" s="112"/>
      <c r="EMN40" s="112"/>
      <c r="EMO40" s="112"/>
      <c r="EMP40" s="112"/>
      <c r="EMQ40" s="112"/>
      <c r="EMR40" s="112"/>
      <c r="EMS40" s="112"/>
      <c r="EMT40" s="112"/>
      <c r="EMU40" s="112"/>
      <c r="EMV40" s="112"/>
      <c r="EMW40" s="112"/>
      <c r="EMX40" s="112"/>
      <c r="EMY40" s="112"/>
      <c r="EMZ40" s="112"/>
      <c r="ENA40" s="112"/>
      <c r="ENB40" s="112"/>
      <c r="ENC40" s="112"/>
      <c r="END40" s="112"/>
      <c r="ENE40" s="112"/>
      <c r="ENF40" s="112"/>
      <c r="ENG40" s="112"/>
      <c r="ENH40" s="112"/>
      <c r="ENI40" s="112"/>
      <c r="ENJ40" s="112"/>
      <c r="ENK40" s="112"/>
      <c r="ENL40" s="112"/>
      <c r="ENM40" s="112"/>
      <c r="ENN40" s="112"/>
      <c r="ENO40" s="112"/>
      <c r="ENP40" s="112"/>
      <c r="ENQ40" s="112"/>
      <c r="ENR40" s="112"/>
      <c r="ENS40" s="112"/>
      <c r="ENT40" s="112"/>
      <c r="ENU40" s="112"/>
      <c r="ENV40" s="112"/>
      <c r="ENW40" s="112"/>
      <c r="ENX40" s="112"/>
      <c r="ENY40" s="112"/>
      <c r="ENZ40" s="112"/>
      <c r="EOA40" s="112"/>
      <c r="EOB40" s="112"/>
      <c r="EOC40" s="112"/>
      <c r="EOD40" s="112"/>
      <c r="EOE40" s="112"/>
      <c r="EOF40" s="112"/>
      <c r="EOG40" s="112"/>
      <c r="EOH40" s="112"/>
      <c r="EOI40" s="112"/>
      <c r="EOJ40" s="112"/>
      <c r="EOK40" s="112"/>
      <c r="EOL40" s="112"/>
      <c r="EOM40" s="112"/>
      <c r="EON40" s="112"/>
      <c r="EOO40" s="112"/>
      <c r="EOP40" s="112"/>
      <c r="EOQ40" s="112"/>
      <c r="EOR40" s="112"/>
      <c r="EOS40" s="112"/>
      <c r="EOT40" s="112"/>
      <c r="EOU40" s="112"/>
      <c r="EOV40" s="112"/>
      <c r="EOW40" s="112"/>
      <c r="EOX40" s="112"/>
      <c r="EOY40" s="112"/>
      <c r="EOZ40" s="112"/>
      <c r="EPA40" s="112"/>
      <c r="EPB40" s="112"/>
      <c r="EPC40" s="112"/>
      <c r="EPD40" s="112"/>
      <c r="EPE40" s="112"/>
      <c r="EPF40" s="112"/>
      <c r="EPG40" s="112"/>
      <c r="EPH40" s="112"/>
      <c r="EPI40" s="112"/>
      <c r="EPJ40" s="112"/>
      <c r="EPK40" s="112"/>
      <c r="EPL40" s="112"/>
      <c r="EPM40" s="112"/>
      <c r="EPN40" s="112"/>
      <c r="EPO40" s="112"/>
      <c r="EPP40" s="112"/>
      <c r="EPQ40" s="112"/>
      <c r="EPR40" s="112"/>
      <c r="EPS40" s="112"/>
      <c r="EPT40" s="112"/>
      <c r="EPU40" s="112"/>
      <c r="EPV40" s="112"/>
      <c r="EPW40" s="112"/>
      <c r="EPX40" s="112"/>
      <c r="EPY40" s="112"/>
      <c r="EPZ40" s="112"/>
      <c r="EQA40" s="112"/>
      <c r="EQB40" s="112"/>
      <c r="EQC40" s="112"/>
      <c r="EQD40" s="112"/>
      <c r="EQE40" s="112"/>
      <c r="EQF40" s="112"/>
      <c r="EQG40" s="112"/>
      <c r="EQH40" s="112"/>
      <c r="EQI40" s="112"/>
      <c r="EQJ40" s="112"/>
      <c r="EQK40" s="112"/>
      <c r="EQL40" s="112"/>
      <c r="EQM40" s="112"/>
      <c r="EQN40" s="112"/>
      <c r="EQO40" s="112"/>
      <c r="EQP40" s="112"/>
      <c r="EQQ40" s="112"/>
      <c r="EQR40" s="112"/>
      <c r="EQS40" s="112"/>
      <c r="EQT40" s="112"/>
      <c r="EQU40" s="112"/>
      <c r="EQV40" s="112"/>
      <c r="EQW40" s="112"/>
      <c r="EQX40" s="112"/>
      <c r="EQY40" s="112"/>
      <c r="EQZ40" s="112"/>
      <c r="ERA40" s="112"/>
      <c r="ERB40" s="112"/>
      <c r="ERC40" s="112"/>
      <c r="ERD40" s="112"/>
      <c r="ERE40" s="112"/>
      <c r="ERF40" s="112"/>
      <c r="ERG40" s="112"/>
      <c r="ERH40" s="112"/>
      <c r="ERI40" s="112"/>
      <c r="ERJ40" s="112"/>
      <c r="ERK40" s="112"/>
      <c r="ERL40" s="112"/>
      <c r="ERM40" s="112"/>
      <c r="ERN40" s="112"/>
      <c r="ERO40" s="112"/>
      <c r="ERP40" s="112"/>
      <c r="ERQ40" s="112"/>
      <c r="ERR40" s="112"/>
      <c r="ERS40" s="112"/>
      <c r="ERT40" s="112"/>
      <c r="ERU40" s="112"/>
      <c r="ERV40" s="112"/>
      <c r="ERW40" s="112"/>
      <c r="ERX40" s="112"/>
      <c r="ERY40" s="112"/>
      <c r="ERZ40" s="112"/>
      <c r="ESA40" s="112"/>
      <c r="ESB40" s="112"/>
      <c r="ESC40" s="112"/>
      <c r="ESD40" s="112"/>
      <c r="ESE40" s="112"/>
      <c r="ESF40" s="112"/>
      <c r="ESG40" s="112"/>
      <c r="ESH40" s="112"/>
      <c r="ESI40" s="112"/>
      <c r="ESJ40" s="112"/>
      <c r="ESK40" s="112"/>
      <c r="ESL40" s="112"/>
      <c r="ESM40" s="112"/>
      <c r="ESN40" s="112"/>
      <c r="ESO40" s="112"/>
      <c r="ESP40" s="112"/>
      <c r="ESQ40" s="112"/>
      <c r="ESR40" s="112"/>
      <c r="ESS40" s="112"/>
      <c r="EST40" s="112"/>
      <c r="ESU40" s="112"/>
      <c r="ESV40" s="112"/>
      <c r="ESW40" s="112"/>
      <c r="ESX40" s="112"/>
      <c r="ESY40" s="112"/>
      <c r="ESZ40" s="112"/>
      <c r="ETA40" s="112"/>
      <c r="ETB40" s="112"/>
      <c r="ETC40" s="112"/>
      <c r="ETD40" s="112"/>
      <c r="ETE40" s="112"/>
      <c r="ETF40" s="112"/>
      <c r="ETG40" s="112"/>
      <c r="ETH40" s="112"/>
      <c r="ETI40" s="112"/>
      <c r="ETJ40" s="112"/>
      <c r="ETK40" s="112"/>
      <c r="ETL40" s="112"/>
      <c r="ETM40" s="112"/>
      <c r="ETN40" s="112"/>
      <c r="ETO40" s="112"/>
      <c r="ETP40" s="112"/>
      <c r="ETQ40" s="112"/>
      <c r="ETR40" s="112"/>
      <c r="ETS40" s="112"/>
      <c r="ETT40" s="112"/>
      <c r="ETU40" s="112"/>
      <c r="ETV40" s="112"/>
      <c r="ETW40" s="112"/>
      <c r="ETX40" s="112"/>
      <c r="ETY40" s="112"/>
      <c r="ETZ40" s="112"/>
      <c r="EUA40" s="112"/>
      <c r="EUB40" s="112"/>
      <c r="EUC40" s="112"/>
      <c r="EUD40" s="112"/>
      <c r="EUE40" s="112"/>
      <c r="EUF40" s="112"/>
      <c r="EUG40" s="112"/>
      <c r="EUH40" s="112"/>
      <c r="EUI40" s="112"/>
      <c r="EUJ40" s="112"/>
      <c r="EUK40" s="112"/>
      <c r="EUL40" s="112"/>
      <c r="EUM40" s="112"/>
      <c r="EUN40" s="112"/>
      <c r="EUO40" s="112"/>
      <c r="EUP40" s="112"/>
      <c r="EUQ40" s="112"/>
      <c r="EUR40" s="112"/>
      <c r="EUS40" s="112"/>
      <c r="EUT40" s="112"/>
      <c r="EUU40" s="112"/>
      <c r="EUV40" s="112"/>
      <c r="EUW40" s="112"/>
      <c r="EUX40" s="112"/>
      <c r="EUY40" s="112"/>
      <c r="EUZ40" s="112"/>
      <c r="EVA40" s="112"/>
      <c r="EVB40" s="112"/>
      <c r="EVC40" s="112"/>
      <c r="EVD40" s="112"/>
      <c r="EVE40" s="112"/>
      <c r="EVF40" s="112"/>
      <c r="EVG40" s="112"/>
      <c r="EVH40" s="112"/>
      <c r="EVI40" s="112"/>
      <c r="EVJ40" s="112"/>
      <c r="EVK40" s="112"/>
      <c r="EVL40" s="112"/>
      <c r="EVM40" s="112"/>
      <c r="EVN40" s="112"/>
      <c r="EVO40" s="112"/>
      <c r="EVP40" s="112"/>
      <c r="EVQ40" s="112"/>
      <c r="EVR40" s="112"/>
      <c r="EVS40" s="112"/>
      <c r="EVT40" s="112"/>
      <c r="EVU40" s="112"/>
      <c r="EVV40" s="112"/>
      <c r="EVW40" s="112"/>
      <c r="EVX40" s="112"/>
      <c r="EVY40" s="112"/>
      <c r="EVZ40" s="112"/>
      <c r="EWA40" s="112"/>
      <c r="EWB40" s="112"/>
      <c r="EWC40" s="112"/>
      <c r="EWD40" s="112"/>
      <c r="EWE40" s="112"/>
      <c r="EWF40" s="112"/>
      <c r="EWG40" s="112"/>
      <c r="EWH40" s="112"/>
      <c r="EWI40" s="112"/>
      <c r="EWJ40" s="112"/>
      <c r="EWK40" s="112"/>
      <c r="EWL40" s="112"/>
      <c r="EWM40" s="112"/>
      <c r="EWN40" s="112"/>
      <c r="EWO40" s="112"/>
      <c r="EWP40" s="112"/>
      <c r="EWQ40" s="112"/>
      <c r="EWR40" s="112"/>
      <c r="EWS40" s="112"/>
      <c r="EWT40" s="112"/>
      <c r="EWU40" s="112"/>
      <c r="EWV40" s="112"/>
      <c r="EWW40" s="112"/>
      <c r="EWX40" s="112"/>
      <c r="EWY40" s="112"/>
      <c r="EWZ40" s="112"/>
      <c r="EXA40" s="112"/>
      <c r="EXB40" s="112"/>
      <c r="EXC40" s="112"/>
      <c r="EXD40" s="112"/>
      <c r="EXE40" s="112"/>
      <c r="EXF40" s="112"/>
      <c r="EXG40" s="112"/>
      <c r="EXH40" s="112"/>
      <c r="EXI40" s="112"/>
      <c r="EXJ40" s="112"/>
      <c r="EXK40" s="112"/>
      <c r="EXL40" s="112"/>
      <c r="EXM40" s="112"/>
      <c r="EXN40" s="112"/>
      <c r="EXO40" s="112"/>
      <c r="EXP40" s="112"/>
      <c r="EXQ40" s="112"/>
      <c r="EXR40" s="112"/>
      <c r="EXS40" s="112"/>
      <c r="EXT40" s="112"/>
      <c r="EXU40" s="112"/>
      <c r="EXV40" s="112"/>
      <c r="EXW40" s="112"/>
      <c r="EXX40" s="112"/>
      <c r="EXY40" s="112"/>
      <c r="EXZ40" s="112"/>
      <c r="EYA40" s="112"/>
      <c r="EYB40" s="112"/>
      <c r="EYC40" s="112"/>
      <c r="EYD40" s="112"/>
      <c r="EYE40" s="112"/>
      <c r="EYF40" s="112"/>
      <c r="EYG40" s="112"/>
      <c r="EYH40" s="112"/>
      <c r="EYI40" s="112"/>
      <c r="EYJ40" s="112"/>
      <c r="EYK40" s="112"/>
      <c r="EYL40" s="112"/>
      <c r="EYM40" s="112"/>
      <c r="EYN40" s="112"/>
      <c r="EYO40" s="112"/>
      <c r="EYP40" s="112"/>
      <c r="EYQ40" s="112"/>
      <c r="EYR40" s="112"/>
      <c r="EYS40" s="112"/>
      <c r="EYT40" s="112"/>
      <c r="EYU40" s="112"/>
      <c r="EYV40" s="112"/>
      <c r="EYW40" s="112"/>
      <c r="EYX40" s="112"/>
      <c r="EYY40" s="112"/>
      <c r="EYZ40" s="112"/>
      <c r="EZA40" s="112"/>
      <c r="EZB40" s="112"/>
      <c r="EZC40" s="112"/>
      <c r="EZD40" s="112"/>
      <c r="EZE40" s="112"/>
      <c r="EZF40" s="112"/>
      <c r="EZG40" s="112"/>
      <c r="EZH40" s="112"/>
      <c r="EZI40" s="112"/>
      <c r="EZJ40" s="112"/>
      <c r="EZK40" s="112"/>
      <c r="EZL40" s="112"/>
      <c r="EZM40" s="112"/>
      <c r="EZN40" s="112"/>
      <c r="EZO40" s="112"/>
      <c r="EZP40" s="112"/>
      <c r="EZQ40" s="112"/>
      <c r="EZR40" s="112"/>
      <c r="EZS40" s="112"/>
      <c r="EZT40" s="112"/>
      <c r="EZU40" s="112"/>
      <c r="EZV40" s="112"/>
      <c r="EZW40" s="112"/>
      <c r="EZX40" s="112"/>
      <c r="EZY40" s="112"/>
      <c r="EZZ40" s="112"/>
      <c r="FAA40" s="112"/>
      <c r="FAB40" s="112"/>
      <c r="FAC40" s="112"/>
      <c r="FAD40" s="112"/>
      <c r="FAE40" s="112"/>
      <c r="FAF40" s="112"/>
      <c r="FAG40" s="112"/>
      <c r="FAH40" s="112"/>
      <c r="FAI40" s="112"/>
      <c r="FAJ40" s="112"/>
      <c r="FAK40" s="112"/>
      <c r="FAL40" s="112"/>
      <c r="FAM40" s="112"/>
      <c r="FAN40" s="112"/>
      <c r="FAO40" s="112"/>
      <c r="FAP40" s="112"/>
      <c r="FAQ40" s="112"/>
      <c r="FAR40" s="112"/>
      <c r="FAS40" s="112"/>
      <c r="FAT40" s="112"/>
      <c r="FAU40" s="112"/>
      <c r="FAV40" s="112"/>
      <c r="FAW40" s="112"/>
      <c r="FAX40" s="112"/>
      <c r="FAY40" s="112"/>
      <c r="FAZ40" s="112"/>
      <c r="FBA40" s="112"/>
      <c r="FBB40" s="112"/>
      <c r="FBC40" s="112"/>
      <c r="FBD40" s="112"/>
      <c r="FBE40" s="112"/>
      <c r="FBF40" s="112"/>
      <c r="FBG40" s="112"/>
      <c r="FBH40" s="112"/>
      <c r="FBI40" s="112"/>
      <c r="FBJ40" s="112"/>
      <c r="FBK40" s="112"/>
      <c r="FBL40" s="112"/>
      <c r="FBM40" s="112"/>
      <c r="FBN40" s="112"/>
      <c r="FBO40" s="112"/>
      <c r="FBP40" s="112"/>
      <c r="FBQ40" s="112"/>
      <c r="FBR40" s="112"/>
      <c r="FBS40" s="112"/>
      <c r="FBT40" s="112"/>
      <c r="FBU40" s="112"/>
      <c r="FBV40" s="112"/>
      <c r="FBW40" s="112"/>
      <c r="FBX40" s="112"/>
      <c r="FBY40" s="112"/>
      <c r="FBZ40" s="112"/>
      <c r="FCA40" s="112"/>
      <c r="FCB40" s="112"/>
      <c r="FCC40" s="112"/>
      <c r="FCD40" s="112"/>
      <c r="FCE40" s="112"/>
      <c r="FCF40" s="112"/>
      <c r="FCG40" s="112"/>
      <c r="FCH40" s="112"/>
      <c r="FCI40" s="112"/>
      <c r="FCJ40" s="112"/>
      <c r="FCK40" s="112"/>
      <c r="FCL40" s="112"/>
      <c r="FCM40" s="112"/>
      <c r="FCN40" s="112"/>
      <c r="FCO40" s="112"/>
      <c r="FCP40" s="112"/>
      <c r="FCQ40" s="112"/>
      <c r="FCR40" s="112"/>
      <c r="FCS40" s="112"/>
      <c r="FCT40" s="112"/>
      <c r="FCU40" s="112"/>
      <c r="FCV40" s="112"/>
      <c r="FCW40" s="112"/>
      <c r="FCX40" s="112"/>
      <c r="FCY40" s="112"/>
      <c r="FCZ40" s="112"/>
      <c r="FDA40" s="112"/>
      <c r="FDB40" s="112"/>
      <c r="FDC40" s="112"/>
      <c r="FDD40" s="112"/>
      <c r="FDE40" s="112"/>
      <c r="FDF40" s="112"/>
      <c r="FDG40" s="112"/>
      <c r="FDH40" s="112"/>
      <c r="FDI40" s="112"/>
      <c r="FDJ40" s="112"/>
      <c r="FDK40" s="112"/>
      <c r="FDL40" s="112"/>
      <c r="FDM40" s="112"/>
      <c r="FDN40" s="112"/>
      <c r="FDO40" s="112"/>
      <c r="FDP40" s="112"/>
      <c r="FDQ40" s="112"/>
      <c r="FDR40" s="112"/>
      <c r="FDS40" s="112"/>
      <c r="FDT40" s="112"/>
      <c r="FDU40" s="112"/>
      <c r="FDV40" s="112"/>
      <c r="FDW40" s="112"/>
      <c r="FDX40" s="112"/>
      <c r="FDY40" s="112"/>
      <c r="FDZ40" s="112"/>
      <c r="FEA40" s="112"/>
      <c r="FEB40" s="112"/>
      <c r="FEC40" s="112"/>
      <c r="FED40" s="112"/>
      <c r="FEE40" s="112"/>
      <c r="FEF40" s="112"/>
      <c r="FEG40" s="112"/>
      <c r="FEH40" s="112"/>
      <c r="FEI40" s="112"/>
      <c r="FEJ40" s="112"/>
      <c r="FEK40" s="112"/>
      <c r="FEL40" s="112"/>
      <c r="FEM40" s="112"/>
      <c r="FEN40" s="112"/>
      <c r="FEO40" s="112"/>
      <c r="FEP40" s="112"/>
      <c r="FEQ40" s="112"/>
      <c r="FER40" s="112"/>
      <c r="FES40" s="112"/>
      <c r="FET40" s="112"/>
      <c r="FEU40" s="112"/>
      <c r="FEV40" s="112"/>
      <c r="FEW40" s="112"/>
      <c r="FEX40" s="112"/>
      <c r="FEY40" s="112"/>
      <c r="FEZ40" s="112"/>
      <c r="FFA40" s="112"/>
      <c r="FFB40" s="112"/>
      <c r="FFC40" s="112"/>
      <c r="FFD40" s="112"/>
      <c r="FFE40" s="112"/>
      <c r="FFF40" s="112"/>
      <c r="FFG40" s="112"/>
      <c r="FFH40" s="112"/>
      <c r="FFI40" s="112"/>
      <c r="FFJ40" s="112"/>
      <c r="FFK40" s="112"/>
      <c r="FFL40" s="112"/>
      <c r="FFM40" s="112"/>
      <c r="FFN40" s="112"/>
      <c r="FFO40" s="112"/>
      <c r="FFP40" s="112"/>
      <c r="FFQ40" s="112"/>
      <c r="FFR40" s="112"/>
      <c r="FFS40" s="112"/>
      <c r="FFT40" s="112"/>
      <c r="FFU40" s="112"/>
      <c r="FFV40" s="112"/>
      <c r="FFW40" s="112"/>
      <c r="FFX40" s="112"/>
      <c r="FFY40" s="112"/>
      <c r="FFZ40" s="112"/>
      <c r="FGA40" s="112"/>
      <c r="FGB40" s="112"/>
      <c r="FGC40" s="112"/>
      <c r="FGD40" s="112"/>
      <c r="FGE40" s="112"/>
      <c r="FGF40" s="112"/>
      <c r="FGG40" s="112"/>
      <c r="FGH40" s="112"/>
      <c r="FGI40" s="112"/>
      <c r="FGJ40" s="112"/>
      <c r="FGK40" s="112"/>
      <c r="FGL40" s="112"/>
      <c r="FGM40" s="112"/>
      <c r="FGN40" s="112"/>
      <c r="FGO40" s="112"/>
      <c r="FGP40" s="112"/>
      <c r="FGQ40" s="112"/>
      <c r="FGR40" s="112"/>
      <c r="FGS40" s="112"/>
      <c r="FGT40" s="112"/>
      <c r="FGU40" s="112"/>
      <c r="FGV40" s="112"/>
      <c r="FGW40" s="112"/>
      <c r="FGX40" s="112"/>
      <c r="FGY40" s="112"/>
      <c r="FGZ40" s="112"/>
      <c r="FHA40" s="112"/>
      <c r="FHB40" s="112"/>
      <c r="FHC40" s="112"/>
      <c r="FHD40" s="112"/>
      <c r="FHE40" s="112"/>
      <c r="FHF40" s="112"/>
      <c r="FHG40" s="112"/>
      <c r="FHH40" s="112"/>
      <c r="FHI40" s="112"/>
      <c r="FHJ40" s="112"/>
      <c r="FHK40" s="112"/>
      <c r="FHL40" s="112"/>
      <c r="FHM40" s="112"/>
      <c r="FHN40" s="112"/>
      <c r="FHO40" s="112"/>
      <c r="FHP40" s="112"/>
      <c r="FHQ40" s="112"/>
      <c r="FHR40" s="112"/>
      <c r="FHS40" s="112"/>
      <c r="FHT40" s="112"/>
      <c r="FHU40" s="112"/>
      <c r="FHV40" s="112"/>
      <c r="FHW40" s="112"/>
      <c r="FHX40" s="112"/>
      <c r="FHY40" s="112"/>
      <c r="FHZ40" s="112"/>
      <c r="FIA40" s="112"/>
      <c r="FIB40" s="112"/>
      <c r="FIC40" s="112"/>
      <c r="FID40" s="112"/>
      <c r="FIE40" s="112"/>
      <c r="FIF40" s="112"/>
      <c r="FIG40" s="112"/>
      <c r="FIH40" s="112"/>
      <c r="FII40" s="112"/>
      <c r="FIJ40" s="112"/>
      <c r="FIK40" s="112"/>
      <c r="FIL40" s="112"/>
      <c r="FIM40" s="112"/>
      <c r="FIN40" s="112"/>
      <c r="FIO40" s="112"/>
      <c r="FIP40" s="112"/>
      <c r="FIQ40" s="112"/>
      <c r="FIR40" s="112"/>
      <c r="FIS40" s="112"/>
      <c r="FIT40" s="112"/>
      <c r="FIU40" s="112"/>
      <c r="FIV40" s="112"/>
      <c r="FIW40" s="112"/>
      <c r="FIX40" s="112"/>
      <c r="FIY40" s="112"/>
      <c r="FIZ40" s="112"/>
      <c r="FJA40" s="112"/>
      <c r="FJB40" s="112"/>
      <c r="FJC40" s="112"/>
      <c r="FJD40" s="112"/>
      <c r="FJE40" s="112"/>
      <c r="FJF40" s="112"/>
      <c r="FJG40" s="112"/>
      <c r="FJH40" s="112"/>
      <c r="FJI40" s="112"/>
      <c r="FJJ40" s="112"/>
      <c r="FJK40" s="112"/>
      <c r="FJL40" s="112"/>
      <c r="FJM40" s="112"/>
      <c r="FJN40" s="112"/>
      <c r="FJO40" s="112"/>
      <c r="FJP40" s="112"/>
      <c r="FJQ40" s="112"/>
      <c r="FJR40" s="112"/>
      <c r="FJS40" s="112"/>
      <c r="FJT40" s="112"/>
      <c r="FJU40" s="112"/>
      <c r="FJV40" s="112"/>
      <c r="FJW40" s="112"/>
      <c r="FJX40" s="112"/>
      <c r="FJY40" s="112"/>
      <c r="FJZ40" s="112"/>
      <c r="FKA40" s="112"/>
      <c r="FKB40" s="112"/>
      <c r="FKC40" s="112"/>
      <c r="FKD40" s="112"/>
      <c r="FKE40" s="112"/>
      <c r="FKF40" s="112"/>
      <c r="FKG40" s="112"/>
      <c r="FKH40" s="112"/>
      <c r="FKI40" s="112"/>
      <c r="FKJ40" s="112"/>
      <c r="FKK40" s="112"/>
      <c r="FKL40" s="112"/>
      <c r="FKM40" s="112"/>
      <c r="FKN40" s="112"/>
      <c r="FKO40" s="112"/>
      <c r="FKP40" s="112"/>
      <c r="FKQ40" s="112"/>
      <c r="FKR40" s="112"/>
      <c r="FKS40" s="112"/>
      <c r="FKT40" s="112"/>
      <c r="FKU40" s="112"/>
      <c r="FKV40" s="112"/>
      <c r="FKW40" s="112"/>
      <c r="FKX40" s="112"/>
      <c r="FKY40" s="112"/>
      <c r="FKZ40" s="112"/>
      <c r="FLA40" s="112"/>
      <c r="FLB40" s="112"/>
      <c r="FLC40" s="112"/>
      <c r="FLD40" s="112"/>
      <c r="FLE40" s="112"/>
      <c r="FLF40" s="112"/>
      <c r="FLG40" s="112"/>
      <c r="FLH40" s="112"/>
      <c r="FLI40" s="112"/>
      <c r="FLJ40" s="112"/>
      <c r="FLK40" s="112"/>
      <c r="FLL40" s="112"/>
      <c r="FLM40" s="112"/>
      <c r="FLN40" s="112"/>
      <c r="FLO40" s="112"/>
      <c r="FLP40" s="112"/>
      <c r="FLQ40" s="112"/>
      <c r="FLR40" s="112"/>
      <c r="FLS40" s="112"/>
      <c r="FLT40" s="112"/>
      <c r="FLU40" s="112"/>
      <c r="FLV40" s="112"/>
      <c r="FLW40" s="112"/>
      <c r="FLX40" s="112"/>
      <c r="FLY40" s="112"/>
      <c r="FLZ40" s="112"/>
      <c r="FMA40" s="112"/>
      <c r="FMB40" s="112"/>
      <c r="FMC40" s="112"/>
      <c r="FMD40" s="112"/>
      <c r="FME40" s="112"/>
      <c r="FMF40" s="112"/>
      <c r="FMG40" s="112"/>
      <c r="FMH40" s="112"/>
      <c r="FMI40" s="112"/>
      <c r="FMJ40" s="112"/>
      <c r="FMK40" s="112"/>
      <c r="FML40" s="112"/>
      <c r="FMM40" s="112"/>
      <c r="FMN40" s="112"/>
      <c r="FMO40" s="112"/>
      <c r="FMP40" s="112"/>
      <c r="FMQ40" s="112"/>
      <c r="FMR40" s="112"/>
      <c r="FMS40" s="112"/>
      <c r="FMT40" s="112"/>
      <c r="FMU40" s="112"/>
      <c r="FMV40" s="112"/>
      <c r="FMW40" s="112"/>
      <c r="FMX40" s="112"/>
      <c r="FMY40" s="112"/>
      <c r="FMZ40" s="112"/>
      <c r="FNA40" s="112"/>
      <c r="FNB40" s="112"/>
      <c r="FNC40" s="112"/>
      <c r="FND40" s="112"/>
      <c r="FNE40" s="112"/>
      <c r="FNF40" s="112"/>
      <c r="FNG40" s="112"/>
      <c r="FNH40" s="112"/>
      <c r="FNI40" s="112"/>
      <c r="FNJ40" s="112"/>
      <c r="FNK40" s="112"/>
      <c r="FNL40" s="112"/>
      <c r="FNM40" s="112"/>
      <c r="FNN40" s="112"/>
      <c r="FNO40" s="112"/>
      <c r="FNP40" s="112"/>
      <c r="FNQ40" s="112"/>
      <c r="FNR40" s="112"/>
      <c r="FNS40" s="112"/>
      <c r="FNT40" s="112"/>
      <c r="FNU40" s="112"/>
      <c r="FNV40" s="112"/>
      <c r="FNW40" s="112"/>
      <c r="FNX40" s="112"/>
      <c r="FNY40" s="112"/>
      <c r="FNZ40" s="112"/>
      <c r="FOA40" s="112"/>
      <c r="FOB40" s="112"/>
      <c r="FOC40" s="112"/>
      <c r="FOD40" s="112"/>
      <c r="FOE40" s="112"/>
      <c r="FOF40" s="112"/>
      <c r="FOG40" s="112"/>
      <c r="FOH40" s="112"/>
      <c r="FOI40" s="112"/>
      <c r="FOJ40" s="112"/>
      <c r="FOK40" s="112"/>
      <c r="FOL40" s="112"/>
      <c r="FOM40" s="112"/>
      <c r="FON40" s="112"/>
      <c r="FOO40" s="112"/>
      <c r="FOP40" s="112"/>
      <c r="FOQ40" s="112"/>
      <c r="FOR40" s="112"/>
      <c r="FOS40" s="112"/>
      <c r="FOT40" s="112"/>
      <c r="FOU40" s="112"/>
      <c r="FOV40" s="112"/>
      <c r="FOW40" s="112"/>
      <c r="FOX40" s="112"/>
      <c r="FOY40" s="112"/>
      <c r="FOZ40" s="112"/>
      <c r="FPA40" s="112"/>
      <c r="FPB40" s="112"/>
      <c r="FPC40" s="112"/>
      <c r="FPD40" s="112"/>
      <c r="FPE40" s="112"/>
      <c r="FPF40" s="112"/>
      <c r="FPG40" s="112"/>
      <c r="FPH40" s="112"/>
      <c r="FPI40" s="112"/>
      <c r="FPJ40" s="112"/>
      <c r="FPK40" s="112"/>
      <c r="FPL40" s="112"/>
      <c r="FPM40" s="112"/>
      <c r="FPN40" s="112"/>
      <c r="FPO40" s="112"/>
      <c r="FPP40" s="112"/>
      <c r="FPQ40" s="112"/>
      <c r="FPR40" s="112"/>
      <c r="FPS40" s="112"/>
      <c r="FPT40" s="112"/>
      <c r="FPU40" s="112"/>
      <c r="FPV40" s="112"/>
      <c r="FPW40" s="112"/>
      <c r="FPX40" s="112"/>
      <c r="FPY40" s="112"/>
      <c r="FPZ40" s="112"/>
      <c r="FQA40" s="112"/>
      <c r="FQB40" s="112"/>
      <c r="FQC40" s="112"/>
      <c r="FQD40" s="112"/>
      <c r="FQE40" s="112"/>
      <c r="FQF40" s="112"/>
      <c r="FQG40" s="112"/>
      <c r="FQH40" s="112"/>
      <c r="FQI40" s="112"/>
      <c r="FQJ40" s="112"/>
      <c r="FQK40" s="112"/>
      <c r="FQL40" s="112"/>
      <c r="FQM40" s="112"/>
      <c r="FQN40" s="112"/>
      <c r="FQO40" s="112"/>
      <c r="FQP40" s="112"/>
      <c r="FQQ40" s="112"/>
      <c r="FQR40" s="112"/>
      <c r="FQS40" s="112"/>
      <c r="FQT40" s="112"/>
      <c r="FQU40" s="112"/>
      <c r="FQV40" s="112"/>
      <c r="FQW40" s="112"/>
      <c r="FQX40" s="112"/>
      <c r="FQY40" s="112"/>
      <c r="FQZ40" s="112"/>
      <c r="FRA40" s="112"/>
      <c r="FRB40" s="112"/>
      <c r="FRC40" s="112"/>
      <c r="FRD40" s="112"/>
      <c r="FRE40" s="112"/>
      <c r="FRF40" s="112"/>
      <c r="FRG40" s="112"/>
      <c r="FRH40" s="112"/>
      <c r="FRI40" s="112"/>
      <c r="FRJ40" s="112"/>
      <c r="FRK40" s="112"/>
      <c r="FRL40" s="112"/>
      <c r="FRM40" s="112"/>
      <c r="FRN40" s="112"/>
      <c r="FRO40" s="112"/>
      <c r="FRP40" s="112"/>
      <c r="FRQ40" s="112"/>
      <c r="FRR40" s="112"/>
      <c r="FRS40" s="112"/>
      <c r="FRT40" s="112"/>
      <c r="FRU40" s="112"/>
      <c r="FRV40" s="112"/>
      <c r="FRW40" s="112"/>
      <c r="FRX40" s="112"/>
      <c r="FRY40" s="112"/>
      <c r="FRZ40" s="112"/>
      <c r="FSA40" s="112"/>
      <c r="FSB40" s="112"/>
      <c r="FSC40" s="112"/>
      <c r="FSD40" s="112"/>
      <c r="FSE40" s="112"/>
      <c r="FSF40" s="112"/>
      <c r="FSG40" s="112"/>
      <c r="FSH40" s="112"/>
      <c r="FSI40" s="112"/>
      <c r="FSJ40" s="112"/>
      <c r="FSK40" s="112"/>
      <c r="FSL40" s="112"/>
      <c r="FSM40" s="112"/>
      <c r="FSN40" s="112"/>
      <c r="FSO40" s="112"/>
      <c r="FSP40" s="112"/>
      <c r="FSQ40" s="112"/>
      <c r="FSR40" s="112"/>
      <c r="FSS40" s="112"/>
      <c r="FST40" s="112"/>
      <c r="FSU40" s="112"/>
      <c r="FSV40" s="112"/>
      <c r="FSW40" s="112"/>
      <c r="FSX40" s="112"/>
      <c r="FSY40" s="112"/>
      <c r="FSZ40" s="112"/>
      <c r="FTA40" s="112"/>
      <c r="FTB40" s="112"/>
      <c r="FTC40" s="112"/>
      <c r="FTD40" s="112"/>
      <c r="FTE40" s="112"/>
      <c r="FTF40" s="112"/>
      <c r="FTG40" s="112"/>
      <c r="FTH40" s="112"/>
      <c r="FTI40" s="112"/>
      <c r="FTJ40" s="112"/>
      <c r="FTK40" s="112"/>
      <c r="FTL40" s="112"/>
      <c r="FTM40" s="112"/>
      <c r="FTN40" s="112"/>
      <c r="FTO40" s="112"/>
      <c r="FTP40" s="112"/>
      <c r="FTQ40" s="112"/>
      <c r="FTR40" s="112"/>
      <c r="FTS40" s="112"/>
      <c r="FTT40" s="112"/>
      <c r="FTU40" s="112"/>
      <c r="FTV40" s="112"/>
      <c r="FTW40" s="112"/>
      <c r="FTX40" s="112"/>
      <c r="FTY40" s="112"/>
      <c r="FTZ40" s="112"/>
      <c r="FUA40" s="112"/>
      <c r="FUB40" s="112"/>
      <c r="FUC40" s="112"/>
      <c r="FUD40" s="112"/>
      <c r="FUE40" s="112"/>
      <c r="FUF40" s="112"/>
      <c r="FUG40" s="112"/>
      <c r="FUH40" s="112"/>
      <c r="FUI40" s="112"/>
      <c r="FUJ40" s="112"/>
      <c r="FUK40" s="112"/>
      <c r="FUL40" s="112"/>
      <c r="FUM40" s="112"/>
      <c r="FUN40" s="112"/>
      <c r="FUO40" s="112"/>
      <c r="FUP40" s="112"/>
      <c r="FUQ40" s="112"/>
      <c r="FUR40" s="112"/>
      <c r="FUS40" s="112"/>
      <c r="FUT40" s="112"/>
      <c r="FUU40" s="112"/>
      <c r="FUV40" s="112"/>
      <c r="FUW40" s="112"/>
      <c r="FUX40" s="112"/>
      <c r="FUY40" s="112"/>
      <c r="FUZ40" s="112"/>
      <c r="FVA40" s="112"/>
      <c r="FVB40" s="112"/>
      <c r="FVC40" s="112"/>
      <c r="FVD40" s="112"/>
      <c r="FVE40" s="112"/>
      <c r="FVF40" s="112"/>
      <c r="FVG40" s="112"/>
      <c r="FVH40" s="112"/>
      <c r="FVI40" s="112"/>
      <c r="FVJ40" s="112"/>
      <c r="FVK40" s="112"/>
      <c r="FVL40" s="112"/>
      <c r="FVM40" s="112"/>
      <c r="FVN40" s="112"/>
      <c r="FVO40" s="112"/>
      <c r="FVP40" s="112"/>
      <c r="FVQ40" s="112"/>
      <c r="FVR40" s="112"/>
      <c r="FVS40" s="112"/>
      <c r="FVT40" s="112"/>
      <c r="FVU40" s="112"/>
      <c r="FVV40" s="112"/>
      <c r="FVW40" s="112"/>
      <c r="FVX40" s="112"/>
      <c r="FVY40" s="112"/>
      <c r="FVZ40" s="112"/>
      <c r="FWA40" s="112"/>
      <c r="FWB40" s="112"/>
      <c r="FWC40" s="112"/>
      <c r="FWD40" s="112"/>
      <c r="FWE40" s="112"/>
      <c r="FWF40" s="112"/>
      <c r="FWG40" s="112"/>
      <c r="FWH40" s="112"/>
      <c r="FWI40" s="112"/>
      <c r="FWJ40" s="112"/>
      <c r="FWK40" s="112"/>
      <c r="FWL40" s="112"/>
      <c r="FWM40" s="112"/>
      <c r="FWN40" s="112"/>
      <c r="FWO40" s="112"/>
      <c r="FWP40" s="112"/>
      <c r="FWQ40" s="112"/>
      <c r="FWR40" s="112"/>
      <c r="FWS40" s="112"/>
      <c r="FWT40" s="112"/>
      <c r="FWU40" s="112"/>
      <c r="FWV40" s="112"/>
      <c r="FWW40" s="112"/>
      <c r="FWX40" s="112"/>
      <c r="FWY40" s="112"/>
      <c r="FWZ40" s="112"/>
      <c r="FXA40" s="112"/>
      <c r="FXB40" s="112"/>
      <c r="FXC40" s="112"/>
      <c r="FXD40" s="112"/>
      <c r="FXE40" s="112"/>
      <c r="FXF40" s="112"/>
      <c r="FXG40" s="112"/>
      <c r="FXH40" s="112"/>
      <c r="FXI40" s="112"/>
      <c r="FXJ40" s="112"/>
      <c r="FXK40" s="112"/>
      <c r="FXL40" s="112"/>
      <c r="FXM40" s="112"/>
      <c r="FXN40" s="112"/>
      <c r="FXO40" s="112"/>
      <c r="FXP40" s="112"/>
      <c r="FXQ40" s="112"/>
      <c r="FXR40" s="112"/>
      <c r="FXS40" s="112"/>
      <c r="FXT40" s="112"/>
      <c r="FXU40" s="112"/>
      <c r="FXV40" s="112"/>
      <c r="FXW40" s="112"/>
      <c r="FXX40" s="112"/>
      <c r="FXY40" s="112"/>
      <c r="FXZ40" s="112"/>
      <c r="FYA40" s="112"/>
      <c r="FYB40" s="112"/>
      <c r="FYC40" s="112"/>
      <c r="FYD40" s="112"/>
      <c r="FYE40" s="112"/>
      <c r="FYF40" s="112"/>
      <c r="FYG40" s="112"/>
      <c r="FYH40" s="112"/>
      <c r="FYI40" s="112"/>
      <c r="FYJ40" s="112"/>
      <c r="FYK40" s="112"/>
      <c r="FYL40" s="112"/>
      <c r="FYM40" s="112"/>
      <c r="FYN40" s="112"/>
      <c r="FYO40" s="112"/>
      <c r="FYP40" s="112"/>
      <c r="FYQ40" s="112"/>
      <c r="FYR40" s="112"/>
      <c r="FYS40" s="112"/>
      <c r="FYT40" s="112"/>
      <c r="FYU40" s="112"/>
      <c r="FYV40" s="112"/>
      <c r="FYW40" s="112"/>
      <c r="FYX40" s="112"/>
      <c r="FYY40" s="112"/>
      <c r="FYZ40" s="112"/>
      <c r="FZA40" s="112"/>
      <c r="FZB40" s="112"/>
      <c r="FZC40" s="112"/>
      <c r="FZD40" s="112"/>
      <c r="FZE40" s="112"/>
      <c r="FZF40" s="112"/>
      <c r="FZG40" s="112"/>
      <c r="FZH40" s="112"/>
      <c r="FZI40" s="112"/>
      <c r="FZJ40" s="112"/>
      <c r="FZK40" s="112"/>
      <c r="FZL40" s="112"/>
      <c r="FZM40" s="112"/>
      <c r="FZN40" s="112"/>
      <c r="FZO40" s="112"/>
      <c r="FZP40" s="112"/>
      <c r="FZQ40" s="112"/>
      <c r="FZR40" s="112"/>
      <c r="FZS40" s="112"/>
      <c r="FZT40" s="112"/>
      <c r="FZU40" s="112"/>
      <c r="FZV40" s="112"/>
      <c r="FZW40" s="112"/>
      <c r="FZX40" s="112"/>
      <c r="FZY40" s="112"/>
      <c r="FZZ40" s="112"/>
      <c r="GAA40" s="112"/>
      <c r="GAB40" s="112"/>
      <c r="GAC40" s="112"/>
      <c r="GAD40" s="112"/>
      <c r="GAE40" s="112"/>
      <c r="GAF40" s="112"/>
      <c r="GAG40" s="112"/>
      <c r="GAH40" s="112"/>
      <c r="GAI40" s="112"/>
      <c r="GAJ40" s="112"/>
      <c r="GAK40" s="112"/>
      <c r="GAL40" s="112"/>
      <c r="GAM40" s="112"/>
      <c r="GAN40" s="112"/>
      <c r="GAO40" s="112"/>
      <c r="GAP40" s="112"/>
      <c r="GAQ40" s="112"/>
      <c r="GAR40" s="112"/>
      <c r="GAS40" s="112"/>
      <c r="GAT40" s="112"/>
      <c r="GAU40" s="112"/>
      <c r="GAV40" s="112"/>
      <c r="GAW40" s="112"/>
      <c r="GAX40" s="112"/>
      <c r="GAY40" s="112"/>
      <c r="GAZ40" s="112"/>
      <c r="GBA40" s="112"/>
      <c r="GBB40" s="112"/>
      <c r="GBC40" s="112"/>
      <c r="GBD40" s="112"/>
      <c r="GBE40" s="112"/>
      <c r="GBF40" s="112"/>
      <c r="GBG40" s="112"/>
      <c r="GBH40" s="112"/>
      <c r="GBI40" s="112"/>
      <c r="GBJ40" s="112"/>
      <c r="GBK40" s="112"/>
      <c r="GBL40" s="112"/>
      <c r="GBM40" s="112"/>
      <c r="GBN40" s="112"/>
      <c r="GBO40" s="112"/>
      <c r="GBP40" s="112"/>
      <c r="GBQ40" s="112"/>
      <c r="GBR40" s="112"/>
      <c r="GBS40" s="112"/>
      <c r="GBT40" s="112"/>
      <c r="GBU40" s="112"/>
      <c r="GBV40" s="112"/>
      <c r="GBW40" s="112"/>
      <c r="GBX40" s="112"/>
      <c r="GBY40" s="112"/>
      <c r="GBZ40" s="112"/>
      <c r="GCA40" s="112"/>
      <c r="GCB40" s="112"/>
      <c r="GCC40" s="112"/>
      <c r="GCD40" s="112"/>
      <c r="GCE40" s="112"/>
      <c r="GCF40" s="112"/>
      <c r="GCG40" s="112"/>
      <c r="GCH40" s="112"/>
      <c r="GCI40" s="112"/>
      <c r="GCJ40" s="112"/>
      <c r="GCK40" s="112"/>
      <c r="GCL40" s="112"/>
      <c r="GCM40" s="112"/>
      <c r="GCN40" s="112"/>
      <c r="GCO40" s="112"/>
      <c r="GCP40" s="112"/>
      <c r="GCQ40" s="112"/>
      <c r="GCR40" s="112"/>
      <c r="GCS40" s="112"/>
      <c r="GCT40" s="112"/>
      <c r="GCU40" s="112"/>
      <c r="GCV40" s="112"/>
      <c r="GCW40" s="112"/>
      <c r="GCX40" s="112"/>
      <c r="GCY40" s="112"/>
      <c r="GCZ40" s="112"/>
      <c r="GDA40" s="112"/>
      <c r="GDB40" s="112"/>
      <c r="GDC40" s="112"/>
      <c r="GDD40" s="112"/>
      <c r="GDE40" s="112"/>
      <c r="GDF40" s="112"/>
      <c r="GDG40" s="112"/>
      <c r="GDH40" s="112"/>
      <c r="GDI40" s="112"/>
      <c r="GDJ40" s="112"/>
      <c r="GDK40" s="112"/>
      <c r="GDL40" s="112"/>
      <c r="GDM40" s="112"/>
      <c r="GDN40" s="112"/>
      <c r="GDO40" s="112"/>
      <c r="GDP40" s="112"/>
      <c r="GDQ40" s="112"/>
      <c r="GDR40" s="112"/>
      <c r="GDS40" s="112"/>
      <c r="GDT40" s="112"/>
      <c r="GDU40" s="112"/>
      <c r="GDV40" s="112"/>
      <c r="GDW40" s="112"/>
      <c r="GDX40" s="112"/>
      <c r="GDY40" s="112"/>
      <c r="GDZ40" s="112"/>
      <c r="GEA40" s="112"/>
      <c r="GEB40" s="112"/>
      <c r="GEC40" s="112"/>
      <c r="GED40" s="112"/>
      <c r="GEE40" s="112"/>
      <c r="GEF40" s="112"/>
      <c r="GEG40" s="112"/>
      <c r="GEH40" s="112"/>
      <c r="GEI40" s="112"/>
      <c r="GEJ40" s="112"/>
      <c r="GEK40" s="112"/>
      <c r="GEL40" s="112"/>
      <c r="GEM40" s="112"/>
      <c r="GEN40" s="112"/>
      <c r="GEO40" s="112"/>
      <c r="GEP40" s="112"/>
      <c r="GEQ40" s="112"/>
      <c r="GER40" s="112"/>
      <c r="GES40" s="112"/>
      <c r="GET40" s="112"/>
      <c r="GEU40" s="112"/>
      <c r="GEV40" s="112"/>
      <c r="GEW40" s="112"/>
      <c r="GEX40" s="112"/>
      <c r="GEY40" s="112"/>
      <c r="GEZ40" s="112"/>
      <c r="GFA40" s="112"/>
      <c r="GFB40" s="112"/>
      <c r="GFC40" s="112"/>
      <c r="GFD40" s="112"/>
      <c r="GFE40" s="112"/>
      <c r="GFF40" s="112"/>
      <c r="GFG40" s="112"/>
      <c r="GFH40" s="112"/>
      <c r="GFI40" s="112"/>
      <c r="GFJ40" s="112"/>
      <c r="GFK40" s="112"/>
      <c r="GFL40" s="112"/>
      <c r="GFM40" s="112"/>
      <c r="GFN40" s="112"/>
      <c r="GFO40" s="112"/>
      <c r="GFP40" s="112"/>
      <c r="GFQ40" s="112"/>
      <c r="GFR40" s="112"/>
      <c r="GFS40" s="112"/>
      <c r="GFT40" s="112"/>
      <c r="GFU40" s="112"/>
      <c r="GFV40" s="112"/>
      <c r="GFW40" s="112"/>
      <c r="GFX40" s="112"/>
      <c r="GFY40" s="112"/>
      <c r="GFZ40" s="112"/>
      <c r="GGA40" s="112"/>
      <c r="GGB40" s="112"/>
      <c r="GGC40" s="112"/>
      <c r="GGD40" s="112"/>
      <c r="GGE40" s="112"/>
      <c r="GGF40" s="112"/>
      <c r="GGG40" s="112"/>
      <c r="GGH40" s="112"/>
      <c r="GGI40" s="112"/>
      <c r="GGJ40" s="112"/>
      <c r="GGK40" s="112"/>
      <c r="GGL40" s="112"/>
      <c r="GGM40" s="112"/>
      <c r="GGN40" s="112"/>
      <c r="GGO40" s="112"/>
      <c r="GGP40" s="112"/>
      <c r="GGQ40" s="112"/>
      <c r="GGR40" s="112"/>
      <c r="GGS40" s="112"/>
      <c r="GGT40" s="112"/>
      <c r="GGU40" s="112"/>
      <c r="GGV40" s="112"/>
      <c r="GGW40" s="112"/>
      <c r="GGX40" s="112"/>
      <c r="GGY40" s="112"/>
      <c r="GGZ40" s="112"/>
      <c r="GHA40" s="112"/>
      <c r="GHB40" s="112"/>
      <c r="GHC40" s="112"/>
      <c r="GHD40" s="112"/>
      <c r="GHE40" s="112"/>
      <c r="GHF40" s="112"/>
      <c r="GHG40" s="112"/>
      <c r="GHH40" s="112"/>
      <c r="GHI40" s="112"/>
      <c r="GHJ40" s="112"/>
      <c r="GHK40" s="112"/>
      <c r="GHL40" s="112"/>
      <c r="GHM40" s="112"/>
      <c r="GHN40" s="112"/>
      <c r="GHO40" s="112"/>
      <c r="GHP40" s="112"/>
      <c r="GHQ40" s="112"/>
      <c r="GHR40" s="112"/>
      <c r="GHS40" s="112"/>
      <c r="GHT40" s="112"/>
      <c r="GHU40" s="112"/>
      <c r="GHV40" s="112"/>
      <c r="GHW40" s="112"/>
      <c r="GHX40" s="112"/>
      <c r="GHY40" s="112"/>
      <c r="GHZ40" s="112"/>
      <c r="GIA40" s="112"/>
      <c r="GIB40" s="112"/>
      <c r="GIC40" s="112"/>
      <c r="GID40" s="112"/>
      <c r="GIE40" s="112"/>
      <c r="GIF40" s="112"/>
      <c r="GIG40" s="112"/>
      <c r="GIH40" s="112"/>
      <c r="GII40" s="112"/>
      <c r="GIJ40" s="112"/>
      <c r="GIK40" s="112"/>
      <c r="GIL40" s="112"/>
      <c r="GIM40" s="112"/>
      <c r="GIN40" s="112"/>
      <c r="GIO40" s="112"/>
      <c r="GIP40" s="112"/>
      <c r="GIQ40" s="112"/>
      <c r="GIR40" s="112"/>
      <c r="GIS40" s="112"/>
      <c r="GIT40" s="112"/>
      <c r="GIU40" s="112"/>
      <c r="GIV40" s="112"/>
      <c r="GIW40" s="112"/>
      <c r="GIX40" s="112"/>
      <c r="GIY40" s="112"/>
      <c r="GIZ40" s="112"/>
      <c r="GJA40" s="112"/>
      <c r="GJB40" s="112"/>
      <c r="GJC40" s="112"/>
      <c r="GJD40" s="112"/>
      <c r="GJE40" s="112"/>
      <c r="GJF40" s="112"/>
      <c r="GJG40" s="112"/>
      <c r="GJH40" s="112"/>
      <c r="GJI40" s="112"/>
      <c r="GJJ40" s="112"/>
      <c r="GJK40" s="112"/>
      <c r="GJL40" s="112"/>
      <c r="GJM40" s="112"/>
      <c r="GJN40" s="112"/>
      <c r="GJO40" s="112"/>
      <c r="GJP40" s="112"/>
      <c r="GJQ40" s="112"/>
      <c r="GJR40" s="112"/>
      <c r="GJS40" s="112"/>
      <c r="GJT40" s="112"/>
      <c r="GJU40" s="112"/>
      <c r="GJV40" s="112"/>
      <c r="GJW40" s="112"/>
      <c r="GJX40" s="112"/>
      <c r="GJY40" s="112"/>
      <c r="GJZ40" s="112"/>
      <c r="GKA40" s="112"/>
      <c r="GKB40" s="112"/>
      <c r="GKC40" s="112"/>
      <c r="GKD40" s="112"/>
      <c r="GKE40" s="112"/>
      <c r="GKF40" s="112"/>
      <c r="GKG40" s="112"/>
      <c r="GKH40" s="112"/>
      <c r="GKI40" s="112"/>
      <c r="GKJ40" s="112"/>
      <c r="GKK40" s="112"/>
      <c r="GKL40" s="112"/>
      <c r="GKM40" s="112"/>
      <c r="GKN40" s="112"/>
      <c r="GKO40" s="112"/>
      <c r="GKP40" s="112"/>
      <c r="GKQ40" s="112"/>
      <c r="GKR40" s="112"/>
      <c r="GKS40" s="112"/>
      <c r="GKT40" s="112"/>
      <c r="GKU40" s="112"/>
      <c r="GKV40" s="112"/>
      <c r="GKW40" s="112"/>
      <c r="GKX40" s="112"/>
      <c r="GKY40" s="112"/>
      <c r="GKZ40" s="112"/>
      <c r="GLA40" s="112"/>
      <c r="GLB40" s="112"/>
      <c r="GLC40" s="112"/>
      <c r="GLD40" s="112"/>
      <c r="GLE40" s="112"/>
      <c r="GLF40" s="112"/>
      <c r="GLG40" s="112"/>
      <c r="GLH40" s="112"/>
      <c r="GLI40" s="112"/>
      <c r="GLJ40" s="112"/>
      <c r="GLK40" s="112"/>
      <c r="GLL40" s="112"/>
      <c r="GLM40" s="112"/>
      <c r="GLN40" s="112"/>
      <c r="GLO40" s="112"/>
      <c r="GLP40" s="112"/>
      <c r="GLQ40" s="112"/>
      <c r="GLR40" s="112"/>
      <c r="GLS40" s="112"/>
      <c r="GLT40" s="112"/>
      <c r="GLU40" s="112"/>
      <c r="GLV40" s="112"/>
      <c r="GLW40" s="112"/>
      <c r="GLX40" s="112"/>
      <c r="GLY40" s="112"/>
      <c r="GLZ40" s="112"/>
      <c r="GMA40" s="112"/>
      <c r="GMB40" s="112"/>
      <c r="GMC40" s="112"/>
      <c r="GMD40" s="112"/>
      <c r="GME40" s="112"/>
      <c r="GMF40" s="112"/>
      <c r="GMG40" s="112"/>
      <c r="GMH40" s="112"/>
      <c r="GMI40" s="112"/>
      <c r="GMJ40" s="112"/>
      <c r="GMK40" s="112"/>
      <c r="GML40" s="112"/>
      <c r="GMM40" s="112"/>
      <c r="GMN40" s="112"/>
      <c r="GMO40" s="112"/>
      <c r="GMP40" s="112"/>
      <c r="GMQ40" s="112"/>
      <c r="GMR40" s="112"/>
      <c r="GMS40" s="112"/>
      <c r="GMT40" s="112"/>
      <c r="GMU40" s="112"/>
      <c r="GMV40" s="112"/>
      <c r="GMW40" s="112"/>
      <c r="GMX40" s="112"/>
      <c r="GMY40" s="112"/>
      <c r="GMZ40" s="112"/>
      <c r="GNA40" s="112"/>
      <c r="GNB40" s="112"/>
      <c r="GNC40" s="112"/>
      <c r="GND40" s="112"/>
      <c r="GNE40" s="112"/>
      <c r="GNF40" s="112"/>
      <c r="GNG40" s="112"/>
      <c r="GNH40" s="112"/>
      <c r="GNI40" s="112"/>
      <c r="GNJ40" s="112"/>
      <c r="GNK40" s="112"/>
      <c r="GNL40" s="112"/>
      <c r="GNM40" s="112"/>
      <c r="GNN40" s="112"/>
      <c r="GNO40" s="112"/>
      <c r="GNP40" s="112"/>
      <c r="GNQ40" s="112"/>
      <c r="GNR40" s="112"/>
      <c r="GNS40" s="112"/>
      <c r="GNT40" s="112"/>
      <c r="GNU40" s="112"/>
      <c r="GNV40" s="112"/>
      <c r="GNW40" s="112"/>
      <c r="GNX40" s="112"/>
      <c r="GNY40" s="112"/>
      <c r="GNZ40" s="112"/>
      <c r="GOA40" s="112"/>
      <c r="GOB40" s="112"/>
      <c r="GOC40" s="112"/>
      <c r="GOD40" s="112"/>
      <c r="GOE40" s="112"/>
      <c r="GOF40" s="112"/>
      <c r="GOG40" s="112"/>
      <c r="GOH40" s="112"/>
      <c r="GOI40" s="112"/>
      <c r="GOJ40" s="112"/>
      <c r="GOK40" s="112"/>
      <c r="GOL40" s="112"/>
      <c r="GOM40" s="112"/>
      <c r="GON40" s="112"/>
      <c r="GOO40" s="112"/>
      <c r="GOP40" s="112"/>
      <c r="GOQ40" s="112"/>
      <c r="GOR40" s="112"/>
      <c r="GOS40" s="112"/>
      <c r="GOT40" s="112"/>
      <c r="GOU40" s="112"/>
      <c r="GOV40" s="112"/>
      <c r="GOW40" s="112"/>
      <c r="GOX40" s="112"/>
      <c r="GOY40" s="112"/>
      <c r="GOZ40" s="112"/>
      <c r="GPA40" s="112"/>
      <c r="GPB40" s="112"/>
      <c r="GPC40" s="112"/>
      <c r="GPD40" s="112"/>
      <c r="GPE40" s="112"/>
      <c r="GPF40" s="112"/>
      <c r="GPG40" s="112"/>
      <c r="GPH40" s="112"/>
      <c r="GPI40" s="112"/>
      <c r="GPJ40" s="112"/>
      <c r="GPK40" s="112"/>
      <c r="GPL40" s="112"/>
      <c r="GPM40" s="112"/>
      <c r="GPN40" s="112"/>
      <c r="GPO40" s="112"/>
      <c r="GPP40" s="112"/>
      <c r="GPQ40" s="112"/>
      <c r="GPR40" s="112"/>
      <c r="GPS40" s="112"/>
      <c r="GPT40" s="112"/>
      <c r="GPU40" s="112"/>
      <c r="GPV40" s="112"/>
      <c r="GPW40" s="112"/>
      <c r="GPX40" s="112"/>
      <c r="GPY40" s="112"/>
      <c r="GPZ40" s="112"/>
      <c r="GQA40" s="112"/>
      <c r="GQB40" s="112"/>
      <c r="GQC40" s="112"/>
      <c r="GQD40" s="112"/>
      <c r="GQE40" s="112"/>
      <c r="GQF40" s="112"/>
      <c r="GQG40" s="112"/>
      <c r="GQH40" s="112"/>
      <c r="GQI40" s="112"/>
      <c r="GQJ40" s="112"/>
      <c r="GQK40" s="112"/>
      <c r="GQL40" s="112"/>
      <c r="GQM40" s="112"/>
      <c r="GQN40" s="112"/>
      <c r="GQO40" s="112"/>
      <c r="GQP40" s="112"/>
      <c r="GQQ40" s="112"/>
      <c r="GQR40" s="112"/>
      <c r="GQS40" s="112"/>
      <c r="GQT40" s="112"/>
      <c r="GQU40" s="112"/>
      <c r="GQV40" s="112"/>
      <c r="GQW40" s="112"/>
      <c r="GQX40" s="112"/>
      <c r="GQY40" s="112"/>
      <c r="GQZ40" s="112"/>
      <c r="GRA40" s="112"/>
      <c r="GRB40" s="112"/>
      <c r="GRC40" s="112"/>
      <c r="GRD40" s="112"/>
      <c r="GRE40" s="112"/>
      <c r="GRF40" s="112"/>
      <c r="GRG40" s="112"/>
      <c r="GRH40" s="112"/>
      <c r="GRI40" s="112"/>
      <c r="GRJ40" s="112"/>
      <c r="GRK40" s="112"/>
      <c r="GRL40" s="112"/>
      <c r="GRM40" s="112"/>
      <c r="GRN40" s="112"/>
      <c r="GRO40" s="112"/>
      <c r="GRP40" s="112"/>
      <c r="GRQ40" s="112"/>
      <c r="GRR40" s="112"/>
      <c r="GRS40" s="112"/>
      <c r="GRT40" s="112"/>
      <c r="GRU40" s="112"/>
      <c r="GRV40" s="112"/>
      <c r="GRW40" s="112"/>
      <c r="GRX40" s="112"/>
      <c r="GRY40" s="112"/>
      <c r="GRZ40" s="112"/>
      <c r="GSA40" s="112"/>
      <c r="GSB40" s="112"/>
      <c r="GSC40" s="112"/>
      <c r="GSD40" s="112"/>
      <c r="GSE40" s="112"/>
      <c r="GSF40" s="112"/>
      <c r="GSG40" s="112"/>
      <c r="GSH40" s="112"/>
      <c r="GSI40" s="112"/>
      <c r="GSJ40" s="112"/>
      <c r="GSK40" s="112"/>
      <c r="GSL40" s="112"/>
      <c r="GSM40" s="112"/>
      <c r="GSN40" s="112"/>
      <c r="GSO40" s="112"/>
      <c r="GSP40" s="112"/>
      <c r="GSQ40" s="112"/>
      <c r="GSR40" s="112"/>
      <c r="GSS40" s="112"/>
      <c r="GST40" s="112"/>
      <c r="GSU40" s="112"/>
      <c r="GSV40" s="112"/>
      <c r="GSW40" s="112"/>
      <c r="GSX40" s="112"/>
      <c r="GSY40" s="112"/>
      <c r="GSZ40" s="112"/>
      <c r="GTA40" s="112"/>
      <c r="GTB40" s="112"/>
      <c r="GTC40" s="112"/>
      <c r="GTD40" s="112"/>
      <c r="GTE40" s="112"/>
      <c r="GTF40" s="112"/>
      <c r="GTG40" s="112"/>
      <c r="GTH40" s="112"/>
      <c r="GTI40" s="112"/>
      <c r="GTJ40" s="112"/>
      <c r="GTK40" s="112"/>
      <c r="GTL40" s="112"/>
      <c r="GTM40" s="112"/>
      <c r="GTN40" s="112"/>
      <c r="GTO40" s="112"/>
      <c r="GTP40" s="112"/>
      <c r="GTQ40" s="112"/>
      <c r="GTR40" s="112"/>
      <c r="GTS40" s="112"/>
      <c r="GTT40" s="112"/>
      <c r="GTU40" s="112"/>
      <c r="GTV40" s="112"/>
      <c r="GTW40" s="112"/>
      <c r="GTX40" s="112"/>
      <c r="GTY40" s="112"/>
      <c r="GTZ40" s="112"/>
      <c r="GUA40" s="112"/>
      <c r="GUB40" s="112"/>
      <c r="GUC40" s="112"/>
      <c r="GUD40" s="112"/>
      <c r="GUE40" s="112"/>
      <c r="GUF40" s="112"/>
      <c r="GUG40" s="112"/>
      <c r="GUH40" s="112"/>
      <c r="GUI40" s="112"/>
      <c r="GUJ40" s="112"/>
      <c r="GUK40" s="112"/>
      <c r="GUL40" s="112"/>
      <c r="GUM40" s="112"/>
      <c r="GUN40" s="112"/>
      <c r="GUO40" s="112"/>
      <c r="GUP40" s="112"/>
      <c r="GUQ40" s="112"/>
      <c r="GUR40" s="112"/>
      <c r="GUS40" s="112"/>
      <c r="GUT40" s="112"/>
      <c r="GUU40" s="112"/>
      <c r="GUV40" s="112"/>
      <c r="GUW40" s="112"/>
      <c r="GUX40" s="112"/>
      <c r="GUY40" s="112"/>
      <c r="GUZ40" s="112"/>
      <c r="GVA40" s="112"/>
      <c r="GVB40" s="112"/>
      <c r="GVC40" s="112"/>
      <c r="GVD40" s="112"/>
      <c r="GVE40" s="112"/>
      <c r="GVF40" s="112"/>
      <c r="GVG40" s="112"/>
      <c r="GVH40" s="112"/>
      <c r="GVI40" s="112"/>
      <c r="GVJ40" s="112"/>
      <c r="GVK40" s="112"/>
      <c r="GVL40" s="112"/>
      <c r="GVM40" s="112"/>
      <c r="GVN40" s="112"/>
      <c r="GVO40" s="112"/>
      <c r="GVP40" s="112"/>
      <c r="GVQ40" s="112"/>
      <c r="GVR40" s="112"/>
      <c r="GVS40" s="112"/>
      <c r="GVT40" s="112"/>
      <c r="GVU40" s="112"/>
      <c r="GVV40" s="112"/>
      <c r="GVW40" s="112"/>
      <c r="GVX40" s="112"/>
      <c r="GVY40" s="112"/>
      <c r="GVZ40" s="112"/>
      <c r="GWA40" s="112"/>
      <c r="GWB40" s="112"/>
      <c r="GWC40" s="112"/>
      <c r="GWD40" s="112"/>
      <c r="GWE40" s="112"/>
      <c r="GWF40" s="112"/>
      <c r="GWG40" s="112"/>
      <c r="GWH40" s="112"/>
      <c r="GWI40" s="112"/>
      <c r="GWJ40" s="112"/>
      <c r="GWK40" s="112"/>
      <c r="GWL40" s="112"/>
      <c r="GWM40" s="112"/>
      <c r="GWN40" s="112"/>
      <c r="GWO40" s="112"/>
      <c r="GWP40" s="112"/>
      <c r="GWQ40" s="112"/>
      <c r="GWR40" s="112"/>
      <c r="GWS40" s="112"/>
      <c r="GWT40" s="112"/>
      <c r="GWU40" s="112"/>
      <c r="GWV40" s="112"/>
      <c r="GWW40" s="112"/>
      <c r="GWX40" s="112"/>
      <c r="GWY40" s="112"/>
      <c r="GWZ40" s="112"/>
      <c r="GXA40" s="112"/>
      <c r="GXB40" s="112"/>
      <c r="GXC40" s="112"/>
      <c r="GXD40" s="112"/>
      <c r="GXE40" s="112"/>
      <c r="GXF40" s="112"/>
      <c r="GXG40" s="112"/>
      <c r="GXH40" s="112"/>
      <c r="GXI40" s="112"/>
      <c r="GXJ40" s="112"/>
      <c r="GXK40" s="112"/>
      <c r="GXL40" s="112"/>
      <c r="GXM40" s="112"/>
      <c r="GXN40" s="112"/>
      <c r="GXO40" s="112"/>
      <c r="GXP40" s="112"/>
      <c r="GXQ40" s="112"/>
      <c r="GXR40" s="112"/>
      <c r="GXS40" s="112"/>
      <c r="GXT40" s="112"/>
      <c r="GXU40" s="112"/>
      <c r="GXV40" s="112"/>
      <c r="GXW40" s="112"/>
      <c r="GXX40" s="112"/>
      <c r="GXY40" s="112"/>
      <c r="GXZ40" s="112"/>
      <c r="GYA40" s="112"/>
      <c r="GYB40" s="112"/>
      <c r="GYC40" s="112"/>
      <c r="GYD40" s="112"/>
      <c r="GYE40" s="112"/>
      <c r="GYF40" s="112"/>
      <c r="GYG40" s="112"/>
      <c r="GYH40" s="112"/>
      <c r="GYI40" s="112"/>
      <c r="GYJ40" s="112"/>
      <c r="GYK40" s="112"/>
      <c r="GYL40" s="112"/>
      <c r="GYM40" s="112"/>
      <c r="GYN40" s="112"/>
      <c r="GYO40" s="112"/>
      <c r="GYP40" s="112"/>
      <c r="GYQ40" s="112"/>
      <c r="GYR40" s="112"/>
      <c r="GYS40" s="112"/>
      <c r="GYT40" s="112"/>
      <c r="GYU40" s="112"/>
      <c r="GYV40" s="112"/>
      <c r="GYW40" s="112"/>
      <c r="GYX40" s="112"/>
      <c r="GYY40" s="112"/>
      <c r="GYZ40" s="112"/>
      <c r="GZA40" s="112"/>
      <c r="GZB40" s="112"/>
      <c r="GZC40" s="112"/>
      <c r="GZD40" s="112"/>
      <c r="GZE40" s="112"/>
      <c r="GZF40" s="112"/>
      <c r="GZG40" s="112"/>
      <c r="GZH40" s="112"/>
      <c r="GZI40" s="112"/>
      <c r="GZJ40" s="112"/>
      <c r="GZK40" s="112"/>
      <c r="GZL40" s="112"/>
      <c r="GZM40" s="112"/>
      <c r="GZN40" s="112"/>
      <c r="GZO40" s="112"/>
      <c r="GZP40" s="112"/>
      <c r="GZQ40" s="112"/>
      <c r="GZR40" s="112"/>
      <c r="GZS40" s="112"/>
      <c r="GZT40" s="112"/>
      <c r="GZU40" s="112"/>
      <c r="GZV40" s="112"/>
      <c r="GZW40" s="112"/>
      <c r="GZX40" s="112"/>
      <c r="GZY40" s="112"/>
      <c r="GZZ40" s="112"/>
      <c r="HAA40" s="112"/>
      <c r="HAB40" s="112"/>
      <c r="HAC40" s="112"/>
      <c r="HAD40" s="112"/>
      <c r="HAE40" s="112"/>
      <c r="HAF40" s="112"/>
      <c r="HAG40" s="112"/>
      <c r="HAH40" s="112"/>
      <c r="HAI40" s="112"/>
      <c r="HAJ40" s="112"/>
      <c r="HAK40" s="112"/>
      <c r="HAL40" s="112"/>
      <c r="HAM40" s="112"/>
      <c r="HAN40" s="112"/>
      <c r="HAO40" s="112"/>
      <c r="HAP40" s="112"/>
      <c r="HAQ40" s="112"/>
      <c r="HAR40" s="112"/>
      <c r="HAS40" s="112"/>
      <c r="HAT40" s="112"/>
      <c r="HAU40" s="112"/>
      <c r="HAV40" s="112"/>
      <c r="HAW40" s="112"/>
      <c r="HAX40" s="112"/>
      <c r="HAY40" s="112"/>
      <c r="HAZ40" s="112"/>
      <c r="HBA40" s="112"/>
      <c r="HBB40" s="112"/>
      <c r="HBC40" s="112"/>
      <c r="HBD40" s="112"/>
      <c r="HBE40" s="112"/>
      <c r="HBF40" s="112"/>
      <c r="HBG40" s="112"/>
      <c r="HBH40" s="112"/>
      <c r="HBI40" s="112"/>
      <c r="HBJ40" s="112"/>
      <c r="HBK40" s="112"/>
      <c r="HBL40" s="112"/>
      <c r="HBM40" s="112"/>
      <c r="HBN40" s="112"/>
      <c r="HBO40" s="112"/>
      <c r="HBP40" s="112"/>
      <c r="HBQ40" s="112"/>
      <c r="HBR40" s="112"/>
      <c r="HBS40" s="112"/>
      <c r="HBT40" s="112"/>
      <c r="HBU40" s="112"/>
      <c r="HBV40" s="112"/>
      <c r="HBW40" s="112"/>
      <c r="HBX40" s="112"/>
      <c r="HBY40" s="112"/>
      <c r="HBZ40" s="112"/>
      <c r="HCA40" s="112"/>
      <c r="HCB40" s="112"/>
      <c r="HCC40" s="112"/>
      <c r="HCD40" s="112"/>
      <c r="HCE40" s="112"/>
      <c r="HCF40" s="112"/>
      <c r="HCG40" s="112"/>
      <c r="HCH40" s="112"/>
      <c r="HCI40" s="112"/>
      <c r="HCJ40" s="112"/>
      <c r="HCK40" s="112"/>
      <c r="HCL40" s="112"/>
      <c r="HCM40" s="112"/>
      <c r="HCN40" s="112"/>
      <c r="HCO40" s="112"/>
      <c r="HCP40" s="112"/>
      <c r="HCQ40" s="112"/>
      <c r="HCR40" s="112"/>
      <c r="HCS40" s="112"/>
      <c r="HCT40" s="112"/>
      <c r="HCU40" s="112"/>
      <c r="HCV40" s="112"/>
      <c r="HCW40" s="112"/>
      <c r="HCX40" s="112"/>
      <c r="HCY40" s="112"/>
      <c r="HCZ40" s="112"/>
      <c r="HDA40" s="112"/>
      <c r="HDB40" s="112"/>
      <c r="HDC40" s="112"/>
      <c r="HDD40" s="112"/>
      <c r="HDE40" s="112"/>
      <c r="HDF40" s="112"/>
      <c r="HDG40" s="112"/>
      <c r="HDH40" s="112"/>
      <c r="HDI40" s="112"/>
      <c r="HDJ40" s="112"/>
      <c r="HDK40" s="112"/>
      <c r="HDL40" s="112"/>
      <c r="HDM40" s="112"/>
      <c r="HDN40" s="112"/>
      <c r="HDO40" s="112"/>
      <c r="HDP40" s="112"/>
      <c r="HDQ40" s="112"/>
      <c r="HDR40" s="112"/>
      <c r="HDS40" s="112"/>
      <c r="HDT40" s="112"/>
      <c r="HDU40" s="112"/>
      <c r="HDV40" s="112"/>
      <c r="HDW40" s="112"/>
      <c r="HDX40" s="112"/>
      <c r="HDY40" s="112"/>
      <c r="HDZ40" s="112"/>
      <c r="HEA40" s="112"/>
      <c r="HEB40" s="112"/>
      <c r="HEC40" s="112"/>
      <c r="HED40" s="112"/>
      <c r="HEE40" s="112"/>
      <c r="HEF40" s="112"/>
      <c r="HEG40" s="112"/>
      <c r="HEH40" s="112"/>
      <c r="HEI40" s="112"/>
      <c r="HEJ40" s="112"/>
      <c r="HEK40" s="112"/>
      <c r="HEL40" s="112"/>
      <c r="HEM40" s="112"/>
      <c r="HEN40" s="112"/>
      <c r="HEO40" s="112"/>
      <c r="HEP40" s="112"/>
      <c r="HEQ40" s="112"/>
      <c r="HER40" s="112"/>
      <c r="HES40" s="112"/>
      <c r="HET40" s="112"/>
      <c r="HEU40" s="112"/>
      <c r="HEV40" s="112"/>
      <c r="HEW40" s="112"/>
      <c r="HEX40" s="112"/>
      <c r="HEY40" s="112"/>
      <c r="HEZ40" s="112"/>
      <c r="HFA40" s="112"/>
      <c r="HFB40" s="112"/>
      <c r="HFC40" s="112"/>
      <c r="HFD40" s="112"/>
      <c r="HFE40" s="112"/>
      <c r="HFF40" s="112"/>
      <c r="HFG40" s="112"/>
      <c r="HFH40" s="112"/>
      <c r="HFI40" s="112"/>
      <c r="HFJ40" s="112"/>
      <c r="HFK40" s="112"/>
      <c r="HFL40" s="112"/>
      <c r="HFM40" s="112"/>
      <c r="HFN40" s="112"/>
      <c r="HFO40" s="112"/>
      <c r="HFP40" s="112"/>
      <c r="HFQ40" s="112"/>
      <c r="HFR40" s="112"/>
      <c r="HFS40" s="112"/>
      <c r="HFT40" s="112"/>
      <c r="HFU40" s="112"/>
      <c r="HFV40" s="112"/>
      <c r="HFW40" s="112"/>
      <c r="HFX40" s="112"/>
      <c r="HFY40" s="112"/>
      <c r="HFZ40" s="112"/>
      <c r="HGA40" s="112"/>
      <c r="HGB40" s="112"/>
      <c r="HGC40" s="112"/>
      <c r="HGD40" s="112"/>
      <c r="HGE40" s="112"/>
      <c r="HGF40" s="112"/>
      <c r="HGG40" s="112"/>
      <c r="HGH40" s="112"/>
      <c r="HGI40" s="112"/>
      <c r="HGJ40" s="112"/>
      <c r="HGK40" s="112"/>
      <c r="HGL40" s="112"/>
      <c r="HGM40" s="112"/>
      <c r="HGN40" s="112"/>
      <c r="HGO40" s="112"/>
      <c r="HGP40" s="112"/>
      <c r="HGQ40" s="112"/>
      <c r="HGR40" s="112"/>
      <c r="HGS40" s="112"/>
      <c r="HGT40" s="112"/>
      <c r="HGU40" s="112"/>
      <c r="HGV40" s="112"/>
      <c r="HGW40" s="112"/>
      <c r="HGX40" s="112"/>
      <c r="HGY40" s="112"/>
      <c r="HGZ40" s="112"/>
      <c r="HHA40" s="112"/>
      <c r="HHB40" s="112"/>
      <c r="HHC40" s="112"/>
      <c r="HHD40" s="112"/>
      <c r="HHE40" s="112"/>
      <c r="HHF40" s="112"/>
      <c r="HHG40" s="112"/>
      <c r="HHH40" s="112"/>
      <c r="HHI40" s="112"/>
      <c r="HHJ40" s="112"/>
      <c r="HHK40" s="112"/>
      <c r="HHL40" s="112"/>
      <c r="HHM40" s="112"/>
      <c r="HHN40" s="112"/>
      <c r="HHO40" s="112"/>
      <c r="HHP40" s="112"/>
      <c r="HHQ40" s="112"/>
      <c r="HHR40" s="112"/>
      <c r="HHS40" s="112"/>
      <c r="HHT40" s="112"/>
      <c r="HHU40" s="112"/>
      <c r="HHV40" s="112"/>
      <c r="HHW40" s="112"/>
      <c r="HHX40" s="112"/>
      <c r="HHY40" s="112"/>
      <c r="HHZ40" s="112"/>
      <c r="HIA40" s="112"/>
      <c r="HIB40" s="112"/>
      <c r="HIC40" s="112"/>
      <c r="HID40" s="112"/>
      <c r="HIE40" s="112"/>
      <c r="HIF40" s="112"/>
      <c r="HIG40" s="112"/>
      <c r="HIH40" s="112"/>
      <c r="HII40" s="112"/>
      <c r="HIJ40" s="112"/>
      <c r="HIK40" s="112"/>
      <c r="HIL40" s="112"/>
      <c r="HIM40" s="112"/>
      <c r="HIN40" s="112"/>
      <c r="HIO40" s="112"/>
      <c r="HIP40" s="112"/>
      <c r="HIQ40" s="112"/>
      <c r="HIR40" s="112"/>
      <c r="HIS40" s="112"/>
      <c r="HIT40" s="112"/>
      <c r="HIU40" s="112"/>
      <c r="HIV40" s="112"/>
      <c r="HIW40" s="112"/>
      <c r="HIX40" s="112"/>
      <c r="HIY40" s="112"/>
      <c r="HIZ40" s="112"/>
      <c r="HJA40" s="112"/>
      <c r="HJB40" s="112"/>
      <c r="HJC40" s="112"/>
      <c r="HJD40" s="112"/>
      <c r="HJE40" s="112"/>
      <c r="HJF40" s="112"/>
      <c r="HJG40" s="112"/>
      <c r="HJH40" s="112"/>
      <c r="HJI40" s="112"/>
      <c r="HJJ40" s="112"/>
      <c r="HJK40" s="112"/>
      <c r="HJL40" s="112"/>
      <c r="HJM40" s="112"/>
      <c r="HJN40" s="112"/>
      <c r="HJO40" s="112"/>
      <c r="HJP40" s="112"/>
      <c r="HJQ40" s="112"/>
      <c r="HJR40" s="112"/>
      <c r="HJS40" s="112"/>
      <c r="HJT40" s="112"/>
      <c r="HJU40" s="112"/>
      <c r="HJV40" s="112"/>
      <c r="HJW40" s="112"/>
      <c r="HJX40" s="112"/>
      <c r="HJY40" s="112"/>
      <c r="HJZ40" s="112"/>
      <c r="HKA40" s="112"/>
      <c r="HKB40" s="112"/>
      <c r="HKC40" s="112"/>
      <c r="HKD40" s="112"/>
      <c r="HKE40" s="112"/>
      <c r="HKF40" s="112"/>
      <c r="HKG40" s="112"/>
      <c r="HKH40" s="112"/>
      <c r="HKI40" s="112"/>
      <c r="HKJ40" s="112"/>
      <c r="HKK40" s="112"/>
      <c r="HKL40" s="112"/>
      <c r="HKM40" s="112"/>
      <c r="HKN40" s="112"/>
      <c r="HKO40" s="112"/>
      <c r="HKP40" s="112"/>
      <c r="HKQ40" s="112"/>
      <c r="HKR40" s="112"/>
      <c r="HKS40" s="112"/>
      <c r="HKT40" s="112"/>
      <c r="HKU40" s="112"/>
      <c r="HKV40" s="112"/>
      <c r="HKW40" s="112"/>
      <c r="HKX40" s="112"/>
      <c r="HKY40" s="112"/>
      <c r="HKZ40" s="112"/>
      <c r="HLA40" s="112"/>
      <c r="HLB40" s="112"/>
      <c r="HLC40" s="112"/>
      <c r="HLD40" s="112"/>
      <c r="HLE40" s="112"/>
      <c r="HLF40" s="112"/>
      <c r="HLG40" s="112"/>
      <c r="HLH40" s="112"/>
      <c r="HLI40" s="112"/>
      <c r="HLJ40" s="112"/>
      <c r="HLK40" s="112"/>
      <c r="HLL40" s="112"/>
      <c r="HLM40" s="112"/>
      <c r="HLN40" s="112"/>
      <c r="HLO40" s="112"/>
      <c r="HLP40" s="112"/>
      <c r="HLQ40" s="112"/>
      <c r="HLR40" s="112"/>
      <c r="HLS40" s="112"/>
      <c r="HLT40" s="112"/>
      <c r="HLU40" s="112"/>
      <c r="HLV40" s="112"/>
      <c r="HLW40" s="112"/>
      <c r="HLX40" s="112"/>
      <c r="HLY40" s="112"/>
      <c r="HLZ40" s="112"/>
      <c r="HMA40" s="112"/>
      <c r="HMB40" s="112"/>
      <c r="HMC40" s="112"/>
      <c r="HMD40" s="112"/>
      <c r="HME40" s="112"/>
      <c r="HMF40" s="112"/>
      <c r="HMG40" s="112"/>
      <c r="HMH40" s="112"/>
      <c r="HMI40" s="112"/>
      <c r="HMJ40" s="112"/>
      <c r="HMK40" s="112"/>
      <c r="HML40" s="112"/>
      <c r="HMM40" s="112"/>
      <c r="HMN40" s="112"/>
      <c r="HMO40" s="112"/>
      <c r="HMP40" s="112"/>
      <c r="HMQ40" s="112"/>
      <c r="HMR40" s="112"/>
      <c r="HMS40" s="112"/>
      <c r="HMT40" s="112"/>
      <c r="HMU40" s="112"/>
      <c r="HMV40" s="112"/>
      <c r="HMW40" s="112"/>
      <c r="HMX40" s="112"/>
      <c r="HMY40" s="112"/>
      <c r="HMZ40" s="112"/>
      <c r="HNA40" s="112"/>
      <c r="HNB40" s="112"/>
      <c r="HNC40" s="112"/>
      <c r="HND40" s="112"/>
      <c r="HNE40" s="112"/>
      <c r="HNF40" s="112"/>
      <c r="HNG40" s="112"/>
      <c r="HNH40" s="112"/>
      <c r="HNI40" s="112"/>
      <c r="HNJ40" s="112"/>
      <c r="HNK40" s="112"/>
      <c r="HNL40" s="112"/>
      <c r="HNM40" s="112"/>
      <c r="HNN40" s="112"/>
      <c r="HNO40" s="112"/>
      <c r="HNP40" s="112"/>
      <c r="HNQ40" s="112"/>
      <c r="HNR40" s="112"/>
      <c r="HNS40" s="112"/>
      <c r="HNT40" s="112"/>
      <c r="HNU40" s="112"/>
      <c r="HNV40" s="112"/>
      <c r="HNW40" s="112"/>
      <c r="HNX40" s="112"/>
      <c r="HNY40" s="112"/>
      <c r="HNZ40" s="112"/>
      <c r="HOA40" s="112"/>
      <c r="HOB40" s="112"/>
      <c r="HOC40" s="112"/>
      <c r="HOD40" s="112"/>
      <c r="HOE40" s="112"/>
      <c r="HOF40" s="112"/>
      <c r="HOG40" s="112"/>
      <c r="HOH40" s="112"/>
      <c r="HOI40" s="112"/>
      <c r="HOJ40" s="112"/>
      <c r="HOK40" s="112"/>
      <c r="HOL40" s="112"/>
      <c r="HOM40" s="112"/>
      <c r="HON40" s="112"/>
      <c r="HOO40" s="112"/>
      <c r="HOP40" s="112"/>
      <c r="HOQ40" s="112"/>
      <c r="HOR40" s="112"/>
      <c r="HOS40" s="112"/>
      <c r="HOT40" s="112"/>
      <c r="HOU40" s="112"/>
      <c r="HOV40" s="112"/>
      <c r="HOW40" s="112"/>
      <c r="HOX40" s="112"/>
      <c r="HOY40" s="112"/>
      <c r="HOZ40" s="112"/>
      <c r="HPA40" s="112"/>
      <c r="HPB40" s="112"/>
      <c r="HPC40" s="112"/>
      <c r="HPD40" s="112"/>
      <c r="HPE40" s="112"/>
      <c r="HPF40" s="112"/>
      <c r="HPG40" s="112"/>
      <c r="HPH40" s="112"/>
      <c r="HPI40" s="112"/>
      <c r="HPJ40" s="112"/>
      <c r="HPK40" s="112"/>
      <c r="HPL40" s="112"/>
      <c r="HPM40" s="112"/>
      <c r="HPN40" s="112"/>
      <c r="HPO40" s="112"/>
      <c r="HPP40" s="112"/>
      <c r="HPQ40" s="112"/>
      <c r="HPR40" s="112"/>
      <c r="HPS40" s="112"/>
      <c r="HPT40" s="112"/>
      <c r="HPU40" s="112"/>
      <c r="HPV40" s="112"/>
      <c r="HPW40" s="112"/>
      <c r="HPX40" s="112"/>
      <c r="HPY40" s="112"/>
      <c r="HPZ40" s="112"/>
      <c r="HQA40" s="112"/>
      <c r="HQB40" s="112"/>
      <c r="HQC40" s="112"/>
      <c r="HQD40" s="112"/>
      <c r="HQE40" s="112"/>
      <c r="HQF40" s="112"/>
      <c r="HQG40" s="112"/>
      <c r="HQH40" s="112"/>
      <c r="HQI40" s="112"/>
      <c r="HQJ40" s="112"/>
      <c r="HQK40" s="112"/>
      <c r="HQL40" s="112"/>
      <c r="HQM40" s="112"/>
      <c r="HQN40" s="112"/>
      <c r="HQO40" s="112"/>
      <c r="HQP40" s="112"/>
      <c r="HQQ40" s="112"/>
      <c r="HQR40" s="112"/>
      <c r="HQS40" s="112"/>
      <c r="HQT40" s="112"/>
      <c r="HQU40" s="112"/>
      <c r="HQV40" s="112"/>
      <c r="HQW40" s="112"/>
      <c r="HQX40" s="112"/>
      <c r="HQY40" s="112"/>
      <c r="HQZ40" s="112"/>
      <c r="HRA40" s="112"/>
      <c r="HRB40" s="112"/>
      <c r="HRC40" s="112"/>
      <c r="HRD40" s="112"/>
      <c r="HRE40" s="112"/>
      <c r="HRF40" s="112"/>
      <c r="HRG40" s="112"/>
      <c r="HRH40" s="112"/>
      <c r="HRI40" s="112"/>
      <c r="HRJ40" s="112"/>
      <c r="HRK40" s="112"/>
      <c r="HRL40" s="112"/>
      <c r="HRM40" s="112"/>
      <c r="HRN40" s="112"/>
      <c r="HRO40" s="112"/>
      <c r="HRP40" s="112"/>
      <c r="HRQ40" s="112"/>
      <c r="HRR40" s="112"/>
      <c r="HRS40" s="112"/>
      <c r="HRT40" s="112"/>
      <c r="HRU40" s="112"/>
      <c r="HRV40" s="112"/>
      <c r="HRW40" s="112"/>
      <c r="HRX40" s="112"/>
      <c r="HRY40" s="112"/>
      <c r="HRZ40" s="112"/>
      <c r="HSA40" s="112"/>
      <c r="HSB40" s="112"/>
      <c r="HSC40" s="112"/>
      <c r="HSD40" s="112"/>
      <c r="HSE40" s="112"/>
      <c r="HSF40" s="112"/>
      <c r="HSG40" s="112"/>
      <c r="HSH40" s="112"/>
      <c r="HSI40" s="112"/>
      <c r="HSJ40" s="112"/>
      <c r="HSK40" s="112"/>
      <c r="HSL40" s="112"/>
      <c r="HSM40" s="112"/>
      <c r="HSN40" s="112"/>
      <c r="HSO40" s="112"/>
      <c r="HSP40" s="112"/>
      <c r="HSQ40" s="112"/>
      <c r="HSR40" s="112"/>
      <c r="HSS40" s="112"/>
      <c r="HST40" s="112"/>
      <c r="HSU40" s="112"/>
      <c r="HSV40" s="112"/>
      <c r="HSW40" s="112"/>
      <c r="HSX40" s="112"/>
      <c r="HSY40" s="112"/>
      <c r="HSZ40" s="112"/>
      <c r="HTA40" s="112"/>
      <c r="HTB40" s="112"/>
      <c r="HTC40" s="112"/>
      <c r="HTD40" s="112"/>
      <c r="HTE40" s="112"/>
      <c r="HTF40" s="112"/>
      <c r="HTG40" s="112"/>
      <c r="HTH40" s="112"/>
      <c r="HTI40" s="112"/>
      <c r="HTJ40" s="112"/>
      <c r="HTK40" s="112"/>
      <c r="HTL40" s="112"/>
      <c r="HTM40" s="112"/>
      <c r="HTN40" s="112"/>
    </row>
    <row r="41" spans="1:5942" s="111" customFormat="1" ht="9.9499999999999993" hidden="1" customHeight="1" x14ac:dyDescent="0.2">
      <c r="A41" s="347" t="s">
        <v>273</v>
      </c>
      <c r="B41" s="71">
        <v>68</v>
      </c>
      <c r="C41" s="339"/>
      <c r="D41" s="339"/>
      <c r="E41" s="339">
        <v>6</v>
      </c>
      <c r="F41" s="339"/>
      <c r="G41" s="339">
        <f t="shared" ref="G41" si="118">SUM(E41:F41)</f>
        <v>6</v>
      </c>
      <c r="H41" s="251">
        <f>E41/B41</f>
        <v>8.8235294117647065E-2</v>
      </c>
      <c r="I41" s="251" t="e">
        <f t="shared" ref="I41" si="119">F41/C41</f>
        <v>#DIV/0!</v>
      </c>
      <c r="J41" s="251" t="e">
        <f t="shared" ref="J41" si="120">G41/D41</f>
        <v>#DIV/0!</v>
      </c>
      <c r="K41" s="339">
        <v>44</v>
      </c>
      <c r="L41" s="339"/>
      <c r="M41" s="339">
        <f t="shared" si="5"/>
        <v>44</v>
      </c>
      <c r="N41" s="339">
        <v>2</v>
      </c>
      <c r="O41" s="339"/>
      <c r="P41" s="339">
        <f t="shared" si="6"/>
        <v>2</v>
      </c>
      <c r="Q41" s="251">
        <f>N41/K41</f>
        <v>4.5454545454545456E-2</v>
      </c>
      <c r="R41" s="251" t="e">
        <f t="shared" si="8"/>
        <v>#DIV/0!</v>
      </c>
      <c r="S41" s="251">
        <f t="shared" si="9"/>
        <v>4.5454545454545456E-2</v>
      </c>
      <c r="T41" s="339">
        <v>45</v>
      </c>
      <c r="U41" s="339"/>
      <c r="V41" s="339">
        <f t="shared" si="10"/>
        <v>45</v>
      </c>
      <c r="W41" s="339"/>
      <c r="X41" s="339"/>
      <c r="Y41" s="339">
        <f t="shared" si="11"/>
        <v>0</v>
      </c>
      <c r="Z41" s="251">
        <f>W41/T41</f>
        <v>0</v>
      </c>
      <c r="AA41" s="251" t="e">
        <f t="shared" si="13"/>
        <v>#DIV/0!</v>
      </c>
      <c r="AB41" s="251">
        <f t="shared" si="14"/>
        <v>0</v>
      </c>
      <c r="AC41" s="339">
        <v>44</v>
      </c>
      <c r="AD41" s="339"/>
      <c r="AE41" s="339">
        <f t="shared" si="15"/>
        <v>44</v>
      </c>
      <c r="AF41" s="339"/>
      <c r="AG41" s="339"/>
      <c r="AH41" s="339">
        <f t="shared" si="16"/>
        <v>0</v>
      </c>
      <c r="AI41" s="251">
        <f>AF41/AC41</f>
        <v>0</v>
      </c>
      <c r="AJ41" s="251" t="e">
        <f t="shared" si="18"/>
        <v>#DIV/0!</v>
      </c>
      <c r="AK41" s="251">
        <f t="shared" si="19"/>
        <v>0</v>
      </c>
      <c r="AL41" s="339">
        <f t="shared" si="113"/>
        <v>201</v>
      </c>
      <c r="AM41" s="339">
        <f t="shared" si="114"/>
        <v>0</v>
      </c>
      <c r="AN41" s="339">
        <f t="shared" si="115"/>
        <v>201</v>
      </c>
      <c r="AO41" s="339">
        <f t="shared" si="116"/>
        <v>8</v>
      </c>
      <c r="AP41" s="339">
        <f t="shared" si="117"/>
        <v>0</v>
      </c>
      <c r="AQ41" s="339">
        <f t="shared" si="98"/>
        <v>8</v>
      </c>
      <c r="AR41" s="251">
        <f>AO41/AL41</f>
        <v>3.9800995024875621E-2</v>
      </c>
      <c r="AS41" s="251" t="e">
        <f t="shared" si="23"/>
        <v>#DIV/0!</v>
      </c>
      <c r="AT41" s="251">
        <f t="shared" si="24"/>
        <v>3.9800995024875621E-2</v>
      </c>
      <c r="AU41" s="117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  <c r="JN41" s="112"/>
      <c r="JO41" s="112"/>
      <c r="JP41" s="112"/>
      <c r="JQ41" s="112"/>
      <c r="JR41" s="112"/>
      <c r="JS41" s="112"/>
      <c r="JT41" s="112"/>
      <c r="JU41" s="112"/>
      <c r="JV41" s="112"/>
      <c r="JW41" s="112"/>
      <c r="JX41" s="112"/>
      <c r="JY41" s="112"/>
      <c r="JZ41" s="112"/>
      <c r="KA41" s="112"/>
      <c r="KB41" s="112"/>
      <c r="KC41" s="112"/>
      <c r="KD41" s="112"/>
      <c r="KE41" s="112"/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2"/>
      <c r="LD41" s="112"/>
      <c r="LE41" s="112"/>
      <c r="LF41" s="112"/>
      <c r="LG41" s="112"/>
      <c r="LH41" s="112"/>
      <c r="LI41" s="112"/>
      <c r="LJ41" s="112"/>
      <c r="LK41" s="112"/>
      <c r="LL41" s="112"/>
      <c r="LM41" s="112"/>
      <c r="LN41" s="112"/>
      <c r="LO41" s="112"/>
      <c r="LP41" s="112"/>
      <c r="LQ41" s="112"/>
      <c r="LR41" s="112"/>
      <c r="LS41" s="112"/>
      <c r="LT41" s="112"/>
      <c r="LU41" s="112"/>
      <c r="LV41" s="112"/>
      <c r="LW41" s="112"/>
      <c r="LX41" s="112"/>
      <c r="LY41" s="112"/>
      <c r="LZ41" s="112"/>
      <c r="MA41" s="112"/>
      <c r="MB41" s="112"/>
      <c r="MC41" s="112"/>
      <c r="MD41" s="112"/>
      <c r="ME41" s="112"/>
      <c r="MF41" s="112"/>
      <c r="MG41" s="112"/>
      <c r="MH41" s="112"/>
      <c r="MI41" s="112"/>
      <c r="MJ41" s="112"/>
      <c r="MK41" s="112"/>
      <c r="ML41" s="112"/>
      <c r="MM41" s="112"/>
      <c r="MN41" s="112"/>
      <c r="MO41" s="112"/>
      <c r="MP41" s="112"/>
      <c r="MQ41" s="112"/>
      <c r="MR41" s="112"/>
      <c r="MS41" s="112"/>
      <c r="MT41" s="112"/>
      <c r="MU41" s="112"/>
      <c r="MV41" s="112"/>
      <c r="MW41" s="112"/>
      <c r="MX41" s="112"/>
      <c r="MY41" s="112"/>
      <c r="MZ41" s="112"/>
      <c r="NA41" s="112"/>
      <c r="NB41" s="112"/>
      <c r="NC41" s="112"/>
      <c r="ND41" s="112"/>
      <c r="NE41" s="112"/>
      <c r="NF41" s="112"/>
      <c r="NG41" s="112"/>
      <c r="NH41" s="112"/>
      <c r="NI41" s="112"/>
      <c r="NJ41" s="112"/>
      <c r="NK41" s="112"/>
      <c r="NL41" s="112"/>
      <c r="NM41" s="112"/>
      <c r="NN41" s="112"/>
      <c r="NO41" s="112"/>
      <c r="NP41" s="112"/>
      <c r="NQ41" s="112"/>
      <c r="NR41" s="112"/>
      <c r="NS41" s="112"/>
      <c r="NT41" s="112"/>
      <c r="NU41" s="112"/>
      <c r="NV41" s="112"/>
      <c r="NW41" s="112"/>
      <c r="NX41" s="112"/>
      <c r="NY41" s="112"/>
      <c r="NZ41" s="112"/>
      <c r="OA41" s="112"/>
      <c r="OB41" s="112"/>
      <c r="OC41" s="112"/>
      <c r="OD41" s="112"/>
      <c r="OE41" s="112"/>
      <c r="OF41" s="112"/>
      <c r="OG41" s="112"/>
      <c r="OH41" s="112"/>
      <c r="OI41" s="112"/>
      <c r="OJ41" s="112"/>
      <c r="OK41" s="112"/>
      <c r="OL41" s="112"/>
      <c r="OM41" s="112"/>
      <c r="ON41" s="112"/>
      <c r="OO41" s="112"/>
      <c r="OP41" s="112"/>
      <c r="OQ41" s="112"/>
      <c r="OR41" s="112"/>
      <c r="OS41" s="112"/>
      <c r="OT41" s="112"/>
      <c r="OU41" s="112"/>
      <c r="OV41" s="112"/>
      <c r="OW41" s="112"/>
      <c r="OX41" s="112"/>
      <c r="OY41" s="112"/>
      <c r="OZ41" s="112"/>
      <c r="PA41" s="112"/>
      <c r="PB41" s="112"/>
      <c r="PC41" s="112"/>
      <c r="PD41" s="112"/>
      <c r="PE41" s="112"/>
      <c r="PF41" s="112"/>
      <c r="PG41" s="112"/>
      <c r="PH41" s="112"/>
      <c r="PI41" s="112"/>
      <c r="PJ41" s="112"/>
      <c r="PK41" s="112"/>
      <c r="PL41" s="112"/>
      <c r="PM41" s="112"/>
      <c r="PN41" s="112"/>
      <c r="PO41" s="112"/>
      <c r="PP41" s="112"/>
      <c r="PQ41" s="112"/>
      <c r="PR41" s="112"/>
      <c r="PS41" s="112"/>
      <c r="PT41" s="112"/>
      <c r="PU41" s="112"/>
      <c r="PV41" s="112"/>
      <c r="PW41" s="112"/>
      <c r="PX41" s="112"/>
      <c r="PY41" s="112"/>
      <c r="PZ41" s="112"/>
      <c r="QA41" s="112"/>
      <c r="QB41" s="112"/>
      <c r="QC41" s="112"/>
      <c r="QD41" s="112"/>
      <c r="QE41" s="112"/>
      <c r="QF41" s="112"/>
      <c r="QG41" s="112"/>
      <c r="QH41" s="112"/>
      <c r="QI41" s="112"/>
      <c r="QJ41" s="112"/>
      <c r="QK41" s="112"/>
      <c r="QL41" s="112"/>
      <c r="QM41" s="112"/>
      <c r="QN41" s="112"/>
      <c r="QO41" s="112"/>
      <c r="QP41" s="112"/>
      <c r="QQ41" s="112"/>
      <c r="QR41" s="112"/>
      <c r="QS41" s="112"/>
      <c r="QT41" s="112"/>
      <c r="QU41" s="112"/>
      <c r="QV41" s="112"/>
      <c r="QW41" s="112"/>
      <c r="QX41" s="112"/>
      <c r="QY41" s="112"/>
      <c r="QZ41" s="112"/>
      <c r="RA41" s="112"/>
      <c r="RB41" s="112"/>
      <c r="RC41" s="112"/>
      <c r="RD41" s="112"/>
      <c r="RE41" s="112"/>
      <c r="RF41" s="112"/>
      <c r="RG41" s="112"/>
      <c r="RH41" s="112"/>
      <c r="RI41" s="112"/>
      <c r="RJ41" s="112"/>
      <c r="RK41" s="112"/>
      <c r="RL41" s="112"/>
      <c r="RM41" s="112"/>
      <c r="RN41" s="112"/>
      <c r="RO41" s="112"/>
      <c r="RP41" s="112"/>
      <c r="RQ41" s="112"/>
      <c r="RR41" s="112"/>
      <c r="RS41" s="112"/>
      <c r="RT41" s="112"/>
      <c r="RU41" s="112"/>
      <c r="RV41" s="112"/>
      <c r="RW41" s="112"/>
      <c r="RX41" s="112"/>
      <c r="RY41" s="112"/>
      <c r="RZ41" s="112"/>
      <c r="SA41" s="112"/>
      <c r="SB41" s="112"/>
      <c r="SC41" s="112"/>
      <c r="SD41" s="112"/>
      <c r="SE41" s="112"/>
      <c r="SF41" s="112"/>
      <c r="SG41" s="112"/>
      <c r="SH41" s="112"/>
      <c r="SI41" s="112"/>
      <c r="SJ41" s="112"/>
      <c r="SK41" s="112"/>
      <c r="SL41" s="112"/>
      <c r="SM41" s="112"/>
      <c r="SN41" s="112"/>
      <c r="SO41" s="112"/>
      <c r="SP41" s="112"/>
      <c r="SQ41" s="112"/>
      <c r="SR41" s="112"/>
      <c r="SS41" s="112"/>
      <c r="ST41" s="112"/>
      <c r="SU41" s="112"/>
      <c r="SV41" s="112"/>
      <c r="SW41" s="112"/>
      <c r="SX41" s="112"/>
      <c r="SY41" s="112"/>
      <c r="SZ41" s="112"/>
      <c r="TA41" s="112"/>
      <c r="TB41" s="112"/>
      <c r="TC41" s="112"/>
      <c r="TD41" s="112"/>
      <c r="TE41" s="112"/>
      <c r="TF41" s="112"/>
      <c r="TG41" s="112"/>
      <c r="TH41" s="112"/>
      <c r="TI41" s="112"/>
      <c r="TJ41" s="112"/>
      <c r="TK41" s="112"/>
      <c r="TL41" s="112"/>
      <c r="TM41" s="112"/>
      <c r="TN41" s="112"/>
      <c r="TO41" s="112"/>
      <c r="TP41" s="112"/>
      <c r="TQ41" s="112"/>
      <c r="TR41" s="112"/>
      <c r="TS41" s="112"/>
      <c r="TT41" s="112"/>
      <c r="TU41" s="112"/>
      <c r="TV41" s="112"/>
      <c r="TW41" s="112"/>
      <c r="TX41" s="112"/>
      <c r="TY41" s="112"/>
      <c r="TZ41" s="112"/>
      <c r="UA41" s="112"/>
      <c r="UB41" s="112"/>
      <c r="UC41" s="112"/>
      <c r="UD41" s="112"/>
      <c r="UE41" s="112"/>
      <c r="UF41" s="112"/>
      <c r="UG41" s="112"/>
      <c r="UH41" s="112"/>
      <c r="UI41" s="112"/>
      <c r="UJ41" s="112"/>
      <c r="UK41" s="112"/>
      <c r="UL41" s="112"/>
      <c r="UM41" s="112"/>
      <c r="UN41" s="112"/>
      <c r="UO41" s="112"/>
      <c r="UP41" s="112"/>
      <c r="UQ41" s="112"/>
      <c r="UR41" s="112"/>
      <c r="US41" s="112"/>
      <c r="UT41" s="112"/>
      <c r="UU41" s="112"/>
      <c r="UV41" s="112"/>
      <c r="UW41" s="112"/>
      <c r="UX41" s="112"/>
      <c r="UY41" s="112"/>
      <c r="UZ41" s="112"/>
      <c r="VA41" s="112"/>
      <c r="VB41" s="112"/>
      <c r="VC41" s="112"/>
      <c r="VD41" s="112"/>
      <c r="VE41" s="112"/>
      <c r="VF41" s="112"/>
      <c r="VG41" s="112"/>
      <c r="VH41" s="112"/>
      <c r="VI41" s="112"/>
      <c r="VJ41" s="112"/>
      <c r="VK41" s="112"/>
      <c r="VL41" s="112"/>
      <c r="VM41" s="112"/>
      <c r="VN41" s="112"/>
      <c r="VO41" s="112"/>
      <c r="VP41" s="112"/>
      <c r="VQ41" s="112"/>
      <c r="VR41" s="112"/>
      <c r="VS41" s="112"/>
      <c r="VT41" s="112"/>
      <c r="VU41" s="112"/>
      <c r="VV41" s="112"/>
      <c r="VW41" s="112"/>
      <c r="VX41" s="112"/>
      <c r="VY41" s="112"/>
      <c r="VZ41" s="112"/>
      <c r="WA41" s="112"/>
      <c r="WB41" s="112"/>
      <c r="WC41" s="112"/>
      <c r="WD41" s="112"/>
      <c r="WE41" s="112"/>
      <c r="WF41" s="112"/>
      <c r="WG41" s="112"/>
      <c r="WH41" s="112"/>
      <c r="WI41" s="112"/>
      <c r="WJ41" s="112"/>
      <c r="WK41" s="112"/>
      <c r="WL41" s="112"/>
      <c r="WM41" s="112"/>
      <c r="WN41" s="112"/>
      <c r="WO41" s="112"/>
      <c r="WP41" s="112"/>
      <c r="WQ41" s="112"/>
      <c r="WR41" s="112"/>
      <c r="WS41" s="112"/>
      <c r="WT41" s="112"/>
      <c r="WU41" s="112"/>
      <c r="WV41" s="112"/>
      <c r="WW41" s="112"/>
      <c r="WX41" s="112"/>
      <c r="WY41" s="112"/>
      <c r="WZ41" s="112"/>
      <c r="XA41" s="112"/>
      <c r="XB41" s="112"/>
      <c r="XC41" s="112"/>
      <c r="XD41" s="112"/>
      <c r="XE41" s="112"/>
      <c r="XF41" s="112"/>
      <c r="XG41" s="112"/>
      <c r="XH41" s="112"/>
      <c r="XI41" s="112"/>
      <c r="XJ41" s="112"/>
      <c r="XK41" s="112"/>
      <c r="XL41" s="112"/>
      <c r="XM41" s="112"/>
      <c r="XN41" s="112"/>
      <c r="XO41" s="112"/>
      <c r="XP41" s="112"/>
      <c r="XQ41" s="112"/>
      <c r="XR41" s="112"/>
      <c r="XS41" s="112"/>
      <c r="XT41" s="112"/>
      <c r="XU41" s="112"/>
      <c r="XV41" s="112"/>
      <c r="XW41" s="112"/>
      <c r="XX41" s="112"/>
      <c r="XY41" s="112"/>
      <c r="XZ41" s="112"/>
      <c r="YA41" s="112"/>
      <c r="YB41" s="112"/>
      <c r="YC41" s="112"/>
      <c r="YD41" s="112"/>
      <c r="YE41" s="112"/>
      <c r="YF41" s="112"/>
      <c r="YG41" s="112"/>
      <c r="YH41" s="112"/>
      <c r="YI41" s="112"/>
      <c r="YJ41" s="112"/>
      <c r="YK41" s="112"/>
      <c r="YL41" s="112"/>
      <c r="YM41" s="112"/>
      <c r="YN41" s="112"/>
      <c r="YO41" s="112"/>
      <c r="YP41" s="112"/>
      <c r="YQ41" s="112"/>
      <c r="YR41" s="112"/>
      <c r="YS41" s="112"/>
      <c r="YT41" s="112"/>
      <c r="YU41" s="112"/>
      <c r="YV41" s="112"/>
      <c r="YW41" s="112"/>
      <c r="YX41" s="112"/>
      <c r="YY41" s="112"/>
      <c r="YZ41" s="112"/>
      <c r="ZA41" s="112"/>
      <c r="ZB41" s="112"/>
      <c r="ZC41" s="112"/>
      <c r="ZD41" s="112"/>
      <c r="ZE41" s="112"/>
      <c r="ZF41" s="112"/>
      <c r="ZG41" s="112"/>
      <c r="ZH41" s="112"/>
      <c r="ZI41" s="112"/>
      <c r="ZJ41" s="112"/>
      <c r="ZK41" s="112"/>
      <c r="ZL41" s="112"/>
      <c r="ZM41" s="112"/>
      <c r="ZN41" s="112"/>
      <c r="ZO41" s="112"/>
      <c r="ZP41" s="112"/>
      <c r="ZQ41" s="112"/>
      <c r="ZR41" s="112"/>
      <c r="ZS41" s="112"/>
      <c r="ZT41" s="112"/>
      <c r="ZU41" s="112"/>
      <c r="ZV41" s="112"/>
      <c r="ZW41" s="112"/>
      <c r="ZX41" s="112"/>
      <c r="ZY41" s="112"/>
      <c r="ZZ41" s="112"/>
      <c r="AAA41" s="112"/>
      <c r="AAB41" s="112"/>
      <c r="AAC41" s="112"/>
      <c r="AAD41" s="112"/>
      <c r="AAE41" s="112"/>
      <c r="AAF41" s="112"/>
      <c r="AAG41" s="112"/>
      <c r="AAH41" s="112"/>
      <c r="AAI41" s="112"/>
      <c r="AAJ41" s="112"/>
      <c r="AAK41" s="112"/>
      <c r="AAL41" s="112"/>
      <c r="AAM41" s="112"/>
      <c r="AAN41" s="112"/>
      <c r="AAO41" s="112"/>
      <c r="AAP41" s="112"/>
      <c r="AAQ41" s="112"/>
      <c r="AAR41" s="112"/>
      <c r="AAS41" s="112"/>
      <c r="AAT41" s="112"/>
      <c r="AAU41" s="112"/>
      <c r="AAV41" s="112"/>
      <c r="AAW41" s="112"/>
      <c r="AAX41" s="112"/>
      <c r="AAY41" s="112"/>
      <c r="AAZ41" s="112"/>
      <c r="ABA41" s="112"/>
      <c r="ABB41" s="112"/>
      <c r="ABC41" s="112"/>
      <c r="ABD41" s="112"/>
      <c r="ABE41" s="112"/>
      <c r="ABF41" s="112"/>
      <c r="ABG41" s="112"/>
      <c r="ABH41" s="112"/>
      <c r="ABI41" s="112"/>
      <c r="ABJ41" s="112"/>
      <c r="ABK41" s="112"/>
      <c r="ABL41" s="112"/>
      <c r="ABM41" s="112"/>
      <c r="ABN41" s="112"/>
      <c r="ABO41" s="112"/>
      <c r="ABP41" s="112"/>
      <c r="ABQ41" s="112"/>
      <c r="ABR41" s="112"/>
      <c r="ABS41" s="112"/>
      <c r="ABT41" s="112"/>
      <c r="ABU41" s="112"/>
      <c r="ABV41" s="112"/>
      <c r="ABW41" s="112"/>
      <c r="ABX41" s="112"/>
      <c r="ABY41" s="112"/>
      <c r="ABZ41" s="112"/>
      <c r="ACA41" s="112"/>
      <c r="ACB41" s="112"/>
      <c r="ACC41" s="112"/>
      <c r="ACD41" s="112"/>
      <c r="ACE41" s="112"/>
      <c r="ACF41" s="112"/>
      <c r="ACG41" s="112"/>
      <c r="ACH41" s="112"/>
      <c r="ACI41" s="112"/>
      <c r="ACJ41" s="112"/>
      <c r="ACK41" s="112"/>
      <c r="ACL41" s="112"/>
      <c r="ACM41" s="112"/>
      <c r="ACN41" s="112"/>
      <c r="ACO41" s="112"/>
      <c r="ACP41" s="112"/>
      <c r="ACQ41" s="112"/>
      <c r="ACR41" s="112"/>
      <c r="ACS41" s="112"/>
      <c r="ACT41" s="112"/>
      <c r="ACU41" s="112"/>
      <c r="ACV41" s="112"/>
      <c r="ACW41" s="112"/>
      <c r="ACX41" s="112"/>
      <c r="ACY41" s="112"/>
      <c r="ACZ41" s="112"/>
      <c r="ADA41" s="112"/>
      <c r="ADB41" s="112"/>
      <c r="ADC41" s="112"/>
      <c r="ADD41" s="112"/>
      <c r="ADE41" s="112"/>
      <c r="ADF41" s="112"/>
      <c r="ADG41" s="112"/>
      <c r="ADH41" s="112"/>
      <c r="ADI41" s="112"/>
      <c r="ADJ41" s="112"/>
      <c r="ADK41" s="112"/>
      <c r="ADL41" s="112"/>
      <c r="ADM41" s="112"/>
      <c r="ADN41" s="112"/>
      <c r="ADO41" s="112"/>
      <c r="ADP41" s="112"/>
      <c r="ADQ41" s="112"/>
      <c r="ADR41" s="112"/>
      <c r="ADS41" s="112"/>
      <c r="ADT41" s="112"/>
      <c r="ADU41" s="112"/>
      <c r="ADV41" s="112"/>
      <c r="ADW41" s="112"/>
      <c r="ADX41" s="112"/>
      <c r="ADY41" s="112"/>
      <c r="ADZ41" s="112"/>
      <c r="AEA41" s="112"/>
      <c r="AEB41" s="112"/>
      <c r="AEC41" s="112"/>
      <c r="AED41" s="112"/>
      <c r="AEE41" s="112"/>
      <c r="AEF41" s="112"/>
      <c r="AEG41" s="112"/>
      <c r="AEH41" s="112"/>
      <c r="AEI41" s="112"/>
      <c r="AEJ41" s="112"/>
      <c r="AEK41" s="112"/>
      <c r="AEL41" s="112"/>
      <c r="AEM41" s="112"/>
      <c r="AEN41" s="112"/>
      <c r="AEO41" s="112"/>
      <c r="AEP41" s="112"/>
      <c r="AEQ41" s="112"/>
      <c r="AER41" s="112"/>
      <c r="AES41" s="112"/>
      <c r="AET41" s="112"/>
      <c r="AEU41" s="112"/>
      <c r="AEV41" s="112"/>
      <c r="AEW41" s="112"/>
      <c r="AEX41" s="112"/>
      <c r="AEY41" s="112"/>
      <c r="AEZ41" s="112"/>
      <c r="AFA41" s="112"/>
      <c r="AFB41" s="112"/>
      <c r="AFC41" s="112"/>
      <c r="AFD41" s="112"/>
      <c r="AFE41" s="112"/>
      <c r="AFF41" s="112"/>
      <c r="AFG41" s="112"/>
      <c r="AFH41" s="112"/>
      <c r="AFI41" s="112"/>
      <c r="AFJ41" s="112"/>
      <c r="AFK41" s="112"/>
      <c r="AFL41" s="112"/>
      <c r="AFM41" s="112"/>
      <c r="AFN41" s="112"/>
      <c r="AFO41" s="112"/>
      <c r="AFP41" s="112"/>
      <c r="AFQ41" s="112"/>
      <c r="AFR41" s="112"/>
      <c r="AFS41" s="112"/>
      <c r="AFT41" s="112"/>
      <c r="AFU41" s="112"/>
      <c r="AFV41" s="112"/>
      <c r="AFW41" s="112"/>
      <c r="AFX41" s="112"/>
      <c r="AFY41" s="112"/>
      <c r="AFZ41" s="112"/>
      <c r="AGA41" s="112"/>
      <c r="AGB41" s="112"/>
      <c r="AGC41" s="112"/>
      <c r="AGD41" s="112"/>
      <c r="AGE41" s="112"/>
      <c r="AGF41" s="112"/>
      <c r="AGG41" s="112"/>
      <c r="AGH41" s="112"/>
      <c r="AGI41" s="112"/>
      <c r="AGJ41" s="112"/>
      <c r="AGK41" s="112"/>
      <c r="AGL41" s="112"/>
      <c r="AGM41" s="112"/>
      <c r="AGN41" s="112"/>
      <c r="AGO41" s="112"/>
      <c r="AGP41" s="112"/>
      <c r="AGQ41" s="112"/>
      <c r="AGR41" s="112"/>
      <c r="AGS41" s="112"/>
      <c r="AGT41" s="112"/>
      <c r="AGU41" s="112"/>
      <c r="AGV41" s="112"/>
      <c r="AGW41" s="112"/>
      <c r="AGX41" s="112"/>
      <c r="AGY41" s="112"/>
      <c r="AGZ41" s="112"/>
      <c r="AHA41" s="112"/>
      <c r="AHB41" s="112"/>
      <c r="AHC41" s="112"/>
      <c r="AHD41" s="112"/>
      <c r="AHE41" s="112"/>
      <c r="AHF41" s="112"/>
      <c r="AHG41" s="112"/>
      <c r="AHH41" s="112"/>
      <c r="AHI41" s="112"/>
      <c r="AHJ41" s="112"/>
      <c r="AHK41" s="112"/>
      <c r="AHL41" s="112"/>
      <c r="AHM41" s="112"/>
      <c r="AHN41" s="112"/>
      <c r="AHO41" s="112"/>
      <c r="AHP41" s="112"/>
      <c r="AHQ41" s="112"/>
      <c r="AHR41" s="112"/>
      <c r="AHS41" s="112"/>
      <c r="AHT41" s="112"/>
      <c r="AHU41" s="112"/>
      <c r="AHV41" s="112"/>
      <c r="AHW41" s="112"/>
      <c r="AHX41" s="112"/>
      <c r="AHY41" s="112"/>
      <c r="AHZ41" s="112"/>
      <c r="AIA41" s="112"/>
      <c r="AIB41" s="112"/>
      <c r="AIC41" s="112"/>
      <c r="AID41" s="112"/>
      <c r="AIE41" s="112"/>
      <c r="AIF41" s="112"/>
      <c r="AIG41" s="112"/>
      <c r="AIH41" s="112"/>
      <c r="AII41" s="112"/>
      <c r="AIJ41" s="112"/>
      <c r="AIK41" s="112"/>
      <c r="AIL41" s="112"/>
      <c r="AIM41" s="112"/>
      <c r="AIN41" s="112"/>
      <c r="AIO41" s="112"/>
      <c r="AIP41" s="112"/>
      <c r="AIQ41" s="112"/>
      <c r="AIR41" s="112"/>
      <c r="AIS41" s="112"/>
      <c r="AIT41" s="112"/>
      <c r="AIU41" s="112"/>
      <c r="AIV41" s="112"/>
      <c r="AIW41" s="112"/>
      <c r="AIX41" s="112"/>
      <c r="AIY41" s="112"/>
      <c r="AIZ41" s="112"/>
      <c r="AJA41" s="112"/>
      <c r="AJB41" s="112"/>
      <c r="AJC41" s="112"/>
      <c r="AJD41" s="112"/>
      <c r="AJE41" s="112"/>
      <c r="AJF41" s="112"/>
      <c r="AJG41" s="112"/>
      <c r="AJH41" s="112"/>
      <c r="AJI41" s="112"/>
      <c r="AJJ41" s="112"/>
      <c r="AJK41" s="112"/>
      <c r="AJL41" s="112"/>
      <c r="AJM41" s="112"/>
      <c r="AJN41" s="112"/>
      <c r="AJO41" s="112"/>
      <c r="AJP41" s="112"/>
      <c r="AJQ41" s="112"/>
      <c r="AJR41" s="112"/>
      <c r="AJS41" s="112"/>
      <c r="AJT41" s="112"/>
      <c r="AJU41" s="112"/>
      <c r="AJV41" s="112"/>
      <c r="AJW41" s="112"/>
      <c r="AJX41" s="112"/>
      <c r="AJY41" s="112"/>
      <c r="AJZ41" s="112"/>
      <c r="AKA41" s="112"/>
      <c r="AKB41" s="112"/>
      <c r="AKC41" s="112"/>
      <c r="AKD41" s="112"/>
      <c r="AKE41" s="112"/>
      <c r="AKF41" s="112"/>
      <c r="AKG41" s="112"/>
      <c r="AKH41" s="112"/>
      <c r="AKI41" s="112"/>
      <c r="AKJ41" s="112"/>
      <c r="AKK41" s="112"/>
      <c r="AKL41" s="112"/>
      <c r="AKM41" s="112"/>
      <c r="AKN41" s="112"/>
      <c r="AKO41" s="112"/>
      <c r="AKP41" s="112"/>
      <c r="AKQ41" s="112"/>
      <c r="AKR41" s="112"/>
      <c r="AKS41" s="112"/>
      <c r="AKT41" s="112"/>
      <c r="AKU41" s="112"/>
      <c r="AKV41" s="112"/>
      <c r="AKW41" s="112"/>
      <c r="AKX41" s="112"/>
      <c r="AKY41" s="112"/>
      <c r="AKZ41" s="112"/>
      <c r="ALA41" s="112"/>
      <c r="ALB41" s="112"/>
      <c r="ALC41" s="112"/>
      <c r="ALD41" s="112"/>
      <c r="ALE41" s="112"/>
      <c r="ALF41" s="112"/>
      <c r="ALG41" s="112"/>
      <c r="ALH41" s="112"/>
      <c r="ALI41" s="112"/>
      <c r="ALJ41" s="112"/>
      <c r="ALK41" s="112"/>
      <c r="ALL41" s="112"/>
      <c r="ALM41" s="112"/>
      <c r="ALN41" s="112"/>
      <c r="ALO41" s="112"/>
      <c r="ALP41" s="112"/>
      <c r="ALQ41" s="112"/>
      <c r="ALR41" s="112"/>
      <c r="ALS41" s="112"/>
      <c r="ALT41" s="112"/>
      <c r="ALU41" s="112"/>
      <c r="ALV41" s="112"/>
      <c r="ALW41" s="112"/>
      <c r="ALX41" s="112"/>
      <c r="ALY41" s="112"/>
      <c r="ALZ41" s="112"/>
      <c r="AMA41" s="112"/>
      <c r="AMB41" s="112"/>
      <c r="AMC41" s="112"/>
      <c r="AMD41" s="112"/>
      <c r="AME41" s="112"/>
      <c r="AMF41" s="112"/>
      <c r="AMG41" s="112"/>
      <c r="AMH41" s="112"/>
      <c r="AMI41" s="112"/>
      <c r="AMJ41" s="112"/>
      <c r="AMK41" s="112"/>
      <c r="AML41" s="112"/>
      <c r="AMM41" s="112"/>
      <c r="AMN41" s="112"/>
      <c r="AMO41" s="112"/>
      <c r="AMP41" s="112"/>
      <c r="AMQ41" s="112"/>
      <c r="AMR41" s="112"/>
      <c r="AMS41" s="112"/>
      <c r="AMT41" s="112"/>
      <c r="AMU41" s="112"/>
      <c r="AMV41" s="112"/>
      <c r="AMW41" s="112"/>
      <c r="AMX41" s="112"/>
      <c r="AMY41" s="112"/>
      <c r="AMZ41" s="112"/>
      <c r="ANA41" s="112"/>
      <c r="ANB41" s="112"/>
      <c r="ANC41" s="112"/>
      <c r="AND41" s="112"/>
      <c r="ANE41" s="112"/>
      <c r="ANF41" s="112"/>
      <c r="ANG41" s="112"/>
      <c r="ANH41" s="112"/>
      <c r="ANI41" s="112"/>
      <c r="ANJ41" s="112"/>
      <c r="ANK41" s="112"/>
      <c r="ANL41" s="112"/>
      <c r="ANM41" s="112"/>
      <c r="ANN41" s="112"/>
      <c r="ANO41" s="112"/>
      <c r="ANP41" s="112"/>
      <c r="ANQ41" s="112"/>
      <c r="ANR41" s="112"/>
      <c r="ANS41" s="112"/>
      <c r="ANT41" s="112"/>
      <c r="ANU41" s="112"/>
      <c r="ANV41" s="112"/>
      <c r="ANW41" s="112"/>
      <c r="ANX41" s="112"/>
      <c r="ANY41" s="112"/>
      <c r="ANZ41" s="112"/>
      <c r="AOA41" s="112"/>
      <c r="AOB41" s="112"/>
      <c r="AOC41" s="112"/>
      <c r="AOD41" s="112"/>
      <c r="AOE41" s="112"/>
      <c r="AOF41" s="112"/>
      <c r="AOG41" s="112"/>
      <c r="AOH41" s="112"/>
      <c r="AOI41" s="112"/>
      <c r="AOJ41" s="112"/>
      <c r="AOK41" s="112"/>
      <c r="AOL41" s="112"/>
      <c r="AOM41" s="112"/>
      <c r="AON41" s="112"/>
      <c r="AOO41" s="112"/>
      <c r="AOP41" s="112"/>
      <c r="AOQ41" s="112"/>
      <c r="AOR41" s="112"/>
      <c r="AOS41" s="112"/>
      <c r="AOT41" s="112"/>
      <c r="AOU41" s="112"/>
      <c r="AOV41" s="112"/>
      <c r="AOW41" s="112"/>
      <c r="AOX41" s="112"/>
      <c r="AOY41" s="112"/>
      <c r="AOZ41" s="112"/>
      <c r="APA41" s="112"/>
      <c r="APB41" s="112"/>
      <c r="APC41" s="112"/>
      <c r="APD41" s="112"/>
      <c r="APE41" s="112"/>
      <c r="APF41" s="112"/>
      <c r="APG41" s="112"/>
      <c r="APH41" s="112"/>
      <c r="API41" s="112"/>
      <c r="APJ41" s="112"/>
      <c r="APK41" s="112"/>
      <c r="APL41" s="112"/>
      <c r="APM41" s="112"/>
      <c r="APN41" s="112"/>
      <c r="APO41" s="112"/>
      <c r="APP41" s="112"/>
      <c r="APQ41" s="112"/>
      <c r="APR41" s="112"/>
      <c r="APS41" s="112"/>
      <c r="APT41" s="112"/>
      <c r="APU41" s="112"/>
      <c r="APV41" s="112"/>
      <c r="APW41" s="112"/>
      <c r="APX41" s="112"/>
      <c r="APY41" s="112"/>
      <c r="APZ41" s="112"/>
      <c r="AQA41" s="112"/>
      <c r="AQB41" s="112"/>
      <c r="AQC41" s="112"/>
      <c r="AQD41" s="112"/>
      <c r="AQE41" s="112"/>
      <c r="AQF41" s="112"/>
      <c r="AQG41" s="112"/>
      <c r="AQH41" s="112"/>
      <c r="AQI41" s="112"/>
      <c r="AQJ41" s="112"/>
      <c r="AQK41" s="112"/>
      <c r="AQL41" s="112"/>
      <c r="AQM41" s="112"/>
      <c r="AQN41" s="112"/>
      <c r="AQO41" s="112"/>
      <c r="AQP41" s="112"/>
      <c r="AQQ41" s="112"/>
      <c r="AQR41" s="112"/>
      <c r="AQS41" s="112"/>
      <c r="AQT41" s="112"/>
      <c r="AQU41" s="112"/>
      <c r="AQV41" s="112"/>
      <c r="AQW41" s="112"/>
      <c r="AQX41" s="112"/>
      <c r="AQY41" s="112"/>
      <c r="AQZ41" s="112"/>
      <c r="ARA41" s="112"/>
      <c r="ARB41" s="112"/>
      <c r="ARC41" s="112"/>
      <c r="ARD41" s="112"/>
      <c r="ARE41" s="112"/>
      <c r="ARF41" s="112"/>
      <c r="ARG41" s="112"/>
      <c r="ARH41" s="112"/>
      <c r="ARI41" s="112"/>
      <c r="ARJ41" s="112"/>
      <c r="ARK41" s="112"/>
      <c r="ARL41" s="112"/>
      <c r="ARM41" s="112"/>
      <c r="ARN41" s="112"/>
      <c r="ARO41" s="112"/>
      <c r="ARP41" s="112"/>
      <c r="ARQ41" s="112"/>
      <c r="ARR41" s="112"/>
      <c r="ARS41" s="112"/>
      <c r="ART41" s="112"/>
      <c r="ARU41" s="112"/>
      <c r="ARV41" s="112"/>
      <c r="ARW41" s="112"/>
      <c r="ARX41" s="112"/>
      <c r="ARY41" s="112"/>
      <c r="ARZ41" s="112"/>
      <c r="ASA41" s="112"/>
      <c r="ASB41" s="112"/>
      <c r="ASC41" s="112"/>
      <c r="ASD41" s="112"/>
      <c r="ASE41" s="112"/>
      <c r="ASF41" s="112"/>
      <c r="ASG41" s="112"/>
      <c r="ASH41" s="112"/>
      <c r="ASI41" s="112"/>
      <c r="ASJ41" s="112"/>
      <c r="ASK41" s="112"/>
      <c r="ASL41" s="112"/>
      <c r="ASM41" s="112"/>
      <c r="ASN41" s="112"/>
      <c r="ASO41" s="112"/>
      <c r="ASP41" s="112"/>
      <c r="ASQ41" s="112"/>
      <c r="ASR41" s="112"/>
      <c r="ASS41" s="112"/>
      <c r="AST41" s="112"/>
      <c r="ASU41" s="112"/>
      <c r="ASV41" s="112"/>
      <c r="ASW41" s="112"/>
      <c r="ASX41" s="112"/>
      <c r="ASY41" s="112"/>
      <c r="ASZ41" s="112"/>
      <c r="ATA41" s="112"/>
      <c r="ATB41" s="112"/>
      <c r="ATC41" s="112"/>
      <c r="ATD41" s="112"/>
      <c r="ATE41" s="112"/>
      <c r="ATF41" s="112"/>
      <c r="ATG41" s="112"/>
      <c r="ATH41" s="112"/>
      <c r="ATI41" s="112"/>
      <c r="ATJ41" s="112"/>
      <c r="ATK41" s="112"/>
      <c r="ATL41" s="112"/>
      <c r="ATM41" s="112"/>
      <c r="ATN41" s="112"/>
      <c r="ATO41" s="112"/>
      <c r="ATP41" s="112"/>
      <c r="ATQ41" s="112"/>
      <c r="ATR41" s="112"/>
      <c r="ATS41" s="112"/>
      <c r="ATT41" s="112"/>
      <c r="ATU41" s="112"/>
      <c r="ATV41" s="112"/>
      <c r="ATW41" s="112"/>
      <c r="ATX41" s="112"/>
      <c r="ATY41" s="112"/>
      <c r="ATZ41" s="112"/>
      <c r="AUA41" s="112"/>
      <c r="AUB41" s="112"/>
      <c r="AUC41" s="112"/>
      <c r="AUD41" s="112"/>
      <c r="AUE41" s="112"/>
      <c r="AUF41" s="112"/>
      <c r="AUG41" s="112"/>
      <c r="AUH41" s="112"/>
      <c r="AUI41" s="112"/>
      <c r="AUJ41" s="112"/>
      <c r="AUK41" s="112"/>
      <c r="AUL41" s="112"/>
      <c r="AUM41" s="112"/>
      <c r="AUN41" s="112"/>
      <c r="AUO41" s="112"/>
      <c r="AUP41" s="112"/>
      <c r="AUQ41" s="112"/>
      <c r="AUR41" s="112"/>
      <c r="AUS41" s="112"/>
      <c r="AUT41" s="112"/>
      <c r="AUU41" s="112"/>
      <c r="AUV41" s="112"/>
      <c r="AUW41" s="112"/>
      <c r="AUX41" s="112"/>
      <c r="AUY41" s="112"/>
      <c r="AUZ41" s="112"/>
      <c r="AVA41" s="112"/>
      <c r="AVB41" s="112"/>
      <c r="AVC41" s="112"/>
      <c r="AVD41" s="112"/>
      <c r="AVE41" s="112"/>
      <c r="AVF41" s="112"/>
      <c r="AVG41" s="112"/>
      <c r="AVH41" s="112"/>
      <c r="AVI41" s="112"/>
      <c r="AVJ41" s="112"/>
      <c r="AVK41" s="112"/>
      <c r="AVL41" s="112"/>
      <c r="AVM41" s="112"/>
      <c r="AVN41" s="112"/>
      <c r="AVO41" s="112"/>
      <c r="AVP41" s="112"/>
      <c r="AVQ41" s="112"/>
      <c r="AVR41" s="112"/>
      <c r="AVS41" s="112"/>
      <c r="AVT41" s="112"/>
      <c r="AVU41" s="112"/>
      <c r="AVV41" s="112"/>
      <c r="AVW41" s="112"/>
      <c r="AVX41" s="112"/>
      <c r="AVY41" s="112"/>
      <c r="AVZ41" s="112"/>
      <c r="AWA41" s="112"/>
      <c r="AWB41" s="112"/>
      <c r="AWC41" s="112"/>
      <c r="AWD41" s="112"/>
      <c r="AWE41" s="112"/>
      <c r="AWF41" s="112"/>
      <c r="AWG41" s="112"/>
      <c r="AWH41" s="112"/>
      <c r="AWI41" s="112"/>
      <c r="AWJ41" s="112"/>
      <c r="AWK41" s="112"/>
      <c r="AWL41" s="112"/>
      <c r="AWM41" s="112"/>
      <c r="AWN41" s="112"/>
      <c r="AWO41" s="112"/>
      <c r="AWP41" s="112"/>
      <c r="AWQ41" s="112"/>
      <c r="AWR41" s="112"/>
      <c r="AWS41" s="112"/>
      <c r="AWT41" s="112"/>
      <c r="AWU41" s="112"/>
      <c r="AWV41" s="112"/>
      <c r="AWW41" s="112"/>
      <c r="AWX41" s="112"/>
      <c r="AWY41" s="112"/>
      <c r="AWZ41" s="112"/>
      <c r="AXA41" s="112"/>
      <c r="AXB41" s="112"/>
      <c r="AXC41" s="112"/>
      <c r="AXD41" s="112"/>
      <c r="AXE41" s="112"/>
      <c r="AXF41" s="112"/>
      <c r="AXG41" s="112"/>
      <c r="AXH41" s="112"/>
      <c r="AXI41" s="112"/>
      <c r="AXJ41" s="112"/>
      <c r="AXK41" s="112"/>
      <c r="AXL41" s="112"/>
      <c r="AXM41" s="112"/>
      <c r="AXN41" s="112"/>
      <c r="AXO41" s="112"/>
      <c r="AXP41" s="112"/>
      <c r="AXQ41" s="112"/>
      <c r="AXR41" s="112"/>
      <c r="AXS41" s="112"/>
      <c r="AXT41" s="112"/>
      <c r="AXU41" s="112"/>
      <c r="AXV41" s="112"/>
      <c r="AXW41" s="112"/>
      <c r="AXX41" s="112"/>
      <c r="AXY41" s="112"/>
      <c r="AXZ41" s="112"/>
      <c r="AYA41" s="112"/>
      <c r="AYB41" s="112"/>
      <c r="AYC41" s="112"/>
      <c r="AYD41" s="112"/>
      <c r="AYE41" s="112"/>
      <c r="AYF41" s="112"/>
      <c r="AYG41" s="112"/>
      <c r="AYH41" s="112"/>
      <c r="AYI41" s="112"/>
      <c r="AYJ41" s="112"/>
      <c r="AYK41" s="112"/>
      <c r="AYL41" s="112"/>
      <c r="AYM41" s="112"/>
      <c r="AYN41" s="112"/>
      <c r="AYO41" s="112"/>
      <c r="AYP41" s="112"/>
      <c r="AYQ41" s="112"/>
      <c r="AYR41" s="112"/>
      <c r="AYS41" s="112"/>
      <c r="AYT41" s="112"/>
      <c r="AYU41" s="112"/>
      <c r="AYV41" s="112"/>
      <c r="AYW41" s="112"/>
      <c r="AYX41" s="112"/>
      <c r="AYY41" s="112"/>
      <c r="AYZ41" s="112"/>
      <c r="AZA41" s="112"/>
      <c r="AZB41" s="112"/>
      <c r="AZC41" s="112"/>
      <c r="AZD41" s="112"/>
      <c r="AZE41" s="112"/>
      <c r="AZF41" s="112"/>
      <c r="AZG41" s="112"/>
      <c r="AZH41" s="112"/>
      <c r="AZI41" s="112"/>
      <c r="AZJ41" s="112"/>
      <c r="AZK41" s="112"/>
      <c r="AZL41" s="112"/>
      <c r="AZM41" s="112"/>
      <c r="AZN41" s="112"/>
      <c r="AZO41" s="112"/>
      <c r="AZP41" s="112"/>
      <c r="AZQ41" s="112"/>
      <c r="AZR41" s="112"/>
      <c r="AZS41" s="112"/>
      <c r="AZT41" s="112"/>
      <c r="AZU41" s="112"/>
      <c r="AZV41" s="112"/>
      <c r="AZW41" s="112"/>
      <c r="AZX41" s="112"/>
      <c r="AZY41" s="112"/>
      <c r="AZZ41" s="112"/>
      <c r="BAA41" s="112"/>
      <c r="BAB41" s="112"/>
      <c r="BAC41" s="112"/>
      <c r="BAD41" s="112"/>
      <c r="BAE41" s="112"/>
      <c r="BAF41" s="112"/>
      <c r="BAG41" s="112"/>
      <c r="BAH41" s="112"/>
      <c r="BAI41" s="112"/>
      <c r="BAJ41" s="112"/>
      <c r="BAK41" s="112"/>
      <c r="BAL41" s="112"/>
      <c r="BAM41" s="112"/>
      <c r="BAN41" s="112"/>
      <c r="BAO41" s="112"/>
      <c r="BAP41" s="112"/>
      <c r="BAQ41" s="112"/>
      <c r="BAR41" s="112"/>
      <c r="BAS41" s="112"/>
      <c r="BAT41" s="112"/>
      <c r="BAU41" s="112"/>
      <c r="BAV41" s="112"/>
      <c r="BAW41" s="112"/>
      <c r="BAX41" s="112"/>
      <c r="BAY41" s="112"/>
      <c r="BAZ41" s="112"/>
      <c r="BBA41" s="112"/>
      <c r="BBB41" s="112"/>
      <c r="BBC41" s="112"/>
      <c r="BBD41" s="112"/>
      <c r="BBE41" s="112"/>
      <c r="BBF41" s="112"/>
      <c r="BBG41" s="112"/>
      <c r="BBH41" s="112"/>
      <c r="BBI41" s="112"/>
      <c r="BBJ41" s="112"/>
      <c r="BBK41" s="112"/>
      <c r="BBL41" s="112"/>
      <c r="BBM41" s="112"/>
      <c r="BBN41" s="112"/>
      <c r="BBO41" s="112"/>
      <c r="BBP41" s="112"/>
      <c r="BBQ41" s="112"/>
      <c r="BBR41" s="112"/>
      <c r="BBS41" s="112"/>
      <c r="BBT41" s="112"/>
      <c r="BBU41" s="112"/>
      <c r="BBV41" s="112"/>
      <c r="BBW41" s="112"/>
      <c r="BBX41" s="112"/>
      <c r="BBY41" s="112"/>
      <c r="BBZ41" s="112"/>
      <c r="BCA41" s="112"/>
      <c r="BCB41" s="112"/>
      <c r="BCC41" s="112"/>
      <c r="BCD41" s="112"/>
      <c r="BCE41" s="112"/>
      <c r="BCF41" s="112"/>
      <c r="BCG41" s="112"/>
      <c r="BCH41" s="112"/>
      <c r="BCI41" s="112"/>
      <c r="BCJ41" s="112"/>
      <c r="BCK41" s="112"/>
      <c r="BCL41" s="112"/>
      <c r="BCM41" s="112"/>
      <c r="BCN41" s="112"/>
      <c r="BCO41" s="112"/>
      <c r="BCP41" s="112"/>
      <c r="BCQ41" s="112"/>
      <c r="BCR41" s="112"/>
      <c r="BCS41" s="112"/>
      <c r="BCT41" s="112"/>
      <c r="BCU41" s="112"/>
      <c r="BCV41" s="112"/>
      <c r="BCW41" s="112"/>
      <c r="BCX41" s="112"/>
      <c r="BCY41" s="112"/>
      <c r="BCZ41" s="112"/>
      <c r="BDA41" s="112"/>
      <c r="BDB41" s="112"/>
      <c r="BDC41" s="112"/>
      <c r="BDD41" s="112"/>
      <c r="BDE41" s="112"/>
      <c r="BDF41" s="112"/>
      <c r="BDG41" s="112"/>
      <c r="BDH41" s="112"/>
      <c r="BDI41" s="112"/>
      <c r="BDJ41" s="112"/>
      <c r="BDK41" s="112"/>
      <c r="BDL41" s="112"/>
      <c r="BDM41" s="112"/>
      <c r="BDN41" s="112"/>
      <c r="BDO41" s="112"/>
      <c r="BDP41" s="112"/>
      <c r="BDQ41" s="112"/>
      <c r="BDR41" s="112"/>
      <c r="BDS41" s="112"/>
      <c r="BDT41" s="112"/>
      <c r="BDU41" s="112"/>
      <c r="BDV41" s="112"/>
      <c r="BDW41" s="112"/>
      <c r="BDX41" s="112"/>
      <c r="BDY41" s="112"/>
      <c r="BDZ41" s="112"/>
      <c r="BEA41" s="112"/>
      <c r="BEB41" s="112"/>
      <c r="BEC41" s="112"/>
      <c r="BED41" s="112"/>
      <c r="BEE41" s="112"/>
      <c r="BEF41" s="112"/>
      <c r="BEG41" s="112"/>
      <c r="BEH41" s="112"/>
      <c r="BEI41" s="112"/>
      <c r="BEJ41" s="112"/>
      <c r="BEK41" s="112"/>
      <c r="BEL41" s="112"/>
      <c r="BEM41" s="112"/>
      <c r="BEN41" s="112"/>
      <c r="BEO41" s="112"/>
      <c r="BEP41" s="112"/>
      <c r="BEQ41" s="112"/>
      <c r="BER41" s="112"/>
      <c r="BES41" s="112"/>
      <c r="BET41" s="112"/>
      <c r="BEU41" s="112"/>
      <c r="BEV41" s="112"/>
      <c r="BEW41" s="112"/>
      <c r="BEX41" s="112"/>
      <c r="BEY41" s="112"/>
      <c r="BEZ41" s="112"/>
      <c r="BFA41" s="112"/>
      <c r="BFB41" s="112"/>
      <c r="BFC41" s="112"/>
      <c r="BFD41" s="112"/>
      <c r="BFE41" s="112"/>
      <c r="BFF41" s="112"/>
      <c r="BFG41" s="112"/>
      <c r="BFH41" s="112"/>
      <c r="BFI41" s="112"/>
      <c r="BFJ41" s="112"/>
      <c r="BFK41" s="112"/>
      <c r="BFL41" s="112"/>
      <c r="BFM41" s="112"/>
      <c r="BFN41" s="112"/>
      <c r="BFO41" s="112"/>
      <c r="BFP41" s="112"/>
      <c r="BFQ41" s="112"/>
      <c r="BFR41" s="112"/>
      <c r="BFS41" s="112"/>
      <c r="BFT41" s="112"/>
      <c r="BFU41" s="112"/>
      <c r="BFV41" s="112"/>
      <c r="BFW41" s="112"/>
      <c r="BFX41" s="112"/>
      <c r="BFY41" s="112"/>
      <c r="BFZ41" s="112"/>
      <c r="BGA41" s="112"/>
      <c r="BGB41" s="112"/>
      <c r="BGC41" s="112"/>
      <c r="BGD41" s="112"/>
      <c r="BGE41" s="112"/>
      <c r="BGF41" s="112"/>
      <c r="BGG41" s="112"/>
      <c r="BGH41" s="112"/>
      <c r="BGI41" s="112"/>
      <c r="BGJ41" s="112"/>
      <c r="BGK41" s="112"/>
      <c r="BGL41" s="112"/>
      <c r="BGM41" s="112"/>
      <c r="BGN41" s="112"/>
      <c r="BGO41" s="112"/>
      <c r="BGP41" s="112"/>
      <c r="BGQ41" s="112"/>
      <c r="BGR41" s="112"/>
      <c r="BGS41" s="112"/>
      <c r="BGT41" s="112"/>
      <c r="BGU41" s="112"/>
      <c r="BGV41" s="112"/>
      <c r="BGW41" s="112"/>
      <c r="BGX41" s="112"/>
      <c r="BGY41" s="112"/>
      <c r="BGZ41" s="112"/>
      <c r="BHA41" s="112"/>
      <c r="BHB41" s="112"/>
      <c r="BHC41" s="112"/>
      <c r="BHD41" s="112"/>
      <c r="BHE41" s="112"/>
      <c r="BHF41" s="112"/>
      <c r="BHG41" s="112"/>
      <c r="BHH41" s="112"/>
      <c r="BHI41" s="112"/>
      <c r="BHJ41" s="112"/>
      <c r="BHK41" s="112"/>
      <c r="BHL41" s="112"/>
      <c r="BHM41" s="112"/>
      <c r="BHN41" s="112"/>
      <c r="BHO41" s="112"/>
      <c r="BHP41" s="112"/>
      <c r="BHQ41" s="112"/>
      <c r="BHR41" s="112"/>
      <c r="BHS41" s="112"/>
      <c r="BHT41" s="112"/>
      <c r="BHU41" s="112"/>
      <c r="BHV41" s="112"/>
      <c r="BHW41" s="112"/>
      <c r="BHX41" s="112"/>
      <c r="BHY41" s="112"/>
      <c r="BHZ41" s="112"/>
      <c r="BIA41" s="112"/>
      <c r="BIB41" s="112"/>
      <c r="BIC41" s="112"/>
      <c r="BID41" s="112"/>
      <c r="BIE41" s="112"/>
      <c r="BIF41" s="112"/>
      <c r="BIG41" s="112"/>
      <c r="BIH41" s="112"/>
      <c r="BII41" s="112"/>
      <c r="BIJ41" s="112"/>
      <c r="BIK41" s="112"/>
      <c r="BIL41" s="112"/>
      <c r="BIM41" s="112"/>
      <c r="BIN41" s="112"/>
      <c r="BIO41" s="112"/>
      <c r="BIP41" s="112"/>
      <c r="BIQ41" s="112"/>
      <c r="BIR41" s="112"/>
      <c r="BIS41" s="112"/>
      <c r="BIT41" s="112"/>
      <c r="BIU41" s="112"/>
      <c r="BIV41" s="112"/>
      <c r="BIW41" s="112"/>
      <c r="BIX41" s="112"/>
      <c r="BIY41" s="112"/>
      <c r="BIZ41" s="112"/>
      <c r="BJA41" s="112"/>
      <c r="BJB41" s="112"/>
      <c r="BJC41" s="112"/>
      <c r="BJD41" s="112"/>
      <c r="BJE41" s="112"/>
      <c r="BJF41" s="112"/>
      <c r="BJG41" s="112"/>
      <c r="BJH41" s="112"/>
      <c r="BJI41" s="112"/>
      <c r="BJJ41" s="112"/>
      <c r="BJK41" s="112"/>
      <c r="BJL41" s="112"/>
      <c r="BJM41" s="112"/>
      <c r="BJN41" s="112"/>
      <c r="BJO41" s="112"/>
      <c r="BJP41" s="112"/>
      <c r="BJQ41" s="112"/>
      <c r="BJR41" s="112"/>
      <c r="BJS41" s="112"/>
      <c r="BJT41" s="112"/>
      <c r="BJU41" s="112"/>
      <c r="BJV41" s="112"/>
      <c r="BJW41" s="112"/>
      <c r="BJX41" s="112"/>
      <c r="BJY41" s="112"/>
      <c r="BJZ41" s="112"/>
      <c r="BKA41" s="112"/>
      <c r="BKB41" s="112"/>
      <c r="BKC41" s="112"/>
      <c r="BKD41" s="112"/>
      <c r="BKE41" s="112"/>
      <c r="BKF41" s="112"/>
      <c r="BKG41" s="112"/>
      <c r="BKH41" s="112"/>
      <c r="BKI41" s="112"/>
      <c r="BKJ41" s="112"/>
      <c r="BKK41" s="112"/>
      <c r="BKL41" s="112"/>
      <c r="BKM41" s="112"/>
      <c r="BKN41" s="112"/>
      <c r="BKO41" s="112"/>
      <c r="BKP41" s="112"/>
      <c r="BKQ41" s="112"/>
      <c r="BKR41" s="112"/>
      <c r="BKS41" s="112"/>
      <c r="BKT41" s="112"/>
      <c r="BKU41" s="112"/>
      <c r="BKV41" s="112"/>
      <c r="BKW41" s="112"/>
      <c r="BKX41" s="112"/>
      <c r="BKY41" s="112"/>
      <c r="BKZ41" s="112"/>
      <c r="BLA41" s="112"/>
      <c r="BLB41" s="112"/>
      <c r="BLC41" s="112"/>
      <c r="BLD41" s="112"/>
      <c r="BLE41" s="112"/>
      <c r="BLF41" s="112"/>
      <c r="BLG41" s="112"/>
      <c r="BLH41" s="112"/>
      <c r="BLI41" s="112"/>
      <c r="BLJ41" s="112"/>
      <c r="BLK41" s="112"/>
      <c r="BLL41" s="112"/>
      <c r="BLM41" s="112"/>
      <c r="BLN41" s="112"/>
      <c r="BLO41" s="112"/>
      <c r="BLP41" s="112"/>
      <c r="BLQ41" s="112"/>
      <c r="BLR41" s="112"/>
      <c r="BLS41" s="112"/>
      <c r="BLT41" s="112"/>
      <c r="BLU41" s="112"/>
      <c r="BLV41" s="112"/>
      <c r="BLW41" s="112"/>
      <c r="BLX41" s="112"/>
      <c r="BLY41" s="112"/>
      <c r="BLZ41" s="112"/>
      <c r="BMA41" s="112"/>
      <c r="BMB41" s="112"/>
      <c r="BMC41" s="112"/>
      <c r="BMD41" s="112"/>
      <c r="BME41" s="112"/>
      <c r="BMF41" s="112"/>
      <c r="BMG41" s="112"/>
      <c r="BMH41" s="112"/>
      <c r="BMI41" s="112"/>
      <c r="BMJ41" s="112"/>
      <c r="BMK41" s="112"/>
      <c r="BML41" s="112"/>
      <c r="BMM41" s="112"/>
      <c r="BMN41" s="112"/>
      <c r="BMO41" s="112"/>
      <c r="BMP41" s="112"/>
      <c r="BMQ41" s="112"/>
      <c r="BMR41" s="112"/>
      <c r="BMS41" s="112"/>
      <c r="BMT41" s="112"/>
      <c r="BMU41" s="112"/>
      <c r="BMV41" s="112"/>
      <c r="BMW41" s="112"/>
      <c r="BMX41" s="112"/>
      <c r="BMY41" s="112"/>
      <c r="BMZ41" s="112"/>
      <c r="BNA41" s="112"/>
      <c r="BNB41" s="112"/>
      <c r="BNC41" s="112"/>
      <c r="BND41" s="112"/>
      <c r="BNE41" s="112"/>
      <c r="BNF41" s="112"/>
      <c r="BNG41" s="112"/>
      <c r="BNH41" s="112"/>
      <c r="BNI41" s="112"/>
      <c r="BNJ41" s="112"/>
      <c r="BNK41" s="112"/>
      <c r="BNL41" s="112"/>
      <c r="BNM41" s="112"/>
      <c r="BNN41" s="112"/>
      <c r="BNO41" s="112"/>
      <c r="BNP41" s="112"/>
      <c r="BNQ41" s="112"/>
      <c r="BNR41" s="112"/>
      <c r="BNS41" s="112"/>
      <c r="BNT41" s="112"/>
      <c r="BNU41" s="112"/>
      <c r="BNV41" s="112"/>
      <c r="BNW41" s="112"/>
      <c r="BNX41" s="112"/>
      <c r="BNY41" s="112"/>
      <c r="BNZ41" s="112"/>
      <c r="BOA41" s="112"/>
      <c r="BOB41" s="112"/>
      <c r="BOC41" s="112"/>
      <c r="BOD41" s="112"/>
      <c r="BOE41" s="112"/>
      <c r="BOF41" s="112"/>
      <c r="BOG41" s="112"/>
      <c r="BOH41" s="112"/>
      <c r="BOI41" s="112"/>
      <c r="BOJ41" s="112"/>
      <c r="BOK41" s="112"/>
      <c r="BOL41" s="112"/>
      <c r="BOM41" s="112"/>
      <c r="BON41" s="112"/>
      <c r="BOO41" s="112"/>
      <c r="BOP41" s="112"/>
      <c r="BOQ41" s="112"/>
      <c r="BOR41" s="112"/>
      <c r="BOS41" s="112"/>
      <c r="BOT41" s="112"/>
      <c r="BOU41" s="112"/>
      <c r="BOV41" s="112"/>
      <c r="BOW41" s="112"/>
      <c r="BOX41" s="112"/>
      <c r="BOY41" s="112"/>
      <c r="BOZ41" s="112"/>
      <c r="BPA41" s="112"/>
      <c r="BPB41" s="112"/>
      <c r="BPC41" s="112"/>
      <c r="BPD41" s="112"/>
      <c r="BPE41" s="112"/>
      <c r="BPF41" s="112"/>
      <c r="BPG41" s="112"/>
      <c r="BPH41" s="112"/>
      <c r="BPI41" s="112"/>
      <c r="BPJ41" s="112"/>
      <c r="BPK41" s="112"/>
      <c r="BPL41" s="112"/>
      <c r="BPM41" s="112"/>
      <c r="BPN41" s="112"/>
      <c r="BPO41" s="112"/>
      <c r="BPP41" s="112"/>
      <c r="BPQ41" s="112"/>
      <c r="BPR41" s="112"/>
      <c r="BPS41" s="112"/>
      <c r="BPT41" s="112"/>
      <c r="BPU41" s="112"/>
      <c r="BPV41" s="112"/>
      <c r="BPW41" s="112"/>
      <c r="BPX41" s="112"/>
      <c r="BPY41" s="112"/>
      <c r="BPZ41" s="112"/>
      <c r="BQA41" s="112"/>
      <c r="BQB41" s="112"/>
      <c r="BQC41" s="112"/>
      <c r="BQD41" s="112"/>
      <c r="BQE41" s="112"/>
      <c r="BQF41" s="112"/>
      <c r="BQG41" s="112"/>
      <c r="BQH41" s="112"/>
      <c r="BQI41" s="112"/>
      <c r="BQJ41" s="112"/>
      <c r="BQK41" s="112"/>
      <c r="BQL41" s="112"/>
      <c r="BQM41" s="112"/>
      <c r="BQN41" s="112"/>
      <c r="BQO41" s="112"/>
      <c r="BQP41" s="112"/>
      <c r="BQQ41" s="112"/>
      <c r="BQR41" s="112"/>
      <c r="BQS41" s="112"/>
      <c r="BQT41" s="112"/>
      <c r="BQU41" s="112"/>
      <c r="BQV41" s="112"/>
      <c r="BQW41" s="112"/>
      <c r="BQX41" s="112"/>
      <c r="BQY41" s="112"/>
      <c r="BQZ41" s="112"/>
      <c r="BRA41" s="112"/>
      <c r="BRB41" s="112"/>
      <c r="BRC41" s="112"/>
      <c r="BRD41" s="112"/>
      <c r="BRE41" s="112"/>
      <c r="BRF41" s="112"/>
      <c r="BRG41" s="112"/>
      <c r="BRH41" s="112"/>
      <c r="BRI41" s="112"/>
      <c r="BRJ41" s="112"/>
      <c r="BRK41" s="112"/>
      <c r="BRL41" s="112"/>
      <c r="BRM41" s="112"/>
      <c r="BRN41" s="112"/>
      <c r="BRO41" s="112"/>
      <c r="BRP41" s="112"/>
      <c r="BRQ41" s="112"/>
      <c r="BRR41" s="112"/>
      <c r="BRS41" s="112"/>
      <c r="BRT41" s="112"/>
      <c r="BRU41" s="112"/>
      <c r="BRV41" s="112"/>
      <c r="BRW41" s="112"/>
      <c r="BRX41" s="112"/>
      <c r="BRY41" s="112"/>
      <c r="BRZ41" s="112"/>
      <c r="BSA41" s="112"/>
      <c r="BSB41" s="112"/>
      <c r="BSC41" s="112"/>
      <c r="BSD41" s="112"/>
      <c r="BSE41" s="112"/>
      <c r="BSF41" s="112"/>
      <c r="BSG41" s="112"/>
      <c r="BSH41" s="112"/>
      <c r="BSI41" s="112"/>
      <c r="BSJ41" s="112"/>
      <c r="BSK41" s="112"/>
      <c r="BSL41" s="112"/>
      <c r="BSM41" s="112"/>
      <c r="BSN41" s="112"/>
      <c r="BSO41" s="112"/>
      <c r="BSP41" s="112"/>
      <c r="BSQ41" s="112"/>
      <c r="BSR41" s="112"/>
      <c r="BSS41" s="112"/>
      <c r="BST41" s="112"/>
      <c r="BSU41" s="112"/>
      <c r="BSV41" s="112"/>
      <c r="BSW41" s="112"/>
      <c r="BSX41" s="112"/>
      <c r="BSY41" s="112"/>
      <c r="BSZ41" s="112"/>
      <c r="BTA41" s="112"/>
      <c r="BTB41" s="112"/>
      <c r="BTC41" s="112"/>
      <c r="BTD41" s="112"/>
      <c r="BTE41" s="112"/>
      <c r="BTF41" s="112"/>
      <c r="BTG41" s="112"/>
      <c r="BTH41" s="112"/>
      <c r="BTI41" s="112"/>
      <c r="BTJ41" s="112"/>
      <c r="BTK41" s="112"/>
      <c r="BTL41" s="112"/>
      <c r="BTM41" s="112"/>
      <c r="BTN41" s="112"/>
      <c r="BTO41" s="112"/>
      <c r="BTP41" s="112"/>
      <c r="BTQ41" s="112"/>
      <c r="BTR41" s="112"/>
      <c r="BTS41" s="112"/>
      <c r="BTT41" s="112"/>
      <c r="BTU41" s="112"/>
      <c r="BTV41" s="112"/>
      <c r="BTW41" s="112"/>
      <c r="BTX41" s="112"/>
      <c r="BTY41" s="112"/>
      <c r="BTZ41" s="112"/>
      <c r="BUA41" s="112"/>
      <c r="BUB41" s="112"/>
      <c r="BUC41" s="112"/>
      <c r="BUD41" s="112"/>
      <c r="BUE41" s="112"/>
      <c r="BUF41" s="112"/>
      <c r="BUG41" s="112"/>
      <c r="BUH41" s="112"/>
      <c r="BUI41" s="112"/>
      <c r="BUJ41" s="112"/>
      <c r="BUK41" s="112"/>
      <c r="BUL41" s="112"/>
      <c r="BUM41" s="112"/>
      <c r="BUN41" s="112"/>
      <c r="BUO41" s="112"/>
      <c r="BUP41" s="112"/>
      <c r="BUQ41" s="112"/>
      <c r="BUR41" s="112"/>
      <c r="BUS41" s="112"/>
      <c r="BUT41" s="112"/>
      <c r="BUU41" s="112"/>
      <c r="BUV41" s="112"/>
      <c r="BUW41" s="112"/>
      <c r="BUX41" s="112"/>
      <c r="BUY41" s="112"/>
      <c r="BUZ41" s="112"/>
      <c r="BVA41" s="112"/>
      <c r="BVB41" s="112"/>
      <c r="BVC41" s="112"/>
      <c r="BVD41" s="112"/>
      <c r="BVE41" s="112"/>
      <c r="BVF41" s="112"/>
      <c r="BVG41" s="112"/>
      <c r="BVH41" s="112"/>
      <c r="BVI41" s="112"/>
      <c r="BVJ41" s="112"/>
      <c r="BVK41" s="112"/>
      <c r="BVL41" s="112"/>
      <c r="BVM41" s="112"/>
      <c r="BVN41" s="112"/>
      <c r="BVO41" s="112"/>
      <c r="BVP41" s="112"/>
      <c r="BVQ41" s="112"/>
      <c r="BVR41" s="112"/>
      <c r="BVS41" s="112"/>
      <c r="BVT41" s="112"/>
      <c r="BVU41" s="112"/>
      <c r="BVV41" s="112"/>
      <c r="BVW41" s="112"/>
      <c r="BVX41" s="112"/>
      <c r="BVY41" s="112"/>
      <c r="BVZ41" s="112"/>
      <c r="BWA41" s="112"/>
      <c r="BWB41" s="112"/>
      <c r="BWC41" s="112"/>
      <c r="BWD41" s="112"/>
      <c r="BWE41" s="112"/>
      <c r="BWF41" s="112"/>
      <c r="BWG41" s="112"/>
      <c r="BWH41" s="112"/>
      <c r="BWI41" s="112"/>
      <c r="BWJ41" s="112"/>
      <c r="BWK41" s="112"/>
      <c r="BWL41" s="112"/>
      <c r="BWM41" s="112"/>
      <c r="BWN41" s="112"/>
      <c r="BWO41" s="112"/>
      <c r="BWP41" s="112"/>
      <c r="BWQ41" s="112"/>
      <c r="BWR41" s="112"/>
      <c r="BWS41" s="112"/>
      <c r="BWT41" s="112"/>
      <c r="BWU41" s="112"/>
      <c r="BWV41" s="112"/>
      <c r="BWW41" s="112"/>
      <c r="BWX41" s="112"/>
      <c r="BWY41" s="112"/>
      <c r="BWZ41" s="112"/>
      <c r="BXA41" s="112"/>
      <c r="BXB41" s="112"/>
      <c r="BXC41" s="112"/>
      <c r="BXD41" s="112"/>
      <c r="BXE41" s="112"/>
      <c r="BXF41" s="112"/>
      <c r="BXG41" s="112"/>
      <c r="BXH41" s="112"/>
      <c r="BXI41" s="112"/>
      <c r="BXJ41" s="112"/>
      <c r="BXK41" s="112"/>
      <c r="BXL41" s="112"/>
      <c r="BXM41" s="112"/>
      <c r="BXN41" s="112"/>
      <c r="BXO41" s="112"/>
      <c r="BXP41" s="112"/>
      <c r="BXQ41" s="112"/>
      <c r="BXR41" s="112"/>
      <c r="BXS41" s="112"/>
      <c r="BXT41" s="112"/>
      <c r="BXU41" s="112"/>
      <c r="BXV41" s="112"/>
      <c r="BXW41" s="112"/>
      <c r="BXX41" s="112"/>
      <c r="BXY41" s="112"/>
      <c r="BXZ41" s="112"/>
      <c r="BYA41" s="112"/>
      <c r="BYB41" s="112"/>
      <c r="BYC41" s="112"/>
      <c r="BYD41" s="112"/>
      <c r="BYE41" s="112"/>
      <c r="BYF41" s="112"/>
      <c r="BYG41" s="112"/>
      <c r="BYH41" s="112"/>
      <c r="BYI41" s="112"/>
      <c r="BYJ41" s="112"/>
      <c r="BYK41" s="112"/>
      <c r="BYL41" s="112"/>
      <c r="BYM41" s="112"/>
      <c r="BYN41" s="112"/>
      <c r="BYO41" s="112"/>
      <c r="BYP41" s="112"/>
      <c r="BYQ41" s="112"/>
      <c r="BYR41" s="112"/>
      <c r="BYS41" s="112"/>
      <c r="BYT41" s="112"/>
      <c r="BYU41" s="112"/>
      <c r="BYV41" s="112"/>
      <c r="BYW41" s="112"/>
      <c r="BYX41" s="112"/>
      <c r="BYY41" s="112"/>
      <c r="BYZ41" s="112"/>
      <c r="BZA41" s="112"/>
      <c r="BZB41" s="112"/>
      <c r="BZC41" s="112"/>
      <c r="BZD41" s="112"/>
      <c r="BZE41" s="112"/>
      <c r="BZF41" s="112"/>
      <c r="BZG41" s="112"/>
      <c r="BZH41" s="112"/>
      <c r="BZI41" s="112"/>
      <c r="BZJ41" s="112"/>
      <c r="BZK41" s="112"/>
      <c r="BZL41" s="112"/>
      <c r="BZM41" s="112"/>
      <c r="BZN41" s="112"/>
      <c r="BZO41" s="112"/>
      <c r="BZP41" s="112"/>
      <c r="BZQ41" s="112"/>
      <c r="BZR41" s="112"/>
      <c r="BZS41" s="112"/>
      <c r="BZT41" s="112"/>
      <c r="BZU41" s="112"/>
      <c r="BZV41" s="112"/>
      <c r="BZW41" s="112"/>
      <c r="BZX41" s="112"/>
      <c r="BZY41" s="112"/>
      <c r="BZZ41" s="112"/>
      <c r="CAA41" s="112"/>
      <c r="CAB41" s="112"/>
      <c r="CAC41" s="112"/>
      <c r="CAD41" s="112"/>
      <c r="CAE41" s="112"/>
      <c r="CAF41" s="112"/>
      <c r="CAG41" s="112"/>
      <c r="CAH41" s="112"/>
      <c r="CAI41" s="112"/>
      <c r="CAJ41" s="112"/>
      <c r="CAK41" s="112"/>
      <c r="CAL41" s="112"/>
      <c r="CAM41" s="112"/>
      <c r="CAN41" s="112"/>
      <c r="CAO41" s="112"/>
      <c r="CAP41" s="112"/>
      <c r="CAQ41" s="112"/>
      <c r="CAR41" s="112"/>
      <c r="CAS41" s="112"/>
      <c r="CAT41" s="112"/>
      <c r="CAU41" s="112"/>
      <c r="CAV41" s="112"/>
      <c r="CAW41" s="112"/>
      <c r="CAX41" s="112"/>
      <c r="CAY41" s="112"/>
      <c r="CAZ41" s="112"/>
      <c r="CBA41" s="112"/>
      <c r="CBB41" s="112"/>
      <c r="CBC41" s="112"/>
      <c r="CBD41" s="112"/>
      <c r="CBE41" s="112"/>
      <c r="CBF41" s="112"/>
      <c r="CBG41" s="112"/>
      <c r="CBH41" s="112"/>
      <c r="CBI41" s="112"/>
      <c r="CBJ41" s="112"/>
      <c r="CBK41" s="112"/>
      <c r="CBL41" s="112"/>
      <c r="CBM41" s="112"/>
      <c r="CBN41" s="112"/>
      <c r="CBO41" s="112"/>
      <c r="CBP41" s="112"/>
      <c r="CBQ41" s="112"/>
      <c r="CBR41" s="112"/>
      <c r="CBS41" s="112"/>
      <c r="CBT41" s="112"/>
      <c r="CBU41" s="112"/>
      <c r="CBV41" s="112"/>
      <c r="CBW41" s="112"/>
      <c r="CBX41" s="112"/>
      <c r="CBY41" s="112"/>
      <c r="CBZ41" s="112"/>
      <c r="CCA41" s="112"/>
      <c r="CCB41" s="112"/>
      <c r="CCC41" s="112"/>
      <c r="CCD41" s="112"/>
      <c r="CCE41" s="112"/>
      <c r="CCF41" s="112"/>
      <c r="CCG41" s="112"/>
      <c r="CCH41" s="112"/>
      <c r="CCI41" s="112"/>
      <c r="CCJ41" s="112"/>
      <c r="CCK41" s="112"/>
      <c r="CCL41" s="112"/>
      <c r="CCM41" s="112"/>
      <c r="CCN41" s="112"/>
      <c r="CCO41" s="112"/>
      <c r="CCP41" s="112"/>
      <c r="CCQ41" s="112"/>
      <c r="CCR41" s="112"/>
      <c r="CCS41" s="112"/>
      <c r="CCT41" s="112"/>
      <c r="CCU41" s="112"/>
      <c r="CCV41" s="112"/>
      <c r="CCW41" s="112"/>
      <c r="CCX41" s="112"/>
      <c r="CCY41" s="112"/>
      <c r="CCZ41" s="112"/>
      <c r="CDA41" s="112"/>
      <c r="CDB41" s="112"/>
      <c r="CDC41" s="112"/>
      <c r="CDD41" s="112"/>
      <c r="CDE41" s="112"/>
      <c r="CDF41" s="112"/>
      <c r="CDG41" s="112"/>
      <c r="CDH41" s="112"/>
      <c r="CDI41" s="112"/>
      <c r="CDJ41" s="112"/>
      <c r="CDK41" s="112"/>
      <c r="CDL41" s="112"/>
      <c r="CDM41" s="112"/>
      <c r="CDN41" s="112"/>
      <c r="CDO41" s="112"/>
      <c r="CDP41" s="112"/>
      <c r="CDQ41" s="112"/>
      <c r="CDR41" s="112"/>
      <c r="CDS41" s="112"/>
      <c r="CDT41" s="112"/>
      <c r="CDU41" s="112"/>
      <c r="CDV41" s="112"/>
      <c r="CDW41" s="112"/>
      <c r="CDX41" s="112"/>
      <c r="CDY41" s="112"/>
      <c r="CDZ41" s="112"/>
      <c r="CEA41" s="112"/>
      <c r="CEB41" s="112"/>
      <c r="CEC41" s="112"/>
      <c r="CED41" s="112"/>
      <c r="CEE41" s="112"/>
      <c r="CEF41" s="112"/>
      <c r="CEG41" s="112"/>
      <c r="CEH41" s="112"/>
      <c r="CEI41" s="112"/>
      <c r="CEJ41" s="112"/>
      <c r="CEK41" s="112"/>
      <c r="CEL41" s="112"/>
      <c r="CEM41" s="112"/>
      <c r="CEN41" s="112"/>
      <c r="CEO41" s="112"/>
      <c r="CEP41" s="112"/>
      <c r="CEQ41" s="112"/>
      <c r="CER41" s="112"/>
      <c r="CES41" s="112"/>
      <c r="CET41" s="112"/>
      <c r="CEU41" s="112"/>
      <c r="CEV41" s="112"/>
      <c r="CEW41" s="112"/>
      <c r="CEX41" s="112"/>
      <c r="CEY41" s="112"/>
      <c r="CEZ41" s="112"/>
      <c r="CFA41" s="112"/>
      <c r="CFB41" s="112"/>
      <c r="CFC41" s="112"/>
      <c r="CFD41" s="112"/>
      <c r="CFE41" s="112"/>
      <c r="CFF41" s="112"/>
      <c r="CFG41" s="112"/>
      <c r="CFH41" s="112"/>
      <c r="CFI41" s="112"/>
      <c r="CFJ41" s="112"/>
      <c r="CFK41" s="112"/>
      <c r="CFL41" s="112"/>
      <c r="CFM41" s="112"/>
      <c r="CFN41" s="112"/>
      <c r="CFO41" s="112"/>
      <c r="CFP41" s="112"/>
      <c r="CFQ41" s="112"/>
      <c r="CFR41" s="112"/>
      <c r="CFS41" s="112"/>
      <c r="CFT41" s="112"/>
      <c r="CFU41" s="112"/>
      <c r="CFV41" s="112"/>
      <c r="CFW41" s="112"/>
      <c r="CFX41" s="112"/>
      <c r="CFY41" s="112"/>
      <c r="CFZ41" s="112"/>
      <c r="CGA41" s="112"/>
      <c r="CGB41" s="112"/>
      <c r="CGC41" s="112"/>
      <c r="CGD41" s="112"/>
      <c r="CGE41" s="112"/>
      <c r="CGF41" s="112"/>
      <c r="CGG41" s="112"/>
      <c r="CGH41" s="112"/>
      <c r="CGI41" s="112"/>
      <c r="CGJ41" s="112"/>
      <c r="CGK41" s="112"/>
      <c r="CGL41" s="112"/>
      <c r="CGM41" s="112"/>
      <c r="CGN41" s="112"/>
      <c r="CGO41" s="112"/>
      <c r="CGP41" s="112"/>
      <c r="CGQ41" s="112"/>
      <c r="CGR41" s="112"/>
      <c r="CGS41" s="112"/>
      <c r="CGT41" s="112"/>
      <c r="CGU41" s="112"/>
      <c r="CGV41" s="112"/>
      <c r="CGW41" s="112"/>
      <c r="CGX41" s="112"/>
      <c r="CGY41" s="112"/>
      <c r="CGZ41" s="112"/>
      <c r="CHA41" s="112"/>
      <c r="CHB41" s="112"/>
      <c r="CHC41" s="112"/>
      <c r="CHD41" s="112"/>
      <c r="CHE41" s="112"/>
      <c r="CHF41" s="112"/>
      <c r="CHG41" s="112"/>
      <c r="CHH41" s="112"/>
      <c r="CHI41" s="112"/>
      <c r="CHJ41" s="112"/>
      <c r="CHK41" s="112"/>
      <c r="CHL41" s="112"/>
      <c r="CHM41" s="112"/>
      <c r="CHN41" s="112"/>
      <c r="CHO41" s="112"/>
      <c r="CHP41" s="112"/>
      <c r="CHQ41" s="112"/>
      <c r="CHR41" s="112"/>
      <c r="CHS41" s="112"/>
      <c r="CHT41" s="112"/>
      <c r="CHU41" s="112"/>
      <c r="CHV41" s="112"/>
      <c r="CHW41" s="112"/>
      <c r="CHX41" s="112"/>
      <c r="CHY41" s="112"/>
      <c r="CHZ41" s="112"/>
      <c r="CIA41" s="112"/>
      <c r="CIB41" s="112"/>
      <c r="CIC41" s="112"/>
      <c r="CID41" s="112"/>
      <c r="CIE41" s="112"/>
      <c r="CIF41" s="112"/>
      <c r="CIG41" s="112"/>
      <c r="CIH41" s="112"/>
      <c r="CII41" s="112"/>
      <c r="CIJ41" s="112"/>
      <c r="CIK41" s="112"/>
      <c r="CIL41" s="112"/>
      <c r="CIM41" s="112"/>
      <c r="CIN41" s="112"/>
      <c r="CIO41" s="112"/>
      <c r="CIP41" s="112"/>
      <c r="CIQ41" s="112"/>
      <c r="CIR41" s="112"/>
      <c r="CIS41" s="112"/>
      <c r="CIT41" s="112"/>
      <c r="CIU41" s="112"/>
      <c r="CIV41" s="112"/>
      <c r="CIW41" s="112"/>
      <c r="CIX41" s="112"/>
      <c r="CIY41" s="112"/>
      <c r="CIZ41" s="112"/>
      <c r="CJA41" s="112"/>
      <c r="CJB41" s="112"/>
      <c r="CJC41" s="112"/>
      <c r="CJD41" s="112"/>
      <c r="CJE41" s="112"/>
      <c r="CJF41" s="112"/>
      <c r="CJG41" s="112"/>
      <c r="CJH41" s="112"/>
      <c r="CJI41" s="112"/>
      <c r="CJJ41" s="112"/>
      <c r="CJK41" s="112"/>
      <c r="CJL41" s="112"/>
      <c r="CJM41" s="112"/>
      <c r="CJN41" s="112"/>
      <c r="CJO41" s="112"/>
      <c r="CJP41" s="112"/>
      <c r="CJQ41" s="112"/>
      <c r="CJR41" s="112"/>
      <c r="CJS41" s="112"/>
      <c r="CJT41" s="112"/>
      <c r="CJU41" s="112"/>
      <c r="CJV41" s="112"/>
      <c r="CJW41" s="112"/>
      <c r="CJX41" s="112"/>
      <c r="CJY41" s="112"/>
      <c r="CJZ41" s="112"/>
      <c r="CKA41" s="112"/>
      <c r="CKB41" s="112"/>
      <c r="CKC41" s="112"/>
      <c r="CKD41" s="112"/>
      <c r="CKE41" s="112"/>
      <c r="CKF41" s="112"/>
      <c r="CKG41" s="112"/>
      <c r="CKH41" s="112"/>
      <c r="CKI41" s="112"/>
      <c r="CKJ41" s="112"/>
      <c r="CKK41" s="112"/>
      <c r="CKL41" s="112"/>
      <c r="CKM41" s="112"/>
      <c r="CKN41" s="112"/>
      <c r="CKO41" s="112"/>
      <c r="CKP41" s="112"/>
      <c r="CKQ41" s="112"/>
      <c r="CKR41" s="112"/>
      <c r="CKS41" s="112"/>
      <c r="CKT41" s="112"/>
      <c r="CKU41" s="112"/>
      <c r="CKV41" s="112"/>
      <c r="CKW41" s="112"/>
      <c r="CKX41" s="112"/>
      <c r="CKY41" s="112"/>
      <c r="CKZ41" s="112"/>
      <c r="CLA41" s="112"/>
      <c r="CLB41" s="112"/>
      <c r="CLC41" s="112"/>
      <c r="CLD41" s="112"/>
      <c r="CLE41" s="112"/>
      <c r="CLF41" s="112"/>
      <c r="CLG41" s="112"/>
      <c r="CLH41" s="112"/>
      <c r="CLI41" s="112"/>
      <c r="CLJ41" s="112"/>
      <c r="CLK41" s="112"/>
      <c r="CLL41" s="112"/>
      <c r="CLM41" s="112"/>
      <c r="CLN41" s="112"/>
      <c r="CLO41" s="112"/>
      <c r="CLP41" s="112"/>
      <c r="CLQ41" s="112"/>
      <c r="CLR41" s="112"/>
      <c r="CLS41" s="112"/>
      <c r="CLT41" s="112"/>
      <c r="CLU41" s="112"/>
      <c r="CLV41" s="112"/>
      <c r="CLW41" s="112"/>
      <c r="CLX41" s="112"/>
      <c r="CLY41" s="112"/>
      <c r="CLZ41" s="112"/>
      <c r="CMA41" s="112"/>
      <c r="CMB41" s="112"/>
      <c r="CMC41" s="112"/>
      <c r="CMD41" s="112"/>
      <c r="CME41" s="112"/>
      <c r="CMF41" s="112"/>
      <c r="CMG41" s="112"/>
      <c r="CMH41" s="112"/>
      <c r="CMI41" s="112"/>
      <c r="CMJ41" s="112"/>
      <c r="CMK41" s="112"/>
      <c r="CML41" s="112"/>
      <c r="CMM41" s="112"/>
      <c r="CMN41" s="112"/>
      <c r="CMO41" s="112"/>
      <c r="CMP41" s="112"/>
      <c r="CMQ41" s="112"/>
      <c r="CMR41" s="112"/>
      <c r="CMS41" s="112"/>
      <c r="CMT41" s="112"/>
      <c r="CMU41" s="112"/>
      <c r="CMV41" s="112"/>
      <c r="CMW41" s="112"/>
      <c r="CMX41" s="112"/>
      <c r="CMY41" s="112"/>
      <c r="CMZ41" s="112"/>
      <c r="CNA41" s="112"/>
      <c r="CNB41" s="112"/>
      <c r="CNC41" s="112"/>
      <c r="CND41" s="112"/>
      <c r="CNE41" s="112"/>
      <c r="CNF41" s="112"/>
      <c r="CNG41" s="112"/>
      <c r="CNH41" s="112"/>
      <c r="CNI41" s="112"/>
      <c r="CNJ41" s="112"/>
      <c r="CNK41" s="112"/>
      <c r="CNL41" s="112"/>
      <c r="CNM41" s="112"/>
      <c r="CNN41" s="112"/>
      <c r="CNO41" s="112"/>
      <c r="CNP41" s="112"/>
      <c r="CNQ41" s="112"/>
      <c r="CNR41" s="112"/>
      <c r="CNS41" s="112"/>
      <c r="CNT41" s="112"/>
      <c r="CNU41" s="112"/>
      <c r="CNV41" s="112"/>
      <c r="CNW41" s="112"/>
      <c r="CNX41" s="112"/>
      <c r="CNY41" s="112"/>
      <c r="CNZ41" s="112"/>
      <c r="COA41" s="112"/>
      <c r="COB41" s="112"/>
      <c r="COC41" s="112"/>
      <c r="COD41" s="112"/>
      <c r="COE41" s="112"/>
      <c r="COF41" s="112"/>
      <c r="COG41" s="112"/>
      <c r="COH41" s="112"/>
      <c r="COI41" s="112"/>
      <c r="COJ41" s="112"/>
      <c r="COK41" s="112"/>
      <c r="COL41" s="112"/>
      <c r="COM41" s="112"/>
      <c r="CON41" s="112"/>
      <c r="COO41" s="112"/>
      <c r="COP41" s="112"/>
      <c r="COQ41" s="112"/>
      <c r="COR41" s="112"/>
      <c r="COS41" s="112"/>
      <c r="COT41" s="112"/>
      <c r="COU41" s="112"/>
      <c r="COV41" s="112"/>
      <c r="COW41" s="112"/>
      <c r="COX41" s="112"/>
      <c r="COY41" s="112"/>
      <c r="COZ41" s="112"/>
      <c r="CPA41" s="112"/>
      <c r="CPB41" s="112"/>
      <c r="CPC41" s="112"/>
      <c r="CPD41" s="112"/>
      <c r="CPE41" s="112"/>
      <c r="CPF41" s="112"/>
      <c r="CPG41" s="112"/>
      <c r="CPH41" s="112"/>
      <c r="CPI41" s="112"/>
      <c r="CPJ41" s="112"/>
      <c r="CPK41" s="112"/>
      <c r="CPL41" s="112"/>
      <c r="CPM41" s="112"/>
      <c r="CPN41" s="112"/>
      <c r="CPO41" s="112"/>
      <c r="CPP41" s="112"/>
      <c r="CPQ41" s="112"/>
      <c r="CPR41" s="112"/>
      <c r="CPS41" s="112"/>
      <c r="CPT41" s="112"/>
      <c r="CPU41" s="112"/>
      <c r="CPV41" s="112"/>
      <c r="CPW41" s="112"/>
      <c r="CPX41" s="112"/>
      <c r="CPY41" s="112"/>
      <c r="CPZ41" s="112"/>
      <c r="CQA41" s="112"/>
      <c r="CQB41" s="112"/>
      <c r="CQC41" s="112"/>
      <c r="CQD41" s="112"/>
      <c r="CQE41" s="112"/>
      <c r="CQF41" s="112"/>
      <c r="CQG41" s="112"/>
      <c r="CQH41" s="112"/>
      <c r="CQI41" s="112"/>
      <c r="CQJ41" s="112"/>
      <c r="CQK41" s="112"/>
      <c r="CQL41" s="112"/>
      <c r="CQM41" s="112"/>
      <c r="CQN41" s="112"/>
      <c r="CQO41" s="112"/>
      <c r="CQP41" s="112"/>
      <c r="CQQ41" s="112"/>
      <c r="CQR41" s="112"/>
      <c r="CQS41" s="112"/>
      <c r="CQT41" s="112"/>
      <c r="CQU41" s="112"/>
      <c r="CQV41" s="112"/>
      <c r="CQW41" s="112"/>
      <c r="CQX41" s="112"/>
      <c r="CQY41" s="112"/>
      <c r="CQZ41" s="112"/>
      <c r="CRA41" s="112"/>
      <c r="CRB41" s="112"/>
      <c r="CRC41" s="112"/>
      <c r="CRD41" s="112"/>
      <c r="CRE41" s="112"/>
      <c r="CRF41" s="112"/>
      <c r="CRG41" s="112"/>
      <c r="CRH41" s="112"/>
      <c r="CRI41" s="112"/>
      <c r="CRJ41" s="112"/>
      <c r="CRK41" s="112"/>
      <c r="CRL41" s="112"/>
      <c r="CRM41" s="112"/>
      <c r="CRN41" s="112"/>
      <c r="CRO41" s="112"/>
      <c r="CRP41" s="112"/>
      <c r="CRQ41" s="112"/>
      <c r="CRR41" s="112"/>
      <c r="CRS41" s="112"/>
      <c r="CRT41" s="112"/>
      <c r="CRU41" s="112"/>
      <c r="CRV41" s="112"/>
      <c r="CRW41" s="112"/>
      <c r="CRX41" s="112"/>
      <c r="CRY41" s="112"/>
      <c r="CRZ41" s="112"/>
      <c r="CSA41" s="112"/>
      <c r="CSB41" s="112"/>
      <c r="CSC41" s="112"/>
      <c r="CSD41" s="112"/>
      <c r="CSE41" s="112"/>
      <c r="CSF41" s="112"/>
      <c r="CSG41" s="112"/>
      <c r="CSH41" s="112"/>
      <c r="CSI41" s="112"/>
      <c r="CSJ41" s="112"/>
      <c r="CSK41" s="112"/>
      <c r="CSL41" s="112"/>
      <c r="CSM41" s="112"/>
      <c r="CSN41" s="112"/>
      <c r="CSO41" s="112"/>
      <c r="CSP41" s="112"/>
      <c r="CSQ41" s="112"/>
      <c r="CSR41" s="112"/>
      <c r="CSS41" s="112"/>
      <c r="CST41" s="112"/>
      <c r="CSU41" s="112"/>
      <c r="CSV41" s="112"/>
      <c r="CSW41" s="112"/>
      <c r="CSX41" s="112"/>
      <c r="CSY41" s="112"/>
      <c r="CSZ41" s="112"/>
      <c r="CTA41" s="112"/>
      <c r="CTB41" s="112"/>
      <c r="CTC41" s="112"/>
      <c r="CTD41" s="112"/>
      <c r="CTE41" s="112"/>
      <c r="CTF41" s="112"/>
      <c r="CTG41" s="112"/>
      <c r="CTH41" s="112"/>
      <c r="CTI41" s="112"/>
      <c r="CTJ41" s="112"/>
      <c r="CTK41" s="112"/>
      <c r="CTL41" s="112"/>
      <c r="CTM41" s="112"/>
      <c r="CTN41" s="112"/>
      <c r="CTO41" s="112"/>
      <c r="CTP41" s="112"/>
      <c r="CTQ41" s="112"/>
      <c r="CTR41" s="112"/>
      <c r="CTS41" s="112"/>
      <c r="CTT41" s="112"/>
      <c r="CTU41" s="112"/>
      <c r="CTV41" s="112"/>
      <c r="CTW41" s="112"/>
      <c r="CTX41" s="112"/>
      <c r="CTY41" s="112"/>
      <c r="CTZ41" s="112"/>
      <c r="CUA41" s="112"/>
      <c r="CUB41" s="112"/>
      <c r="CUC41" s="112"/>
      <c r="CUD41" s="112"/>
      <c r="CUE41" s="112"/>
      <c r="CUF41" s="112"/>
      <c r="CUG41" s="112"/>
      <c r="CUH41" s="112"/>
      <c r="CUI41" s="112"/>
      <c r="CUJ41" s="112"/>
      <c r="CUK41" s="112"/>
      <c r="CUL41" s="112"/>
      <c r="CUM41" s="112"/>
      <c r="CUN41" s="112"/>
      <c r="CUO41" s="112"/>
      <c r="CUP41" s="112"/>
      <c r="CUQ41" s="112"/>
      <c r="CUR41" s="112"/>
      <c r="CUS41" s="112"/>
      <c r="CUT41" s="112"/>
      <c r="CUU41" s="112"/>
      <c r="CUV41" s="112"/>
      <c r="CUW41" s="112"/>
      <c r="CUX41" s="112"/>
      <c r="CUY41" s="112"/>
      <c r="CUZ41" s="112"/>
      <c r="CVA41" s="112"/>
      <c r="CVB41" s="112"/>
      <c r="CVC41" s="112"/>
      <c r="CVD41" s="112"/>
      <c r="CVE41" s="112"/>
      <c r="CVF41" s="112"/>
      <c r="CVG41" s="112"/>
      <c r="CVH41" s="112"/>
      <c r="CVI41" s="112"/>
      <c r="CVJ41" s="112"/>
      <c r="CVK41" s="112"/>
      <c r="CVL41" s="112"/>
      <c r="CVM41" s="112"/>
      <c r="CVN41" s="112"/>
      <c r="CVO41" s="112"/>
      <c r="CVP41" s="112"/>
      <c r="CVQ41" s="112"/>
      <c r="CVR41" s="112"/>
      <c r="CVS41" s="112"/>
      <c r="CVT41" s="112"/>
      <c r="CVU41" s="112"/>
      <c r="CVV41" s="112"/>
      <c r="CVW41" s="112"/>
      <c r="CVX41" s="112"/>
      <c r="CVY41" s="112"/>
      <c r="CVZ41" s="112"/>
      <c r="CWA41" s="112"/>
      <c r="CWB41" s="112"/>
      <c r="CWC41" s="112"/>
      <c r="CWD41" s="112"/>
      <c r="CWE41" s="112"/>
      <c r="CWF41" s="112"/>
      <c r="CWG41" s="112"/>
      <c r="CWH41" s="112"/>
      <c r="CWI41" s="112"/>
      <c r="CWJ41" s="112"/>
      <c r="CWK41" s="112"/>
      <c r="CWL41" s="112"/>
      <c r="CWM41" s="112"/>
      <c r="CWN41" s="112"/>
      <c r="CWO41" s="112"/>
      <c r="CWP41" s="112"/>
      <c r="CWQ41" s="112"/>
      <c r="CWR41" s="112"/>
      <c r="CWS41" s="112"/>
      <c r="CWT41" s="112"/>
      <c r="CWU41" s="112"/>
      <c r="CWV41" s="112"/>
      <c r="CWW41" s="112"/>
      <c r="CWX41" s="112"/>
      <c r="CWY41" s="112"/>
      <c r="CWZ41" s="112"/>
      <c r="CXA41" s="112"/>
      <c r="CXB41" s="112"/>
      <c r="CXC41" s="112"/>
      <c r="CXD41" s="112"/>
      <c r="CXE41" s="112"/>
      <c r="CXF41" s="112"/>
      <c r="CXG41" s="112"/>
      <c r="CXH41" s="112"/>
      <c r="CXI41" s="112"/>
      <c r="CXJ41" s="112"/>
      <c r="CXK41" s="112"/>
      <c r="CXL41" s="112"/>
      <c r="CXM41" s="112"/>
      <c r="CXN41" s="112"/>
      <c r="CXO41" s="112"/>
      <c r="CXP41" s="112"/>
      <c r="CXQ41" s="112"/>
      <c r="CXR41" s="112"/>
      <c r="CXS41" s="112"/>
      <c r="CXT41" s="112"/>
      <c r="CXU41" s="112"/>
      <c r="CXV41" s="112"/>
      <c r="CXW41" s="112"/>
      <c r="CXX41" s="112"/>
      <c r="CXY41" s="112"/>
      <c r="CXZ41" s="112"/>
      <c r="CYA41" s="112"/>
      <c r="CYB41" s="112"/>
      <c r="CYC41" s="112"/>
      <c r="CYD41" s="112"/>
      <c r="CYE41" s="112"/>
      <c r="CYF41" s="112"/>
      <c r="CYG41" s="112"/>
      <c r="CYH41" s="112"/>
      <c r="CYI41" s="112"/>
      <c r="CYJ41" s="112"/>
      <c r="CYK41" s="112"/>
      <c r="CYL41" s="112"/>
      <c r="CYM41" s="112"/>
      <c r="CYN41" s="112"/>
      <c r="CYO41" s="112"/>
      <c r="CYP41" s="112"/>
      <c r="CYQ41" s="112"/>
      <c r="CYR41" s="112"/>
      <c r="CYS41" s="112"/>
      <c r="CYT41" s="112"/>
      <c r="CYU41" s="112"/>
      <c r="CYV41" s="112"/>
      <c r="CYW41" s="112"/>
      <c r="CYX41" s="112"/>
      <c r="CYY41" s="112"/>
      <c r="CYZ41" s="112"/>
      <c r="CZA41" s="112"/>
      <c r="CZB41" s="112"/>
      <c r="CZC41" s="112"/>
      <c r="CZD41" s="112"/>
      <c r="CZE41" s="112"/>
      <c r="CZF41" s="112"/>
      <c r="CZG41" s="112"/>
      <c r="CZH41" s="112"/>
      <c r="CZI41" s="112"/>
      <c r="CZJ41" s="112"/>
      <c r="CZK41" s="112"/>
      <c r="CZL41" s="112"/>
      <c r="CZM41" s="112"/>
      <c r="CZN41" s="112"/>
      <c r="CZO41" s="112"/>
      <c r="CZP41" s="112"/>
      <c r="CZQ41" s="112"/>
      <c r="CZR41" s="112"/>
      <c r="CZS41" s="112"/>
      <c r="CZT41" s="112"/>
      <c r="CZU41" s="112"/>
      <c r="CZV41" s="112"/>
      <c r="CZW41" s="112"/>
      <c r="CZX41" s="112"/>
      <c r="CZY41" s="112"/>
      <c r="CZZ41" s="112"/>
      <c r="DAA41" s="112"/>
      <c r="DAB41" s="112"/>
      <c r="DAC41" s="112"/>
      <c r="DAD41" s="112"/>
      <c r="DAE41" s="112"/>
      <c r="DAF41" s="112"/>
      <c r="DAG41" s="112"/>
      <c r="DAH41" s="112"/>
      <c r="DAI41" s="112"/>
      <c r="DAJ41" s="112"/>
      <c r="DAK41" s="112"/>
      <c r="DAL41" s="112"/>
      <c r="DAM41" s="112"/>
      <c r="DAN41" s="112"/>
      <c r="DAO41" s="112"/>
      <c r="DAP41" s="112"/>
      <c r="DAQ41" s="112"/>
      <c r="DAR41" s="112"/>
      <c r="DAS41" s="112"/>
      <c r="DAT41" s="112"/>
      <c r="DAU41" s="112"/>
      <c r="DAV41" s="112"/>
      <c r="DAW41" s="112"/>
      <c r="DAX41" s="112"/>
      <c r="DAY41" s="112"/>
      <c r="DAZ41" s="112"/>
      <c r="DBA41" s="112"/>
      <c r="DBB41" s="112"/>
      <c r="DBC41" s="112"/>
      <c r="DBD41" s="112"/>
      <c r="DBE41" s="112"/>
      <c r="DBF41" s="112"/>
      <c r="DBG41" s="112"/>
      <c r="DBH41" s="112"/>
      <c r="DBI41" s="112"/>
      <c r="DBJ41" s="112"/>
      <c r="DBK41" s="112"/>
      <c r="DBL41" s="112"/>
      <c r="DBM41" s="112"/>
      <c r="DBN41" s="112"/>
      <c r="DBO41" s="112"/>
      <c r="DBP41" s="112"/>
      <c r="DBQ41" s="112"/>
      <c r="DBR41" s="112"/>
      <c r="DBS41" s="112"/>
      <c r="DBT41" s="112"/>
      <c r="DBU41" s="112"/>
      <c r="DBV41" s="112"/>
      <c r="DBW41" s="112"/>
      <c r="DBX41" s="112"/>
      <c r="DBY41" s="112"/>
      <c r="DBZ41" s="112"/>
      <c r="DCA41" s="112"/>
      <c r="DCB41" s="112"/>
      <c r="DCC41" s="112"/>
      <c r="DCD41" s="112"/>
      <c r="DCE41" s="112"/>
      <c r="DCF41" s="112"/>
      <c r="DCG41" s="112"/>
      <c r="DCH41" s="112"/>
      <c r="DCI41" s="112"/>
      <c r="DCJ41" s="112"/>
      <c r="DCK41" s="112"/>
      <c r="DCL41" s="112"/>
      <c r="DCM41" s="112"/>
      <c r="DCN41" s="112"/>
      <c r="DCO41" s="112"/>
      <c r="DCP41" s="112"/>
      <c r="DCQ41" s="112"/>
      <c r="DCR41" s="112"/>
      <c r="DCS41" s="112"/>
      <c r="DCT41" s="112"/>
      <c r="DCU41" s="112"/>
      <c r="DCV41" s="112"/>
      <c r="DCW41" s="112"/>
      <c r="DCX41" s="112"/>
      <c r="DCY41" s="112"/>
      <c r="DCZ41" s="112"/>
      <c r="DDA41" s="112"/>
      <c r="DDB41" s="112"/>
      <c r="DDC41" s="112"/>
      <c r="DDD41" s="112"/>
      <c r="DDE41" s="112"/>
      <c r="DDF41" s="112"/>
      <c r="DDG41" s="112"/>
      <c r="DDH41" s="112"/>
      <c r="DDI41" s="112"/>
      <c r="DDJ41" s="112"/>
      <c r="DDK41" s="112"/>
      <c r="DDL41" s="112"/>
      <c r="DDM41" s="112"/>
      <c r="DDN41" s="112"/>
      <c r="DDO41" s="112"/>
      <c r="DDP41" s="112"/>
      <c r="DDQ41" s="112"/>
      <c r="DDR41" s="112"/>
      <c r="DDS41" s="112"/>
      <c r="DDT41" s="112"/>
      <c r="DDU41" s="112"/>
      <c r="DDV41" s="112"/>
      <c r="DDW41" s="112"/>
      <c r="DDX41" s="112"/>
      <c r="DDY41" s="112"/>
      <c r="DDZ41" s="112"/>
      <c r="DEA41" s="112"/>
      <c r="DEB41" s="112"/>
      <c r="DEC41" s="112"/>
      <c r="DED41" s="112"/>
      <c r="DEE41" s="112"/>
      <c r="DEF41" s="112"/>
      <c r="DEG41" s="112"/>
      <c r="DEH41" s="112"/>
      <c r="DEI41" s="112"/>
      <c r="DEJ41" s="112"/>
      <c r="DEK41" s="112"/>
      <c r="DEL41" s="112"/>
      <c r="DEM41" s="112"/>
      <c r="DEN41" s="112"/>
      <c r="DEO41" s="112"/>
      <c r="DEP41" s="112"/>
      <c r="DEQ41" s="112"/>
      <c r="DER41" s="112"/>
      <c r="DES41" s="112"/>
      <c r="DET41" s="112"/>
      <c r="DEU41" s="112"/>
      <c r="DEV41" s="112"/>
      <c r="DEW41" s="112"/>
      <c r="DEX41" s="112"/>
      <c r="DEY41" s="112"/>
      <c r="DEZ41" s="112"/>
      <c r="DFA41" s="112"/>
      <c r="DFB41" s="112"/>
      <c r="DFC41" s="112"/>
      <c r="DFD41" s="112"/>
      <c r="DFE41" s="112"/>
      <c r="DFF41" s="112"/>
      <c r="DFG41" s="112"/>
      <c r="DFH41" s="112"/>
      <c r="DFI41" s="112"/>
      <c r="DFJ41" s="112"/>
      <c r="DFK41" s="112"/>
      <c r="DFL41" s="112"/>
      <c r="DFM41" s="112"/>
      <c r="DFN41" s="112"/>
      <c r="DFO41" s="112"/>
      <c r="DFP41" s="112"/>
      <c r="DFQ41" s="112"/>
      <c r="DFR41" s="112"/>
      <c r="DFS41" s="112"/>
      <c r="DFT41" s="112"/>
      <c r="DFU41" s="112"/>
      <c r="DFV41" s="112"/>
      <c r="DFW41" s="112"/>
      <c r="DFX41" s="112"/>
      <c r="DFY41" s="112"/>
      <c r="DFZ41" s="112"/>
      <c r="DGA41" s="112"/>
      <c r="DGB41" s="112"/>
      <c r="DGC41" s="112"/>
      <c r="DGD41" s="112"/>
      <c r="DGE41" s="112"/>
      <c r="DGF41" s="112"/>
      <c r="DGG41" s="112"/>
      <c r="DGH41" s="112"/>
      <c r="DGI41" s="112"/>
      <c r="DGJ41" s="112"/>
      <c r="DGK41" s="112"/>
      <c r="DGL41" s="112"/>
      <c r="DGM41" s="112"/>
      <c r="DGN41" s="112"/>
      <c r="DGO41" s="112"/>
      <c r="DGP41" s="112"/>
      <c r="DGQ41" s="112"/>
      <c r="DGR41" s="112"/>
      <c r="DGS41" s="112"/>
      <c r="DGT41" s="112"/>
      <c r="DGU41" s="112"/>
      <c r="DGV41" s="112"/>
      <c r="DGW41" s="112"/>
      <c r="DGX41" s="112"/>
      <c r="DGY41" s="112"/>
      <c r="DGZ41" s="112"/>
      <c r="DHA41" s="112"/>
      <c r="DHB41" s="112"/>
      <c r="DHC41" s="112"/>
      <c r="DHD41" s="112"/>
      <c r="DHE41" s="112"/>
      <c r="DHF41" s="112"/>
      <c r="DHG41" s="112"/>
      <c r="DHH41" s="112"/>
      <c r="DHI41" s="112"/>
      <c r="DHJ41" s="112"/>
      <c r="DHK41" s="112"/>
      <c r="DHL41" s="112"/>
      <c r="DHM41" s="112"/>
      <c r="DHN41" s="112"/>
      <c r="DHO41" s="112"/>
      <c r="DHP41" s="112"/>
      <c r="DHQ41" s="112"/>
      <c r="DHR41" s="112"/>
      <c r="DHS41" s="112"/>
      <c r="DHT41" s="112"/>
      <c r="DHU41" s="112"/>
      <c r="DHV41" s="112"/>
      <c r="DHW41" s="112"/>
      <c r="DHX41" s="112"/>
      <c r="DHY41" s="112"/>
      <c r="DHZ41" s="112"/>
      <c r="DIA41" s="112"/>
      <c r="DIB41" s="112"/>
      <c r="DIC41" s="112"/>
      <c r="DID41" s="112"/>
      <c r="DIE41" s="112"/>
      <c r="DIF41" s="112"/>
      <c r="DIG41" s="112"/>
      <c r="DIH41" s="112"/>
      <c r="DII41" s="112"/>
      <c r="DIJ41" s="112"/>
      <c r="DIK41" s="112"/>
      <c r="DIL41" s="112"/>
      <c r="DIM41" s="112"/>
      <c r="DIN41" s="112"/>
      <c r="DIO41" s="112"/>
      <c r="DIP41" s="112"/>
      <c r="DIQ41" s="112"/>
      <c r="DIR41" s="112"/>
      <c r="DIS41" s="112"/>
      <c r="DIT41" s="112"/>
      <c r="DIU41" s="112"/>
      <c r="DIV41" s="112"/>
      <c r="DIW41" s="112"/>
      <c r="DIX41" s="112"/>
      <c r="DIY41" s="112"/>
      <c r="DIZ41" s="112"/>
      <c r="DJA41" s="112"/>
      <c r="DJB41" s="112"/>
      <c r="DJC41" s="112"/>
      <c r="DJD41" s="112"/>
      <c r="DJE41" s="112"/>
      <c r="DJF41" s="112"/>
      <c r="DJG41" s="112"/>
      <c r="DJH41" s="112"/>
      <c r="DJI41" s="112"/>
      <c r="DJJ41" s="112"/>
      <c r="DJK41" s="112"/>
      <c r="DJL41" s="112"/>
      <c r="DJM41" s="112"/>
      <c r="DJN41" s="112"/>
      <c r="DJO41" s="112"/>
      <c r="DJP41" s="112"/>
      <c r="DJQ41" s="112"/>
      <c r="DJR41" s="112"/>
      <c r="DJS41" s="112"/>
      <c r="DJT41" s="112"/>
      <c r="DJU41" s="112"/>
      <c r="DJV41" s="112"/>
      <c r="DJW41" s="112"/>
      <c r="DJX41" s="112"/>
      <c r="DJY41" s="112"/>
      <c r="DJZ41" s="112"/>
      <c r="DKA41" s="112"/>
      <c r="DKB41" s="112"/>
      <c r="DKC41" s="112"/>
      <c r="DKD41" s="112"/>
      <c r="DKE41" s="112"/>
      <c r="DKF41" s="112"/>
      <c r="DKG41" s="112"/>
      <c r="DKH41" s="112"/>
      <c r="DKI41" s="112"/>
      <c r="DKJ41" s="112"/>
      <c r="DKK41" s="112"/>
      <c r="DKL41" s="112"/>
      <c r="DKM41" s="112"/>
      <c r="DKN41" s="112"/>
      <c r="DKO41" s="112"/>
      <c r="DKP41" s="112"/>
      <c r="DKQ41" s="112"/>
      <c r="DKR41" s="112"/>
      <c r="DKS41" s="112"/>
      <c r="DKT41" s="112"/>
      <c r="DKU41" s="112"/>
      <c r="DKV41" s="112"/>
      <c r="DKW41" s="112"/>
      <c r="DKX41" s="112"/>
      <c r="DKY41" s="112"/>
      <c r="DKZ41" s="112"/>
      <c r="DLA41" s="112"/>
      <c r="DLB41" s="112"/>
      <c r="DLC41" s="112"/>
      <c r="DLD41" s="112"/>
      <c r="DLE41" s="112"/>
      <c r="DLF41" s="112"/>
      <c r="DLG41" s="112"/>
      <c r="DLH41" s="112"/>
      <c r="DLI41" s="112"/>
      <c r="DLJ41" s="112"/>
      <c r="DLK41" s="112"/>
      <c r="DLL41" s="112"/>
      <c r="DLM41" s="112"/>
      <c r="DLN41" s="112"/>
      <c r="DLO41" s="112"/>
      <c r="DLP41" s="112"/>
      <c r="DLQ41" s="112"/>
      <c r="DLR41" s="112"/>
      <c r="DLS41" s="112"/>
      <c r="DLT41" s="112"/>
      <c r="DLU41" s="112"/>
      <c r="DLV41" s="112"/>
      <c r="DLW41" s="112"/>
      <c r="DLX41" s="112"/>
      <c r="DLY41" s="112"/>
      <c r="DLZ41" s="112"/>
      <c r="DMA41" s="112"/>
      <c r="DMB41" s="112"/>
      <c r="DMC41" s="112"/>
      <c r="DMD41" s="112"/>
      <c r="DME41" s="112"/>
      <c r="DMF41" s="112"/>
      <c r="DMG41" s="112"/>
      <c r="DMH41" s="112"/>
      <c r="DMI41" s="112"/>
      <c r="DMJ41" s="112"/>
      <c r="DMK41" s="112"/>
      <c r="DML41" s="112"/>
      <c r="DMM41" s="112"/>
      <c r="DMN41" s="112"/>
      <c r="DMO41" s="112"/>
      <c r="DMP41" s="112"/>
      <c r="DMQ41" s="112"/>
      <c r="DMR41" s="112"/>
      <c r="DMS41" s="112"/>
      <c r="DMT41" s="112"/>
      <c r="DMU41" s="112"/>
      <c r="DMV41" s="112"/>
      <c r="DMW41" s="112"/>
      <c r="DMX41" s="112"/>
      <c r="DMY41" s="112"/>
      <c r="DMZ41" s="112"/>
      <c r="DNA41" s="112"/>
      <c r="DNB41" s="112"/>
      <c r="DNC41" s="112"/>
      <c r="DND41" s="112"/>
      <c r="DNE41" s="112"/>
      <c r="DNF41" s="112"/>
      <c r="DNG41" s="112"/>
      <c r="DNH41" s="112"/>
      <c r="DNI41" s="112"/>
      <c r="DNJ41" s="112"/>
      <c r="DNK41" s="112"/>
      <c r="DNL41" s="112"/>
      <c r="DNM41" s="112"/>
      <c r="DNN41" s="112"/>
      <c r="DNO41" s="112"/>
      <c r="DNP41" s="112"/>
      <c r="DNQ41" s="112"/>
      <c r="DNR41" s="112"/>
      <c r="DNS41" s="112"/>
      <c r="DNT41" s="112"/>
      <c r="DNU41" s="112"/>
      <c r="DNV41" s="112"/>
      <c r="DNW41" s="112"/>
      <c r="DNX41" s="112"/>
      <c r="DNY41" s="112"/>
      <c r="DNZ41" s="112"/>
      <c r="DOA41" s="112"/>
      <c r="DOB41" s="112"/>
      <c r="DOC41" s="112"/>
      <c r="DOD41" s="112"/>
      <c r="DOE41" s="112"/>
      <c r="DOF41" s="112"/>
      <c r="DOG41" s="112"/>
      <c r="DOH41" s="112"/>
      <c r="DOI41" s="112"/>
      <c r="DOJ41" s="112"/>
      <c r="DOK41" s="112"/>
      <c r="DOL41" s="112"/>
      <c r="DOM41" s="112"/>
      <c r="DON41" s="112"/>
      <c r="DOO41" s="112"/>
      <c r="DOP41" s="112"/>
      <c r="DOQ41" s="112"/>
      <c r="DOR41" s="112"/>
      <c r="DOS41" s="112"/>
      <c r="DOT41" s="112"/>
      <c r="DOU41" s="112"/>
      <c r="DOV41" s="112"/>
      <c r="DOW41" s="112"/>
      <c r="DOX41" s="112"/>
      <c r="DOY41" s="112"/>
      <c r="DOZ41" s="112"/>
      <c r="DPA41" s="112"/>
      <c r="DPB41" s="112"/>
      <c r="DPC41" s="112"/>
      <c r="DPD41" s="112"/>
      <c r="DPE41" s="112"/>
      <c r="DPF41" s="112"/>
      <c r="DPG41" s="112"/>
      <c r="DPH41" s="112"/>
      <c r="DPI41" s="112"/>
      <c r="DPJ41" s="112"/>
      <c r="DPK41" s="112"/>
      <c r="DPL41" s="112"/>
      <c r="DPM41" s="112"/>
      <c r="DPN41" s="112"/>
      <c r="DPO41" s="112"/>
      <c r="DPP41" s="112"/>
      <c r="DPQ41" s="112"/>
      <c r="DPR41" s="112"/>
      <c r="DPS41" s="112"/>
      <c r="DPT41" s="112"/>
      <c r="DPU41" s="112"/>
      <c r="DPV41" s="112"/>
      <c r="DPW41" s="112"/>
      <c r="DPX41" s="112"/>
      <c r="DPY41" s="112"/>
      <c r="DPZ41" s="112"/>
      <c r="DQA41" s="112"/>
      <c r="DQB41" s="112"/>
      <c r="DQC41" s="112"/>
      <c r="DQD41" s="112"/>
      <c r="DQE41" s="112"/>
      <c r="DQF41" s="112"/>
      <c r="DQG41" s="112"/>
      <c r="DQH41" s="112"/>
      <c r="DQI41" s="112"/>
      <c r="DQJ41" s="112"/>
      <c r="DQK41" s="112"/>
      <c r="DQL41" s="112"/>
      <c r="DQM41" s="112"/>
      <c r="DQN41" s="112"/>
      <c r="DQO41" s="112"/>
      <c r="DQP41" s="112"/>
      <c r="DQQ41" s="112"/>
      <c r="DQR41" s="112"/>
      <c r="DQS41" s="112"/>
      <c r="DQT41" s="112"/>
      <c r="DQU41" s="112"/>
      <c r="DQV41" s="112"/>
      <c r="DQW41" s="112"/>
      <c r="DQX41" s="112"/>
      <c r="DQY41" s="112"/>
      <c r="DQZ41" s="112"/>
      <c r="DRA41" s="112"/>
      <c r="DRB41" s="112"/>
      <c r="DRC41" s="112"/>
      <c r="DRD41" s="112"/>
      <c r="DRE41" s="112"/>
      <c r="DRF41" s="112"/>
      <c r="DRG41" s="112"/>
      <c r="DRH41" s="112"/>
      <c r="DRI41" s="112"/>
      <c r="DRJ41" s="112"/>
      <c r="DRK41" s="112"/>
      <c r="DRL41" s="112"/>
      <c r="DRM41" s="112"/>
      <c r="DRN41" s="112"/>
      <c r="DRO41" s="112"/>
      <c r="DRP41" s="112"/>
      <c r="DRQ41" s="112"/>
      <c r="DRR41" s="112"/>
      <c r="DRS41" s="112"/>
      <c r="DRT41" s="112"/>
      <c r="DRU41" s="112"/>
      <c r="DRV41" s="112"/>
      <c r="DRW41" s="112"/>
      <c r="DRX41" s="112"/>
      <c r="DRY41" s="112"/>
      <c r="DRZ41" s="112"/>
      <c r="DSA41" s="112"/>
      <c r="DSB41" s="112"/>
      <c r="DSC41" s="112"/>
      <c r="DSD41" s="112"/>
      <c r="DSE41" s="112"/>
      <c r="DSF41" s="112"/>
      <c r="DSG41" s="112"/>
      <c r="DSH41" s="112"/>
      <c r="DSI41" s="112"/>
      <c r="DSJ41" s="112"/>
      <c r="DSK41" s="112"/>
      <c r="DSL41" s="112"/>
      <c r="DSM41" s="112"/>
      <c r="DSN41" s="112"/>
      <c r="DSO41" s="112"/>
      <c r="DSP41" s="112"/>
      <c r="DSQ41" s="112"/>
      <c r="DSR41" s="112"/>
      <c r="DSS41" s="112"/>
      <c r="DST41" s="112"/>
      <c r="DSU41" s="112"/>
      <c r="DSV41" s="112"/>
      <c r="DSW41" s="112"/>
      <c r="DSX41" s="112"/>
      <c r="DSY41" s="112"/>
      <c r="DSZ41" s="112"/>
      <c r="DTA41" s="112"/>
      <c r="DTB41" s="112"/>
      <c r="DTC41" s="112"/>
      <c r="DTD41" s="112"/>
      <c r="DTE41" s="112"/>
      <c r="DTF41" s="112"/>
      <c r="DTG41" s="112"/>
      <c r="DTH41" s="112"/>
      <c r="DTI41" s="112"/>
      <c r="DTJ41" s="112"/>
      <c r="DTK41" s="112"/>
      <c r="DTL41" s="112"/>
      <c r="DTM41" s="112"/>
      <c r="DTN41" s="112"/>
      <c r="DTO41" s="112"/>
      <c r="DTP41" s="112"/>
      <c r="DTQ41" s="112"/>
      <c r="DTR41" s="112"/>
      <c r="DTS41" s="112"/>
      <c r="DTT41" s="112"/>
      <c r="DTU41" s="112"/>
      <c r="DTV41" s="112"/>
      <c r="DTW41" s="112"/>
      <c r="DTX41" s="112"/>
      <c r="DTY41" s="112"/>
      <c r="DTZ41" s="112"/>
      <c r="DUA41" s="112"/>
      <c r="DUB41" s="112"/>
      <c r="DUC41" s="112"/>
      <c r="DUD41" s="112"/>
      <c r="DUE41" s="112"/>
      <c r="DUF41" s="112"/>
      <c r="DUG41" s="112"/>
      <c r="DUH41" s="112"/>
      <c r="DUI41" s="112"/>
      <c r="DUJ41" s="112"/>
      <c r="DUK41" s="112"/>
      <c r="DUL41" s="112"/>
      <c r="DUM41" s="112"/>
      <c r="DUN41" s="112"/>
      <c r="DUO41" s="112"/>
      <c r="DUP41" s="112"/>
      <c r="DUQ41" s="112"/>
      <c r="DUR41" s="112"/>
      <c r="DUS41" s="112"/>
      <c r="DUT41" s="112"/>
      <c r="DUU41" s="112"/>
      <c r="DUV41" s="112"/>
      <c r="DUW41" s="112"/>
      <c r="DUX41" s="112"/>
      <c r="DUY41" s="112"/>
      <c r="DUZ41" s="112"/>
      <c r="DVA41" s="112"/>
      <c r="DVB41" s="112"/>
      <c r="DVC41" s="112"/>
      <c r="DVD41" s="112"/>
      <c r="DVE41" s="112"/>
      <c r="DVF41" s="112"/>
      <c r="DVG41" s="112"/>
      <c r="DVH41" s="112"/>
      <c r="DVI41" s="112"/>
      <c r="DVJ41" s="112"/>
      <c r="DVK41" s="112"/>
      <c r="DVL41" s="112"/>
      <c r="DVM41" s="112"/>
      <c r="DVN41" s="112"/>
      <c r="DVO41" s="112"/>
      <c r="DVP41" s="112"/>
      <c r="DVQ41" s="112"/>
      <c r="DVR41" s="112"/>
      <c r="DVS41" s="112"/>
      <c r="DVT41" s="112"/>
      <c r="DVU41" s="112"/>
      <c r="DVV41" s="112"/>
      <c r="DVW41" s="112"/>
      <c r="DVX41" s="112"/>
      <c r="DVY41" s="112"/>
      <c r="DVZ41" s="112"/>
      <c r="DWA41" s="112"/>
      <c r="DWB41" s="112"/>
      <c r="DWC41" s="112"/>
      <c r="DWD41" s="112"/>
      <c r="DWE41" s="112"/>
      <c r="DWF41" s="112"/>
      <c r="DWG41" s="112"/>
      <c r="DWH41" s="112"/>
      <c r="DWI41" s="112"/>
      <c r="DWJ41" s="112"/>
      <c r="DWK41" s="112"/>
      <c r="DWL41" s="112"/>
      <c r="DWM41" s="112"/>
      <c r="DWN41" s="112"/>
      <c r="DWO41" s="112"/>
      <c r="DWP41" s="112"/>
      <c r="DWQ41" s="112"/>
      <c r="DWR41" s="112"/>
      <c r="DWS41" s="112"/>
      <c r="DWT41" s="112"/>
      <c r="DWU41" s="112"/>
      <c r="DWV41" s="112"/>
      <c r="DWW41" s="112"/>
      <c r="DWX41" s="112"/>
      <c r="DWY41" s="112"/>
      <c r="DWZ41" s="112"/>
      <c r="DXA41" s="112"/>
      <c r="DXB41" s="112"/>
      <c r="DXC41" s="112"/>
      <c r="DXD41" s="112"/>
      <c r="DXE41" s="112"/>
      <c r="DXF41" s="112"/>
      <c r="DXG41" s="112"/>
      <c r="DXH41" s="112"/>
      <c r="DXI41" s="112"/>
      <c r="DXJ41" s="112"/>
      <c r="DXK41" s="112"/>
      <c r="DXL41" s="112"/>
      <c r="DXM41" s="112"/>
      <c r="DXN41" s="112"/>
      <c r="DXO41" s="112"/>
      <c r="DXP41" s="112"/>
      <c r="DXQ41" s="112"/>
      <c r="DXR41" s="112"/>
      <c r="DXS41" s="112"/>
      <c r="DXT41" s="112"/>
      <c r="DXU41" s="112"/>
      <c r="DXV41" s="112"/>
      <c r="DXW41" s="112"/>
      <c r="DXX41" s="112"/>
      <c r="DXY41" s="112"/>
      <c r="DXZ41" s="112"/>
      <c r="DYA41" s="112"/>
      <c r="DYB41" s="112"/>
      <c r="DYC41" s="112"/>
      <c r="DYD41" s="112"/>
      <c r="DYE41" s="112"/>
      <c r="DYF41" s="112"/>
      <c r="DYG41" s="112"/>
      <c r="DYH41" s="112"/>
      <c r="DYI41" s="112"/>
      <c r="DYJ41" s="112"/>
      <c r="DYK41" s="112"/>
      <c r="DYL41" s="112"/>
      <c r="DYM41" s="112"/>
      <c r="DYN41" s="112"/>
      <c r="DYO41" s="112"/>
      <c r="DYP41" s="112"/>
      <c r="DYQ41" s="112"/>
      <c r="DYR41" s="112"/>
      <c r="DYS41" s="112"/>
      <c r="DYT41" s="112"/>
      <c r="DYU41" s="112"/>
      <c r="DYV41" s="112"/>
      <c r="DYW41" s="112"/>
      <c r="DYX41" s="112"/>
      <c r="DYY41" s="112"/>
      <c r="DYZ41" s="112"/>
      <c r="DZA41" s="112"/>
      <c r="DZB41" s="112"/>
      <c r="DZC41" s="112"/>
      <c r="DZD41" s="112"/>
      <c r="DZE41" s="112"/>
      <c r="DZF41" s="112"/>
      <c r="DZG41" s="112"/>
      <c r="DZH41" s="112"/>
      <c r="DZI41" s="112"/>
      <c r="DZJ41" s="112"/>
      <c r="DZK41" s="112"/>
      <c r="DZL41" s="112"/>
      <c r="DZM41" s="112"/>
      <c r="DZN41" s="112"/>
      <c r="DZO41" s="112"/>
      <c r="DZP41" s="112"/>
      <c r="DZQ41" s="112"/>
      <c r="DZR41" s="112"/>
      <c r="DZS41" s="112"/>
      <c r="DZT41" s="112"/>
      <c r="DZU41" s="112"/>
      <c r="DZV41" s="112"/>
      <c r="DZW41" s="112"/>
      <c r="DZX41" s="112"/>
      <c r="DZY41" s="112"/>
      <c r="DZZ41" s="112"/>
      <c r="EAA41" s="112"/>
      <c r="EAB41" s="112"/>
      <c r="EAC41" s="112"/>
      <c r="EAD41" s="112"/>
      <c r="EAE41" s="112"/>
      <c r="EAF41" s="112"/>
      <c r="EAG41" s="112"/>
      <c r="EAH41" s="112"/>
      <c r="EAI41" s="112"/>
      <c r="EAJ41" s="112"/>
      <c r="EAK41" s="112"/>
      <c r="EAL41" s="112"/>
      <c r="EAM41" s="112"/>
      <c r="EAN41" s="112"/>
      <c r="EAO41" s="112"/>
      <c r="EAP41" s="112"/>
      <c r="EAQ41" s="112"/>
      <c r="EAR41" s="112"/>
      <c r="EAS41" s="112"/>
      <c r="EAT41" s="112"/>
      <c r="EAU41" s="112"/>
      <c r="EAV41" s="112"/>
      <c r="EAW41" s="112"/>
      <c r="EAX41" s="112"/>
      <c r="EAY41" s="112"/>
      <c r="EAZ41" s="112"/>
      <c r="EBA41" s="112"/>
      <c r="EBB41" s="112"/>
      <c r="EBC41" s="112"/>
      <c r="EBD41" s="112"/>
      <c r="EBE41" s="112"/>
      <c r="EBF41" s="112"/>
      <c r="EBG41" s="112"/>
      <c r="EBH41" s="112"/>
      <c r="EBI41" s="112"/>
      <c r="EBJ41" s="112"/>
      <c r="EBK41" s="112"/>
      <c r="EBL41" s="112"/>
      <c r="EBM41" s="112"/>
      <c r="EBN41" s="112"/>
      <c r="EBO41" s="112"/>
      <c r="EBP41" s="112"/>
      <c r="EBQ41" s="112"/>
      <c r="EBR41" s="112"/>
      <c r="EBS41" s="112"/>
      <c r="EBT41" s="112"/>
      <c r="EBU41" s="112"/>
      <c r="EBV41" s="112"/>
      <c r="EBW41" s="112"/>
      <c r="EBX41" s="112"/>
      <c r="EBY41" s="112"/>
      <c r="EBZ41" s="112"/>
      <c r="ECA41" s="112"/>
      <c r="ECB41" s="112"/>
      <c r="ECC41" s="112"/>
      <c r="ECD41" s="112"/>
      <c r="ECE41" s="112"/>
      <c r="ECF41" s="112"/>
      <c r="ECG41" s="112"/>
      <c r="ECH41" s="112"/>
      <c r="ECI41" s="112"/>
      <c r="ECJ41" s="112"/>
      <c r="ECK41" s="112"/>
      <c r="ECL41" s="112"/>
      <c r="ECM41" s="112"/>
      <c r="ECN41" s="112"/>
      <c r="ECO41" s="112"/>
      <c r="ECP41" s="112"/>
      <c r="ECQ41" s="112"/>
      <c r="ECR41" s="112"/>
      <c r="ECS41" s="112"/>
      <c r="ECT41" s="112"/>
      <c r="ECU41" s="112"/>
      <c r="ECV41" s="112"/>
      <c r="ECW41" s="112"/>
      <c r="ECX41" s="112"/>
      <c r="ECY41" s="112"/>
      <c r="ECZ41" s="112"/>
      <c r="EDA41" s="112"/>
      <c r="EDB41" s="112"/>
      <c r="EDC41" s="112"/>
      <c r="EDD41" s="112"/>
      <c r="EDE41" s="112"/>
      <c r="EDF41" s="112"/>
      <c r="EDG41" s="112"/>
      <c r="EDH41" s="112"/>
      <c r="EDI41" s="112"/>
      <c r="EDJ41" s="112"/>
      <c r="EDK41" s="112"/>
      <c r="EDL41" s="112"/>
      <c r="EDM41" s="112"/>
      <c r="EDN41" s="112"/>
      <c r="EDO41" s="112"/>
      <c r="EDP41" s="112"/>
      <c r="EDQ41" s="112"/>
      <c r="EDR41" s="112"/>
      <c r="EDS41" s="112"/>
      <c r="EDT41" s="112"/>
      <c r="EDU41" s="112"/>
      <c r="EDV41" s="112"/>
      <c r="EDW41" s="112"/>
      <c r="EDX41" s="112"/>
      <c r="EDY41" s="112"/>
      <c r="EDZ41" s="112"/>
      <c r="EEA41" s="112"/>
      <c r="EEB41" s="112"/>
      <c r="EEC41" s="112"/>
      <c r="EED41" s="112"/>
      <c r="EEE41" s="112"/>
      <c r="EEF41" s="112"/>
      <c r="EEG41" s="112"/>
      <c r="EEH41" s="112"/>
      <c r="EEI41" s="112"/>
      <c r="EEJ41" s="112"/>
      <c r="EEK41" s="112"/>
      <c r="EEL41" s="112"/>
      <c r="EEM41" s="112"/>
      <c r="EEN41" s="112"/>
      <c r="EEO41" s="112"/>
      <c r="EEP41" s="112"/>
      <c r="EEQ41" s="112"/>
      <c r="EER41" s="112"/>
      <c r="EES41" s="112"/>
      <c r="EET41" s="112"/>
      <c r="EEU41" s="112"/>
      <c r="EEV41" s="112"/>
      <c r="EEW41" s="112"/>
      <c r="EEX41" s="112"/>
      <c r="EEY41" s="112"/>
      <c r="EEZ41" s="112"/>
      <c r="EFA41" s="112"/>
      <c r="EFB41" s="112"/>
      <c r="EFC41" s="112"/>
      <c r="EFD41" s="112"/>
      <c r="EFE41" s="112"/>
      <c r="EFF41" s="112"/>
      <c r="EFG41" s="112"/>
      <c r="EFH41" s="112"/>
      <c r="EFI41" s="112"/>
      <c r="EFJ41" s="112"/>
      <c r="EFK41" s="112"/>
      <c r="EFL41" s="112"/>
      <c r="EFM41" s="112"/>
      <c r="EFN41" s="112"/>
      <c r="EFO41" s="112"/>
      <c r="EFP41" s="112"/>
      <c r="EFQ41" s="112"/>
      <c r="EFR41" s="112"/>
      <c r="EFS41" s="112"/>
      <c r="EFT41" s="112"/>
      <c r="EFU41" s="112"/>
      <c r="EFV41" s="112"/>
      <c r="EFW41" s="112"/>
      <c r="EFX41" s="112"/>
      <c r="EFY41" s="112"/>
      <c r="EFZ41" s="112"/>
      <c r="EGA41" s="112"/>
      <c r="EGB41" s="112"/>
      <c r="EGC41" s="112"/>
      <c r="EGD41" s="112"/>
      <c r="EGE41" s="112"/>
      <c r="EGF41" s="112"/>
      <c r="EGG41" s="112"/>
      <c r="EGH41" s="112"/>
      <c r="EGI41" s="112"/>
      <c r="EGJ41" s="112"/>
      <c r="EGK41" s="112"/>
      <c r="EGL41" s="112"/>
      <c r="EGM41" s="112"/>
      <c r="EGN41" s="112"/>
      <c r="EGO41" s="112"/>
      <c r="EGP41" s="112"/>
      <c r="EGQ41" s="112"/>
      <c r="EGR41" s="112"/>
      <c r="EGS41" s="112"/>
      <c r="EGT41" s="112"/>
      <c r="EGU41" s="112"/>
      <c r="EGV41" s="112"/>
      <c r="EGW41" s="112"/>
      <c r="EGX41" s="112"/>
      <c r="EGY41" s="112"/>
      <c r="EGZ41" s="112"/>
      <c r="EHA41" s="112"/>
      <c r="EHB41" s="112"/>
      <c r="EHC41" s="112"/>
      <c r="EHD41" s="112"/>
      <c r="EHE41" s="112"/>
      <c r="EHF41" s="112"/>
      <c r="EHG41" s="112"/>
      <c r="EHH41" s="112"/>
      <c r="EHI41" s="112"/>
      <c r="EHJ41" s="112"/>
      <c r="EHK41" s="112"/>
      <c r="EHL41" s="112"/>
      <c r="EHM41" s="112"/>
      <c r="EHN41" s="112"/>
      <c r="EHO41" s="112"/>
      <c r="EHP41" s="112"/>
      <c r="EHQ41" s="112"/>
      <c r="EHR41" s="112"/>
      <c r="EHS41" s="112"/>
      <c r="EHT41" s="112"/>
      <c r="EHU41" s="112"/>
      <c r="EHV41" s="112"/>
      <c r="EHW41" s="112"/>
      <c r="EHX41" s="112"/>
      <c r="EHY41" s="112"/>
      <c r="EHZ41" s="112"/>
      <c r="EIA41" s="112"/>
      <c r="EIB41" s="112"/>
      <c r="EIC41" s="112"/>
      <c r="EID41" s="112"/>
      <c r="EIE41" s="112"/>
      <c r="EIF41" s="112"/>
      <c r="EIG41" s="112"/>
      <c r="EIH41" s="112"/>
      <c r="EII41" s="112"/>
      <c r="EIJ41" s="112"/>
      <c r="EIK41" s="112"/>
      <c r="EIL41" s="112"/>
      <c r="EIM41" s="112"/>
      <c r="EIN41" s="112"/>
      <c r="EIO41" s="112"/>
      <c r="EIP41" s="112"/>
      <c r="EIQ41" s="112"/>
      <c r="EIR41" s="112"/>
      <c r="EIS41" s="112"/>
      <c r="EIT41" s="112"/>
      <c r="EIU41" s="112"/>
      <c r="EIV41" s="112"/>
      <c r="EIW41" s="112"/>
      <c r="EIX41" s="112"/>
      <c r="EIY41" s="112"/>
      <c r="EIZ41" s="112"/>
      <c r="EJA41" s="112"/>
      <c r="EJB41" s="112"/>
      <c r="EJC41" s="112"/>
      <c r="EJD41" s="112"/>
      <c r="EJE41" s="112"/>
      <c r="EJF41" s="112"/>
      <c r="EJG41" s="112"/>
      <c r="EJH41" s="112"/>
      <c r="EJI41" s="112"/>
      <c r="EJJ41" s="112"/>
      <c r="EJK41" s="112"/>
      <c r="EJL41" s="112"/>
      <c r="EJM41" s="112"/>
      <c r="EJN41" s="112"/>
      <c r="EJO41" s="112"/>
      <c r="EJP41" s="112"/>
      <c r="EJQ41" s="112"/>
      <c r="EJR41" s="112"/>
      <c r="EJS41" s="112"/>
      <c r="EJT41" s="112"/>
      <c r="EJU41" s="112"/>
      <c r="EJV41" s="112"/>
      <c r="EJW41" s="112"/>
      <c r="EJX41" s="112"/>
      <c r="EJY41" s="112"/>
      <c r="EJZ41" s="112"/>
      <c r="EKA41" s="112"/>
      <c r="EKB41" s="112"/>
      <c r="EKC41" s="112"/>
      <c r="EKD41" s="112"/>
      <c r="EKE41" s="112"/>
      <c r="EKF41" s="112"/>
      <c r="EKG41" s="112"/>
      <c r="EKH41" s="112"/>
      <c r="EKI41" s="112"/>
      <c r="EKJ41" s="112"/>
      <c r="EKK41" s="112"/>
      <c r="EKL41" s="112"/>
      <c r="EKM41" s="112"/>
      <c r="EKN41" s="112"/>
      <c r="EKO41" s="112"/>
      <c r="EKP41" s="112"/>
      <c r="EKQ41" s="112"/>
      <c r="EKR41" s="112"/>
      <c r="EKS41" s="112"/>
      <c r="EKT41" s="112"/>
      <c r="EKU41" s="112"/>
      <c r="EKV41" s="112"/>
      <c r="EKW41" s="112"/>
      <c r="EKX41" s="112"/>
      <c r="EKY41" s="112"/>
      <c r="EKZ41" s="112"/>
      <c r="ELA41" s="112"/>
      <c r="ELB41" s="112"/>
      <c r="ELC41" s="112"/>
      <c r="ELD41" s="112"/>
      <c r="ELE41" s="112"/>
      <c r="ELF41" s="112"/>
      <c r="ELG41" s="112"/>
      <c r="ELH41" s="112"/>
      <c r="ELI41" s="112"/>
      <c r="ELJ41" s="112"/>
      <c r="ELK41" s="112"/>
      <c r="ELL41" s="112"/>
      <c r="ELM41" s="112"/>
      <c r="ELN41" s="112"/>
      <c r="ELO41" s="112"/>
      <c r="ELP41" s="112"/>
      <c r="ELQ41" s="112"/>
      <c r="ELR41" s="112"/>
      <c r="ELS41" s="112"/>
      <c r="ELT41" s="112"/>
      <c r="ELU41" s="112"/>
      <c r="ELV41" s="112"/>
      <c r="ELW41" s="112"/>
      <c r="ELX41" s="112"/>
      <c r="ELY41" s="112"/>
      <c r="ELZ41" s="112"/>
      <c r="EMA41" s="112"/>
      <c r="EMB41" s="112"/>
      <c r="EMC41" s="112"/>
      <c r="EMD41" s="112"/>
      <c r="EME41" s="112"/>
      <c r="EMF41" s="112"/>
      <c r="EMG41" s="112"/>
      <c r="EMH41" s="112"/>
      <c r="EMI41" s="112"/>
      <c r="EMJ41" s="112"/>
      <c r="EMK41" s="112"/>
      <c r="EML41" s="112"/>
      <c r="EMM41" s="112"/>
      <c r="EMN41" s="112"/>
      <c r="EMO41" s="112"/>
      <c r="EMP41" s="112"/>
      <c r="EMQ41" s="112"/>
      <c r="EMR41" s="112"/>
      <c r="EMS41" s="112"/>
      <c r="EMT41" s="112"/>
      <c r="EMU41" s="112"/>
      <c r="EMV41" s="112"/>
      <c r="EMW41" s="112"/>
      <c r="EMX41" s="112"/>
      <c r="EMY41" s="112"/>
      <c r="EMZ41" s="112"/>
      <c r="ENA41" s="112"/>
      <c r="ENB41" s="112"/>
      <c r="ENC41" s="112"/>
      <c r="END41" s="112"/>
      <c r="ENE41" s="112"/>
      <c r="ENF41" s="112"/>
      <c r="ENG41" s="112"/>
      <c r="ENH41" s="112"/>
      <c r="ENI41" s="112"/>
      <c r="ENJ41" s="112"/>
      <c r="ENK41" s="112"/>
      <c r="ENL41" s="112"/>
      <c r="ENM41" s="112"/>
      <c r="ENN41" s="112"/>
      <c r="ENO41" s="112"/>
      <c r="ENP41" s="112"/>
      <c r="ENQ41" s="112"/>
      <c r="ENR41" s="112"/>
      <c r="ENS41" s="112"/>
      <c r="ENT41" s="112"/>
      <c r="ENU41" s="112"/>
      <c r="ENV41" s="112"/>
      <c r="ENW41" s="112"/>
      <c r="ENX41" s="112"/>
      <c r="ENY41" s="112"/>
      <c r="ENZ41" s="112"/>
      <c r="EOA41" s="112"/>
      <c r="EOB41" s="112"/>
      <c r="EOC41" s="112"/>
      <c r="EOD41" s="112"/>
      <c r="EOE41" s="112"/>
      <c r="EOF41" s="112"/>
      <c r="EOG41" s="112"/>
      <c r="EOH41" s="112"/>
      <c r="EOI41" s="112"/>
      <c r="EOJ41" s="112"/>
      <c r="EOK41" s="112"/>
      <c r="EOL41" s="112"/>
      <c r="EOM41" s="112"/>
      <c r="EON41" s="112"/>
      <c r="EOO41" s="112"/>
      <c r="EOP41" s="112"/>
      <c r="EOQ41" s="112"/>
      <c r="EOR41" s="112"/>
      <c r="EOS41" s="112"/>
      <c r="EOT41" s="112"/>
      <c r="EOU41" s="112"/>
      <c r="EOV41" s="112"/>
      <c r="EOW41" s="112"/>
      <c r="EOX41" s="112"/>
      <c r="EOY41" s="112"/>
      <c r="EOZ41" s="112"/>
      <c r="EPA41" s="112"/>
      <c r="EPB41" s="112"/>
      <c r="EPC41" s="112"/>
      <c r="EPD41" s="112"/>
      <c r="EPE41" s="112"/>
      <c r="EPF41" s="112"/>
      <c r="EPG41" s="112"/>
      <c r="EPH41" s="112"/>
      <c r="EPI41" s="112"/>
      <c r="EPJ41" s="112"/>
      <c r="EPK41" s="112"/>
      <c r="EPL41" s="112"/>
      <c r="EPM41" s="112"/>
      <c r="EPN41" s="112"/>
      <c r="EPO41" s="112"/>
      <c r="EPP41" s="112"/>
      <c r="EPQ41" s="112"/>
      <c r="EPR41" s="112"/>
      <c r="EPS41" s="112"/>
      <c r="EPT41" s="112"/>
      <c r="EPU41" s="112"/>
      <c r="EPV41" s="112"/>
      <c r="EPW41" s="112"/>
      <c r="EPX41" s="112"/>
      <c r="EPY41" s="112"/>
      <c r="EPZ41" s="112"/>
      <c r="EQA41" s="112"/>
      <c r="EQB41" s="112"/>
      <c r="EQC41" s="112"/>
      <c r="EQD41" s="112"/>
      <c r="EQE41" s="112"/>
      <c r="EQF41" s="112"/>
      <c r="EQG41" s="112"/>
      <c r="EQH41" s="112"/>
      <c r="EQI41" s="112"/>
      <c r="EQJ41" s="112"/>
      <c r="EQK41" s="112"/>
      <c r="EQL41" s="112"/>
      <c r="EQM41" s="112"/>
      <c r="EQN41" s="112"/>
      <c r="EQO41" s="112"/>
      <c r="EQP41" s="112"/>
      <c r="EQQ41" s="112"/>
      <c r="EQR41" s="112"/>
      <c r="EQS41" s="112"/>
      <c r="EQT41" s="112"/>
      <c r="EQU41" s="112"/>
      <c r="EQV41" s="112"/>
      <c r="EQW41" s="112"/>
      <c r="EQX41" s="112"/>
      <c r="EQY41" s="112"/>
      <c r="EQZ41" s="112"/>
      <c r="ERA41" s="112"/>
      <c r="ERB41" s="112"/>
      <c r="ERC41" s="112"/>
      <c r="ERD41" s="112"/>
      <c r="ERE41" s="112"/>
      <c r="ERF41" s="112"/>
      <c r="ERG41" s="112"/>
      <c r="ERH41" s="112"/>
      <c r="ERI41" s="112"/>
      <c r="ERJ41" s="112"/>
      <c r="ERK41" s="112"/>
      <c r="ERL41" s="112"/>
      <c r="ERM41" s="112"/>
      <c r="ERN41" s="112"/>
      <c r="ERO41" s="112"/>
      <c r="ERP41" s="112"/>
      <c r="ERQ41" s="112"/>
      <c r="ERR41" s="112"/>
      <c r="ERS41" s="112"/>
      <c r="ERT41" s="112"/>
      <c r="ERU41" s="112"/>
      <c r="ERV41" s="112"/>
      <c r="ERW41" s="112"/>
      <c r="ERX41" s="112"/>
      <c r="ERY41" s="112"/>
      <c r="ERZ41" s="112"/>
      <c r="ESA41" s="112"/>
      <c r="ESB41" s="112"/>
      <c r="ESC41" s="112"/>
      <c r="ESD41" s="112"/>
      <c r="ESE41" s="112"/>
      <c r="ESF41" s="112"/>
      <c r="ESG41" s="112"/>
      <c r="ESH41" s="112"/>
      <c r="ESI41" s="112"/>
      <c r="ESJ41" s="112"/>
      <c r="ESK41" s="112"/>
      <c r="ESL41" s="112"/>
      <c r="ESM41" s="112"/>
      <c r="ESN41" s="112"/>
      <c r="ESO41" s="112"/>
      <c r="ESP41" s="112"/>
      <c r="ESQ41" s="112"/>
      <c r="ESR41" s="112"/>
      <c r="ESS41" s="112"/>
      <c r="EST41" s="112"/>
      <c r="ESU41" s="112"/>
      <c r="ESV41" s="112"/>
      <c r="ESW41" s="112"/>
      <c r="ESX41" s="112"/>
      <c r="ESY41" s="112"/>
      <c r="ESZ41" s="112"/>
      <c r="ETA41" s="112"/>
      <c r="ETB41" s="112"/>
      <c r="ETC41" s="112"/>
      <c r="ETD41" s="112"/>
      <c r="ETE41" s="112"/>
      <c r="ETF41" s="112"/>
      <c r="ETG41" s="112"/>
      <c r="ETH41" s="112"/>
      <c r="ETI41" s="112"/>
      <c r="ETJ41" s="112"/>
      <c r="ETK41" s="112"/>
      <c r="ETL41" s="112"/>
      <c r="ETM41" s="112"/>
      <c r="ETN41" s="112"/>
      <c r="ETO41" s="112"/>
      <c r="ETP41" s="112"/>
      <c r="ETQ41" s="112"/>
      <c r="ETR41" s="112"/>
      <c r="ETS41" s="112"/>
      <c r="ETT41" s="112"/>
      <c r="ETU41" s="112"/>
      <c r="ETV41" s="112"/>
      <c r="ETW41" s="112"/>
      <c r="ETX41" s="112"/>
      <c r="ETY41" s="112"/>
      <c r="ETZ41" s="112"/>
      <c r="EUA41" s="112"/>
      <c r="EUB41" s="112"/>
      <c r="EUC41" s="112"/>
      <c r="EUD41" s="112"/>
      <c r="EUE41" s="112"/>
      <c r="EUF41" s="112"/>
      <c r="EUG41" s="112"/>
      <c r="EUH41" s="112"/>
      <c r="EUI41" s="112"/>
      <c r="EUJ41" s="112"/>
      <c r="EUK41" s="112"/>
      <c r="EUL41" s="112"/>
      <c r="EUM41" s="112"/>
      <c r="EUN41" s="112"/>
      <c r="EUO41" s="112"/>
      <c r="EUP41" s="112"/>
      <c r="EUQ41" s="112"/>
      <c r="EUR41" s="112"/>
      <c r="EUS41" s="112"/>
      <c r="EUT41" s="112"/>
      <c r="EUU41" s="112"/>
      <c r="EUV41" s="112"/>
      <c r="EUW41" s="112"/>
      <c r="EUX41" s="112"/>
      <c r="EUY41" s="112"/>
      <c r="EUZ41" s="112"/>
      <c r="EVA41" s="112"/>
      <c r="EVB41" s="112"/>
      <c r="EVC41" s="112"/>
      <c r="EVD41" s="112"/>
      <c r="EVE41" s="112"/>
      <c r="EVF41" s="112"/>
      <c r="EVG41" s="112"/>
      <c r="EVH41" s="112"/>
      <c r="EVI41" s="112"/>
      <c r="EVJ41" s="112"/>
      <c r="EVK41" s="112"/>
      <c r="EVL41" s="112"/>
      <c r="EVM41" s="112"/>
      <c r="EVN41" s="112"/>
      <c r="EVO41" s="112"/>
      <c r="EVP41" s="112"/>
      <c r="EVQ41" s="112"/>
      <c r="EVR41" s="112"/>
      <c r="EVS41" s="112"/>
      <c r="EVT41" s="112"/>
      <c r="EVU41" s="112"/>
      <c r="EVV41" s="112"/>
      <c r="EVW41" s="112"/>
      <c r="EVX41" s="112"/>
      <c r="EVY41" s="112"/>
      <c r="EVZ41" s="112"/>
      <c r="EWA41" s="112"/>
      <c r="EWB41" s="112"/>
      <c r="EWC41" s="112"/>
      <c r="EWD41" s="112"/>
      <c r="EWE41" s="112"/>
      <c r="EWF41" s="112"/>
      <c r="EWG41" s="112"/>
      <c r="EWH41" s="112"/>
      <c r="EWI41" s="112"/>
      <c r="EWJ41" s="112"/>
      <c r="EWK41" s="112"/>
      <c r="EWL41" s="112"/>
      <c r="EWM41" s="112"/>
      <c r="EWN41" s="112"/>
      <c r="EWO41" s="112"/>
      <c r="EWP41" s="112"/>
      <c r="EWQ41" s="112"/>
      <c r="EWR41" s="112"/>
      <c r="EWS41" s="112"/>
      <c r="EWT41" s="112"/>
      <c r="EWU41" s="112"/>
      <c r="EWV41" s="112"/>
      <c r="EWW41" s="112"/>
      <c r="EWX41" s="112"/>
      <c r="EWY41" s="112"/>
      <c r="EWZ41" s="112"/>
      <c r="EXA41" s="112"/>
      <c r="EXB41" s="112"/>
      <c r="EXC41" s="112"/>
      <c r="EXD41" s="112"/>
      <c r="EXE41" s="112"/>
      <c r="EXF41" s="112"/>
      <c r="EXG41" s="112"/>
      <c r="EXH41" s="112"/>
      <c r="EXI41" s="112"/>
      <c r="EXJ41" s="112"/>
      <c r="EXK41" s="112"/>
      <c r="EXL41" s="112"/>
      <c r="EXM41" s="112"/>
      <c r="EXN41" s="112"/>
      <c r="EXO41" s="112"/>
      <c r="EXP41" s="112"/>
      <c r="EXQ41" s="112"/>
      <c r="EXR41" s="112"/>
      <c r="EXS41" s="112"/>
      <c r="EXT41" s="112"/>
      <c r="EXU41" s="112"/>
      <c r="EXV41" s="112"/>
      <c r="EXW41" s="112"/>
      <c r="EXX41" s="112"/>
      <c r="EXY41" s="112"/>
      <c r="EXZ41" s="112"/>
      <c r="EYA41" s="112"/>
      <c r="EYB41" s="112"/>
      <c r="EYC41" s="112"/>
      <c r="EYD41" s="112"/>
      <c r="EYE41" s="112"/>
      <c r="EYF41" s="112"/>
      <c r="EYG41" s="112"/>
      <c r="EYH41" s="112"/>
      <c r="EYI41" s="112"/>
      <c r="EYJ41" s="112"/>
      <c r="EYK41" s="112"/>
      <c r="EYL41" s="112"/>
      <c r="EYM41" s="112"/>
      <c r="EYN41" s="112"/>
      <c r="EYO41" s="112"/>
      <c r="EYP41" s="112"/>
      <c r="EYQ41" s="112"/>
      <c r="EYR41" s="112"/>
      <c r="EYS41" s="112"/>
      <c r="EYT41" s="112"/>
      <c r="EYU41" s="112"/>
      <c r="EYV41" s="112"/>
      <c r="EYW41" s="112"/>
      <c r="EYX41" s="112"/>
      <c r="EYY41" s="112"/>
      <c r="EYZ41" s="112"/>
      <c r="EZA41" s="112"/>
      <c r="EZB41" s="112"/>
      <c r="EZC41" s="112"/>
      <c r="EZD41" s="112"/>
      <c r="EZE41" s="112"/>
      <c r="EZF41" s="112"/>
      <c r="EZG41" s="112"/>
      <c r="EZH41" s="112"/>
      <c r="EZI41" s="112"/>
      <c r="EZJ41" s="112"/>
      <c r="EZK41" s="112"/>
      <c r="EZL41" s="112"/>
      <c r="EZM41" s="112"/>
      <c r="EZN41" s="112"/>
      <c r="EZO41" s="112"/>
      <c r="EZP41" s="112"/>
      <c r="EZQ41" s="112"/>
      <c r="EZR41" s="112"/>
      <c r="EZS41" s="112"/>
      <c r="EZT41" s="112"/>
      <c r="EZU41" s="112"/>
      <c r="EZV41" s="112"/>
      <c r="EZW41" s="112"/>
      <c r="EZX41" s="112"/>
      <c r="EZY41" s="112"/>
      <c r="EZZ41" s="112"/>
      <c r="FAA41" s="112"/>
      <c r="FAB41" s="112"/>
      <c r="FAC41" s="112"/>
      <c r="FAD41" s="112"/>
      <c r="FAE41" s="112"/>
      <c r="FAF41" s="112"/>
      <c r="FAG41" s="112"/>
      <c r="FAH41" s="112"/>
      <c r="FAI41" s="112"/>
      <c r="FAJ41" s="112"/>
      <c r="FAK41" s="112"/>
      <c r="FAL41" s="112"/>
      <c r="FAM41" s="112"/>
      <c r="FAN41" s="112"/>
      <c r="FAO41" s="112"/>
      <c r="FAP41" s="112"/>
      <c r="FAQ41" s="112"/>
      <c r="FAR41" s="112"/>
      <c r="FAS41" s="112"/>
      <c r="FAT41" s="112"/>
      <c r="FAU41" s="112"/>
      <c r="FAV41" s="112"/>
      <c r="FAW41" s="112"/>
      <c r="FAX41" s="112"/>
      <c r="FAY41" s="112"/>
      <c r="FAZ41" s="112"/>
      <c r="FBA41" s="112"/>
      <c r="FBB41" s="112"/>
      <c r="FBC41" s="112"/>
      <c r="FBD41" s="112"/>
      <c r="FBE41" s="112"/>
      <c r="FBF41" s="112"/>
      <c r="FBG41" s="112"/>
      <c r="FBH41" s="112"/>
      <c r="FBI41" s="112"/>
      <c r="FBJ41" s="112"/>
      <c r="FBK41" s="112"/>
      <c r="FBL41" s="112"/>
      <c r="FBM41" s="112"/>
      <c r="FBN41" s="112"/>
      <c r="FBO41" s="112"/>
      <c r="FBP41" s="112"/>
      <c r="FBQ41" s="112"/>
      <c r="FBR41" s="112"/>
      <c r="FBS41" s="112"/>
      <c r="FBT41" s="112"/>
      <c r="FBU41" s="112"/>
      <c r="FBV41" s="112"/>
      <c r="FBW41" s="112"/>
      <c r="FBX41" s="112"/>
      <c r="FBY41" s="112"/>
      <c r="FBZ41" s="112"/>
      <c r="FCA41" s="112"/>
      <c r="FCB41" s="112"/>
      <c r="FCC41" s="112"/>
      <c r="FCD41" s="112"/>
      <c r="FCE41" s="112"/>
      <c r="FCF41" s="112"/>
      <c r="FCG41" s="112"/>
      <c r="FCH41" s="112"/>
      <c r="FCI41" s="112"/>
      <c r="FCJ41" s="112"/>
      <c r="FCK41" s="112"/>
      <c r="FCL41" s="112"/>
      <c r="FCM41" s="112"/>
      <c r="FCN41" s="112"/>
      <c r="FCO41" s="112"/>
      <c r="FCP41" s="112"/>
      <c r="FCQ41" s="112"/>
      <c r="FCR41" s="112"/>
      <c r="FCS41" s="112"/>
      <c r="FCT41" s="112"/>
      <c r="FCU41" s="112"/>
      <c r="FCV41" s="112"/>
      <c r="FCW41" s="112"/>
      <c r="FCX41" s="112"/>
      <c r="FCY41" s="112"/>
      <c r="FCZ41" s="112"/>
      <c r="FDA41" s="112"/>
      <c r="FDB41" s="112"/>
      <c r="FDC41" s="112"/>
      <c r="FDD41" s="112"/>
      <c r="FDE41" s="112"/>
      <c r="FDF41" s="112"/>
      <c r="FDG41" s="112"/>
      <c r="FDH41" s="112"/>
      <c r="FDI41" s="112"/>
      <c r="FDJ41" s="112"/>
      <c r="FDK41" s="112"/>
      <c r="FDL41" s="112"/>
      <c r="FDM41" s="112"/>
      <c r="FDN41" s="112"/>
      <c r="FDO41" s="112"/>
      <c r="FDP41" s="112"/>
      <c r="FDQ41" s="112"/>
      <c r="FDR41" s="112"/>
      <c r="FDS41" s="112"/>
      <c r="FDT41" s="112"/>
      <c r="FDU41" s="112"/>
      <c r="FDV41" s="112"/>
      <c r="FDW41" s="112"/>
      <c r="FDX41" s="112"/>
      <c r="FDY41" s="112"/>
      <c r="FDZ41" s="112"/>
      <c r="FEA41" s="112"/>
      <c r="FEB41" s="112"/>
      <c r="FEC41" s="112"/>
      <c r="FED41" s="112"/>
      <c r="FEE41" s="112"/>
      <c r="FEF41" s="112"/>
      <c r="FEG41" s="112"/>
      <c r="FEH41" s="112"/>
      <c r="FEI41" s="112"/>
      <c r="FEJ41" s="112"/>
      <c r="FEK41" s="112"/>
      <c r="FEL41" s="112"/>
      <c r="FEM41" s="112"/>
      <c r="FEN41" s="112"/>
      <c r="FEO41" s="112"/>
      <c r="FEP41" s="112"/>
      <c r="FEQ41" s="112"/>
      <c r="FER41" s="112"/>
      <c r="FES41" s="112"/>
      <c r="FET41" s="112"/>
      <c r="FEU41" s="112"/>
      <c r="FEV41" s="112"/>
      <c r="FEW41" s="112"/>
      <c r="FEX41" s="112"/>
      <c r="FEY41" s="112"/>
      <c r="FEZ41" s="112"/>
      <c r="FFA41" s="112"/>
      <c r="FFB41" s="112"/>
      <c r="FFC41" s="112"/>
      <c r="FFD41" s="112"/>
      <c r="FFE41" s="112"/>
      <c r="FFF41" s="112"/>
      <c r="FFG41" s="112"/>
      <c r="FFH41" s="112"/>
      <c r="FFI41" s="112"/>
      <c r="FFJ41" s="112"/>
      <c r="FFK41" s="112"/>
      <c r="FFL41" s="112"/>
      <c r="FFM41" s="112"/>
      <c r="FFN41" s="112"/>
      <c r="FFO41" s="112"/>
      <c r="FFP41" s="112"/>
      <c r="FFQ41" s="112"/>
      <c r="FFR41" s="112"/>
      <c r="FFS41" s="112"/>
      <c r="FFT41" s="112"/>
      <c r="FFU41" s="112"/>
      <c r="FFV41" s="112"/>
      <c r="FFW41" s="112"/>
      <c r="FFX41" s="112"/>
      <c r="FFY41" s="112"/>
      <c r="FFZ41" s="112"/>
      <c r="FGA41" s="112"/>
      <c r="FGB41" s="112"/>
      <c r="FGC41" s="112"/>
      <c r="FGD41" s="112"/>
      <c r="FGE41" s="112"/>
      <c r="FGF41" s="112"/>
      <c r="FGG41" s="112"/>
      <c r="FGH41" s="112"/>
      <c r="FGI41" s="112"/>
      <c r="FGJ41" s="112"/>
      <c r="FGK41" s="112"/>
      <c r="FGL41" s="112"/>
      <c r="FGM41" s="112"/>
      <c r="FGN41" s="112"/>
      <c r="FGO41" s="112"/>
      <c r="FGP41" s="112"/>
      <c r="FGQ41" s="112"/>
      <c r="FGR41" s="112"/>
      <c r="FGS41" s="112"/>
      <c r="FGT41" s="112"/>
      <c r="FGU41" s="112"/>
      <c r="FGV41" s="112"/>
      <c r="FGW41" s="112"/>
      <c r="FGX41" s="112"/>
      <c r="FGY41" s="112"/>
      <c r="FGZ41" s="112"/>
      <c r="FHA41" s="112"/>
      <c r="FHB41" s="112"/>
      <c r="FHC41" s="112"/>
      <c r="FHD41" s="112"/>
      <c r="FHE41" s="112"/>
      <c r="FHF41" s="112"/>
      <c r="FHG41" s="112"/>
      <c r="FHH41" s="112"/>
      <c r="FHI41" s="112"/>
      <c r="FHJ41" s="112"/>
      <c r="FHK41" s="112"/>
      <c r="FHL41" s="112"/>
      <c r="FHM41" s="112"/>
      <c r="FHN41" s="112"/>
      <c r="FHO41" s="112"/>
      <c r="FHP41" s="112"/>
      <c r="FHQ41" s="112"/>
      <c r="FHR41" s="112"/>
      <c r="FHS41" s="112"/>
      <c r="FHT41" s="112"/>
      <c r="FHU41" s="112"/>
      <c r="FHV41" s="112"/>
      <c r="FHW41" s="112"/>
      <c r="FHX41" s="112"/>
      <c r="FHY41" s="112"/>
      <c r="FHZ41" s="112"/>
      <c r="FIA41" s="112"/>
      <c r="FIB41" s="112"/>
      <c r="FIC41" s="112"/>
      <c r="FID41" s="112"/>
      <c r="FIE41" s="112"/>
      <c r="FIF41" s="112"/>
      <c r="FIG41" s="112"/>
      <c r="FIH41" s="112"/>
      <c r="FII41" s="112"/>
      <c r="FIJ41" s="112"/>
      <c r="FIK41" s="112"/>
      <c r="FIL41" s="112"/>
      <c r="FIM41" s="112"/>
      <c r="FIN41" s="112"/>
      <c r="FIO41" s="112"/>
      <c r="FIP41" s="112"/>
      <c r="FIQ41" s="112"/>
      <c r="FIR41" s="112"/>
      <c r="FIS41" s="112"/>
      <c r="FIT41" s="112"/>
      <c r="FIU41" s="112"/>
      <c r="FIV41" s="112"/>
      <c r="FIW41" s="112"/>
      <c r="FIX41" s="112"/>
      <c r="FIY41" s="112"/>
      <c r="FIZ41" s="112"/>
      <c r="FJA41" s="112"/>
      <c r="FJB41" s="112"/>
      <c r="FJC41" s="112"/>
      <c r="FJD41" s="112"/>
      <c r="FJE41" s="112"/>
      <c r="FJF41" s="112"/>
      <c r="FJG41" s="112"/>
      <c r="FJH41" s="112"/>
      <c r="FJI41" s="112"/>
      <c r="FJJ41" s="112"/>
      <c r="FJK41" s="112"/>
      <c r="FJL41" s="112"/>
      <c r="FJM41" s="112"/>
      <c r="FJN41" s="112"/>
      <c r="FJO41" s="112"/>
      <c r="FJP41" s="112"/>
      <c r="FJQ41" s="112"/>
      <c r="FJR41" s="112"/>
      <c r="FJS41" s="112"/>
      <c r="FJT41" s="112"/>
      <c r="FJU41" s="112"/>
      <c r="FJV41" s="112"/>
      <c r="FJW41" s="112"/>
      <c r="FJX41" s="112"/>
      <c r="FJY41" s="112"/>
      <c r="FJZ41" s="112"/>
      <c r="FKA41" s="112"/>
      <c r="FKB41" s="112"/>
      <c r="FKC41" s="112"/>
      <c r="FKD41" s="112"/>
      <c r="FKE41" s="112"/>
      <c r="FKF41" s="112"/>
      <c r="FKG41" s="112"/>
      <c r="FKH41" s="112"/>
      <c r="FKI41" s="112"/>
      <c r="FKJ41" s="112"/>
      <c r="FKK41" s="112"/>
      <c r="FKL41" s="112"/>
      <c r="FKM41" s="112"/>
      <c r="FKN41" s="112"/>
      <c r="FKO41" s="112"/>
      <c r="FKP41" s="112"/>
      <c r="FKQ41" s="112"/>
      <c r="FKR41" s="112"/>
      <c r="FKS41" s="112"/>
      <c r="FKT41" s="112"/>
      <c r="FKU41" s="112"/>
      <c r="FKV41" s="112"/>
      <c r="FKW41" s="112"/>
      <c r="FKX41" s="112"/>
      <c r="FKY41" s="112"/>
      <c r="FKZ41" s="112"/>
      <c r="FLA41" s="112"/>
      <c r="FLB41" s="112"/>
      <c r="FLC41" s="112"/>
      <c r="FLD41" s="112"/>
      <c r="FLE41" s="112"/>
      <c r="FLF41" s="112"/>
      <c r="FLG41" s="112"/>
      <c r="FLH41" s="112"/>
      <c r="FLI41" s="112"/>
      <c r="FLJ41" s="112"/>
      <c r="FLK41" s="112"/>
      <c r="FLL41" s="112"/>
      <c r="FLM41" s="112"/>
      <c r="FLN41" s="112"/>
      <c r="FLO41" s="112"/>
      <c r="FLP41" s="112"/>
      <c r="FLQ41" s="112"/>
      <c r="FLR41" s="112"/>
      <c r="FLS41" s="112"/>
      <c r="FLT41" s="112"/>
      <c r="FLU41" s="112"/>
      <c r="FLV41" s="112"/>
      <c r="FLW41" s="112"/>
      <c r="FLX41" s="112"/>
      <c r="FLY41" s="112"/>
      <c r="FLZ41" s="112"/>
      <c r="FMA41" s="112"/>
      <c r="FMB41" s="112"/>
      <c r="FMC41" s="112"/>
      <c r="FMD41" s="112"/>
      <c r="FME41" s="112"/>
      <c r="FMF41" s="112"/>
      <c r="FMG41" s="112"/>
      <c r="FMH41" s="112"/>
      <c r="FMI41" s="112"/>
      <c r="FMJ41" s="112"/>
      <c r="FMK41" s="112"/>
      <c r="FML41" s="112"/>
      <c r="FMM41" s="112"/>
      <c r="FMN41" s="112"/>
      <c r="FMO41" s="112"/>
      <c r="FMP41" s="112"/>
      <c r="FMQ41" s="112"/>
      <c r="FMR41" s="112"/>
      <c r="FMS41" s="112"/>
      <c r="FMT41" s="112"/>
      <c r="FMU41" s="112"/>
      <c r="FMV41" s="112"/>
      <c r="FMW41" s="112"/>
      <c r="FMX41" s="112"/>
      <c r="FMY41" s="112"/>
      <c r="FMZ41" s="112"/>
      <c r="FNA41" s="112"/>
      <c r="FNB41" s="112"/>
      <c r="FNC41" s="112"/>
      <c r="FND41" s="112"/>
      <c r="FNE41" s="112"/>
      <c r="FNF41" s="112"/>
      <c r="FNG41" s="112"/>
      <c r="FNH41" s="112"/>
      <c r="FNI41" s="112"/>
      <c r="FNJ41" s="112"/>
      <c r="FNK41" s="112"/>
      <c r="FNL41" s="112"/>
      <c r="FNM41" s="112"/>
      <c r="FNN41" s="112"/>
      <c r="FNO41" s="112"/>
      <c r="FNP41" s="112"/>
      <c r="FNQ41" s="112"/>
      <c r="FNR41" s="112"/>
      <c r="FNS41" s="112"/>
      <c r="FNT41" s="112"/>
      <c r="FNU41" s="112"/>
      <c r="FNV41" s="112"/>
      <c r="FNW41" s="112"/>
      <c r="FNX41" s="112"/>
      <c r="FNY41" s="112"/>
      <c r="FNZ41" s="112"/>
      <c r="FOA41" s="112"/>
      <c r="FOB41" s="112"/>
      <c r="FOC41" s="112"/>
      <c r="FOD41" s="112"/>
      <c r="FOE41" s="112"/>
      <c r="FOF41" s="112"/>
      <c r="FOG41" s="112"/>
      <c r="FOH41" s="112"/>
      <c r="FOI41" s="112"/>
      <c r="FOJ41" s="112"/>
      <c r="FOK41" s="112"/>
      <c r="FOL41" s="112"/>
      <c r="FOM41" s="112"/>
      <c r="FON41" s="112"/>
      <c r="FOO41" s="112"/>
      <c r="FOP41" s="112"/>
      <c r="FOQ41" s="112"/>
      <c r="FOR41" s="112"/>
      <c r="FOS41" s="112"/>
      <c r="FOT41" s="112"/>
      <c r="FOU41" s="112"/>
      <c r="FOV41" s="112"/>
      <c r="FOW41" s="112"/>
      <c r="FOX41" s="112"/>
      <c r="FOY41" s="112"/>
      <c r="FOZ41" s="112"/>
      <c r="FPA41" s="112"/>
      <c r="FPB41" s="112"/>
      <c r="FPC41" s="112"/>
      <c r="FPD41" s="112"/>
      <c r="FPE41" s="112"/>
      <c r="FPF41" s="112"/>
      <c r="FPG41" s="112"/>
      <c r="FPH41" s="112"/>
      <c r="FPI41" s="112"/>
      <c r="FPJ41" s="112"/>
      <c r="FPK41" s="112"/>
      <c r="FPL41" s="112"/>
      <c r="FPM41" s="112"/>
      <c r="FPN41" s="112"/>
      <c r="FPO41" s="112"/>
      <c r="FPP41" s="112"/>
      <c r="FPQ41" s="112"/>
      <c r="FPR41" s="112"/>
      <c r="FPS41" s="112"/>
      <c r="FPT41" s="112"/>
      <c r="FPU41" s="112"/>
      <c r="FPV41" s="112"/>
      <c r="FPW41" s="112"/>
      <c r="FPX41" s="112"/>
      <c r="FPY41" s="112"/>
      <c r="FPZ41" s="112"/>
      <c r="FQA41" s="112"/>
      <c r="FQB41" s="112"/>
      <c r="FQC41" s="112"/>
      <c r="FQD41" s="112"/>
      <c r="FQE41" s="112"/>
      <c r="FQF41" s="112"/>
      <c r="FQG41" s="112"/>
      <c r="FQH41" s="112"/>
      <c r="FQI41" s="112"/>
      <c r="FQJ41" s="112"/>
      <c r="FQK41" s="112"/>
      <c r="FQL41" s="112"/>
      <c r="FQM41" s="112"/>
      <c r="FQN41" s="112"/>
      <c r="FQO41" s="112"/>
      <c r="FQP41" s="112"/>
      <c r="FQQ41" s="112"/>
      <c r="FQR41" s="112"/>
      <c r="FQS41" s="112"/>
      <c r="FQT41" s="112"/>
      <c r="FQU41" s="112"/>
      <c r="FQV41" s="112"/>
      <c r="FQW41" s="112"/>
      <c r="FQX41" s="112"/>
      <c r="FQY41" s="112"/>
      <c r="FQZ41" s="112"/>
      <c r="FRA41" s="112"/>
      <c r="FRB41" s="112"/>
      <c r="FRC41" s="112"/>
      <c r="FRD41" s="112"/>
      <c r="FRE41" s="112"/>
      <c r="FRF41" s="112"/>
      <c r="FRG41" s="112"/>
      <c r="FRH41" s="112"/>
      <c r="FRI41" s="112"/>
      <c r="FRJ41" s="112"/>
      <c r="FRK41" s="112"/>
      <c r="FRL41" s="112"/>
      <c r="FRM41" s="112"/>
      <c r="FRN41" s="112"/>
      <c r="FRO41" s="112"/>
      <c r="FRP41" s="112"/>
      <c r="FRQ41" s="112"/>
      <c r="FRR41" s="112"/>
      <c r="FRS41" s="112"/>
      <c r="FRT41" s="112"/>
      <c r="FRU41" s="112"/>
      <c r="FRV41" s="112"/>
      <c r="FRW41" s="112"/>
      <c r="FRX41" s="112"/>
      <c r="FRY41" s="112"/>
      <c r="FRZ41" s="112"/>
      <c r="FSA41" s="112"/>
      <c r="FSB41" s="112"/>
      <c r="FSC41" s="112"/>
      <c r="FSD41" s="112"/>
      <c r="FSE41" s="112"/>
      <c r="FSF41" s="112"/>
      <c r="FSG41" s="112"/>
      <c r="FSH41" s="112"/>
      <c r="FSI41" s="112"/>
      <c r="FSJ41" s="112"/>
      <c r="FSK41" s="112"/>
      <c r="FSL41" s="112"/>
      <c r="FSM41" s="112"/>
      <c r="FSN41" s="112"/>
      <c r="FSO41" s="112"/>
      <c r="FSP41" s="112"/>
      <c r="FSQ41" s="112"/>
      <c r="FSR41" s="112"/>
      <c r="FSS41" s="112"/>
      <c r="FST41" s="112"/>
      <c r="FSU41" s="112"/>
      <c r="FSV41" s="112"/>
      <c r="FSW41" s="112"/>
      <c r="FSX41" s="112"/>
      <c r="FSY41" s="112"/>
      <c r="FSZ41" s="112"/>
      <c r="FTA41" s="112"/>
      <c r="FTB41" s="112"/>
      <c r="FTC41" s="112"/>
      <c r="FTD41" s="112"/>
      <c r="FTE41" s="112"/>
      <c r="FTF41" s="112"/>
      <c r="FTG41" s="112"/>
      <c r="FTH41" s="112"/>
      <c r="FTI41" s="112"/>
      <c r="FTJ41" s="112"/>
      <c r="FTK41" s="112"/>
      <c r="FTL41" s="112"/>
      <c r="FTM41" s="112"/>
      <c r="FTN41" s="112"/>
      <c r="FTO41" s="112"/>
      <c r="FTP41" s="112"/>
      <c r="FTQ41" s="112"/>
      <c r="FTR41" s="112"/>
      <c r="FTS41" s="112"/>
      <c r="FTT41" s="112"/>
      <c r="FTU41" s="112"/>
      <c r="FTV41" s="112"/>
      <c r="FTW41" s="112"/>
      <c r="FTX41" s="112"/>
      <c r="FTY41" s="112"/>
      <c r="FTZ41" s="112"/>
      <c r="FUA41" s="112"/>
      <c r="FUB41" s="112"/>
      <c r="FUC41" s="112"/>
      <c r="FUD41" s="112"/>
      <c r="FUE41" s="112"/>
      <c r="FUF41" s="112"/>
      <c r="FUG41" s="112"/>
      <c r="FUH41" s="112"/>
      <c r="FUI41" s="112"/>
      <c r="FUJ41" s="112"/>
      <c r="FUK41" s="112"/>
      <c r="FUL41" s="112"/>
      <c r="FUM41" s="112"/>
      <c r="FUN41" s="112"/>
      <c r="FUO41" s="112"/>
      <c r="FUP41" s="112"/>
      <c r="FUQ41" s="112"/>
      <c r="FUR41" s="112"/>
      <c r="FUS41" s="112"/>
      <c r="FUT41" s="112"/>
      <c r="FUU41" s="112"/>
      <c r="FUV41" s="112"/>
      <c r="FUW41" s="112"/>
      <c r="FUX41" s="112"/>
      <c r="FUY41" s="112"/>
      <c r="FUZ41" s="112"/>
      <c r="FVA41" s="112"/>
      <c r="FVB41" s="112"/>
      <c r="FVC41" s="112"/>
      <c r="FVD41" s="112"/>
      <c r="FVE41" s="112"/>
      <c r="FVF41" s="112"/>
      <c r="FVG41" s="112"/>
      <c r="FVH41" s="112"/>
      <c r="FVI41" s="112"/>
      <c r="FVJ41" s="112"/>
      <c r="FVK41" s="112"/>
      <c r="FVL41" s="112"/>
      <c r="FVM41" s="112"/>
      <c r="FVN41" s="112"/>
      <c r="FVO41" s="112"/>
      <c r="FVP41" s="112"/>
      <c r="FVQ41" s="112"/>
      <c r="FVR41" s="112"/>
      <c r="FVS41" s="112"/>
      <c r="FVT41" s="112"/>
      <c r="FVU41" s="112"/>
      <c r="FVV41" s="112"/>
      <c r="FVW41" s="112"/>
      <c r="FVX41" s="112"/>
      <c r="FVY41" s="112"/>
      <c r="FVZ41" s="112"/>
      <c r="FWA41" s="112"/>
      <c r="FWB41" s="112"/>
      <c r="FWC41" s="112"/>
      <c r="FWD41" s="112"/>
      <c r="FWE41" s="112"/>
      <c r="FWF41" s="112"/>
      <c r="FWG41" s="112"/>
      <c r="FWH41" s="112"/>
      <c r="FWI41" s="112"/>
      <c r="FWJ41" s="112"/>
      <c r="FWK41" s="112"/>
      <c r="FWL41" s="112"/>
      <c r="FWM41" s="112"/>
      <c r="FWN41" s="112"/>
      <c r="FWO41" s="112"/>
      <c r="FWP41" s="112"/>
      <c r="FWQ41" s="112"/>
      <c r="FWR41" s="112"/>
      <c r="FWS41" s="112"/>
      <c r="FWT41" s="112"/>
      <c r="FWU41" s="112"/>
      <c r="FWV41" s="112"/>
      <c r="FWW41" s="112"/>
      <c r="FWX41" s="112"/>
      <c r="FWY41" s="112"/>
      <c r="FWZ41" s="112"/>
      <c r="FXA41" s="112"/>
      <c r="FXB41" s="112"/>
      <c r="FXC41" s="112"/>
      <c r="FXD41" s="112"/>
      <c r="FXE41" s="112"/>
      <c r="FXF41" s="112"/>
      <c r="FXG41" s="112"/>
      <c r="FXH41" s="112"/>
      <c r="FXI41" s="112"/>
      <c r="FXJ41" s="112"/>
      <c r="FXK41" s="112"/>
      <c r="FXL41" s="112"/>
      <c r="FXM41" s="112"/>
      <c r="FXN41" s="112"/>
      <c r="FXO41" s="112"/>
      <c r="FXP41" s="112"/>
      <c r="FXQ41" s="112"/>
      <c r="FXR41" s="112"/>
      <c r="FXS41" s="112"/>
      <c r="FXT41" s="112"/>
      <c r="FXU41" s="112"/>
      <c r="FXV41" s="112"/>
      <c r="FXW41" s="112"/>
      <c r="FXX41" s="112"/>
      <c r="FXY41" s="112"/>
      <c r="FXZ41" s="112"/>
      <c r="FYA41" s="112"/>
      <c r="FYB41" s="112"/>
      <c r="FYC41" s="112"/>
      <c r="FYD41" s="112"/>
      <c r="FYE41" s="112"/>
      <c r="FYF41" s="112"/>
      <c r="FYG41" s="112"/>
      <c r="FYH41" s="112"/>
      <c r="FYI41" s="112"/>
      <c r="FYJ41" s="112"/>
      <c r="FYK41" s="112"/>
      <c r="FYL41" s="112"/>
      <c r="FYM41" s="112"/>
      <c r="FYN41" s="112"/>
      <c r="FYO41" s="112"/>
      <c r="FYP41" s="112"/>
      <c r="FYQ41" s="112"/>
      <c r="FYR41" s="112"/>
      <c r="FYS41" s="112"/>
      <c r="FYT41" s="112"/>
      <c r="FYU41" s="112"/>
      <c r="FYV41" s="112"/>
      <c r="FYW41" s="112"/>
      <c r="FYX41" s="112"/>
      <c r="FYY41" s="112"/>
      <c r="FYZ41" s="112"/>
      <c r="FZA41" s="112"/>
      <c r="FZB41" s="112"/>
      <c r="FZC41" s="112"/>
      <c r="FZD41" s="112"/>
      <c r="FZE41" s="112"/>
      <c r="FZF41" s="112"/>
      <c r="FZG41" s="112"/>
      <c r="FZH41" s="112"/>
      <c r="FZI41" s="112"/>
      <c r="FZJ41" s="112"/>
      <c r="FZK41" s="112"/>
      <c r="FZL41" s="112"/>
      <c r="FZM41" s="112"/>
      <c r="FZN41" s="112"/>
      <c r="FZO41" s="112"/>
      <c r="FZP41" s="112"/>
      <c r="FZQ41" s="112"/>
      <c r="FZR41" s="112"/>
      <c r="FZS41" s="112"/>
      <c r="FZT41" s="112"/>
      <c r="FZU41" s="112"/>
      <c r="FZV41" s="112"/>
      <c r="FZW41" s="112"/>
      <c r="FZX41" s="112"/>
      <c r="FZY41" s="112"/>
      <c r="FZZ41" s="112"/>
      <c r="GAA41" s="112"/>
      <c r="GAB41" s="112"/>
      <c r="GAC41" s="112"/>
      <c r="GAD41" s="112"/>
      <c r="GAE41" s="112"/>
      <c r="GAF41" s="112"/>
      <c r="GAG41" s="112"/>
      <c r="GAH41" s="112"/>
      <c r="GAI41" s="112"/>
      <c r="GAJ41" s="112"/>
      <c r="GAK41" s="112"/>
      <c r="GAL41" s="112"/>
      <c r="GAM41" s="112"/>
      <c r="GAN41" s="112"/>
      <c r="GAO41" s="112"/>
      <c r="GAP41" s="112"/>
      <c r="GAQ41" s="112"/>
      <c r="GAR41" s="112"/>
      <c r="GAS41" s="112"/>
      <c r="GAT41" s="112"/>
      <c r="GAU41" s="112"/>
      <c r="GAV41" s="112"/>
      <c r="GAW41" s="112"/>
      <c r="GAX41" s="112"/>
      <c r="GAY41" s="112"/>
      <c r="GAZ41" s="112"/>
      <c r="GBA41" s="112"/>
      <c r="GBB41" s="112"/>
      <c r="GBC41" s="112"/>
      <c r="GBD41" s="112"/>
      <c r="GBE41" s="112"/>
      <c r="GBF41" s="112"/>
      <c r="GBG41" s="112"/>
      <c r="GBH41" s="112"/>
      <c r="GBI41" s="112"/>
      <c r="GBJ41" s="112"/>
      <c r="GBK41" s="112"/>
      <c r="GBL41" s="112"/>
      <c r="GBM41" s="112"/>
      <c r="GBN41" s="112"/>
      <c r="GBO41" s="112"/>
      <c r="GBP41" s="112"/>
      <c r="GBQ41" s="112"/>
      <c r="GBR41" s="112"/>
      <c r="GBS41" s="112"/>
      <c r="GBT41" s="112"/>
      <c r="GBU41" s="112"/>
      <c r="GBV41" s="112"/>
      <c r="GBW41" s="112"/>
      <c r="GBX41" s="112"/>
      <c r="GBY41" s="112"/>
      <c r="GBZ41" s="112"/>
      <c r="GCA41" s="112"/>
      <c r="GCB41" s="112"/>
      <c r="GCC41" s="112"/>
      <c r="GCD41" s="112"/>
      <c r="GCE41" s="112"/>
      <c r="GCF41" s="112"/>
      <c r="GCG41" s="112"/>
      <c r="GCH41" s="112"/>
      <c r="GCI41" s="112"/>
      <c r="GCJ41" s="112"/>
      <c r="GCK41" s="112"/>
      <c r="GCL41" s="112"/>
      <c r="GCM41" s="112"/>
      <c r="GCN41" s="112"/>
      <c r="GCO41" s="112"/>
      <c r="GCP41" s="112"/>
      <c r="GCQ41" s="112"/>
      <c r="GCR41" s="112"/>
      <c r="GCS41" s="112"/>
      <c r="GCT41" s="112"/>
      <c r="GCU41" s="112"/>
      <c r="GCV41" s="112"/>
      <c r="GCW41" s="112"/>
      <c r="GCX41" s="112"/>
      <c r="GCY41" s="112"/>
      <c r="GCZ41" s="112"/>
      <c r="GDA41" s="112"/>
      <c r="GDB41" s="112"/>
      <c r="GDC41" s="112"/>
      <c r="GDD41" s="112"/>
      <c r="GDE41" s="112"/>
      <c r="GDF41" s="112"/>
      <c r="GDG41" s="112"/>
      <c r="GDH41" s="112"/>
      <c r="GDI41" s="112"/>
      <c r="GDJ41" s="112"/>
      <c r="GDK41" s="112"/>
      <c r="GDL41" s="112"/>
      <c r="GDM41" s="112"/>
      <c r="GDN41" s="112"/>
      <c r="GDO41" s="112"/>
      <c r="GDP41" s="112"/>
      <c r="GDQ41" s="112"/>
      <c r="GDR41" s="112"/>
      <c r="GDS41" s="112"/>
      <c r="GDT41" s="112"/>
      <c r="GDU41" s="112"/>
      <c r="GDV41" s="112"/>
      <c r="GDW41" s="112"/>
      <c r="GDX41" s="112"/>
      <c r="GDY41" s="112"/>
      <c r="GDZ41" s="112"/>
      <c r="GEA41" s="112"/>
      <c r="GEB41" s="112"/>
      <c r="GEC41" s="112"/>
      <c r="GED41" s="112"/>
      <c r="GEE41" s="112"/>
      <c r="GEF41" s="112"/>
      <c r="GEG41" s="112"/>
      <c r="GEH41" s="112"/>
      <c r="GEI41" s="112"/>
      <c r="GEJ41" s="112"/>
      <c r="GEK41" s="112"/>
      <c r="GEL41" s="112"/>
      <c r="GEM41" s="112"/>
      <c r="GEN41" s="112"/>
      <c r="GEO41" s="112"/>
      <c r="GEP41" s="112"/>
      <c r="GEQ41" s="112"/>
      <c r="GER41" s="112"/>
      <c r="GES41" s="112"/>
      <c r="GET41" s="112"/>
      <c r="GEU41" s="112"/>
      <c r="GEV41" s="112"/>
      <c r="GEW41" s="112"/>
      <c r="GEX41" s="112"/>
      <c r="GEY41" s="112"/>
      <c r="GEZ41" s="112"/>
      <c r="GFA41" s="112"/>
      <c r="GFB41" s="112"/>
      <c r="GFC41" s="112"/>
      <c r="GFD41" s="112"/>
      <c r="GFE41" s="112"/>
      <c r="GFF41" s="112"/>
      <c r="GFG41" s="112"/>
      <c r="GFH41" s="112"/>
      <c r="GFI41" s="112"/>
      <c r="GFJ41" s="112"/>
      <c r="GFK41" s="112"/>
      <c r="GFL41" s="112"/>
      <c r="GFM41" s="112"/>
      <c r="GFN41" s="112"/>
      <c r="GFO41" s="112"/>
      <c r="GFP41" s="112"/>
      <c r="GFQ41" s="112"/>
      <c r="GFR41" s="112"/>
      <c r="GFS41" s="112"/>
      <c r="GFT41" s="112"/>
      <c r="GFU41" s="112"/>
      <c r="GFV41" s="112"/>
      <c r="GFW41" s="112"/>
      <c r="GFX41" s="112"/>
      <c r="GFY41" s="112"/>
      <c r="GFZ41" s="112"/>
      <c r="GGA41" s="112"/>
      <c r="GGB41" s="112"/>
      <c r="GGC41" s="112"/>
      <c r="GGD41" s="112"/>
      <c r="GGE41" s="112"/>
      <c r="GGF41" s="112"/>
      <c r="GGG41" s="112"/>
      <c r="GGH41" s="112"/>
      <c r="GGI41" s="112"/>
      <c r="GGJ41" s="112"/>
      <c r="GGK41" s="112"/>
      <c r="GGL41" s="112"/>
      <c r="GGM41" s="112"/>
      <c r="GGN41" s="112"/>
      <c r="GGO41" s="112"/>
      <c r="GGP41" s="112"/>
      <c r="GGQ41" s="112"/>
      <c r="GGR41" s="112"/>
      <c r="GGS41" s="112"/>
      <c r="GGT41" s="112"/>
      <c r="GGU41" s="112"/>
      <c r="GGV41" s="112"/>
      <c r="GGW41" s="112"/>
      <c r="GGX41" s="112"/>
      <c r="GGY41" s="112"/>
      <c r="GGZ41" s="112"/>
      <c r="GHA41" s="112"/>
      <c r="GHB41" s="112"/>
      <c r="GHC41" s="112"/>
      <c r="GHD41" s="112"/>
      <c r="GHE41" s="112"/>
      <c r="GHF41" s="112"/>
      <c r="GHG41" s="112"/>
      <c r="GHH41" s="112"/>
      <c r="GHI41" s="112"/>
      <c r="GHJ41" s="112"/>
      <c r="GHK41" s="112"/>
      <c r="GHL41" s="112"/>
      <c r="GHM41" s="112"/>
      <c r="GHN41" s="112"/>
      <c r="GHO41" s="112"/>
      <c r="GHP41" s="112"/>
      <c r="GHQ41" s="112"/>
      <c r="GHR41" s="112"/>
      <c r="GHS41" s="112"/>
      <c r="GHT41" s="112"/>
      <c r="GHU41" s="112"/>
      <c r="GHV41" s="112"/>
      <c r="GHW41" s="112"/>
      <c r="GHX41" s="112"/>
      <c r="GHY41" s="112"/>
      <c r="GHZ41" s="112"/>
      <c r="GIA41" s="112"/>
      <c r="GIB41" s="112"/>
      <c r="GIC41" s="112"/>
      <c r="GID41" s="112"/>
      <c r="GIE41" s="112"/>
      <c r="GIF41" s="112"/>
      <c r="GIG41" s="112"/>
      <c r="GIH41" s="112"/>
      <c r="GII41" s="112"/>
      <c r="GIJ41" s="112"/>
      <c r="GIK41" s="112"/>
      <c r="GIL41" s="112"/>
      <c r="GIM41" s="112"/>
      <c r="GIN41" s="112"/>
      <c r="GIO41" s="112"/>
      <c r="GIP41" s="112"/>
      <c r="GIQ41" s="112"/>
      <c r="GIR41" s="112"/>
      <c r="GIS41" s="112"/>
      <c r="GIT41" s="112"/>
      <c r="GIU41" s="112"/>
      <c r="GIV41" s="112"/>
      <c r="GIW41" s="112"/>
      <c r="GIX41" s="112"/>
      <c r="GIY41" s="112"/>
      <c r="GIZ41" s="112"/>
      <c r="GJA41" s="112"/>
      <c r="GJB41" s="112"/>
      <c r="GJC41" s="112"/>
      <c r="GJD41" s="112"/>
      <c r="GJE41" s="112"/>
      <c r="GJF41" s="112"/>
      <c r="GJG41" s="112"/>
      <c r="GJH41" s="112"/>
      <c r="GJI41" s="112"/>
      <c r="GJJ41" s="112"/>
      <c r="GJK41" s="112"/>
      <c r="GJL41" s="112"/>
      <c r="GJM41" s="112"/>
      <c r="GJN41" s="112"/>
      <c r="GJO41" s="112"/>
      <c r="GJP41" s="112"/>
      <c r="GJQ41" s="112"/>
      <c r="GJR41" s="112"/>
      <c r="GJS41" s="112"/>
      <c r="GJT41" s="112"/>
      <c r="GJU41" s="112"/>
      <c r="GJV41" s="112"/>
      <c r="GJW41" s="112"/>
      <c r="GJX41" s="112"/>
      <c r="GJY41" s="112"/>
      <c r="GJZ41" s="112"/>
      <c r="GKA41" s="112"/>
      <c r="GKB41" s="112"/>
      <c r="GKC41" s="112"/>
      <c r="GKD41" s="112"/>
      <c r="GKE41" s="112"/>
      <c r="GKF41" s="112"/>
      <c r="GKG41" s="112"/>
      <c r="GKH41" s="112"/>
      <c r="GKI41" s="112"/>
      <c r="GKJ41" s="112"/>
      <c r="GKK41" s="112"/>
      <c r="GKL41" s="112"/>
      <c r="GKM41" s="112"/>
      <c r="GKN41" s="112"/>
      <c r="GKO41" s="112"/>
      <c r="GKP41" s="112"/>
      <c r="GKQ41" s="112"/>
      <c r="GKR41" s="112"/>
      <c r="GKS41" s="112"/>
      <c r="GKT41" s="112"/>
      <c r="GKU41" s="112"/>
      <c r="GKV41" s="112"/>
      <c r="GKW41" s="112"/>
      <c r="GKX41" s="112"/>
      <c r="GKY41" s="112"/>
      <c r="GKZ41" s="112"/>
      <c r="GLA41" s="112"/>
      <c r="GLB41" s="112"/>
      <c r="GLC41" s="112"/>
      <c r="GLD41" s="112"/>
      <c r="GLE41" s="112"/>
      <c r="GLF41" s="112"/>
      <c r="GLG41" s="112"/>
      <c r="GLH41" s="112"/>
      <c r="GLI41" s="112"/>
      <c r="GLJ41" s="112"/>
      <c r="GLK41" s="112"/>
      <c r="GLL41" s="112"/>
      <c r="GLM41" s="112"/>
      <c r="GLN41" s="112"/>
      <c r="GLO41" s="112"/>
      <c r="GLP41" s="112"/>
      <c r="GLQ41" s="112"/>
      <c r="GLR41" s="112"/>
      <c r="GLS41" s="112"/>
      <c r="GLT41" s="112"/>
      <c r="GLU41" s="112"/>
      <c r="GLV41" s="112"/>
      <c r="GLW41" s="112"/>
      <c r="GLX41" s="112"/>
      <c r="GLY41" s="112"/>
      <c r="GLZ41" s="112"/>
      <c r="GMA41" s="112"/>
      <c r="GMB41" s="112"/>
      <c r="GMC41" s="112"/>
      <c r="GMD41" s="112"/>
      <c r="GME41" s="112"/>
      <c r="GMF41" s="112"/>
      <c r="GMG41" s="112"/>
      <c r="GMH41" s="112"/>
      <c r="GMI41" s="112"/>
      <c r="GMJ41" s="112"/>
      <c r="GMK41" s="112"/>
      <c r="GML41" s="112"/>
      <c r="GMM41" s="112"/>
      <c r="GMN41" s="112"/>
      <c r="GMO41" s="112"/>
      <c r="GMP41" s="112"/>
      <c r="GMQ41" s="112"/>
      <c r="GMR41" s="112"/>
      <c r="GMS41" s="112"/>
      <c r="GMT41" s="112"/>
      <c r="GMU41" s="112"/>
      <c r="GMV41" s="112"/>
      <c r="GMW41" s="112"/>
      <c r="GMX41" s="112"/>
      <c r="GMY41" s="112"/>
      <c r="GMZ41" s="112"/>
      <c r="GNA41" s="112"/>
      <c r="GNB41" s="112"/>
      <c r="GNC41" s="112"/>
      <c r="GND41" s="112"/>
      <c r="GNE41" s="112"/>
      <c r="GNF41" s="112"/>
      <c r="GNG41" s="112"/>
      <c r="GNH41" s="112"/>
      <c r="GNI41" s="112"/>
      <c r="GNJ41" s="112"/>
      <c r="GNK41" s="112"/>
      <c r="GNL41" s="112"/>
      <c r="GNM41" s="112"/>
      <c r="GNN41" s="112"/>
      <c r="GNO41" s="112"/>
      <c r="GNP41" s="112"/>
      <c r="GNQ41" s="112"/>
      <c r="GNR41" s="112"/>
      <c r="GNS41" s="112"/>
      <c r="GNT41" s="112"/>
      <c r="GNU41" s="112"/>
      <c r="GNV41" s="112"/>
      <c r="GNW41" s="112"/>
      <c r="GNX41" s="112"/>
      <c r="GNY41" s="112"/>
      <c r="GNZ41" s="112"/>
      <c r="GOA41" s="112"/>
      <c r="GOB41" s="112"/>
      <c r="GOC41" s="112"/>
      <c r="GOD41" s="112"/>
      <c r="GOE41" s="112"/>
      <c r="GOF41" s="112"/>
      <c r="GOG41" s="112"/>
      <c r="GOH41" s="112"/>
      <c r="GOI41" s="112"/>
      <c r="GOJ41" s="112"/>
      <c r="GOK41" s="112"/>
      <c r="GOL41" s="112"/>
      <c r="GOM41" s="112"/>
      <c r="GON41" s="112"/>
      <c r="GOO41" s="112"/>
      <c r="GOP41" s="112"/>
      <c r="GOQ41" s="112"/>
      <c r="GOR41" s="112"/>
      <c r="GOS41" s="112"/>
      <c r="GOT41" s="112"/>
      <c r="GOU41" s="112"/>
      <c r="GOV41" s="112"/>
      <c r="GOW41" s="112"/>
      <c r="GOX41" s="112"/>
      <c r="GOY41" s="112"/>
      <c r="GOZ41" s="112"/>
      <c r="GPA41" s="112"/>
      <c r="GPB41" s="112"/>
      <c r="GPC41" s="112"/>
      <c r="GPD41" s="112"/>
      <c r="GPE41" s="112"/>
      <c r="GPF41" s="112"/>
      <c r="GPG41" s="112"/>
      <c r="GPH41" s="112"/>
      <c r="GPI41" s="112"/>
      <c r="GPJ41" s="112"/>
      <c r="GPK41" s="112"/>
      <c r="GPL41" s="112"/>
      <c r="GPM41" s="112"/>
      <c r="GPN41" s="112"/>
      <c r="GPO41" s="112"/>
      <c r="GPP41" s="112"/>
      <c r="GPQ41" s="112"/>
      <c r="GPR41" s="112"/>
      <c r="GPS41" s="112"/>
      <c r="GPT41" s="112"/>
      <c r="GPU41" s="112"/>
      <c r="GPV41" s="112"/>
      <c r="GPW41" s="112"/>
      <c r="GPX41" s="112"/>
      <c r="GPY41" s="112"/>
      <c r="GPZ41" s="112"/>
      <c r="GQA41" s="112"/>
      <c r="GQB41" s="112"/>
      <c r="GQC41" s="112"/>
      <c r="GQD41" s="112"/>
      <c r="GQE41" s="112"/>
      <c r="GQF41" s="112"/>
      <c r="GQG41" s="112"/>
      <c r="GQH41" s="112"/>
      <c r="GQI41" s="112"/>
      <c r="GQJ41" s="112"/>
      <c r="GQK41" s="112"/>
      <c r="GQL41" s="112"/>
      <c r="GQM41" s="112"/>
      <c r="GQN41" s="112"/>
      <c r="GQO41" s="112"/>
      <c r="GQP41" s="112"/>
      <c r="GQQ41" s="112"/>
      <c r="GQR41" s="112"/>
      <c r="GQS41" s="112"/>
      <c r="GQT41" s="112"/>
      <c r="GQU41" s="112"/>
      <c r="GQV41" s="112"/>
      <c r="GQW41" s="112"/>
      <c r="GQX41" s="112"/>
      <c r="GQY41" s="112"/>
      <c r="GQZ41" s="112"/>
      <c r="GRA41" s="112"/>
      <c r="GRB41" s="112"/>
      <c r="GRC41" s="112"/>
      <c r="GRD41" s="112"/>
      <c r="GRE41" s="112"/>
      <c r="GRF41" s="112"/>
      <c r="GRG41" s="112"/>
      <c r="GRH41" s="112"/>
      <c r="GRI41" s="112"/>
      <c r="GRJ41" s="112"/>
      <c r="GRK41" s="112"/>
      <c r="GRL41" s="112"/>
      <c r="GRM41" s="112"/>
      <c r="GRN41" s="112"/>
      <c r="GRO41" s="112"/>
      <c r="GRP41" s="112"/>
      <c r="GRQ41" s="112"/>
      <c r="GRR41" s="112"/>
      <c r="GRS41" s="112"/>
      <c r="GRT41" s="112"/>
      <c r="GRU41" s="112"/>
      <c r="GRV41" s="112"/>
      <c r="GRW41" s="112"/>
      <c r="GRX41" s="112"/>
      <c r="GRY41" s="112"/>
      <c r="GRZ41" s="112"/>
      <c r="GSA41" s="112"/>
      <c r="GSB41" s="112"/>
      <c r="GSC41" s="112"/>
      <c r="GSD41" s="112"/>
      <c r="GSE41" s="112"/>
      <c r="GSF41" s="112"/>
      <c r="GSG41" s="112"/>
      <c r="GSH41" s="112"/>
      <c r="GSI41" s="112"/>
      <c r="GSJ41" s="112"/>
      <c r="GSK41" s="112"/>
      <c r="GSL41" s="112"/>
      <c r="GSM41" s="112"/>
      <c r="GSN41" s="112"/>
      <c r="GSO41" s="112"/>
      <c r="GSP41" s="112"/>
      <c r="GSQ41" s="112"/>
      <c r="GSR41" s="112"/>
      <c r="GSS41" s="112"/>
      <c r="GST41" s="112"/>
      <c r="GSU41" s="112"/>
      <c r="GSV41" s="112"/>
      <c r="GSW41" s="112"/>
      <c r="GSX41" s="112"/>
      <c r="GSY41" s="112"/>
      <c r="GSZ41" s="112"/>
      <c r="GTA41" s="112"/>
      <c r="GTB41" s="112"/>
      <c r="GTC41" s="112"/>
      <c r="GTD41" s="112"/>
      <c r="GTE41" s="112"/>
      <c r="GTF41" s="112"/>
      <c r="GTG41" s="112"/>
      <c r="GTH41" s="112"/>
      <c r="GTI41" s="112"/>
      <c r="GTJ41" s="112"/>
      <c r="GTK41" s="112"/>
      <c r="GTL41" s="112"/>
      <c r="GTM41" s="112"/>
      <c r="GTN41" s="112"/>
      <c r="GTO41" s="112"/>
      <c r="GTP41" s="112"/>
      <c r="GTQ41" s="112"/>
      <c r="GTR41" s="112"/>
      <c r="GTS41" s="112"/>
      <c r="GTT41" s="112"/>
      <c r="GTU41" s="112"/>
      <c r="GTV41" s="112"/>
      <c r="GTW41" s="112"/>
      <c r="GTX41" s="112"/>
      <c r="GTY41" s="112"/>
      <c r="GTZ41" s="112"/>
      <c r="GUA41" s="112"/>
      <c r="GUB41" s="112"/>
      <c r="GUC41" s="112"/>
      <c r="GUD41" s="112"/>
      <c r="GUE41" s="112"/>
      <c r="GUF41" s="112"/>
      <c r="GUG41" s="112"/>
      <c r="GUH41" s="112"/>
      <c r="GUI41" s="112"/>
      <c r="GUJ41" s="112"/>
      <c r="GUK41" s="112"/>
      <c r="GUL41" s="112"/>
      <c r="GUM41" s="112"/>
      <c r="GUN41" s="112"/>
      <c r="GUO41" s="112"/>
      <c r="GUP41" s="112"/>
      <c r="GUQ41" s="112"/>
      <c r="GUR41" s="112"/>
      <c r="GUS41" s="112"/>
      <c r="GUT41" s="112"/>
      <c r="GUU41" s="112"/>
      <c r="GUV41" s="112"/>
      <c r="GUW41" s="112"/>
      <c r="GUX41" s="112"/>
      <c r="GUY41" s="112"/>
      <c r="GUZ41" s="112"/>
      <c r="GVA41" s="112"/>
      <c r="GVB41" s="112"/>
      <c r="GVC41" s="112"/>
      <c r="GVD41" s="112"/>
      <c r="GVE41" s="112"/>
      <c r="GVF41" s="112"/>
      <c r="GVG41" s="112"/>
      <c r="GVH41" s="112"/>
      <c r="GVI41" s="112"/>
      <c r="GVJ41" s="112"/>
      <c r="GVK41" s="112"/>
      <c r="GVL41" s="112"/>
      <c r="GVM41" s="112"/>
      <c r="GVN41" s="112"/>
      <c r="GVO41" s="112"/>
      <c r="GVP41" s="112"/>
      <c r="GVQ41" s="112"/>
      <c r="GVR41" s="112"/>
      <c r="GVS41" s="112"/>
      <c r="GVT41" s="112"/>
      <c r="GVU41" s="112"/>
      <c r="GVV41" s="112"/>
      <c r="GVW41" s="112"/>
      <c r="GVX41" s="112"/>
      <c r="GVY41" s="112"/>
      <c r="GVZ41" s="112"/>
      <c r="GWA41" s="112"/>
      <c r="GWB41" s="112"/>
      <c r="GWC41" s="112"/>
      <c r="GWD41" s="112"/>
      <c r="GWE41" s="112"/>
      <c r="GWF41" s="112"/>
      <c r="GWG41" s="112"/>
      <c r="GWH41" s="112"/>
      <c r="GWI41" s="112"/>
      <c r="GWJ41" s="112"/>
      <c r="GWK41" s="112"/>
      <c r="GWL41" s="112"/>
      <c r="GWM41" s="112"/>
      <c r="GWN41" s="112"/>
      <c r="GWO41" s="112"/>
      <c r="GWP41" s="112"/>
      <c r="GWQ41" s="112"/>
      <c r="GWR41" s="112"/>
      <c r="GWS41" s="112"/>
      <c r="GWT41" s="112"/>
      <c r="GWU41" s="112"/>
      <c r="GWV41" s="112"/>
      <c r="GWW41" s="112"/>
      <c r="GWX41" s="112"/>
      <c r="GWY41" s="112"/>
      <c r="GWZ41" s="112"/>
      <c r="GXA41" s="112"/>
      <c r="GXB41" s="112"/>
      <c r="GXC41" s="112"/>
      <c r="GXD41" s="112"/>
      <c r="GXE41" s="112"/>
      <c r="GXF41" s="112"/>
      <c r="GXG41" s="112"/>
      <c r="GXH41" s="112"/>
      <c r="GXI41" s="112"/>
      <c r="GXJ41" s="112"/>
      <c r="GXK41" s="112"/>
      <c r="GXL41" s="112"/>
      <c r="GXM41" s="112"/>
      <c r="GXN41" s="112"/>
      <c r="GXO41" s="112"/>
      <c r="GXP41" s="112"/>
      <c r="GXQ41" s="112"/>
      <c r="GXR41" s="112"/>
      <c r="GXS41" s="112"/>
      <c r="GXT41" s="112"/>
      <c r="GXU41" s="112"/>
      <c r="GXV41" s="112"/>
      <c r="GXW41" s="112"/>
      <c r="GXX41" s="112"/>
      <c r="GXY41" s="112"/>
      <c r="GXZ41" s="112"/>
      <c r="GYA41" s="112"/>
      <c r="GYB41" s="112"/>
      <c r="GYC41" s="112"/>
      <c r="GYD41" s="112"/>
      <c r="GYE41" s="112"/>
      <c r="GYF41" s="112"/>
      <c r="GYG41" s="112"/>
      <c r="GYH41" s="112"/>
      <c r="GYI41" s="112"/>
      <c r="GYJ41" s="112"/>
      <c r="GYK41" s="112"/>
      <c r="GYL41" s="112"/>
      <c r="GYM41" s="112"/>
      <c r="GYN41" s="112"/>
      <c r="GYO41" s="112"/>
      <c r="GYP41" s="112"/>
      <c r="GYQ41" s="112"/>
      <c r="GYR41" s="112"/>
      <c r="GYS41" s="112"/>
      <c r="GYT41" s="112"/>
      <c r="GYU41" s="112"/>
      <c r="GYV41" s="112"/>
      <c r="GYW41" s="112"/>
      <c r="GYX41" s="112"/>
      <c r="GYY41" s="112"/>
      <c r="GYZ41" s="112"/>
      <c r="GZA41" s="112"/>
      <c r="GZB41" s="112"/>
      <c r="GZC41" s="112"/>
      <c r="GZD41" s="112"/>
      <c r="GZE41" s="112"/>
      <c r="GZF41" s="112"/>
      <c r="GZG41" s="112"/>
      <c r="GZH41" s="112"/>
      <c r="GZI41" s="112"/>
      <c r="GZJ41" s="112"/>
      <c r="GZK41" s="112"/>
      <c r="GZL41" s="112"/>
      <c r="GZM41" s="112"/>
      <c r="GZN41" s="112"/>
      <c r="GZO41" s="112"/>
      <c r="GZP41" s="112"/>
      <c r="GZQ41" s="112"/>
      <c r="GZR41" s="112"/>
      <c r="GZS41" s="112"/>
      <c r="GZT41" s="112"/>
      <c r="GZU41" s="112"/>
      <c r="GZV41" s="112"/>
      <c r="GZW41" s="112"/>
      <c r="GZX41" s="112"/>
      <c r="GZY41" s="112"/>
      <c r="GZZ41" s="112"/>
      <c r="HAA41" s="112"/>
      <c r="HAB41" s="112"/>
      <c r="HAC41" s="112"/>
      <c r="HAD41" s="112"/>
      <c r="HAE41" s="112"/>
      <c r="HAF41" s="112"/>
      <c r="HAG41" s="112"/>
      <c r="HAH41" s="112"/>
      <c r="HAI41" s="112"/>
      <c r="HAJ41" s="112"/>
      <c r="HAK41" s="112"/>
      <c r="HAL41" s="112"/>
      <c r="HAM41" s="112"/>
      <c r="HAN41" s="112"/>
      <c r="HAO41" s="112"/>
      <c r="HAP41" s="112"/>
      <c r="HAQ41" s="112"/>
      <c r="HAR41" s="112"/>
      <c r="HAS41" s="112"/>
      <c r="HAT41" s="112"/>
      <c r="HAU41" s="112"/>
      <c r="HAV41" s="112"/>
      <c r="HAW41" s="112"/>
      <c r="HAX41" s="112"/>
      <c r="HAY41" s="112"/>
      <c r="HAZ41" s="112"/>
      <c r="HBA41" s="112"/>
      <c r="HBB41" s="112"/>
      <c r="HBC41" s="112"/>
      <c r="HBD41" s="112"/>
      <c r="HBE41" s="112"/>
      <c r="HBF41" s="112"/>
      <c r="HBG41" s="112"/>
      <c r="HBH41" s="112"/>
      <c r="HBI41" s="112"/>
      <c r="HBJ41" s="112"/>
      <c r="HBK41" s="112"/>
      <c r="HBL41" s="112"/>
      <c r="HBM41" s="112"/>
      <c r="HBN41" s="112"/>
      <c r="HBO41" s="112"/>
      <c r="HBP41" s="112"/>
      <c r="HBQ41" s="112"/>
      <c r="HBR41" s="112"/>
      <c r="HBS41" s="112"/>
      <c r="HBT41" s="112"/>
      <c r="HBU41" s="112"/>
      <c r="HBV41" s="112"/>
      <c r="HBW41" s="112"/>
      <c r="HBX41" s="112"/>
      <c r="HBY41" s="112"/>
      <c r="HBZ41" s="112"/>
      <c r="HCA41" s="112"/>
      <c r="HCB41" s="112"/>
      <c r="HCC41" s="112"/>
      <c r="HCD41" s="112"/>
      <c r="HCE41" s="112"/>
      <c r="HCF41" s="112"/>
      <c r="HCG41" s="112"/>
      <c r="HCH41" s="112"/>
      <c r="HCI41" s="112"/>
      <c r="HCJ41" s="112"/>
      <c r="HCK41" s="112"/>
      <c r="HCL41" s="112"/>
      <c r="HCM41" s="112"/>
      <c r="HCN41" s="112"/>
      <c r="HCO41" s="112"/>
      <c r="HCP41" s="112"/>
      <c r="HCQ41" s="112"/>
      <c r="HCR41" s="112"/>
      <c r="HCS41" s="112"/>
      <c r="HCT41" s="112"/>
      <c r="HCU41" s="112"/>
      <c r="HCV41" s="112"/>
      <c r="HCW41" s="112"/>
      <c r="HCX41" s="112"/>
      <c r="HCY41" s="112"/>
      <c r="HCZ41" s="112"/>
      <c r="HDA41" s="112"/>
      <c r="HDB41" s="112"/>
      <c r="HDC41" s="112"/>
      <c r="HDD41" s="112"/>
      <c r="HDE41" s="112"/>
      <c r="HDF41" s="112"/>
      <c r="HDG41" s="112"/>
      <c r="HDH41" s="112"/>
      <c r="HDI41" s="112"/>
      <c r="HDJ41" s="112"/>
      <c r="HDK41" s="112"/>
      <c r="HDL41" s="112"/>
      <c r="HDM41" s="112"/>
      <c r="HDN41" s="112"/>
      <c r="HDO41" s="112"/>
      <c r="HDP41" s="112"/>
      <c r="HDQ41" s="112"/>
      <c r="HDR41" s="112"/>
      <c r="HDS41" s="112"/>
      <c r="HDT41" s="112"/>
      <c r="HDU41" s="112"/>
      <c r="HDV41" s="112"/>
      <c r="HDW41" s="112"/>
      <c r="HDX41" s="112"/>
      <c r="HDY41" s="112"/>
      <c r="HDZ41" s="112"/>
      <c r="HEA41" s="112"/>
      <c r="HEB41" s="112"/>
      <c r="HEC41" s="112"/>
      <c r="HED41" s="112"/>
      <c r="HEE41" s="112"/>
      <c r="HEF41" s="112"/>
      <c r="HEG41" s="112"/>
      <c r="HEH41" s="112"/>
      <c r="HEI41" s="112"/>
      <c r="HEJ41" s="112"/>
      <c r="HEK41" s="112"/>
      <c r="HEL41" s="112"/>
      <c r="HEM41" s="112"/>
      <c r="HEN41" s="112"/>
      <c r="HEO41" s="112"/>
      <c r="HEP41" s="112"/>
      <c r="HEQ41" s="112"/>
      <c r="HER41" s="112"/>
      <c r="HES41" s="112"/>
      <c r="HET41" s="112"/>
      <c r="HEU41" s="112"/>
      <c r="HEV41" s="112"/>
      <c r="HEW41" s="112"/>
      <c r="HEX41" s="112"/>
      <c r="HEY41" s="112"/>
      <c r="HEZ41" s="112"/>
      <c r="HFA41" s="112"/>
      <c r="HFB41" s="112"/>
      <c r="HFC41" s="112"/>
      <c r="HFD41" s="112"/>
      <c r="HFE41" s="112"/>
      <c r="HFF41" s="112"/>
      <c r="HFG41" s="112"/>
      <c r="HFH41" s="112"/>
      <c r="HFI41" s="112"/>
      <c r="HFJ41" s="112"/>
      <c r="HFK41" s="112"/>
      <c r="HFL41" s="112"/>
      <c r="HFM41" s="112"/>
      <c r="HFN41" s="112"/>
      <c r="HFO41" s="112"/>
      <c r="HFP41" s="112"/>
      <c r="HFQ41" s="112"/>
      <c r="HFR41" s="112"/>
      <c r="HFS41" s="112"/>
      <c r="HFT41" s="112"/>
      <c r="HFU41" s="112"/>
      <c r="HFV41" s="112"/>
      <c r="HFW41" s="112"/>
      <c r="HFX41" s="112"/>
      <c r="HFY41" s="112"/>
      <c r="HFZ41" s="112"/>
      <c r="HGA41" s="112"/>
      <c r="HGB41" s="112"/>
      <c r="HGC41" s="112"/>
      <c r="HGD41" s="112"/>
      <c r="HGE41" s="112"/>
      <c r="HGF41" s="112"/>
      <c r="HGG41" s="112"/>
      <c r="HGH41" s="112"/>
      <c r="HGI41" s="112"/>
      <c r="HGJ41" s="112"/>
      <c r="HGK41" s="112"/>
      <c r="HGL41" s="112"/>
      <c r="HGM41" s="112"/>
      <c r="HGN41" s="112"/>
      <c r="HGO41" s="112"/>
      <c r="HGP41" s="112"/>
      <c r="HGQ41" s="112"/>
      <c r="HGR41" s="112"/>
      <c r="HGS41" s="112"/>
      <c r="HGT41" s="112"/>
      <c r="HGU41" s="112"/>
      <c r="HGV41" s="112"/>
      <c r="HGW41" s="112"/>
      <c r="HGX41" s="112"/>
      <c r="HGY41" s="112"/>
      <c r="HGZ41" s="112"/>
      <c r="HHA41" s="112"/>
      <c r="HHB41" s="112"/>
      <c r="HHC41" s="112"/>
      <c r="HHD41" s="112"/>
      <c r="HHE41" s="112"/>
      <c r="HHF41" s="112"/>
      <c r="HHG41" s="112"/>
      <c r="HHH41" s="112"/>
      <c r="HHI41" s="112"/>
      <c r="HHJ41" s="112"/>
      <c r="HHK41" s="112"/>
      <c r="HHL41" s="112"/>
      <c r="HHM41" s="112"/>
      <c r="HHN41" s="112"/>
      <c r="HHO41" s="112"/>
      <c r="HHP41" s="112"/>
      <c r="HHQ41" s="112"/>
      <c r="HHR41" s="112"/>
      <c r="HHS41" s="112"/>
      <c r="HHT41" s="112"/>
      <c r="HHU41" s="112"/>
      <c r="HHV41" s="112"/>
      <c r="HHW41" s="112"/>
      <c r="HHX41" s="112"/>
      <c r="HHY41" s="112"/>
      <c r="HHZ41" s="112"/>
      <c r="HIA41" s="112"/>
      <c r="HIB41" s="112"/>
      <c r="HIC41" s="112"/>
      <c r="HID41" s="112"/>
      <c r="HIE41" s="112"/>
      <c r="HIF41" s="112"/>
      <c r="HIG41" s="112"/>
      <c r="HIH41" s="112"/>
      <c r="HII41" s="112"/>
      <c r="HIJ41" s="112"/>
      <c r="HIK41" s="112"/>
      <c r="HIL41" s="112"/>
      <c r="HIM41" s="112"/>
      <c r="HIN41" s="112"/>
      <c r="HIO41" s="112"/>
      <c r="HIP41" s="112"/>
      <c r="HIQ41" s="112"/>
      <c r="HIR41" s="112"/>
      <c r="HIS41" s="112"/>
      <c r="HIT41" s="112"/>
      <c r="HIU41" s="112"/>
      <c r="HIV41" s="112"/>
      <c r="HIW41" s="112"/>
      <c r="HIX41" s="112"/>
      <c r="HIY41" s="112"/>
      <c r="HIZ41" s="112"/>
      <c r="HJA41" s="112"/>
      <c r="HJB41" s="112"/>
      <c r="HJC41" s="112"/>
      <c r="HJD41" s="112"/>
      <c r="HJE41" s="112"/>
      <c r="HJF41" s="112"/>
      <c r="HJG41" s="112"/>
      <c r="HJH41" s="112"/>
      <c r="HJI41" s="112"/>
      <c r="HJJ41" s="112"/>
      <c r="HJK41" s="112"/>
      <c r="HJL41" s="112"/>
      <c r="HJM41" s="112"/>
      <c r="HJN41" s="112"/>
      <c r="HJO41" s="112"/>
      <c r="HJP41" s="112"/>
      <c r="HJQ41" s="112"/>
      <c r="HJR41" s="112"/>
      <c r="HJS41" s="112"/>
      <c r="HJT41" s="112"/>
      <c r="HJU41" s="112"/>
      <c r="HJV41" s="112"/>
      <c r="HJW41" s="112"/>
      <c r="HJX41" s="112"/>
      <c r="HJY41" s="112"/>
      <c r="HJZ41" s="112"/>
      <c r="HKA41" s="112"/>
      <c r="HKB41" s="112"/>
      <c r="HKC41" s="112"/>
      <c r="HKD41" s="112"/>
      <c r="HKE41" s="112"/>
      <c r="HKF41" s="112"/>
      <c r="HKG41" s="112"/>
      <c r="HKH41" s="112"/>
      <c r="HKI41" s="112"/>
      <c r="HKJ41" s="112"/>
      <c r="HKK41" s="112"/>
      <c r="HKL41" s="112"/>
      <c r="HKM41" s="112"/>
      <c r="HKN41" s="112"/>
      <c r="HKO41" s="112"/>
      <c r="HKP41" s="112"/>
      <c r="HKQ41" s="112"/>
      <c r="HKR41" s="112"/>
      <c r="HKS41" s="112"/>
      <c r="HKT41" s="112"/>
      <c r="HKU41" s="112"/>
      <c r="HKV41" s="112"/>
      <c r="HKW41" s="112"/>
      <c r="HKX41" s="112"/>
      <c r="HKY41" s="112"/>
      <c r="HKZ41" s="112"/>
      <c r="HLA41" s="112"/>
      <c r="HLB41" s="112"/>
      <c r="HLC41" s="112"/>
      <c r="HLD41" s="112"/>
      <c r="HLE41" s="112"/>
      <c r="HLF41" s="112"/>
      <c r="HLG41" s="112"/>
      <c r="HLH41" s="112"/>
      <c r="HLI41" s="112"/>
      <c r="HLJ41" s="112"/>
      <c r="HLK41" s="112"/>
      <c r="HLL41" s="112"/>
      <c r="HLM41" s="112"/>
      <c r="HLN41" s="112"/>
      <c r="HLO41" s="112"/>
      <c r="HLP41" s="112"/>
      <c r="HLQ41" s="112"/>
      <c r="HLR41" s="112"/>
      <c r="HLS41" s="112"/>
      <c r="HLT41" s="112"/>
      <c r="HLU41" s="112"/>
      <c r="HLV41" s="112"/>
      <c r="HLW41" s="112"/>
      <c r="HLX41" s="112"/>
      <c r="HLY41" s="112"/>
      <c r="HLZ41" s="112"/>
      <c r="HMA41" s="112"/>
      <c r="HMB41" s="112"/>
      <c r="HMC41" s="112"/>
      <c r="HMD41" s="112"/>
      <c r="HME41" s="112"/>
      <c r="HMF41" s="112"/>
      <c r="HMG41" s="112"/>
      <c r="HMH41" s="112"/>
      <c r="HMI41" s="112"/>
      <c r="HMJ41" s="112"/>
      <c r="HMK41" s="112"/>
      <c r="HML41" s="112"/>
      <c r="HMM41" s="112"/>
      <c r="HMN41" s="112"/>
      <c r="HMO41" s="112"/>
      <c r="HMP41" s="112"/>
      <c r="HMQ41" s="112"/>
      <c r="HMR41" s="112"/>
      <c r="HMS41" s="112"/>
      <c r="HMT41" s="112"/>
      <c r="HMU41" s="112"/>
      <c r="HMV41" s="112"/>
      <c r="HMW41" s="112"/>
      <c r="HMX41" s="112"/>
      <c r="HMY41" s="112"/>
      <c r="HMZ41" s="112"/>
      <c r="HNA41" s="112"/>
      <c r="HNB41" s="112"/>
      <c r="HNC41" s="112"/>
      <c r="HND41" s="112"/>
      <c r="HNE41" s="112"/>
      <c r="HNF41" s="112"/>
      <c r="HNG41" s="112"/>
      <c r="HNH41" s="112"/>
      <c r="HNI41" s="112"/>
      <c r="HNJ41" s="112"/>
      <c r="HNK41" s="112"/>
      <c r="HNL41" s="112"/>
      <c r="HNM41" s="112"/>
      <c r="HNN41" s="112"/>
      <c r="HNO41" s="112"/>
      <c r="HNP41" s="112"/>
      <c r="HNQ41" s="112"/>
      <c r="HNR41" s="112"/>
      <c r="HNS41" s="112"/>
      <c r="HNT41" s="112"/>
      <c r="HNU41" s="112"/>
      <c r="HNV41" s="112"/>
      <c r="HNW41" s="112"/>
      <c r="HNX41" s="112"/>
      <c r="HNY41" s="112"/>
      <c r="HNZ41" s="112"/>
      <c r="HOA41" s="112"/>
      <c r="HOB41" s="112"/>
      <c r="HOC41" s="112"/>
      <c r="HOD41" s="112"/>
      <c r="HOE41" s="112"/>
      <c r="HOF41" s="112"/>
      <c r="HOG41" s="112"/>
      <c r="HOH41" s="112"/>
      <c r="HOI41" s="112"/>
      <c r="HOJ41" s="112"/>
      <c r="HOK41" s="112"/>
      <c r="HOL41" s="112"/>
      <c r="HOM41" s="112"/>
      <c r="HON41" s="112"/>
      <c r="HOO41" s="112"/>
      <c r="HOP41" s="112"/>
      <c r="HOQ41" s="112"/>
      <c r="HOR41" s="112"/>
      <c r="HOS41" s="112"/>
      <c r="HOT41" s="112"/>
      <c r="HOU41" s="112"/>
      <c r="HOV41" s="112"/>
      <c r="HOW41" s="112"/>
      <c r="HOX41" s="112"/>
      <c r="HOY41" s="112"/>
      <c r="HOZ41" s="112"/>
      <c r="HPA41" s="112"/>
      <c r="HPB41" s="112"/>
      <c r="HPC41" s="112"/>
      <c r="HPD41" s="112"/>
      <c r="HPE41" s="112"/>
      <c r="HPF41" s="112"/>
      <c r="HPG41" s="112"/>
      <c r="HPH41" s="112"/>
      <c r="HPI41" s="112"/>
      <c r="HPJ41" s="112"/>
      <c r="HPK41" s="112"/>
      <c r="HPL41" s="112"/>
      <c r="HPM41" s="112"/>
      <c r="HPN41" s="112"/>
      <c r="HPO41" s="112"/>
      <c r="HPP41" s="112"/>
      <c r="HPQ41" s="112"/>
      <c r="HPR41" s="112"/>
      <c r="HPS41" s="112"/>
      <c r="HPT41" s="112"/>
      <c r="HPU41" s="112"/>
      <c r="HPV41" s="112"/>
      <c r="HPW41" s="112"/>
      <c r="HPX41" s="112"/>
      <c r="HPY41" s="112"/>
      <c r="HPZ41" s="112"/>
      <c r="HQA41" s="112"/>
      <c r="HQB41" s="112"/>
      <c r="HQC41" s="112"/>
      <c r="HQD41" s="112"/>
      <c r="HQE41" s="112"/>
      <c r="HQF41" s="112"/>
      <c r="HQG41" s="112"/>
      <c r="HQH41" s="112"/>
      <c r="HQI41" s="112"/>
      <c r="HQJ41" s="112"/>
      <c r="HQK41" s="112"/>
      <c r="HQL41" s="112"/>
      <c r="HQM41" s="112"/>
      <c r="HQN41" s="112"/>
      <c r="HQO41" s="112"/>
      <c r="HQP41" s="112"/>
      <c r="HQQ41" s="112"/>
      <c r="HQR41" s="112"/>
      <c r="HQS41" s="112"/>
      <c r="HQT41" s="112"/>
      <c r="HQU41" s="112"/>
      <c r="HQV41" s="112"/>
      <c r="HQW41" s="112"/>
      <c r="HQX41" s="112"/>
      <c r="HQY41" s="112"/>
      <c r="HQZ41" s="112"/>
      <c r="HRA41" s="112"/>
      <c r="HRB41" s="112"/>
      <c r="HRC41" s="112"/>
      <c r="HRD41" s="112"/>
      <c r="HRE41" s="112"/>
      <c r="HRF41" s="112"/>
      <c r="HRG41" s="112"/>
      <c r="HRH41" s="112"/>
      <c r="HRI41" s="112"/>
      <c r="HRJ41" s="112"/>
      <c r="HRK41" s="112"/>
      <c r="HRL41" s="112"/>
      <c r="HRM41" s="112"/>
      <c r="HRN41" s="112"/>
      <c r="HRO41" s="112"/>
      <c r="HRP41" s="112"/>
      <c r="HRQ41" s="112"/>
      <c r="HRR41" s="112"/>
      <c r="HRS41" s="112"/>
      <c r="HRT41" s="112"/>
      <c r="HRU41" s="112"/>
      <c r="HRV41" s="112"/>
      <c r="HRW41" s="112"/>
      <c r="HRX41" s="112"/>
      <c r="HRY41" s="112"/>
      <c r="HRZ41" s="112"/>
      <c r="HSA41" s="112"/>
      <c r="HSB41" s="112"/>
      <c r="HSC41" s="112"/>
      <c r="HSD41" s="112"/>
      <c r="HSE41" s="112"/>
      <c r="HSF41" s="112"/>
      <c r="HSG41" s="112"/>
      <c r="HSH41" s="112"/>
      <c r="HSI41" s="112"/>
      <c r="HSJ41" s="112"/>
      <c r="HSK41" s="112"/>
      <c r="HSL41" s="112"/>
      <c r="HSM41" s="112"/>
      <c r="HSN41" s="112"/>
      <c r="HSO41" s="112"/>
      <c r="HSP41" s="112"/>
      <c r="HSQ41" s="112"/>
      <c r="HSR41" s="112"/>
      <c r="HSS41" s="112"/>
      <c r="HST41" s="112"/>
      <c r="HSU41" s="112"/>
      <c r="HSV41" s="112"/>
      <c r="HSW41" s="112"/>
      <c r="HSX41" s="112"/>
      <c r="HSY41" s="112"/>
      <c r="HSZ41" s="112"/>
      <c r="HTA41" s="112"/>
      <c r="HTB41" s="112"/>
      <c r="HTC41" s="112"/>
      <c r="HTD41" s="112"/>
      <c r="HTE41" s="112"/>
      <c r="HTF41" s="112"/>
      <c r="HTG41" s="112"/>
      <c r="HTH41" s="112"/>
      <c r="HTI41" s="112"/>
      <c r="HTJ41" s="112"/>
      <c r="HTK41" s="112"/>
      <c r="HTL41" s="112"/>
      <c r="HTM41" s="112"/>
      <c r="HTN41" s="112"/>
    </row>
    <row r="42" spans="1:5942" s="111" customFormat="1" ht="9.9499999999999993" hidden="1" customHeight="1" x14ac:dyDescent="0.2">
      <c r="A42" s="366" t="s">
        <v>274</v>
      </c>
      <c r="B42" s="67">
        <v>4</v>
      </c>
      <c r="C42" s="339"/>
      <c r="D42" s="339">
        <f t="shared" si="41"/>
        <v>4</v>
      </c>
      <c r="E42" s="339"/>
      <c r="F42" s="339"/>
      <c r="G42" s="339">
        <f t="shared" si="42"/>
        <v>0</v>
      </c>
      <c r="H42" s="251">
        <f t="shared" si="43"/>
        <v>0</v>
      </c>
      <c r="I42" s="251" t="e">
        <f t="shared" si="3"/>
        <v>#DIV/0!</v>
      </c>
      <c r="J42" s="251">
        <f t="shared" si="4"/>
        <v>0</v>
      </c>
      <c r="K42" s="339"/>
      <c r="L42" s="339"/>
      <c r="M42" s="339">
        <f t="shared" si="5"/>
        <v>0</v>
      </c>
      <c r="N42" s="339"/>
      <c r="O42" s="339"/>
      <c r="P42" s="339">
        <f t="shared" si="6"/>
        <v>0</v>
      </c>
      <c r="Q42" s="251" t="e">
        <f t="shared" si="7"/>
        <v>#DIV/0!</v>
      </c>
      <c r="R42" s="251" t="e">
        <f t="shared" si="8"/>
        <v>#DIV/0!</v>
      </c>
      <c r="S42" s="251" t="e">
        <f t="shared" si="9"/>
        <v>#DIV/0!</v>
      </c>
      <c r="T42" s="339"/>
      <c r="U42" s="339"/>
      <c r="V42" s="339">
        <f t="shared" si="10"/>
        <v>0</v>
      </c>
      <c r="W42" s="339"/>
      <c r="X42" s="339"/>
      <c r="Y42" s="339">
        <f t="shared" si="11"/>
        <v>0</v>
      </c>
      <c r="Z42" s="251" t="e">
        <f t="shared" si="12"/>
        <v>#DIV/0!</v>
      </c>
      <c r="AA42" s="251" t="e">
        <f t="shared" si="13"/>
        <v>#DIV/0!</v>
      </c>
      <c r="AB42" s="251" t="e">
        <f t="shared" si="14"/>
        <v>#DIV/0!</v>
      </c>
      <c r="AC42" s="339"/>
      <c r="AD42" s="339"/>
      <c r="AE42" s="339">
        <f t="shared" si="15"/>
        <v>0</v>
      </c>
      <c r="AF42" s="339"/>
      <c r="AG42" s="339"/>
      <c r="AH42" s="339">
        <f t="shared" si="16"/>
        <v>0</v>
      </c>
      <c r="AI42" s="251" t="e">
        <f t="shared" si="17"/>
        <v>#DIV/0!</v>
      </c>
      <c r="AJ42" s="251" t="e">
        <f t="shared" si="18"/>
        <v>#DIV/0!</v>
      </c>
      <c r="AK42" s="251" t="e">
        <f t="shared" si="19"/>
        <v>#DIV/0!</v>
      </c>
      <c r="AL42" s="339">
        <f t="shared" si="113"/>
        <v>4</v>
      </c>
      <c r="AM42" s="339">
        <f t="shared" si="114"/>
        <v>0</v>
      </c>
      <c r="AN42" s="339">
        <f t="shared" si="115"/>
        <v>4</v>
      </c>
      <c r="AO42" s="339">
        <f t="shared" si="116"/>
        <v>0</v>
      </c>
      <c r="AP42" s="339">
        <f t="shared" si="117"/>
        <v>0</v>
      </c>
      <c r="AQ42" s="339">
        <f t="shared" si="98"/>
        <v>0</v>
      </c>
      <c r="AR42" s="251">
        <f t="shared" si="112"/>
        <v>0</v>
      </c>
      <c r="AS42" s="251" t="e">
        <f t="shared" si="23"/>
        <v>#DIV/0!</v>
      </c>
      <c r="AT42" s="251">
        <f t="shared" si="24"/>
        <v>0</v>
      </c>
      <c r="AU42" s="117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  <c r="EG42" s="112"/>
      <c r="EH42" s="112"/>
      <c r="EI42" s="112"/>
      <c r="EJ42" s="112"/>
      <c r="EK42" s="112"/>
      <c r="EL42" s="112"/>
      <c r="EM42" s="112"/>
      <c r="EN42" s="112"/>
      <c r="EO42" s="112"/>
      <c r="EP42" s="112"/>
      <c r="EQ42" s="112"/>
      <c r="ER42" s="112"/>
      <c r="ES42" s="112"/>
      <c r="ET42" s="112"/>
      <c r="EU42" s="112"/>
      <c r="EV42" s="112"/>
      <c r="EW42" s="112"/>
      <c r="EX42" s="112"/>
      <c r="EY42" s="112"/>
      <c r="EZ42" s="112"/>
      <c r="FA42" s="112"/>
      <c r="FB42" s="112"/>
      <c r="FC42" s="112"/>
      <c r="FD42" s="112"/>
      <c r="FE42" s="112"/>
      <c r="FF42" s="112"/>
      <c r="FG42" s="112"/>
      <c r="FH42" s="112"/>
      <c r="FI42" s="112"/>
      <c r="FJ42" s="112"/>
      <c r="FK42" s="112"/>
      <c r="FL42" s="112"/>
      <c r="FM42" s="112"/>
      <c r="FN42" s="112"/>
      <c r="FO42" s="112"/>
      <c r="FP42" s="112"/>
      <c r="FQ42" s="112"/>
      <c r="FR42" s="112"/>
      <c r="FS42" s="112"/>
      <c r="FT42" s="112"/>
      <c r="FU42" s="112"/>
      <c r="FV42" s="112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  <c r="LH42" s="112"/>
      <c r="LI42" s="112"/>
      <c r="LJ42" s="112"/>
      <c r="LK42" s="112"/>
      <c r="LL42" s="112"/>
      <c r="LM42" s="112"/>
      <c r="LN42" s="112"/>
      <c r="LO42" s="112"/>
      <c r="LP42" s="112"/>
      <c r="LQ42" s="112"/>
      <c r="LR42" s="112"/>
      <c r="LS42" s="112"/>
      <c r="LT42" s="112"/>
      <c r="LU42" s="112"/>
      <c r="LV42" s="112"/>
      <c r="LW42" s="112"/>
      <c r="LX42" s="112"/>
      <c r="LY42" s="112"/>
      <c r="LZ42" s="112"/>
      <c r="MA42" s="112"/>
      <c r="MB42" s="112"/>
      <c r="MC42" s="112"/>
      <c r="MD42" s="112"/>
      <c r="ME42" s="112"/>
      <c r="MF42" s="112"/>
      <c r="MG42" s="112"/>
      <c r="MH42" s="112"/>
      <c r="MI42" s="112"/>
      <c r="MJ42" s="112"/>
      <c r="MK42" s="112"/>
      <c r="ML42" s="112"/>
      <c r="MM42" s="112"/>
      <c r="MN42" s="112"/>
      <c r="MO42" s="112"/>
      <c r="MP42" s="112"/>
      <c r="MQ42" s="112"/>
      <c r="MR42" s="112"/>
      <c r="MS42" s="112"/>
      <c r="MT42" s="112"/>
      <c r="MU42" s="112"/>
      <c r="MV42" s="112"/>
      <c r="MW42" s="112"/>
      <c r="MX42" s="112"/>
      <c r="MY42" s="112"/>
      <c r="MZ42" s="112"/>
      <c r="NA42" s="112"/>
      <c r="NB42" s="112"/>
      <c r="NC42" s="112"/>
      <c r="ND42" s="112"/>
      <c r="NE42" s="112"/>
      <c r="NF42" s="112"/>
      <c r="NG42" s="112"/>
      <c r="NH42" s="112"/>
      <c r="NI42" s="112"/>
      <c r="NJ42" s="112"/>
      <c r="NK42" s="112"/>
      <c r="NL42" s="112"/>
      <c r="NM42" s="112"/>
      <c r="NN42" s="112"/>
      <c r="NO42" s="112"/>
      <c r="NP42" s="112"/>
      <c r="NQ42" s="112"/>
      <c r="NR42" s="112"/>
      <c r="NS42" s="112"/>
      <c r="NT42" s="112"/>
      <c r="NU42" s="112"/>
      <c r="NV42" s="112"/>
      <c r="NW42" s="112"/>
      <c r="NX42" s="112"/>
      <c r="NY42" s="112"/>
      <c r="NZ42" s="112"/>
      <c r="OA42" s="112"/>
      <c r="OB42" s="112"/>
      <c r="OC42" s="112"/>
      <c r="OD42" s="112"/>
      <c r="OE42" s="112"/>
      <c r="OF42" s="112"/>
      <c r="OG42" s="112"/>
      <c r="OH42" s="112"/>
      <c r="OI42" s="112"/>
      <c r="OJ42" s="112"/>
      <c r="OK42" s="112"/>
      <c r="OL42" s="112"/>
      <c r="OM42" s="112"/>
      <c r="ON42" s="112"/>
      <c r="OO42" s="112"/>
      <c r="OP42" s="112"/>
      <c r="OQ42" s="112"/>
      <c r="OR42" s="112"/>
      <c r="OS42" s="112"/>
      <c r="OT42" s="112"/>
      <c r="OU42" s="112"/>
      <c r="OV42" s="112"/>
      <c r="OW42" s="112"/>
      <c r="OX42" s="112"/>
      <c r="OY42" s="112"/>
      <c r="OZ42" s="112"/>
      <c r="PA42" s="112"/>
      <c r="PB42" s="112"/>
      <c r="PC42" s="112"/>
      <c r="PD42" s="112"/>
      <c r="PE42" s="112"/>
      <c r="PF42" s="112"/>
      <c r="PG42" s="112"/>
      <c r="PH42" s="112"/>
      <c r="PI42" s="112"/>
      <c r="PJ42" s="112"/>
      <c r="PK42" s="112"/>
      <c r="PL42" s="112"/>
      <c r="PM42" s="112"/>
      <c r="PN42" s="112"/>
      <c r="PO42" s="112"/>
      <c r="PP42" s="112"/>
      <c r="PQ42" s="112"/>
      <c r="PR42" s="112"/>
      <c r="PS42" s="112"/>
      <c r="PT42" s="112"/>
      <c r="PU42" s="112"/>
      <c r="PV42" s="112"/>
      <c r="PW42" s="112"/>
      <c r="PX42" s="112"/>
      <c r="PY42" s="112"/>
      <c r="PZ42" s="112"/>
      <c r="QA42" s="112"/>
      <c r="QB42" s="112"/>
      <c r="QC42" s="112"/>
      <c r="QD42" s="112"/>
      <c r="QE42" s="112"/>
      <c r="QF42" s="112"/>
      <c r="QG42" s="112"/>
      <c r="QH42" s="112"/>
      <c r="QI42" s="112"/>
      <c r="QJ42" s="112"/>
      <c r="QK42" s="112"/>
      <c r="QL42" s="112"/>
      <c r="QM42" s="112"/>
      <c r="QN42" s="112"/>
      <c r="QO42" s="112"/>
      <c r="QP42" s="112"/>
      <c r="QQ42" s="112"/>
      <c r="QR42" s="112"/>
      <c r="QS42" s="112"/>
      <c r="QT42" s="112"/>
      <c r="QU42" s="112"/>
      <c r="QV42" s="112"/>
      <c r="QW42" s="112"/>
      <c r="QX42" s="112"/>
      <c r="QY42" s="112"/>
      <c r="QZ42" s="112"/>
      <c r="RA42" s="112"/>
      <c r="RB42" s="112"/>
      <c r="RC42" s="112"/>
      <c r="RD42" s="112"/>
      <c r="RE42" s="112"/>
      <c r="RF42" s="112"/>
      <c r="RG42" s="112"/>
      <c r="RH42" s="112"/>
      <c r="RI42" s="112"/>
      <c r="RJ42" s="112"/>
      <c r="RK42" s="112"/>
      <c r="RL42" s="112"/>
      <c r="RM42" s="112"/>
      <c r="RN42" s="112"/>
      <c r="RO42" s="112"/>
      <c r="RP42" s="112"/>
      <c r="RQ42" s="112"/>
      <c r="RR42" s="112"/>
      <c r="RS42" s="112"/>
      <c r="RT42" s="112"/>
      <c r="RU42" s="112"/>
      <c r="RV42" s="112"/>
      <c r="RW42" s="112"/>
      <c r="RX42" s="112"/>
      <c r="RY42" s="112"/>
      <c r="RZ42" s="112"/>
      <c r="SA42" s="112"/>
      <c r="SB42" s="112"/>
      <c r="SC42" s="112"/>
      <c r="SD42" s="112"/>
      <c r="SE42" s="112"/>
      <c r="SF42" s="112"/>
      <c r="SG42" s="112"/>
      <c r="SH42" s="112"/>
      <c r="SI42" s="112"/>
      <c r="SJ42" s="112"/>
      <c r="SK42" s="112"/>
      <c r="SL42" s="112"/>
      <c r="SM42" s="112"/>
      <c r="SN42" s="112"/>
      <c r="SO42" s="112"/>
      <c r="SP42" s="112"/>
      <c r="SQ42" s="112"/>
      <c r="SR42" s="112"/>
      <c r="SS42" s="112"/>
      <c r="ST42" s="112"/>
      <c r="SU42" s="112"/>
      <c r="SV42" s="112"/>
      <c r="SW42" s="112"/>
      <c r="SX42" s="112"/>
      <c r="SY42" s="112"/>
      <c r="SZ42" s="112"/>
      <c r="TA42" s="112"/>
      <c r="TB42" s="112"/>
      <c r="TC42" s="112"/>
      <c r="TD42" s="112"/>
      <c r="TE42" s="112"/>
      <c r="TF42" s="112"/>
      <c r="TG42" s="112"/>
      <c r="TH42" s="112"/>
      <c r="TI42" s="112"/>
      <c r="TJ42" s="112"/>
      <c r="TK42" s="112"/>
      <c r="TL42" s="112"/>
      <c r="TM42" s="112"/>
      <c r="TN42" s="112"/>
      <c r="TO42" s="112"/>
      <c r="TP42" s="112"/>
      <c r="TQ42" s="112"/>
      <c r="TR42" s="112"/>
      <c r="TS42" s="112"/>
      <c r="TT42" s="112"/>
      <c r="TU42" s="112"/>
      <c r="TV42" s="112"/>
      <c r="TW42" s="112"/>
      <c r="TX42" s="112"/>
      <c r="TY42" s="112"/>
      <c r="TZ42" s="112"/>
      <c r="UA42" s="112"/>
      <c r="UB42" s="112"/>
      <c r="UC42" s="112"/>
      <c r="UD42" s="112"/>
      <c r="UE42" s="112"/>
      <c r="UF42" s="112"/>
      <c r="UG42" s="112"/>
      <c r="UH42" s="112"/>
      <c r="UI42" s="112"/>
      <c r="UJ42" s="112"/>
      <c r="UK42" s="112"/>
      <c r="UL42" s="112"/>
      <c r="UM42" s="112"/>
      <c r="UN42" s="112"/>
      <c r="UO42" s="112"/>
      <c r="UP42" s="112"/>
      <c r="UQ42" s="112"/>
      <c r="UR42" s="112"/>
      <c r="US42" s="112"/>
      <c r="UT42" s="112"/>
      <c r="UU42" s="112"/>
      <c r="UV42" s="112"/>
      <c r="UW42" s="112"/>
      <c r="UX42" s="112"/>
      <c r="UY42" s="112"/>
      <c r="UZ42" s="112"/>
      <c r="VA42" s="112"/>
      <c r="VB42" s="112"/>
      <c r="VC42" s="112"/>
      <c r="VD42" s="112"/>
      <c r="VE42" s="112"/>
      <c r="VF42" s="112"/>
      <c r="VG42" s="112"/>
      <c r="VH42" s="112"/>
      <c r="VI42" s="112"/>
      <c r="VJ42" s="112"/>
      <c r="VK42" s="112"/>
      <c r="VL42" s="112"/>
      <c r="VM42" s="112"/>
      <c r="VN42" s="112"/>
      <c r="VO42" s="112"/>
      <c r="VP42" s="112"/>
      <c r="VQ42" s="112"/>
      <c r="VR42" s="112"/>
      <c r="VS42" s="112"/>
      <c r="VT42" s="112"/>
      <c r="VU42" s="112"/>
      <c r="VV42" s="112"/>
      <c r="VW42" s="112"/>
      <c r="VX42" s="112"/>
      <c r="VY42" s="112"/>
      <c r="VZ42" s="112"/>
      <c r="WA42" s="112"/>
      <c r="WB42" s="112"/>
      <c r="WC42" s="112"/>
      <c r="WD42" s="112"/>
      <c r="WE42" s="112"/>
      <c r="WF42" s="112"/>
      <c r="WG42" s="112"/>
      <c r="WH42" s="112"/>
      <c r="WI42" s="112"/>
      <c r="WJ42" s="112"/>
      <c r="WK42" s="112"/>
      <c r="WL42" s="112"/>
      <c r="WM42" s="112"/>
      <c r="WN42" s="112"/>
      <c r="WO42" s="112"/>
      <c r="WP42" s="112"/>
      <c r="WQ42" s="112"/>
      <c r="WR42" s="112"/>
      <c r="WS42" s="112"/>
      <c r="WT42" s="112"/>
      <c r="WU42" s="112"/>
      <c r="WV42" s="112"/>
      <c r="WW42" s="112"/>
      <c r="WX42" s="112"/>
      <c r="WY42" s="112"/>
      <c r="WZ42" s="112"/>
      <c r="XA42" s="112"/>
      <c r="XB42" s="112"/>
      <c r="XC42" s="112"/>
      <c r="XD42" s="112"/>
      <c r="XE42" s="112"/>
      <c r="XF42" s="112"/>
      <c r="XG42" s="112"/>
      <c r="XH42" s="112"/>
      <c r="XI42" s="112"/>
      <c r="XJ42" s="112"/>
      <c r="XK42" s="112"/>
      <c r="XL42" s="112"/>
      <c r="XM42" s="112"/>
      <c r="XN42" s="112"/>
      <c r="XO42" s="112"/>
      <c r="XP42" s="112"/>
      <c r="XQ42" s="112"/>
      <c r="XR42" s="112"/>
      <c r="XS42" s="112"/>
      <c r="XT42" s="112"/>
      <c r="XU42" s="112"/>
      <c r="XV42" s="112"/>
      <c r="XW42" s="112"/>
      <c r="XX42" s="112"/>
      <c r="XY42" s="112"/>
      <c r="XZ42" s="112"/>
      <c r="YA42" s="112"/>
      <c r="YB42" s="112"/>
      <c r="YC42" s="112"/>
      <c r="YD42" s="112"/>
      <c r="YE42" s="112"/>
      <c r="YF42" s="112"/>
      <c r="YG42" s="112"/>
      <c r="YH42" s="112"/>
      <c r="YI42" s="112"/>
      <c r="YJ42" s="112"/>
      <c r="YK42" s="112"/>
      <c r="YL42" s="112"/>
      <c r="YM42" s="112"/>
      <c r="YN42" s="112"/>
      <c r="YO42" s="112"/>
      <c r="YP42" s="112"/>
      <c r="YQ42" s="112"/>
      <c r="YR42" s="112"/>
      <c r="YS42" s="112"/>
      <c r="YT42" s="112"/>
      <c r="YU42" s="112"/>
      <c r="YV42" s="112"/>
      <c r="YW42" s="112"/>
      <c r="YX42" s="112"/>
      <c r="YY42" s="112"/>
      <c r="YZ42" s="112"/>
      <c r="ZA42" s="112"/>
      <c r="ZB42" s="112"/>
      <c r="ZC42" s="112"/>
      <c r="ZD42" s="112"/>
      <c r="ZE42" s="112"/>
      <c r="ZF42" s="112"/>
      <c r="ZG42" s="112"/>
      <c r="ZH42" s="112"/>
      <c r="ZI42" s="112"/>
      <c r="ZJ42" s="112"/>
      <c r="ZK42" s="112"/>
      <c r="ZL42" s="112"/>
      <c r="ZM42" s="112"/>
      <c r="ZN42" s="112"/>
      <c r="ZO42" s="112"/>
      <c r="ZP42" s="112"/>
      <c r="ZQ42" s="112"/>
      <c r="ZR42" s="112"/>
      <c r="ZS42" s="112"/>
      <c r="ZT42" s="112"/>
      <c r="ZU42" s="112"/>
      <c r="ZV42" s="112"/>
      <c r="ZW42" s="112"/>
      <c r="ZX42" s="112"/>
      <c r="ZY42" s="112"/>
      <c r="ZZ42" s="112"/>
      <c r="AAA42" s="112"/>
      <c r="AAB42" s="112"/>
      <c r="AAC42" s="112"/>
      <c r="AAD42" s="112"/>
      <c r="AAE42" s="112"/>
      <c r="AAF42" s="112"/>
      <c r="AAG42" s="112"/>
      <c r="AAH42" s="112"/>
      <c r="AAI42" s="112"/>
      <c r="AAJ42" s="112"/>
      <c r="AAK42" s="112"/>
      <c r="AAL42" s="112"/>
      <c r="AAM42" s="112"/>
      <c r="AAN42" s="112"/>
      <c r="AAO42" s="112"/>
      <c r="AAP42" s="112"/>
      <c r="AAQ42" s="112"/>
      <c r="AAR42" s="112"/>
      <c r="AAS42" s="112"/>
      <c r="AAT42" s="112"/>
      <c r="AAU42" s="112"/>
      <c r="AAV42" s="112"/>
      <c r="AAW42" s="112"/>
      <c r="AAX42" s="112"/>
      <c r="AAY42" s="112"/>
      <c r="AAZ42" s="112"/>
      <c r="ABA42" s="112"/>
      <c r="ABB42" s="112"/>
      <c r="ABC42" s="112"/>
      <c r="ABD42" s="112"/>
      <c r="ABE42" s="112"/>
      <c r="ABF42" s="112"/>
      <c r="ABG42" s="112"/>
      <c r="ABH42" s="112"/>
      <c r="ABI42" s="112"/>
      <c r="ABJ42" s="112"/>
      <c r="ABK42" s="112"/>
      <c r="ABL42" s="112"/>
      <c r="ABM42" s="112"/>
      <c r="ABN42" s="112"/>
      <c r="ABO42" s="112"/>
      <c r="ABP42" s="112"/>
      <c r="ABQ42" s="112"/>
      <c r="ABR42" s="112"/>
      <c r="ABS42" s="112"/>
      <c r="ABT42" s="112"/>
      <c r="ABU42" s="112"/>
      <c r="ABV42" s="112"/>
      <c r="ABW42" s="112"/>
      <c r="ABX42" s="112"/>
      <c r="ABY42" s="112"/>
      <c r="ABZ42" s="112"/>
      <c r="ACA42" s="112"/>
      <c r="ACB42" s="112"/>
      <c r="ACC42" s="112"/>
      <c r="ACD42" s="112"/>
      <c r="ACE42" s="112"/>
      <c r="ACF42" s="112"/>
      <c r="ACG42" s="112"/>
      <c r="ACH42" s="112"/>
      <c r="ACI42" s="112"/>
      <c r="ACJ42" s="112"/>
      <c r="ACK42" s="112"/>
      <c r="ACL42" s="112"/>
      <c r="ACM42" s="112"/>
      <c r="ACN42" s="112"/>
      <c r="ACO42" s="112"/>
      <c r="ACP42" s="112"/>
      <c r="ACQ42" s="112"/>
      <c r="ACR42" s="112"/>
      <c r="ACS42" s="112"/>
      <c r="ACT42" s="112"/>
      <c r="ACU42" s="112"/>
      <c r="ACV42" s="112"/>
      <c r="ACW42" s="112"/>
      <c r="ACX42" s="112"/>
      <c r="ACY42" s="112"/>
      <c r="ACZ42" s="112"/>
      <c r="ADA42" s="112"/>
      <c r="ADB42" s="112"/>
      <c r="ADC42" s="112"/>
      <c r="ADD42" s="112"/>
      <c r="ADE42" s="112"/>
      <c r="ADF42" s="112"/>
      <c r="ADG42" s="112"/>
      <c r="ADH42" s="112"/>
      <c r="ADI42" s="112"/>
      <c r="ADJ42" s="112"/>
      <c r="ADK42" s="112"/>
      <c r="ADL42" s="112"/>
      <c r="ADM42" s="112"/>
      <c r="ADN42" s="112"/>
      <c r="ADO42" s="112"/>
      <c r="ADP42" s="112"/>
      <c r="ADQ42" s="112"/>
      <c r="ADR42" s="112"/>
      <c r="ADS42" s="112"/>
      <c r="ADT42" s="112"/>
      <c r="ADU42" s="112"/>
      <c r="ADV42" s="112"/>
      <c r="ADW42" s="112"/>
      <c r="ADX42" s="112"/>
      <c r="ADY42" s="112"/>
      <c r="ADZ42" s="112"/>
      <c r="AEA42" s="112"/>
      <c r="AEB42" s="112"/>
      <c r="AEC42" s="112"/>
      <c r="AED42" s="112"/>
      <c r="AEE42" s="112"/>
      <c r="AEF42" s="112"/>
      <c r="AEG42" s="112"/>
      <c r="AEH42" s="112"/>
      <c r="AEI42" s="112"/>
      <c r="AEJ42" s="112"/>
      <c r="AEK42" s="112"/>
      <c r="AEL42" s="112"/>
      <c r="AEM42" s="112"/>
      <c r="AEN42" s="112"/>
      <c r="AEO42" s="112"/>
      <c r="AEP42" s="112"/>
      <c r="AEQ42" s="112"/>
      <c r="AER42" s="112"/>
      <c r="AES42" s="112"/>
      <c r="AET42" s="112"/>
      <c r="AEU42" s="112"/>
      <c r="AEV42" s="112"/>
      <c r="AEW42" s="112"/>
      <c r="AEX42" s="112"/>
      <c r="AEY42" s="112"/>
      <c r="AEZ42" s="112"/>
      <c r="AFA42" s="112"/>
      <c r="AFB42" s="112"/>
      <c r="AFC42" s="112"/>
      <c r="AFD42" s="112"/>
      <c r="AFE42" s="112"/>
      <c r="AFF42" s="112"/>
      <c r="AFG42" s="112"/>
      <c r="AFH42" s="112"/>
      <c r="AFI42" s="112"/>
      <c r="AFJ42" s="112"/>
      <c r="AFK42" s="112"/>
      <c r="AFL42" s="112"/>
      <c r="AFM42" s="112"/>
      <c r="AFN42" s="112"/>
      <c r="AFO42" s="112"/>
      <c r="AFP42" s="112"/>
      <c r="AFQ42" s="112"/>
      <c r="AFR42" s="112"/>
      <c r="AFS42" s="112"/>
      <c r="AFT42" s="112"/>
      <c r="AFU42" s="112"/>
      <c r="AFV42" s="112"/>
      <c r="AFW42" s="112"/>
      <c r="AFX42" s="112"/>
      <c r="AFY42" s="112"/>
      <c r="AFZ42" s="112"/>
      <c r="AGA42" s="112"/>
      <c r="AGB42" s="112"/>
      <c r="AGC42" s="112"/>
      <c r="AGD42" s="112"/>
      <c r="AGE42" s="112"/>
      <c r="AGF42" s="112"/>
      <c r="AGG42" s="112"/>
      <c r="AGH42" s="112"/>
      <c r="AGI42" s="112"/>
      <c r="AGJ42" s="112"/>
      <c r="AGK42" s="112"/>
      <c r="AGL42" s="112"/>
      <c r="AGM42" s="112"/>
      <c r="AGN42" s="112"/>
      <c r="AGO42" s="112"/>
      <c r="AGP42" s="112"/>
      <c r="AGQ42" s="112"/>
      <c r="AGR42" s="112"/>
      <c r="AGS42" s="112"/>
      <c r="AGT42" s="112"/>
      <c r="AGU42" s="112"/>
      <c r="AGV42" s="112"/>
      <c r="AGW42" s="112"/>
      <c r="AGX42" s="112"/>
      <c r="AGY42" s="112"/>
      <c r="AGZ42" s="112"/>
      <c r="AHA42" s="112"/>
      <c r="AHB42" s="112"/>
      <c r="AHC42" s="112"/>
      <c r="AHD42" s="112"/>
      <c r="AHE42" s="112"/>
      <c r="AHF42" s="112"/>
      <c r="AHG42" s="112"/>
      <c r="AHH42" s="112"/>
      <c r="AHI42" s="112"/>
      <c r="AHJ42" s="112"/>
      <c r="AHK42" s="112"/>
      <c r="AHL42" s="112"/>
      <c r="AHM42" s="112"/>
      <c r="AHN42" s="112"/>
      <c r="AHO42" s="112"/>
      <c r="AHP42" s="112"/>
      <c r="AHQ42" s="112"/>
      <c r="AHR42" s="112"/>
      <c r="AHS42" s="112"/>
      <c r="AHT42" s="112"/>
      <c r="AHU42" s="112"/>
      <c r="AHV42" s="112"/>
      <c r="AHW42" s="112"/>
      <c r="AHX42" s="112"/>
      <c r="AHY42" s="112"/>
      <c r="AHZ42" s="112"/>
      <c r="AIA42" s="112"/>
      <c r="AIB42" s="112"/>
      <c r="AIC42" s="112"/>
      <c r="AID42" s="112"/>
      <c r="AIE42" s="112"/>
      <c r="AIF42" s="112"/>
      <c r="AIG42" s="112"/>
      <c r="AIH42" s="112"/>
      <c r="AII42" s="112"/>
      <c r="AIJ42" s="112"/>
      <c r="AIK42" s="112"/>
      <c r="AIL42" s="112"/>
      <c r="AIM42" s="112"/>
      <c r="AIN42" s="112"/>
      <c r="AIO42" s="112"/>
      <c r="AIP42" s="112"/>
      <c r="AIQ42" s="112"/>
      <c r="AIR42" s="112"/>
      <c r="AIS42" s="112"/>
      <c r="AIT42" s="112"/>
      <c r="AIU42" s="112"/>
      <c r="AIV42" s="112"/>
      <c r="AIW42" s="112"/>
      <c r="AIX42" s="112"/>
      <c r="AIY42" s="112"/>
      <c r="AIZ42" s="112"/>
      <c r="AJA42" s="112"/>
      <c r="AJB42" s="112"/>
      <c r="AJC42" s="112"/>
      <c r="AJD42" s="112"/>
      <c r="AJE42" s="112"/>
      <c r="AJF42" s="112"/>
      <c r="AJG42" s="112"/>
      <c r="AJH42" s="112"/>
      <c r="AJI42" s="112"/>
      <c r="AJJ42" s="112"/>
      <c r="AJK42" s="112"/>
      <c r="AJL42" s="112"/>
      <c r="AJM42" s="112"/>
      <c r="AJN42" s="112"/>
      <c r="AJO42" s="112"/>
      <c r="AJP42" s="112"/>
      <c r="AJQ42" s="112"/>
      <c r="AJR42" s="112"/>
      <c r="AJS42" s="112"/>
      <c r="AJT42" s="112"/>
      <c r="AJU42" s="112"/>
      <c r="AJV42" s="112"/>
      <c r="AJW42" s="112"/>
      <c r="AJX42" s="112"/>
      <c r="AJY42" s="112"/>
      <c r="AJZ42" s="112"/>
      <c r="AKA42" s="112"/>
      <c r="AKB42" s="112"/>
      <c r="AKC42" s="112"/>
      <c r="AKD42" s="112"/>
      <c r="AKE42" s="112"/>
      <c r="AKF42" s="112"/>
      <c r="AKG42" s="112"/>
      <c r="AKH42" s="112"/>
      <c r="AKI42" s="112"/>
      <c r="AKJ42" s="112"/>
      <c r="AKK42" s="112"/>
      <c r="AKL42" s="112"/>
      <c r="AKM42" s="112"/>
      <c r="AKN42" s="112"/>
      <c r="AKO42" s="112"/>
      <c r="AKP42" s="112"/>
      <c r="AKQ42" s="112"/>
      <c r="AKR42" s="112"/>
      <c r="AKS42" s="112"/>
      <c r="AKT42" s="112"/>
      <c r="AKU42" s="112"/>
      <c r="AKV42" s="112"/>
      <c r="AKW42" s="112"/>
      <c r="AKX42" s="112"/>
      <c r="AKY42" s="112"/>
      <c r="AKZ42" s="112"/>
      <c r="ALA42" s="112"/>
      <c r="ALB42" s="112"/>
      <c r="ALC42" s="112"/>
      <c r="ALD42" s="112"/>
      <c r="ALE42" s="112"/>
      <c r="ALF42" s="112"/>
      <c r="ALG42" s="112"/>
      <c r="ALH42" s="112"/>
      <c r="ALI42" s="112"/>
      <c r="ALJ42" s="112"/>
      <c r="ALK42" s="112"/>
      <c r="ALL42" s="112"/>
      <c r="ALM42" s="112"/>
      <c r="ALN42" s="112"/>
      <c r="ALO42" s="112"/>
      <c r="ALP42" s="112"/>
      <c r="ALQ42" s="112"/>
      <c r="ALR42" s="112"/>
      <c r="ALS42" s="112"/>
      <c r="ALT42" s="112"/>
      <c r="ALU42" s="112"/>
      <c r="ALV42" s="112"/>
      <c r="ALW42" s="112"/>
      <c r="ALX42" s="112"/>
      <c r="ALY42" s="112"/>
      <c r="ALZ42" s="112"/>
      <c r="AMA42" s="112"/>
      <c r="AMB42" s="112"/>
      <c r="AMC42" s="112"/>
      <c r="AMD42" s="112"/>
      <c r="AME42" s="112"/>
      <c r="AMF42" s="112"/>
      <c r="AMG42" s="112"/>
      <c r="AMH42" s="112"/>
      <c r="AMI42" s="112"/>
      <c r="AMJ42" s="112"/>
      <c r="AMK42" s="112"/>
      <c r="AML42" s="112"/>
      <c r="AMM42" s="112"/>
      <c r="AMN42" s="112"/>
      <c r="AMO42" s="112"/>
      <c r="AMP42" s="112"/>
      <c r="AMQ42" s="112"/>
      <c r="AMR42" s="112"/>
      <c r="AMS42" s="112"/>
      <c r="AMT42" s="112"/>
      <c r="AMU42" s="112"/>
      <c r="AMV42" s="112"/>
      <c r="AMW42" s="112"/>
      <c r="AMX42" s="112"/>
      <c r="AMY42" s="112"/>
      <c r="AMZ42" s="112"/>
      <c r="ANA42" s="112"/>
      <c r="ANB42" s="112"/>
      <c r="ANC42" s="112"/>
      <c r="AND42" s="112"/>
      <c r="ANE42" s="112"/>
      <c r="ANF42" s="112"/>
      <c r="ANG42" s="112"/>
      <c r="ANH42" s="112"/>
      <c r="ANI42" s="112"/>
      <c r="ANJ42" s="112"/>
      <c r="ANK42" s="112"/>
      <c r="ANL42" s="112"/>
      <c r="ANM42" s="112"/>
      <c r="ANN42" s="112"/>
      <c r="ANO42" s="112"/>
      <c r="ANP42" s="112"/>
      <c r="ANQ42" s="112"/>
      <c r="ANR42" s="112"/>
      <c r="ANS42" s="112"/>
      <c r="ANT42" s="112"/>
      <c r="ANU42" s="112"/>
      <c r="ANV42" s="112"/>
      <c r="ANW42" s="112"/>
      <c r="ANX42" s="112"/>
      <c r="ANY42" s="112"/>
      <c r="ANZ42" s="112"/>
      <c r="AOA42" s="112"/>
      <c r="AOB42" s="112"/>
      <c r="AOC42" s="112"/>
      <c r="AOD42" s="112"/>
      <c r="AOE42" s="112"/>
      <c r="AOF42" s="112"/>
      <c r="AOG42" s="112"/>
      <c r="AOH42" s="112"/>
      <c r="AOI42" s="112"/>
      <c r="AOJ42" s="112"/>
      <c r="AOK42" s="112"/>
      <c r="AOL42" s="112"/>
      <c r="AOM42" s="112"/>
      <c r="AON42" s="112"/>
      <c r="AOO42" s="112"/>
      <c r="AOP42" s="112"/>
      <c r="AOQ42" s="112"/>
      <c r="AOR42" s="112"/>
      <c r="AOS42" s="112"/>
      <c r="AOT42" s="112"/>
      <c r="AOU42" s="112"/>
      <c r="AOV42" s="112"/>
      <c r="AOW42" s="112"/>
      <c r="AOX42" s="112"/>
      <c r="AOY42" s="112"/>
      <c r="AOZ42" s="112"/>
      <c r="APA42" s="112"/>
      <c r="APB42" s="112"/>
      <c r="APC42" s="112"/>
      <c r="APD42" s="112"/>
      <c r="APE42" s="112"/>
      <c r="APF42" s="112"/>
      <c r="APG42" s="112"/>
      <c r="APH42" s="112"/>
      <c r="API42" s="112"/>
      <c r="APJ42" s="112"/>
      <c r="APK42" s="112"/>
      <c r="APL42" s="112"/>
      <c r="APM42" s="112"/>
      <c r="APN42" s="112"/>
      <c r="APO42" s="112"/>
      <c r="APP42" s="112"/>
      <c r="APQ42" s="112"/>
      <c r="APR42" s="112"/>
      <c r="APS42" s="112"/>
      <c r="APT42" s="112"/>
      <c r="APU42" s="112"/>
      <c r="APV42" s="112"/>
      <c r="APW42" s="112"/>
      <c r="APX42" s="112"/>
      <c r="APY42" s="112"/>
      <c r="APZ42" s="112"/>
      <c r="AQA42" s="112"/>
      <c r="AQB42" s="112"/>
      <c r="AQC42" s="112"/>
      <c r="AQD42" s="112"/>
      <c r="AQE42" s="112"/>
      <c r="AQF42" s="112"/>
      <c r="AQG42" s="112"/>
      <c r="AQH42" s="112"/>
      <c r="AQI42" s="112"/>
      <c r="AQJ42" s="112"/>
      <c r="AQK42" s="112"/>
      <c r="AQL42" s="112"/>
      <c r="AQM42" s="112"/>
      <c r="AQN42" s="112"/>
      <c r="AQO42" s="112"/>
      <c r="AQP42" s="112"/>
      <c r="AQQ42" s="112"/>
      <c r="AQR42" s="112"/>
      <c r="AQS42" s="112"/>
      <c r="AQT42" s="112"/>
      <c r="AQU42" s="112"/>
      <c r="AQV42" s="112"/>
      <c r="AQW42" s="112"/>
      <c r="AQX42" s="112"/>
      <c r="AQY42" s="112"/>
      <c r="AQZ42" s="112"/>
      <c r="ARA42" s="112"/>
      <c r="ARB42" s="112"/>
      <c r="ARC42" s="112"/>
      <c r="ARD42" s="112"/>
      <c r="ARE42" s="112"/>
      <c r="ARF42" s="112"/>
      <c r="ARG42" s="112"/>
      <c r="ARH42" s="112"/>
      <c r="ARI42" s="112"/>
      <c r="ARJ42" s="112"/>
      <c r="ARK42" s="112"/>
      <c r="ARL42" s="112"/>
      <c r="ARM42" s="112"/>
      <c r="ARN42" s="112"/>
      <c r="ARO42" s="112"/>
      <c r="ARP42" s="112"/>
      <c r="ARQ42" s="112"/>
      <c r="ARR42" s="112"/>
      <c r="ARS42" s="112"/>
      <c r="ART42" s="112"/>
      <c r="ARU42" s="112"/>
      <c r="ARV42" s="112"/>
      <c r="ARW42" s="112"/>
      <c r="ARX42" s="112"/>
      <c r="ARY42" s="112"/>
      <c r="ARZ42" s="112"/>
      <c r="ASA42" s="112"/>
      <c r="ASB42" s="112"/>
      <c r="ASC42" s="112"/>
      <c r="ASD42" s="112"/>
      <c r="ASE42" s="112"/>
      <c r="ASF42" s="112"/>
      <c r="ASG42" s="112"/>
      <c r="ASH42" s="112"/>
      <c r="ASI42" s="112"/>
      <c r="ASJ42" s="112"/>
      <c r="ASK42" s="112"/>
      <c r="ASL42" s="112"/>
      <c r="ASM42" s="112"/>
      <c r="ASN42" s="112"/>
      <c r="ASO42" s="112"/>
      <c r="ASP42" s="112"/>
      <c r="ASQ42" s="112"/>
      <c r="ASR42" s="112"/>
      <c r="ASS42" s="112"/>
      <c r="AST42" s="112"/>
      <c r="ASU42" s="112"/>
      <c r="ASV42" s="112"/>
      <c r="ASW42" s="112"/>
      <c r="ASX42" s="112"/>
      <c r="ASY42" s="112"/>
      <c r="ASZ42" s="112"/>
      <c r="ATA42" s="112"/>
      <c r="ATB42" s="112"/>
      <c r="ATC42" s="112"/>
      <c r="ATD42" s="112"/>
      <c r="ATE42" s="112"/>
      <c r="ATF42" s="112"/>
      <c r="ATG42" s="112"/>
      <c r="ATH42" s="112"/>
      <c r="ATI42" s="112"/>
      <c r="ATJ42" s="112"/>
      <c r="ATK42" s="112"/>
      <c r="ATL42" s="112"/>
      <c r="ATM42" s="112"/>
      <c r="ATN42" s="112"/>
      <c r="ATO42" s="112"/>
      <c r="ATP42" s="112"/>
      <c r="ATQ42" s="112"/>
      <c r="ATR42" s="112"/>
      <c r="ATS42" s="112"/>
      <c r="ATT42" s="112"/>
      <c r="ATU42" s="112"/>
      <c r="ATV42" s="112"/>
      <c r="ATW42" s="112"/>
      <c r="ATX42" s="112"/>
      <c r="ATY42" s="112"/>
      <c r="ATZ42" s="112"/>
      <c r="AUA42" s="112"/>
      <c r="AUB42" s="112"/>
      <c r="AUC42" s="112"/>
      <c r="AUD42" s="112"/>
      <c r="AUE42" s="112"/>
      <c r="AUF42" s="112"/>
      <c r="AUG42" s="112"/>
      <c r="AUH42" s="112"/>
      <c r="AUI42" s="112"/>
      <c r="AUJ42" s="112"/>
      <c r="AUK42" s="112"/>
      <c r="AUL42" s="112"/>
      <c r="AUM42" s="112"/>
      <c r="AUN42" s="112"/>
      <c r="AUO42" s="112"/>
      <c r="AUP42" s="112"/>
      <c r="AUQ42" s="112"/>
      <c r="AUR42" s="112"/>
      <c r="AUS42" s="112"/>
      <c r="AUT42" s="112"/>
      <c r="AUU42" s="112"/>
      <c r="AUV42" s="112"/>
      <c r="AUW42" s="112"/>
      <c r="AUX42" s="112"/>
      <c r="AUY42" s="112"/>
      <c r="AUZ42" s="112"/>
      <c r="AVA42" s="112"/>
      <c r="AVB42" s="112"/>
      <c r="AVC42" s="112"/>
      <c r="AVD42" s="112"/>
      <c r="AVE42" s="112"/>
      <c r="AVF42" s="112"/>
      <c r="AVG42" s="112"/>
      <c r="AVH42" s="112"/>
      <c r="AVI42" s="112"/>
      <c r="AVJ42" s="112"/>
      <c r="AVK42" s="112"/>
      <c r="AVL42" s="112"/>
      <c r="AVM42" s="112"/>
      <c r="AVN42" s="112"/>
      <c r="AVO42" s="112"/>
      <c r="AVP42" s="112"/>
      <c r="AVQ42" s="112"/>
      <c r="AVR42" s="112"/>
      <c r="AVS42" s="112"/>
      <c r="AVT42" s="112"/>
      <c r="AVU42" s="112"/>
      <c r="AVV42" s="112"/>
      <c r="AVW42" s="112"/>
      <c r="AVX42" s="112"/>
      <c r="AVY42" s="112"/>
      <c r="AVZ42" s="112"/>
      <c r="AWA42" s="112"/>
      <c r="AWB42" s="112"/>
      <c r="AWC42" s="112"/>
      <c r="AWD42" s="112"/>
      <c r="AWE42" s="112"/>
      <c r="AWF42" s="112"/>
      <c r="AWG42" s="112"/>
      <c r="AWH42" s="112"/>
      <c r="AWI42" s="112"/>
      <c r="AWJ42" s="112"/>
      <c r="AWK42" s="112"/>
      <c r="AWL42" s="112"/>
      <c r="AWM42" s="112"/>
      <c r="AWN42" s="112"/>
      <c r="AWO42" s="112"/>
      <c r="AWP42" s="112"/>
      <c r="AWQ42" s="112"/>
      <c r="AWR42" s="112"/>
      <c r="AWS42" s="112"/>
      <c r="AWT42" s="112"/>
      <c r="AWU42" s="112"/>
      <c r="AWV42" s="112"/>
      <c r="AWW42" s="112"/>
      <c r="AWX42" s="112"/>
      <c r="AWY42" s="112"/>
      <c r="AWZ42" s="112"/>
      <c r="AXA42" s="112"/>
      <c r="AXB42" s="112"/>
      <c r="AXC42" s="112"/>
      <c r="AXD42" s="112"/>
      <c r="AXE42" s="112"/>
      <c r="AXF42" s="112"/>
      <c r="AXG42" s="112"/>
      <c r="AXH42" s="112"/>
      <c r="AXI42" s="112"/>
      <c r="AXJ42" s="112"/>
      <c r="AXK42" s="112"/>
      <c r="AXL42" s="112"/>
      <c r="AXM42" s="112"/>
      <c r="AXN42" s="112"/>
      <c r="AXO42" s="112"/>
      <c r="AXP42" s="112"/>
      <c r="AXQ42" s="112"/>
      <c r="AXR42" s="112"/>
      <c r="AXS42" s="112"/>
      <c r="AXT42" s="112"/>
      <c r="AXU42" s="112"/>
      <c r="AXV42" s="112"/>
      <c r="AXW42" s="112"/>
      <c r="AXX42" s="112"/>
      <c r="AXY42" s="112"/>
      <c r="AXZ42" s="112"/>
      <c r="AYA42" s="112"/>
      <c r="AYB42" s="112"/>
      <c r="AYC42" s="112"/>
      <c r="AYD42" s="112"/>
      <c r="AYE42" s="112"/>
      <c r="AYF42" s="112"/>
      <c r="AYG42" s="112"/>
      <c r="AYH42" s="112"/>
      <c r="AYI42" s="112"/>
      <c r="AYJ42" s="112"/>
      <c r="AYK42" s="112"/>
      <c r="AYL42" s="112"/>
      <c r="AYM42" s="112"/>
      <c r="AYN42" s="112"/>
      <c r="AYO42" s="112"/>
      <c r="AYP42" s="112"/>
      <c r="AYQ42" s="112"/>
      <c r="AYR42" s="112"/>
      <c r="AYS42" s="112"/>
      <c r="AYT42" s="112"/>
      <c r="AYU42" s="112"/>
      <c r="AYV42" s="112"/>
      <c r="AYW42" s="112"/>
      <c r="AYX42" s="112"/>
      <c r="AYY42" s="112"/>
      <c r="AYZ42" s="112"/>
      <c r="AZA42" s="112"/>
      <c r="AZB42" s="112"/>
      <c r="AZC42" s="112"/>
      <c r="AZD42" s="112"/>
      <c r="AZE42" s="112"/>
      <c r="AZF42" s="112"/>
      <c r="AZG42" s="112"/>
      <c r="AZH42" s="112"/>
      <c r="AZI42" s="112"/>
      <c r="AZJ42" s="112"/>
      <c r="AZK42" s="112"/>
      <c r="AZL42" s="112"/>
      <c r="AZM42" s="112"/>
      <c r="AZN42" s="112"/>
      <c r="AZO42" s="112"/>
      <c r="AZP42" s="112"/>
      <c r="AZQ42" s="112"/>
      <c r="AZR42" s="112"/>
      <c r="AZS42" s="112"/>
      <c r="AZT42" s="112"/>
      <c r="AZU42" s="112"/>
      <c r="AZV42" s="112"/>
      <c r="AZW42" s="112"/>
      <c r="AZX42" s="112"/>
      <c r="AZY42" s="112"/>
      <c r="AZZ42" s="112"/>
      <c r="BAA42" s="112"/>
      <c r="BAB42" s="112"/>
      <c r="BAC42" s="112"/>
      <c r="BAD42" s="112"/>
      <c r="BAE42" s="112"/>
      <c r="BAF42" s="112"/>
      <c r="BAG42" s="112"/>
      <c r="BAH42" s="112"/>
      <c r="BAI42" s="112"/>
      <c r="BAJ42" s="112"/>
      <c r="BAK42" s="112"/>
      <c r="BAL42" s="112"/>
      <c r="BAM42" s="112"/>
      <c r="BAN42" s="112"/>
      <c r="BAO42" s="112"/>
      <c r="BAP42" s="112"/>
      <c r="BAQ42" s="112"/>
      <c r="BAR42" s="112"/>
      <c r="BAS42" s="112"/>
      <c r="BAT42" s="112"/>
      <c r="BAU42" s="112"/>
      <c r="BAV42" s="112"/>
      <c r="BAW42" s="112"/>
      <c r="BAX42" s="112"/>
      <c r="BAY42" s="112"/>
      <c r="BAZ42" s="112"/>
      <c r="BBA42" s="112"/>
      <c r="BBB42" s="112"/>
      <c r="BBC42" s="112"/>
      <c r="BBD42" s="112"/>
      <c r="BBE42" s="112"/>
      <c r="BBF42" s="112"/>
      <c r="BBG42" s="112"/>
      <c r="BBH42" s="112"/>
      <c r="BBI42" s="112"/>
      <c r="BBJ42" s="112"/>
      <c r="BBK42" s="112"/>
      <c r="BBL42" s="112"/>
      <c r="BBM42" s="112"/>
      <c r="BBN42" s="112"/>
      <c r="BBO42" s="112"/>
      <c r="BBP42" s="112"/>
      <c r="BBQ42" s="112"/>
      <c r="BBR42" s="112"/>
      <c r="BBS42" s="112"/>
      <c r="BBT42" s="112"/>
      <c r="BBU42" s="112"/>
      <c r="BBV42" s="112"/>
      <c r="BBW42" s="112"/>
      <c r="BBX42" s="112"/>
      <c r="BBY42" s="112"/>
      <c r="BBZ42" s="112"/>
      <c r="BCA42" s="112"/>
      <c r="BCB42" s="112"/>
      <c r="BCC42" s="112"/>
      <c r="BCD42" s="112"/>
      <c r="BCE42" s="112"/>
      <c r="BCF42" s="112"/>
      <c r="BCG42" s="112"/>
      <c r="BCH42" s="112"/>
      <c r="BCI42" s="112"/>
      <c r="BCJ42" s="112"/>
      <c r="BCK42" s="112"/>
      <c r="BCL42" s="112"/>
      <c r="BCM42" s="112"/>
      <c r="BCN42" s="112"/>
      <c r="BCO42" s="112"/>
      <c r="BCP42" s="112"/>
      <c r="BCQ42" s="112"/>
      <c r="BCR42" s="112"/>
      <c r="BCS42" s="112"/>
      <c r="BCT42" s="112"/>
      <c r="BCU42" s="112"/>
      <c r="BCV42" s="112"/>
      <c r="BCW42" s="112"/>
      <c r="BCX42" s="112"/>
      <c r="BCY42" s="112"/>
      <c r="BCZ42" s="112"/>
      <c r="BDA42" s="112"/>
      <c r="BDB42" s="112"/>
      <c r="BDC42" s="112"/>
      <c r="BDD42" s="112"/>
      <c r="BDE42" s="112"/>
      <c r="BDF42" s="112"/>
      <c r="BDG42" s="112"/>
      <c r="BDH42" s="112"/>
      <c r="BDI42" s="112"/>
      <c r="BDJ42" s="112"/>
      <c r="BDK42" s="112"/>
      <c r="BDL42" s="112"/>
      <c r="BDM42" s="112"/>
      <c r="BDN42" s="112"/>
      <c r="BDO42" s="112"/>
      <c r="BDP42" s="112"/>
      <c r="BDQ42" s="112"/>
      <c r="BDR42" s="112"/>
      <c r="BDS42" s="112"/>
      <c r="BDT42" s="112"/>
      <c r="BDU42" s="112"/>
      <c r="BDV42" s="112"/>
      <c r="BDW42" s="112"/>
      <c r="BDX42" s="112"/>
      <c r="BDY42" s="112"/>
      <c r="BDZ42" s="112"/>
      <c r="BEA42" s="112"/>
      <c r="BEB42" s="112"/>
      <c r="BEC42" s="112"/>
      <c r="BED42" s="112"/>
      <c r="BEE42" s="112"/>
      <c r="BEF42" s="112"/>
      <c r="BEG42" s="112"/>
      <c r="BEH42" s="112"/>
      <c r="BEI42" s="112"/>
      <c r="BEJ42" s="112"/>
      <c r="BEK42" s="112"/>
      <c r="BEL42" s="112"/>
      <c r="BEM42" s="112"/>
      <c r="BEN42" s="112"/>
      <c r="BEO42" s="112"/>
      <c r="BEP42" s="112"/>
      <c r="BEQ42" s="112"/>
      <c r="BER42" s="112"/>
      <c r="BES42" s="112"/>
      <c r="BET42" s="112"/>
      <c r="BEU42" s="112"/>
      <c r="BEV42" s="112"/>
      <c r="BEW42" s="112"/>
      <c r="BEX42" s="112"/>
      <c r="BEY42" s="112"/>
      <c r="BEZ42" s="112"/>
      <c r="BFA42" s="112"/>
      <c r="BFB42" s="112"/>
      <c r="BFC42" s="112"/>
      <c r="BFD42" s="112"/>
      <c r="BFE42" s="112"/>
      <c r="BFF42" s="112"/>
      <c r="BFG42" s="112"/>
      <c r="BFH42" s="112"/>
      <c r="BFI42" s="112"/>
      <c r="BFJ42" s="112"/>
      <c r="BFK42" s="112"/>
      <c r="BFL42" s="112"/>
      <c r="BFM42" s="112"/>
      <c r="BFN42" s="112"/>
      <c r="BFO42" s="112"/>
      <c r="BFP42" s="112"/>
      <c r="BFQ42" s="112"/>
      <c r="BFR42" s="112"/>
      <c r="BFS42" s="112"/>
      <c r="BFT42" s="112"/>
      <c r="BFU42" s="112"/>
      <c r="BFV42" s="112"/>
      <c r="BFW42" s="112"/>
      <c r="BFX42" s="112"/>
      <c r="BFY42" s="112"/>
      <c r="BFZ42" s="112"/>
      <c r="BGA42" s="112"/>
      <c r="BGB42" s="112"/>
      <c r="BGC42" s="112"/>
      <c r="BGD42" s="112"/>
      <c r="BGE42" s="112"/>
      <c r="BGF42" s="112"/>
      <c r="BGG42" s="112"/>
      <c r="BGH42" s="112"/>
      <c r="BGI42" s="112"/>
      <c r="BGJ42" s="112"/>
      <c r="BGK42" s="112"/>
      <c r="BGL42" s="112"/>
      <c r="BGM42" s="112"/>
      <c r="BGN42" s="112"/>
      <c r="BGO42" s="112"/>
      <c r="BGP42" s="112"/>
      <c r="BGQ42" s="112"/>
      <c r="BGR42" s="112"/>
      <c r="BGS42" s="112"/>
      <c r="BGT42" s="112"/>
      <c r="BGU42" s="112"/>
      <c r="BGV42" s="112"/>
      <c r="BGW42" s="112"/>
      <c r="BGX42" s="112"/>
      <c r="BGY42" s="112"/>
      <c r="BGZ42" s="112"/>
      <c r="BHA42" s="112"/>
      <c r="BHB42" s="112"/>
      <c r="BHC42" s="112"/>
      <c r="BHD42" s="112"/>
      <c r="BHE42" s="112"/>
      <c r="BHF42" s="112"/>
      <c r="BHG42" s="112"/>
      <c r="BHH42" s="112"/>
      <c r="BHI42" s="112"/>
      <c r="BHJ42" s="112"/>
      <c r="BHK42" s="112"/>
      <c r="BHL42" s="112"/>
      <c r="BHM42" s="112"/>
      <c r="BHN42" s="112"/>
      <c r="BHO42" s="112"/>
      <c r="BHP42" s="112"/>
      <c r="BHQ42" s="112"/>
      <c r="BHR42" s="112"/>
      <c r="BHS42" s="112"/>
      <c r="BHT42" s="112"/>
      <c r="BHU42" s="112"/>
      <c r="BHV42" s="112"/>
      <c r="BHW42" s="112"/>
      <c r="BHX42" s="112"/>
      <c r="BHY42" s="112"/>
      <c r="BHZ42" s="112"/>
      <c r="BIA42" s="112"/>
      <c r="BIB42" s="112"/>
      <c r="BIC42" s="112"/>
      <c r="BID42" s="112"/>
      <c r="BIE42" s="112"/>
      <c r="BIF42" s="112"/>
      <c r="BIG42" s="112"/>
      <c r="BIH42" s="112"/>
      <c r="BII42" s="112"/>
      <c r="BIJ42" s="112"/>
      <c r="BIK42" s="112"/>
      <c r="BIL42" s="112"/>
      <c r="BIM42" s="112"/>
      <c r="BIN42" s="112"/>
      <c r="BIO42" s="112"/>
      <c r="BIP42" s="112"/>
      <c r="BIQ42" s="112"/>
      <c r="BIR42" s="112"/>
      <c r="BIS42" s="112"/>
      <c r="BIT42" s="112"/>
      <c r="BIU42" s="112"/>
      <c r="BIV42" s="112"/>
      <c r="BIW42" s="112"/>
      <c r="BIX42" s="112"/>
      <c r="BIY42" s="112"/>
      <c r="BIZ42" s="112"/>
      <c r="BJA42" s="112"/>
      <c r="BJB42" s="112"/>
      <c r="BJC42" s="112"/>
      <c r="BJD42" s="112"/>
      <c r="BJE42" s="112"/>
      <c r="BJF42" s="112"/>
      <c r="BJG42" s="112"/>
      <c r="BJH42" s="112"/>
      <c r="BJI42" s="112"/>
      <c r="BJJ42" s="112"/>
      <c r="BJK42" s="112"/>
      <c r="BJL42" s="112"/>
      <c r="BJM42" s="112"/>
      <c r="BJN42" s="112"/>
      <c r="BJO42" s="112"/>
      <c r="BJP42" s="112"/>
      <c r="BJQ42" s="112"/>
      <c r="BJR42" s="112"/>
      <c r="BJS42" s="112"/>
      <c r="BJT42" s="112"/>
      <c r="BJU42" s="112"/>
      <c r="BJV42" s="112"/>
      <c r="BJW42" s="112"/>
      <c r="BJX42" s="112"/>
      <c r="BJY42" s="112"/>
      <c r="BJZ42" s="112"/>
      <c r="BKA42" s="112"/>
      <c r="BKB42" s="112"/>
      <c r="BKC42" s="112"/>
      <c r="BKD42" s="112"/>
      <c r="BKE42" s="112"/>
      <c r="BKF42" s="112"/>
      <c r="BKG42" s="112"/>
      <c r="BKH42" s="112"/>
      <c r="BKI42" s="112"/>
      <c r="BKJ42" s="112"/>
      <c r="BKK42" s="112"/>
      <c r="BKL42" s="112"/>
      <c r="BKM42" s="112"/>
      <c r="BKN42" s="112"/>
      <c r="BKO42" s="112"/>
      <c r="BKP42" s="112"/>
      <c r="BKQ42" s="112"/>
      <c r="BKR42" s="112"/>
      <c r="BKS42" s="112"/>
      <c r="BKT42" s="112"/>
      <c r="BKU42" s="112"/>
      <c r="BKV42" s="112"/>
      <c r="BKW42" s="112"/>
      <c r="BKX42" s="112"/>
      <c r="BKY42" s="112"/>
      <c r="BKZ42" s="112"/>
      <c r="BLA42" s="112"/>
      <c r="BLB42" s="112"/>
      <c r="BLC42" s="112"/>
      <c r="BLD42" s="112"/>
      <c r="BLE42" s="112"/>
      <c r="BLF42" s="112"/>
      <c r="BLG42" s="112"/>
      <c r="BLH42" s="112"/>
      <c r="BLI42" s="112"/>
      <c r="BLJ42" s="112"/>
      <c r="BLK42" s="112"/>
      <c r="BLL42" s="112"/>
      <c r="BLM42" s="112"/>
      <c r="BLN42" s="112"/>
      <c r="BLO42" s="112"/>
      <c r="BLP42" s="112"/>
      <c r="BLQ42" s="112"/>
      <c r="BLR42" s="112"/>
      <c r="BLS42" s="112"/>
      <c r="BLT42" s="112"/>
      <c r="BLU42" s="112"/>
      <c r="BLV42" s="112"/>
      <c r="BLW42" s="112"/>
      <c r="BLX42" s="112"/>
      <c r="BLY42" s="112"/>
      <c r="BLZ42" s="112"/>
      <c r="BMA42" s="112"/>
      <c r="BMB42" s="112"/>
      <c r="BMC42" s="112"/>
      <c r="BMD42" s="112"/>
      <c r="BME42" s="112"/>
      <c r="BMF42" s="112"/>
      <c r="BMG42" s="112"/>
      <c r="BMH42" s="112"/>
      <c r="BMI42" s="112"/>
      <c r="BMJ42" s="112"/>
      <c r="BMK42" s="112"/>
      <c r="BML42" s="112"/>
      <c r="BMM42" s="112"/>
      <c r="BMN42" s="112"/>
      <c r="BMO42" s="112"/>
      <c r="BMP42" s="112"/>
      <c r="BMQ42" s="112"/>
      <c r="BMR42" s="112"/>
      <c r="BMS42" s="112"/>
      <c r="BMT42" s="112"/>
      <c r="BMU42" s="112"/>
      <c r="BMV42" s="112"/>
      <c r="BMW42" s="112"/>
      <c r="BMX42" s="112"/>
      <c r="BMY42" s="112"/>
      <c r="BMZ42" s="112"/>
      <c r="BNA42" s="112"/>
      <c r="BNB42" s="112"/>
      <c r="BNC42" s="112"/>
      <c r="BND42" s="112"/>
      <c r="BNE42" s="112"/>
      <c r="BNF42" s="112"/>
      <c r="BNG42" s="112"/>
      <c r="BNH42" s="112"/>
      <c r="BNI42" s="112"/>
      <c r="BNJ42" s="112"/>
      <c r="BNK42" s="112"/>
      <c r="BNL42" s="112"/>
      <c r="BNM42" s="112"/>
      <c r="BNN42" s="112"/>
      <c r="BNO42" s="112"/>
      <c r="BNP42" s="112"/>
      <c r="BNQ42" s="112"/>
      <c r="BNR42" s="112"/>
      <c r="BNS42" s="112"/>
      <c r="BNT42" s="112"/>
      <c r="BNU42" s="112"/>
      <c r="BNV42" s="112"/>
      <c r="BNW42" s="112"/>
      <c r="BNX42" s="112"/>
      <c r="BNY42" s="112"/>
      <c r="BNZ42" s="112"/>
      <c r="BOA42" s="112"/>
      <c r="BOB42" s="112"/>
      <c r="BOC42" s="112"/>
      <c r="BOD42" s="112"/>
      <c r="BOE42" s="112"/>
      <c r="BOF42" s="112"/>
      <c r="BOG42" s="112"/>
      <c r="BOH42" s="112"/>
      <c r="BOI42" s="112"/>
      <c r="BOJ42" s="112"/>
      <c r="BOK42" s="112"/>
      <c r="BOL42" s="112"/>
      <c r="BOM42" s="112"/>
      <c r="BON42" s="112"/>
      <c r="BOO42" s="112"/>
      <c r="BOP42" s="112"/>
      <c r="BOQ42" s="112"/>
      <c r="BOR42" s="112"/>
      <c r="BOS42" s="112"/>
      <c r="BOT42" s="112"/>
      <c r="BOU42" s="112"/>
      <c r="BOV42" s="112"/>
      <c r="BOW42" s="112"/>
      <c r="BOX42" s="112"/>
      <c r="BOY42" s="112"/>
      <c r="BOZ42" s="112"/>
      <c r="BPA42" s="112"/>
      <c r="BPB42" s="112"/>
      <c r="BPC42" s="112"/>
      <c r="BPD42" s="112"/>
      <c r="BPE42" s="112"/>
      <c r="BPF42" s="112"/>
      <c r="BPG42" s="112"/>
      <c r="BPH42" s="112"/>
      <c r="BPI42" s="112"/>
      <c r="BPJ42" s="112"/>
      <c r="BPK42" s="112"/>
      <c r="BPL42" s="112"/>
      <c r="BPM42" s="112"/>
      <c r="BPN42" s="112"/>
      <c r="BPO42" s="112"/>
      <c r="BPP42" s="112"/>
      <c r="BPQ42" s="112"/>
      <c r="BPR42" s="112"/>
      <c r="BPS42" s="112"/>
      <c r="BPT42" s="112"/>
      <c r="BPU42" s="112"/>
      <c r="BPV42" s="112"/>
      <c r="BPW42" s="112"/>
      <c r="BPX42" s="112"/>
      <c r="BPY42" s="112"/>
      <c r="BPZ42" s="112"/>
      <c r="BQA42" s="112"/>
      <c r="BQB42" s="112"/>
      <c r="BQC42" s="112"/>
      <c r="BQD42" s="112"/>
      <c r="BQE42" s="112"/>
      <c r="BQF42" s="112"/>
      <c r="BQG42" s="112"/>
      <c r="BQH42" s="112"/>
      <c r="BQI42" s="112"/>
      <c r="BQJ42" s="112"/>
      <c r="BQK42" s="112"/>
      <c r="BQL42" s="112"/>
      <c r="BQM42" s="112"/>
      <c r="BQN42" s="112"/>
      <c r="BQO42" s="112"/>
      <c r="BQP42" s="112"/>
      <c r="BQQ42" s="112"/>
      <c r="BQR42" s="112"/>
      <c r="BQS42" s="112"/>
      <c r="BQT42" s="112"/>
      <c r="BQU42" s="112"/>
      <c r="BQV42" s="112"/>
      <c r="BQW42" s="112"/>
      <c r="BQX42" s="112"/>
      <c r="BQY42" s="112"/>
      <c r="BQZ42" s="112"/>
      <c r="BRA42" s="112"/>
      <c r="BRB42" s="112"/>
      <c r="BRC42" s="112"/>
      <c r="BRD42" s="112"/>
      <c r="BRE42" s="112"/>
      <c r="BRF42" s="112"/>
      <c r="BRG42" s="112"/>
      <c r="BRH42" s="112"/>
      <c r="BRI42" s="112"/>
      <c r="BRJ42" s="112"/>
      <c r="BRK42" s="112"/>
      <c r="BRL42" s="112"/>
      <c r="BRM42" s="112"/>
      <c r="BRN42" s="112"/>
      <c r="BRO42" s="112"/>
      <c r="BRP42" s="112"/>
      <c r="BRQ42" s="112"/>
      <c r="BRR42" s="112"/>
      <c r="BRS42" s="112"/>
      <c r="BRT42" s="112"/>
      <c r="BRU42" s="112"/>
      <c r="BRV42" s="112"/>
      <c r="BRW42" s="112"/>
      <c r="BRX42" s="112"/>
      <c r="BRY42" s="112"/>
      <c r="BRZ42" s="112"/>
      <c r="BSA42" s="112"/>
      <c r="BSB42" s="112"/>
      <c r="BSC42" s="112"/>
      <c r="BSD42" s="112"/>
      <c r="BSE42" s="112"/>
      <c r="BSF42" s="112"/>
      <c r="BSG42" s="112"/>
      <c r="BSH42" s="112"/>
      <c r="BSI42" s="112"/>
      <c r="BSJ42" s="112"/>
      <c r="BSK42" s="112"/>
      <c r="BSL42" s="112"/>
      <c r="BSM42" s="112"/>
      <c r="BSN42" s="112"/>
      <c r="BSO42" s="112"/>
      <c r="BSP42" s="112"/>
      <c r="BSQ42" s="112"/>
      <c r="BSR42" s="112"/>
      <c r="BSS42" s="112"/>
      <c r="BST42" s="112"/>
      <c r="BSU42" s="112"/>
      <c r="BSV42" s="112"/>
      <c r="BSW42" s="112"/>
      <c r="BSX42" s="112"/>
      <c r="BSY42" s="112"/>
      <c r="BSZ42" s="112"/>
      <c r="BTA42" s="112"/>
      <c r="BTB42" s="112"/>
      <c r="BTC42" s="112"/>
      <c r="BTD42" s="112"/>
      <c r="BTE42" s="112"/>
      <c r="BTF42" s="112"/>
      <c r="BTG42" s="112"/>
      <c r="BTH42" s="112"/>
      <c r="BTI42" s="112"/>
      <c r="BTJ42" s="112"/>
      <c r="BTK42" s="112"/>
      <c r="BTL42" s="112"/>
      <c r="BTM42" s="112"/>
      <c r="BTN42" s="112"/>
      <c r="BTO42" s="112"/>
      <c r="BTP42" s="112"/>
      <c r="BTQ42" s="112"/>
      <c r="BTR42" s="112"/>
      <c r="BTS42" s="112"/>
      <c r="BTT42" s="112"/>
      <c r="BTU42" s="112"/>
      <c r="BTV42" s="112"/>
      <c r="BTW42" s="112"/>
      <c r="BTX42" s="112"/>
      <c r="BTY42" s="112"/>
      <c r="BTZ42" s="112"/>
      <c r="BUA42" s="112"/>
      <c r="BUB42" s="112"/>
      <c r="BUC42" s="112"/>
      <c r="BUD42" s="112"/>
      <c r="BUE42" s="112"/>
      <c r="BUF42" s="112"/>
      <c r="BUG42" s="112"/>
      <c r="BUH42" s="112"/>
      <c r="BUI42" s="112"/>
      <c r="BUJ42" s="112"/>
      <c r="BUK42" s="112"/>
      <c r="BUL42" s="112"/>
      <c r="BUM42" s="112"/>
      <c r="BUN42" s="112"/>
      <c r="BUO42" s="112"/>
      <c r="BUP42" s="112"/>
      <c r="BUQ42" s="112"/>
      <c r="BUR42" s="112"/>
      <c r="BUS42" s="112"/>
      <c r="BUT42" s="112"/>
      <c r="BUU42" s="112"/>
      <c r="BUV42" s="112"/>
      <c r="BUW42" s="112"/>
      <c r="BUX42" s="112"/>
      <c r="BUY42" s="112"/>
      <c r="BUZ42" s="112"/>
      <c r="BVA42" s="112"/>
      <c r="BVB42" s="112"/>
      <c r="BVC42" s="112"/>
      <c r="BVD42" s="112"/>
      <c r="BVE42" s="112"/>
      <c r="BVF42" s="112"/>
      <c r="BVG42" s="112"/>
      <c r="BVH42" s="112"/>
      <c r="BVI42" s="112"/>
      <c r="BVJ42" s="112"/>
      <c r="BVK42" s="112"/>
      <c r="BVL42" s="112"/>
      <c r="BVM42" s="112"/>
      <c r="BVN42" s="112"/>
      <c r="BVO42" s="112"/>
      <c r="BVP42" s="112"/>
      <c r="BVQ42" s="112"/>
      <c r="BVR42" s="112"/>
      <c r="BVS42" s="112"/>
      <c r="BVT42" s="112"/>
      <c r="BVU42" s="112"/>
      <c r="BVV42" s="112"/>
      <c r="BVW42" s="112"/>
      <c r="BVX42" s="112"/>
      <c r="BVY42" s="112"/>
      <c r="BVZ42" s="112"/>
      <c r="BWA42" s="112"/>
      <c r="BWB42" s="112"/>
      <c r="BWC42" s="112"/>
      <c r="BWD42" s="112"/>
      <c r="BWE42" s="112"/>
      <c r="BWF42" s="112"/>
      <c r="BWG42" s="112"/>
      <c r="BWH42" s="112"/>
      <c r="BWI42" s="112"/>
      <c r="BWJ42" s="112"/>
      <c r="BWK42" s="112"/>
      <c r="BWL42" s="112"/>
      <c r="BWM42" s="112"/>
      <c r="BWN42" s="112"/>
      <c r="BWO42" s="112"/>
      <c r="BWP42" s="112"/>
      <c r="BWQ42" s="112"/>
      <c r="BWR42" s="112"/>
      <c r="BWS42" s="112"/>
      <c r="BWT42" s="112"/>
      <c r="BWU42" s="112"/>
      <c r="BWV42" s="112"/>
      <c r="BWW42" s="112"/>
      <c r="BWX42" s="112"/>
      <c r="BWY42" s="112"/>
      <c r="BWZ42" s="112"/>
      <c r="BXA42" s="112"/>
      <c r="BXB42" s="112"/>
      <c r="BXC42" s="112"/>
      <c r="BXD42" s="112"/>
      <c r="BXE42" s="112"/>
      <c r="BXF42" s="112"/>
      <c r="BXG42" s="112"/>
      <c r="BXH42" s="112"/>
      <c r="BXI42" s="112"/>
      <c r="BXJ42" s="112"/>
      <c r="BXK42" s="112"/>
      <c r="BXL42" s="112"/>
      <c r="BXM42" s="112"/>
      <c r="BXN42" s="112"/>
      <c r="BXO42" s="112"/>
      <c r="BXP42" s="112"/>
      <c r="BXQ42" s="112"/>
      <c r="BXR42" s="112"/>
      <c r="BXS42" s="112"/>
      <c r="BXT42" s="112"/>
      <c r="BXU42" s="112"/>
      <c r="BXV42" s="112"/>
      <c r="BXW42" s="112"/>
      <c r="BXX42" s="112"/>
      <c r="BXY42" s="112"/>
      <c r="BXZ42" s="112"/>
      <c r="BYA42" s="112"/>
      <c r="BYB42" s="112"/>
      <c r="BYC42" s="112"/>
      <c r="BYD42" s="112"/>
      <c r="BYE42" s="112"/>
      <c r="BYF42" s="112"/>
      <c r="BYG42" s="112"/>
      <c r="BYH42" s="112"/>
      <c r="BYI42" s="112"/>
      <c r="BYJ42" s="112"/>
      <c r="BYK42" s="112"/>
      <c r="BYL42" s="112"/>
      <c r="BYM42" s="112"/>
      <c r="BYN42" s="112"/>
      <c r="BYO42" s="112"/>
      <c r="BYP42" s="112"/>
      <c r="BYQ42" s="112"/>
      <c r="BYR42" s="112"/>
      <c r="BYS42" s="112"/>
      <c r="BYT42" s="112"/>
      <c r="BYU42" s="112"/>
      <c r="BYV42" s="112"/>
      <c r="BYW42" s="112"/>
      <c r="BYX42" s="112"/>
      <c r="BYY42" s="112"/>
      <c r="BYZ42" s="112"/>
      <c r="BZA42" s="112"/>
      <c r="BZB42" s="112"/>
      <c r="BZC42" s="112"/>
      <c r="BZD42" s="112"/>
      <c r="BZE42" s="112"/>
      <c r="BZF42" s="112"/>
      <c r="BZG42" s="112"/>
      <c r="BZH42" s="112"/>
      <c r="BZI42" s="112"/>
      <c r="BZJ42" s="112"/>
      <c r="BZK42" s="112"/>
      <c r="BZL42" s="112"/>
      <c r="BZM42" s="112"/>
      <c r="BZN42" s="112"/>
      <c r="BZO42" s="112"/>
      <c r="BZP42" s="112"/>
      <c r="BZQ42" s="112"/>
      <c r="BZR42" s="112"/>
      <c r="BZS42" s="112"/>
      <c r="BZT42" s="112"/>
      <c r="BZU42" s="112"/>
      <c r="BZV42" s="112"/>
      <c r="BZW42" s="112"/>
      <c r="BZX42" s="112"/>
      <c r="BZY42" s="112"/>
      <c r="BZZ42" s="112"/>
      <c r="CAA42" s="112"/>
      <c r="CAB42" s="112"/>
      <c r="CAC42" s="112"/>
      <c r="CAD42" s="112"/>
      <c r="CAE42" s="112"/>
      <c r="CAF42" s="112"/>
      <c r="CAG42" s="112"/>
      <c r="CAH42" s="112"/>
      <c r="CAI42" s="112"/>
      <c r="CAJ42" s="112"/>
      <c r="CAK42" s="112"/>
      <c r="CAL42" s="112"/>
      <c r="CAM42" s="112"/>
      <c r="CAN42" s="112"/>
      <c r="CAO42" s="112"/>
      <c r="CAP42" s="112"/>
      <c r="CAQ42" s="112"/>
      <c r="CAR42" s="112"/>
      <c r="CAS42" s="112"/>
      <c r="CAT42" s="112"/>
      <c r="CAU42" s="112"/>
      <c r="CAV42" s="112"/>
      <c r="CAW42" s="112"/>
      <c r="CAX42" s="112"/>
      <c r="CAY42" s="112"/>
      <c r="CAZ42" s="112"/>
      <c r="CBA42" s="112"/>
      <c r="CBB42" s="112"/>
      <c r="CBC42" s="112"/>
      <c r="CBD42" s="112"/>
      <c r="CBE42" s="112"/>
      <c r="CBF42" s="112"/>
      <c r="CBG42" s="112"/>
      <c r="CBH42" s="112"/>
      <c r="CBI42" s="112"/>
      <c r="CBJ42" s="112"/>
      <c r="CBK42" s="112"/>
      <c r="CBL42" s="112"/>
      <c r="CBM42" s="112"/>
      <c r="CBN42" s="112"/>
      <c r="CBO42" s="112"/>
      <c r="CBP42" s="112"/>
      <c r="CBQ42" s="112"/>
      <c r="CBR42" s="112"/>
      <c r="CBS42" s="112"/>
      <c r="CBT42" s="112"/>
      <c r="CBU42" s="112"/>
      <c r="CBV42" s="112"/>
      <c r="CBW42" s="112"/>
      <c r="CBX42" s="112"/>
      <c r="CBY42" s="112"/>
      <c r="CBZ42" s="112"/>
      <c r="CCA42" s="112"/>
      <c r="CCB42" s="112"/>
      <c r="CCC42" s="112"/>
      <c r="CCD42" s="112"/>
      <c r="CCE42" s="112"/>
      <c r="CCF42" s="112"/>
      <c r="CCG42" s="112"/>
      <c r="CCH42" s="112"/>
      <c r="CCI42" s="112"/>
      <c r="CCJ42" s="112"/>
      <c r="CCK42" s="112"/>
      <c r="CCL42" s="112"/>
      <c r="CCM42" s="112"/>
      <c r="CCN42" s="112"/>
      <c r="CCO42" s="112"/>
      <c r="CCP42" s="112"/>
      <c r="CCQ42" s="112"/>
      <c r="CCR42" s="112"/>
      <c r="CCS42" s="112"/>
      <c r="CCT42" s="112"/>
      <c r="CCU42" s="112"/>
      <c r="CCV42" s="112"/>
      <c r="CCW42" s="112"/>
      <c r="CCX42" s="112"/>
      <c r="CCY42" s="112"/>
      <c r="CCZ42" s="112"/>
      <c r="CDA42" s="112"/>
      <c r="CDB42" s="112"/>
      <c r="CDC42" s="112"/>
      <c r="CDD42" s="112"/>
      <c r="CDE42" s="112"/>
      <c r="CDF42" s="112"/>
      <c r="CDG42" s="112"/>
      <c r="CDH42" s="112"/>
      <c r="CDI42" s="112"/>
      <c r="CDJ42" s="112"/>
      <c r="CDK42" s="112"/>
      <c r="CDL42" s="112"/>
      <c r="CDM42" s="112"/>
      <c r="CDN42" s="112"/>
      <c r="CDO42" s="112"/>
      <c r="CDP42" s="112"/>
      <c r="CDQ42" s="112"/>
      <c r="CDR42" s="112"/>
      <c r="CDS42" s="112"/>
      <c r="CDT42" s="112"/>
      <c r="CDU42" s="112"/>
      <c r="CDV42" s="112"/>
      <c r="CDW42" s="112"/>
      <c r="CDX42" s="112"/>
      <c r="CDY42" s="112"/>
      <c r="CDZ42" s="112"/>
      <c r="CEA42" s="112"/>
      <c r="CEB42" s="112"/>
      <c r="CEC42" s="112"/>
      <c r="CED42" s="112"/>
      <c r="CEE42" s="112"/>
      <c r="CEF42" s="112"/>
      <c r="CEG42" s="112"/>
      <c r="CEH42" s="112"/>
      <c r="CEI42" s="112"/>
      <c r="CEJ42" s="112"/>
      <c r="CEK42" s="112"/>
      <c r="CEL42" s="112"/>
      <c r="CEM42" s="112"/>
      <c r="CEN42" s="112"/>
      <c r="CEO42" s="112"/>
      <c r="CEP42" s="112"/>
      <c r="CEQ42" s="112"/>
      <c r="CER42" s="112"/>
      <c r="CES42" s="112"/>
      <c r="CET42" s="112"/>
      <c r="CEU42" s="112"/>
      <c r="CEV42" s="112"/>
      <c r="CEW42" s="112"/>
      <c r="CEX42" s="112"/>
      <c r="CEY42" s="112"/>
      <c r="CEZ42" s="112"/>
      <c r="CFA42" s="112"/>
      <c r="CFB42" s="112"/>
      <c r="CFC42" s="112"/>
      <c r="CFD42" s="112"/>
      <c r="CFE42" s="112"/>
      <c r="CFF42" s="112"/>
      <c r="CFG42" s="112"/>
      <c r="CFH42" s="112"/>
      <c r="CFI42" s="112"/>
      <c r="CFJ42" s="112"/>
      <c r="CFK42" s="112"/>
      <c r="CFL42" s="112"/>
      <c r="CFM42" s="112"/>
      <c r="CFN42" s="112"/>
      <c r="CFO42" s="112"/>
      <c r="CFP42" s="112"/>
      <c r="CFQ42" s="112"/>
      <c r="CFR42" s="112"/>
      <c r="CFS42" s="112"/>
      <c r="CFT42" s="112"/>
      <c r="CFU42" s="112"/>
      <c r="CFV42" s="112"/>
      <c r="CFW42" s="112"/>
      <c r="CFX42" s="112"/>
      <c r="CFY42" s="112"/>
      <c r="CFZ42" s="112"/>
      <c r="CGA42" s="112"/>
      <c r="CGB42" s="112"/>
      <c r="CGC42" s="112"/>
      <c r="CGD42" s="112"/>
      <c r="CGE42" s="112"/>
      <c r="CGF42" s="112"/>
      <c r="CGG42" s="112"/>
      <c r="CGH42" s="112"/>
      <c r="CGI42" s="112"/>
      <c r="CGJ42" s="112"/>
      <c r="CGK42" s="112"/>
      <c r="CGL42" s="112"/>
      <c r="CGM42" s="112"/>
      <c r="CGN42" s="112"/>
      <c r="CGO42" s="112"/>
      <c r="CGP42" s="112"/>
      <c r="CGQ42" s="112"/>
      <c r="CGR42" s="112"/>
      <c r="CGS42" s="112"/>
      <c r="CGT42" s="112"/>
      <c r="CGU42" s="112"/>
      <c r="CGV42" s="112"/>
      <c r="CGW42" s="112"/>
      <c r="CGX42" s="112"/>
      <c r="CGY42" s="112"/>
      <c r="CGZ42" s="112"/>
      <c r="CHA42" s="112"/>
      <c r="CHB42" s="112"/>
      <c r="CHC42" s="112"/>
      <c r="CHD42" s="112"/>
      <c r="CHE42" s="112"/>
      <c r="CHF42" s="112"/>
      <c r="CHG42" s="112"/>
      <c r="CHH42" s="112"/>
      <c r="CHI42" s="112"/>
      <c r="CHJ42" s="112"/>
      <c r="CHK42" s="112"/>
      <c r="CHL42" s="112"/>
      <c r="CHM42" s="112"/>
      <c r="CHN42" s="112"/>
      <c r="CHO42" s="112"/>
      <c r="CHP42" s="112"/>
      <c r="CHQ42" s="112"/>
      <c r="CHR42" s="112"/>
      <c r="CHS42" s="112"/>
      <c r="CHT42" s="112"/>
      <c r="CHU42" s="112"/>
      <c r="CHV42" s="112"/>
      <c r="CHW42" s="112"/>
      <c r="CHX42" s="112"/>
      <c r="CHY42" s="112"/>
      <c r="CHZ42" s="112"/>
      <c r="CIA42" s="112"/>
      <c r="CIB42" s="112"/>
      <c r="CIC42" s="112"/>
      <c r="CID42" s="112"/>
      <c r="CIE42" s="112"/>
      <c r="CIF42" s="112"/>
      <c r="CIG42" s="112"/>
      <c r="CIH42" s="112"/>
      <c r="CII42" s="112"/>
      <c r="CIJ42" s="112"/>
      <c r="CIK42" s="112"/>
      <c r="CIL42" s="112"/>
      <c r="CIM42" s="112"/>
      <c r="CIN42" s="112"/>
      <c r="CIO42" s="112"/>
      <c r="CIP42" s="112"/>
      <c r="CIQ42" s="112"/>
      <c r="CIR42" s="112"/>
      <c r="CIS42" s="112"/>
      <c r="CIT42" s="112"/>
      <c r="CIU42" s="112"/>
      <c r="CIV42" s="112"/>
      <c r="CIW42" s="112"/>
      <c r="CIX42" s="112"/>
      <c r="CIY42" s="112"/>
      <c r="CIZ42" s="112"/>
      <c r="CJA42" s="112"/>
      <c r="CJB42" s="112"/>
      <c r="CJC42" s="112"/>
      <c r="CJD42" s="112"/>
      <c r="CJE42" s="112"/>
      <c r="CJF42" s="112"/>
      <c r="CJG42" s="112"/>
      <c r="CJH42" s="112"/>
      <c r="CJI42" s="112"/>
      <c r="CJJ42" s="112"/>
      <c r="CJK42" s="112"/>
      <c r="CJL42" s="112"/>
      <c r="CJM42" s="112"/>
      <c r="CJN42" s="112"/>
      <c r="CJO42" s="112"/>
      <c r="CJP42" s="112"/>
      <c r="CJQ42" s="112"/>
      <c r="CJR42" s="112"/>
      <c r="CJS42" s="112"/>
      <c r="CJT42" s="112"/>
      <c r="CJU42" s="112"/>
      <c r="CJV42" s="112"/>
      <c r="CJW42" s="112"/>
      <c r="CJX42" s="112"/>
      <c r="CJY42" s="112"/>
      <c r="CJZ42" s="112"/>
      <c r="CKA42" s="112"/>
      <c r="CKB42" s="112"/>
      <c r="CKC42" s="112"/>
      <c r="CKD42" s="112"/>
      <c r="CKE42" s="112"/>
      <c r="CKF42" s="112"/>
      <c r="CKG42" s="112"/>
      <c r="CKH42" s="112"/>
      <c r="CKI42" s="112"/>
      <c r="CKJ42" s="112"/>
      <c r="CKK42" s="112"/>
      <c r="CKL42" s="112"/>
      <c r="CKM42" s="112"/>
      <c r="CKN42" s="112"/>
      <c r="CKO42" s="112"/>
      <c r="CKP42" s="112"/>
      <c r="CKQ42" s="112"/>
      <c r="CKR42" s="112"/>
      <c r="CKS42" s="112"/>
      <c r="CKT42" s="112"/>
      <c r="CKU42" s="112"/>
      <c r="CKV42" s="112"/>
      <c r="CKW42" s="112"/>
      <c r="CKX42" s="112"/>
      <c r="CKY42" s="112"/>
      <c r="CKZ42" s="112"/>
      <c r="CLA42" s="112"/>
      <c r="CLB42" s="112"/>
      <c r="CLC42" s="112"/>
      <c r="CLD42" s="112"/>
      <c r="CLE42" s="112"/>
      <c r="CLF42" s="112"/>
      <c r="CLG42" s="112"/>
      <c r="CLH42" s="112"/>
      <c r="CLI42" s="112"/>
      <c r="CLJ42" s="112"/>
      <c r="CLK42" s="112"/>
      <c r="CLL42" s="112"/>
      <c r="CLM42" s="112"/>
      <c r="CLN42" s="112"/>
      <c r="CLO42" s="112"/>
      <c r="CLP42" s="112"/>
      <c r="CLQ42" s="112"/>
      <c r="CLR42" s="112"/>
      <c r="CLS42" s="112"/>
      <c r="CLT42" s="112"/>
      <c r="CLU42" s="112"/>
      <c r="CLV42" s="112"/>
      <c r="CLW42" s="112"/>
      <c r="CLX42" s="112"/>
      <c r="CLY42" s="112"/>
      <c r="CLZ42" s="112"/>
      <c r="CMA42" s="112"/>
      <c r="CMB42" s="112"/>
      <c r="CMC42" s="112"/>
      <c r="CMD42" s="112"/>
      <c r="CME42" s="112"/>
      <c r="CMF42" s="112"/>
      <c r="CMG42" s="112"/>
      <c r="CMH42" s="112"/>
      <c r="CMI42" s="112"/>
      <c r="CMJ42" s="112"/>
      <c r="CMK42" s="112"/>
      <c r="CML42" s="112"/>
      <c r="CMM42" s="112"/>
      <c r="CMN42" s="112"/>
      <c r="CMO42" s="112"/>
      <c r="CMP42" s="112"/>
      <c r="CMQ42" s="112"/>
      <c r="CMR42" s="112"/>
      <c r="CMS42" s="112"/>
      <c r="CMT42" s="112"/>
      <c r="CMU42" s="112"/>
      <c r="CMV42" s="112"/>
      <c r="CMW42" s="112"/>
      <c r="CMX42" s="112"/>
      <c r="CMY42" s="112"/>
      <c r="CMZ42" s="112"/>
      <c r="CNA42" s="112"/>
      <c r="CNB42" s="112"/>
      <c r="CNC42" s="112"/>
      <c r="CND42" s="112"/>
      <c r="CNE42" s="112"/>
      <c r="CNF42" s="112"/>
      <c r="CNG42" s="112"/>
      <c r="CNH42" s="112"/>
      <c r="CNI42" s="112"/>
      <c r="CNJ42" s="112"/>
      <c r="CNK42" s="112"/>
      <c r="CNL42" s="112"/>
      <c r="CNM42" s="112"/>
      <c r="CNN42" s="112"/>
      <c r="CNO42" s="112"/>
      <c r="CNP42" s="112"/>
      <c r="CNQ42" s="112"/>
      <c r="CNR42" s="112"/>
      <c r="CNS42" s="112"/>
      <c r="CNT42" s="112"/>
      <c r="CNU42" s="112"/>
      <c r="CNV42" s="112"/>
      <c r="CNW42" s="112"/>
      <c r="CNX42" s="112"/>
      <c r="CNY42" s="112"/>
      <c r="CNZ42" s="112"/>
      <c r="COA42" s="112"/>
      <c r="COB42" s="112"/>
      <c r="COC42" s="112"/>
      <c r="COD42" s="112"/>
      <c r="COE42" s="112"/>
      <c r="COF42" s="112"/>
      <c r="COG42" s="112"/>
      <c r="COH42" s="112"/>
      <c r="COI42" s="112"/>
      <c r="COJ42" s="112"/>
      <c r="COK42" s="112"/>
      <c r="COL42" s="112"/>
      <c r="COM42" s="112"/>
      <c r="CON42" s="112"/>
      <c r="COO42" s="112"/>
      <c r="COP42" s="112"/>
      <c r="COQ42" s="112"/>
      <c r="COR42" s="112"/>
      <c r="COS42" s="112"/>
      <c r="COT42" s="112"/>
      <c r="COU42" s="112"/>
      <c r="COV42" s="112"/>
      <c r="COW42" s="112"/>
      <c r="COX42" s="112"/>
      <c r="COY42" s="112"/>
      <c r="COZ42" s="112"/>
      <c r="CPA42" s="112"/>
      <c r="CPB42" s="112"/>
      <c r="CPC42" s="112"/>
      <c r="CPD42" s="112"/>
      <c r="CPE42" s="112"/>
      <c r="CPF42" s="112"/>
      <c r="CPG42" s="112"/>
      <c r="CPH42" s="112"/>
      <c r="CPI42" s="112"/>
      <c r="CPJ42" s="112"/>
      <c r="CPK42" s="112"/>
      <c r="CPL42" s="112"/>
      <c r="CPM42" s="112"/>
      <c r="CPN42" s="112"/>
      <c r="CPO42" s="112"/>
      <c r="CPP42" s="112"/>
      <c r="CPQ42" s="112"/>
      <c r="CPR42" s="112"/>
      <c r="CPS42" s="112"/>
      <c r="CPT42" s="112"/>
      <c r="CPU42" s="112"/>
      <c r="CPV42" s="112"/>
      <c r="CPW42" s="112"/>
      <c r="CPX42" s="112"/>
      <c r="CPY42" s="112"/>
      <c r="CPZ42" s="112"/>
      <c r="CQA42" s="112"/>
      <c r="CQB42" s="112"/>
      <c r="CQC42" s="112"/>
      <c r="CQD42" s="112"/>
      <c r="CQE42" s="112"/>
      <c r="CQF42" s="112"/>
      <c r="CQG42" s="112"/>
      <c r="CQH42" s="112"/>
      <c r="CQI42" s="112"/>
      <c r="CQJ42" s="112"/>
      <c r="CQK42" s="112"/>
      <c r="CQL42" s="112"/>
      <c r="CQM42" s="112"/>
      <c r="CQN42" s="112"/>
      <c r="CQO42" s="112"/>
      <c r="CQP42" s="112"/>
      <c r="CQQ42" s="112"/>
      <c r="CQR42" s="112"/>
      <c r="CQS42" s="112"/>
      <c r="CQT42" s="112"/>
      <c r="CQU42" s="112"/>
      <c r="CQV42" s="112"/>
      <c r="CQW42" s="112"/>
      <c r="CQX42" s="112"/>
      <c r="CQY42" s="112"/>
      <c r="CQZ42" s="112"/>
      <c r="CRA42" s="112"/>
      <c r="CRB42" s="112"/>
      <c r="CRC42" s="112"/>
      <c r="CRD42" s="112"/>
      <c r="CRE42" s="112"/>
      <c r="CRF42" s="112"/>
      <c r="CRG42" s="112"/>
      <c r="CRH42" s="112"/>
      <c r="CRI42" s="112"/>
      <c r="CRJ42" s="112"/>
      <c r="CRK42" s="112"/>
      <c r="CRL42" s="112"/>
      <c r="CRM42" s="112"/>
      <c r="CRN42" s="112"/>
      <c r="CRO42" s="112"/>
      <c r="CRP42" s="112"/>
      <c r="CRQ42" s="112"/>
      <c r="CRR42" s="112"/>
      <c r="CRS42" s="112"/>
      <c r="CRT42" s="112"/>
      <c r="CRU42" s="112"/>
      <c r="CRV42" s="112"/>
      <c r="CRW42" s="112"/>
      <c r="CRX42" s="112"/>
      <c r="CRY42" s="112"/>
      <c r="CRZ42" s="112"/>
      <c r="CSA42" s="112"/>
      <c r="CSB42" s="112"/>
      <c r="CSC42" s="112"/>
      <c r="CSD42" s="112"/>
      <c r="CSE42" s="112"/>
      <c r="CSF42" s="112"/>
      <c r="CSG42" s="112"/>
      <c r="CSH42" s="112"/>
      <c r="CSI42" s="112"/>
      <c r="CSJ42" s="112"/>
      <c r="CSK42" s="112"/>
      <c r="CSL42" s="112"/>
      <c r="CSM42" s="112"/>
      <c r="CSN42" s="112"/>
      <c r="CSO42" s="112"/>
      <c r="CSP42" s="112"/>
      <c r="CSQ42" s="112"/>
      <c r="CSR42" s="112"/>
      <c r="CSS42" s="112"/>
      <c r="CST42" s="112"/>
      <c r="CSU42" s="112"/>
      <c r="CSV42" s="112"/>
      <c r="CSW42" s="112"/>
      <c r="CSX42" s="112"/>
      <c r="CSY42" s="112"/>
      <c r="CSZ42" s="112"/>
      <c r="CTA42" s="112"/>
      <c r="CTB42" s="112"/>
      <c r="CTC42" s="112"/>
      <c r="CTD42" s="112"/>
      <c r="CTE42" s="112"/>
      <c r="CTF42" s="112"/>
      <c r="CTG42" s="112"/>
      <c r="CTH42" s="112"/>
      <c r="CTI42" s="112"/>
      <c r="CTJ42" s="112"/>
      <c r="CTK42" s="112"/>
      <c r="CTL42" s="112"/>
      <c r="CTM42" s="112"/>
      <c r="CTN42" s="112"/>
      <c r="CTO42" s="112"/>
      <c r="CTP42" s="112"/>
      <c r="CTQ42" s="112"/>
      <c r="CTR42" s="112"/>
      <c r="CTS42" s="112"/>
      <c r="CTT42" s="112"/>
      <c r="CTU42" s="112"/>
      <c r="CTV42" s="112"/>
      <c r="CTW42" s="112"/>
      <c r="CTX42" s="112"/>
      <c r="CTY42" s="112"/>
      <c r="CTZ42" s="112"/>
      <c r="CUA42" s="112"/>
      <c r="CUB42" s="112"/>
      <c r="CUC42" s="112"/>
      <c r="CUD42" s="112"/>
      <c r="CUE42" s="112"/>
      <c r="CUF42" s="112"/>
      <c r="CUG42" s="112"/>
      <c r="CUH42" s="112"/>
      <c r="CUI42" s="112"/>
      <c r="CUJ42" s="112"/>
      <c r="CUK42" s="112"/>
      <c r="CUL42" s="112"/>
      <c r="CUM42" s="112"/>
      <c r="CUN42" s="112"/>
      <c r="CUO42" s="112"/>
      <c r="CUP42" s="112"/>
      <c r="CUQ42" s="112"/>
      <c r="CUR42" s="112"/>
      <c r="CUS42" s="112"/>
      <c r="CUT42" s="112"/>
      <c r="CUU42" s="112"/>
      <c r="CUV42" s="112"/>
      <c r="CUW42" s="112"/>
      <c r="CUX42" s="112"/>
      <c r="CUY42" s="112"/>
      <c r="CUZ42" s="112"/>
      <c r="CVA42" s="112"/>
      <c r="CVB42" s="112"/>
      <c r="CVC42" s="112"/>
      <c r="CVD42" s="112"/>
      <c r="CVE42" s="112"/>
      <c r="CVF42" s="112"/>
      <c r="CVG42" s="112"/>
      <c r="CVH42" s="112"/>
      <c r="CVI42" s="112"/>
      <c r="CVJ42" s="112"/>
      <c r="CVK42" s="112"/>
      <c r="CVL42" s="112"/>
      <c r="CVM42" s="112"/>
      <c r="CVN42" s="112"/>
      <c r="CVO42" s="112"/>
      <c r="CVP42" s="112"/>
      <c r="CVQ42" s="112"/>
      <c r="CVR42" s="112"/>
      <c r="CVS42" s="112"/>
      <c r="CVT42" s="112"/>
      <c r="CVU42" s="112"/>
      <c r="CVV42" s="112"/>
      <c r="CVW42" s="112"/>
      <c r="CVX42" s="112"/>
      <c r="CVY42" s="112"/>
      <c r="CVZ42" s="112"/>
      <c r="CWA42" s="112"/>
      <c r="CWB42" s="112"/>
      <c r="CWC42" s="112"/>
      <c r="CWD42" s="112"/>
      <c r="CWE42" s="112"/>
      <c r="CWF42" s="112"/>
      <c r="CWG42" s="112"/>
      <c r="CWH42" s="112"/>
      <c r="CWI42" s="112"/>
      <c r="CWJ42" s="112"/>
      <c r="CWK42" s="112"/>
      <c r="CWL42" s="112"/>
      <c r="CWM42" s="112"/>
      <c r="CWN42" s="112"/>
      <c r="CWO42" s="112"/>
      <c r="CWP42" s="112"/>
      <c r="CWQ42" s="112"/>
      <c r="CWR42" s="112"/>
      <c r="CWS42" s="112"/>
      <c r="CWT42" s="112"/>
      <c r="CWU42" s="112"/>
      <c r="CWV42" s="112"/>
      <c r="CWW42" s="112"/>
      <c r="CWX42" s="112"/>
      <c r="CWY42" s="112"/>
      <c r="CWZ42" s="112"/>
      <c r="CXA42" s="112"/>
      <c r="CXB42" s="112"/>
      <c r="CXC42" s="112"/>
      <c r="CXD42" s="112"/>
      <c r="CXE42" s="112"/>
      <c r="CXF42" s="112"/>
      <c r="CXG42" s="112"/>
      <c r="CXH42" s="112"/>
      <c r="CXI42" s="112"/>
      <c r="CXJ42" s="112"/>
      <c r="CXK42" s="112"/>
      <c r="CXL42" s="112"/>
      <c r="CXM42" s="112"/>
      <c r="CXN42" s="112"/>
      <c r="CXO42" s="112"/>
      <c r="CXP42" s="112"/>
      <c r="CXQ42" s="112"/>
      <c r="CXR42" s="112"/>
      <c r="CXS42" s="112"/>
      <c r="CXT42" s="112"/>
      <c r="CXU42" s="112"/>
      <c r="CXV42" s="112"/>
      <c r="CXW42" s="112"/>
      <c r="CXX42" s="112"/>
      <c r="CXY42" s="112"/>
      <c r="CXZ42" s="112"/>
      <c r="CYA42" s="112"/>
      <c r="CYB42" s="112"/>
      <c r="CYC42" s="112"/>
      <c r="CYD42" s="112"/>
      <c r="CYE42" s="112"/>
      <c r="CYF42" s="112"/>
      <c r="CYG42" s="112"/>
      <c r="CYH42" s="112"/>
      <c r="CYI42" s="112"/>
      <c r="CYJ42" s="112"/>
      <c r="CYK42" s="112"/>
      <c r="CYL42" s="112"/>
      <c r="CYM42" s="112"/>
      <c r="CYN42" s="112"/>
      <c r="CYO42" s="112"/>
      <c r="CYP42" s="112"/>
      <c r="CYQ42" s="112"/>
      <c r="CYR42" s="112"/>
      <c r="CYS42" s="112"/>
      <c r="CYT42" s="112"/>
      <c r="CYU42" s="112"/>
      <c r="CYV42" s="112"/>
      <c r="CYW42" s="112"/>
      <c r="CYX42" s="112"/>
      <c r="CYY42" s="112"/>
      <c r="CYZ42" s="112"/>
      <c r="CZA42" s="112"/>
      <c r="CZB42" s="112"/>
      <c r="CZC42" s="112"/>
      <c r="CZD42" s="112"/>
      <c r="CZE42" s="112"/>
      <c r="CZF42" s="112"/>
      <c r="CZG42" s="112"/>
      <c r="CZH42" s="112"/>
      <c r="CZI42" s="112"/>
      <c r="CZJ42" s="112"/>
      <c r="CZK42" s="112"/>
      <c r="CZL42" s="112"/>
      <c r="CZM42" s="112"/>
      <c r="CZN42" s="112"/>
      <c r="CZO42" s="112"/>
      <c r="CZP42" s="112"/>
      <c r="CZQ42" s="112"/>
      <c r="CZR42" s="112"/>
      <c r="CZS42" s="112"/>
      <c r="CZT42" s="112"/>
      <c r="CZU42" s="112"/>
      <c r="CZV42" s="112"/>
      <c r="CZW42" s="112"/>
      <c r="CZX42" s="112"/>
      <c r="CZY42" s="112"/>
      <c r="CZZ42" s="112"/>
      <c r="DAA42" s="112"/>
      <c r="DAB42" s="112"/>
      <c r="DAC42" s="112"/>
      <c r="DAD42" s="112"/>
      <c r="DAE42" s="112"/>
      <c r="DAF42" s="112"/>
      <c r="DAG42" s="112"/>
      <c r="DAH42" s="112"/>
      <c r="DAI42" s="112"/>
      <c r="DAJ42" s="112"/>
      <c r="DAK42" s="112"/>
      <c r="DAL42" s="112"/>
      <c r="DAM42" s="112"/>
      <c r="DAN42" s="112"/>
      <c r="DAO42" s="112"/>
      <c r="DAP42" s="112"/>
      <c r="DAQ42" s="112"/>
      <c r="DAR42" s="112"/>
      <c r="DAS42" s="112"/>
      <c r="DAT42" s="112"/>
      <c r="DAU42" s="112"/>
      <c r="DAV42" s="112"/>
      <c r="DAW42" s="112"/>
      <c r="DAX42" s="112"/>
      <c r="DAY42" s="112"/>
      <c r="DAZ42" s="112"/>
      <c r="DBA42" s="112"/>
      <c r="DBB42" s="112"/>
      <c r="DBC42" s="112"/>
      <c r="DBD42" s="112"/>
      <c r="DBE42" s="112"/>
      <c r="DBF42" s="112"/>
      <c r="DBG42" s="112"/>
      <c r="DBH42" s="112"/>
      <c r="DBI42" s="112"/>
      <c r="DBJ42" s="112"/>
      <c r="DBK42" s="112"/>
      <c r="DBL42" s="112"/>
      <c r="DBM42" s="112"/>
      <c r="DBN42" s="112"/>
      <c r="DBO42" s="112"/>
      <c r="DBP42" s="112"/>
      <c r="DBQ42" s="112"/>
      <c r="DBR42" s="112"/>
      <c r="DBS42" s="112"/>
      <c r="DBT42" s="112"/>
      <c r="DBU42" s="112"/>
      <c r="DBV42" s="112"/>
      <c r="DBW42" s="112"/>
      <c r="DBX42" s="112"/>
      <c r="DBY42" s="112"/>
      <c r="DBZ42" s="112"/>
      <c r="DCA42" s="112"/>
      <c r="DCB42" s="112"/>
      <c r="DCC42" s="112"/>
      <c r="DCD42" s="112"/>
      <c r="DCE42" s="112"/>
      <c r="DCF42" s="112"/>
      <c r="DCG42" s="112"/>
      <c r="DCH42" s="112"/>
      <c r="DCI42" s="112"/>
      <c r="DCJ42" s="112"/>
      <c r="DCK42" s="112"/>
      <c r="DCL42" s="112"/>
      <c r="DCM42" s="112"/>
      <c r="DCN42" s="112"/>
      <c r="DCO42" s="112"/>
      <c r="DCP42" s="112"/>
      <c r="DCQ42" s="112"/>
      <c r="DCR42" s="112"/>
      <c r="DCS42" s="112"/>
      <c r="DCT42" s="112"/>
      <c r="DCU42" s="112"/>
      <c r="DCV42" s="112"/>
      <c r="DCW42" s="112"/>
      <c r="DCX42" s="112"/>
      <c r="DCY42" s="112"/>
      <c r="DCZ42" s="112"/>
      <c r="DDA42" s="112"/>
      <c r="DDB42" s="112"/>
      <c r="DDC42" s="112"/>
      <c r="DDD42" s="112"/>
      <c r="DDE42" s="112"/>
      <c r="DDF42" s="112"/>
      <c r="DDG42" s="112"/>
      <c r="DDH42" s="112"/>
      <c r="DDI42" s="112"/>
      <c r="DDJ42" s="112"/>
      <c r="DDK42" s="112"/>
      <c r="DDL42" s="112"/>
      <c r="DDM42" s="112"/>
      <c r="DDN42" s="112"/>
      <c r="DDO42" s="112"/>
      <c r="DDP42" s="112"/>
      <c r="DDQ42" s="112"/>
      <c r="DDR42" s="112"/>
      <c r="DDS42" s="112"/>
      <c r="DDT42" s="112"/>
      <c r="DDU42" s="112"/>
      <c r="DDV42" s="112"/>
      <c r="DDW42" s="112"/>
      <c r="DDX42" s="112"/>
      <c r="DDY42" s="112"/>
      <c r="DDZ42" s="112"/>
      <c r="DEA42" s="112"/>
      <c r="DEB42" s="112"/>
      <c r="DEC42" s="112"/>
      <c r="DED42" s="112"/>
      <c r="DEE42" s="112"/>
      <c r="DEF42" s="112"/>
      <c r="DEG42" s="112"/>
      <c r="DEH42" s="112"/>
      <c r="DEI42" s="112"/>
      <c r="DEJ42" s="112"/>
      <c r="DEK42" s="112"/>
      <c r="DEL42" s="112"/>
      <c r="DEM42" s="112"/>
      <c r="DEN42" s="112"/>
      <c r="DEO42" s="112"/>
      <c r="DEP42" s="112"/>
      <c r="DEQ42" s="112"/>
      <c r="DER42" s="112"/>
      <c r="DES42" s="112"/>
      <c r="DET42" s="112"/>
      <c r="DEU42" s="112"/>
      <c r="DEV42" s="112"/>
      <c r="DEW42" s="112"/>
      <c r="DEX42" s="112"/>
      <c r="DEY42" s="112"/>
      <c r="DEZ42" s="112"/>
      <c r="DFA42" s="112"/>
      <c r="DFB42" s="112"/>
      <c r="DFC42" s="112"/>
      <c r="DFD42" s="112"/>
      <c r="DFE42" s="112"/>
      <c r="DFF42" s="112"/>
      <c r="DFG42" s="112"/>
      <c r="DFH42" s="112"/>
      <c r="DFI42" s="112"/>
      <c r="DFJ42" s="112"/>
      <c r="DFK42" s="112"/>
      <c r="DFL42" s="112"/>
      <c r="DFM42" s="112"/>
      <c r="DFN42" s="112"/>
      <c r="DFO42" s="112"/>
      <c r="DFP42" s="112"/>
      <c r="DFQ42" s="112"/>
      <c r="DFR42" s="112"/>
      <c r="DFS42" s="112"/>
      <c r="DFT42" s="112"/>
      <c r="DFU42" s="112"/>
      <c r="DFV42" s="112"/>
      <c r="DFW42" s="112"/>
      <c r="DFX42" s="112"/>
      <c r="DFY42" s="112"/>
      <c r="DFZ42" s="112"/>
      <c r="DGA42" s="112"/>
      <c r="DGB42" s="112"/>
      <c r="DGC42" s="112"/>
      <c r="DGD42" s="112"/>
      <c r="DGE42" s="112"/>
      <c r="DGF42" s="112"/>
      <c r="DGG42" s="112"/>
      <c r="DGH42" s="112"/>
      <c r="DGI42" s="112"/>
      <c r="DGJ42" s="112"/>
      <c r="DGK42" s="112"/>
      <c r="DGL42" s="112"/>
      <c r="DGM42" s="112"/>
      <c r="DGN42" s="112"/>
      <c r="DGO42" s="112"/>
      <c r="DGP42" s="112"/>
      <c r="DGQ42" s="112"/>
      <c r="DGR42" s="112"/>
      <c r="DGS42" s="112"/>
      <c r="DGT42" s="112"/>
      <c r="DGU42" s="112"/>
      <c r="DGV42" s="112"/>
      <c r="DGW42" s="112"/>
      <c r="DGX42" s="112"/>
      <c r="DGY42" s="112"/>
      <c r="DGZ42" s="112"/>
      <c r="DHA42" s="112"/>
      <c r="DHB42" s="112"/>
      <c r="DHC42" s="112"/>
      <c r="DHD42" s="112"/>
      <c r="DHE42" s="112"/>
      <c r="DHF42" s="112"/>
      <c r="DHG42" s="112"/>
      <c r="DHH42" s="112"/>
      <c r="DHI42" s="112"/>
      <c r="DHJ42" s="112"/>
      <c r="DHK42" s="112"/>
      <c r="DHL42" s="112"/>
      <c r="DHM42" s="112"/>
      <c r="DHN42" s="112"/>
      <c r="DHO42" s="112"/>
      <c r="DHP42" s="112"/>
      <c r="DHQ42" s="112"/>
      <c r="DHR42" s="112"/>
      <c r="DHS42" s="112"/>
      <c r="DHT42" s="112"/>
      <c r="DHU42" s="112"/>
      <c r="DHV42" s="112"/>
      <c r="DHW42" s="112"/>
      <c r="DHX42" s="112"/>
      <c r="DHY42" s="112"/>
      <c r="DHZ42" s="112"/>
      <c r="DIA42" s="112"/>
      <c r="DIB42" s="112"/>
      <c r="DIC42" s="112"/>
      <c r="DID42" s="112"/>
      <c r="DIE42" s="112"/>
      <c r="DIF42" s="112"/>
      <c r="DIG42" s="112"/>
      <c r="DIH42" s="112"/>
      <c r="DII42" s="112"/>
      <c r="DIJ42" s="112"/>
      <c r="DIK42" s="112"/>
      <c r="DIL42" s="112"/>
      <c r="DIM42" s="112"/>
      <c r="DIN42" s="112"/>
      <c r="DIO42" s="112"/>
      <c r="DIP42" s="112"/>
      <c r="DIQ42" s="112"/>
      <c r="DIR42" s="112"/>
      <c r="DIS42" s="112"/>
      <c r="DIT42" s="112"/>
      <c r="DIU42" s="112"/>
      <c r="DIV42" s="112"/>
      <c r="DIW42" s="112"/>
      <c r="DIX42" s="112"/>
      <c r="DIY42" s="112"/>
      <c r="DIZ42" s="112"/>
      <c r="DJA42" s="112"/>
      <c r="DJB42" s="112"/>
      <c r="DJC42" s="112"/>
      <c r="DJD42" s="112"/>
      <c r="DJE42" s="112"/>
      <c r="DJF42" s="112"/>
      <c r="DJG42" s="112"/>
      <c r="DJH42" s="112"/>
      <c r="DJI42" s="112"/>
      <c r="DJJ42" s="112"/>
      <c r="DJK42" s="112"/>
      <c r="DJL42" s="112"/>
      <c r="DJM42" s="112"/>
      <c r="DJN42" s="112"/>
      <c r="DJO42" s="112"/>
      <c r="DJP42" s="112"/>
      <c r="DJQ42" s="112"/>
      <c r="DJR42" s="112"/>
      <c r="DJS42" s="112"/>
      <c r="DJT42" s="112"/>
      <c r="DJU42" s="112"/>
      <c r="DJV42" s="112"/>
      <c r="DJW42" s="112"/>
      <c r="DJX42" s="112"/>
      <c r="DJY42" s="112"/>
      <c r="DJZ42" s="112"/>
      <c r="DKA42" s="112"/>
      <c r="DKB42" s="112"/>
      <c r="DKC42" s="112"/>
      <c r="DKD42" s="112"/>
      <c r="DKE42" s="112"/>
      <c r="DKF42" s="112"/>
      <c r="DKG42" s="112"/>
      <c r="DKH42" s="112"/>
      <c r="DKI42" s="112"/>
      <c r="DKJ42" s="112"/>
      <c r="DKK42" s="112"/>
      <c r="DKL42" s="112"/>
      <c r="DKM42" s="112"/>
      <c r="DKN42" s="112"/>
      <c r="DKO42" s="112"/>
      <c r="DKP42" s="112"/>
      <c r="DKQ42" s="112"/>
      <c r="DKR42" s="112"/>
      <c r="DKS42" s="112"/>
      <c r="DKT42" s="112"/>
      <c r="DKU42" s="112"/>
      <c r="DKV42" s="112"/>
      <c r="DKW42" s="112"/>
      <c r="DKX42" s="112"/>
      <c r="DKY42" s="112"/>
      <c r="DKZ42" s="112"/>
      <c r="DLA42" s="112"/>
      <c r="DLB42" s="112"/>
      <c r="DLC42" s="112"/>
      <c r="DLD42" s="112"/>
      <c r="DLE42" s="112"/>
      <c r="DLF42" s="112"/>
      <c r="DLG42" s="112"/>
      <c r="DLH42" s="112"/>
      <c r="DLI42" s="112"/>
      <c r="DLJ42" s="112"/>
      <c r="DLK42" s="112"/>
      <c r="DLL42" s="112"/>
      <c r="DLM42" s="112"/>
      <c r="DLN42" s="112"/>
      <c r="DLO42" s="112"/>
      <c r="DLP42" s="112"/>
      <c r="DLQ42" s="112"/>
      <c r="DLR42" s="112"/>
      <c r="DLS42" s="112"/>
      <c r="DLT42" s="112"/>
      <c r="DLU42" s="112"/>
      <c r="DLV42" s="112"/>
      <c r="DLW42" s="112"/>
      <c r="DLX42" s="112"/>
      <c r="DLY42" s="112"/>
      <c r="DLZ42" s="112"/>
      <c r="DMA42" s="112"/>
      <c r="DMB42" s="112"/>
      <c r="DMC42" s="112"/>
      <c r="DMD42" s="112"/>
      <c r="DME42" s="112"/>
      <c r="DMF42" s="112"/>
      <c r="DMG42" s="112"/>
      <c r="DMH42" s="112"/>
      <c r="DMI42" s="112"/>
      <c r="DMJ42" s="112"/>
      <c r="DMK42" s="112"/>
      <c r="DML42" s="112"/>
      <c r="DMM42" s="112"/>
      <c r="DMN42" s="112"/>
      <c r="DMO42" s="112"/>
      <c r="DMP42" s="112"/>
      <c r="DMQ42" s="112"/>
      <c r="DMR42" s="112"/>
      <c r="DMS42" s="112"/>
      <c r="DMT42" s="112"/>
      <c r="DMU42" s="112"/>
      <c r="DMV42" s="112"/>
      <c r="DMW42" s="112"/>
      <c r="DMX42" s="112"/>
      <c r="DMY42" s="112"/>
      <c r="DMZ42" s="112"/>
      <c r="DNA42" s="112"/>
      <c r="DNB42" s="112"/>
      <c r="DNC42" s="112"/>
      <c r="DND42" s="112"/>
      <c r="DNE42" s="112"/>
      <c r="DNF42" s="112"/>
      <c r="DNG42" s="112"/>
      <c r="DNH42" s="112"/>
      <c r="DNI42" s="112"/>
      <c r="DNJ42" s="112"/>
      <c r="DNK42" s="112"/>
      <c r="DNL42" s="112"/>
      <c r="DNM42" s="112"/>
      <c r="DNN42" s="112"/>
      <c r="DNO42" s="112"/>
      <c r="DNP42" s="112"/>
      <c r="DNQ42" s="112"/>
      <c r="DNR42" s="112"/>
      <c r="DNS42" s="112"/>
      <c r="DNT42" s="112"/>
      <c r="DNU42" s="112"/>
      <c r="DNV42" s="112"/>
      <c r="DNW42" s="112"/>
      <c r="DNX42" s="112"/>
      <c r="DNY42" s="112"/>
      <c r="DNZ42" s="112"/>
      <c r="DOA42" s="112"/>
      <c r="DOB42" s="112"/>
      <c r="DOC42" s="112"/>
      <c r="DOD42" s="112"/>
      <c r="DOE42" s="112"/>
      <c r="DOF42" s="112"/>
      <c r="DOG42" s="112"/>
      <c r="DOH42" s="112"/>
      <c r="DOI42" s="112"/>
      <c r="DOJ42" s="112"/>
      <c r="DOK42" s="112"/>
      <c r="DOL42" s="112"/>
      <c r="DOM42" s="112"/>
      <c r="DON42" s="112"/>
      <c r="DOO42" s="112"/>
      <c r="DOP42" s="112"/>
      <c r="DOQ42" s="112"/>
      <c r="DOR42" s="112"/>
      <c r="DOS42" s="112"/>
      <c r="DOT42" s="112"/>
      <c r="DOU42" s="112"/>
      <c r="DOV42" s="112"/>
      <c r="DOW42" s="112"/>
      <c r="DOX42" s="112"/>
      <c r="DOY42" s="112"/>
      <c r="DOZ42" s="112"/>
      <c r="DPA42" s="112"/>
      <c r="DPB42" s="112"/>
      <c r="DPC42" s="112"/>
      <c r="DPD42" s="112"/>
      <c r="DPE42" s="112"/>
      <c r="DPF42" s="112"/>
      <c r="DPG42" s="112"/>
      <c r="DPH42" s="112"/>
      <c r="DPI42" s="112"/>
      <c r="DPJ42" s="112"/>
      <c r="DPK42" s="112"/>
      <c r="DPL42" s="112"/>
      <c r="DPM42" s="112"/>
      <c r="DPN42" s="112"/>
      <c r="DPO42" s="112"/>
      <c r="DPP42" s="112"/>
      <c r="DPQ42" s="112"/>
      <c r="DPR42" s="112"/>
      <c r="DPS42" s="112"/>
      <c r="DPT42" s="112"/>
      <c r="DPU42" s="112"/>
      <c r="DPV42" s="112"/>
      <c r="DPW42" s="112"/>
      <c r="DPX42" s="112"/>
      <c r="DPY42" s="112"/>
      <c r="DPZ42" s="112"/>
      <c r="DQA42" s="112"/>
      <c r="DQB42" s="112"/>
      <c r="DQC42" s="112"/>
      <c r="DQD42" s="112"/>
      <c r="DQE42" s="112"/>
      <c r="DQF42" s="112"/>
      <c r="DQG42" s="112"/>
      <c r="DQH42" s="112"/>
      <c r="DQI42" s="112"/>
      <c r="DQJ42" s="112"/>
      <c r="DQK42" s="112"/>
      <c r="DQL42" s="112"/>
      <c r="DQM42" s="112"/>
      <c r="DQN42" s="112"/>
      <c r="DQO42" s="112"/>
      <c r="DQP42" s="112"/>
      <c r="DQQ42" s="112"/>
      <c r="DQR42" s="112"/>
      <c r="DQS42" s="112"/>
      <c r="DQT42" s="112"/>
      <c r="DQU42" s="112"/>
      <c r="DQV42" s="112"/>
      <c r="DQW42" s="112"/>
      <c r="DQX42" s="112"/>
      <c r="DQY42" s="112"/>
      <c r="DQZ42" s="112"/>
      <c r="DRA42" s="112"/>
      <c r="DRB42" s="112"/>
      <c r="DRC42" s="112"/>
      <c r="DRD42" s="112"/>
      <c r="DRE42" s="112"/>
      <c r="DRF42" s="112"/>
      <c r="DRG42" s="112"/>
      <c r="DRH42" s="112"/>
      <c r="DRI42" s="112"/>
      <c r="DRJ42" s="112"/>
      <c r="DRK42" s="112"/>
      <c r="DRL42" s="112"/>
      <c r="DRM42" s="112"/>
      <c r="DRN42" s="112"/>
      <c r="DRO42" s="112"/>
      <c r="DRP42" s="112"/>
      <c r="DRQ42" s="112"/>
      <c r="DRR42" s="112"/>
      <c r="DRS42" s="112"/>
      <c r="DRT42" s="112"/>
      <c r="DRU42" s="112"/>
      <c r="DRV42" s="112"/>
      <c r="DRW42" s="112"/>
      <c r="DRX42" s="112"/>
      <c r="DRY42" s="112"/>
      <c r="DRZ42" s="112"/>
      <c r="DSA42" s="112"/>
      <c r="DSB42" s="112"/>
      <c r="DSC42" s="112"/>
      <c r="DSD42" s="112"/>
      <c r="DSE42" s="112"/>
      <c r="DSF42" s="112"/>
      <c r="DSG42" s="112"/>
      <c r="DSH42" s="112"/>
      <c r="DSI42" s="112"/>
      <c r="DSJ42" s="112"/>
      <c r="DSK42" s="112"/>
      <c r="DSL42" s="112"/>
      <c r="DSM42" s="112"/>
      <c r="DSN42" s="112"/>
      <c r="DSO42" s="112"/>
      <c r="DSP42" s="112"/>
      <c r="DSQ42" s="112"/>
      <c r="DSR42" s="112"/>
      <c r="DSS42" s="112"/>
      <c r="DST42" s="112"/>
      <c r="DSU42" s="112"/>
      <c r="DSV42" s="112"/>
      <c r="DSW42" s="112"/>
      <c r="DSX42" s="112"/>
      <c r="DSY42" s="112"/>
      <c r="DSZ42" s="112"/>
      <c r="DTA42" s="112"/>
      <c r="DTB42" s="112"/>
      <c r="DTC42" s="112"/>
      <c r="DTD42" s="112"/>
      <c r="DTE42" s="112"/>
      <c r="DTF42" s="112"/>
      <c r="DTG42" s="112"/>
      <c r="DTH42" s="112"/>
      <c r="DTI42" s="112"/>
      <c r="DTJ42" s="112"/>
      <c r="DTK42" s="112"/>
      <c r="DTL42" s="112"/>
      <c r="DTM42" s="112"/>
      <c r="DTN42" s="112"/>
      <c r="DTO42" s="112"/>
      <c r="DTP42" s="112"/>
      <c r="DTQ42" s="112"/>
      <c r="DTR42" s="112"/>
      <c r="DTS42" s="112"/>
      <c r="DTT42" s="112"/>
      <c r="DTU42" s="112"/>
      <c r="DTV42" s="112"/>
      <c r="DTW42" s="112"/>
      <c r="DTX42" s="112"/>
      <c r="DTY42" s="112"/>
      <c r="DTZ42" s="112"/>
      <c r="DUA42" s="112"/>
      <c r="DUB42" s="112"/>
      <c r="DUC42" s="112"/>
      <c r="DUD42" s="112"/>
      <c r="DUE42" s="112"/>
      <c r="DUF42" s="112"/>
      <c r="DUG42" s="112"/>
      <c r="DUH42" s="112"/>
      <c r="DUI42" s="112"/>
      <c r="DUJ42" s="112"/>
      <c r="DUK42" s="112"/>
      <c r="DUL42" s="112"/>
      <c r="DUM42" s="112"/>
      <c r="DUN42" s="112"/>
      <c r="DUO42" s="112"/>
      <c r="DUP42" s="112"/>
      <c r="DUQ42" s="112"/>
      <c r="DUR42" s="112"/>
      <c r="DUS42" s="112"/>
      <c r="DUT42" s="112"/>
      <c r="DUU42" s="112"/>
      <c r="DUV42" s="112"/>
      <c r="DUW42" s="112"/>
      <c r="DUX42" s="112"/>
      <c r="DUY42" s="112"/>
      <c r="DUZ42" s="112"/>
      <c r="DVA42" s="112"/>
      <c r="DVB42" s="112"/>
      <c r="DVC42" s="112"/>
      <c r="DVD42" s="112"/>
      <c r="DVE42" s="112"/>
      <c r="DVF42" s="112"/>
      <c r="DVG42" s="112"/>
      <c r="DVH42" s="112"/>
      <c r="DVI42" s="112"/>
      <c r="DVJ42" s="112"/>
      <c r="DVK42" s="112"/>
      <c r="DVL42" s="112"/>
      <c r="DVM42" s="112"/>
      <c r="DVN42" s="112"/>
      <c r="DVO42" s="112"/>
      <c r="DVP42" s="112"/>
      <c r="DVQ42" s="112"/>
      <c r="DVR42" s="112"/>
      <c r="DVS42" s="112"/>
      <c r="DVT42" s="112"/>
      <c r="DVU42" s="112"/>
      <c r="DVV42" s="112"/>
      <c r="DVW42" s="112"/>
      <c r="DVX42" s="112"/>
      <c r="DVY42" s="112"/>
      <c r="DVZ42" s="112"/>
      <c r="DWA42" s="112"/>
      <c r="DWB42" s="112"/>
      <c r="DWC42" s="112"/>
      <c r="DWD42" s="112"/>
      <c r="DWE42" s="112"/>
      <c r="DWF42" s="112"/>
      <c r="DWG42" s="112"/>
      <c r="DWH42" s="112"/>
      <c r="DWI42" s="112"/>
      <c r="DWJ42" s="112"/>
      <c r="DWK42" s="112"/>
      <c r="DWL42" s="112"/>
      <c r="DWM42" s="112"/>
      <c r="DWN42" s="112"/>
      <c r="DWO42" s="112"/>
      <c r="DWP42" s="112"/>
      <c r="DWQ42" s="112"/>
      <c r="DWR42" s="112"/>
      <c r="DWS42" s="112"/>
      <c r="DWT42" s="112"/>
      <c r="DWU42" s="112"/>
      <c r="DWV42" s="112"/>
      <c r="DWW42" s="112"/>
      <c r="DWX42" s="112"/>
      <c r="DWY42" s="112"/>
      <c r="DWZ42" s="112"/>
      <c r="DXA42" s="112"/>
      <c r="DXB42" s="112"/>
      <c r="DXC42" s="112"/>
      <c r="DXD42" s="112"/>
      <c r="DXE42" s="112"/>
      <c r="DXF42" s="112"/>
      <c r="DXG42" s="112"/>
      <c r="DXH42" s="112"/>
      <c r="DXI42" s="112"/>
      <c r="DXJ42" s="112"/>
      <c r="DXK42" s="112"/>
      <c r="DXL42" s="112"/>
      <c r="DXM42" s="112"/>
      <c r="DXN42" s="112"/>
      <c r="DXO42" s="112"/>
      <c r="DXP42" s="112"/>
      <c r="DXQ42" s="112"/>
      <c r="DXR42" s="112"/>
      <c r="DXS42" s="112"/>
      <c r="DXT42" s="112"/>
      <c r="DXU42" s="112"/>
      <c r="DXV42" s="112"/>
      <c r="DXW42" s="112"/>
      <c r="DXX42" s="112"/>
      <c r="DXY42" s="112"/>
      <c r="DXZ42" s="112"/>
      <c r="DYA42" s="112"/>
      <c r="DYB42" s="112"/>
      <c r="DYC42" s="112"/>
      <c r="DYD42" s="112"/>
      <c r="DYE42" s="112"/>
      <c r="DYF42" s="112"/>
      <c r="DYG42" s="112"/>
      <c r="DYH42" s="112"/>
      <c r="DYI42" s="112"/>
      <c r="DYJ42" s="112"/>
      <c r="DYK42" s="112"/>
      <c r="DYL42" s="112"/>
      <c r="DYM42" s="112"/>
      <c r="DYN42" s="112"/>
      <c r="DYO42" s="112"/>
      <c r="DYP42" s="112"/>
      <c r="DYQ42" s="112"/>
      <c r="DYR42" s="112"/>
      <c r="DYS42" s="112"/>
      <c r="DYT42" s="112"/>
      <c r="DYU42" s="112"/>
      <c r="DYV42" s="112"/>
      <c r="DYW42" s="112"/>
      <c r="DYX42" s="112"/>
      <c r="DYY42" s="112"/>
      <c r="DYZ42" s="112"/>
      <c r="DZA42" s="112"/>
      <c r="DZB42" s="112"/>
      <c r="DZC42" s="112"/>
      <c r="DZD42" s="112"/>
      <c r="DZE42" s="112"/>
      <c r="DZF42" s="112"/>
      <c r="DZG42" s="112"/>
      <c r="DZH42" s="112"/>
      <c r="DZI42" s="112"/>
      <c r="DZJ42" s="112"/>
      <c r="DZK42" s="112"/>
      <c r="DZL42" s="112"/>
      <c r="DZM42" s="112"/>
      <c r="DZN42" s="112"/>
      <c r="DZO42" s="112"/>
      <c r="DZP42" s="112"/>
      <c r="DZQ42" s="112"/>
      <c r="DZR42" s="112"/>
      <c r="DZS42" s="112"/>
      <c r="DZT42" s="112"/>
      <c r="DZU42" s="112"/>
      <c r="DZV42" s="112"/>
      <c r="DZW42" s="112"/>
      <c r="DZX42" s="112"/>
      <c r="DZY42" s="112"/>
      <c r="DZZ42" s="112"/>
      <c r="EAA42" s="112"/>
      <c r="EAB42" s="112"/>
      <c r="EAC42" s="112"/>
      <c r="EAD42" s="112"/>
      <c r="EAE42" s="112"/>
      <c r="EAF42" s="112"/>
      <c r="EAG42" s="112"/>
      <c r="EAH42" s="112"/>
      <c r="EAI42" s="112"/>
      <c r="EAJ42" s="112"/>
      <c r="EAK42" s="112"/>
      <c r="EAL42" s="112"/>
      <c r="EAM42" s="112"/>
      <c r="EAN42" s="112"/>
      <c r="EAO42" s="112"/>
      <c r="EAP42" s="112"/>
      <c r="EAQ42" s="112"/>
      <c r="EAR42" s="112"/>
      <c r="EAS42" s="112"/>
      <c r="EAT42" s="112"/>
      <c r="EAU42" s="112"/>
      <c r="EAV42" s="112"/>
      <c r="EAW42" s="112"/>
      <c r="EAX42" s="112"/>
      <c r="EAY42" s="112"/>
      <c r="EAZ42" s="112"/>
      <c r="EBA42" s="112"/>
      <c r="EBB42" s="112"/>
      <c r="EBC42" s="112"/>
      <c r="EBD42" s="112"/>
      <c r="EBE42" s="112"/>
      <c r="EBF42" s="112"/>
      <c r="EBG42" s="112"/>
      <c r="EBH42" s="112"/>
      <c r="EBI42" s="112"/>
      <c r="EBJ42" s="112"/>
      <c r="EBK42" s="112"/>
      <c r="EBL42" s="112"/>
      <c r="EBM42" s="112"/>
      <c r="EBN42" s="112"/>
      <c r="EBO42" s="112"/>
      <c r="EBP42" s="112"/>
      <c r="EBQ42" s="112"/>
      <c r="EBR42" s="112"/>
      <c r="EBS42" s="112"/>
      <c r="EBT42" s="112"/>
      <c r="EBU42" s="112"/>
      <c r="EBV42" s="112"/>
      <c r="EBW42" s="112"/>
      <c r="EBX42" s="112"/>
      <c r="EBY42" s="112"/>
      <c r="EBZ42" s="112"/>
      <c r="ECA42" s="112"/>
      <c r="ECB42" s="112"/>
      <c r="ECC42" s="112"/>
      <c r="ECD42" s="112"/>
      <c r="ECE42" s="112"/>
      <c r="ECF42" s="112"/>
      <c r="ECG42" s="112"/>
      <c r="ECH42" s="112"/>
      <c r="ECI42" s="112"/>
      <c r="ECJ42" s="112"/>
      <c r="ECK42" s="112"/>
      <c r="ECL42" s="112"/>
      <c r="ECM42" s="112"/>
      <c r="ECN42" s="112"/>
      <c r="ECO42" s="112"/>
      <c r="ECP42" s="112"/>
      <c r="ECQ42" s="112"/>
      <c r="ECR42" s="112"/>
      <c r="ECS42" s="112"/>
      <c r="ECT42" s="112"/>
      <c r="ECU42" s="112"/>
      <c r="ECV42" s="112"/>
      <c r="ECW42" s="112"/>
      <c r="ECX42" s="112"/>
      <c r="ECY42" s="112"/>
      <c r="ECZ42" s="112"/>
      <c r="EDA42" s="112"/>
      <c r="EDB42" s="112"/>
      <c r="EDC42" s="112"/>
      <c r="EDD42" s="112"/>
      <c r="EDE42" s="112"/>
      <c r="EDF42" s="112"/>
      <c r="EDG42" s="112"/>
      <c r="EDH42" s="112"/>
      <c r="EDI42" s="112"/>
      <c r="EDJ42" s="112"/>
      <c r="EDK42" s="112"/>
      <c r="EDL42" s="112"/>
      <c r="EDM42" s="112"/>
      <c r="EDN42" s="112"/>
      <c r="EDO42" s="112"/>
      <c r="EDP42" s="112"/>
      <c r="EDQ42" s="112"/>
      <c r="EDR42" s="112"/>
      <c r="EDS42" s="112"/>
      <c r="EDT42" s="112"/>
      <c r="EDU42" s="112"/>
      <c r="EDV42" s="112"/>
      <c r="EDW42" s="112"/>
      <c r="EDX42" s="112"/>
      <c r="EDY42" s="112"/>
      <c r="EDZ42" s="112"/>
      <c r="EEA42" s="112"/>
      <c r="EEB42" s="112"/>
      <c r="EEC42" s="112"/>
      <c r="EED42" s="112"/>
      <c r="EEE42" s="112"/>
      <c r="EEF42" s="112"/>
      <c r="EEG42" s="112"/>
      <c r="EEH42" s="112"/>
      <c r="EEI42" s="112"/>
      <c r="EEJ42" s="112"/>
      <c r="EEK42" s="112"/>
      <c r="EEL42" s="112"/>
      <c r="EEM42" s="112"/>
      <c r="EEN42" s="112"/>
      <c r="EEO42" s="112"/>
      <c r="EEP42" s="112"/>
      <c r="EEQ42" s="112"/>
      <c r="EER42" s="112"/>
      <c r="EES42" s="112"/>
      <c r="EET42" s="112"/>
      <c r="EEU42" s="112"/>
      <c r="EEV42" s="112"/>
      <c r="EEW42" s="112"/>
      <c r="EEX42" s="112"/>
      <c r="EEY42" s="112"/>
      <c r="EEZ42" s="112"/>
      <c r="EFA42" s="112"/>
      <c r="EFB42" s="112"/>
      <c r="EFC42" s="112"/>
      <c r="EFD42" s="112"/>
      <c r="EFE42" s="112"/>
      <c r="EFF42" s="112"/>
      <c r="EFG42" s="112"/>
      <c r="EFH42" s="112"/>
      <c r="EFI42" s="112"/>
      <c r="EFJ42" s="112"/>
      <c r="EFK42" s="112"/>
      <c r="EFL42" s="112"/>
      <c r="EFM42" s="112"/>
      <c r="EFN42" s="112"/>
      <c r="EFO42" s="112"/>
      <c r="EFP42" s="112"/>
      <c r="EFQ42" s="112"/>
      <c r="EFR42" s="112"/>
      <c r="EFS42" s="112"/>
      <c r="EFT42" s="112"/>
      <c r="EFU42" s="112"/>
      <c r="EFV42" s="112"/>
      <c r="EFW42" s="112"/>
      <c r="EFX42" s="112"/>
      <c r="EFY42" s="112"/>
      <c r="EFZ42" s="112"/>
      <c r="EGA42" s="112"/>
      <c r="EGB42" s="112"/>
      <c r="EGC42" s="112"/>
      <c r="EGD42" s="112"/>
      <c r="EGE42" s="112"/>
      <c r="EGF42" s="112"/>
      <c r="EGG42" s="112"/>
      <c r="EGH42" s="112"/>
      <c r="EGI42" s="112"/>
      <c r="EGJ42" s="112"/>
      <c r="EGK42" s="112"/>
      <c r="EGL42" s="112"/>
      <c r="EGM42" s="112"/>
      <c r="EGN42" s="112"/>
      <c r="EGO42" s="112"/>
      <c r="EGP42" s="112"/>
      <c r="EGQ42" s="112"/>
      <c r="EGR42" s="112"/>
      <c r="EGS42" s="112"/>
      <c r="EGT42" s="112"/>
      <c r="EGU42" s="112"/>
      <c r="EGV42" s="112"/>
      <c r="EGW42" s="112"/>
      <c r="EGX42" s="112"/>
      <c r="EGY42" s="112"/>
      <c r="EGZ42" s="112"/>
      <c r="EHA42" s="112"/>
      <c r="EHB42" s="112"/>
      <c r="EHC42" s="112"/>
      <c r="EHD42" s="112"/>
      <c r="EHE42" s="112"/>
      <c r="EHF42" s="112"/>
      <c r="EHG42" s="112"/>
      <c r="EHH42" s="112"/>
      <c r="EHI42" s="112"/>
      <c r="EHJ42" s="112"/>
      <c r="EHK42" s="112"/>
      <c r="EHL42" s="112"/>
      <c r="EHM42" s="112"/>
      <c r="EHN42" s="112"/>
      <c r="EHO42" s="112"/>
      <c r="EHP42" s="112"/>
      <c r="EHQ42" s="112"/>
      <c r="EHR42" s="112"/>
      <c r="EHS42" s="112"/>
      <c r="EHT42" s="112"/>
      <c r="EHU42" s="112"/>
      <c r="EHV42" s="112"/>
      <c r="EHW42" s="112"/>
      <c r="EHX42" s="112"/>
      <c r="EHY42" s="112"/>
      <c r="EHZ42" s="112"/>
      <c r="EIA42" s="112"/>
      <c r="EIB42" s="112"/>
      <c r="EIC42" s="112"/>
      <c r="EID42" s="112"/>
      <c r="EIE42" s="112"/>
      <c r="EIF42" s="112"/>
      <c r="EIG42" s="112"/>
      <c r="EIH42" s="112"/>
      <c r="EII42" s="112"/>
      <c r="EIJ42" s="112"/>
      <c r="EIK42" s="112"/>
      <c r="EIL42" s="112"/>
      <c r="EIM42" s="112"/>
      <c r="EIN42" s="112"/>
      <c r="EIO42" s="112"/>
      <c r="EIP42" s="112"/>
      <c r="EIQ42" s="112"/>
      <c r="EIR42" s="112"/>
      <c r="EIS42" s="112"/>
      <c r="EIT42" s="112"/>
      <c r="EIU42" s="112"/>
      <c r="EIV42" s="112"/>
      <c r="EIW42" s="112"/>
      <c r="EIX42" s="112"/>
      <c r="EIY42" s="112"/>
      <c r="EIZ42" s="112"/>
      <c r="EJA42" s="112"/>
      <c r="EJB42" s="112"/>
      <c r="EJC42" s="112"/>
      <c r="EJD42" s="112"/>
      <c r="EJE42" s="112"/>
      <c r="EJF42" s="112"/>
      <c r="EJG42" s="112"/>
      <c r="EJH42" s="112"/>
      <c r="EJI42" s="112"/>
      <c r="EJJ42" s="112"/>
      <c r="EJK42" s="112"/>
      <c r="EJL42" s="112"/>
      <c r="EJM42" s="112"/>
      <c r="EJN42" s="112"/>
      <c r="EJO42" s="112"/>
      <c r="EJP42" s="112"/>
      <c r="EJQ42" s="112"/>
      <c r="EJR42" s="112"/>
      <c r="EJS42" s="112"/>
      <c r="EJT42" s="112"/>
      <c r="EJU42" s="112"/>
      <c r="EJV42" s="112"/>
      <c r="EJW42" s="112"/>
      <c r="EJX42" s="112"/>
      <c r="EJY42" s="112"/>
      <c r="EJZ42" s="112"/>
      <c r="EKA42" s="112"/>
      <c r="EKB42" s="112"/>
      <c r="EKC42" s="112"/>
      <c r="EKD42" s="112"/>
      <c r="EKE42" s="112"/>
      <c r="EKF42" s="112"/>
      <c r="EKG42" s="112"/>
      <c r="EKH42" s="112"/>
      <c r="EKI42" s="112"/>
      <c r="EKJ42" s="112"/>
      <c r="EKK42" s="112"/>
      <c r="EKL42" s="112"/>
      <c r="EKM42" s="112"/>
      <c r="EKN42" s="112"/>
      <c r="EKO42" s="112"/>
      <c r="EKP42" s="112"/>
      <c r="EKQ42" s="112"/>
      <c r="EKR42" s="112"/>
      <c r="EKS42" s="112"/>
      <c r="EKT42" s="112"/>
      <c r="EKU42" s="112"/>
      <c r="EKV42" s="112"/>
      <c r="EKW42" s="112"/>
      <c r="EKX42" s="112"/>
      <c r="EKY42" s="112"/>
      <c r="EKZ42" s="112"/>
      <c r="ELA42" s="112"/>
      <c r="ELB42" s="112"/>
      <c r="ELC42" s="112"/>
      <c r="ELD42" s="112"/>
      <c r="ELE42" s="112"/>
      <c r="ELF42" s="112"/>
      <c r="ELG42" s="112"/>
      <c r="ELH42" s="112"/>
      <c r="ELI42" s="112"/>
      <c r="ELJ42" s="112"/>
      <c r="ELK42" s="112"/>
      <c r="ELL42" s="112"/>
      <c r="ELM42" s="112"/>
      <c r="ELN42" s="112"/>
      <c r="ELO42" s="112"/>
      <c r="ELP42" s="112"/>
      <c r="ELQ42" s="112"/>
      <c r="ELR42" s="112"/>
      <c r="ELS42" s="112"/>
      <c r="ELT42" s="112"/>
      <c r="ELU42" s="112"/>
      <c r="ELV42" s="112"/>
      <c r="ELW42" s="112"/>
      <c r="ELX42" s="112"/>
      <c r="ELY42" s="112"/>
      <c r="ELZ42" s="112"/>
      <c r="EMA42" s="112"/>
      <c r="EMB42" s="112"/>
      <c r="EMC42" s="112"/>
      <c r="EMD42" s="112"/>
      <c r="EME42" s="112"/>
      <c r="EMF42" s="112"/>
      <c r="EMG42" s="112"/>
      <c r="EMH42" s="112"/>
      <c r="EMI42" s="112"/>
      <c r="EMJ42" s="112"/>
      <c r="EMK42" s="112"/>
      <c r="EML42" s="112"/>
      <c r="EMM42" s="112"/>
      <c r="EMN42" s="112"/>
      <c r="EMO42" s="112"/>
      <c r="EMP42" s="112"/>
      <c r="EMQ42" s="112"/>
      <c r="EMR42" s="112"/>
      <c r="EMS42" s="112"/>
      <c r="EMT42" s="112"/>
      <c r="EMU42" s="112"/>
      <c r="EMV42" s="112"/>
      <c r="EMW42" s="112"/>
      <c r="EMX42" s="112"/>
      <c r="EMY42" s="112"/>
      <c r="EMZ42" s="112"/>
      <c r="ENA42" s="112"/>
      <c r="ENB42" s="112"/>
      <c r="ENC42" s="112"/>
      <c r="END42" s="112"/>
      <c r="ENE42" s="112"/>
      <c r="ENF42" s="112"/>
      <c r="ENG42" s="112"/>
      <c r="ENH42" s="112"/>
      <c r="ENI42" s="112"/>
      <c r="ENJ42" s="112"/>
      <c r="ENK42" s="112"/>
      <c r="ENL42" s="112"/>
      <c r="ENM42" s="112"/>
      <c r="ENN42" s="112"/>
      <c r="ENO42" s="112"/>
      <c r="ENP42" s="112"/>
      <c r="ENQ42" s="112"/>
      <c r="ENR42" s="112"/>
      <c r="ENS42" s="112"/>
      <c r="ENT42" s="112"/>
      <c r="ENU42" s="112"/>
      <c r="ENV42" s="112"/>
      <c r="ENW42" s="112"/>
      <c r="ENX42" s="112"/>
      <c r="ENY42" s="112"/>
      <c r="ENZ42" s="112"/>
      <c r="EOA42" s="112"/>
      <c r="EOB42" s="112"/>
      <c r="EOC42" s="112"/>
      <c r="EOD42" s="112"/>
      <c r="EOE42" s="112"/>
      <c r="EOF42" s="112"/>
      <c r="EOG42" s="112"/>
      <c r="EOH42" s="112"/>
      <c r="EOI42" s="112"/>
      <c r="EOJ42" s="112"/>
      <c r="EOK42" s="112"/>
      <c r="EOL42" s="112"/>
      <c r="EOM42" s="112"/>
      <c r="EON42" s="112"/>
      <c r="EOO42" s="112"/>
      <c r="EOP42" s="112"/>
      <c r="EOQ42" s="112"/>
      <c r="EOR42" s="112"/>
      <c r="EOS42" s="112"/>
      <c r="EOT42" s="112"/>
      <c r="EOU42" s="112"/>
      <c r="EOV42" s="112"/>
      <c r="EOW42" s="112"/>
      <c r="EOX42" s="112"/>
      <c r="EOY42" s="112"/>
      <c r="EOZ42" s="112"/>
      <c r="EPA42" s="112"/>
      <c r="EPB42" s="112"/>
      <c r="EPC42" s="112"/>
      <c r="EPD42" s="112"/>
      <c r="EPE42" s="112"/>
      <c r="EPF42" s="112"/>
      <c r="EPG42" s="112"/>
      <c r="EPH42" s="112"/>
      <c r="EPI42" s="112"/>
      <c r="EPJ42" s="112"/>
      <c r="EPK42" s="112"/>
      <c r="EPL42" s="112"/>
      <c r="EPM42" s="112"/>
      <c r="EPN42" s="112"/>
      <c r="EPO42" s="112"/>
      <c r="EPP42" s="112"/>
      <c r="EPQ42" s="112"/>
      <c r="EPR42" s="112"/>
      <c r="EPS42" s="112"/>
      <c r="EPT42" s="112"/>
      <c r="EPU42" s="112"/>
      <c r="EPV42" s="112"/>
      <c r="EPW42" s="112"/>
      <c r="EPX42" s="112"/>
      <c r="EPY42" s="112"/>
      <c r="EPZ42" s="112"/>
      <c r="EQA42" s="112"/>
      <c r="EQB42" s="112"/>
      <c r="EQC42" s="112"/>
      <c r="EQD42" s="112"/>
      <c r="EQE42" s="112"/>
      <c r="EQF42" s="112"/>
      <c r="EQG42" s="112"/>
      <c r="EQH42" s="112"/>
      <c r="EQI42" s="112"/>
      <c r="EQJ42" s="112"/>
      <c r="EQK42" s="112"/>
      <c r="EQL42" s="112"/>
      <c r="EQM42" s="112"/>
      <c r="EQN42" s="112"/>
      <c r="EQO42" s="112"/>
      <c r="EQP42" s="112"/>
      <c r="EQQ42" s="112"/>
      <c r="EQR42" s="112"/>
      <c r="EQS42" s="112"/>
      <c r="EQT42" s="112"/>
      <c r="EQU42" s="112"/>
      <c r="EQV42" s="112"/>
      <c r="EQW42" s="112"/>
      <c r="EQX42" s="112"/>
      <c r="EQY42" s="112"/>
      <c r="EQZ42" s="112"/>
      <c r="ERA42" s="112"/>
      <c r="ERB42" s="112"/>
      <c r="ERC42" s="112"/>
      <c r="ERD42" s="112"/>
      <c r="ERE42" s="112"/>
      <c r="ERF42" s="112"/>
      <c r="ERG42" s="112"/>
      <c r="ERH42" s="112"/>
      <c r="ERI42" s="112"/>
      <c r="ERJ42" s="112"/>
      <c r="ERK42" s="112"/>
      <c r="ERL42" s="112"/>
      <c r="ERM42" s="112"/>
      <c r="ERN42" s="112"/>
      <c r="ERO42" s="112"/>
      <c r="ERP42" s="112"/>
      <c r="ERQ42" s="112"/>
      <c r="ERR42" s="112"/>
      <c r="ERS42" s="112"/>
      <c r="ERT42" s="112"/>
      <c r="ERU42" s="112"/>
      <c r="ERV42" s="112"/>
      <c r="ERW42" s="112"/>
      <c r="ERX42" s="112"/>
      <c r="ERY42" s="112"/>
      <c r="ERZ42" s="112"/>
      <c r="ESA42" s="112"/>
      <c r="ESB42" s="112"/>
      <c r="ESC42" s="112"/>
      <c r="ESD42" s="112"/>
      <c r="ESE42" s="112"/>
      <c r="ESF42" s="112"/>
      <c r="ESG42" s="112"/>
      <c r="ESH42" s="112"/>
      <c r="ESI42" s="112"/>
      <c r="ESJ42" s="112"/>
      <c r="ESK42" s="112"/>
      <c r="ESL42" s="112"/>
      <c r="ESM42" s="112"/>
      <c r="ESN42" s="112"/>
      <c r="ESO42" s="112"/>
      <c r="ESP42" s="112"/>
      <c r="ESQ42" s="112"/>
      <c r="ESR42" s="112"/>
      <c r="ESS42" s="112"/>
      <c r="EST42" s="112"/>
      <c r="ESU42" s="112"/>
      <c r="ESV42" s="112"/>
      <c r="ESW42" s="112"/>
      <c r="ESX42" s="112"/>
      <c r="ESY42" s="112"/>
      <c r="ESZ42" s="112"/>
      <c r="ETA42" s="112"/>
      <c r="ETB42" s="112"/>
      <c r="ETC42" s="112"/>
      <c r="ETD42" s="112"/>
      <c r="ETE42" s="112"/>
      <c r="ETF42" s="112"/>
      <c r="ETG42" s="112"/>
      <c r="ETH42" s="112"/>
      <c r="ETI42" s="112"/>
      <c r="ETJ42" s="112"/>
      <c r="ETK42" s="112"/>
      <c r="ETL42" s="112"/>
      <c r="ETM42" s="112"/>
      <c r="ETN42" s="112"/>
      <c r="ETO42" s="112"/>
      <c r="ETP42" s="112"/>
      <c r="ETQ42" s="112"/>
      <c r="ETR42" s="112"/>
      <c r="ETS42" s="112"/>
      <c r="ETT42" s="112"/>
      <c r="ETU42" s="112"/>
      <c r="ETV42" s="112"/>
      <c r="ETW42" s="112"/>
      <c r="ETX42" s="112"/>
      <c r="ETY42" s="112"/>
      <c r="ETZ42" s="112"/>
      <c r="EUA42" s="112"/>
      <c r="EUB42" s="112"/>
      <c r="EUC42" s="112"/>
      <c r="EUD42" s="112"/>
      <c r="EUE42" s="112"/>
      <c r="EUF42" s="112"/>
      <c r="EUG42" s="112"/>
      <c r="EUH42" s="112"/>
      <c r="EUI42" s="112"/>
      <c r="EUJ42" s="112"/>
      <c r="EUK42" s="112"/>
      <c r="EUL42" s="112"/>
      <c r="EUM42" s="112"/>
      <c r="EUN42" s="112"/>
      <c r="EUO42" s="112"/>
      <c r="EUP42" s="112"/>
      <c r="EUQ42" s="112"/>
      <c r="EUR42" s="112"/>
      <c r="EUS42" s="112"/>
      <c r="EUT42" s="112"/>
      <c r="EUU42" s="112"/>
      <c r="EUV42" s="112"/>
      <c r="EUW42" s="112"/>
      <c r="EUX42" s="112"/>
      <c r="EUY42" s="112"/>
      <c r="EUZ42" s="112"/>
      <c r="EVA42" s="112"/>
      <c r="EVB42" s="112"/>
      <c r="EVC42" s="112"/>
      <c r="EVD42" s="112"/>
      <c r="EVE42" s="112"/>
      <c r="EVF42" s="112"/>
      <c r="EVG42" s="112"/>
      <c r="EVH42" s="112"/>
      <c r="EVI42" s="112"/>
      <c r="EVJ42" s="112"/>
      <c r="EVK42" s="112"/>
      <c r="EVL42" s="112"/>
      <c r="EVM42" s="112"/>
      <c r="EVN42" s="112"/>
      <c r="EVO42" s="112"/>
      <c r="EVP42" s="112"/>
      <c r="EVQ42" s="112"/>
      <c r="EVR42" s="112"/>
      <c r="EVS42" s="112"/>
      <c r="EVT42" s="112"/>
      <c r="EVU42" s="112"/>
      <c r="EVV42" s="112"/>
      <c r="EVW42" s="112"/>
      <c r="EVX42" s="112"/>
      <c r="EVY42" s="112"/>
      <c r="EVZ42" s="112"/>
      <c r="EWA42" s="112"/>
      <c r="EWB42" s="112"/>
      <c r="EWC42" s="112"/>
      <c r="EWD42" s="112"/>
      <c r="EWE42" s="112"/>
      <c r="EWF42" s="112"/>
      <c r="EWG42" s="112"/>
      <c r="EWH42" s="112"/>
      <c r="EWI42" s="112"/>
      <c r="EWJ42" s="112"/>
      <c r="EWK42" s="112"/>
      <c r="EWL42" s="112"/>
      <c r="EWM42" s="112"/>
      <c r="EWN42" s="112"/>
      <c r="EWO42" s="112"/>
      <c r="EWP42" s="112"/>
      <c r="EWQ42" s="112"/>
      <c r="EWR42" s="112"/>
      <c r="EWS42" s="112"/>
      <c r="EWT42" s="112"/>
      <c r="EWU42" s="112"/>
      <c r="EWV42" s="112"/>
      <c r="EWW42" s="112"/>
      <c r="EWX42" s="112"/>
      <c r="EWY42" s="112"/>
      <c r="EWZ42" s="112"/>
      <c r="EXA42" s="112"/>
      <c r="EXB42" s="112"/>
      <c r="EXC42" s="112"/>
      <c r="EXD42" s="112"/>
      <c r="EXE42" s="112"/>
      <c r="EXF42" s="112"/>
      <c r="EXG42" s="112"/>
      <c r="EXH42" s="112"/>
      <c r="EXI42" s="112"/>
      <c r="EXJ42" s="112"/>
      <c r="EXK42" s="112"/>
      <c r="EXL42" s="112"/>
      <c r="EXM42" s="112"/>
      <c r="EXN42" s="112"/>
      <c r="EXO42" s="112"/>
      <c r="EXP42" s="112"/>
      <c r="EXQ42" s="112"/>
      <c r="EXR42" s="112"/>
      <c r="EXS42" s="112"/>
      <c r="EXT42" s="112"/>
      <c r="EXU42" s="112"/>
      <c r="EXV42" s="112"/>
      <c r="EXW42" s="112"/>
      <c r="EXX42" s="112"/>
      <c r="EXY42" s="112"/>
      <c r="EXZ42" s="112"/>
      <c r="EYA42" s="112"/>
      <c r="EYB42" s="112"/>
      <c r="EYC42" s="112"/>
      <c r="EYD42" s="112"/>
      <c r="EYE42" s="112"/>
      <c r="EYF42" s="112"/>
      <c r="EYG42" s="112"/>
      <c r="EYH42" s="112"/>
      <c r="EYI42" s="112"/>
      <c r="EYJ42" s="112"/>
      <c r="EYK42" s="112"/>
      <c r="EYL42" s="112"/>
      <c r="EYM42" s="112"/>
      <c r="EYN42" s="112"/>
      <c r="EYO42" s="112"/>
      <c r="EYP42" s="112"/>
      <c r="EYQ42" s="112"/>
      <c r="EYR42" s="112"/>
      <c r="EYS42" s="112"/>
      <c r="EYT42" s="112"/>
      <c r="EYU42" s="112"/>
      <c r="EYV42" s="112"/>
      <c r="EYW42" s="112"/>
      <c r="EYX42" s="112"/>
      <c r="EYY42" s="112"/>
      <c r="EYZ42" s="112"/>
      <c r="EZA42" s="112"/>
      <c r="EZB42" s="112"/>
      <c r="EZC42" s="112"/>
      <c r="EZD42" s="112"/>
      <c r="EZE42" s="112"/>
      <c r="EZF42" s="112"/>
      <c r="EZG42" s="112"/>
      <c r="EZH42" s="112"/>
      <c r="EZI42" s="112"/>
      <c r="EZJ42" s="112"/>
      <c r="EZK42" s="112"/>
      <c r="EZL42" s="112"/>
      <c r="EZM42" s="112"/>
      <c r="EZN42" s="112"/>
      <c r="EZO42" s="112"/>
      <c r="EZP42" s="112"/>
      <c r="EZQ42" s="112"/>
      <c r="EZR42" s="112"/>
      <c r="EZS42" s="112"/>
      <c r="EZT42" s="112"/>
      <c r="EZU42" s="112"/>
      <c r="EZV42" s="112"/>
      <c r="EZW42" s="112"/>
      <c r="EZX42" s="112"/>
      <c r="EZY42" s="112"/>
      <c r="EZZ42" s="112"/>
      <c r="FAA42" s="112"/>
      <c r="FAB42" s="112"/>
      <c r="FAC42" s="112"/>
      <c r="FAD42" s="112"/>
      <c r="FAE42" s="112"/>
      <c r="FAF42" s="112"/>
      <c r="FAG42" s="112"/>
      <c r="FAH42" s="112"/>
      <c r="FAI42" s="112"/>
      <c r="FAJ42" s="112"/>
      <c r="FAK42" s="112"/>
      <c r="FAL42" s="112"/>
      <c r="FAM42" s="112"/>
      <c r="FAN42" s="112"/>
      <c r="FAO42" s="112"/>
      <c r="FAP42" s="112"/>
      <c r="FAQ42" s="112"/>
      <c r="FAR42" s="112"/>
      <c r="FAS42" s="112"/>
      <c r="FAT42" s="112"/>
      <c r="FAU42" s="112"/>
      <c r="FAV42" s="112"/>
      <c r="FAW42" s="112"/>
      <c r="FAX42" s="112"/>
      <c r="FAY42" s="112"/>
      <c r="FAZ42" s="112"/>
      <c r="FBA42" s="112"/>
      <c r="FBB42" s="112"/>
      <c r="FBC42" s="112"/>
      <c r="FBD42" s="112"/>
      <c r="FBE42" s="112"/>
      <c r="FBF42" s="112"/>
      <c r="FBG42" s="112"/>
      <c r="FBH42" s="112"/>
      <c r="FBI42" s="112"/>
      <c r="FBJ42" s="112"/>
      <c r="FBK42" s="112"/>
      <c r="FBL42" s="112"/>
      <c r="FBM42" s="112"/>
      <c r="FBN42" s="112"/>
      <c r="FBO42" s="112"/>
      <c r="FBP42" s="112"/>
      <c r="FBQ42" s="112"/>
      <c r="FBR42" s="112"/>
      <c r="FBS42" s="112"/>
      <c r="FBT42" s="112"/>
      <c r="FBU42" s="112"/>
      <c r="FBV42" s="112"/>
      <c r="FBW42" s="112"/>
      <c r="FBX42" s="112"/>
      <c r="FBY42" s="112"/>
      <c r="FBZ42" s="112"/>
      <c r="FCA42" s="112"/>
      <c r="FCB42" s="112"/>
      <c r="FCC42" s="112"/>
      <c r="FCD42" s="112"/>
      <c r="FCE42" s="112"/>
      <c r="FCF42" s="112"/>
      <c r="FCG42" s="112"/>
      <c r="FCH42" s="112"/>
      <c r="FCI42" s="112"/>
      <c r="FCJ42" s="112"/>
      <c r="FCK42" s="112"/>
      <c r="FCL42" s="112"/>
      <c r="FCM42" s="112"/>
      <c r="FCN42" s="112"/>
      <c r="FCO42" s="112"/>
      <c r="FCP42" s="112"/>
      <c r="FCQ42" s="112"/>
      <c r="FCR42" s="112"/>
      <c r="FCS42" s="112"/>
      <c r="FCT42" s="112"/>
      <c r="FCU42" s="112"/>
      <c r="FCV42" s="112"/>
      <c r="FCW42" s="112"/>
      <c r="FCX42" s="112"/>
      <c r="FCY42" s="112"/>
      <c r="FCZ42" s="112"/>
      <c r="FDA42" s="112"/>
      <c r="FDB42" s="112"/>
      <c r="FDC42" s="112"/>
      <c r="FDD42" s="112"/>
      <c r="FDE42" s="112"/>
      <c r="FDF42" s="112"/>
      <c r="FDG42" s="112"/>
      <c r="FDH42" s="112"/>
      <c r="FDI42" s="112"/>
      <c r="FDJ42" s="112"/>
      <c r="FDK42" s="112"/>
      <c r="FDL42" s="112"/>
      <c r="FDM42" s="112"/>
      <c r="FDN42" s="112"/>
      <c r="FDO42" s="112"/>
      <c r="FDP42" s="112"/>
      <c r="FDQ42" s="112"/>
      <c r="FDR42" s="112"/>
      <c r="FDS42" s="112"/>
      <c r="FDT42" s="112"/>
      <c r="FDU42" s="112"/>
      <c r="FDV42" s="112"/>
      <c r="FDW42" s="112"/>
      <c r="FDX42" s="112"/>
      <c r="FDY42" s="112"/>
      <c r="FDZ42" s="112"/>
      <c r="FEA42" s="112"/>
      <c r="FEB42" s="112"/>
      <c r="FEC42" s="112"/>
      <c r="FED42" s="112"/>
      <c r="FEE42" s="112"/>
      <c r="FEF42" s="112"/>
      <c r="FEG42" s="112"/>
      <c r="FEH42" s="112"/>
      <c r="FEI42" s="112"/>
      <c r="FEJ42" s="112"/>
      <c r="FEK42" s="112"/>
      <c r="FEL42" s="112"/>
      <c r="FEM42" s="112"/>
      <c r="FEN42" s="112"/>
      <c r="FEO42" s="112"/>
      <c r="FEP42" s="112"/>
      <c r="FEQ42" s="112"/>
      <c r="FER42" s="112"/>
      <c r="FES42" s="112"/>
      <c r="FET42" s="112"/>
      <c r="FEU42" s="112"/>
      <c r="FEV42" s="112"/>
      <c r="FEW42" s="112"/>
      <c r="FEX42" s="112"/>
      <c r="FEY42" s="112"/>
      <c r="FEZ42" s="112"/>
      <c r="FFA42" s="112"/>
      <c r="FFB42" s="112"/>
      <c r="FFC42" s="112"/>
      <c r="FFD42" s="112"/>
      <c r="FFE42" s="112"/>
      <c r="FFF42" s="112"/>
      <c r="FFG42" s="112"/>
      <c r="FFH42" s="112"/>
      <c r="FFI42" s="112"/>
      <c r="FFJ42" s="112"/>
      <c r="FFK42" s="112"/>
      <c r="FFL42" s="112"/>
      <c r="FFM42" s="112"/>
      <c r="FFN42" s="112"/>
      <c r="FFO42" s="112"/>
      <c r="FFP42" s="112"/>
      <c r="FFQ42" s="112"/>
      <c r="FFR42" s="112"/>
      <c r="FFS42" s="112"/>
      <c r="FFT42" s="112"/>
      <c r="FFU42" s="112"/>
      <c r="FFV42" s="112"/>
      <c r="FFW42" s="112"/>
      <c r="FFX42" s="112"/>
      <c r="FFY42" s="112"/>
      <c r="FFZ42" s="112"/>
      <c r="FGA42" s="112"/>
      <c r="FGB42" s="112"/>
      <c r="FGC42" s="112"/>
      <c r="FGD42" s="112"/>
      <c r="FGE42" s="112"/>
      <c r="FGF42" s="112"/>
      <c r="FGG42" s="112"/>
      <c r="FGH42" s="112"/>
      <c r="FGI42" s="112"/>
      <c r="FGJ42" s="112"/>
      <c r="FGK42" s="112"/>
      <c r="FGL42" s="112"/>
      <c r="FGM42" s="112"/>
      <c r="FGN42" s="112"/>
      <c r="FGO42" s="112"/>
      <c r="FGP42" s="112"/>
      <c r="FGQ42" s="112"/>
      <c r="FGR42" s="112"/>
      <c r="FGS42" s="112"/>
      <c r="FGT42" s="112"/>
      <c r="FGU42" s="112"/>
      <c r="FGV42" s="112"/>
      <c r="FGW42" s="112"/>
      <c r="FGX42" s="112"/>
      <c r="FGY42" s="112"/>
      <c r="FGZ42" s="112"/>
      <c r="FHA42" s="112"/>
      <c r="FHB42" s="112"/>
      <c r="FHC42" s="112"/>
      <c r="FHD42" s="112"/>
      <c r="FHE42" s="112"/>
      <c r="FHF42" s="112"/>
      <c r="FHG42" s="112"/>
      <c r="FHH42" s="112"/>
      <c r="FHI42" s="112"/>
      <c r="FHJ42" s="112"/>
      <c r="FHK42" s="112"/>
      <c r="FHL42" s="112"/>
      <c r="FHM42" s="112"/>
      <c r="FHN42" s="112"/>
      <c r="FHO42" s="112"/>
      <c r="FHP42" s="112"/>
      <c r="FHQ42" s="112"/>
      <c r="FHR42" s="112"/>
      <c r="FHS42" s="112"/>
      <c r="FHT42" s="112"/>
      <c r="FHU42" s="112"/>
      <c r="FHV42" s="112"/>
      <c r="FHW42" s="112"/>
      <c r="FHX42" s="112"/>
      <c r="FHY42" s="112"/>
      <c r="FHZ42" s="112"/>
      <c r="FIA42" s="112"/>
      <c r="FIB42" s="112"/>
      <c r="FIC42" s="112"/>
      <c r="FID42" s="112"/>
      <c r="FIE42" s="112"/>
      <c r="FIF42" s="112"/>
      <c r="FIG42" s="112"/>
      <c r="FIH42" s="112"/>
      <c r="FII42" s="112"/>
      <c r="FIJ42" s="112"/>
      <c r="FIK42" s="112"/>
      <c r="FIL42" s="112"/>
      <c r="FIM42" s="112"/>
      <c r="FIN42" s="112"/>
      <c r="FIO42" s="112"/>
      <c r="FIP42" s="112"/>
      <c r="FIQ42" s="112"/>
      <c r="FIR42" s="112"/>
      <c r="FIS42" s="112"/>
      <c r="FIT42" s="112"/>
      <c r="FIU42" s="112"/>
      <c r="FIV42" s="112"/>
      <c r="FIW42" s="112"/>
      <c r="FIX42" s="112"/>
      <c r="FIY42" s="112"/>
      <c r="FIZ42" s="112"/>
      <c r="FJA42" s="112"/>
      <c r="FJB42" s="112"/>
      <c r="FJC42" s="112"/>
      <c r="FJD42" s="112"/>
      <c r="FJE42" s="112"/>
      <c r="FJF42" s="112"/>
      <c r="FJG42" s="112"/>
      <c r="FJH42" s="112"/>
      <c r="FJI42" s="112"/>
      <c r="FJJ42" s="112"/>
      <c r="FJK42" s="112"/>
      <c r="FJL42" s="112"/>
      <c r="FJM42" s="112"/>
      <c r="FJN42" s="112"/>
      <c r="FJO42" s="112"/>
      <c r="FJP42" s="112"/>
      <c r="FJQ42" s="112"/>
      <c r="FJR42" s="112"/>
      <c r="FJS42" s="112"/>
      <c r="FJT42" s="112"/>
      <c r="FJU42" s="112"/>
      <c r="FJV42" s="112"/>
      <c r="FJW42" s="112"/>
      <c r="FJX42" s="112"/>
      <c r="FJY42" s="112"/>
      <c r="FJZ42" s="112"/>
      <c r="FKA42" s="112"/>
      <c r="FKB42" s="112"/>
      <c r="FKC42" s="112"/>
      <c r="FKD42" s="112"/>
      <c r="FKE42" s="112"/>
      <c r="FKF42" s="112"/>
      <c r="FKG42" s="112"/>
      <c r="FKH42" s="112"/>
      <c r="FKI42" s="112"/>
      <c r="FKJ42" s="112"/>
      <c r="FKK42" s="112"/>
      <c r="FKL42" s="112"/>
      <c r="FKM42" s="112"/>
      <c r="FKN42" s="112"/>
      <c r="FKO42" s="112"/>
      <c r="FKP42" s="112"/>
      <c r="FKQ42" s="112"/>
      <c r="FKR42" s="112"/>
      <c r="FKS42" s="112"/>
      <c r="FKT42" s="112"/>
      <c r="FKU42" s="112"/>
      <c r="FKV42" s="112"/>
      <c r="FKW42" s="112"/>
      <c r="FKX42" s="112"/>
      <c r="FKY42" s="112"/>
      <c r="FKZ42" s="112"/>
      <c r="FLA42" s="112"/>
      <c r="FLB42" s="112"/>
      <c r="FLC42" s="112"/>
      <c r="FLD42" s="112"/>
      <c r="FLE42" s="112"/>
      <c r="FLF42" s="112"/>
      <c r="FLG42" s="112"/>
      <c r="FLH42" s="112"/>
      <c r="FLI42" s="112"/>
      <c r="FLJ42" s="112"/>
      <c r="FLK42" s="112"/>
      <c r="FLL42" s="112"/>
      <c r="FLM42" s="112"/>
      <c r="FLN42" s="112"/>
      <c r="FLO42" s="112"/>
      <c r="FLP42" s="112"/>
      <c r="FLQ42" s="112"/>
      <c r="FLR42" s="112"/>
      <c r="FLS42" s="112"/>
      <c r="FLT42" s="112"/>
      <c r="FLU42" s="112"/>
      <c r="FLV42" s="112"/>
      <c r="FLW42" s="112"/>
      <c r="FLX42" s="112"/>
      <c r="FLY42" s="112"/>
      <c r="FLZ42" s="112"/>
      <c r="FMA42" s="112"/>
      <c r="FMB42" s="112"/>
      <c r="FMC42" s="112"/>
      <c r="FMD42" s="112"/>
      <c r="FME42" s="112"/>
      <c r="FMF42" s="112"/>
      <c r="FMG42" s="112"/>
      <c r="FMH42" s="112"/>
      <c r="FMI42" s="112"/>
      <c r="FMJ42" s="112"/>
      <c r="FMK42" s="112"/>
      <c r="FML42" s="112"/>
      <c r="FMM42" s="112"/>
      <c r="FMN42" s="112"/>
      <c r="FMO42" s="112"/>
      <c r="FMP42" s="112"/>
      <c r="FMQ42" s="112"/>
      <c r="FMR42" s="112"/>
      <c r="FMS42" s="112"/>
      <c r="FMT42" s="112"/>
      <c r="FMU42" s="112"/>
      <c r="FMV42" s="112"/>
      <c r="FMW42" s="112"/>
      <c r="FMX42" s="112"/>
      <c r="FMY42" s="112"/>
      <c r="FMZ42" s="112"/>
      <c r="FNA42" s="112"/>
      <c r="FNB42" s="112"/>
      <c r="FNC42" s="112"/>
      <c r="FND42" s="112"/>
      <c r="FNE42" s="112"/>
      <c r="FNF42" s="112"/>
      <c r="FNG42" s="112"/>
      <c r="FNH42" s="112"/>
      <c r="FNI42" s="112"/>
      <c r="FNJ42" s="112"/>
      <c r="FNK42" s="112"/>
      <c r="FNL42" s="112"/>
      <c r="FNM42" s="112"/>
      <c r="FNN42" s="112"/>
      <c r="FNO42" s="112"/>
      <c r="FNP42" s="112"/>
      <c r="FNQ42" s="112"/>
      <c r="FNR42" s="112"/>
      <c r="FNS42" s="112"/>
      <c r="FNT42" s="112"/>
      <c r="FNU42" s="112"/>
      <c r="FNV42" s="112"/>
      <c r="FNW42" s="112"/>
      <c r="FNX42" s="112"/>
      <c r="FNY42" s="112"/>
      <c r="FNZ42" s="112"/>
      <c r="FOA42" s="112"/>
      <c r="FOB42" s="112"/>
      <c r="FOC42" s="112"/>
      <c r="FOD42" s="112"/>
      <c r="FOE42" s="112"/>
      <c r="FOF42" s="112"/>
      <c r="FOG42" s="112"/>
      <c r="FOH42" s="112"/>
      <c r="FOI42" s="112"/>
      <c r="FOJ42" s="112"/>
      <c r="FOK42" s="112"/>
      <c r="FOL42" s="112"/>
      <c r="FOM42" s="112"/>
      <c r="FON42" s="112"/>
      <c r="FOO42" s="112"/>
      <c r="FOP42" s="112"/>
      <c r="FOQ42" s="112"/>
      <c r="FOR42" s="112"/>
      <c r="FOS42" s="112"/>
      <c r="FOT42" s="112"/>
      <c r="FOU42" s="112"/>
      <c r="FOV42" s="112"/>
      <c r="FOW42" s="112"/>
      <c r="FOX42" s="112"/>
      <c r="FOY42" s="112"/>
      <c r="FOZ42" s="112"/>
      <c r="FPA42" s="112"/>
      <c r="FPB42" s="112"/>
      <c r="FPC42" s="112"/>
      <c r="FPD42" s="112"/>
      <c r="FPE42" s="112"/>
      <c r="FPF42" s="112"/>
      <c r="FPG42" s="112"/>
      <c r="FPH42" s="112"/>
      <c r="FPI42" s="112"/>
      <c r="FPJ42" s="112"/>
      <c r="FPK42" s="112"/>
      <c r="FPL42" s="112"/>
      <c r="FPM42" s="112"/>
      <c r="FPN42" s="112"/>
      <c r="FPO42" s="112"/>
      <c r="FPP42" s="112"/>
      <c r="FPQ42" s="112"/>
      <c r="FPR42" s="112"/>
      <c r="FPS42" s="112"/>
      <c r="FPT42" s="112"/>
      <c r="FPU42" s="112"/>
      <c r="FPV42" s="112"/>
      <c r="FPW42" s="112"/>
      <c r="FPX42" s="112"/>
      <c r="FPY42" s="112"/>
      <c r="FPZ42" s="112"/>
      <c r="FQA42" s="112"/>
      <c r="FQB42" s="112"/>
      <c r="FQC42" s="112"/>
      <c r="FQD42" s="112"/>
      <c r="FQE42" s="112"/>
      <c r="FQF42" s="112"/>
      <c r="FQG42" s="112"/>
      <c r="FQH42" s="112"/>
      <c r="FQI42" s="112"/>
      <c r="FQJ42" s="112"/>
      <c r="FQK42" s="112"/>
      <c r="FQL42" s="112"/>
      <c r="FQM42" s="112"/>
      <c r="FQN42" s="112"/>
      <c r="FQO42" s="112"/>
      <c r="FQP42" s="112"/>
      <c r="FQQ42" s="112"/>
      <c r="FQR42" s="112"/>
      <c r="FQS42" s="112"/>
      <c r="FQT42" s="112"/>
      <c r="FQU42" s="112"/>
      <c r="FQV42" s="112"/>
      <c r="FQW42" s="112"/>
      <c r="FQX42" s="112"/>
      <c r="FQY42" s="112"/>
      <c r="FQZ42" s="112"/>
      <c r="FRA42" s="112"/>
      <c r="FRB42" s="112"/>
      <c r="FRC42" s="112"/>
      <c r="FRD42" s="112"/>
      <c r="FRE42" s="112"/>
      <c r="FRF42" s="112"/>
      <c r="FRG42" s="112"/>
      <c r="FRH42" s="112"/>
      <c r="FRI42" s="112"/>
      <c r="FRJ42" s="112"/>
      <c r="FRK42" s="112"/>
      <c r="FRL42" s="112"/>
      <c r="FRM42" s="112"/>
      <c r="FRN42" s="112"/>
      <c r="FRO42" s="112"/>
      <c r="FRP42" s="112"/>
      <c r="FRQ42" s="112"/>
      <c r="FRR42" s="112"/>
      <c r="FRS42" s="112"/>
      <c r="FRT42" s="112"/>
      <c r="FRU42" s="112"/>
      <c r="FRV42" s="112"/>
      <c r="FRW42" s="112"/>
      <c r="FRX42" s="112"/>
      <c r="FRY42" s="112"/>
      <c r="FRZ42" s="112"/>
      <c r="FSA42" s="112"/>
      <c r="FSB42" s="112"/>
      <c r="FSC42" s="112"/>
      <c r="FSD42" s="112"/>
      <c r="FSE42" s="112"/>
      <c r="FSF42" s="112"/>
      <c r="FSG42" s="112"/>
      <c r="FSH42" s="112"/>
      <c r="FSI42" s="112"/>
      <c r="FSJ42" s="112"/>
      <c r="FSK42" s="112"/>
      <c r="FSL42" s="112"/>
      <c r="FSM42" s="112"/>
      <c r="FSN42" s="112"/>
      <c r="FSO42" s="112"/>
      <c r="FSP42" s="112"/>
      <c r="FSQ42" s="112"/>
      <c r="FSR42" s="112"/>
      <c r="FSS42" s="112"/>
      <c r="FST42" s="112"/>
      <c r="FSU42" s="112"/>
      <c r="FSV42" s="112"/>
      <c r="FSW42" s="112"/>
      <c r="FSX42" s="112"/>
      <c r="FSY42" s="112"/>
      <c r="FSZ42" s="112"/>
      <c r="FTA42" s="112"/>
      <c r="FTB42" s="112"/>
      <c r="FTC42" s="112"/>
      <c r="FTD42" s="112"/>
      <c r="FTE42" s="112"/>
      <c r="FTF42" s="112"/>
      <c r="FTG42" s="112"/>
      <c r="FTH42" s="112"/>
      <c r="FTI42" s="112"/>
      <c r="FTJ42" s="112"/>
      <c r="FTK42" s="112"/>
      <c r="FTL42" s="112"/>
      <c r="FTM42" s="112"/>
      <c r="FTN42" s="112"/>
      <c r="FTO42" s="112"/>
      <c r="FTP42" s="112"/>
      <c r="FTQ42" s="112"/>
      <c r="FTR42" s="112"/>
      <c r="FTS42" s="112"/>
      <c r="FTT42" s="112"/>
      <c r="FTU42" s="112"/>
      <c r="FTV42" s="112"/>
      <c r="FTW42" s="112"/>
      <c r="FTX42" s="112"/>
      <c r="FTY42" s="112"/>
      <c r="FTZ42" s="112"/>
      <c r="FUA42" s="112"/>
      <c r="FUB42" s="112"/>
      <c r="FUC42" s="112"/>
      <c r="FUD42" s="112"/>
      <c r="FUE42" s="112"/>
      <c r="FUF42" s="112"/>
      <c r="FUG42" s="112"/>
      <c r="FUH42" s="112"/>
      <c r="FUI42" s="112"/>
      <c r="FUJ42" s="112"/>
      <c r="FUK42" s="112"/>
      <c r="FUL42" s="112"/>
      <c r="FUM42" s="112"/>
      <c r="FUN42" s="112"/>
      <c r="FUO42" s="112"/>
      <c r="FUP42" s="112"/>
      <c r="FUQ42" s="112"/>
      <c r="FUR42" s="112"/>
      <c r="FUS42" s="112"/>
      <c r="FUT42" s="112"/>
      <c r="FUU42" s="112"/>
      <c r="FUV42" s="112"/>
      <c r="FUW42" s="112"/>
      <c r="FUX42" s="112"/>
      <c r="FUY42" s="112"/>
      <c r="FUZ42" s="112"/>
      <c r="FVA42" s="112"/>
      <c r="FVB42" s="112"/>
      <c r="FVC42" s="112"/>
      <c r="FVD42" s="112"/>
      <c r="FVE42" s="112"/>
      <c r="FVF42" s="112"/>
      <c r="FVG42" s="112"/>
      <c r="FVH42" s="112"/>
      <c r="FVI42" s="112"/>
      <c r="FVJ42" s="112"/>
      <c r="FVK42" s="112"/>
      <c r="FVL42" s="112"/>
      <c r="FVM42" s="112"/>
      <c r="FVN42" s="112"/>
      <c r="FVO42" s="112"/>
      <c r="FVP42" s="112"/>
      <c r="FVQ42" s="112"/>
      <c r="FVR42" s="112"/>
      <c r="FVS42" s="112"/>
      <c r="FVT42" s="112"/>
      <c r="FVU42" s="112"/>
      <c r="FVV42" s="112"/>
      <c r="FVW42" s="112"/>
      <c r="FVX42" s="112"/>
      <c r="FVY42" s="112"/>
      <c r="FVZ42" s="112"/>
      <c r="FWA42" s="112"/>
      <c r="FWB42" s="112"/>
      <c r="FWC42" s="112"/>
      <c r="FWD42" s="112"/>
      <c r="FWE42" s="112"/>
      <c r="FWF42" s="112"/>
      <c r="FWG42" s="112"/>
      <c r="FWH42" s="112"/>
      <c r="FWI42" s="112"/>
      <c r="FWJ42" s="112"/>
      <c r="FWK42" s="112"/>
      <c r="FWL42" s="112"/>
      <c r="FWM42" s="112"/>
      <c r="FWN42" s="112"/>
      <c r="FWO42" s="112"/>
      <c r="FWP42" s="112"/>
      <c r="FWQ42" s="112"/>
      <c r="FWR42" s="112"/>
      <c r="FWS42" s="112"/>
      <c r="FWT42" s="112"/>
      <c r="FWU42" s="112"/>
      <c r="FWV42" s="112"/>
      <c r="FWW42" s="112"/>
      <c r="FWX42" s="112"/>
      <c r="FWY42" s="112"/>
      <c r="FWZ42" s="112"/>
      <c r="FXA42" s="112"/>
      <c r="FXB42" s="112"/>
      <c r="FXC42" s="112"/>
      <c r="FXD42" s="112"/>
      <c r="FXE42" s="112"/>
      <c r="FXF42" s="112"/>
      <c r="FXG42" s="112"/>
      <c r="FXH42" s="112"/>
      <c r="FXI42" s="112"/>
      <c r="FXJ42" s="112"/>
      <c r="FXK42" s="112"/>
      <c r="FXL42" s="112"/>
      <c r="FXM42" s="112"/>
      <c r="FXN42" s="112"/>
      <c r="FXO42" s="112"/>
      <c r="FXP42" s="112"/>
      <c r="FXQ42" s="112"/>
      <c r="FXR42" s="112"/>
      <c r="FXS42" s="112"/>
      <c r="FXT42" s="112"/>
      <c r="FXU42" s="112"/>
      <c r="FXV42" s="112"/>
      <c r="FXW42" s="112"/>
      <c r="FXX42" s="112"/>
      <c r="FXY42" s="112"/>
      <c r="FXZ42" s="112"/>
      <c r="FYA42" s="112"/>
      <c r="FYB42" s="112"/>
      <c r="FYC42" s="112"/>
      <c r="FYD42" s="112"/>
      <c r="FYE42" s="112"/>
      <c r="FYF42" s="112"/>
      <c r="FYG42" s="112"/>
      <c r="FYH42" s="112"/>
      <c r="FYI42" s="112"/>
      <c r="FYJ42" s="112"/>
      <c r="FYK42" s="112"/>
      <c r="FYL42" s="112"/>
      <c r="FYM42" s="112"/>
      <c r="FYN42" s="112"/>
      <c r="FYO42" s="112"/>
      <c r="FYP42" s="112"/>
      <c r="FYQ42" s="112"/>
      <c r="FYR42" s="112"/>
      <c r="FYS42" s="112"/>
      <c r="FYT42" s="112"/>
      <c r="FYU42" s="112"/>
      <c r="FYV42" s="112"/>
      <c r="FYW42" s="112"/>
      <c r="FYX42" s="112"/>
      <c r="FYY42" s="112"/>
      <c r="FYZ42" s="112"/>
      <c r="FZA42" s="112"/>
      <c r="FZB42" s="112"/>
      <c r="FZC42" s="112"/>
      <c r="FZD42" s="112"/>
      <c r="FZE42" s="112"/>
      <c r="FZF42" s="112"/>
      <c r="FZG42" s="112"/>
      <c r="FZH42" s="112"/>
      <c r="FZI42" s="112"/>
      <c r="FZJ42" s="112"/>
      <c r="FZK42" s="112"/>
      <c r="FZL42" s="112"/>
      <c r="FZM42" s="112"/>
      <c r="FZN42" s="112"/>
      <c r="FZO42" s="112"/>
      <c r="FZP42" s="112"/>
      <c r="FZQ42" s="112"/>
      <c r="FZR42" s="112"/>
      <c r="FZS42" s="112"/>
      <c r="FZT42" s="112"/>
      <c r="FZU42" s="112"/>
      <c r="FZV42" s="112"/>
      <c r="FZW42" s="112"/>
      <c r="FZX42" s="112"/>
      <c r="FZY42" s="112"/>
      <c r="FZZ42" s="112"/>
      <c r="GAA42" s="112"/>
      <c r="GAB42" s="112"/>
      <c r="GAC42" s="112"/>
      <c r="GAD42" s="112"/>
      <c r="GAE42" s="112"/>
      <c r="GAF42" s="112"/>
      <c r="GAG42" s="112"/>
      <c r="GAH42" s="112"/>
      <c r="GAI42" s="112"/>
      <c r="GAJ42" s="112"/>
      <c r="GAK42" s="112"/>
      <c r="GAL42" s="112"/>
      <c r="GAM42" s="112"/>
      <c r="GAN42" s="112"/>
      <c r="GAO42" s="112"/>
      <c r="GAP42" s="112"/>
      <c r="GAQ42" s="112"/>
      <c r="GAR42" s="112"/>
      <c r="GAS42" s="112"/>
      <c r="GAT42" s="112"/>
      <c r="GAU42" s="112"/>
      <c r="GAV42" s="112"/>
      <c r="GAW42" s="112"/>
      <c r="GAX42" s="112"/>
      <c r="GAY42" s="112"/>
      <c r="GAZ42" s="112"/>
      <c r="GBA42" s="112"/>
      <c r="GBB42" s="112"/>
      <c r="GBC42" s="112"/>
      <c r="GBD42" s="112"/>
      <c r="GBE42" s="112"/>
      <c r="GBF42" s="112"/>
      <c r="GBG42" s="112"/>
      <c r="GBH42" s="112"/>
      <c r="GBI42" s="112"/>
      <c r="GBJ42" s="112"/>
      <c r="GBK42" s="112"/>
      <c r="GBL42" s="112"/>
      <c r="GBM42" s="112"/>
      <c r="GBN42" s="112"/>
      <c r="GBO42" s="112"/>
      <c r="GBP42" s="112"/>
      <c r="GBQ42" s="112"/>
      <c r="GBR42" s="112"/>
      <c r="GBS42" s="112"/>
      <c r="GBT42" s="112"/>
      <c r="GBU42" s="112"/>
      <c r="GBV42" s="112"/>
      <c r="GBW42" s="112"/>
      <c r="GBX42" s="112"/>
      <c r="GBY42" s="112"/>
      <c r="GBZ42" s="112"/>
      <c r="GCA42" s="112"/>
      <c r="GCB42" s="112"/>
      <c r="GCC42" s="112"/>
      <c r="GCD42" s="112"/>
      <c r="GCE42" s="112"/>
      <c r="GCF42" s="112"/>
      <c r="GCG42" s="112"/>
      <c r="GCH42" s="112"/>
      <c r="GCI42" s="112"/>
      <c r="GCJ42" s="112"/>
      <c r="GCK42" s="112"/>
      <c r="GCL42" s="112"/>
      <c r="GCM42" s="112"/>
      <c r="GCN42" s="112"/>
      <c r="GCO42" s="112"/>
      <c r="GCP42" s="112"/>
      <c r="GCQ42" s="112"/>
      <c r="GCR42" s="112"/>
      <c r="GCS42" s="112"/>
      <c r="GCT42" s="112"/>
      <c r="GCU42" s="112"/>
      <c r="GCV42" s="112"/>
      <c r="GCW42" s="112"/>
      <c r="GCX42" s="112"/>
      <c r="GCY42" s="112"/>
      <c r="GCZ42" s="112"/>
      <c r="GDA42" s="112"/>
      <c r="GDB42" s="112"/>
      <c r="GDC42" s="112"/>
      <c r="GDD42" s="112"/>
      <c r="GDE42" s="112"/>
      <c r="GDF42" s="112"/>
      <c r="GDG42" s="112"/>
      <c r="GDH42" s="112"/>
      <c r="GDI42" s="112"/>
      <c r="GDJ42" s="112"/>
      <c r="GDK42" s="112"/>
      <c r="GDL42" s="112"/>
      <c r="GDM42" s="112"/>
      <c r="GDN42" s="112"/>
      <c r="GDO42" s="112"/>
      <c r="GDP42" s="112"/>
      <c r="GDQ42" s="112"/>
      <c r="GDR42" s="112"/>
      <c r="GDS42" s="112"/>
      <c r="GDT42" s="112"/>
      <c r="GDU42" s="112"/>
      <c r="GDV42" s="112"/>
      <c r="GDW42" s="112"/>
      <c r="GDX42" s="112"/>
      <c r="GDY42" s="112"/>
      <c r="GDZ42" s="112"/>
      <c r="GEA42" s="112"/>
      <c r="GEB42" s="112"/>
      <c r="GEC42" s="112"/>
      <c r="GED42" s="112"/>
      <c r="GEE42" s="112"/>
      <c r="GEF42" s="112"/>
      <c r="GEG42" s="112"/>
      <c r="GEH42" s="112"/>
      <c r="GEI42" s="112"/>
      <c r="GEJ42" s="112"/>
      <c r="GEK42" s="112"/>
      <c r="GEL42" s="112"/>
      <c r="GEM42" s="112"/>
      <c r="GEN42" s="112"/>
      <c r="GEO42" s="112"/>
      <c r="GEP42" s="112"/>
      <c r="GEQ42" s="112"/>
      <c r="GER42" s="112"/>
      <c r="GES42" s="112"/>
      <c r="GET42" s="112"/>
      <c r="GEU42" s="112"/>
      <c r="GEV42" s="112"/>
      <c r="GEW42" s="112"/>
      <c r="GEX42" s="112"/>
      <c r="GEY42" s="112"/>
      <c r="GEZ42" s="112"/>
      <c r="GFA42" s="112"/>
      <c r="GFB42" s="112"/>
      <c r="GFC42" s="112"/>
      <c r="GFD42" s="112"/>
      <c r="GFE42" s="112"/>
      <c r="GFF42" s="112"/>
      <c r="GFG42" s="112"/>
      <c r="GFH42" s="112"/>
      <c r="GFI42" s="112"/>
      <c r="GFJ42" s="112"/>
      <c r="GFK42" s="112"/>
      <c r="GFL42" s="112"/>
      <c r="GFM42" s="112"/>
      <c r="GFN42" s="112"/>
      <c r="GFO42" s="112"/>
      <c r="GFP42" s="112"/>
      <c r="GFQ42" s="112"/>
      <c r="GFR42" s="112"/>
      <c r="GFS42" s="112"/>
      <c r="GFT42" s="112"/>
      <c r="GFU42" s="112"/>
      <c r="GFV42" s="112"/>
      <c r="GFW42" s="112"/>
      <c r="GFX42" s="112"/>
      <c r="GFY42" s="112"/>
      <c r="GFZ42" s="112"/>
      <c r="GGA42" s="112"/>
      <c r="GGB42" s="112"/>
      <c r="GGC42" s="112"/>
      <c r="GGD42" s="112"/>
      <c r="GGE42" s="112"/>
      <c r="GGF42" s="112"/>
      <c r="GGG42" s="112"/>
      <c r="GGH42" s="112"/>
      <c r="GGI42" s="112"/>
      <c r="GGJ42" s="112"/>
      <c r="GGK42" s="112"/>
      <c r="GGL42" s="112"/>
      <c r="GGM42" s="112"/>
      <c r="GGN42" s="112"/>
      <c r="GGO42" s="112"/>
      <c r="GGP42" s="112"/>
      <c r="GGQ42" s="112"/>
      <c r="GGR42" s="112"/>
      <c r="GGS42" s="112"/>
      <c r="GGT42" s="112"/>
      <c r="GGU42" s="112"/>
      <c r="GGV42" s="112"/>
      <c r="GGW42" s="112"/>
      <c r="GGX42" s="112"/>
      <c r="GGY42" s="112"/>
      <c r="GGZ42" s="112"/>
      <c r="GHA42" s="112"/>
      <c r="GHB42" s="112"/>
      <c r="GHC42" s="112"/>
      <c r="GHD42" s="112"/>
      <c r="GHE42" s="112"/>
      <c r="GHF42" s="112"/>
      <c r="GHG42" s="112"/>
      <c r="GHH42" s="112"/>
      <c r="GHI42" s="112"/>
      <c r="GHJ42" s="112"/>
      <c r="GHK42" s="112"/>
      <c r="GHL42" s="112"/>
      <c r="GHM42" s="112"/>
      <c r="GHN42" s="112"/>
      <c r="GHO42" s="112"/>
      <c r="GHP42" s="112"/>
      <c r="GHQ42" s="112"/>
      <c r="GHR42" s="112"/>
      <c r="GHS42" s="112"/>
      <c r="GHT42" s="112"/>
      <c r="GHU42" s="112"/>
      <c r="GHV42" s="112"/>
      <c r="GHW42" s="112"/>
      <c r="GHX42" s="112"/>
      <c r="GHY42" s="112"/>
      <c r="GHZ42" s="112"/>
      <c r="GIA42" s="112"/>
      <c r="GIB42" s="112"/>
      <c r="GIC42" s="112"/>
      <c r="GID42" s="112"/>
      <c r="GIE42" s="112"/>
      <c r="GIF42" s="112"/>
      <c r="GIG42" s="112"/>
      <c r="GIH42" s="112"/>
      <c r="GII42" s="112"/>
      <c r="GIJ42" s="112"/>
      <c r="GIK42" s="112"/>
      <c r="GIL42" s="112"/>
      <c r="GIM42" s="112"/>
      <c r="GIN42" s="112"/>
      <c r="GIO42" s="112"/>
      <c r="GIP42" s="112"/>
      <c r="GIQ42" s="112"/>
      <c r="GIR42" s="112"/>
      <c r="GIS42" s="112"/>
      <c r="GIT42" s="112"/>
      <c r="GIU42" s="112"/>
      <c r="GIV42" s="112"/>
      <c r="GIW42" s="112"/>
      <c r="GIX42" s="112"/>
      <c r="GIY42" s="112"/>
      <c r="GIZ42" s="112"/>
      <c r="GJA42" s="112"/>
      <c r="GJB42" s="112"/>
      <c r="GJC42" s="112"/>
      <c r="GJD42" s="112"/>
      <c r="GJE42" s="112"/>
      <c r="GJF42" s="112"/>
      <c r="GJG42" s="112"/>
      <c r="GJH42" s="112"/>
      <c r="GJI42" s="112"/>
      <c r="GJJ42" s="112"/>
      <c r="GJK42" s="112"/>
      <c r="GJL42" s="112"/>
      <c r="GJM42" s="112"/>
      <c r="GJN42" s="112"/>
      <c r="GJO42" s="112"/>
      <c r="GJP42" s="112"/>
      <c r="GJQ42" s="112"/>
      <c r="GJR42" s="112"/>
      <c r="GJS42" s="112"/>
      <c r="GJT42" s="112"/>
      <c r="GJU42" s="112"/>
      <c r="GJV42" s="112"/>
      <c r="GJW42" s="112"/>
      <c r="GJX42" s="112"/>
      <c r="GJY42" s="112"/>
      <c r="GJZ42" s="112"/>
      <c r="GKA42" s="112"/>
      <c r="GKB42" s="112"/>
      <c r="GKC42" s="112"/>
      <c r="GKD42" s="112"/>
      <c r="GKE42" s="112"/>
      <c r="GKF42" s="112"/>
      <c r="GKG42" s="112"/>
      <c r="GKH42" s="112"/>
      <c r="GKI42" s="112"/>
      <c r="GKJ42" s="112"/>
      <c r="GKK42" s="112"/>
      <c r="GKL42" s="112"/>
      <c r="GKM42" s="112"/>
      <c r="GKN42" s="112"/>
      <c r="GKO42" s="112"/>
      <c r="GKP42" s="112"/>
      <c r="GKQ42" s="112"/>
      <c r="GKR42" s="112"/>
      <c r="GKS42" s="112"/>
      <c r="GKT42" s="112"/>
      <c r="GKU42" s="112"/>
      <c r="GKV42" s="112"/>
      <c r="GKW42" s="112"/>
      <c r="GKX42" s="112"/>
      <c r="GKY42" s="112"/>
      <c r="GKZ42" s="112"/>
      <c r="GLA42" s="112"/>
      <c r="GLB42" s="112"/>
      <c r="GLC42" s="112"/>
      <c r="GLD42" s="112"/>
      <c r="GLE42" s="112"/>
      <c r="GLF42" s="112"/>
      <c r="GLG42" s="112"/>
      <c r="GLH42" s="112"/>
      <c r="GLI42" s="112"/>
      <c r="GLJ42" s="112"/>
      <c r="GLK42" s="112"/>
      <c r="GLL42" s="112"/>
      <c r="GLM42" s="112"/>
      <c r="GLN42" s="112"/>
      <c r="GLO42" s="112"/>
      <c r="GLP42" s="112"/>
      <c r="GLQ42" s="112"/>
      <c r="GLR42" s="112"/>
      <c r="GLS42" s="112"/>
      <c r="GLT42" s="112"/>
      <c r="GLU42" s="112"/>
      <c r="GLV42" s="112"/>
      <c r="GLW42" s="112"/>
      <c r="GLX42" s="112"/>
      <c r="GLY42" s="112"/>
      <c r="GLZ42" s="112"/>
      <c r="GMA42" s="112"/>
      <c r="GMB42" s="112"/>
      <c r="GMC42" s="112"/>
      <c r="GMD42" s="112"/>
      <c r="GME42" s="112"/>
      <c r="GMF42" s="112"/>
      <c r="GMG42" s="112"/>
      <c r="GMH42" s="112"/>
      <c r="GMI42" s="112"/>
      <c r="GMJ42" s="112"/>
      <c r="GMK42" s="112"/>
      <c r="GML42" s="112"/>
      <c r="GMM42" s="112"/>
      <c r="GMN42" s="112"/>
      <c r="GMO42" s="112"/>
      <c r="GMP42" s="112"/>
      <c r="GMQ42" s="112"/>
      <c r="GMR42" s="112"/>
      <c r="GMS42" s="112"/>
      <c r="GMT42" s="112"/>
      <c r="GMU42" s="112"/>
      <c r="GMV42" s="112"/>
      <c r="GMW42" s="112"/>
      <c r="GMX42" s="112"/>
      <c r="GMY42" s="112"/>
      <c r="GMZ42" s="112"/>
      <c r="GNA42" s="112"/>
      <c r="GNB42" s="112"/>
      <c r="GNC42" s="112"/>
      <c r="GND42" s="112"/>
      <c r="GNE42" s="112"/>
      <c r="GNF42" s="112"/>
      <c r="GNG42" s="112"/>
      <c r="GNH42" s="112"/>
      <c r="GNI42" s="112"/>
      <c r="GNJ42" s="112"/>
      <c r="GNK42" s="112"/>
      <c r="GNL42" s="112"/>
      <c r="GNM42" s="112"/>
      <c r="GNN42" s="112"/>
      <c r="GNO42" s="112"/>
      <c r="GNP42" s="112"/>
      <c r="GNQ42" s="112"/>
      <c r="GNR42" s="112"/>
      <c r="GNS42" s="112"/>
      <c r="GNT42" s="112"/>
      <c r="GNU42" s="112"/>
      <c r="GNV42" s="112"/>
      <c r="GNW42" s="112"/>
      <c r="GNX42" s="112"/>
      <c r="GNY42" s="112"/>
      <c r="GNZ42" s="112"/>
      <c r="GOA42" s="112"/>
      <c r="GOB42" s="112"/>
      <c r="GOC42" s="112"/>
      <c r="GOD42" s="112"/>
      <c r="GOE42" s="112"/>
      <c r="GOF42" s="112"/>
      <c r="GOG42" s="112"/>
      <c r="GOH42" s="112"/>
      <c r="GOI42" s="112"/>
      <c r="GOJ42" s="112"/>
      <c r="GOK42" s="112"/>
      <c r="GOL42" s="112"/>
      <c r="GOM42" s="112"/>
      <c r="GON42" s="112"/>
      <c r="GOO42" s="112"/>
      <c r="GOP42" s="112"/>
      <c r="GOQ42" s="112"/>
      <c r="GOR42" s="112"/>
      <c r="GOS42" s="112"/>
      <c r="GOT42" s="112"/>
      <c r="GOU42" s="112"/>
      <c r="GOV42" s="112"/>
      <c r="GOW42" s="112"/>
      <c r="GOX42" s="112"/>
      <c r="GOY42" s="112"/>
      <c r="GOZ42" s="112"/>
      <c r="GPA42" s="112"/>
      <c r="GPB42" s="112"/>
      <c r="GPC42" s="112"/>
      <c r="GPD42" s="112"/>
      <c r="GPE42" s="112"/>
      <c r="GPF42" s="112"/>
      <c r="GPG42" s="112"/>
      <c r="GPH42" s="112"/>
      <c r="GPI42" s="112"/>
      <c r="GPJ42" s="112"/>
      <c r="GPK42" s="112"/>
      <c r="GPL42" s="112"/>
      <c r="GPM42" s="112"/>
      <c r="GPN42" s="112"/>
      <c r="GPO42" s="112"/>
      <c r="GPP42" s="112"/>
      <c r="GPQ42" s="112"/>
      <c r="GPR42" s="112"/>
      <c r="GPS42" s="112"/>
      <c r="GPT42" s="112"/>
      <c r="GPU42" s="112"/>
      <c r="GPV42" s="112"/>
      <c r="GPW42" s="112"/>
      <c r="GPX42" s="112"/>
      <c r="GPY42" s="112"/>
      <c r="GPZ42" s="112"/>
      <c r="GQA42" s="112"/>
      <c r="GQB42" s="112"/>
      <c r="GQC42" s="112"/>
      <c r="GQD42" s="112"/>
      <c r="GQE42" s="112"/>
      <c r="GQF42" s="112"/>
      <c r="GQG42" s="112"/>
      <c r="GQH42" s="112"/>
      <c r="GQI42" s="112"/>
      <c r="GQJ42" s="112"/>
      <c r="GQK42" s="112"/>
      <c r="GQL42" s="112"/>
      <c r="GQM42" s="112"/>
      <c r="GQN42" s="112"/>
      <c r="GQO42" s="112"/>
      <c r="GQP42" s="112"/>
      <c r="GQQ42" s="112"/>
      <c r="GQR42" s="112"/>
      <c r="GQS42" s="112"/>
      <c r="GQT42" s="112"/>
      <c r="GQU42" s="112"/>
      <c r="GQV42" s="112"/>
      <c r="GQW42" s="112"/>
      <c r="GQX42" s="112"/>
      <c r="GQY42" s="112"/>
      <c r="GQZ42" s="112"/>
      <c r="GRA42" s="112"/>
      <c r="GRB42" s="112"/>
      <c r="GRC42" s="112"/>
      <c r="GRD42" s="112"/>
      <c r="GRE42" s="112"/>
      <c r="GRF42" s="112"/>
      <c r="GRG42" s="112"/>
      <c r="GRH42" s="112"/>
      <c r="GRI42" s="112"/>
      <c r="GRJ42" s="112"/>
      <c r="GRK42" s="112"/>
      <c r="GRL42" s="112"/>
      <c r="GRM42" s="112"/>
      <c r="GRN42" s="112"/>
      <c r="GRO42" s="112"/>
      <c r="GRP42" s="112"/>
      <c r="GRQ42" s="112"/>
      <c r="GRR42" s="112"/>
      <c r="GRS42" s="112"/>
      <c r="GRT42" s="112"/>
      <c r="GRU42" s="112"/>
      <c r="GRV42" s="112"/>
      <c r="GRW42" s="112"/>
      <c r="GRX42" s="112"/>
      <c r="GRY42" s="112"/>
      <c r="GRZ42" s="112"/>
      <c r="GSA42" s="112"/>
      <c r="GSB42" s="112"/>
      <c r="GSC42" s="112"/>
      <c r="GSD42" s="112"/>
      <c r="GSE42" s="112"/>
      <c r="GSF42" s="112"/>
      <c r="GSG42" s="112"/>
      <c r="GSH42" s="112"/>
      <c r="GSI42" s="112"/>
      <c r="GSJ42" s="112"/>
      <c r="GSK42" s="112"/>
      <c r="GSL42" s="112"/>
      <c r="GSM42" s="112"/>
      <c r="GSN42" s="112"/>
      <c r="GSO42" s="112"/>
      <c r="GSP42" s="112"/>
      <c r="GSQ42" s="112"/>
      <c r="GSR42" s="112"/>
      <c r="GSS42" s="112"/>
      <c r="GST42" s="112"/>
      <c r="GSU42" s="112"/>
      <c r="GSV42" s="112"/>
      <c r="GSW42" s="112"/>
      <c r="GSX42" s="112"/>
      <c r="GSY42" s="112"/>
      <c r="GSZ42" s="112"/>
      <c r="GTA42" s="112"/>
      <c r="GTB42" s="112"/>
      <c r="GTC42" s="112"/>
      <c r="GTD42" s="112"/>
      <c r="GTE42" s="112"/>
      <c r="GTF42" s="112"/>
      <c r="GTG42" s="112"/>
      <c r="GTH42" s="112"/>
      <c r="GTI42" s="112"/>
      <c r="GTJ42" s="112"/>
      <c r="GTK42" s="112"/>
      <c r="GTL42" s="112"/>
      <c r="GTM42" s="112"/>
      <c r="GTN42" s="112"/>
      <c r="GTO42" s="112"/>
      <c r="GTP42" s="112"/>
      <c r="GTQ42" s="112"/>
      <c r="GTR42" s="112"/>
      <c r="GTS42" s="112"/>
      <c r="GTT42" s="112"/>
      <c r="GTU42" s="112"/>
      <c r="GTV42" s="112"/>
      <c r="GTW42" s="112"/>
      <c r="GTX42" s="112"/>
      <c r="GTY42" s="112"/>
      <c r="GTZ42" s="112"/>
      <c r="GUA42" s="112"/>
      <c r="GUB42" s="112"/>
      <c r="GUC42" s="112"/>
      <c r="GUD42" s="112"/>
      <c r="GUE42" s="112"/>
      <c r="GUF42" s="112"/>
      <c r="GUG42" s="112"/>
      <c r="GUH42" s="112"/>
      <c r="GUI42" s="112"/>
      <c r="GUJ42" s="112"/>
      <c r="GUK42" s="112"/>
      <c r="GUL42" s="112"/>
      <c r="GUM42" s="112"/>
      <c r="GUN42" s="112"/>
      <c r="GUO42" s="112"/>
      <c r="GUP42" s="112"/>
      <c r="GUQ42" s="112"/>
      <c r="GUR42" s="112"/>
      <c r="GUS42" s="112"/>
      <c r="GUT42" s="112"/>
      <c r="GUU42" s="112"/>
      <c r="GUV42" s="112"/>
      <c r="GUW42" s="112"/>
      <c r="GUX42" s="112"/>
      <c r="GUY42" s="112"/>
      <c r="GUZ42" s="112"/>
      <c r="GVA42" s="112"/>
      <c r="GVB42" s="112"/>
      <c r="GVC42" s="112"/>
      <c r="GVD42" s="112"/>
      <c r="GVE42" s="112"/>
      <c r="GVF42" s="112"/>
      <c r="GVG42" s="112"/>
      <c r="GVH42" s="112"/>
      <c r="GVI42" s="112"/>
      <c r="GVJ42" s="112"/>
      <c r="GVK42" s="112"/>
      <c r="GVL42" s="112"/>
      <c r="GVM42" s="112"/>
      <c r="GVN42" s="112"/>
      <c r="GVO42" s="112"/>
      <c r="GVP42" s="112"/>
      <c r="GVQ42" s="112"/>
      <c r="GVR42" s="112"/>
      <c r="GVS42" s="112"/>
      <c r="GVT42" s="112"/>
      <c r="GVU42" s="112"/>
      <c r="GVV42" s="112"/>
      <c r="GVW42" s="112"/>
      <c r="GVX42" s="112"/>
      <c r="GVY42" s="112"/>
      <c r="GVZ42" s="112"/>
      <c r="GWA42" s="112"/>
      <c r="GWB42" s="112"/>
      <c r="GWC42" s="112"/>
      <c r="GWD42" s="112"/>
      <c r="GWE42" s="112"/>
      <c r="GWF42" s="112"/>
      <c r="GWG42" s="112"/>
      <c r="GWH42" s="112"/>
      <c r="GWI42" s="112"/>
      <c r="GWJ42" s="112"/>
      <c r="GWK42" s="112"/>
      <c r="GWL42" s="112"/>
      <c r="GWM42" s="112"/>
      <c r="GWN42" s="112"/>
      <c r="GWO42" s="112"/>
      <c r="GWP42" s="112"/>
      <c r="GWQ42" s="112"/>
      <c r="GWR42" s="112"/>
      <c r="GWS42" s="112"/>
      <c r="GWT42" s="112"/>
      <c r="GWU42" s="112"/>
      <c r="GWV42" s="112"/>
      <c r="GWW42" s="112"/>
      <c r="GWX42" s="112"/>
      <c r="GWY42" s="112"/>
      <c r="GWZ42" s="112"/>
      <c r="GXA42" s="112"/>
      <c r="GXB42" s="112"/>
      <c r="GXC42" s="112"/>
      <c r="GXD42" s="112"/>
      <c r="GXE42" s="112"/>
      <c r="GXF42" s="112"/>
      <c r="GXG42" s="112"/>
      <c r="GXH42" s="112"/>
      <c r="GXI42" s="112"/>
      <c r="GXJ42" s="112"/>
      <c r="GXK42" s="112"/>
      <c r="GXL42" s="112"/>
      <c r="GXM42" s="112"/>
      <c r="GXN42" s="112"/>
      <c r="GXO42" s="112"/>
      <c r="GXP42" s="112"/>
      <c r="GXQ42" s="112"/>
      <c r="GXR42" s="112"/>
      <c r="GXS42" s="112"/>
      <c r="GXT42" s="112"/>
      <c r="GXU42" s="112"/>
      <c r="GXV42" s="112"/>
      <c r="GXW42" s="112"/>
      <c r="GXX42" s="112"/>
      <c r="GXY42" s="112"/>
      <c r="GXZ42" s="112"/>
      <c r="GYA42" s="112"/>
      <c r="GYB42" s="112"/>
      <c r="GYC42" s="112"/>
      <c r="GYD42" s="112"/>
      <c r="GYE42" s="112"/>
      <c r="GYF42" s="112"/>
      <c r="GYG42" s="112"/>
      <c r="GYH42" s="112"/>
      <c r="GYI42" s="112"/>
      <c r="GYJ42" s="112"/>
      <c r="GYK42" s="112"/>
      <c r="GYL42" s="112"/>
      <c r="GYM42" s="112"/>
      <c r="GYN42" s="112"/>
      <c r="GYO42" s="112"/>
      <c r="GYP42" s="112"/>
      <c r="GYQ42" s="112"/>
      <c r="GYR42" s="112"/>
      <c r="GYS42" s="112"/>
      <c r="GYT42" s="112"/>
      <c r="GYU42" s="112"/>
      <c r="GYV42" s="112"/>
      <c r="GYW42" s="112"/>
      <c r="GYX42" s="112"/>
      <c r="GYY42" s="112"/>
      <c r="GYZ42" s="112"/>
      <c r="GZA42" s="112"/>
      <c r="GZB42" s="112"/>
      <c r="GZC42" s="112"/>
      <c r="GZD42" s="112"/>
      <c r="GZE42" s="112"/>
      <c r="GZF42" s="112"/>
      <c r="GZG42" s="112"/>
      <c r="GZH42" s="112"/>
      <c r="GZI42" s="112"/>
      <c r="GZJ42" s="112"/>
      <c r="GZK42" s="112"/>
      <c r="GZL42" s="112"/>
      <c r="GZM42" s="112"/>
      <c r="GZN42" s="112"/>
      <c r="GZO42" s="112"/>
      <c r="GZP42" s="112"/>
      <c r="GZQ42" s="112"/>
      <c r="GZR42" s="112"/>
      <c r="GZS42" s="112"/>
      <c r="GZT42" s="112"/>
      <c r="GZU42" s="112"/>
      <c r="GZV42" s="112"/>
      <c r="GZW42" s="112"/>
      <c r="GZX42" s="112"/>
      <c r="GZY42" s="112"/>
      <c r="GZZ42" s="112"/>
      <c r="HAA42" s="112"/>
      <c r="HAB42" s="112"/>
      <c r="HAC42" s="112"/>
      <c r="HAD42" s="112"/>
      <c r="HAE42" s="112"/>
      <c r="HAF42" s="112"/>
      <c r="HAG42" s="112"/>
      <c r="HAH42" s="112"/>
      <c r="HAI42" s="112"/>
      <c r="HAJ42" s="112"/>
      <c r="HAK42" s="112"/>
      <c r="HAL42" s="112"/>
      <c r="HAM42" s="112"/>
      <c r="HAN42" s="112"/>
      <c r="HAO42" s="112"/>
      <c r="HAP42" s="112"/>
      <c r="HAQ42" s="112"/>
      <c r="HAR42" s="112"/>
      <c r="HAS42" s="112"/>
      <c r="HAT42" s="112"/>
      <c r="HAU42" s="112"/>
      <c r="HAV42" s="112"/>
      <c r="HAW42" s="112"/>
      <c r="HAX42" s="112"/>
      <c r="HAY42" s="112"/>
      <c r="HAZ42" s="112"/>
      <c r="HBA42" s="112"/>
      <c r="HBB42" s="112"/>
      <c r="HBC42" s="112"/>
      <c r="HBD42" s="112"/>
      <c r="HBE42" s="112"/>
      <c r="HBF42" s="112"/>
      <c r="HBG42" s="112"/>
      <c r="HBH42" s="112"/>
      <c r="HBI42" s="112"/>
      <c r="HBJ42" s="112"/>
      <c r="HBK42" s="112"/>
      <c r="HBL42" s="112"/>
      <c r="HBM42" s="112"/>
      <c r="HBN42" s="112"/>
      <c r="HBO42" s="112"/>
      <c r="HBP42" s="112"/>
      <c r="HBQ42" s="112"/>
      <c r="HBR42" s="112"/>
      <c r="HBS42" s="112"/>
      <c r="HBT42" s="112"/>
      <c r="HBU42" s="112"/>
      <c r="HBV42" s="112"/>
      <c r="HBW42" s="112"/>
      <c r="HBX42" s="112"/>
      <c r="HBY42" s="112"/>
      <c r="HBZ42" s="112"/>
      <c r="HCA42" s="112"/>
      <c r="HCB42" s="112"/>
      <c r="HCC42" s="112"/>
      <c r="HCD42" s="112"/>
      <c r="HCE42" s="112"/>
      <c r="HCF42" s="112"/>
      <c r="HCG42" s="112"/>
      <c r="HCH42" s="112"/>
      <c r="HCI42" s="112"/>
      <c r="HCJ42" s="112"/>
      <c r="HCK42" s="112"/>
      <c r="HCL42" s="112"/>
      <c r="HCM42" s="112"/>
      <c r="HCN42" s="112"/>
      <c r="HCO42" s="112"/>
      <c r="HCP42" s="112"/>
      <c r="HCQ42" s="112"/>
      <c r="HCR42" s="112"/>
      <c r="HCS42" s="112"/>
      <c r="HCT42" s="112"/>
      <c r="HCU42" s="112"/>
      <c r="HCV42" s="112"/>
      <c r="HCW42" s="112"/>
      <c r="HCX42" s="112"/>
      <c r="HCY42" s="112"/>
      <c r="HCZ42" s="112"/>
      <c r="HDA42" s="112"/>
      <c r="HDB42" s="112"/>
      <c r="HDC42" s="112"/>
      <c r="HDD42" s="112"/>
      <c r="HDE42" s="112"/>
      <c r="HDF42" s="112"/>
      <c r="HDG42" s="112"/>
      <c r="HDH42" s="112"/>
      <c r="HDI42" s="112"/>
      <c r="HDJ42" s="112"/>
      <c r="HDK42" s="112"/>
      <c r="HDL42" s="112"/>
      <c r="HDM42" s="112"/>
      <c r="HDN42" s="112"/>
      <c r="HDO42" s="112"/>
      <c r="HDP42" s="112"/>
      <c r="HDQ42" s="112"/>
      <c r="HDR42" s="112"/>
      <c r="HDS42" s="112"/>
      <c r="HDT42" s="112"/>
      <c r="HDU42" s="112"/>
      <c r="HDV42" s="112"/>
      <c r="HDW42" s="112"/>
      <c r="HDX42" s="112"/>
      <c r="HDY42" s="112"/>
      <c r="HDZ42" s="112"/>
      <c r="HEA42" s="112"/>
      <c r="HEB42" s="112"/>
      <c r="HEC42" s="112"/>
      <c r="HED42" s="112"/>
      <c r="HEE42" s="112"/>
      <c r="HEF42" s="112"/>
      <c r="HEG42" s="112"/>
      <c r="HEH42" s="112"/>
      <c r="HEI42" s="112"/>
      <c r="HEJ42" s="112"/>
      <c r="HEK42" s="112"/>
      <c r="HEL42" s="112"/>
      <c r="HEM42" s="112"/>
      <c r="HEN42" s="112"/>
      <c r="HEO42" s="112"/>
      <c r="HEP42" s="112"/>
      <c r="HEQ42" s="112"/>
      <c r="HER42" s="112"/>
      <c r="HES42" s="112"/>
      <c r="HET42" s="112"/>
      <c r="HEU42" s="112"/>
      <c r="HEV42" s="112"/>
      <c r="HEW42" s="112"/>
      <c r="HEX42" s="112"/>
      <c r="HEY42" s="112"/>
      <c r="HEZ42" s="112"/>
      <c r="HFA42" s="112"/>
      <c r="HFB42" s="112"/>
      <c r="HFC42" s="112"/>
      <c r="HFD42" s="112"/>
      <c r="HFE42" s="112"/>
      <c r="HFF42" s="112"/>
      <c r="HFG42" s="112"/>
      <c r="HFH42" s="112"/>
      <c r="HFI42" s="112"/>
      <c r="HFJ42" s="112"/>
      <c r="HFK42" s="112"/>
      <c r="HFL42" s="112"/>
      <c r="HFM42" s="112"/>
      <c r="HFN42" s="112"/>
      <c r="HFO42" s="112"/>
      <c r="HFP42" s="112"/>
      <c r="HFQ42" s="112"/>
      <c r="HFR42" s="112"/>
      <c r="HFS42" s="112"/>
      <c r="HFT42" s="112"/>
      <c r="HFU42" s="112"/>
      <c r="HFV42" s="112"/>
      <c r="HFW42" s="112"/>
      <c r="HFX42" s="112"/>
      <c r="HFY42" s="112"/>
      <c r="HFZ42" s="112"/>
      <c r="HGA42" s="112"/>
      <c r="HGB42" s="112"/>
      <c r="HGC42" s="112"/>
      <c r="HGD42" s="112"/>
      <c r="HGE42" s="112"/>
      <c r="HGF42" s="112"/>
      <c r="HGG42" s="112"/>
      <c r="HGH42" s="112"/>
      <c r="HGI42" s="112"/>
      <c r="HGJ42" s="112"/>
      <c r="HGK42" s="112"/>
      <c r="HGL42" s="112"/>
      <c r="HGM42" s="112"/>
      <c r="HGN42" s="112"/>
      <c r="HGO42" s="112"/>
      <c r="HGP42" s="112"/>
      <c r="HGQ42" s="112"/>
      <c r="HGR42" s="112"/>
      <c r="HGS42" s="112"/>
      <c r="HGT42" s="112"/>
      <c r="HGU42" s="112"/>
      <c r="HGV42" s="112"/>
      <c r="HGW42" s="112"/>
      <c r="HGX42" s="112"/>
      <c r="HGY42" s="112"/>
      <c r="HGZ42" s="112"/>
      <c r="HHA42" s="112"/>
      <c r="HHB42" s="112"/>
      <c r="HHC42" s="112"/>
      <c r="HHD42" s="112"/>
      <c r="HHE42" s="112"/>
      <c r="HHF42" s="112"/>
      <c r="HHG42" s="112"/>
      <c r="HHH42" s="112"/>
      <c r="HHI42" s="112"/>
      <c r="HHJ42" s="112"/>
      <c r="HHK42" s="112"/>
      <c r="HHL42" s="112"/>
      <c r="HHM42" s="112"/>
      <c r="HHN42" s="112"/>
      <c r="HHO42" s="112"/>
      <c r="HHP42" s="112"/>
      <c r="HHQ42" s="112"/>
      <c r="HHR42" s="112"/>
      <c r="HHS42" s="112"/>
      <c r="HHT42" s="112"/>
      <c r="HHU42" s="112"/>
      <c r="HHV42" s="112"/>
      <c r="HHW42" s="112"/>
      <c r="HHX42" s="112"/>
      <c r="HHY42" s="112"/>
      <c r="HHZ42" s="112"/>
      <c r="HIA42" s="112"/>
      <c r="HIB42" s="112"/>
      <c r="HIC42" s="112"/>
      <c r="HID42" s="112"/>
      <c r="HIE42" s="112"/>
      <c r="HIF42" s="112"/>
      <c r="HIG42" s="112"/>
      <c r="HIH42" s="112"/>
      <c r="HII42" s="112"/>
      <c r="HIJ42" s="112"/>
      <c r="HIK42" s="112"/>
      <c r="HIL42" s="112"/>
      <c r="HIM42" s="112"/>
      <c r="HIN42" s="112"/>
      <c r="HIO42" s="112"/>
      <c r="HIP42" s="112"/>
      <c r="HIQ42" s="112"/>
      <c r="HIR42" s="112"/>
      <c r="HIS42" s="112"/>
      <c r="HIT42" s="112"/>
      <c r="HIU42" s="112"/>
      <c r="HIV42" s="112"/>
      <c r="HIW42" s="112"/>
      <c r="HIX42" s="112"/>
      <c r="HIY42" s="112"/>
      <c r="HIZ42" s="112"/>
      <c r="HJA42" s="112"/>
      <c r="HJB42" s="112"/>
      <c r="HJC42" s="112"/>
      <c r="HJD42" s="112"/>
      <c r="HJE42" s="112"/>
      <c r="HJF42" s="112"/>
      <c r="HJG42" s="112"/>
      <c r="HJH42" s="112"/>
      <c r="HJI42" s="112"/>
      <c r="HJJ42" s="112"/>
      <c r="HJK42" s="112"/>
      <c r="HJL42" s="112"/>
      <c r="HJM42" s="112"/>
      <c r="HJN42" s="112"/>
      <c r="HJO42" s="112"/>
      <c r="HJP42" s="112"/>
      <c r="HJQ42" s="112"/>
      <c r="HJR42" s="112"/>
      <c r="HJS42" s="112"/>
      <c r="HJT42" s="112"/>
      <c r="HJU42" s="112"/>
      <c r="HJV42" s="112"/>
      <c r="HJW42" s="112"/>
      <c r="HJX42" s="112"/>
      <c r="HJY42" s="112"/>
      <c r="HJZ42" s="112"/>
      <c r="HKA42" s="112"/>
      <c r="HKB42" s="112"/>
      <c r="HKC42" s="112"/>
      <c r="HKD42" s="112"/>
      <c r="HKE42" s="112"/>
      <c r="HKF42" s="112"/>
      <c r="HKG42" s="112"/>
      <c r="HKH42" s="112"/>
      <c r="HKI42" s="112"/>
      <c r="HKJ42" s="112"/>
      <c r="HKK42" s="112"/>
      <c r="HKL42" s="112"/>
      <c r="HKM42" s="112"/>
      <c r="HKN42" s="112"/>
      <c r="HKO42" s="112"/>
      <c r="HKP42" s="112"/>
      <c r="HKQ42" s="112"/>
      <c r="HKR42" s="112"/>
      <c r="HKS42" s="112"/>
      <c r="HKT42" s="112"/>
      <c r="HKU42" s="112"/>
      <c r="HKV42" s="112"/>
      <c r="HKW42" s="112"/>
      <c r="HKX42" s="112"/>
      <c r="HKY42" s="112"/>
      <c r="HKZ42" s="112"/>
      <c r="HLA42" s="112"/>
      <c r="HLB42" s="112"/>
      <c r="HLC42" s="112"/>
      <c r="HLD42" s="112"/>
      <c r="HLE42" s="112"/>
      <c r="HLF42" s="112"/>
      <c r="HLG42" s="112"/>
      <c r="HLH42" s="112"/>
      <c r="HLI42" s="112"/>
      <c r="HLJ42" s="112"/>
      <c r="HLK42" s="112"/>
      <c r="HLL42" s="112"/>
      <c r="HLM42" s="112"/>
      <c r="HLN42" s="112"/>
      <c r="HLO42" s="112"/>
      <c r="HLP42" s="112"/>
      <c r="HLQ42" s="112"/>
      <c r="HLR42" s="112"/>
      <c r="HLS42" s="112"/>
      <c r="HLT42" s="112"/>
      <c r="HLU42" s="112"/>
      <c r="HLV42" s="112"/>
      <c r="HLW42" s="112"/>
      <c r="HLX42" s="112"/>
      <c r="HLY42" s="112"/>
      <c r="HLZ42" s="112"/>
      <c r="HMA42" s="112"/>
      <c r="HMB42" s="112"/>
      <c r="HMC42" s="112"/>
      <c r="HMD42" s="112"/>
      <c r="HME42" s="112"/>
      <c r="HMF42" s="112"/>
      <c r="HMG42" s="112"/>
      <c r="HMH42" s="112"/>
      <c r="HMI42" s="112"/>
      <c r="HMJ42" s="112"/>
      <c r="HMK42" s="112"/>
      <c r="HML42" s="112"/>
      <c r="HMM42" s="112"/>
      <c r="HMN42" s="112"/>
      <c r="HMO42" s="112"/>
      <c r="HMP42" s="112"/>
      <c r="HMQ42" s="112"/>
      <c r="HMR42" s="112"/>
      <c r="HMS42" s="112"/>
      <c r="HMT42" s="112"/>
      <c r="HMU42" s="112"/>
      <c r="HMV42" s="112"/>
      <c r="HMW42" s="112"/>
      <c r="HMX42" s="112"/>
      <c r="HMY42" s="112"/>
      <c r="HMZ42" s="112"/>
      <c r="HNA42" s="112"/>
      <c r="HNB42" s="112"/>
      <c r="HNC42" s="112"/>
      <c r="HND42" s="112"/>
      <c r="HNE42" s="112"/>
      <c r="HNF42" s="112"/>
      <c r="HNG42" s="112"/>
      <c r="HNH42" s="112"/>
      <c r="HNI42" s="112"/>
      <c r="HNJ42" s="112"/>
      <c r="HNK42" s="112"/>
      <c r="HNL42" s="112"/>
      <c r="HNM42" s="112"/>
      <c r="HNN42" s="112"/>
      <c r="HNO42" s="112"/>
      <c r="HNP42" s="112"/>
      <c r="HNQ42" s="112"/>
      <c r="HNR42" s="112"/>
      <c r="HNS42" s="112"/>
      <c r="HNT42" s="112"/>
      <c r="HNU42" s="112"/>
      <c r="HNV42" s="112"/>
      <c r="HNW42" s="112"/>
      <c r="HNX42" s="112"/>
      <c r="HNY42" s="112"/>
      <c r="HNZ42" s="112"/>
      <c r="HOA42" s="112"/>
      <c r="HOB42" s="112"/>
      <c r="HOC42" s="112"/>
      <c r="HOD42" s="112"/>
      <c r="HOE42" s="112"/>
      <c r="HOF42" s="112"/>
      <c r="HOG42" s="112"/>
      <c r="HOH42" s="112"/>
      <c r="HOI42" s="112"/>
      <c r="HOJ42" s="112"/>
      <c r="HOK42" s="112"/>
      <c r="HOL42" s="112"/>
      <c r="HOM42" s="112"/>
      <c r="HON42" s="112"/>
      <c r="HOO42" s="112"/>
      <c r="HOP42" s="112"/>
      <c r="HOQ42" s="112"/>
      <c r="HOR42" s="112"/>
      <c r="HOS42" s="112"/>
      <c r="HOT42" s="112"/>
      <c r="HOU42" s="112"/>
      <c r="HOV42" s="112"/>
      <c r="HOW42" s="112"/>
      <c r="HOX42" s="112"/>
      <c r="HOY42" s="112"/>
      <c r="HOZ42" s="112"/>
      <c r="HPA42" s="112"/>
      <c r="HPB42" s="112"/>
      <c r="HPC42" s="112"/>
      <c r="HPD42" s="112"/>
      <c r="HPE42" s="112"/>
      <c r="HPF42" s="112"/>
      <c r="HPG42" s="112"/>
      <c r="HPH42" s="112"/>
      <c r="HPI42" s="112"/>
      <c r="HPJ42" s="112"/>
      <c r="HPK42" s="112"/>
      <c r="HPL42" s="112"/>
      <c r="HPM42" s="112"/>
      <c r="HPN42" s="112"/>
      <c r="HPO42" s="112"/>
      <c r="HPP42" s="112"/>
      <c r="HPQ42" s="112"/>
      <c r="HPR42" s="112"/>
      <c r="HPS42" s="112"/>
      <c r="HPT42" s="112"/>
      <c r="HPU42" s="112"/>
      <c r="HPV42" s="112"/>
      <c r="HPW42" s="112"/>
      <c r="HPX42" s="112"/>
      <c r="HPY42" s="112"/>
      <c r="HPZ42" s="112"/>
      <c r="HQA42" s="112"/>
      <c r="HQB42" s="112"/>
      <c r="HQC42" s="112"/>
      <c r="HQD42" s="112"/>
      <c r="HQE42" s="112"/>
      <c r="HQF42" s="112"/>
      <c r="HQG42" s="112"/>
      <c r="HQH42" s="112"/>
      <c r="HQI42" s="112"/>
      <c r="HQJ42" s="112"/>
      <c r="HQK42" s="112"/>
      <c r="HQL42" s="112"/>
      <c r="HQM42" s="112"/>
      <c r="HQN42" s="112"/>
      <c r="HQO42" s="112"/>
      <c r="HQP42" s="112"/>
      <c r="HQQ42" s="112"/>
      <c r="HQR42" s="112"/>
      <c r="HQS42" s="112"/>
      <c r="HQT42" s="112"/>
      <c r="HQU42" s="112"/>
      <c r="HQV42" s="112"/>
      <c r="HQW42" s="112"/>
      <c r="HQX42" s="112"/>
      <c r="HQY42" s="112"/>
      <c r="HQZ42" s="112"/>
      <c r="HRA42" s="112"/>
      <c r="HRB42" s="112"/>
      <c r="HRC42" s="112"/>
      <c r="HRD42" s="112"/>
      <c r="HRE42" s="112"/>
      <c r="HRF42" s="112"/>
      <c r="HRG42" s="112"/>
      <c r="HRH42" s="112"/>
      <c r="HRI42" s="112"/>
      <c r="HRJ42" s="112"/>
      <c r="HRK42" s="112"/>
      <c r="HRL42" s="112"/>
      <c r="HRM42" s="112"/>
      <c r="HRN42" s="112"/>
      <c r="HRO42" s="112"/>
      <c r="HRP42" s="112"/>
      <c r="HRQ42" s="112"/>
      <c r="HRR42" s="112"/>
      <c r="HRS42" s="112"/>
      <c r="HRT42" s="112"/>
      <c r="HRU42" s="112"/>
      <c r="HRV42" s="112"/>
      <c r="HRW42" s="112"/>
      <c r="HRX42" s="112"/>
      <c r="HRY42" s="112"/>
      <c r="HRZ42" s="112"/>
      <c r="HSA42" s="112"/>
      <c r="HSB42" s="112"/>
      <c r="HSC42" s="112"/>
      <c r="HSD42" s="112"/>
      <c r="HSE42" s="112"/>
      <c r="HSF42" s="112"/>
      <c r="HSG42" s="112"/>
      <c r="HSH42" s="112"/>
      <c r="HSI42" s="112"/>
      <c r="HSJ42" s="112"/>
      <c r="HSK42" s="112"/>
      <c r="HSL42" s="112"/>
      <c r="HSM42" s="112"/>
      <c r="HSN42" s="112"/>
      <c r="HSO42" s="112"/>
      <c r="HSP42" s="112"/>
      <c r="HSQ42" s="112"/>
      <c r="HSR42" s="112"/>
      <c r="HSS42" s="112"/>
      <c r="HST42" s="112"/>
      <c r="HSU42" s="112"/>
      <c r="HSV42" s="112"/>
      <c r="HSW42" s="112"/>
      <c r="HSX42" s="112"/>
      <c r="HSY42" s="112"/>
      <c r="HSZ42" s="112"/>
      <c r="HTA42" s="112"/>
      <c r="HTB42" s="112"/>
      <c r="HTC42" s="112"/>
      <c r="HTD42" s="112"/>
      <c r="HTE42" s="112"/>
      <c r="HTF42" s="112"/>
      <c r="HTG42" s="112"/>
      <c r="HTH42" s="112"/>
      <c r="HTI42" s="112"/>
      <c r="HTJ42" s="112"/>
      <c r="HTK42" s="112"/>
      <c r="HTL42" s="112"/>
      <c r="HTM42" s="112"/>
      <c r="HTN42" s="112"/>
    </row>
    <row r="43" spans="1:5942" s="111" customFormat="1" ht="9.9499999999999993" hidden="1" customHeight="1" x14ac:dyDescent="0.25">
      <c r="A43" s="386" t="s">
        <v>39</v>
      </c>
      <c r="B43" s="337">
        <f>SUM(B44:B45)</f>
        <v>71</v>
      </c>
      <c r="C43" s="337">
        <f>SUM(C44:C45)</f>
        <v>0</v>
      </c>
      <c r="D43" s="337">
        <f t="shared" si="41"/>
        <v>71</v>
      </c>
      <c r="E43" s="337">
        <f>SUM(E44:E45)</f>
        <v>2</v>
      </c>
      <c r="F43" s="337">
        <f>SUM(F44:F45)</f>
        <v>0</v>
      </c>
      <c r="G43" s="337">
        <f t="shared" si="42"/>
        <v>2</v>
      </c>
      <c r="H43" s="263">
        <f t="shared" si="43"/>
        <v>2.8169014084507043E-2</v>
      </c>
      <c r="I43" s="263" t="e">
        <f t="shared" si="3"/>
        <v>#DIV/0!</v>
      </c>
      <c r="J43" s="263">
        <f t="shared" si="4"/>
        <v>2.8169014084507043E-2</v>
      </c>
      <c r="K43" s="337">
        <f>SUM(K44:K45)</f>
        <v>63</v>
      </c>
      <c r="L43" s="337">
        <f>SUM(L44:L45)</f>
        <v>0</v>
      </c>
      <c r="M43" s="337">
        <f t="shared" si="5"/>
        <v>63</v>
      </c>
      <c r="N43" s="337">
        <f>SUM(N44:N45)</f>
        <v>8</v>
      </c>
      <c r="O43" s="337">
        <f>SUM(O44:O45)</f>
        <v>0</v>
      </c>
      <c r="P43" s="337">
        <f t="shared" si="6"/>
        <v>8</v>
      </c>
      <c r="Q43" s="263">
        <f t="shared" si="7"/>
        <v>0.12698412698412698</v>
      </c>
      <c r="R43" s="263" t="e">
        <f t="shared" si="8"/>
        <v>#DIV/0!</v>
      </c>
      <c r="S43" s="263">
        <f t="shared" si="9"/>
        <v>0.12698412698412698</v>
      </c>
      <c r="T43" s="337">
        <f>SUM(T44:T45)</f>
        <v>47</v>
      </c>
      <c r="U43" s="337">
        <f>SUM(U44:U45)</f>
        <v>0</v>
      </c>
      <c r="V43" s="337">
        <f t="shared" si="10"/>
        <v>47</v>
      </c>
      <c r="W43" s="337">
        <f>SUM(W44:W45)</f>
        <v>6</v>
      </c>
      <c r="X43" s="337">
        <f>SUM(X44:X45)</f>
        <v>0</v>
      </c>
      <c r="Y43" s="337">
        <f t="shared" si="11"/>
        <v>6</v>
      </c>
      <c r="Z43" s="263">
        <f t="shared" si="12"/>
        <v>0.1276595744680851</v>
      </c>
      <c r="AA43" s="263" t="e">
        <f t="shared" si="13"/>
        <v>#DIV/0!</v>
      </c>
      <c r="AB43" s="263">
        <f t="shared" si="14"/>
        <v>0.1276595744680851</v>
      </c>
      <c r="AC43" s="337">
        <f>SUM(AC44:AC45)</f>
        <v>0</v>
      </c>
      <c r="AD43" s="337">
        <f>SUM(AD44:AD45)</f>
        <v>0</v>
      </c>
      <c r="AE43" s="337">
        <f t="shared" si="15"/>
        <v>0</v>
      </c>
      <c r="AF43" s="337">
        <f>SUM(AF44:AF45)</f>
        <v>0</v>
      </c>
      <c r="AG43" s="337">
        <f>SUM(AG44:AG45)</f>
        <v>0</v>
      </c>
      <c r="AH43" s="337">
        <f t="shared" si="16"/>
        <v>0</v>
      </c>
      <c r="AI43" s="263" t="e">
        <f t="shared" si="17"/>
        <v>#DIV/0!</v>
      </c>
      <c r="AJ43" s="263" t="e">
        <f t="shared" si="18"/>
        <v>#DIV/0!</v>
      </c>
      <c r="AK43" s="263" t="e">
        <f t="shared" si="19"/>
        <v>#DIV/0!</v>
      </c>
      <c r="AL43" s="337">
        <f>SUM(AL44:AL45)</f>
        <v>181</v>
      </c>
      <c r="AM43" s="337">
        <f>SUM(AM44:AM45)</f>
        <v>0</v>
      </c>
      <c r="AN43" s="337">
        <f t="shared" si="45"/>
        <v>181</v>
      </c>
      <c r="AO43" s="337">
        <f>SUM(AO44:AO45)</f>
        <v>16</v>
      </c>
      <c r="AP43" s="337">
        <f>SUM(AP44:AP45)</f>
        <v>0</v>
      </c>
      <c r="AQ43" s="337">
        <f t="shared" ref="AQ43:AQ45" si="121">SUM(AO43:AP43)</f>
        <v>16</v>
      </c>
      <c r="AR43" s="263">
        <f t="shared" si="112"/>
        <v>8.8397790055248615E-2</v>
      </c>
      <c r="AS43" s="263" t="e">
        <f t="shared" si="23"/>
        <v>#DIV/0!</v>
      </c>
      <c r="AT43" s="263">
        <f t="shared" si="24"/>
        <v>8.8397790055248615E-2</v>
      </c>
      <c r="AU43" s="117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  <c r="BAW43" s="112"/>
      <c r="BAX43" s="112"/>
      <c r="BAY43" s="112"/>
      <c r="BAZ43" s="112"/>
      <c r="BBA43" s="112"/>
      <c r="BBB43" s="112"/>
      <c r="BBC43" s="112"/>
      <c r="BBD43" s="112"/>
      <c r="BBE43" s="112"/>
      <c r="BBF43" s="112"/>
      <c r="BBG43" s="112"/>
      <c r="BBH43" s="112"/>
      <c r="BBI43" s="112"/>
      <c r="BBJ43" s="112"/>
      <c r="BBK43" s="112"/>
      <c r="BBL43" s="112"/>
      <c r="BBM43" s="112"/>
      <c r="BBN43" s="112"/>
      <c r="BBO43" s="112"/>
      <c r="BBP43" s="112"/>
      <c r="BBQ43" s="112"/>
      <c r="BBR43" s="112"/>
      <c r="BBS43" s="112"/>
      <c r="BBT43" s="112"/>
      <c r="BBU43" s="112"/>
      <c r="BBV43" s="112"/>
      <c r="BBW43" s="112"/>
      <c r="BBX43" s="112"/>
      <c r="BBY43" s="112"/>
      <c r="BBZ43" s="112"/>
      <c r="BCA43" s="112"/>
      <c r="BCB43" s="112"/>
      <c r="BCC43" s="112"/>
      <c r="BCD43" s="112"/>
      <c r="BCE43" s="112"/>
      <c r="BCF43" s="112"/>
      <c r="BCG43" s="112"/>
      <c r="BCH43" s="112"/>
      <c r="BCI43" s="112"/>
      <c r="BCJ43" s="112"/>
      <c r="BCK43" s="112"/>
      <c r="BCL43" s="112"/>
      <c r="BCM43" s="112"/>
      <c r="BCN43" s="112"/>
      <c r="BCO43" s="112"/>
      <c r="BCP43" s="112"/>
      <c r="BCQ43" s="112"/>
      <c r="BCR43" s="112"/>
      <c r="BCS43" s="112"/>
      <c r="BCT43" s="112"/>
      <c r="BCU43" s="112"/>
      <c r="BCV43" s="112"/>
      <c r="BCW43" s="112"/>
      <c r="BCX43" s="112"/>
      <c r="BCY43" s="112"/>
      <c r="BCZ43" s="112"/>
      <c r="BDA43" s="112"/>
      <c r="BDB43" s="112"/>
      <c r="BDC43" s="112"/>
      <c r="BDD43" s="112"/>
      <c r="BDE43" s="112"/>
      <c r="BDF43" s="112"/>
      <c r="BDG43" s="112"/>
      <c r="BDH43" s="112"/>
      <c r="BDI43" s="112"/>
      <c r="BDJ43" s="112"/>
      <c r="BDK43" s="112"/>
      <c r="BDL43" s="112"/>
      <c r="BDM43" s="112"/>
      <c r="BDN43" s="112"/>
      <c r="BDO43" s="112"/>
      <c r="BDP43" s="112"/>
      <c r="BDQ43" s="112"/>
      <c r="BDR43" s="112"/>
      <c r="BDS43" s="112"/>
      <c r="BDT43" s="112"/>
      <c r="BDU43" s="112"/>
      <c r="BDV43" s="112"/>
      <c r="BDW43" s="112"/>
      <c r="BDX43" s="112"/>
      <c r="BDY43" s="112"/>
      <c r="BDZ43" s="112"/>
      <c r="BEA43" s="112"/>
      <c r="BEB43" s="112"/>
      <c r="BEC43" s="112"/>
      <c r="BED43" s="112"/>
      <c r="BEE43" s="112"/>
      <c r="BEF43" s="112"/>
      <c r="BEG43" s="112"/>
      <c r="BEH43" s="112"/>
      <c r="BEI43" s="112"/>
      <c r="BEJ43" s="112"/>
      <c r="BEK43" s="112"/>
      <c r="BEL43" s="112"/>
      <c r="BEM43" s="112"/>
      <c r="BEN43" s="112"/>
      <c r="BEO43" s="112"/>
      <c r="BEP43" s="112"/>
      <c r="BEQ43" s="112"/>
      <c r="BER43" s="112"/>
      <c r="BES43" s="112"/>
      <c r="BET43" s="112"/>
      <c r="BEU43" s="112"/>
      <c r="BEV43" s="112"/>
      <c r="BEW43" s="112"/>
      <c r="BEX43" s="112"/>
      <c r="BEY43" s="112"/>
      <c r="BEZ43" s="112"/>
      <c r="BFA43" s="112"/>
      <c r="BFB43" s="112"/>
      <c r="BFC43" s="112"/>
      <c r="BFD43" s="112"/>
      <c r="BFE43" s="112"/>
      <c r="BFF43" s="112"/>
      <c r="BFG43" s="112"/>
      <c r="BFH43" s="112"/>
      <c r="BFI43" s="112"/>
      <c r="BFJ43" s="112"/>
      <c r="BFK43" s="112"/>
      <c r="BFL43" s="112"/>
      <c r="BFM43" s="112"/>
      <c r="BFN43" s="112"/>
      <c r="BFO43" s="112"/>
      <c r="BFP43" s="112"/>
      <c r="BFQ43" s="112"/>
      <c r="BFR43" s="112"/>
      <c r="BFS43" s="112"/>
      <c r="BFT43" s="112"/>
      <c r="BFU43" s="112"/>
      <c r="BFV43" s="112"/>
      <c r="BFW43" s="112"/>
      <c r="BFX43" s="112"/>
      <c r="BFY43" s="112"/>
      <c r="BFZ43" s="112"/>
      <c r="BGA43" s="112"/>
      <c r="BGB43" s="112"/>
      <c r="BGC43" s="112"/>
      <c r="BGD43" s="112"/>
      <c r="BGE43" s="112"/>
      <c r="BGF43" s="112"/>
      <c r="BGG43" s="112"/>
      <c r="BGH43" s="112"/>
      <c r="BGI43" s="112"/>
      <c r="BGJ43" s="112"/>
      <c r="BGK43" s="112"/>
      <c r="BGL43" s="112"/>
      <c r="BGM43" s="112"/>
      <c r="BGN43" s="112"/>
      <c r="BGO43" s="112"/>
      <c r="BGP43" s="112"/>
      <c r="BGQ43" s="112"/>
      <c r="BGR43" s="112"/>
      <c r="BGS43" s="112"/>
      <c r="BGT43" s="112"/>
      <c r="BGU43" s="112"/>
      <c r="BGV43" s="112"/>
      <c r="BGW43" s="112"/>
      <c r="BGX43" s="112"/>
      <c r="BGY43" s="112"/>
      <c r="BGZ43" s="112"/>
      <c r="BHA43" s="112"/>
      <c r="BHB43" s="112"/>
      <c r="BHC43" s="112"/>
      <c r="BHD43" s="112"/>
      <c r="BHE43" s="112"/>
      <c r="BHF43" s="112"/>
      <c r="BHG43" s="112"/>
      <c r="BHH43" s="112"/>
      <c r="BHI43" s="112"/>
      <c r="BHJ43" s="112"/>
      <c r="BHK43" s="112"/>
      <c r="BHL43" s="112"/>
      <c r="BHM43" s="112"/>
      <c r="BHN43" s="112"/>
      <c r="BHO43" s="112"/>
      <c r="BHP43" s="112"/>
      <c r="BHQ43" s="112"/>
      <c r="BHR43" s="112"/>
      <c r="BHS43" s="112"/>
      <c r="BHT43" s="112"/>
      <c r="BHU43" s="112"/>
      <c r="BHV43" s="112"/>
      <c r="BHW43" s="112"/>
      <c r="BHX43" s="112"/>
      <c r="BHY43" s="112"/>
      <c r="BHZ43" s="112"/>
      <c r="BIA43" s="112"/>
      <c r="BIB43" s="112"/>
      <c r="BIC43" s="112"/>
      <c r="BID43" s="112"/>
      <c r="BIE43" s="112"/>
      <c r="BIF43" s="112"/>
      <c r="BIG43" s="112"/>
      <c r="BIH43" s="112"/>
      <c r="BII43" s="112"/>
      <c r="BIJ43" s="112"/>
      <c r="BIK43" s="112"/>
      <c r="BIL43" s="112"/>
      <c r="BIM43" s="112"/>
      <c r="BIN43" s="112"/>
      <c r="BIO43" s="112"/>
      <c r="BIP43" s="112"/>
      <c r="BIQ43" s="112"/>
      <c r="BIR43" s="112"/>
      <c r="BIS43" s="112"/>
      <c r="BIT43" s="112"/>
      <c r="BIU43" s="112"/>
      <c r="BIV43" s="112"/>
      <c r="BIW43" s="112"/>
      <c r="BIX43" s="112"/>
      <c r="BIY43" s="112"/>
      <c r="BIZ43" s="112"/>
      <c r="BJA43" s="112"/>
      <c r="BJB43" s="112"/>
      <c r="BJC43" s="112"/>
      <c r="BJD43" s="112"/>
      <c r="BJE43" s="112"/>
      <c r="BJF43" s="112"/>
      <c r="BJG43" s="112"/>
      <c r="BJH43" s="112"/>
      <c r="BJI43" s="112"/>
      <c r="BJJ43" s="112"/>
      <c r="BJK43" s="112"/>
      <c r="BJL43" s="112"/>
      <c r="BJM43" s="112"/>
      <c r="BJN43" s="112"/>
      <c r="BJO43" s="112"/>
      <c r="BJP43" s="112"/>
      <c r="BJQ43" s="112"/>
      <c r="BJR43" s="112"/>
      <c r="BJS43" s="112"/>
      <c r="BJT43" s="112"/>
      <c r="BJU43" s="112"/>
      <c r="BJV43" s="112"/>
      <c r="BJW43" s="112"/>
      <c r="BJX43" s="112"/>
      <c r="BJY43" s="112"/>
      <c r="BJZ43" s="112"/>
      <c r="BKA43" s="112"/>
      <c r="BKB43" s="112"/>
      <c r="BKC43" s="112"/>
      <c r="BKD43" s="112"/>
      <c r="BKE43" s="112"/>
      <c r="BKF43" s="112"/>
      <c r="BKG43" s="112"/>
      <c r="BKH43" s="112"/>
      <c r="BKI43" s="112"/>
      <c r="BKJ43" s="112"/>
      <c r="BKK43" s="112"/>
      <c r="BKL43" s="112"/>
      <c r="BKM43" s="112"/>
      <c r="BKN43" s="112"/>
      <c r="BKO43" s="112"/>
      <c r="BKP43" s="112"/>
      <c r="BKQ43" s="112"/>
      <c r="BKR43" s="112"/>
      <c r="BKS43" s="112"/>
      <c r="BKT43" s="112"/>
      <c r="BKU43" s="112"/>
      <c r="BKV43" s="112"/>
      <c r="BKW43" s="112"/>
      <c r="BKX43" s="112"/>
      <c r="BKY43" s="112"/>
      <c r="BKZ43" s="112"/>
      <c r="BLA43" s="112"/>
      <c r="BLB43" s="112"/>
      <c r="BLC43" s="112"/>
      <c r="BLD43" s="112"/>
      <c r="BLE43" s="112"/>
      <c r="BLF43" s="112"/>
      <c r="BLG43" s="112"/>
      <c r="BLH43" s="112"/>
      <c r="BLI43" s="112"/>
      <c r="BLJ43" s="112"/>
      <c r="BLK43" s="112"/>
      <c r="BLL43" s="112"/>
      <c r="BLM43" s="112"/>
      <c r="BLN43" s="112"/>
      <c r="BLO43" s="112"/>
      <c r="BLP43" s="112"/>
      <c r="BLQ43" s="112"/>
      <c r="BLR43" s="112"/>
      <c r="BLS43" s="112"/>
      <c r="BLT43" s="112"/>
      <c r="BLU43" s="112"/>
      <c r="BLV43" s="112"/>
      <c r="BLW43" s="112"/>
      <c r="BLX43" s="112"/>
      <c r="BLY43" s="112"/>
      <c r="BLZ43" s="112"/>
      <c r="BMA43" s="112"/>
      <c r="BMB43" s="112"/>
      <c r="BMC43" s="112"/>
      <c r="BMD43" s="112"/>
      <c r="BME43" s="112"/>
      <c r="BMF43" s="112"/>
      <c r="BMG43" s="112"/>
      <c r="BMH43" s="112"/>
      <c r="BMI43" s="112"/>
      <c r="BMJ43" s="112"/>
      <c r="BMK43" s="112"/>
      <c r="BML43" s="112"/>
      <c r="BMM43" s="112"/>
      <c r="BMN43" s="112"/>
      <c r="BMO43" s="112"/>
      <c r="BMP43" s="112"/>
      <c r="BMQ43" s="112"/>
      <c r="BMR43" s="112"/>
      <c r="BMS43" s="112"/>
      <c r="BMT43" s="112"/>
      <c r="BMU43" s="112"/>
      <c r="BMV43" s="112"/>
      <c r="BMW43" s="112"/>
      <c r="BMX43" s="112"/>
      <c r="BMY43" s="112"/>
      <c r="BMZ43" s="112"/>
      <c r="BNA43" s="112"/>
      <c r="BNB43" s="112"/>
      <c r="BNC43" s="112"/>
      <c r="BND43" s="112"/>
      <c r="BNE43" s="112"/>
      <c r="BNF43" s="112"/>
      <c r="BNG43" s="112"/>
      <c r="BNH43" s="112"/>
      <c r="BNI43" s="112"/>
      <c r="BNJ43" s="112"/>
      <c r="BNK43" s="112"/>
      <c r="BNL43" s="112"/>
      <c r="BNM43" s="112"/>
      <c r="BNN43" s="112"/>
      <c r="BNO43" s="112"/>
      <c r="BNP43" s="112"/>
      <c r="BNQ43" s="112"/>
      <c r="BNR43" s="112"/>
      <c r="BNS43" s="112"/>
      <c r="BNT43" s="112"/>
      <c r="BNU43" s="112"/>
      <c r="BNV43" s="112"/>
      <c r="BNW43" s="112"/>
      <c r="BNX43" s="112"/>
      <c r="BNY43" s="112"/>
      <c r="BNZ43" s="112"/>
      <c r="BOA43" s="112"/>
      <c r="BOB43" s="112"/>
      <c r="BOC43" s="112"/>
      <c r="BOD43" s="112"/>
      <c r="BOE43" s="112"/>
      <c r="BOF43" s="112"/>
      <c r="BOG43" s="112"/>
      <c r="BOH43" s="112"/>
      <c r="BOI43" s="112"/>
      <c r="BOJ43" s="112"/>
      <c r="BOK43" s="112"/>
      <c r="BOL43" s="112"/>
      <c r="BOM43" s="112"/>
      <c r="BON43" s="112"/>
      <c r="BOO43" s="112"/>
      <c r="BOP43" s="112"/>
      <c r="BOQ43" s="112"/>
      <c r="BOR43" s="112"/>
      <c r="BOS43" s="112"/>
      <c r="BOT43" s="112"/>
      <c r="BOU43" s="112"/>
      <c r="BOV43" s="112"/>
      <c r="BOW43" s="112"/>
      <c r="BOX43" s="112"/>
      <c r="BOY43" s="112"/>
      <c r="BOZ43" s="112"/>
      <c r="BPA43" s="112"/>
      <c r="BPB43" s="112"/>
      <c r="BPC43" s="112"/>
      <c r="BPD43" s="112"/>
      <c r="BPE43" s="112"/>
      <c r="BPF43" s="112"/>
      <c r="BPG43" s="112"/>
      <c r="BPH43" s="112"/>
      <c r="BPI43" s="112"/>
      <c r="BPJ43" s="112"/>
      <c r="BPK43" s="112"/>
      <c r="BPL43" s="112"/>
      <c r="BPM43" s="112"/>
      <c r="BPN43" s="112"/>
      <c r="BPO43" s="112"/>
      <c r="BPP43" s="112"/>
      <c r="BPQ43" s="112"/>
      <c r="BPR43" s="112"/>
      <c r="BPS43" s="112"/>
      <c r="BPT43" s="112"/>
      <c r="BPU43" s="112"/>
      <c r="BPV43" s="112"/>
      <c r="BPW43" s="112"/>
      <c r="BPX43" s="112"/>
      <c r="BPY43" s="112"/>
      <c r="BPZ43" s="112"/>
      <c r="BQA43" s="112"/>
      <c r="BQB43" s="112"/>
      <c r="BQC43" s="112"/>
      <c r="BQD43" s="112"/>
      <c r="BQE43" s="112"/>
      <c r="BQF43" s="112"/>
      <c r="BQG43" s="112"/>
      <c r="BQH43" s="112"/>
      <c r="BQI43" s="112"/>
      <c r="BQJ43" s="112"/>
      <c r="BQK43" s="112"/>
      <c r="BQL43" s="112"/>
      <c r="BQM43" s="112"/>
      <c r="BQN43" s="112"/>
      <c r="BQO43" s="112"/>
      <c r="BQP43" s="112"/>
      <c r="BQQ43" s="112"/>
      <c r="BQR43" s="112"/>
      <c r="BQS43" s="112"/>
      <c r="BQT43" s="112"/>
      <c r="BQU43" s="112"/>
      <c r="BQV43" s="112"/>
      <c r="BQW43" s="112"/>
      <c r="BQX43" s="112"/>
      <c r="BQY43" s="112"/>
      <c r="BQZ43" s="112"/>
      <c r="BRA43" s="112"/>
      <c r="BRB43" s="112"/>
      <c r="BRC43" s="112"/>
      <c r="BRD43" s="112"/>
      <c r="BRE43" s="112"/>
      <c r="BRF43" s="112"/>
      <c r="BRG43" s="112"/>
      <c r="BRH43" s="112"/>
      <c r="BRI43" s="112"/>
      <c r="BRJ43" s="112"/>
      <c r="BRK43" s="112"/>
      <c r="BRL43" s="112"/>
      <c r="BRM43" s="112"/>
      <c r="BRN43" s="112"/>
      <c r="BRO43" s="112"/>
      <c r="BRP43" s="112"/>
      <c r="BRQ43" s="112"/>
      <c r="BRR43" s="112"/>
      <c r="BRS43" s="112"/>
      <c r="BRT43" s="112"/>
      <c r="BRU43" s="112"/>
      <c r="BRV43" s="112"/>
      <c r="BRW43" s="112"/>
      <c r="BRX43" s="112"/>
      <c r="BRY43" s="112"/>
      <c r="BRZ43" s="112"/>
      <c r="BSA43" s="112"/>
      <c r="BSB43" s="112"/>
      <c r="BSC43" s="112"/>
      <c r="BSD43" s="112"/>
      <c r="BSE43" s="112"/>
      <c r="BSF43" s="112"/>
      <c r="BSG43" s="112"/>
      <c r="BSH43" s="112"/>
      <c r="BSI43" s="112"/>
      <c r="BSJ43" s="112"/>
      <c r="BSK43" s="112"/>
      <c r="BSL43" s="112"/>
      <c r="BSM43" s="112"/>
      <c r="BSN43" s="112"/>
      <c r="BSO43" s="112"/>
      <c r="BSP43" s="112"/>
      <c r="BSQ43" s="112"/>
      <c r="BSR43" s="112"/>
      <c r="BSS43" s="112"/>
      <c r="BST43" s="112"/>
      <c r="BSU43" s="112"/>
      <c r="BSV43" s="112"/>
      <c r="BSW43" s="112"/>
      <c r="BSX43" s="112"/>
      <c r="BSY43" s="112"/>
      <c r="BSZ43" s="112"/>
      <c r="BTA43" s="112"/>
      <c r="BTB43" s="112"/>
      <c r="BTC43" s="112"/>
      <c r="BTD43" s="112"/>
      <c r="BTE43" s="112"/>
      <c r="BTF43" s="112"/>
      <c r="BTG43" s="112"/>
      <c r="BTH43" s="112"/>
      <c r="BTI43" s="112"/>
      <c r="BTJ43" s="112"/>
      <c r="BTK43" s="112"/>
      <c r="BTL43" s="112"/>
      <c r="BTM43" s="112"/>
      <c r="BTN43" s="112"/>
      <c r="BTO43" s="112"/>
      <c r="BTP43" s="112"/>
      <c r="BTQ43" s="112"/>
      <c r="BTR43" s="112"/>
      <c r="BTS43" s="112"/>
      <c r="BTT43" s="112"/>
      <c r="BTU43" s="112"/>
      <c r="BTV43" s="112"/>
      <c r="BTW43" s="112"/>
      <c r="BTX43" s="112"/>
      <c r="BTY43" s="112"/>
      <c r="BTZ43" s="112"/>
      <c r="BUA43" s="112"/>
      <c r="BUB43" s="112"/>
      <c r="BUC43" s="112"/>
      <c r="BUD43" s="112"/>
      <c r="BUE43" s="112"/>
      <c r="BUF43" s="112"/>
      <c r="BUG43" s="112"/>
      <c r="BUH43" s="112"/>
      <c r="BUI43" s="112"/>
      <c r="BUJ43" s="112"/>
      <c r="BUK43" s="112"/>
      <c r="BUL43" s="112"/>
      <c r="BUM43" s="112"/>
      <c r="BUN43" s="112"/>
      <c r="BUO43" s="112"/>
      <c r="BUP43" s="112"/>
      <c r="BUQ43" s="112"/>
      <c r="BUR43" s="112"/>
      <c r="BUS43" s="112"/>
      <c r="BUT43" s="112"/>
      <c r="BUU43" s="112"/>
      <c r="BUV43" s="112"/>
      <c r="BUW43" s="112"/>
      <c r="BUX43" s="112"/>
      <c r="BUY43" s="112"/>
      <c r="BUZ43" s="112"/>
      <c r="BVA43" s="112"/>
      <c r="BVB43" s="112"/>
      <c r="BVC43" s="112"/>
      <c r="BVD43" s="112"/>
      <c r="BVE43" s="112"/>
      <c r="BVF43" s="112"/>
      <c r="BVG43" s="112"/>
      <c r="BVH43" s="112"/>
      <c r="BVI43" s="112"/>
      <c r="BVJ43" s="112"/>
      <c r="BVK43" s="112"/>
      <c r="BVL43" s="112"/>
      <c r="BVM43" s="112"/>
      <c r="BVN43" s="112"/>
      <c r="BVO43" s="112"/>
      <c r="BVP43" s="112"/>
      <c r="BVQ43" s="112"/>
      <c r="BVR43" s="112"/>
      <c r="BVS43" s="112"/>
      <c r="BVT43" s="112"/>
      <c r="BVU43" s="112"/>
      <c r="BVV43" s="112"/>
      <c r="BVW43" s="112"/>
      <c r="BVX43" s="112"/>
      <c r="BVY43" s="112"/>
      <c r="BVZ43" s="112"/>
      <c r="BWA43" s="112"/>
      <c r="BWB43" s="112"/>
      <c r="BWC43" s="112"/>
      <c r="BWD43" s="112"/>
      <c r="BWE43" s="112"/>
      <c r="BWF43" s="112"/>
      <c r="BWG43" s="112"/>
      <c r="BWH43" s="112"/>
      <c r="BWI43" s="112"/>
      <c r="BWJ43" s="112"/>
      <c r="BWK43" s="112"/>
      <c r="BWL43" s="112"/>
      <c r="BWM43" s="112"/>
      <c r="BWN43" s="112"/>
      <c r="BWO43" s="112"/>
      <c r="BWP43" s="112"/>
      <c r="BWQ43" s="112"/>
      <c r="BWR43" s="112"/>
      <c r="BWS43" s="112"/>
      <c r="BWT43" s="112"/>
      <c r="BWU43" s="112"/>
      <c r="BWV43" s="112"/>
      <c r="BWW43" s="112"/>
      <c r="BWX43" s="112"/>
      <c r="BWY43" s="112"/>
      <c r="BWZ43" s="112"/>
      <c r="BXA43" s="112"/>
      <c r="BXB43" s="112"/>
      <c r="BXC43" s="112"/>
      <c r="BXD43" s="112"/>
      <c r="BXE43" s="112"/>
      <c r="BXF43" s="112"/>
      <c r="BXG43" s="112"/>
      <c r="BXH43" s="112"/>
      <c r="BXI43" s="112"/>
      <c r="BXJ43" s="112"/>
      <c r="BXK43" s="112"/>
      <c r="BXL43" s="112"/>
      <c r="BXM43" s="112"/>
      <c r="BXN43" s="112"/>
      <c r="BXO43" s="112"/>
      <c r="BXP43" s="112"/>
      <c r="BXQ43" s="112"/>
      <c r="BXR43" s="112"/>
      <c r="BXS43" s="112"/>
      <c r="BXT43" s="112"/>
      <c r="BXU43" s="112"/>
      <c r="BXV43" s="112"/>
      <c r="BXW43" s="112"/>
      <c r="BXX43" s="112"/>
      <c r="BXY43" s="112"/>
      <c r="BXZ43" s="112"/>
      <c r="BYA43" s="112"/>
      <c r="BYB43" s="112"/>
      <c r="BYC43" s="112"/>
      <c r="BYD43" s="112"/>
      <c r="BYE43" s="112"/>
      <c r="BYF43" s="112"/>
      <c r="BYG43" s="112"/>
      <c r="BYH43" s="112"/>
      <c r="BYI43" s="112"/>
      <c r="BYJ43" s="112"/>
      <c r="BYK43" s="112"/>
      <c r="BYL43" s="112"/>
      <c r="BYM43" s="112"/>
      <c r="BYN43" s="112"/>
      <c r="BYO43" s="112"/>
      <c r="BYP43" s="112"/>
      <c r="BYQ43" s="112"/>
      <c r="BYR43" s="112"/>
      <c r="BYS43" s="112"/>
      <c r="BYT43" s="112"/>
      <c r="BYU43" s="112"/>
      <c r="BYV43" s="112"/>
      <c r="BYW43" s="112"/>
      <c r="BYX43" s="112"/>
      <c r="BYY43" s="112"/>
      <c r="BYZ43" s="112"/>
      <c r="BZA43" s="112"/>
      <c r="BZB43" s="112"/>
      <c r="BZC43" s="112"/>
      <c r="BZD43" s="112"/>
      <c r="BZE43" s="112"/>
      <c r="BZF43" s="112"/>
      <c r="BZG43" s="112"/>
      <c r="BZH43" s="112"/>
      <c r="BZI43" s="112"/>
      <c r="BZJ43" s="112"/>
      <c r="BZK43" s="112"/>
      <c r="BZL43" s="112"/>
      <c r="BZM43" s="112"/>
      <c r="BZN43" s="112"/>
      <c r="BZO43" s="112"/>
      <c r="BZP43" s="112"/>
      <c r="BZQ43" s="112"/>
      <c r="BZR43" s="112"/>
      <c r="BZS43" s="112"/>
      <c r="BZT43" s="112"/>
      <c r="BZU43" s="112"/>
      <c r="BZV43" s="112"/>
      <c r="BZW43" s="112"/>
      <c r="BZX43" s="112"/>
      <c r="BZY43" s="112"/>
      <c r="BZZ43" s="112"/>
      <c r="CAA43" s="112"/>
      <c r="CAB43" s="112"/>
      <c r="CAC43" s="112"/>
      <c r="CAD43" s="112"/>
      <c r="CAE43" s="112"/>
      <c r="CAF43" s="112"/>
      <c r="CAG43" s="112"/>
      <c r="CAH43" s="112"/>
      <c r="CAI43" s="112"/>
      <c r="CAJ43" s="112"/>
      <c r="CAK43" s="112"/>
      <c r="CAL43" s="112"/>
      <c r="CAM43" s="112"/>
      <c r="CAN43" s="112"/>
      <c r="CAO43" s="112"/>
      <c r="CAP43" s="112"/>
      <c r="CAQ43" s="112"/>
      <c r="CAR43" s="112"/>
      <c r="CAS43" s="112"/>
      <c r="CAT43" s="112"/>
      <c r="CAU43" s="112"/>
      <c r="CAV43" s="112"/>
      <c r="CAW43" s="112"/>
      <c r="CAX43" s="112"/>
      <c r="CAY43" s="112"/>
      <c r="CAZ43" s="112"/>
      <c r="CBA43" s="112"/>
      <c r="CBB43" s="112"/>
      <c r="CBC43" s="112"/>
      <c r="CBD43" s="112"/>
      <c r="CBE43" s="112"/>
      <c r="CBF43" s="112"/>
      <c r="CBG43" s="112"/>
      <c r="CBH43" s="112"/>
      <c r="CBI43" s="112"/>
      <c r="CBJ43" s="112"/>
      <c r="CBK43" s="112"/>
      <c r="CBL43" s="112"/>
      <c r="CBM43" s="112"/>
      <c r="CBN43" s="112"/>
      <c r="CBO43" s="112"/>
      <c r="CBP43" s="112"/>
      <c r="CBQ43" s="112"/>
      <c r="CBR43" s="112"/>
      <c r="CBS43" s="112"/>
      <c r="CBT43" s="112"/>
      <c r="CBU43" s="112"/>
      <c r="CBV43" s="112"/>
      <c r="CBW43" s="112"/>
      <c r="CBX43" s="112"/>
      <c r="CBY43" s="112"/>
      <c r="CBZ43" s="112"/>
      <c r="CCA43" s="112"/>
      <c r="CCB43" s="112"/>
      <c r="CCC43" s="112"/>
      <c r="CCD43" s="112"/>
      <c r="CCE43" s="112"/>
      <c r="CCF43" s="112"/>
      <c r="CCG43" s="112"/>
      <c r="CCH43" s="112"/>
      <c r="CCI43" s="112"/>
      <c r="CCJ43" s="112"/>
      <c r="CCK43" s="112"/>
      <c r="CCL43" s="112"/>
      <c r="CCM43" s="112"/>
      <c r="CCN43" s="112"/>
      <c r="CCO43" s="112"/>
      <c r="CCP43" s="112"/>
      <c r="CCQ43" s="112"/>
      <c r="CCR43" s="112"/>
      <c r="CCS43" s="112"/>
      <c r="CCT43" s="112"/>
      <c r="CCU43" s="112"/>
      <c r="CCV43" s="112"/>
      <c r="CCW43" s="112"/>
      <c r="CCX43" s="112"/>
      <c r="CCY43" s="112"/>
      <c r="CCZ43" s="112"/>
      <c r="CDA43" s="112"/>
      <c r="CDB43" s="112"/>
      <c r="CDC43" s="112"/>
      <c r="CDD43" s="112"/>
      <c r="CDE43" s="112"/>
      <c r="CDF43" s="112"/>
      <c r="CDG43" s="112"/>
      <c r="CDH43" s="112"/>
      <c r="CDI43" s="112"/>
      <c r="CDJ43" s="112"/>
      <c r="CDK43" s="112"/>
      <c r="CDL43" s="112"/>
      <c r="CDM43" s="112"/>
      <c r="CDN43" s="112"/>
      <c r="CDO43" s="112"/>
      <c r="CDP43" s="112"/>
      <c r="CDQ43" s="112"/>
      <c r="CDR43" s="112"/>
      <c r="CDS43" s="112"/>
      <c r="CDT43" s="112"/>
      <c r="CDU43" s="112"/>
      <c r="CDV43" s="112"/>
      <c r="CDW43" s="112"/>
      <c r="CDX43" s="112"/>
      <c r="CDY43" s="112"/>
      <c r="CDZ43" s="112"/>
      <c r="CEA43" s="112"/>
      <c r="CEB43" s="112"/>
      <c r="CEC43" s="112"/>
      <c r="CED43" s="112"/>
      <c r="CEE43" s="112"/>
      <c r="CEF43" s="112"/>
      <c r="CEG43" s="112"/>
      <c r="CEH43" s="112"/>
      <c r="CEI43" s="112"/>
      <c r="CEJ43" s="112"/>
      <c r="CEK43" s="112"/>
      <c r="CEL43" s="112"/>
      <c r="CEM43" s="112"/>
      <c r="CEN43" s="112"/>
      <c r="CEO43" s="112"/>
      <c r="CEP43" s="112"/>
      <c r="CEQ43" s="112"/>
      <c r="CER43" s="112"/>
      <c r="CES43" s="112"/>
      <c r="CET43" s="112"/>
      <c r="CEU43" s="112"/>
      <c r="CEV43" s="112"/>
      <c r="CEW43" s="112"/>
      <c r="CEX43" s="112"/>
      <c r="CEY43" s="112"/>
      <c r="CEZ43" s="112"/>
      <c r="CFA43" s="112"/>
      <c r="CFB43" s="112"/>
      <c r="CFC43" s="112"/>
      <c r="CFD43" s="112"/>
      <c r="CFE43" s="112"/>
      <c r="CFF43" s="112"/>
      <c r="CFG43" s="112"/>
      <c r="CFH43" s="112"/>
      <c r="CFI43" s="112"/>
      <c r="CFJ43" s="112"/>
      <c r="CFK43" s="112"/>
      <c r="CFL43" s="112"/>
      <c r="CFM43" s="112"/>
      <c r="CFN43" s="112"/>
      <c r="CFO43" s="112"/>
      <c r="CFP43" s="112"/>
      <c r="CFQ43" s="112"/>
      <c r="CFR43" s="112"/>
      <c r="CFS43" s="112"/>
      <c r="CFT43" s="112"/>
      <c r="CFU43" s="112"/>
      <c r="CFV43" s="112"/>
      <c r="CFW43" s="112"/>
      <c r="CFX43" s="112"/>
      <c r="CFY43" s="112"/>
      <c r="CFZ43" s="112"/>
      <c r="CGA43" s="112"/>
      <c r="CGB43" s="112"/>
      <c r="CGC43" s="112"/>
      <c r="CGD43" s="112"/>
      <c r="CGE43" s="112"/>
      <c r="CGF43" s="112"/>
      <c r="CGG43" s="112"/>
      <c r="CGH43" s="112"/>
      <c r="CGI43" s="112"/>
      <c r="CGJ43" s="112"/>
      <c r="CGK43" s="112"/>
      <c r="CGL43" s="112"/>
      <c r="CGM43" s="112"/>
      <c r="CGN43" s="112"/>
      <c r="CGO43" s="112"/>
      <c r="CGP43" s="112"/>
      <c r="CGQ43" s="112"/>
      <c r="CGR43" s="112"/>
      <c r="CGS43" s="112"/>
      <c r="CGT43" s="112"/>
      <c r="CGU43" s="112"/>
      <c r="CGV43" s="112"/>
      <c r="CGW43" s="112"/>
      <c r="CGX43" s="112"/>
      <c r="CGY43" s="112"/>
      <c r="CGZ43" s="112"/>
      <c r="CHA43" s="112"/>
      <c r="CHB43" s="112"/>
      <c r="CHC43" s="112"/>
      <c r="CHD43" s="112"/>
      <c r="CHE43" s="112"/>
      <c r="CHF43" s="112"/>
      <c r="CHG43" s="112"/>
      <c r="CHH43" s="112"/>
      <c r="CHI43" s="112"/>
      <c r="CHJ43" s="112"/>
      <c r="CHK43" s="112"/>
      <c r="CHL43" s="112"/>
      <c r="CHM43" s="112"/>
      <c r="CHN43" s="112"/>
      <c r="CHO43" s="112"/>
      <c r="CHP43" s="112"/>
      <c r="CHQ43" s="112"/>
      <c r="CHR43" s="112"/>
      <c r="CHS43" s="112"/>
      <c r="CHT43" s="112"/>
      <c r="CHU43" s="112"/>
      <c r="CHV43" s="112"/>
      <c r="CHW43" s="112"/>
      <c r="CHX43" s="112"/>
      <c r="CHY43" s="112"/>
      <c r="CHZ43" s="112"/>
      <c r="CIA43" s="112"/>
      <c r="CIB43" s="112"/>
      <c r="CIC43" s="112"/>
      <c r="CID43" s="112"/>
      <c r="CIE43" s="112"/>
      <c r="CIF43" s="112"/>
      <c r="CIG43" s="112"/>
      <c r="CIH43" s="112"/>
      <c r="CII43" s="112"/>
      <c r="CIJ43" s="112"/>
      <c r="CIK43" s="112"/>
      <c r="CIL43" s="112"/>
      <c r="CIM43" s="112"/>
      <c r="CIN43" s="112"/>
      <c r="CIO43" s="112"/>
      <c r="CIP43" s="112"/>
      <c r="CIQ43" s="112"/>
      <c r="CIR43" s="112"/>
      <c r="CIS43" s="112"/>
      <c r="CIT43" s="112"/>
      <c r="CIU43" s="112"/>
      <c r="CIV43" s="112"/>
      <c r="CIW43" s="112"/>
      <c r="CIX43" s="112"/>
      <c r="CIY43" s="112"/>
      <c r="CIZ43" s="112"/>
      <c r="CJA43" s="112"/>
      <c r="CJB43" s="112"/>
      <c r="CJC43" s="112"/>
      <c r="CJD43" s="112"/>
      <c r="CJE43" s="112"/>
      <c r="CJF43" s="112"/>
      <c r="CJG43" s="112"/>
      <c r="CJH43" s="112"/>
      <c r="CJI43" s="112"/>
      <c r="CJJ43" s="112"/>
      <c r="CJK43" s="112"/>
      <c r="CJL43" s="112"/>
      <c r="CJM43" s="112"/>
      <c r="CJN43" s="112"/>
      <c r="CJO43" s="112"/>
      <c r="CJP43" s="112"/>
      <c r="CJQ43" s="112"/>
      <c r="CJR43" s="112"/>
      <c r="CJS43" s="112"/>
      <c r="CJT43" s="112"/>
      <c r="CJU43" s="112"/>
      <c r="CJV43" s="112"/>
      <c r="CJW43" s="112"/>
      <c r="CJX43" s="112"/>
      <c r="CJY43" s="112"/>
      <c r="CJZ43" s="112"/>
      <c r="CKA43" s="112"/>
      <c r="CKB43" s="112"/>
      <c r="CKC43" s="112"/>
      <c r="CKD43" s="112"/>
      <c r="CKE43" s="112"/>
      <c r="CKF43" s="112"/>
      <c r="CKG43" s="112"/>
      <c r="CKH43" s="112"/>
      <c r="CKI43" s="112"/>
      <c r="CKJ43" s="112"/>
      <c r="CKK43" s="112"/>
      <c r="CKL43" s="112"/>
      <c r="CKM43" s="112"/>
      <c r="CKN43" s="112"/>
      <c r="CKO43" s="112"/>
      <c r="CKP43" s="112"/>
      <c r="CKQ43" s="112"/>
      <c r="CKR43" s="112"/>
      <c r="CKS43" s="112"/>
      <c r="CKT43" s="112"/>
      <c r="CKU43" s="112"/>
      <c r="CKV43" s="112"/>
      <c r="CKW43" s="112"/>
      <c r="CKX43" s="112"/>
      <c r="CKY43" s="112"/>
      <c r="CKZ43" s="112"/>
      <c r="CLA43" s="112"/>
      <c r="CLB43" s="112"/>
      <c r="CLC43" s="112"/>
      <c r="CLD43" s="112"/>
      <c r="CLE43" s="112"/>
      <c r="CLF43" s="112"/>
      <c r="CLG43" s="112"/>
      <c r="CLH43" s="112"/>
      <c r="CLI43" s="112"/>
      <c r="CLJ43" s="112"/>
      <c r="CLK43" s="112"/>
      <c r="CLL43" s="112"/>
      <c r="CLM43" s="112"/>
      <c r="CLN43" s="112"/>
      <c r="CLO43" s="112"/>
      <c r="CLP43" s="112"/>
      <c r="CLQ43" s="112"/>
      <c r="CLR43" s="112"/>
      <c r="CLS43" s="112"/>
      <c r="CLT43" s="112"/>
      <c r="CLU43" s="112"/>
      <c r="CLV43" s="112"/>
      <c r="CLW43" s="112"/>
      <c r="CLX43" s="112"/>
      <c r="CLY43" s="112"/>
      <c r="CLZ43" s="112"/>
      <c r="CMA43" s="112"/>
      <c r="CMB43" s="112"/>
      <c r="CMC43" s="112"/>
      <c r="CMD43" s="112"/>
      <c r="CME43" s="112"/>
      <c r="CMF43" s="112"/>
      <c r="CMG43" s="112"/>
      <c r="CMH43" s="112"/>
      <c r="CMI43" s="112"/>
      <c r="CMJ43" s="112"/>
      <c r="CMK43" s="112"/>
      <c r="CML43" s="112"/>
      <c r="CMM43" s="112"/>
      <c r="CMN43" s="112"/>
      <c r="CMO43" s="112"/>
      <c r="CMP43" s="112"/>
      <c r="CMQ43" s="112"/>
      <c r="CMR43" s="112"/>
      <c r="CMS43" s="112"/>
      <c r="CMT43" s="112"/>
      <c r="CMU43" s="112"/>
      <c r="CMV43" s="112"/>
      <c r="CMW43" s="112"/>
      <c r="CMX43" s="112"/>
      <c r="CMY43" s="112"/>
      <c r="CMZ43" s="112"/>
      <c r="CNA43" s="112"/>
      <c r="CNB43" s="112"/>
      <c r="CNC43" s="112"/>
      <c r="CND43" s="112"/>
      <c r="CNE43" s="112"/>
      <c r="CNF43" s="112"/>
      <c r="CNG43" s="112"/>
      <c r="CNH43" s="112"/>
      <c r="CNI43" s="112"/>
      <c r="CNJ43" s="112"/>
      <c r="CNK43" s="112"/>
      <c r="CNL43" s="112"/>
      <c r="CNM43" s="112"/>
      <c r="CNN43" s="112"/>
      <c r="CNO43" s="112"/>
      <c r="CNP43" s="112"/>
      <c r="CNQ43" s="112"/>
      <c r="CNR43" s="112"/>
      <c r="CNS43" s="112"/>
      <c r="CNT43" s="112"/>
      <c r="CNU43" s="112"/>
      <c r="CNV43" s="112"/>
      <c r="CNW43" s="112"/>
      <c r="CNX43" s="112"/>
      <c r="CNY43" s="112"/>
      <c r="CNZ43" s="112"/>
      <c r="COA43" s="112"/>
      <c r="COB43" s="112"/>
      <c r="COC43" s="112"/>
      <c r="COD43" s="112"/>
      <c r="COE43" s="112"/>
      <c r="COF43" s="112"/>
      <c r="COG43" s="112"/>
      <c r="COH43" s="112"/>
      <c r="COI43" s="112"/>
      <c r="COJ43" s="112"/>
      <c r="COK43" s="112"/>
      <c r="COL43" s="112"/>
      <c r="COM43" s="112"/>
      <c r="CON43" s="112"/>
      <c r="COO43" s="112"/>
      <c r="COP43" s="112"/>
      <c r="COQ43" s="112"/>
      <c r="COR43" s="112"/>
      <c r="COS43" s="112"/>
      <c r="COT43" s="112"/>
      <c r="COU43" s="112"/>
      <c r="COV43" s="112"/>
      <c r="COW43" s="112"/>
      <c r="COX43" s="112"/>
      <c r="COY43" s="112"/>
      <c r="COZ43" s="112"/>
      <c r="CPA43" s="112"/>
      <c r="CPB43" s="112"/>
      <c r="CPC43" s="112"/>
      <c r="CPD43" s="112"/>
      <c r="CPE43" s="112"/>
      <c r="CPF43" s="112"/>
      <c r="CPG43" s="112"/>
      <c r="CPH43" s="112"/>
      <c r="CPI43" s="112"/>
      <c r="CPJ43" s="112"/>
      <c r="CPK43" s="112"/>
      <c r="CPL43" s="112"/>
      <c r="CPM43" s="112"/>
      <c r="CPN43" s="112"/>
      <c r="CPO43" s="112"/>
      <c r="CPP43" s="112"/>
      <c r="CPQ43" s="112"/>
      <c r="CPR43" s="112"/>
      <c r="CPS43" s="112"/>
      <c r="CPT43" s="112"/>
      <c r="CPU43" s="112"/>
      <c r="CPV43" s="112"/>
      <c r="CPW43" s="112"/>
      <c r="CPX43" s="112"/>
      <c r="CPY43" s="112"/>
      <c r="CPZ43" s="112"/>
      <c r="CQA43" s="112"/>
      <c r="CQB43" s="112"/>
      <c r="CQC43" s="112"/>
      <c r="CQD43" s="112"/>
      <c r="CQE43" s="112"/>
      <c r="CQF43" s="112"/>
      <c r="CQG43" s="112"/>
      <c r="CQH43" s="112"/>
      <c r="CQI43" s="112"/>
      <c r="CQJ43" s="112"/>
      <c r="CQK43" s="112"/>
      <c r="CQL43" s="112"/>
      <c r="CQM43" s="112"/>
      <c r="CQN43" s="112"/>
      <c r="CQO43" s="112"/>
      <c r="CQP43" s="112"/>
      <c r="CQQ43" s="112"/>
      <c r="CQR43" s="112"/>
      <c r="CQS43" s="112"/>
      <c r="CQT43" s="112"/>
      <c r="CQU43" s="112"/>
      <c r="CQV43" s="112"/>
      <c r="CQW43" s="112"/>
      <c r="CQX43" s="112"/>
      <c r="CQY43" s="112"/>
      <c r="CQZ43" s="112"/>
      <c r="CRA43" s="112"/>
      <c r="CRB43" s="112"/>
      <c r="CRC43" s="112"/>
      <c r="CRD43" s="112"/>
      <c r="CRE43" s="112"/>
      <c r="CRF43" s="112"/>
      <c r="CRG43" s="112"/>
      <c r="CRH43" s="112"/>
      <c r="CRI43" s="112"/>
      <c r="CRJ43" s="112"/>
      <c r="CRK43" s="112"/>
      <c r="CRL43" s="112"/>
      <c r="CRM43" s="112"/>
      <c r="CRN43" s="112"/>
      <c r="CRO43" s="112"/>
      <c r="CRP43" s="112"/>
      <c r="CRQ43" s="112"/>
      <c r="CRR43" s="112"/>
      <c r="CRS43" s="112"/>
      <c r="CRT43" s="112"/>
      <c r="CRU43" s="112"/>
      <c r="CRV43" s="112"/>
      <c r="CRW43" s="112"/>
      <c r="CRX43" s="112"/>
      <c r="CRY43" s="112"/>
      <c r="CRZ43" s="112"/>
      <c r="CSA43" s="112"/>
      <c r="CSB43" s="112"/>
      <c r="CSC43" s="112"/>
      <c r="CSD43" s="112"/>
      <c r="CSE43" s="112"/>
      <c r="CSF43" s="112"/>
      <c r="CSG43" s="112"/>
      <c r="CSH43" s="112"/>
      <c r="CSI43" s="112"/>
      <c r="CSJ43" s="112"/>
      <c r="CSK43" s="112"/>
      <c r="CSL43" s="112"/>
      <c r="CSM43" s="112"/>
      <c r="CSN43" s="112"/>
      <c r="CSO43" s="112"/>
      <c r="CSP43" s="112"/>
      <c r="CSQ43" s="112"/>
      <c r="CSR43" s="112"/>
      <c r="CSS43" s="112"/>
      <c r="CST43" s="112"/>
      <c r="CSU43" s="112"/>
      <c r="CSV43" s="112"/>
      <c r="CSW43" s="112"/>
      <c r="CSX43" s="112"/>
      <c r="CSY43" s="112"/>
      <c r="CSZ43" s="112"/>
      <c r="CTA43" s="112"/>
      <c r="CTB43" s="112"/>
      <c r="CTC43" s="112"/>
      <c r="CTD43" s="112"/>
      <c r="CTE43" s="112"/>
      <c r="CTF43" s="112"/>
      <c r="CTG43" s="112"/>
      <c r="CTH43" s="112"/>
      <c r="CTI43" s="112"/>
      <c r="CTJ43" s="112"/>
      <c r="CTK43" s="112"/>
      <c r="CTL43" s="112"/>
      <c r="CTM43" s="112"/>
      <c r="CTN43" s="112"/>
      <c r="CTO43" s="112"/>
      <c r="CTP43" s="112"/>
      <c r="CTQ43" s="112"/>
      <c r="CTR43" s="112"/>
      <c r="CTS43" s="112"/>
      <c r="CTT43" s="112"/>
      <c r="CTU43" s="112"/>
      <c r="CTV43" s="112"/>
      <c r="CTW43" s="112"/>
      <c r="CTX43" s="112"/>
      <c r="CTY43" s="112"/>
      <c r="CTZ43" s="112"/>
      <c r="CUA43" s="112"/>
      <c r="CUB43" s="112"/>
      <c r="CUC43" s="112"/>
      <c r="CUD43" s="112"/>
      <c r="CUE43" s="112"/>
      <c r="CUF43" s="112"/>
      <c r="CUG43" s="112"/>
      <c r="CUH43" s="112"/>
      <c r="CUI43" s="112"/>
      <c r="CUJ43" s="112"/>
      <c r="CUK43" s="112"/>
      <c r="CUL43" s="112"/>
      <c r="CUM43" s="112"/>
      <c r="CUN43" s="112"/>
      <c r="CUO43" s="112"/>
      <c r="CUP43" s="112"/>
      <c r="CUQ43" s="112"/>
      <c r="CUR43" s="112"/>
      <c r="CUS43" s="112"/>
      <c r="CUT43" s="112"/>
      <c r="CUU43" s="112"/>
      <c r="CUV43" s="112"/>
      <c r="CUW43" s="112"/>
      <c r="CUX43" s="112"/>
      <c r="CUY43" s="112"/>
      <c r="CUZ43" s="112"/>
      <c r="CVA43" s="112"/>
      <c r="CVB43" s="112"/>
      <c r="CVC43" s="112"/>
      <c r="CVD43" s="112"/>
      <c r="CVE43" s="112"/>
      <c r="CVF43" s="112"/>
      <c r="CVG43" s="112"/>
      <c r="CVH43" s="112"/>
      <c r="CVI43" s="112"/>
      <c r="CVJ43" s="112"/>
      <c r="CVK43" s="112"/>
      <c r="CVL43" s="112"/>
      <c r="CVM43" s="112"/>
      <c r="CVN43" s="112"/>
      <c r="CVO43" s="112"/>
      <c r="CVP43" s="112"/>
      <c r="CVQ43" s="112"/>
      <c r="CVR43" s="112"/>
      <c r="CVS43" s="112"/>
      <c r="CVT43" s="112"/>
      <c r="CVU43" s="112"/>
      <c r="CVV43" s="112"/>
      <c r="CVW43" s="112"/>
      <c r="CVX43" s="112"/>
      <c r="CVY43" s="112"/>
      <c r="CVZ43" s="112"/>
      <c r="CWA43" s="112"/>
      <c r="CWB43" s="112"/>
      <c r="CWC43" s="112"/>
      <c r="CWD43" s="112"/>
      <c r="CWE43" s="112"/>
      <c r="CWF43" s="112"/>
      <c r="CWG43" s="112"/>
      <c r="CWH43" s="112"/>
      <c r="CWI43" s="112"/>
      <c r="CWJ43" s="112"/>
      <c r="CWK43" s="112"/>
      <c r="CWL43" s="112"/>
      <c r="CWM43" s="112"/>
      <c r="CWN43" s="112"/>
      <c r="CWO43" s="112"/>
      <c r="CWP43" s="112"/>
      <c r="CWQ43" s="112"/>
      <c r="CWR43" s="112"/>
      <c r="CWS43" s="112"/>
      <c r="CWT43" s="112"/>
      <c r="CWU43" s="112"/>
      <c r="CWV43" s="112"/>
      <c r="CWW43" s="112"/>
      <c r="CWX43" s="112"/>
      <c r="CWY43" s="112"/>
      <c r="CWZ43" s="112"/>
      <c r="CXA43" s="112"/>
      <c r="CXB43" s="112"/>
      <c r="CXC43" s="112"/>
      <c r="CXD43" s="112"/>
      <c r="CXE43" s="112"/>
      <c r="CXF43" s="112"/>
      <c r="CXG43" s="112"/>
      <c r="CXH43" s="112"/>
      <c r="CXI43" s="112"/>
      <c r="CXJ43" s="112"/>
      <c r="CXK43" s="112"/>
      <c r="CXL43" s="112"/>
      <c r="CXM43" s="112"/>
      <c r="CXN43" s="112"/>
      <c r="CXO43" s="112"/>
      <c r="CXP43" s="112"/>
      <c r="CXQ43" s="112"/>
      <c r="CXR43" s="112"/>
      <c r="CXS43" s="112"/>
      <c r="CXT43" s="112"/>
      <c r="CXU43" s="112"/>
      <c r="CXV43" s="112"/>
      <c r="CXW43" s="112"/>
      <c r="CXX43" s="112"/>
      <c r="CXY43" s="112"/>
      <c r="CXZ43" s="112"/>
      <c r="CYA43" s="112"/>
      <c r="CYB43" s="112"/>
      <c r="CYC43" s="112"/>
      <c r="CYD43" s="112"/>
      <c r="CYE43" s="112"/>
      <c r="CYF43" s="112"/>
      <c r="CYG43" s="112"/>
      <c r="CYH43" s="112"/>
      <c r="CYI43" s="112"/>
      <c r="CYJ43" s="112"/>
      <c r="CYK43" s="112"/>
      <c r="CYL43" s="112"/>
      <c r="CYM43" s="112"/>
      <c r="CYN43" s="112"/>
      <c r="CYO43" s="112"/>
      <c r="CYP43" s="112"/>
      <c r="CYQ43" s="112"/>
      <c r="CYR43" s="112"/>
      <c r="CYS43" s="112"/>
      <c r="CYT43" s="112"/>
      <c r="CYU43" s="112"/>
      <c r="CYV43" s="112"/>
      <c r="CYW43" s="112"/>
      <c r="CYX43" s="112"/>
      <c r="CYY43" s="112"/>
      <c r="CYZ43" s="112"/>
      <c r="CZA43" s="112"/>
      <c r="CZB43" s="112"/>
      <c r="CZC43" s="112"/>
      <c r="CZD43" s="112"/>
      <c r="CZE43" s="112"/>
      <c r="CZF43" s="112"/>
      <c r="CZG43" s="112"/>
      <c r="CZH43" s="112"/>
      <c r="CZI43" s="112"/>
      <c r="CZJ43" s="112"/>
      <c r="CZK43" s="112"/>
      <c r="CZL43" s="112"/>
      <c r="CZM43" s="112"/>
      <c r="CZN43" s="112"/>
      <c r="CZO43" s="112"/>
      <c r="CZP43" s="112"/>
      <c r="CZQ43" s="112"/>
      <c r="CZR43" s="112"/>
      <c r="CZS43" s="112"/>
      <c r="CZT43" s="112"/>
      <c r="CZU43" s="112"/>
      <c r="CZV43" s="112"/>
      <c r="CZW43" s="112"/>
      <c r="CZX43" s="112"/>
      <c r="CZY43" s="112"/>
      <c r="CZZ43" s="112"/>
      <c r="DAA43" s="112"/>
      <c r="DAB43" s="112"/>
      <c r="DAC43" s="112"/>
      <c r="DAD43" s="112"/>
      <c r="DAE43" s="112"/>
      <c r="DAF43" s="112"/>
      <c r="DAG43" s="112"/>
      <c r="DAH43" s="112"/>
      <c r="DAI43" s="112"/>
      <c r="DAJ43" s="112"/>
      <c r="DAK43" s="112"/>
      <c r="DAL43" s="112"/>
      <c r="DAM43" s="112"/>
      <c r="DAN43" s="112"/>
      <c r="DAO43" s="112"/>
      <c r="DAP43" s="112"/>
      <c r="DAQ43" s="112"/>
      <c r="DAR43" s="112"/>
      <c r="DAS43" s="112"/>
      <c r="DAT43" s="112"/>
      <c r="DAU43" s="112"/>
      <c r="DAV43" s="112"/>
      <c r="DAW43" s="112"/>
      <c r="DAX43" s="112"/>
      <c r="DAY43" s="112"/>
      <c r="DAZ43" s="112"/>
      <c r="DBA43" s="112"/>
      <c r="DBB43" s="112"/>
      <c r="DBC43" s="112"/>
      <c r="DBD43" s="112"/>
      <c r="DBE43" s="112"/>
      <c r="DBF43" s="112"/>
      <c r="DBG43" s="112"/>
      <c r="DBH43" s="112"/>
      <c r="DBI43" s="112"/>
      <c r="DBJ43" s="112"/>
      <c r="DBK43" s="112"/>
      <c r="DBL43" s="112"/>
      <c r="DBM43" s="112"/>
      <c r="DBN43" s="112"/>
      <c r="DBO43" s="112"/>
      <c r="DBP43" s="112"/>
      <c r="DBQ43" s="112"/>
      <c r="DBR43" s="112"/>
      <c r="DBS43" s="112"/>
      <c r="DBT43" s="112"/>
      <c r="DBU43" s="112"/>
      <c r="DBV43" s="112"/>
      <c r="DBW43" s="112"/>
      <c r="DBX43" s="112"/>
      <c r="DBY43" s="112"/>
      <c r="DBZ43" s="112"/>
      <c r="DCA43" s="112"/>
      <c r="DCB43" s="112"/>
      <c r="DCC43" s="112"/>
      <c r="DCD43" s="112"/>
      <c r="DCE43" s="112"/>
      <c r="DCF43" s="112"/>
      <c r="DCG43" s="112"/>
      <c r="DCH43" s="112"/>
      <c r="DCI43" s="112"/>
      <c r="DCJ43" s="112"/>
      <c r="DCK43" s="112"/>
      <c r="DCL43" s="112"/>
      <c r="DCM43" s="112"/>
      <c r="DCN43" s="112"/>
      <c r="DCO43" s="112"/>
      <c r="DCP43" s="112"/>
      <c r="DCQ43" s="112"/>
      <c r="DCR43" s="112"/>
      <c r="DCS43" s="112"/>
      <c r="DCT43" s="112"/>
      <c r="DCU43" s="112"/>
      <c r="DCV43" s="112"/>
      <c r="DCW43" s="112"/>
      <c r="DCX43" s="112"/>
      <c r="DCY43" s="112"/>
      <c r="DCZ43" s="112"/>
      <c r="DDA43" s="112"/>
      <c r="DDB43" s="112"/>
      <c r="DDC43" s="112"/>
      <c r="DDD43" s="112"/>
      <c r="DDE43" s="112"/>
      <c r="DDF43" s="112"/>
      <c r="DDG43" s="112"/>
      <c r="DDH43" s="112"/>
      <c r="DDI43" s="112"/>
      <c r="DDJ43" s="112"/>
      <c r="DDK43" s="112"/>
      <c r="DDL43" s="112"/>
      <c r="DDM43" s="112"/>
      <c r="DDN43" s="112"/>
      <c r="DDO43" s="112"/>
      <c r="DDP43" s="112"/>
      <c r="DDQ43" s="112"/>
      <c r="DDR43" s="112"/>
      <c r="DDS43" s="112"/>
      <c r="DDT43" s="112"/>
      <c r="DDU43" s="112"/>
      <c r="DDV43" s="112"/>
      <c r="DDW43" s="112"/>
      <c r="DDX43" s="112"/>
      <c r="DDY43" s="112"/>
      <c r="DDZ43" s="112"/>
      <c r="DEA43" s="112"/>
      <c r="DEB43" s="112"/>
      <c r="DEC43" s="112"/>
      <c r="DED43" s="112"/>
      <c r="DEE43" s="112"/>
      <c r="DEF43" s="112"/>
      <c r="DEG43" s="112"/>
      <c r="DEH43" s="112"/>
      <c r="DEI43" s="112"/>
      <c r="DEJ43" s="112"/>
      <c r="DEK43" s="112"/>
      <c r="DEL43" s="112"/>
      <c r="DEM43" s="112"/>
      <c r="DEN43" s="112"/>
      <c r="DEO43" s="112"/>
      <c r="DEP43" s="112"/>
      <c r="DEQ43" s="112"/>
      <c r="DER43" s="112"/>
      <c r="DES43" s="112"/>
      <c r="DET43" s="112"/>
      <c r="DEU43" s="112"/>
      <c r="DEV43" s="112"/>
      <c r="DEW43" s="112"/>
      <c r="DEX43" s="112"/>
      <c r="DEY43" s="112"/>
      <c r="DEZ43" s="112"/>
      <c r="DFA43" s="112"/>
      <c r="DFB43" s="112"/>
      <c r="DFC43" s="112"/>
      <c r="DFD43" s="112"/>
      <c r="DFE43" s="112"/>
      <c r="DFF43" s="112"/>
      <c r="DFG43" s="112"/>
      <c r="DFH43" s="112"/>
      <c r="DFI43" s="112"/>
      <c r="DFJ43" s="112"/>
      <c r="DFK43" s="112"/>
      <c r="DFL43" s="112"/>
      <c r="DFM43" s="112"/>
      <c r="DFN43" s="112"/>
      <c r="DFO43" s="112"/>
      <c r="DFP43" s="112"/>
      <c r="DFQ43" s="112"/>
      <c r="DFR43" s="112"/>
      <c r="DFS43" s="112"/>
      <c r="DFT43" s="112"/>
      <c r="DFU43" s="112"/>
      <c r="DFV43" s="112"/>
      <c r="DFW43" s="112"/>
      <c r="DFX43" s="112"/>
      <c r="DFY43" s="112"/>
      <c r="DFZ43" s="112"/>
      <c r="DGA43" s="112"/>
      <c r="DGB43" s="112"/>
      <c r="DGC43" s="112"/>
      <c r="DGD43" s="112"/>
      <c r="DGE43" s="112"/>
      <c r="DGF43" s="112"/>
      <c r="DGG43" s="112"/>
      <c r="DGH43" s="112"/>
      <c r="DGI43" s="112"/>
      <c r="DGJ43" s="112"/>
      <c r="DGK43" s="112"/>
      <c r="DGL43" s="112"/>
      <c r="DGM43" s="112"/>
      <c r="DGN43" s="112"/>
      <c r="DGO43" s="112"/>
      <c r="DGP43" s="112"/>
      <c r="DGQ43" s="112"/>
      <c r="DGR43" s="112"/>
      <c r="DGS43" s="112"/>
      <c r="DGT43" s="112"/>
      <c r="DGU43" s="112"/>
      <c r="DGV43" s="112"/>
      <c r="DGW43" s="112"/>
      <c r="DGX43" s="112"/>
      <c r="DGY43" s="112"/>
      <c r="DGZ43" s="112"/>
      <c r="DHA43" s="112"/>
      <c r="DHB43" s="112"/>
      <c r="DHC43" s="112"/>
      <c r="DHD43" s="112"/>
      <c r="DHE43" s="112"/>
      <c r="DHF43" s="112"/>
      <c r="DHG43" s="112"/>
      <c r="DHH43" s="112"/>
      <c r="DHI43" s="112"/>
      <c r="DHJ43" s="112"/>
      <c r="DHK43" s="112"/>
      <c r="DHL43" s="112"/>
      <c r="DHM43" s="112"/>
      <c r="DHN43" s="112"/>
      <c r="DHO43" s="112"/>
      <c r="DHP43" s="112"/>
      <c r="DHQ43" s="112"/>
      <c r="DHR43" s="112"/>
      <c r="DHS43" s="112"/>
      <c r="DHT43" s="112"/>
      <c r="DHU43" s="112"/>
      <c r="DHV43" s="112"/>
      <c r="DHW43" s="112"/>
      <c r="DHX43" s="112"/>
      <c r="DHY43" s="112"/>
      <c r="DHZ43" s="112"/>
      <c r="DIA43" s="112"/>
      <c r="DIB43" s="112"/>
      <c r="DIC43" s="112"/>
      <c r="DID43" s="112"/>
      <c r="DIE43" s="112"/>
      <c r="DIF43" s="112"/>
      <c r="DIG43" s="112"/>
      <c r="DIH43" s="112"/>
      <c r="DII43" s="112"/>
      <c r="DIJ43" s="112"/>
      <c r="DIK43" s="112"/>
      <c r="DIL43" s="112"/>
      <c r="DIM43" s="112"/>
      <c r="DIN43" s="112"/>
      <c r="DIO43" s="112"/>
      <c r="DIP43" s="112"/>
      <c r="DIQ43" s="112"/>
      <c r="DIR43" s="112"/>
      <c r="DIS43" s="112"/>
      <c r="DIT43" s="112"/>
      <c r="DIU43" s="112"/>
      <c r="DIV43" s="112"/>
      <c r="DIW43" s="112"/>
      <c r="DIX43" s="112"/>
      <c r="DIY43" s="112"/>
      <c r="DIZ43" s="112"/>
      <c r="DJA43" s="112"/>
      <c r="DJB43" s="112"/>
      <c r="DJC43" s="112"/>
      <c r="DJD43" s="112"/>
      <c r="DJE43" s="112"/>
      <c r="DJF43" s="112"/>
      <c r="DJG43" s="112"/>
      <c r="DJH43" s="112"/>
      <c r="DJI43" s="112"/>
      <c r="DJJ43" s="112"/>
      <c r="DJK43" s="112"/>
      <c r="DJL43" s="112"/>
      <c r="DJM43" s="112"/>
      <c r="DJN43" s="112"/>
      <c r="DJO43" s="112"/>
      <c r="DJP43" s="112"/>
      <c r="DJQ43" s="112"/>
      <c r="DJR43" s="112"/>
      <c r="DJS43" s="112"/>
      <c r="DJT43" s="112"/>
      <c r="DJU43" s="112"/>
      <c r="DJV43" s="112"/>
      <c r="DJW43" s="112"/>
      <c r="DJX43" s="112"/>
      <c r="DJY43" s="112"/>
      <c r="DJZ43" s="112"/>
      <c r="DKA43" s="112"/>
      <c r="DKB43" s="112"/>
      <c r="DKC43" s="112"/>
      <c r="DKD43" s="112"/>
      <c r="DKE43" s="112"/>
      <c r="DKF43" s="112"/>
      <c r="DKG43" s="112"/>
      <c r="DKH43" s="112"/>
      <c r="DKI43" s="112"/>
      <c r="DKJ43" s="112"/>
      <c r="DKK43" s="112"/>
      <c r="DKL43" s="112"/>
      <c r="DKM43" s="112"/>
      <c r="DKN43" s="112"/>
      <c r="DKO43" s="112"/>
      <c r="DKP43" s="112"/>
      <c r="DKQ43" s="112"/>
      <c r="DKR43" s="112"/>
      <c r="DKS43" s="112"/>
      <c r="DKT43" s="112"/>
      <c r="DKU43" s="112"/>
      <c r="DKV43" s="112"/>
      <c r="DKW43" s="112"/>
      <c r="DKX43" s="112"/>
      <c r="DKY43" s="112"/>
      <c r="DKZ43" s="112"/>
      <c r="DLA43" s="112"/>
      <c r="DLB43" s="112"/>
      <c r="DLC43" s="112"/>
      <c r="DLD43" s="112"/>
      <c r="DLE43" s="112"/>
      <c r="DLF43" s="112"/>
      <c r="DLG43" s="112"/>
      <c r="DLH43" s="112"/>
      <c r="DLI43" s="112"/>
      <c r="DLJ43" s="112"/>
      <c r="DLK43" s="112"/>
      <c r="DLL43" s="112"/>
      <c r="DLM43" s="112"/>
      <c r="DLN43" s="112"/>
      <c r="DLO43" s="112"/>
      <c r="DLP43" s="112"/>
      <c r="DLQ43" s="112"/>
      <c r="DLR43" s="112"/>
      <c r="DLS43" s="112"/>
      <c r="DLT43" s="112"/>
      <c r="DLU43" s="112"/>
      <c r="DLV43" s="112"/>
      <c r="DLW43" s="112"/>
      <c r="DLX43" s="112"/>
      <c r="DLY43" s="112"/>
      <c r="DLZ43" s="112"/>
      <c r="DMA43" s="112"/>
      <c r="DMB43" s="112"/>
      <c r="DMC43" s="112"/>
      <c r="DMD43" s="112"/>
      <c r="DME43" s="112"/>
      <c r="DMF43" s="112"/>
      <c r="DMG43" s="112"/>
      <c r="DMH43" s="112"/>
      <c r="DMI43" s="112"/>
      <c r="DMJ43" s="112"/>
      <c r="DMK43" s="112"/>
      <c r="DML43" s="112"/>
      <c r="DMM43" s="112"/>
      <c r="DMN43" s="112"/>
      <c r="DMO43" s="112"/>
      <c r="DMP43" s="112"/>
      <c r="DMQ43" s="112"/>
      <c r="DMR43" s="112"/>
      <c r="DMS43" s="112"/>
      <c r="DMT43" s="112"/>
      <c r="DMU43" s="112"/>
      <c r="DMV43" s="112"/>
      <c r="DMW43" s="112"/>
      <c r="DMX43" s="112"/>
      <c r="DMY43" s="112"/>
      <c r="DMZ43" s="112"/>
      <c r="DNA43" s="112"/>
      <c r="DNB43" s="112"/>
      <c r="DNC43" s="112"/>
      <c r="DND43" s="112"/>
      <c r="DNE43" s="112"/>
      <c r="DNF43" s="112"/>
      <c r="DNG43" s="112"/>
      <c r="DNH43" s="112"/>
      <c r="DNI43" s="112"/>
      <c r="DNJ43" s="112"/>
      <c r="DNK43" s="112"/>
      <c r="DNL43" s="112"/>
      <c r="DNM43" s="112"/>
      <c r="DNN43" s="112"/>
      <c r="DNO43" s="112"/>
      <c r="DNP43" s="112"/>
      <c r="DNQ43" s="112"/>
      <c r="DNR43" s="112"/>
      <c r="DNS43" s="112"/>
      <c r="DNT43" s="112"/>
      <c r="DNU43" s="112"/>
      <c r="DNV43" s="112"/>
      <c r="DNW43" s="112"/>
      <c r="DNX43" s="112"/>
      <c r="DNY43" s="112"/>
      <c r="DNZ43" s="112"/>
      <c r="DOA43" s="112"/>
      <c r="DOB43" s="112"/>
      <c r="DOC43" s="112"/>
      <c r="DOD43" s="112"/>
      <c r="DOE43" s="112"/>
      <c r="DOF43" s="112"/>
      <c r="DOG43" s="112"/>
      <c r="DOH43" s="112"/>
      <c r="DOI43" s="112"/>
      <c r="DOJ43" s="112"/>
      <c r="DOK43" s="112"/>
      <c r="DOL43" s="112"/>
      <c r="DOM43" s="112"/>
      <c r="DON43" s="112"/>
      <c r="DOO43" s="112"/>
      <c r="DOP43" s="112"/>
      <c r="DOQ43" s="112"/>
      <c r="DOR43" s="112"/>
      <c r="DOS43" s="112"/>
      <c r="DOT43" s="112"/>
      <c r="DOU43" s="112"/>
      <c r="DOV43" s="112"/>
      <c r="DOW43" s="112"/>
      <c r="DOX43" s="112"/>
      <c r="DOY43" s="112"/>
      <c r="DOZ43" s="112"/>
      <c r="DPA43" s="112"/>
      <c r="DPB43" s="112"/>
      <c r="DPC43" s="112"/>
      <c r="DPD43" s="112"/>
      <c r="DPE43" s="112"/>
      <c r="DPF43" s="112"/>
      <c r="DPG43" s="112"/>
      <c r="DPH43" s="112"/>
      <c r="DPI43" s="112"/>
      <c r="DPJ43" s="112"/>
      <c r="DPK43" s="112"/>
      <c r="DPL43" s="112"/>
      <c r="DPM43" s="112"/>
      <c r="DPN43" s="112"/>
      <c r="DPO43" s="112"/>
      <c r="DPP43" s="112"/>
      <c r="DPQ43" s="112"/>
      <c r="DPR43" s="112"/>
      <c r="DPS43" s="112"/>
      <c r="DPT43" s="112"/>
      <c r="DPU43" s="112"/>
      <c r="DPV43" s="112"/>
      <c r="DPW43" s="112"/>
      <c r="DPX43" s="112"/>
      <c r="DPY43" s="112"/>
      <c r="DPZ43" s="112"/>
      <c r="DQA43" s="112"/>
      <c r="DQB43" s="112"/>
      <c r="DQC43" s="112"/>
      <c r="DQD43" s="112"/>
      <c r="DQE43" s="112"/>
      <c r="DQF43" s="112"/>
      <c r="DQG43" s="112"/>
      <c r="DQH43" s="112"/>
      <c r="DQI43" s="112"/>
      <c r="DQJ43" s="112"/>
      <c r="DQK43" s="112"/>
      <c r="DQL43" s="112"/>
      <c r="DQM43" s="112"/>
      <c r="DQN43" s="112"/>
      <c r="DQO43" s="112"/>
      <c r="DQP43" s="112"/>
      <c r="DQQ43" s="112"/>
      <c r="DQR43" s="112"/>
      <c r="DQS43" s="112"/>
      <c r="DQT43" s="112"/>
      <c r="DQU43" s="112"/>
      <c r="DQV43" s="112"/>
      <c r="DQW43" s="112"/>
      <c r="DQX43" s="112"/>
      <c r="DQY43" s="112"/>
      <c r="DQZ43" s="112"/>
      <c r="DRA43" s="112"/>
      <c r="DRB43" s="112"/>
      <c r="DRC43" s="112"/>
      <c r="DRD43" s="112"/>
      <c r="DRE43" s="112"/>
      <c r="DRF43" s="112"/>
      <c r="DRG43" s="112"/>
      <c r="DRH43" s="112"/>
      <c r="DRI43" s="112"/>
      <c r="DRJ43" s="112"/>
      <c r="DRK43" s="112"/>
      <c r="DRL43" s="112"/>
      <c r="DRM43" s="112"/>
      <c r="DRN43" s="112"/>
      <c r="DRO43" s="112"/>
      <c r="DRP43" s="112"/>
      <c r="DRQ43" s="112"/>
      <c r="DRR43" s="112"/>
      <c r="DRS43" s="112"/>
      <c r="DRT43" s="112"/>
      <c r="DRU43" s="112"/>
      <c r="DRV43" s="112"/>
      <c r="DRW43" s="112"/>
      <c r="DRX43" s="112"/>
      <c r="DRY43" s="112"/>
      <c r="DRZ43" s="112"/>
      <c r="DSA43" s="112"/>
      <c r="DSB43" s="112"/>
      <c r="DSC43" s="112"/>
      <c r="DSD43" s="112"/>
      <c r="DSE43" s="112"/>
      <c r="DSF43" s="112"/>
      <c r="DSG43" s="112"/>
      <c r="DSH43" s="112"/>
      <c r="DSI43" s="112"/>
      <c r="DSJ43" s="112"/>
      <c r="DSK43" s="112"/>
      <c r="DSL43" s="112"/>
      <c r="DSM43" s="112"/>
      <c r="DSN43" s="112"/>
      <c r="DSO43" s="112"/>
      <c r="DSP43" s="112"/>
      <c r="DSQ43" s="112"/>
      <c r="DSR43" s="112"/>
      <c r="DSS43" s="112"/>
      <c r="DST43" s="112"/>
      <c r="DSU43" s="112"/>
      <c r="DSV43" s="112"/>
      <c r="DSW43" s="112"/>
      <c r="DSX43" s="112"/>
      <c r="DSY43" s="112"/>
      <c r="DSZ43" s="112"/>
      <c r="DTA43" s="112"/>
      <c r="DTB43" s="112"/>
      <c r="DTC43" s="112"/>
      <c r="DTD43" s="112"/>
      <c r="DTE43" s="112"/>
      <c r="DTF43" s="112"/>
      <c r="DTG43" s="112"/>
      <c r="DTH43" s="112"/>
      <c r="DTI43" s="112"/>
      <c r="DTJ43" s="112"/>
      <c r="DTK43" s="112"/>
      <c r="DTL43" s="112"/>
      <c r="DTM43" s="112"/>
      <c r="DTN43" s="112"/>
      <c r="DTO43" s="112"/>
      <c r="DTP43" s="112"/>
      <c r="DTQ43" s="112"/>
      <c r="DTR43" s="112"/>
      <c r="DTS43" s="112"/>
      <c r="DTT43" s="112"/>
      <c r="DTU43" s="112"/>
      <c r="DTV43" s="112"/>
      <c r="DTW43" s="112"/>
      <c r="DTX43" s="112"/>
      <c r="DTY43" s="112"/>
      <c r="DTZ43" s="112"/>
      <c r="DUA43" s="112"/>
      <c r="DUB43" s="112"/>
      <c r="DUC43" s="112"/>
      <c r="DUD43" s="112"/>
      <c r="DUE43" s="112"/>
      <c r="DUF43" s="112"/>
      <c r="DUG43" s="112"/>
      <c r="DUH43" s="112"/>
      <c r="DUI43" s="112"/>
      <c r="DUJ43" s="112"/>
      <c r="DUK43" s="112"/>
      <c r="DUL43" s="112"/>
      <c r="DUM43" s="112"/>
      <c r="DUN43" s="112"/>
      <c r="DUO43" s="112"/>
      <c r="DUP43" s="112"/>
      <c r="DUQ43" s="112"/>
      <c r="DUR43" s="112"/>
      <c r="DUS43" s="112"/>
      <c r="DUT43" s="112"/>
      <c r="DUU43" s="112"/>
      <c r="DUV43" s="112"/>
      <c r="DUW43" s="112"/>
      <c r="DUX43" s="112"/>
      <c r="DUY43" s="112"/>
      <c r="DUZ43" s="112"/>
      <c r="DVA43" s="112"/>
      <c r="DVB43" s="112"/>
      <c r="DVC43" s="112"/>
      <c r="DVD43" s="112"/>
      <c r="DVE43" s="112"/>
      <c r="DVF43" s="112"/>
      <c r="DVG43" s="112"/>
      <c r="DVH43" s="112"/>
      <c r="DVI43" s="112"/>
      <c r="DVJ43" s="112"/>
      <c r="DVK43" s="112"/>
      <c r="DVL43" s="112"/>
      <c r="DVM43" s="112"/>
      <c r="DVN43" s="112"/>
      <c r="DVO43" s="112"/>
      <c r="DVP43" s="112"/>
      <c r="DVQ43" s="112"/>
      <c r="DVR43" s="112"/>
      <c r="DVS43" s="112"/>
      <c r="DVT43" s="112"/>
      <c r="DVU43" s="112"/>
      <c r="DVV43" s="112"/>
      <c r="DVW43" s="112"/>
      <c r="DVX43" s="112"/>
      <c r="DVY43" s="112"/>
      <c r="DVZ43" s="112"/>
      <c r="DWA43" s="112"/>
      <c r="DWB43" s="112"/>
      <c r="DWC43" s="112"/>
      <c r="DWD43" s="112"/>
      <c r="DWE43" s="112"/>
      <c r="DWF43" s="112"/>
      <c r="DWG43" s="112"/>
      <c r="DWH43" s="112"/>
      <c r="DWI43" s="112"/>
      <c r="DWJ43" s="112"/>
      <c r="DWK43" s="112"/>
      <c r="DWL43" s="112"/>
      <c r="DWM43" s="112"/>
      <c r="DWN43" s="112"/>
      <c r="DWO43" s="112"/>
      <c r="DWP43" s="112"/>
      <c r="DWQ43" s="112"/>
      <c r="DWR43" s="112"/>
      <c r="DWS43" s="112"/>
      <c r="DWT43" s="112"/>
      <c r="DWU43" s="112"/>
      <c r="DWV43" s="112"/>
      <c r="DWW43" s="112"/>
      <c r="DWX43" s="112"/>
      <c r="DWY43" s="112"/>
      <c r="DWZ43" s="112"/>
      <c r="DXA43" s="112"/>
      <c r="DXB43" s="112"/>
      <c r="DXC43" s="112"/>
      <c r="DXD43" s="112"/>
      <c r="DXE43" s="112"/>
      <c r="DXF43" s="112"/>
      <c r="DXG43" s="112"/>
      <c r="DXH43" s="112"/>
      <c r="DXI43" s="112"/>
      <c r="DXJ43" s="112"/>
      <c r="DXK43" s="112"/>
      <c r="DXL43" s="112"/>
      <c r="DXM43" s="112"/>
      <c r="DXN43" s="112"/>
      <c r="DXO43" s="112"/>
      <c r="DXP43" s="112"/>
      <c r="DXQ43" s="112"/>
      <c r="DXR43" s="112"/>
      <c r="DXS43" s="112"/>
      <c r="DXT43" s="112"/>
      <c r="DXU43" s="112"/>
      <c r="DXV43" s="112"/>
      <c r="DXW43" s="112"/>
      <c r="DXX43" s="112"/>
      <c r="DXY43" s="112"/>
      <c r="DXZ43" s="112"/>
      <c r="DYA43" s="112"/>
      <c r="DYB43" s="112"/>
      <c r="DYC43" s="112"/>
      <c r="DYD43" s="112"/>
      <c r="DYE43" s="112"/>
      <c r="DYF43" s="112"/>
      <c r="DYG43" s="112"/>
      <c r="DYH43" s="112"/>
      <c r="DYI43" s="112"/>
      <c r="DYJ43" s="112"/>
      <c r="DYK43" s="112"/>
      <c r="DYL43" s="112"/>
      <c r="DYM43" s="112"/>
      <c r="DYN43" s="112"/>
      <c r="DYO43" s="112"/>
      <c r="DYP43" s="112"/>
      <c r="DYQ43" s="112"/>
      <c r="DYR43" s="112"/>
      <c r="DYS43" s="112"/>
      <c r="DYT43" s="112"/>
      <c r="DYU43" s="112"/>
      <c r="DYV43" s="112"/>
      <c r="DYW43" s="112"/>
      <c r="DYX43" s="112"/>
      <c r="DYY43" s="112"/>
      <c r="DYZ43" s="112"/>
      <c r="DZA43" s="112"/>
      <c r="DZB43" s="112"/>
      <c r="DZC43" s="112"/>
      <c r="DZD43" s="112"/>
      <c r="DZE43" s="112"/>
      <c r="DZF43" s="112"/>
      <c r="DZG43" s="112"/>
      <c r="DZH43" s="112"/>
      <c r="DZI43" s="112"/>
      <c r="DZJ43" s="112"/>
      <c r="DZK43" s="112"/>
      <c r="DZL43" s="112"/>
      <c r="DZM43" s="112"/>
      <c r="DZN43" s="112"/>
      <c r="DZO43" s="112"/>
      <c r="DZP43" s="112"/>
      <c r="DZQ43" s="112"/>
      <c r="DZR43" s="112"/>
      <c r="DZS43" s="112"/>
      <c r="DZT43" s="112"/>
      <c r="DZU43" s="112"/>
      <c r="DZV43" s="112"/>
      <c r="DZW43" s="112"/>
      <c r="DZX43" s="112"/>
      <c r="DZY43" s="112"/>
      <c r="DZZ43" s="112"/>
      <c r="EAA43" s="112"/>
      <c r="EAB43" s="112"/>
      <c r="EAC43" s="112"/>
      <c r="EAD43" s="112"/>
      <c r="EAE43" s="112"/>
      <c r="EAF43" s="112"/>
      <c r="EAG43" s="112"/>
      <c r="EAH43" s="112"/>
      <c r="EAI43" s="112"/>
      <c r="EAJ43" s="112"/>
      <c r="EAK43" s="112"/>
      <c r="EAL43" s="112"/>
      <c r="EAM43" s="112"/>
      <c r="EAN43" s="112"/>
      <c r="EAO43" s="112"/>
      <c r="EAP43" s="112"/>
      <c r="EAQ43" s="112"/>
      <c r="EAR43" s="112"/>
      <c r="EAS43" s="112"/>
      <c r="EAT43" s="112"/>
      <c r="EAU43" s="112"/>
      <c r="EAV43" s="112"/>
      <c r="EAW43" s="112"/>
      <c r="EAX43" s="112"/>
      <c r="EAY43" s="112"/>
      <c r="EAZ43" s="112"/>
      <c r="EBA43" s="112"/>
      <c r="EBB43" s="112"/>
      <c r="EBC43" s="112"/>
      <c r="EBD43" s="112"/>
      <c r="EBE43" s="112"/>
      <c r="EBF43" s="112"/>
      <c r="EBG43" s="112"/>
      <c r="EBH43" s="112"/>
      <c r="EBI43" s="112"/>
      <c r="EBJ43" s="112"/>
      <c r="EBK43" s="112"/>
      <c r="EBL43" s="112"/>
      <c r="EBM43" s="112"/>
      <c r="EBN43" s="112"/>
      <c r="EBO43" s="112"/>
      <c r="EBP43" s="112"/>
      <c r="EBQ43" s="112"/>
      <c r="EBR43" s="112"/>
      <c r="EBS43" s="112"/>
      <c r="EBT43" s="112"/>
      <c r="EBU43" s="112"/>
      <c r="EBV43" s="112"/>
      <c r="EBW43" s="112"/>
      <c r="EBX43" s="112"/>
      <c r="EBY43" s="112"/>
      <c r="EBZ43" s="112"/>
      <c r="ECA43" s="112"/>
      <c r="ECB43" s="112"/>
      <c r="ECC43" s="112"/>
      <c r="ECD43" s="112"/>
      <c r="ECE43" s="112"/>
      <c r="ECF43" s="112"/>
      <c r="ECG43" s="112"/>
      <c r="ECH43" s="112"/>
      <c r="ECI43" s="112"/>
      <c r="ECJ43" s="112"/>
      <c r="ECK43" s="112"/>
      <c r="ECL43" s="112"/>
      <c r="ECM43" s="112"/>
      <c r="ECN43" s="112"/>
      <c r="ECO43" s="112"/>
      <c r="ECP43" s="112"/>
      <c r="ECQ43" s="112"/>
      <c r="ECR43" s="112"/>
      <c r="ECS43" s="112"/>
      <c r="ECT43" s="112"/>
      <c r="ECU43" s="112"/>
      <c r="ECV43" s="112"/>
      <c r="ECW43" s="112"/>
      <c r="ECX43" s="112"/>
      <c r="ECY43" s="112"/>
      <c r="ECZ43" s="112"/>
      <c r="EDA43" s="112"/>
      <c r="EDB43" s="112"/>
      <c r="EDC43" s="112"/>
      <c r="EDD43" s="112"/>
      <c r="EDE43" s="112"/>
      <c r="EDF43" s="112"/>
      <c r="EDG43" s="112"/>
      <c r="EDH43" s="112"/>
      <c r="EDI43" s="112"/>
      <c r="EDJ43" s="112"/>
      <c r="EDK43" s="112"/>
      <c r="EDL43" s="112"/>
      <c r="EDM43" s="112"/>
      <c r="EDN43" s="112"/>
      <c r="EDO43" s="112"/>
      <c r="EDP43" s="112"/>
      <c r="EDQ43" s="112"/>
      <c r="EDR43" s="112"/>
      <c r="EDS43" s="112"/>
      <c r="EDT43" s="112"/>
      <c r="EDU43" s="112"/>
      <c r="EDV43" s="112"/>
      <c r="EDW43" s="112"/>
      <c r="EDX43" s="112"/>
      <c r="EDY43" s="112"/>
      <c r="EDZ43" s="112"/>
      <c r="EEA43" s="112"/>
      <c r="EEB43" s="112"/>
      <c r="EEC43" s="112"/>
      <c r="EED43" s="112"/>
      <c r="EEE43" s="112"/>
      <c r="EEF43" s="112"/>
      <c r="EEG43" s="112"/>
      <c r="EEH43" s="112"/>
      <c r="EEI43" s="112"/>
      <c r="EEJ43" s="112"/>
      <c r="EEK43" s="112"/>
      <c r="EEL43" s="112"/>
      <c r="EEM43" s="112"/>
      <c r="EEN43" s="112"/>
      <c r="EEO43" s="112"/>
      <c r="EEP43" s="112"/>
      <c r="EEQ43" s="112"/>
      <c r="EER43" s="112"/>
      <c r="EES43" s="112"/>
      <c r="EET43" s="112"/>
      <c r="EEU43" s="112"/>
      <c r="EEV43" s="112"/>
      <c r="EEW43" s="112"/>
      <c r="EEX43" s="112"/>
      <c r="EEY43" s="112"/>
      <c r="EEZ43" s="112"/>
      <c r="EFA43" s="112"/>
      <c r="EFB43" s="112"/>
      <c r="EFC43" s="112"/>
      <c r="EFD43" s="112"/>
      <c r="EFE43" s="112"/>
      <c r="EFF43" s="112"/>
      <c r="EFG43" s="112"/>
      <c r="EFH43" s="112"/>
      <c r="EFI43" s="112"/>
      <c r="EFJ43" s="112"/>
      <c r="EFK43" s="112"/>
      <c r="EFL43" s="112"/>
      <c r="EFM43" s="112"/>
      <c r="EFN43" s="112"/>
      <c r="EFO43" s="112"/>
      <c r="EFP43" s="112"/>
      <c r="EFQ43" s="112"/>
      <c r="EFR43" s="112"/>
      <c r="EFS43" s="112"/>
      <c r="EFT43" s="112"/>
      <c r="EFU43" s="112"/>
      <c r="EFV43" s="112"/>
      <c r="EFW43" s="112"/>
      <c r="EFX43" s="112"/>
      <c r="EFY43" s="112"/>
      <c r="EFZ43" s="112"/>
      <c r="EGA43" s="112"/>
      <c r="EGB43" s="112"/>
      <c r="EGC43" s="112"/>
      <c r="EGD43" s="112"/>
      <c r="EGE43" s="112"/>
      <c r="EGF43" s="112"/>
      <c r="EGG43" s="112"/>
      <c r="EGH43" s="112"/>
      <c r="EGI43" s="112"/>
      <c r="EGJ43" s="112"/>
      <c r="EGK43" s="112"/>
      <c r="EGL43" s="112"/>
      <c r="EGM43" s="112"/>
      <c r="EGN43" s="112"/>
      <c r="EGO43" s="112"/>
      <c r="EGP43" s="112"/>
      <c r="EGQ43" s="112"/>
      <c r="EGR43" s="112"/>
      <c r="EGS43" s="112"/>
      <c r="EGT43" s="112"/>
      <c r="EGU43" s="112"/>
      <c r="EGV43" s="112"/>
      <c r="EGW43" s="112"/>
      <c r="EGX43" s="112"/>
      <c r="EGY43" s="112"/>
      <c r="EGZ43" s="112"/>
      <c r="EHA43" s="112"/>
      <c r="EHB43" s="112"/>
      <c r="EHC43" s="112"/>
      <c r="EHD43" s="112"/>
      <c r="EHE43" s="112"/>
      <c r="EHF43" s="112"/>
      <c r="EHG43" s="112"/>
      <c r="EHH43" s="112"/>
      <c r="EHI43" s="112"/>
      <c r="EHJ43" s="112"/>
      <c r="EHK43" s="112"/>
      <c r="EHL43" s="112"/>
      <c r="EHM43" s="112"/>
      <c r="EHN43" s="112"/>
      <c r="EHO43" s="112"/>
      <c r="EHP43" s="112"/>
      <c r="EHQ43" s="112"/>
      <c r="EHR43" s="112"/>
      <c r="EHS43" s="112"/>
      <c r="EHT43" s="112"/>
      <c r="EHU43" s="112"/>
      <c r="EHV43" s="112"/>
      <c r="EHW43" s="112"/>
      <c r="EHX43" s="112"/>
      <c r="EHY43" s="112"/>
      <c r="EHZ43" s="112"/>
      <c r="EIA43" s="112"/>
      <c r="EIB43" s="112"/>
      <c r="EIC43" s="112"/>
      <c r="EID43" s="112"/>
      <c r="EIE43" s="112"/>
      <c r="EIF43" s="112"/>
      <c r="EIG43" s="112"/>
      <c r="EIH43" s="112"/>
      <c r="EII43" s="112"/>
      <c r="EIJ43" s="112"/>
      <c r="EIK43" s="112"/>
      <c r="EIL43" s="112"/>
      <c r="EIM43" s="112"/>
      <c r="EIN43" s="112"/>
      <c r="EIO43" s="112"/>
      <c r="EIP43" s="112"/>
      <c r="EIQ43" s="112"/>
      <c r="EIR43" s="112"/>
      <c r="EIS43" s="112"/>
      <c r="EIT43" s="112"/>
      <c r="EIU43" s="112"/>
      <c r="EIV43" s="112"/>
      <c r="EIW43" s="112"/>
      <c r="EIX43" s="112"/>
      <c r="EIY43" s="112"/>
      <c r="EIZ43" s="112"/>
      <c r="EJA43" s="112"/>
      <c r="EJB43" s="112"/>
      <c r="EJC43" s="112"/>
      <c r="EJD43" s="112"/>
      <c r="EJE43" s="112"/>
      <c r="EJF43" s="112"/>
      <c r="EJG43" s="112"/>
      <c r="EJH43" s="112"/>
      <c r="EJI43" s="112"/>
      <c r="EJJ43" s="112"/>
      <c r="EJK43" s="112"/>
      <c r="EJL43" s="112"/>
      <c r="EJM43" s="112"/>
      <c r="EJN43" s="112"/>
      <c r="EJO43" s="112"/>
      <c r="EJP43" s="112"/>
      <c r="EJQ43" s="112"/>
      <c r="EJR43" s="112"/>
      <c r="EJS43" s="112"/>
      <c r="EJT43" s="112"/>
      <c r="EJU43" s="112"/>
      <c r="EJV43" s="112"/>
      <c r="EJW43" s="112"/>
      <c r="EJX43" s="112"/>
      <c r="EJY43" s="112"/>
      <c r="EJZ43" s="112"/>
      <c r="EKA43" s="112"/>
      <c r="EKB43" s="112"/>
      <c r="EKC43" s="112"/>
      <c r="EKD43" s="112"/>
      <c r="EKE43" s="112"/>
      <c r="EKF43" s="112"/>
      <c r="EKG43" s="112"/>
      <c r="EKH43" s="112"/>
      <c r="EKI43" s="112"/>
      <c r="EKJ43" s="112"/>
      <c r="EKK43" s="112"/>
      <c r="EKL43" s="112"/>
      <c r="EKM43" s="112"/>
      <c r="EKN43" s="112"/>
      <c r="EKO43" s="112"/>
      <c r="EKP43" s="112"/>
      <c r="EKQ43" s="112"/>
      <c r="EKR43" s="112"/>
      <c r="EKS43" s="112"/>
      <c r="EKT43" s="112"/>
      <c r="EKU43" s="112"/>
      <c r="EKV43" s="112"/>
      <c r="EKW43" s="112"/>
      <c r="EKX43" s="112"/>
      <c r="EKY43" s="112"/>
      <c r="EKZ43" s="112"/>
      <c r="ELA43" s="112"/>
      <c r="ELB43" s="112"/>
      <c r="ELC43" s="112"/>
      <c r="ELD43" s="112"/>
      <c r="ELE43" s="112"/>
      <c r="ELF43" s="112"/>
      <c r="ELG43" s="112"/>
      <c r="ELH43" s="112"/>
      <c r="ELI43" s="112"/>
      <c r="ELJ43" s="112"/>
      <c r="ELK43" s="112"/>
      <c r="ELL43" s="112"/>
      <c r="ELM43" s="112"/>
      <c r="ELN43" s="112"/>
      <c r="ELO43" s="112"/>
      <c r="ELP43" s="112"/>
      <c r="ELQ43" s="112"/>
      <c r="ELR43" s="112"/>
      <c r="ELS43" s="112"/>
      <c r="ELT43" s="112"/>
      <c r="ELU43" s="112"/>
      <c r="ELV43" s="112"/>
      <c r="ELW43" s="112"/>
      <c r="ELX43" s="112"/>
      <c r="ELY43" s="112"/>
      <c r="ELZ43" s="112"/>
      <c r="EMA43" s="112"/>
      <c r="EMB43" s="112"/>
      <c r="EMC43" s="112"/>
      <c r="EMD43" s="112"/>
      <c r="EME43" s="112"/>
      <c r="EMF43" s="112"/>
      <c r="EMG43" s="112"/>
      <c r="EMH43" s="112"/>
      <c r="EMI43" s="112"/>
      <c r="EMJ43" s="112"/>
      <c r="EMK43" s="112"/>
      <c r="EML43" s="112"/>
      <c r="EMM43" s="112"/>
      <c r="EMN43" s="112"/>
      <c r="EMO43" s="112"/>
      <c r="EMP43" s="112"/>
      <c r="EMQ43" s="112"/>
      <c r="EMR43" s="112"/>
      <c r="EMS43" s="112"/>
      <c r="EMT43" s="112"/>
      <c r="EMU43" s="112"/>
      <c r="EMV43" s="112"/>
      <c r="EMW43" s="112"/>
      <c r="EMX43" s="112"/>
      <c r="EMY43" s="112"/>
      <c r="EMZ43" s="112"/>
      <c r="ENA43" s="112"/>
      <c r="ENB43" s="112"/>
      <c r="ENC43" s="112"/>
      <c r="END43" s="112"/>
      <c r="ENE43" s="112"/>
      <c r="ENF43" s="112"/>
      <c r="ENG43" s="112"/>
      <c r="ENH43" s="112"/>
      <c r="ENI43" s="112"/>
      <c r="ENJ43" s="112"/>
      <c r="ENK43" s="112"/>
      <c r="ENL43" s="112"/>
      <c r="ENM43" s="112"/>
      <c r="ENN43" s="112"/>
      <c r="ENO43" s="112"/>
      <c r="ENP43" s="112"/>
      <c r="ENQ43" s="112"/>
      <c r="ENR43" s="112"/>
      <c r="ENS43" s="112"/>
      <c r="ENT43" s="112"/>
      <c r="ENU43" s="112"/>
      <c r="ENV43" s="112"/>
      <c r="ENW43" s="112"/>
      <c r="ENX43" s="112"/>
      <c r="ENY43" s="112"/>
      <c r="ENZ43" s="112"/>
      <c r="EOA43" s="112"/>
      <c r="EOB43" s="112"/>
      <c r="EOC43" s="112"/>
      <c r="EOD43" s="112"/>
      <c r="EOE43" s="112"/>
      <c r="EOF43" s="112"/>
      <c r="EOG43" s="112"/>
      <c r="EOH43" s="112"/>
      <c r="EOI43" s="112"/>
      <c r="EOJ43" s="112"/>
      <c r="EOK43" s="112"/>
      <c r="EOL43" s="112"/>
      <c r="EOM43" s="112"/>
      <c r="EON43" s="112"/>
      <c r="EOO43" s="112"/>
      <c r="EOP43" s="112"/>
      <c r="EOQ43" s="112"/>
      <c r="EOR43" s="112"/>
      <c r="EOS43" s="112"/>
      <c r="EOT43" s="112"/>
      <c r="EOU43" s="112"/>
      <c r="EOV43" s="112"/>
      <c r="EOW43" s="112"/>
      <c r="EOX43" s="112"/>
      <c r="EOY43" s="112"/>
      <c r="EOZ43" s="112"/>
      <c r="EPA43" s="112"/>
      <c r="EPB43" s="112"/>
      <c r="EPC43" s="112"/>
      <c r="EPD43" s="112"/>
      <c r="EPE43" s="112"/>
      <c r="EPF43" s="112"/>
      <c r="EPG43" s="112"/>
      <c r="EPH43" s="112"/>
      <c r="EPI43" s="112"/>
      <c r="EPJ43" s="112"/>
      <c r="EPK43" s="112"/>
      <c r="EPL43" s="112"/>
      <c r="EPM43" s="112"/>
      <c r="EPN43" s="112"/>
      <c r="EPO43" s="112"/>
      <c r="EPP43" s="112"/>
      <c r="EPQ43" s="112"/>
      <c r="EPR43" s="112"/>
      <c r="EPS43" s="112"/>
      <c r="EPT43" s="112"/>
      <c r="EPU43" s="112"/>
      <c r="EPV43" s="112"/>
      <c r="EPW43" s="112"/>
      <c r="EPX43" s="112"/>
      <c r="EPY43" s="112"/>
      <c r="EPZ43" s="112"/>
      <c r="EQA43" s="112"/>
      <c r="EQB43" s="112"/>
      <c r="EQC43" s="112"/>
      <c r="EQD43" s="112"/>
      <c r="EQE43" s="112"/>
      <c r="EQF43" s="112"/>
      <c r="EQG43" s="112"/>
      <c r="EQH43" s="112"/>
      <c r="EQI43" s="112"/>
      <c r="EQJ43" s="112"/>
      <c r="EQK43" s="112"/>
      <c r="EQL43" s="112"/>
      <c r="EQM43" s="112"/>
      <c r="EQN43" s="112"/>
      <c r="EQO43" s="112"/>
      <c r="EQP43" s="112"/>
      <c r="EQQ43" s="112"/>
      <c r="EQR43" s="112"/>
      <c r="EQS43" s="112"/>
      <c r="EQT43" s="112"/>
      <c r="EQU43" s="112"/>
      <c r="EQV43" s="112"/>
      <c r="EQW43" s="112"/>
      <c r="EQX43" s="112"/>
      <c r="EQY43" s="112"/>
      <c r="EQZ43" s="112"/>
      <c r="ERA43" s="112"/>
      <c r="ERB43" s="112"/>
      <c r="ERC43" s="112"/>
      <c r="ERD43" s="112"/>
      <c r="ERE43" s="112"/>
      <c r="ERF43" s="112"/>
      <c r="ERG43" s="112"/>
      <c r="ERH43" s="112"/>
      <c r="ERI43" s="112"/>
      <c r="ERJ43" s="112"/>
      <c r="ERK43" s="112"/>
      <c r="ERL43" s="112"/>
      <c r="ERM43" s="112"/>
      <c r="ERN43" s="112"/>
      <c r="ERO43" s="112"/>
      <c r="ERP43" s="112"/>
      <c r="ERQ43" s="112"/>
      <c r="ERR43" s="112"/>
      <c r="ERS43" s="112"/>
      <c r="ERT43" s="112"/>
      <c r="ERU43" s="112"/>
      <c r="ERV43" s="112"/>
      <c r="ERW43" s="112"/>
      <c r="ERX43" s="112"/>
      <c r="ERY43" s="112"/>
      <c r="ERZ43" s="112"/>
      <c r="ESA43" s="112"/>
      <c r="ESB43" s="112"/>
      <c r="ESC43" s="112"/>
      <c r="ESD43" s="112"/>
      <c r="ESE43" s="112"/>
      <c r="ESF43" s="112"/>
      <c r="ESG43" s="112"/>
      <c r="ESH43" s="112"/>
      <c r="ESI43" s="112"/>
      <c r="ESJ43" s="112"/>
      <c r="ESK43" s="112"/>
      <c r="ESL43" s="112"/>
      <c r="ESM43" s="112"/>
      <c r="ESN43" s="112"/>
      <c r="ESO43" s="112"/>
      <c r="ESP43" s="112"/>
      <c r="ESQ43" s="112"/>
      <c r="ESR43" s="112"/>
      <c r="ESS43" s="112"/>
      <c r="EST43" s="112"/>
      <c r="ESU43" s="112"/>
      <c r="ESV43" s="112"/>
      <c r="ESW43" s="112"/>
      <c r="ESX43" s="112"/>
      <c r="ESY43" s="112"/>
      <c r="ESZ43" s="112"/>
      <c r="ETA43" s="112"/>
      <c r="ETB43" s="112"/>
      <c r="ETC43" s="112"/>
      <c r="ETD43" s="112"/>
      <c r="ETE43" s="112"/>
      <c r="ETF43" s="112"/>
      <c r="ETG43" s="112"/>
      <c r="ETH43" s="112"/>
      <c r="ETI43" s="112"/>
      <c r="ETJ43" s="112"/>
      <c r="ETK43" s="112"/>
      <c r="ETL43" s="112"/>
      <c r="ETM43" s="112"/>
      <c r="ETN43" s="112"/>
      <c r="ETO43" s="112"/>
      <c r="ETP43" s="112"/>
      <c r="ETQ43" s="112"/>
      <c r="ETR43" s="112"/>
      <c r="ETS43" s="112"/>
      <c r="ETT43" s="112"/>
      <c r="ETU43" s="112"/>
      <c r="ETV43" s="112"/>
      <c r="ETW43" s="112"/>
      <c r="ETX43" s="112"/>
      <c r="ETY43" s="112"/>
      <c r="ETZ43" s="112"/>
      <c r="EUA43" s="112"/>
      <c r="EUB43" s="112"/>
      <c r="EUC43" s="112"/>
      <c r="EUD43" s="112"/>
      <c r="EUE43" s="112"/>
      <c r="EUF43" s="112"/>
      <c r="EUG43" s="112"/>
      <c r="EUH43" s="112"/>
      <c r="EUI43" s="112"/>
      <c r="EUJ43" s="112"/>
      <c r="EUK43" s="112"/>
      <c r="EUL43" s="112"/>
      <c r="EUM43" s="112"/>
      <c r="EUN43" s="112"/>
      <c r="EUO43" s="112"/>
      <c r="EUP43" s="112"/>
      <c r="EUQ43" s="112"/>
      <c r="EUR43" s="112"/>
      <c r="EUS43" s="112"/>
      <c r="EUT43" s="112"/>
      <c r="EUU43" s="112"/>
      <c r="EUV43" s="112"/>
      <c r="EUW43" s="112"/>
      <c r="EUX43" s="112"/>
      <c r="EUY43" s="112"/>
      <c r="EUZ43" s="112"/>
      <c r="EVA43" s="112"/>
      <c r="EVB43" s="112"/>
      <c r="EVC43" s="112"/>
      <c r="EVD43" s="112"/>
      <c r="EVE43" s="112"/>
      <c r="EVF43" s="112"/>
      <c r="EVG43" s="112"/>
      <c r="EVH43" s="112"/>
      <c r="EVI43" s="112"/>
      <c r="EVJ43" s="112"/>
      <c r="EVK43" s="112"/>
      <c r="EVL43" s="112"/>
      <c r="EVM43" s="112"/>
      <c r="EVN43" s="112"/>
      <c r="EVO43" s="112"/>
      <c r="EVP43" s="112"/>
      <c r="EVQ43" s="112"/>
      <c r="EVR43" s="112"/>
      <c r="EVS43" s="112"/>
      <c r="EVT43" s="112"/>
      <c r="EVU43" s="112"/>
      <c r="EVV43" s="112"/>
      <c r="EVW43" s="112"/>
      <c r="EVX43" s="112"/>
      <c r="EVY43" s="112"/>
      <c r="EVZ43" s="112"/>
      <c r="EWA43" s="112"/>
      <c r="EWB43" s="112"/>
      <c r="EWC43" s="112"/>
      <c r="EWD43" s="112"/>
      <c r="EWE43" s="112"/>
      <c r="EWF43" s="112"/>
      <c r="EWG43" s="112"/>
      <c r="EWH43" s="112"/>
      <c r="EWI43" s="112"/>
      <c r="EWJ43" s="112"/>
      <c r="EWK43" s="112"/>
      <c r="EWL43" s="112"/>
      <c r="EWM43" s="112"/>
      <c r="EWN43" s="112"/>
      <c r="EWO43" s="112"/>
      <c r="EWP43" s="112"/>
      <c r="EWQ43" s="112"/>
      <c r="EWR43" s="112"/>
      <c r="EWS43" s="112"/>
      <c r="EWT43" s="112"/>
      <c r="EWU43" s="112"/>
      <c r="EWV43" s="112"/>
      <c r="EWW43" s="112"/>
      <c r="EWX43" s="112"/>
      <c r="EWY43" s="112"/>
      <c r="EWZ43" s="112"/>
      <c r="EXA43" s="112"/>
      <c r="EXB43" s="112"/>
      <c r="EXC43" s="112"/>
      <c r="EXD43" s="112"/>
      <c r="EXE43" s="112"/>
      <c r="EXF43" s="112"/>
      <c r="EXG43" s="112"/>
      <c r="EXH43" s="112"/>
      <c r="EXI43" s="112"/>
      <c r="EXJ43" s="112"/>
      <c r="EXK43" s="112"/>
      <c r="EXL43" s="112"/>
      <c r="EXM43" s="112"/>
      <c r="EXN43" s="112"/>
      <c r="EXO43" s="112"/>
      <c r="EXP43" s="112"/>
      <c r="EXQ43" s="112"/>
      <c r="EXR43" s="112"/>
      <c r="EXS43" s="112"/>
      <c r="EXT43" s="112"/>
      <c r="EXU43" s="112"/>
      <c r="EXV43" s="112"/>
      <c r="EXW43" s="112"/>
      <c r="EXX43" s="112"/>
      <c r="EXY43" s="112"/>
      <c r="EXZ43" s="112"/>
      <c r="EYA43" s="112"/>
      <c r="EYB43" s="112"/>
      <c r="EYC43" s="112"/>
      <c r="EYD43" s="112"/>
      <c r="EYE43" s="112"/>
      <c r="EYF43" s="112"/>
      <c r="EYG43" s="112"/>
      <c r="EYH43" s="112"/>
      <c r="EYI43" s="112"/>
      <c r="EYJ43" s="112"/>
      <c r="EYK43" s="112"/>
      <c r="EYL43" s="112"/>
      <c r="EYM43" s="112"/>
      <c r="EYN43" s="112"/>
      <c r="EYO43" s="112"/>
      <c r="EYP43" s="112"/>
      <c r="EYQ43" s="112"/>
      <c r="EYR43" s="112"/>
      <c r="EYS43" s="112"/>
      <c r="EYT43" s="112"/>
      <c r="EYU43" s="112"/>
      <c r="EYV43" s="112"/>
      <c r="EYW43" s="112"/>
      <c r="EYX43" s="112"/>
      <c r="EYY43" s="112"/>
      <c r="EYZ43" s="112"/>
      <c r="EZA43" s="112"/>
      <c r="EZB43" s="112"/>
      <c r="EZC43" s="112"/>
      <c r="EZD43" s="112"/>
      <c r="EZE43" s="112"/>
      <c r="EZF43" s="112"/>
      <c r="EZG43" s="112"/>
      <c r="EZH43" s="112"/>
      <c r="EZI43" s="112"/>
      <c r="EZJ43" s="112"/>
      <c r="EZK43" s="112"/>
      <c r="EZL43" s="112"/>
      <c r="EZM43" s="112"/>
      <c r="EZN43" s="112"/>
      <c r="EZO43" s="112"/>
      <c r="EZP43" s="112"/>
      <c r="EZQ43" s="112"/>
      <c r="EZR43" s="112"/>
      <c r="EZS43" s="112"/>
      <c r="EZT43" s="112"/>
      <c r="EZU43" s="112"/>
      <c r="EZV43" s="112"/>
      <c r="EZW43" s="112"/>
      <c r="EZX43" s="112"/>
      <c r="EZY43" s="112"/>
      <c r="EZZ43" s="112"/>
      <c r="FAA43" s="112"/>
      <c r="FAB43" s="112"/>
      <c r="FAC43" s="112"/>
      <c r="FAD43" s="112"/>
      <c r="FAE43" s="112"/>
      <c r="FAF43" s="112"/>
      <c r="FAG43" s="112"/>
      <c r="FAH43" s="112"/>
      <c r="FAI43" s="112"/>
      <c r="FAJ43" s="112"/>
      <c r="FAK43" s="112"/>
      <c r="FAL43" s="112"/>
      <c r="FAM43" s="112"/>
      <c r="FAN43" s="112"/>
      <c r="FAO43" s="112"/>
      <c r="FAP43" s="112"/>
      <c r="FAQ43" s="112"/>
      <c r="FAR43" s="112"/>
      <c r="FAS43" s="112"/>
      <c r="FAT43" s="112"/>
      <c r="FAU43" s="112"/>
      <c r="FAV43" s="112"/>
      <c r="FAW43" s="112"/>
      <c r="FAX43" s="112"/>
      <c r="FAY43" s="112"/>
      <c r="FAZ43" s="112"/>
      <c r="FBA43" s="112"/>
      <c r="FBB43" s="112"/>
      <c r="FBC43" s="112"/>
      <c r="FBD43" s="112"/>
      <c r="FBE43" s="112"/>
      <c r="FBF43" s="112"/>
      <c r="FBG43" s="112"/>
      <c r="FBH43" s="112"/>
      <c r="FBI43" s="112"/>
      <c r="FBJ43" s="112"/>
      <c r="FBK43" s="112"/>
      <c r="FBL43" s="112"/>
      <c r="FBM43" s="112"/>
      <c r="FBN43" s="112"/>
      <c r="FBO43" s="112"/>
      <c r="FBP43" s="112"/>
      <c r="FBQ43" s="112"/>
      <c r="FBR43" s="112"/>
      <c r="FBS43" s="112"/>
      <c r="FBT43" s="112"/>
      <c r="FBU43" s="112"/>
      <c r="FBV43" s="112"/>
      <c r="FBW43" s="112"/>
      <c r="FBX43" s="112"/>
      <c r="FBY43" s="112"/>
      <c r="FBZ43" s="112"/>
      <c r="FCA43" s="112"/>
      <c r="FCB43" s="112"/>
      <c r="FCC43" s="112"/>
      <c r="FCD43" s="112"/>
      <c r="FCE43" s="112"/>
      <c r="FCF43" s="112"/>
      <c r="FCG43" s="112"/>
      <c r="FCH43" s="112"/>
      <c r="FCI43" s="112"/>
      <c r="FCJ43" s="112"/>
      <c r="FCK43" s="112"/>
      <c r="FCL43" s="112"/>
      <c r="FCM43" s="112"/>
      <c r="FCN43" s="112"/>
      <c r="FCO43" s="112"/>
      <c r="FCP43" s="112"/>
      <c r="FCQ43" s="112"/>
      <c r="FCR43" s="112"/>
      <c r="FCS43" s="112"/>
      <c r="FCT43" s="112"/>
      <c r="FCU43" s="112"/>
      <c r="FCV43" s="112"/>
      <c r="FCW43" s="112"/>
      <c r="FCX43" s="112"/>
      <c r="FCY43" s="112"/>
      <c r="FCZ43" s="112"/>
      <c r="FDA43" s="112"/>
      <c r="FDB43" s="112"/>
      <c r="FDC43" s="112"/>
      <c r="FDD43" s="112"/>
      <c r="FDE43" s="112"/>
      <c r="FDF43" s="112"/>
      <c r="FDG43" s="112"/>
      <c r="FDH43" s="112"/>
      <c r="FDI43" s="112"/>
      <c r="FDJ43" s="112"/>
      <c r="FDK43" s="112"/>
      <c r="FDL43" s="112"/>
      <c r="FDM43" s="112"/>
      <c r="FDN43" s="112"/>
      <c r="FDO43" s="112"/>
      <c r="FDP43" s="112"/>
      <c r="FDQ43" s="112"/>
      <c r="FDR43" s="112"/>
      <c r="FDS43" s="112"/>
      <c r="FDT43" s="112"/>
      <c r="FDU43" s="112"/>
      <c r="FDV43" s="112"/>
      <c r="FDW43" s="112"/>
      <c r="FDX43" s="112"/>
      <c r="FDY43" s="112"/>
      <c r="FDZ43" s="112"/>
      <c r="FEA43" s="112"/>
      <c r="FEB43" s="112"/>
      <c r="FEC43" s="112"/>
      <c r="FED43" s="112"/>
      <c r="FEE43" s="112"/>
      <c r="FEF43" s="112"/>
      <c r="FEG43" s="112"/>
      <c r="FEH43" s="112"/>
      <c r="FEI43" s="112"/>
      <c r="FEJ43" s="112"/>
      <c r="FEK43" s="112"/>
      <c r="FEL43" s="112"/>
      <c r="FEM43" s="112"/>
      <c r="FEN43" s="112"/>
      <c r="FEO43" s="112"/>
      <c r="FEP43" s="112"/>
      <c r="FEQ43" s="112"/>
      <c r="FER43" s="112"/>
      <c r="FES43" s="112"/>
      <c r="FET43" s="112"/>
      <c r="FEU43" s="112"/>
      <c r="FEV43" s="112"/>
      <c r="FEW43" s="112"/>
      <c r="FEX43" s="112"/>
      <c r="FEY43" s="112"/>
      <c r="FEZ43" s="112"/>
      <c r="FFA43" s="112"/>
      <c r="FFB43" s="112"/>
      <c r="FFC43" s="112"/>
      <c r="FFD43" s="112"/>
      <c r="FFE43" s="112"/>
      <c r="FFF43" s="112"/>
      <c r="FFG43" s="112"/>
      <c r="FFH43" s="112"/>
      <c r="FFI43" s="112"/>
      <c r="FFJ43" s="112"/>
      <c r="FFK43" s="112"/>
      <c r="FFL43" s="112"/>
      <c r="FFM43" s="112"/>
      <c r="FFN43" s="112"/>
      <c r="FFO43" s="112"/>
      <c r="FFP43" s="112"/>
      <c r="FFQ43" s="112"/>
      <c r="FFR43" s="112"/>
      <c r="FFS43" s="112"/>
      <c r="FFT43" s="112"/>
      <c r="FFU43" s="112"/>
      <c r="FFV43" s="112"/>
      <c r="FFW43" s="112"/>
      <c r="FFX43" s="112"/>
      <c r="FFY43" s="112"/>
      <c r="FFZ43" s="112"/>
      <c r="FGA43" s="112"/>
      <c r="FGB43" s="112"/>
      <c r="FGC43" s="112"/>
      <c r="FGD43" s="112"/>
      <c r="FGE43" s="112"/>
      <c r="FGF43" s="112"/>
      <c r="FGG43" s="112"/>
      <c r="FGH43" s="112"/>
      <c r="FGI43" s="112"/>
      <c r="FGJ43" s="112"/>
      <c r="FGK43" s="112"/>
      <c r="FGL43" s="112"/>
      <c r="FGM43" s="112"/>
      <c r="FGN43" s="112"/>
      <c r="FGO43" s="112"/>
      <c r="FGP43" s="112"/>
      <c r="FGQ43" s="112"/>
      <c r="FGR43" s="112"/>
      <c r="FGS43" s="112"/>
      <c r="FGT43" s="112"/>
      <c r="FGU43" s="112"/>
      <c r="FGV43" s="112"/>
      <c r="FGW43" s="112"/>
      <c r="FGX43" s="112"/>
      <c r="FGY43" s="112"/>
      <c r="FGZ43" s="112"/>
      <c r="FHA43" s="112"/>
      <c r="FHB43" s="112"/>
      <c r="FHC43" s="112"/>
      <c r="FHD43" s="112"/>
      <c r="FHE43" s="112"/>
      <c r="FHF43" s="112"/>
      <c r="FHG43" s="112"/>
      <c r="FHH43" s="112"/>
      <c r="FHI43" s="112"/>
      <c r="FHJ43" s="112"/>
      <c r="FHK43" s="112"/>
      <c r="FHL43" s="112"/>
      <c r="FHM43" s="112"/>
      <c r="FHN43" s="112"/>
      <c r="FHO43" s="112"/>
      <c r="FHP43" s="112"/>
      <c r="FHQ43" s="112"/>
      <c r="FHR43" s="112"/>
      <c r="FHS43" s="112"/>
      <c r="FHT43" s="112"/>
      <c r="FHU43" s="112"/>
      <c r="FHV43" s="112"/>
      <c r="FHW43" s="112"/>
      <c r="FHX43" s="112"/>
      <c r="FHY43" s="112"/>
      <c r="FHZ43" s="112"/>
      <c r="FIA43" s="112"/>
      <c r="FIB43" s="112"/>
      <c r="FIC43" s="112"/>
      <c r="FID43" s="112"/>
      <c r="FIE43" s="112"/>
      <c r="FIF43" s="112"/>
      <c r="FIG43" s="112"/>
      <c r="FIH43" s="112"/>
      <c r="FII43" s="112"/>
      <c r="FIJ43" s="112"/>
      <c r="FIK43" s="112"/>
      <c r="FIL43" s="112"/>
      <c r="FIM43" s="112"/>
      <c r="FIN43" s="112"/>
      <c r="FIO43" s="112"/>
      <c r="FIP43" s="112"/>
      <c r="FIQ43" s="112"/>
      <c r="FIR43" s="112"/>
      <c r="FIS43" s="112"/>
      <c r="FIT43" s="112"/>
      <c r="FIU43" s="112"/>
      <c r="FIV43" s="112"/>
      <c r="FIW43" s="112"/>
      <c r="FIX43" s="112"/>
      <c r="FIY43" s="112"/>
      <c r="FIZ43" s="112"/>
      <c r="FJA43" s="112"/>
      <c r="FJB43" s="112"/>
      <c r="FJC43" s="112"/>
      <c r="FJD43" s="112"/>
      <c r="FJE43" s="112"/>
      <c r="FJF43" s="112"/>
      <c r="FJG43" s="112"/>
      <c r="FJH43" s="112"/>
      <c r="FJI43" s="112"/>
      <c r="FJJ43" s="112"/>
      <c r="FJK43" s="112"/>
      <c r="FJL43" s="112"/>
      <c r="FJM43" s="112"/>
      <c r="FJN43" s="112"/>
      <c r="FJO43" s="112"/>
      <c r="FJP43" s="112"/>
      <c r="FJQ43" s="112"/>
      <c r="FJR43" s="112"/>
      <c r="FJS43" s="112"/>
      <c r="FJT43" s="112"/>
      <c r="FJU43" s="112"/>
      <c r="FJV43" s="112"/>
      <c r="FJW43" s="112"/>
      <c r="FJX43" s="112"/>
      <c r="FJY43" s="112"/>
      <c r="FJZ43" s="112"/>
      <c r="FKA43" s="112"/>
      <c r="FKB43" s="112"/>
      <c r="FKC43" s="112"/>
      <c r="FKD43" s="112"/>
      <c r="FKE43" s="112"/>
      <c r="FKF43" s="112"/>
      <c r="FKG43" s="112"/>
      <c r="FKH43" s="112"/>
      <c r="FKI43" s="112"/>
      <c r="FKJ43" s="112"/>
      <c r="FKK43" s="112"/>
      <c r="FKL43" s="112"/>
      <c r="FKM43" s="112"/>
      <c r="FKN43" s="112"/>
      <c r="FKO43" s="112"/>
      <c r="FKP43" s="112"/>
      <c r="FKQ43" s="112"/>
      <c r="FKR43" s="112"/>
      <c r="FKS43" s="112"/>
      <c r="FKT43" s="112"/>
      <c r="FKU43" s="112"/>
      <c r="FKV43" s="112"/>
      <c r="FKW43" s="112"/>
      <c r="FKX43" s="112"/>
      <c r="FKY43" s="112"/>
      <c r="FKZ43" s="112"/>
      <c r="FLA43" s="112"/>
      <c r="FLB43" s="112"/>
      <c r="FLC43" s="112"/>
      <c r="FLD43" s="112"/>
      <c r="FLE43" s="112"/>
      <c r="FLF43" s="112"/>
      <c r="FLG43" s="112"/>
      <c r="FLH43" s="112"/>
      <c r="FLI43" s="112"/>
      <c r="FLJ43" s="112"/>
      <c r="FLK43" s="112"/>
      <c r="FLL43" s="112"/>
      <c r="FLM43" s="112"/>
      <c r="FLN43" s="112"/>
      <c r="FLO43" s="112"/>
      <c r="FLP43" s="112"/>
      <c r="FLQ43" s="112"/>
      <c r="FLR43" s="112"/>
      <c r="FLS43" s="112"/>
      <c r="FLT43" s="112"/>
      <c r="FLU43" s="112"/>
      <c r="FLV43" s="112"/>
      <c r="FLW43" s="112"/>
      <c r="FLX43" s="112"/>
      <c r="FLY43" s="112"/>
      <c r="FLZ43" s="112"/>
      <c r="FMA43" s="112"/>
      <c r="FMB43" s="112"/>
      <c r="FMC43" s="112"/>
      <c r="FMD43" s="112"/>
      <c r="FME43" s="112"/>
      <c r="FMF43" s="112"/>
      <c r="FMG43" s="112"/>
      <c r="FMH43" s="112"/>
      <c r="FMI43" s="112"/>
      <c r="FMJ43" s="112"/>
      <c r="FMK43" s="112"/>
      <c r="FML43" s="112"/>
      <c r="FMM43" s="112"/>
      <c r="FMN43" s="112"/>
      <c r="FMO43" s="112"/>
      <c r="FMP43" s="112"/>
      <c r="FMQ43" s="112"/>
      <c r="FMR43" s="112"/>
      <c r="FMS43" s="112"/>
      <c r="FMT43" s="112"/>
      <c r="FMU43" s="112"/>
      <c r="FMV43" s="112"/>
      <c r="FMW43" s="112"/>
      <c r="FMX43" s="112"/>
      <c r="FMY43" s="112"/>
      <c r="FMZ43" s="112"/>
      <c r="FNA43" s="112"/>
      <c r="FNB43" s="112"/>
      <c r="FNC43" s="112"/>
      <c r="FND43" s="112"/>
      <c r="FNE43" s="112"/>
      <c r="FNF43" s="112"/>
      <c r="FNG43" s="112"/>
      <c r="FNH43" s="112"/>
      <c r="FNI43" s="112"/>
      <c r="FNJ43" s="112"/>
      <c r="FNK43" s="112"/>
      <c r="FNL43" s="112"/>
      <c r="FNM43" s="112"/>
      <c r="FNN43" s="112"/>
      <c r="FNO43" s="112"/>
      <c r="FNP43" s="112"/>
      <c r="FNQ43" s="112"/>
      <c r="FNR43" s="112"/>
      <c r="FNS43" s="112"/>
      <c r="FNT43" s="112"/>
      <c r="FNU43" s="112"/>
      <c r="FNV43" s="112"/>
      <c r="FNW43" s="112"/>
      <c r="FNX43" s="112"/>
      <c r="FNY43" s="112"/>
      <c r="FNZ43" s="112"/>
      <c r="FOA43" s="112"/>
      <c r="FOB43" s="112"/>
      <c r="FOC43" s="112"/>
      <c r="FOD43" s="112"/>
      <c r="FOE43" s="112"/>
      <c r="FOF43" s="112"/>
      <c r="FOG43" s="112"/>
      <c r="FOH43" s="112"/>
      <c r="FOI43" s="112"/>
      <c r="FOJ43" s="112"/>
      <c r="FOK43" s="112"/>
      <c r="FOL43" s="112"/>
      <c r="FOM43" s="112"/>
      <c r="FON43" s="112"/>
      <c r="FOO43" s="112"/>
      <c r="FOP43" s="112"/>
      <c r="FOQ43" s="112"/>
      <c r="FOR43" s="112"/>
      <c r="FOS43" s="112"/>
      <c r="FOT43" s="112"/>
      <c r="FOU43" s="112"/>
      <c r="FOV43" s="112"/>
      <c r="FOW43" s="112"/>
      <c r="FOX43" s="112"/>
      <c r="FOY43" s="112"/>
      <c r="FOZ43" s="112"/>
      <c r="FPA43" s="112"/>
      <c r="FPB43" s="112"/>
      <c r="FPC43" s="112"/>
      <c r="FPD43" s="112"/>
      <c r="FPE43" s="112"/>
      <c r="FPF43" s="112"/>
      <c r="FPG43" s="112"/>
      <c r="FPH43" s="112"/>
      <c r="FPI43" s="112"/>
      <c r="FPJ43" s="112"/>
      <c r="FPK43" s="112"/>
      <c r="FPL43" s="112"/>
      <c r="FPM43" s="112"/>
      <c r="FPN43" s="112"/>
      <c r="FPO43" s="112"/>
      <c r="FPP43" s="112"/>
      <c r="FPQ43" s="112"/>
      <c r="FPR43" s="112"/>
      <c r="FPS43" s="112"/>
      <c r="FPT43" s="112"/>
      <c r="FPU43" s="112"/>
      <c r="FPV43" s="112"/>
      <c r="FPW43" s="112"/>
      <c r="FPX43" s="112"/>
      <c r="FPY43" s="112"/>
      <c r="FPZ43" s="112"/>
      <c r="FQA43" s="112"/>
      <c r="FQB43" s="112"/>
      <c r="FQC43" s="112"/>
      <c r="FQD43" s="112"/>
      <c r="FQE43" s="112"/>
      <c r="FQF43" s="112"/>
      <c r="FQG43" s="112"/>
      <c r="FQH43" s="112"/>
      <c r="FQI43" s="112"/>
      <c r="FQJ43" s="112"/>
      <c r="FQK43" s="112"/>
      <c r="FQL43" s="112"/>
      <c r="FQM43" s="112"/>
      <c r="FQN43" s="112"/>
      <c r="FQO43" s="112"/>
      <c r="FQP43" s="112"/>
      <c r="FQQ43" s="112"/>
      <c r="FQR43" s="112"/>
      <c r="FQS43" s="112"/>
      <c r="FQT43" s="112"/>
      <c r="FQU43" s="112"/>
      <c r="FQV43" s="112"/>
      <c r="FQW43" s="112"/>
      <c r="FQX43" s="112"/>
      <c r="FQY43" s="112"/>
      <c r="FQZ43" s="112"/>
      <c r="FRA43" s="112"/>
      <c r="FRB43" s="112"/>
      <c r="FRC43" s="112"/>
      <c r="FRD43" s="112"/>
      <c r="FRE43" s="112"/>
      <c r="FRF43" s="112"/>
      <c r="FRG43" s="112"/>
      <c r="FRH43" s="112"/>
      <c r="FRI43" s="112"/>
      <c r="FRJ43" s="112"/>
      <c r="FRK43" s="112"/>
      <c r="FRL43" s="112"/>
      <c r="FRM43" s="112"/>
      <c r="FRN43" s="112"/>
      <c r="FRO43" s="112"/>
      <c r="FRP43" s="112"/>
      <c r="FRQ43" s="112"/>
      <c r="FRR43" s="112"/>
      <c r="FRS43" s="112"/>
      <c r="FRT43" s="112"/>
      <c r="FRU43" s="112"/>
      <c r="FRV43" s="112"/>
      <c r="FRW43" s="112"/>
      <c r="FRX43" s="112"/>
      <c r="FRY43" s="112"/>
      <c r="FRZ43" s="112"/>
      <c r="FSA43" s="112"/>
      <c r="FSB43" s="112"/>
      <c r="FSC43" s="112"/>
      <c r="FSD43" s="112"/>
      <c r="FSE43" s="112"/>
      <c r="FSF43" s="112"/>
      <c r="FSG43" s="112"/>
      <c r="FSH43" s="112"/>
      <c r="FSI43" s="112"/>
      <c r="FSJ43" s="112"/>
      <c r="FSK43" s="112"/>
      <c r="FSL43" s="112"/>
      <c r="FSM43" s="112"/>
      <c r="FSN43" s="112"/>
      <c r="FSO43" s="112"/>
      <c r="FSP43" s="112"/>
      <c r="FSQ43" s="112"/>
      <c r="FSR43" s="112"/>
      <c r="FSS43" s="112"/>
      <c r="FST43" s="112"/>
      <c r="FSU43" s="112"/>
      <c r="FSV43" s="112"/>
      <c r="FSW43" s="112"/>
      <c r="FSX43" s="112"/>
      <c r="FSY43" s="112"/>
      <c r="FSZ43" s="112"/>
      <c r="FTA43" s="112"/>
      <c r="FTB43" s="112"/>
      <c r="FTC43" s="112"/>
      <c r="FTD43" s="112"/>
      <c r="FTE43" s="112"/>
      <c r="FTF43" s="112"/>
      <c r="FTG43" s="112"/>
      <c r="FTH43" s="112"/>
      <c r="FTI43" s="112"/>
      <c r="FTJ43" s="112"/>
      <c r="FTK43" s="112"/>
      <c r="FTL43" s="112"/>
      <c r="FTM43" s="112"/>
      <c r="FTN43" s="112"/>
      <c r="FTO43" s="112"/>
      <c r="FTP43" s="112"/>
      <c r="FTQ43" s="112"/>
      <c r="FTR43" s="112"/>
      <c r="FTS43" s="112"/>
      <c r="FTT43" s="112"/>
      <c r="FTU43" s="112"/>
      <c r="FTV43" s="112"/>
      <c r="FTW43" s="112"/>
      <c r="FTX43" s="112"/>
      <c r="FTY43" s="112"/>
      <c r="FTZ43" s="112"/>
      <c r="FUA43" s="112"/>
      <c r="FUB43" s="112"/>
      <c r="FUC43" s="112"/>
      <c r="FUD43" s="112"/>
      <c r="FUE43" s="112"/>
      <c r="FUF43" s="112"/>
      <c r="FUG43" s="112"/>
      <c r="FUH43" s="112"/>
      <c r="FUI43" s="112"/>
      <c r="FUJ43" s="112"/>
      <c r="FUK43" s="112"/>
      <c r="FUL43" s="112"/>
      <c r="FUM43" s="112"/>
      <c r="FUN43" s="112"/>
      <c r="FUO43" s="112"/>
      <c r="FUP43" s="112"/>
      <c r="FUQ43" s="112"/>
      <c r="FUR43" s="112"/>
      <c r="FUS43" s="112"/>
      <c r="FUT43" s="112"/>
      <c r="FUU43" s="112"/>
      <c r="FUV43" s="112"/>
      <c r="FUW43" s="112"/>
      <c r="FUX43" s="112"/>
      <c r="FUY43" s="112"/>
      <c r="FUZ43" s="112"/>
      <c r="FVA43" s="112"/>
      <c r="FVB43" s="112"/>
      <c r="FVC43" s="112"/>
      <c r="FVD43" s="112"/>
      <c r="FVE43" s="112"/>
      <c r="FVF43" s="112"/>
      <c r="FVG43" s="112"/>
      <c r="FVH43" s="112"/>
      <c r="FVI43" s="112"/>
      <c r="FVJ43" s="112"/>
      <c r="FVK43" s="112"/>
      <c r="FVL43" s="112"/>
      <c r="FVM43" s="112"/>
      <c r="FVN43" s="112"/>
      <c r="FVO43" s="112"/>
      <c r="FVP43" s="112"/>
      <c r="FVQ43" s="112"/>
      <c r="FVR43" s="112"/>
      <c r="FVS43" s="112"/>
      <c r="FVT43" s="112"/>
      <c r="FVU43" s="112"/>
      <c r="FVV43" s="112"/>
      <c r="FVW43" s="112"/>
      <c r="FVX43" s="112"/>
      <c r="FVY43" s="112"/>
      <c r="FVZ43" s="112"/>
      <c r="FWA43" s="112"/>
      <c r="FWB43" s="112"/>
      <c r="FWC43" s="112"/>
      <c r="FWD43" s="112"/>
      <c r="FWE43" s="112"/>
      <c r="FWF43" s="112"/>
      <c r="FWG43" s="112"/>
      <c r="FWH43" s="112"/>
      <c r="FWI43" s="112"/>
      <c r="FWJ43" s="112"/>
      <c r="FWK43" s="112"/>
      <c r="FWL43" s="112"/>
      <c r="FWM43" s="112"/>
      <c r="FWN43" s="112"/>
      <c r="FWO43" s="112"/>
      <c r="FWP43" s="112"/>
      <c r="FWQ43" s="112"/>
      <c r="FWR43" s="112"/>
      <c r="FWS43" s="112"/>
      <c r="FWT43" s="112"/>
      <c r="FWU43" s="112"/>
      <c r="FWV43" s="112"/>
      <c r="FWW43" s="112"/>
      <c r="FWX43" s="112"/>
      <c r="FWY43" s="112"/>
      <c r="FWZ43" s="112"/>
      <c r="FXA43" s="112"/>
      <c r="FXB43" s="112"/>
      <c r="FXC43" s="112"/>
      <c r="FXD43" s="112"/>
      <c r="FXE43" s="112"/>
      <c r="FXF43" s="112"/>
      <c r="FXG43" s="112"/>
      <c r="FXH43" s="112"/>
      <c r="FXI43" s="112"/>
      <c r="FXJ43" s="112"/>
      <c r="FXK43" s="112"/>
      <c r="FXL43" s="112"/>
      <c r="FXM43" s="112"/>
      <c r="FXN43" s="112"/>
      <c r="FXO43" s="112"/>
      <c r="FXP43" s="112"/>
      <c r="FXQ43" s="112"/>
      <c r="FXR43" s="112"/>
      <c r="FXS43" s="112"/>
      <c r="FXT43" s="112"/>
      <c r="FXU43" s="112"/>
      <c r="FXV43" s="112"/>
      <c r="FXW43" s="112"/>
      <c r="FXX43" s="112"/>
      <c r="FXY43" s="112"/>
      <c r="FXZ43" s="112"/>
      <c r="FYA43" s="112"/>
      <c r="FYB43" s="112"/>
      <c r="FYC43" s="112"/>
      <c r="FYD43" s="112"/>
      <c r="FYE43" s="112"/>
      <c r="FYF43" s="112"/>
      <c r="FYG43" s="112"/>
      <c r="FYH43" s="112"/>
      <c r="FYI43" s="112"/>
      <c r="FYJ43" s="112"/>
      <c r="FYK43" s="112"/>
      <c r="FYL43" s="112"/>
      <c r="FYM43" s="112"/>
      <c r="FYN43" s="112"/>
      <c r="FYO43" s="112"/>
      <c r="FYP43" s="112"/>
      <c r="FYQ43" s="112"/>
      <c r="FYR43" s="112"/>
      <c r="FYS43" s="112"/>
      <c r="FYT43" s="112"/>
      <c r="FYU43" s="112"/>
      <c r="FYV43" s="112"/>
      <c r="FYW43" s="112"/>
      <c r="FYX43" s="112"/>
      <c r="FYY43" s="112"/>
      <c r="FYZ43" s="112"/>
      <c r="FZA43" s="112"/>
      <c r="FZB43" s="112"/>
      <c r="FZC43" s="112"/>
      <c r="FZD43" s="112"/>
      <c r="FZE43" s="112"/>
      <c r="FZF43" s="112"/>
      <c r="FZG43" s="112"/>
      <c r="FZH43" s="112"/>
      <c r="FZI43" s="112"/>
      <c r="FZJ43" s="112"/>
      <c r="FZK43" s="112"/>
      <c r="FZL43" s="112"/>
      <c r="FZM43" s="112"/>
      <c r="FZN43" s="112"/>
      <c r="FZO43" s="112"/>
      <c r="FZP43" s="112"/>
      <c r="FZQ43" s="112"/>
      <c r="FZR43" s="112"/>
      <c r="FZS43" s="112"/>
      <c r="FZT43" s="112"/>
      <c r="FZU43" s="112"/>
      <c r="FZV43" s="112"/>
      <c r="FZW43" s="112"/>
      <c r="FZX43" s="112"/>
      <c r="FZY43" s="112"/>
      <c r="FZZ43" s="112"/>
      <c r="GAA43" s="112"/>
      <c r="GAB43" s="112"/>
      <c r="GAC43" s="112"/>
      <c r="GAD43" s="112"/>
      <c r="GAE43" s="112"/>
      <c r="GAF43" s="112"/>
      <c r="GAG43" s="112"/>
      <c r="GAH43" s="112"/>
      <c r="GAI43" s="112"/>
      <c r="GAJ43" s="112"/>
      <c r="GAK43" s="112"/>
      <c r="GAL43" s="112"/>
      <c r="GAM43" s="112"/>
      <c r="GAN43" s="112"/>
      <c r="GAO43" s="112"/>
      <c r="GAP43" s="112"/>
      <c r="GAQ43" s="112"/>
      <c r="GAR43" s="112"/>
      <c r="GAS43" s="112"/>
      <c r="GAT43" s="112"/>
      <c r="GAU43" s="112"/>
      <c r="GAV43" s="112"/>
      <c r="GAW43" s="112"/>
      <c r="GAX43" s="112"/>
      <c r="GAY43" s="112"/>
      <c r="GAZ43" s="112"/>
      <c r="GBA43" s="112"/>
      <c r="GBB43" s="112"/>
      <c r="GBC43" s="112"/>
      <c r="GBD43" s="112"/>
      <c r="GBE43" s="112"/>
      <c r="GBF43" s="112"/>
      <c r="GBG43" s="112"/>
      <c r="GBH43" s="112"/>
      <c r="GBI43" s="112"/>
      <c r="GBJ43" s="112"/>
      <c r="GBK43" s="112"/>
      <c r="GBL43" s="112"/>
      <c r="GBM43" s="112"/>
      <c r="GBN43" s="112"/>
      <c r="GBO43" s="112"/>
      <c r="GBP43" s="112"/>
      <c r="GBQ43" s="112"/>
      <c r="GBR43" s="112"/>
      <c r="GBS43" s="112"/>
      <c r="GBT43" s="112"/>
      <c r="GBU43" s="112"/>
      <c r="GBV43" s="112"/>
      <c r="GBW43" s="112"/>
      <c r="GBX43" s="112"/>
      <c r="GBY43" s="112"/>
      <c r="GBZ43" s="112"/>
      <c r="GCA43" s="112"/>
      <c r="GCB43" s="112"/>
      <c r="GCC43" s="112"/>
      <c r="GCD43" s="112"/>
      <c r="GCE43" s="112"/>
      <c r="GCF43" s="112"/>
      <c r="GCG43" s="112"/>
      <c r="GCH43" s="112"/>
      <c r="GCI43" s="112"/>
      <c r="GCJ43" s="112"/>
      <c r="GCK43" s="112"/>
      <c r="GCL43" s="112"/>
      <c r="GCM43" s="112"/>
      <c r="GCN43" s="112"/>
      <c r="GCO43" s="112"/>
      <c r="GCP43" s="112"/>
      <c r="GCQ43" s="112"/>
      <c r="GCR43" s="112"/>
      <c r="GCS43" s="112"/>
      <c r="GCT43" s="112"/>
      <c r="GCU43" s="112"/>
      <c r="GCV43" s="112"/>
      <c r="GCW43" s="112"/>
      <c r="GCX43" s="112"/>
      <c r="GCY43" s="112"/>
      <c r="GCZ43" s="112"/>
      <c r="GDA43" s="112"/>
      <c r="GDB43" s="112"/>
      <c r="GDC43" s="112"/>
      <c r="GDD43" s="112"/>
      <c r="GDE43" s="112"/>
      <c r="GDF43" s="112"/>
      <c r="GDG43" s="112"/>
      <c r="GDH43" s="112"/>
      <c r="GDI43" s="112"/>
      <c r="GDJ43" s="112"/>
      <c r="GDK43" s="112"/>
      <c r="GDL43" s="112"/>
      <c r="GDM43" s="112"/>
      <c r="GDN43" s="112"/>
      <c r="GDO43" s="112"/>
      <c r="GDP43" s="112"/>
      <c r="GDQ43" s="112"/>
      <c r="GDR43" s="112"/>
      <c r="GDS43" s="112"/>
      <c r="GDT43" s="112"/>
      <c r="GDU43" s="112"/>
      <c r="GDV43" s="112"/>
      <c r="GDW43" s="112"/>
      <c r="GDX43" s="112"/>
      <c r="GDY43" s="112"/>
      <c r="GDZ43" s="112"/>
      <c r="GEA43" s="112"/>
      <c r="GEB43" s="112"/>
      <c r="GEC43" s="112"/>
      <c r="GED43" s="112"/>
      <c r="GEE43" s="112"/>
      <c r="GEF43" s="112"/>
      <c r="GEG43" s="112"/>
      <c r="GEH43" s="112"/>
      <c r="GEI43" s="112"/>
      <c r="GEJ43" s="112"/>
      <c r="GEK43" s="112"/>
      <c r="GEL43" s="112"/>
      <c r="GEM43" s="112"/>
      <c r="GEN43" s="112"/>
      <c r="GEO43" s="112"/>
      <c r="GEP43" s="112"/>
      <c r="GEQ43" s="112"/>
      <c r="GER43" s="112"/>
      <c r="GES43" s="112"/>
      <c r="GET43" s="112"/>
      <c r="GEU43" s="112"/>
      <c r="GEV43" s="112"/>
      <c r="GEW43" s="112"/>
      <c r="GEX43" s="112"/>
      <c r="GEY43" s="112"/>
      <c r="GEZ43" s="112"/>
      <c r="GFA43" s="112"/>
      <c r="GFB43" s="112"/>
      <c r="GFC43" s="112"/>
      <c r="GFD43" s="112"/>
      <c r="GFE43" s="112"/>
      <c r="GFF43" s="112"/>
      <c r="GFG43" s="112"/>
      <c r="GFH43" s="112"/>
      <c r="GFI43" s="112"/>
      <c r="GFJ43" s="112"/>
      <c r="GFK43" s="112"/>
      <c r="GFL43" s="112"/>
      <c r="GFM43" s="112"/>
      <c r="GFN43" s="112"/>
      <c r="GFO43" s="112"/>
      <c r="GFP43" s="112"/>
      <c r="GFQ43" s="112"/>
      <c r="GFR43" s="112"/>
      <c r="GFS43" s="112"/>
      <c r="GFT43" s="112"/>
      <c r="GFU43" s="112"/>
      <c r="GFV43" s="112"/>
      <c r="GFW43" s="112"/>
      <c r="GFX43" s="112"/>
      <c r="GFY43" s="112"/>
      <c r="GFZ43" s="112"/>
      <c r="GGA43" s="112"/>
      <c r="GGB43" s="112"/>
      <c r="GGC43" s="112"/>
      <c r="GGD43" s="112"/>
      <c r="GGE43" s="112"/>
      <c r="GGF43" s="112"/>
      <c r="GGG43" s="112"/>
      <c r="GGH43" s="112"/>
      <c r="GGI43" s="112"/>
      <c r="GGJ43" s="112"/>
      <c r="GGK43" s="112"/>
      <c r="GGL43" s="112"/>
      <c r="GGM43" s="112"/>
      <c r="GGN43" s="112"/>
      <c r="GGO43" s="112"/>
      <c r="GGP43" s="112"/>
      <c r="GGQ43" s="112"/>
      <c r="GGR43" s="112"/>
      <c r="GGS43" s="112"/>
      <c r="GGT43" s="112"/>
      <c r="GGU43" s="112"/>
      <c r="GGV43" s="112"/>
      <c r="GGW43" s="112"/>
      <c r="GGX43" s="112"/>
      <c r="GGY43" s="112"/>
      <c r="GGZ43" s="112"/>
      <c r="GHA43" s="112"/>
      <c r="GHB43" s="112"/>
      <c r="GHC43" s="112"/>
      <c r="GHD43" s="112"/>
      <c r="GHE43" s="112"/>
      <c r="GHF43" s="112"/>
      <c r="GHG43" s="112"/>
      <c r="GHH43" s="112"/>
      <c r="GHI43" s="112"/>
      <c r="GHJ43" s="112"/>
      <c r="GHK43" s="112"/>
      <c r="GHL43" s="112"/>
      <c r="GHM43" s="112"/>
      <c r="GHN43" s="112"/>
      <c r="GHO43" s="112"/>
      <c r="GHP43" s="112"/>
      <c r="GHQ43" s="112"/>
      <c r="GHR43" s="112"/>
      <c r="GHS43" s="112"/>
      <c r="GHT43" s="112"/>
      <c r="GHU43" s="112"/>
      <c r="GHV43" s="112"/>
      <c r="GHW43" s="112"/>
      <c r="GHX43" s="112"/>
      <c r="GHY43" s="112"/>
      <c r="GHZ43" s="112"/>
      <c r="GIA43" s="112"/>
      <c r="GIB43" s="112"/>
      <c r="GIC43" s="112"/>
      <c r="GID43" s="112"/>
      <c r="GIE43" s="112"/>
      <c r="GIF43" s="112"/>
      <c r="GIG43" s="112"/>
      <c r="GIH43" s="112"/>
      <c r="GII43" s="112"/>
      <c r="GIJ43" s="112"/>
      <c r="GIK43" s="112"/>
      <c r="GIL43" s="112"/>
      <c r="GIM43" s="112"/>
      <c r="GIN43" s="112"/>
      <c r="GIO43" s="112"/>
      <c r="GIP43" s="112"/>
      <c r="GIQ43" s="112"/>
      <c r="GIR43" s="112"/>
      <c r="GIS43" s="112"/>
      <c r="GIT43" s="112"/>
      <c r="GIU43" s="112"/>
      <c r="GIV43" s="112"/>
      <c r="GIW43" s="112"/>
      <c r="GIX43" s="112"/>
      <c r="GIY43" s="112"/>
      <c r="GIZ43" s="112"/>
      <c r="GJA43" s="112"/>
      <c r="GJB43" s="112"/>
      <c r="GJC43" s="112"/>
      <c r="GJD43" s="112"/>
      <c r="GJE43" s="112"/>
      <c r="GJF43" s="112"/>
      <c r="GJG43" s="112"/>
      <c r="GJH43" s="112"/>
      <c r="GJI43" s="112"/>
      <c r="GJJ43" s="112"/>
      <c r="GJK43" s="112"/>
      <c r="GJL43" s="112"/>
      <c r="GJM43" s="112"/>
      <c r="GJN43" s="112"/>
      <c r="GJO43" s="112"/>
      <c r="GJP43" s="112"/>
      <c r="GJQ43" s="112"/>
      <c r="GJR43" s="112"/>
      <c r="GJS43" s="112"/>
      <c r="GJT43" s="112"/>
      <c r="GJU43" s="112"/>
      <c r="GJV43" s="112"/>
      <c r="GJW43" s="112"/>
      <c r="GJX43" s="112"/>
      <c r="GJY43" s="112"/>
      <c r="GJZ43" s="112"/>
      <c r="GKA43" s="112"/>
      <c r="GKB43" s="112"/>
      <c r="GKC43" s="112"/>
      <c r="GKD43" s="112"/>
      <c r="GKE43" s="112"/>
      <c r="GKF43" s="112"/>
      <c r="GKG43" s="112"/>
      <c r="GKH43" s="112"/>
      <c r="GKI43" s="112"/>
      <c r="GKJ43" s="112"/>
      <c r="GKK43" s="112"/>
      <c r="GKL43" s="112"/>
      <c r="GKM43" s="112"/>
      <c r="GKN43" s="112"/>
      <c r="GKO43" s="112"/>
      <c r="GKP43" s="112"/>
      <c r="GKQ43" s="112"/>
      <c r="GKR43" s="112"/>
      <c r="GKS43" s="112"/>
      <c r="GKT43" s="112"/>
      <c r="GKU43" s="112"/>
      <c r="GKV43" s="112"/>
      <c r="GKW43" s="112"/>
      <c r="GKX43" s="112"/>
      <c r="GKY43" s="112"/>
      <c r="GKZ43" s="112"/>
      <c r="GLA43" s="112"/>
      <c r="GLB43" s="112"/>
      <c r="GLC43" s="112"/>
      <c r="GLD43" s="112"/>
      <c r="GLE43" s="112"/>
      <c r="GLF43" s="112"/>
      <c r="GLG43" s="112"/>
      <c r="GLH43" s="112"/>
      <c r="GLI43" s="112"/>
      <c r="GLJ43" s="112"/>
      <c r="GLK43" s="112"/>
      <c r="GLL43" s="112"/>
      <c r="GLM43" s="112"/>
      <c r="GLN43" s="112"/>
      <c r="GLO43" s="112"/>
      <c r="GLP43" s="112"/>
      <c r="GLQ43" s="112"/>
      <c r="GLR43" s="112"/>
      <c r="GLS43" s="112"/>
      <c r="GLT43" s="112"/>
      <c r="GLU43" s="112"/>
      <c r="GLV43" s="112"/>
      <c r="GLW43" s="112"/>
      <c r="GLX43" s="112"/>
      <c r="GLY43" s="112"/>
      <c r="GLZ43" s="112"/>
      <c r="GMA43" s="112"/>
      <c r="GMB43" s="112"/>
      <c r="GMC43" s="112"/>
      <c r="GMD43" s="112"/>
      <c r="GME43" s="112"/>
      <c r="GMF43" s="112"/>
      <c r="GMG43" s="112"/>
      <c r="GMH43" s="112"/>
      <c r="GMI43" s="112"/>
      <c r="GMJ43" s="112"/>
      <c r="GMK43" s="112"/>
      <c r="GML43" s="112"/>
      <c r="GMM43" s="112"/>
      <c r="GMN43" s="112"/>
      <c r="GMO43" s="112"/>
      <c r="GMP43" s="112"/>
      <c r="GMQ43" s="112"/>
      <c r="GMR43" s="112"/>
      <c r="GMS43" s="112"/>
      <c r="GMT43" s="112"/>
      <c r="GMU43" s="112"/>
      <c r="GMV43" s="112"/>
      <c r="GMW43" s="112"/>
      <c r="GMX43" s="112"/>
      <c r="GMY43" s="112"/>
      <c r="GMZ43" s="112"/>
      <c r="GNA43" s="112"/>
      <c r="GNB43" s="112"/>
      <c r="GNC43" s="112"/>
      <c r="GND43" s="112"/>
      <c r="GNE43" s="112"/>
      <c r="GNF43" s="112"/>
      <c r="GNG43" s="112"/>
      <c r="GNH43" s="112"/>
      <c r="GNI43" s="112"/>
      <c r="GNJ43" s="112"/>
      <c r="GNK43" s="112"/>
      <c r="GNL43" s="112"/>
      <c r="GNM43" s="112"/>
      <c r="GNN43" s="112"/>
      <c r="GNO43" s="112"/>
      <c r="GNP43" s="112"/>
      <c r="GNQ43" s="112"/>
      <c r="GNR43" s="112"/>
      <c r="GNS43" s="112"/>
      <c r="GNT43" s="112"/>
      <c r="GNU43" s="112"/>
      <c r="GNV43" s="112"/>
      <c r="GNW43" s="112"/>
      <c r="GNX43" s="112"/>
      <c r="GNY43" s="112"/>
      <c r="GNZ43" s="112"/>
      <c r="GOA43" s="112"/>
      <c r="GOB43" s="112"/>
      <c r="GOC43" s="112"/>
      <c r="GOD43" s="112"/>
      <c r="GOE43" s="112"/>
      <c r="GOF43" s="112"/>
      <c r="GOG43" s="112"/>
      <c r="GOH43" s="112"/>
      <c r="GOI43" s="112"/>
      <c r="GOJ43" s="112"/>
      <c r="GOK43" s="112"/>
      <c r="GOL43" s="112"/>
      <c r="GOM43" s="112"/>
      <c r="GON43" s="112"/>
      <c r="GOO43" s="112"/>
      <c r="GOP43" s="112"/>
      <c r="GOQ43" s="112"/>
      <c r="GOR43" s="112"/>
      <c r="GOS43" s="112"/>
      <c r="GOT43" s="112"/>
      <c r="GOU43" s="112"/>
      <c r="GOV43" s="112"/>
      <c r="GOW43" s="112"/>
      <c r="GOX43" s="112"/>
      <c r="GOY43" s="112"/>
      <c r="GOZ43" s="112"/>
      <c r="GPA43" s="112"/>
      <c r="GPB43" s="112"/>
      <c r="GPC43" s="112"/>
      <c r="GPD43" s="112"/>
      <c r="GPE43" s="112"/>
      <c r="GPF43" s="112"/>
      <c r="GPG43" s="112"/>
      <c r="GPH43" s="112"/>
      <c r="GPI43" s="112"/>
      <c r="GPJ43" s="112"/>
      <c r="GPK43" s="112"/>
      <c r="GPL43" s="112"/>
      <c r="GPM43" s="112"/>
      <c r="GPN43" s="112"/>
      <c r="GPO43" s="112"/>
      <c r="GPP43" s="112"/>
      <c r="GPQ43" s="112"/>
      <c r="GPR43" s="112"/>
      <c r="GPS43" s="112"/>
      <c r="GPT43" s="112"/>
      <c r="GPU43" s="112"/>
      <c r="GPV43" s="112"/>
      <c r="GPW43" s="112"/>
      <c r="GPX43" s="112"/>
      <c r="GPY43" s="112"/>
      <c r="GPZ43" s="112"/>
      <c r="GQA43" s="112"/>
      <c r="GQB43" s="112"/>
      <c r="GQC43" s="112"/>
      <c r="GQD43" s="112"/>
      <c r="GQE43" s="112"/>
      <c r="GQF43" s="112"/>
      <c r="GQG43" s="112"/>
      <c r="GQH43" s="112"/>
      <c r="GQI43" s="112"/>
      <c r="GQJ43" s="112"/>
      <c r="GQK43" s="112"/>
      <c r="GQL43" s="112"/>
      <c r="GQM43" s="112"/>
      <c r="GQN43" s="112"/>
      <c r="GQO43" s="112"/>
      <c r="GQP43" s="112"/>
      <c r="GQQ43" s="112"/>
      <c r="GQR43" s="112"/>
      <c r="GQS43" s="112"/>
      <c r="GQT43" s="112"/>
      <c r="GQU43" s="112"/>
      <c r="GQV43" s="112"/>
      <c r="GQW43" s="112"/>
      <c r="GQX43" s="112"/>
      <c r="GQY43" s="112"/>
      <c r="GQZ43" s="112"/>
      <c r="GRA43" s="112"/>
      <c r="GRB43" s="112"/>
      <c r="GRC43" s="112"/>
      <c r="GRD43" s="112"/>
      <c r="GRE43" s="112"/>
      <c r="GRF43" s="112"/>
      <c r="GRG43" s="112"/>
      <c r="GRH43" s="112"/>
      <c r="GRI43" s="112"/>
      <c r="GRJ43" s="112"/>
      <c r="GRK43" s="112"/>
      <c r="GRL43" s="112"/>
      <c r="GRM43" s="112"/>
      <c r="GRN43" s="112"/>
      <c r="GRO43" s="112"/>
      <c r="GRP43" s="112"/>
      <c r="GRQ43" s="112"/>
      <c r="GRR43" s="112"/>
      <c r="GRS43" s="112"/>
      <c r="GRT43" s="112"/>
      <c r="GRU43" s="112"/>
      <c r="GRV43" s="112"/>
      <c r="GRW43" s="112"/>
      <c r="GRX43" s="112"/>
      <c r="GRY43" s="112"/>
      <c r="GRZ43" s="112"/>
      <c r="GSA43" s="112"/>
      <c r="GSB43" s="112"/>
      <c r="GSC43" s="112"/>
      <c r="GSD43" s="112"/>
      <c r="GSE43" s="112"/>
      <c r="GSF43" s="112"/>
      <c r="GSG43" s="112"/>
      <c r="GSH43" s="112"/>
      <c r="GSI43" s="112"/>
      <c r="GSJ43" s="112"/>
      <c r="GSK43" s="112"/>
      <c r="GSL43" s="112"/>
      <c r="GSM43" s="112"/>
      <c r="GSN43" s="112"/>
      <c r="GSO43" s="112"/>
      <c r="GSP43" s="112"/>
      <c r="GSQ43" s="112"/>
      <c r="GSR43" s="112"/>
      <c r="GSS43" s="112"/>
      <c r="GST43" s="112"/>
      <c r="GSU43" s="112"/>
      <c r="GSV43" s="112"/>
      <c r="GSW43" s="112"/>
      <c r="GSX43" s="112"/>
      <c r="GSY43" s="112"/>
      <c r="GSZ43" s="112"/>
      <c r="GTA43" s="112"/>
      <c r="GTB43" s="112"/>
      <c r="GTC43" s="112"/>
      <c r="GTD43" s="112"/>
      <c r="GTE43" s="112"/>
      <c r="GTF43" s="112"/>
      <c r="GTG43" s="112"/>
      <c r="GTH43" s="112"/>
      <c r="GTI43" s="112"/>
      <c r="GTJ43" s="112"/>
      <c r="GTK43" s="112"/>
      <c r="GTL43" s="112"/>
      <c r="GTM43" s="112"/>
      <c r="GTN43" s="112"/>
      <c r="GTO43" s="112"/>
      <c r="GTP43" s="112"/>
      <c r="GTQ43" s="112"/>
      <c r="GTR43" s="112"/>
      <c r="GTS43" s="112"/>
      <c r="GTT43" s="112"/>
      <c r="GTU43" s="112"/>
      <c r="GTV43" s="112"/>
      <c r="GTW43" s="112"/>
      <c r="GTX43" s="112"/>
      <c r="GTY43" s="112"/>
      <c r="GTZ43" s="112"/>
      <c r="GUA43" s="112"/>
      <c r="GUB43" s="112"/>
      <c r="GUC43" s="112"/>
      <c r="GUD43" s="112"/>
      <c r="GUE43" s="112"/>
      <c r="GUF43" s="112"/>
      <c r="GUG43" s="112"/>
      <c r="GUH43" s="112"/>
      <c r="GUI43" s="112"/>
      <c r="GUJ43" s="112"/>
      <c r="GUK43" s="112"/>
      <c r="GUL43" s="112"/>
      <c r="GUM43" s="112"/>
      <c r="GUN43" s="112"/>
      <c r="GUO43" s="112"/>
      <c r="GUP43" s="112"/>
      <c r="GUQ43" s="112"/>
      <c r="GUR43" s="112"/>
      <c r="GUS43" s="112"/>
      <c r="GUT43" s="112"/>
      <c r="GUU43" s="112"/>
      <c r="GUV43" s="112"/>
      <c r="GUW43" s="112"/>
      <c r="GUX43" s="112"/>
      <c r="GUY43" s="112"/>
      <c r="GUZ43" s="112"/>
      <c r="GVA43" s="112"/>
      <c r="GVB43" s="112"/>
      <c r="GVC43" s="112"/>
      <c r="GVD43" s="112"/>
      <c r="GVE43" s="112"/>
      <c r="GVF43" s="112"/>
      <c r="GVG43" s="112"/>
      <c r="GVH43" s="112"/>
      <c r="GVI43" s="112"/>
      <c r="GVJ43" s="112"/>
      <c r="GVK43" s="112"/>
      <c r="GVL43" s="112"/>
      <c r="GVM43" s="112"/>
      <c r="GVN43" s="112"/>
      <c r="GVO43" s="112"/>
      <c r="GVP43" s="112"/>
      <c r="GVQ43" s="112"/>
      <c r="GVR43" s="112"/>
      <c r="GVS43" s="112"/>
      <c r="GVT43" s="112"/>
      <c r="GVU43" s="112"/>
      <c r="GVV43" s="112"/>
      <c r="GVW43" s="112"/>
      <c r="GVX43" s="112"/>
      <c r="GVY43" s="112"/>
      <c r="GVZ43" s="112"/>
      <c r="GWA43" s="112"/>
      <c r="GWB43" s="112"/>
      <c r="GWC43" s="112"/>
      <c r="GWD43" s="112"/>
      <c r="GWE43" s="112"/>
      <c r="GWF43" s="112"/>
      <c r="GWG43" s="112"/>
      <c r="GWH43" s="112"/>
      <c r="GWI43" s="112"/>
      <c r="GWJ43" s="112"/>
      <c r="GWK43" s="112"/>
      <c r="GWL43" s="112"/>
      <c r="GWM43" s="112"/>
      <c r="GWN43" s="112"/>
      <c r="GWO43" s="112"/>
      <c r="GWP43" s="112"/>
      <c r="GWQ43" s="112"/>
      <c r="GWR43" s="112"/>
      <c r="GWS43" s="112"/>
      <c r="GWT43" s="112"/>
      <c r="GWU43" s="112"/>
      <c r="GWV43" s="112"/>
      <c r="GWW43" s="112"/>
      <c r="GWX43" s="112"/>
      <c r="GWY43" s="112"/>
      <c r="GWZ43" s="112"/>
      <c r="GXA43" s="112"/>
      <c r="GXB43" s="112"/>
      <c r="GXC43" s="112"/>
      <c r="GXD43" s="112"/>
      <c r="GXE43" s="112"/>
      <c r="GXF43" s="112"/>
      <c r="GXG43" s="112"/>
      <c r="GXH43" s="112"/>
      <c r="GXI43" s="112"/>
      <c r="GXJ43" s="112"/>
      <c r="GXK43" s="112"/>
      <c r="GXL43" s="112"/>
      <c r="GXM43" s="112"/>
      <c r="GXN43" s="112"/>
      <c r="GXO43" s="112"/>
      <c r="GXP43" s="112"/>
      <c r="GXQ43" s="112"/>
      <c r="GXR43" s="112"/>
      <c r="GXS43" s="112"/>
      <c r="GXT43" s="112"/>
      <c r="GXU43" s="112"/>
      <c r="GXV43" s="112"/>
      <c r="GXW43" s="112"/>
      <c r="GXX43" s="112"/>
      <c r="GXY43" s="112"/>
      <c r="GXZ43" s="112"/>
      <c r="GYA43" s="112"/>
      <c r="GYB43" s="112"/>
      <c r="GYC43" s="112"/>
      <c r="GYD43" s="112"/>
      <c r="GYE43" s="112"/>
      <c r="GYF43" s="112"/>
      <c r="GYG43" s="112"/>
      <c r="GYH43" s="112"/>
      <c r="GYI43" s="112"/>
      <c r="GYJ43" s="112"/>
      <c r="GYK43" s="112"/>
      <c r="GYL43" s="112"/>
      <c r="GYM43" s="112"/>
      <c r="GYN43" s="112"/>
      <c r="GYO43" s="112"/>
      <c r="GYP43" s="112"/>
      <c r="GYQ43" s="112"/>
      <c r="GYR43" s="112"/>
      <c r="GYS43" s="112"/>
      <c r="GYT43" s="112"/>
      <c r="GYU43" s="112"/>
      <c r="GYV43" s="112"/>
      <c r="GYW43" s="112"/>
      <c r="GYX43" s="112"/>
      <c r="GYY43" s="112"/>
      <c r="GYZ43" s="112"/>
      <c r="GZA43" s="112"/>
      <c r="GZB43" s="112"/>
      <c r="GZC43" s="112"/>
      <c r="GZD43" s="112"/>
      <c r="GZE43" s="112"/>
      <c r="GZF43" s="112"/>
      <c r="GZG43" s="112"/>
      <c r="GZH43" s="112"/>
      <c r="GZI43" s="112"/>
      <c r="GZJ43" s="112"/>
      <c r="GZK43" s="112"/>
      <c r="GZL43" s="112"/>
      <c r="GZM43" s="112"/>
      <c r="GZN43" s="112"/>
      <c r="GZO43" s="112"/>
      <c r="GZP43" s="112"/>
      <c r="GZQ43" s="112"/>
      <c r="GZR43" s="112"/>
      <c r="GZS43" s="112"/>
      <c r="GZT43" s="112"/>
      <c r="GZU43" s="112"/>
      <c r="GZV43" s="112"/>
      <c r="GZW43" s="112"/>
      <c r="GZX43" s="112"/>
      <c r="GZY43" s="112"/>
      <c r="GZZ43" s="112"/>
      <c r="HAA43" s="112"/>
      <c r="HAB43" s="112"/>
      <c r="HAC43" s="112"/>
      <c r="HAD43" s="112"/>
      <c r="HAE43" s="112"/>
      <c r="HAF43" s="112"/>
      <c r="HAG43" s="112"/>
      <c r="HAH43" s="112"/>
      <c r="HAI43" s="112"/>
      <c r="HAJ43" s="112"/>
      <c r="HAK43" s="112"/>
      <c r="HAL43" s="112"/>
      <c r="HAM43" s="112"/>
      <c r="HAN43" s="112"/>
      <c r="HAO43" s="112"/>
      <c r="HAP43" s="112"/>
      <c r="HAQ43" s="112"/>
      <c r="HAR43" s="112"/>
      <c r="HAS43" s="112"/>
      <c r="HAT43" s="112"/>
      <c r="HAU43" s="112"/>
      <c r="HAV43" s="112"/>
      <c r="HAW43" s="112"/>
      <c r="HAX43" s="112"/>
      <c r="HAY43" s="112"/>
      <c r="HAZ43" s="112"/>
      <c r="HBA43" s="112"/>
      <c r="HBB43" s="112"/>
      <c r="HBC43" s="112"/>
      <c r="HBD43" s="112"/>
      <c r="HBE43" s="112"/>
      <c r="HBF43" s="112"/>
      <c r="HBG43" s="112"/>
      <c r="HBH43" s="112"/>
      <c r="HBI43" s="112"/>
      <c r="HBJ43" s="112"/>
      <c r="HBK43" s="112"/>
      <c r="HBL43" s="112"/>
      <c r="HBM43" s="112"/>
      <c r="HBN43" s="112"/>
      <c r="HBO43" s="112"/>
      <c r="HBP43" s="112"/>
      <c r="HBQ43" s="112"/>
      <c r="HBR43" s="112"/>
      <c r="HBS43" s="112"/>
      <c r="HBT43" s="112"/>
      <c r="HBU43" s="112"/>
      <c r="HBV43" s="112"/>
      <c r="HBW43" s="112"/>
      <c r="HBX43" s="112"/>
      <c r="HBY43" s="112"/>
      <c r="HBZ43" s="112"/>
      <c r="HCA43" s="112"/>
      <c r="HCB43" s="112"/>
      <c r="HCC43" s="112"/>
      <c r="HCD43" s="112"/>
      <c r="HCE43" s="112"/>
      <c r="HCF43" s="112"/>
      <c r="HCG43" s="112"/>
      <c r="HCH43" s="112"/>
      <c r="HCI43" s="112"/>
      <c r="HCJ43" s="112"/>
      <c r="HCK43" s="112"/>
      <c r="HCL43" s="112"/>
      <c r="HCM43" s="112"/>
      <c r="HCN43" s="112"/>
      <c r="HCO43" s="112"/>
      <c r="HCP43" s="112"/>
      <c r="HCQ43" s="112"/>
      <c r="HCR43" s="112"/>
      <c r="HCS43" s="112"/>
      <c r="HCT43" s="112"/>
      <c r="HCU43" s="112"/>
      <c r="HCV43" s="112"/>
      <c r="HCW43" s="112"/>
      <c r="HCX43" s="112"/>
      <c r="HCY43" s="112"/>
      <c r="HCZ43" s="112"/>
      <c r="HDA43" s="112"/>
      <c r="HDB43" s="112"/>
      <c r="HDC43" s="112"/>
      <c r="HDD43" s="112"/>
      <c r="HDE43" s="112"/>
      <c r="HDF43" s="112"/>
      <c r="HDG43" s="112"/>
      <c r="HDH43" s="112"/>
      <c r="HDI43" s="112"/>
      <c r="HDJ43" s="112"/>
      <c r="HDK43" s="112"/>
      <c r="HDL43" s="112"/>
      <c r="HDM43" s="112"/>
      <c r="HDN43" s="112"/>
      <c r="HDO43" s="112"/>
      <c r="HDP43" s="112"/>
      <c r="HDQ43" s="112"/>
      <c r="HDR43" s="112"/>
      <c r="HDS43" s="112"/>
      <c r="HDT43" s="112"/>
      <c r="HDU43" s="112"/>
      <c r="HDV43" s="112"/>
      <c r="HDW43" s="112"/>
      <c r="HDX43" s="112"/>
      <c r="HDY43" s="112"/>
      <c r="HDZ43" s="112"/>
      <c r="HEA43" s="112"/>
      <c r="HEB43" s="112"/>
      <c r="HEC43" s="112"/>
      <c r="HED43" s="112"/>
      <c r="HEE43" s="112"/>
      <c r="HEF43" s="112"/>
      <c r="HEG43" s="112"/>
      <c r="HEH43" s="112"/>
      <c r="HEI43" s="112"/>
      <c r="HEJ43" s="112"/>
      <c r="HEK43" s="112"/>
      <c r="HEL43" s="112"/>
      <c r="HEM43" s="112"/>
      <c r="HEN43" s="112"/>
      <c r="HEO43" s="112"/>
      <c r="HEP43" s="112"/>
      <c r="HEQ43" s="112"/>
      <c r="HER43" s="112"/>
      <c r="HES43" s="112"/>
      <c r="HET43" s="112"/>
      <c r="HEU43" s="112"/>
      <c r="HEV43" s="112"/>
      <c r="HEW43" s="112"/>
      <c r="HEX43" s="112"/>
      <c r="HEY43" s="112"/>
      <c r="HEZ43" s="112"/>
      <c r="HFA43" s="112"/>
      <c r="HFB43" s="112"/>
      <c r="HFC43" s="112"/>
      <c r="HFD43" s="112"/>
      <c r="HFE43" s="112"/>
      <c r="HFF43" s="112"/>
      <c r="HFG43" s="112"/>
      <c r="HFH43" s="112"/>
      <c r="HFI43" s="112"/>
      <c r="HFJ43" s="112"/>
      <c r="HFK43" s="112"/>
      <c r="HFL43" s="112"/>
      <c r="HFM43" s="112"/>
      <c r="HFN43" s="112"/>
      <c r="HFO43" s="112"/>
      <c r="HFP43" s="112"/>
      <c r="HFQ43" s="112"/>
      <c r="HFR43" s="112"/>
      <c r="HFS43" s="112"/>
      <c r="HFT43" s="112"/>
      <c r="HFU43" s="112"/>
      <c r="HFV43" s="112"/>
      <c r="HFW43" s="112"/>
      <c r="HFX43" s="112"/>
      <c r="HFY43" s="112"/>
      <c r="HFZ43" s="112"/>
      <c r="HGA43" s="112"/>
      <c r="HGB43" s="112"/>
      <c r="HGC43" s="112"/>
      <c r="HGD43" s="112"/>
      <c r="HGE43" s="112"/>
      <c r="HGF43" s="112"/>
      <c r="HGG43" s="112"/>
      <c r="HGH43" s="112"/>
      <c r="HGI43" s="112"/>
      <c r="HGJ43" s="112"/>
      <c r="HGK43" s="112"/>
      <c r="HGL43" s="112"/>
      <c r="HGM43" s="112"/>
      <c r="HGN43" s="112"/>
      <c r="HGO43" s="112"/>
      <c r="HGP43" s="112"/>
      <c r="HGQ43" s="112"/>
      <c r="HGR43" s="112"/>
      <c r="HGS43" s="112"/>
      <c r="HGT43" s="112"/>
      <c r="HGU43" s="112"/>
      <c r="HGV43" s="112"/>
      <c r="HGW43" s="112"/>
      <c r="HGX43" s="112"/>
      <c r="HGY43" s="112"/>
      <c r="HGZ43" s="112"/>
      <c r="HHA43" s="112"/>
      <c r="HHB43" s="112"/>
      <c r="HHC43" s="112"/>
      <c r="HHD43" s="112"/>
      <c r="HHE43" s="112"/>
      <c r="HHF43" s="112"/>
      <c r="HHG43" s="112"/>
      <c r="HHH43" s="112"/>
      <c r="HHI43" s="112"/>
      <c r="HHJ43" s="112"/>
      <c r="HHK43" s="112"/>
      <c r="HHL43" s="112"/>
      <c r="HHM43" s="112"/>
      <c r="HHN43" s="112"/>
      <c r="HHO43" s="112"/>
      <c r="HHP43" s="112"/>
      <c r="HHQ43" s="112"/>
      <c r="HHR43" s="112"/>
      <c r="HHS43" s="112"/>
      <c r="HHT43" s="112"/>
      <c r="HHU43" s="112"/>
      <c r="HHV43" s="112"/>
      <c r="HHW43" s="112"/>
      <c r="HHX43" s="112"/>
      <c r="HHY43" s="112"/>
      <c r="HHZ43" s="112"/>
      <c r="HIA43" s="112"/>
      <c r="HIB43" s="112"/>
      <c r="HIC43" s="112"/>
      <c r="HID43" s="112"/>
      <c r="HIE43" s="112"/>
      <c r="HIF43" s="112"/>
      <c r="HIG43" s="112"/>
      <c r="HIH43" s="112"/>
      <c r="HII43" s="112"/>
      <c r="HIJ43" s="112"/>
      <c r="HIK43" s="112"/>
      <c r="HIL43" s="112"/>
      <c r="HIM43" s="112"/>
      <c r="HIN43" s="112"/>
      <c r="HIO43" s="112"/>
      <c r="HIP43" s="112"/>
      <c r="HIQ43" s="112"/>
      <c r="HIR43" s="112"/>
      <c r="HIS43" s="112"/>
      <c r="HIT43" s="112"/>
      <c r="HIU43" s="112"/>
      <c r="HIV43" s="112"/>
      <c r="HIW43" s="112"/>
      <c r="HIX43" s="112"/>
      <c r="HIY43" s="112"/>
      <c r="HIZ43" s="112"/>
      <c r="HJA43" s="112"/>
      <c r="HJB43" s="112"/>
      <c r="HJC43" s="112"/>
      <c r="HJD43" s="112"/>
      <c r="HJE43" s="112"/>
      <c r="HJF43" s="112"/>
      <c r="HJG43" s="112"/>
      <c r="HJH43" s="112"/>
      <c r="HJI43" s="112"/>
      <c r="HJJ43" s="112"/>
      <c r="HJK43" s="112"/>
      <c r="HJL43" s="112"/>
      <c r="HJM43" s="112"/>
      <c r="HJN43" s="112"/>
      <c r="HJO43" s="112"/>
      <c r="HJP43" s="112"/>
      <c r="HJQ43" s="112"/>
      <c r="HJR43" s="112"/>
      <c r="HJS43" s="112"/>
      <c r="HJT43" s="112"/>
      <c r="HJU43" s="112"/>
      <c r="HJV43" s="112"/>
      <c r="HJW43" s="112"/>
      <c r="HJX43" s="112"/>
      <c r="HJY43" s="112"/>
      <c r="HJZ43" s="112"/>
      <c r="HKA43" s="112"/>
      <c r="HKB43" s="112"/>
      <c r="HKC43" s="112"/>
      <c r="HKD43" s="112"/>
      <c r="HKE43" s="112"/>
      <c r="HKF43" s="112"/>
      <c r="HKG43" s="112"/>
      <c r="HKH43" s="112"/>
      <c r="HKI43" s="112"/>
      <c r="HKJ43" s="112"/>
      <c r="HKK43" s="112"/>
      <c r="HKL43" s="112"/>
      <c r="HKM43" s="112"/>
      <c r="HKN43" s="112"/>
      <c r="HKO43" s="112"/>
      <c r="HKP43" s="112"/>
      <c r="HKQ43" s="112"/>
      <c r="HKR43" s="112"/>
      <c r="HKS43" s="112"/>
      <c r="HKT43" s="112"/>
      <c r="HKU43" s="112"/>
      <c r="HKV43" s="112"/>
      <c r="HKW43" s="112"/>
      <c r="HKX43" s="112"/>
      <c r="HKY43" s="112"/>
      <c r="HKZ43" s="112"/>
      <c r="HLA43" s="112"/>
      <c r="HLB43" s="112"/>
      <c r="HLC43" s="112"/>
      <c r="HLD43" s="112"/>
      <c r="HLE43" s="112"/>
      <c r="HLF43" s="112"/>
      <c r="HLG43" s="112"/>
      <c r="HLH43" s="112"/>
      <c r="HLI43" s="112"/>
      <c r="HLJ43" s="112"/>
      <c r="HLK43" s="112"/>
      <c r="HLL43" s="112"/>
      <c r="HLM43" s="112"/>
      <c r="HLN43" s="112"/>
      <c r="HLO43" s="112"/>
      <c r="HLP43" s="112"/>
      <c r="HLQ43" s="112"/>
      <c r="HLR43" s="112"/>
      <c r="HLS43" s="112"/>
      <c r="HLT43" s="112"/>
      <c r="HLU43" s="112"/>
      <c r="HLV43" s="112"/>
      <c r="HLW43" s="112"/>
      <c r="HLX43" s="112"/>
      <c r="HLY43" s="112"/>
      <c r="HLZ43" s="112"/>
      <c r="HMA43" s="112"/>
      <c r="HMB43" s="112"/>
      <c r="HMC43" s="112"/>
      <c r="HMD43" s="112"/>
      <c r="HME43" s="112"/>
      <c r="HMF43" s="112"/>
      <c r="HMG43" s="112"/>
      <c r="HMH43" s="112"/>
      <c r="HMI43" s="112"/>
      <c r="HMJ43" s="112"/>
      <c r="HMK43" s="112"/>
      <c r="HML43" s="112"/>
      <c r="HMM43" s="112"/>
      <c r="HMN43" s="112"/>
      <c r="HMO43" s="112"/>
      <c r="HMP43" s="112"/>
      <c r="HMQ43" s="112"/>
      <c r="HMR43" s="112"/>
      <c r="HMS43" s="112"/>
      <c r="HMT43" s="112"/>
      <c r="HMU43" s="112"/>
      <c r="HMV43" s="112"/>
      <c r="HMW43" s="112"/>
      <c r="HMX43" s="112"/>
      <c r="HMY43" s="112"/>
      <c r="HMZ43" s="112"/>
      <c r="HNA43" s="112"/>
      <c r="HNB43" s="112"/>
      <c r="HNC43" s="112"/>
      <c r="HND43" s="112"/>
      <c r="HNE43" s="112"/>
      <c r="HNF43" s="112"/>
      <c r="HNG43" s="112"/>
      <c r="HNH43" s="112"/>
      <c r="HNI43" s="112"/>
      <c r="HNJ43" s="112"/>
      <c r="HNK43" s="112"/>
      <c r="HNL43" s="112"/>
      <c r="HNM43" s="112"/>
      <c r="HNN43" s="112"/>
      <c r="HNO43" s="112"/>
      <c r="HNP43" s="112"/>
      <c r="HNQ43" s="112"/>
      <c r="HNR43" s="112"/>
      <c r="HNS43" s="112"/>
      <c r="HNT43" s="112"/>
      <c r="HNU43" s="112"/>
      <c r="HNV43" s="112"/>
      <c r="HNW43" s="112"/>
      <c r="HNX43" s="112"/>
      <c r="HNY43" s="112"/>
      <c r="HNZ43" s="112"/>
      <c r="HOA43" s="112"/>
      <c r="HOB43" s="112"/>
      <c r="HOC43" s="112"/>
      <c r="HOD43" s="112"/>
      <c r="HOE43" s="112"/>
      <c r="HOF43" s="112"/>
      <c r="HOG43" s="112"/>
      <c r="HOH43" s="112"/>
      <c r="HOI43" s="112"/>
      <c r="HOJ43" s="112"/>
      <c r="HOK43" s="112"/>
      <c r="HOL43" s="112"/>
      <c r="HOM43" s="112"/>
      <c r="HON43" s="112"/>
      <c r="HOO43" s="112"/>
      <c r="HOP43" s="112"/>
      <c r="HOQ43" s="112"/>
      <c r="HOR43" s="112"/>
      <c r="HOS43" s="112"/>
      <c r="HOT43" s="112"/>
      <c r="HOU43" s="112"/>
      <c r="HOV43" s="112"/>
      <c r="HOW43" s="112"/>
      <c r="HOX43" s="112"/>
      <c r="HOY43" s="112"/>
      <c r="HOZ43" s="112"/>
      <c r="HPA43" s="112"/>
      <c r="HPB43" s="112"/>
      <c r="HPC43" s="112"/>
      <c r="HPD43" s="112"/>
      <c r="HPE43" s="112"/>
      <c r="HPF43" s="112"/>
      <c r="HPG43" s="112"/>
      <c r="HPH43" s="112"/>
      <c r="HPI43" s="112"/>
      <c r="HPJ43" s="112"/>
      <c r="HPK43" s="112"/>
      <c r="HPL43" s="112"/>
      <c r="HPM43" s="112"/>
      <c r="HPN43" s="112"/>
      <c r="HPO43" s="112"/>
      <c r="HPP43" s="112"/>
      <c r="HPQ43" s="112"/>
      <c r="HPR43" s="112"/>
      <c r="HPS43" s="112"/>
      <c r="HPT43" s="112"/>
      <c r="HPU43" s="112"/>
      <c r="HPV43" s="112"/>
      <c r="HPW43" s="112"/>
      <c r="HPX43" s="112"/>
      <c r="HPY43" s="112"/>
      <c r="HPZ43" s="112"/>
      <c r="HQA43" s="112"/>
      <c r="HQB43" s="112"/>
      <c r="HQC43" s="112"/>
      <c r="HQD43" s="112"/>
      <c r="HQE43" s="112"/>
      <c r="HQF43" s="112"/>
      <c r="HQG43" s="112"/>
      <c r="HQH43" s="112"/>
      <c r="HQI43" s="112"/>
      <c r="HQJ43" s="112"/>
      <c r="HQK43" s="112"/>
      <c r="HQL43" s="112"/>
      <c r="HQM43" s="112"/>
      <c r="HQN43" s="112"/>
      <c r="HQO43" s="112"/>
      <c r="HQP43" s="112"/>
      <c r="HQQ43" s="112"/>
      <c r="HQR43" s="112"/>
      <c r="HQS43" s="112"/>
      <c r="HQT43" s="112"/>
      <c r="HQU43" s="112"/>
      <c r="HQV43" s="112"/>
      <c r="HQW43" s="112"/>
      <c r="HQX43" s="112"/>
      <c r="HQY43" s="112"/>
      <c r="HQZ43" s="112"/>
      <c r="HRA43" s="112"/>
      <c r="HRB43" s="112"/>
      <c r="HRC43" s="112"/>
      <c r="HRD43" s="112"/>
      <c r="HRE43" s="112"/>
      <c r="HRF43" s="112"/>
      <c r="HRG43" s="112"/>
      <c r="HRH43" s="112"/>
      <c r="HRI43" s="112"/>
      <c r="HRJ43" s="112"/>
      <c r="HRK43" s="112"/>
      <c r="HRL43" s="112"/>
      <c r="HRM43" s="112"/>
      <c r="HRN43" s="112"/>
      <c r="HRO43" s="112"/>
      <c r="HRP43" s="112"/>
      <c r="HRQ43" s="112"/>
      <c r="HRR43" s="112"/>
      <c r="HRS43" s="112"/>
      <c r="HRT43" s="112"/>
      <c r="HRU43" s="112"/>
      <c r="HRV43" s="112"/>
      <c r="HRW43" s="112"/>
      <c r="HRX43" s="112"/>
      <c r="HRY43" s="112"/>
      <c r="HRZ43" s="112"/>
      <c r="HSA43" s="112"/>
      <c r="HSB43" s="112"/>
      <c r="HSC43" s="112"/>
      <c r="HSD43" s="112"/>
      <c r="HSE43" s="112"/>
      <c r="HSF43" s="112"/>
      <c r="HSG43" s="112"/>
      <c r="HSH43" s="112"/>
      <c r="HSI43" s="112"/>
      <c r="HSJ43" s="112"/>
      <c r="HSK43" s="112"/>
      <c r="HSL43" s="112"/>
      <c r="HSM43" s="112"/>
      <c r="HSN43" s="112"/>
      <c r="HSO43" s="112"/>
      <c r="HSP43" s="112"/>
      <c r="HSQ43" s="112"/>
      <c r="HSR43" s="112"/>
      <c r="HSS43" s="112"/>
      <c r="HST43" s="112"/>
      <c r="HSU43" s="112"/>
      <c r="HSV43" s="112"/>
      <c r="HSW43" s="112"/>
      <c r="HSX43" s="112"/>
      <c r="HSY43" s="112"/>
      <c r="HSZ43" s="112"/>
      <c r="HTA43" s="112"/>
      <c r="HTB43" s="112"/>
      <c r="HTC43" s="112"/>
      <c r="HTD43" s="112"/>
      <c r="HTE43" s="112"/>
      <c r="HTF43" s="112"/>
      <c r="HTG43" s="112"/>
      <c r="HTH43" s="112"/>
      <c r="HTI43" s="112"/>
      <c r="HTJ43" s="112"/>
      <c r="HTK43" s="112"/>
      <c r="HTL43" s="112"/>
      <c r="HTM43" s="112"/>
      <c r="HTN43" s="112"/>
    </row>
    <row r="44" spans="1:5942" s="111" customFormat="1" ht="9.9499999999999993" hidden="1" customHeight="1" x14ac:dyDescent="0.2">
      <c r="A44" s="349" t="s">
        <v>268</v>
      </c>
      <c r="B44" s="67">
        <v>17</v>
      </c>
      <c r="C44" s="339"/>
      <c r="D44" s="339">
        <f t="shared" si="41"/>
        <v>17</v>
      </c>
      <c r="E44" s="339"/>
      <c r="F44" s="339"/>
      <c r="G44" s="339">
        <f t="shared" si="42"/>
        <v>0</v>
      </c>
      <c r="H44" s="251">
        <f t="shared" si="43"/>
        <v>0</v>
      </c>
      <c r="I44" s="251" t="e">
        <f t="shared" si="3"/>
        <v>#DIV/0!</v>
      </c>
      <c r="J44" s="251">
        <f t="shared" si="4"/>
        <v>0</v>
      </c>
      <c r="K44" s="339">
        <v>8</v>
      </c>
      <c r="L44" s="339"/>
      <c r="M44" s="339">
        <f t="shared" si="5"/>
        <v>8</v>
      </c>
      <c r="N44" s="339"/>
      <c r="O44" s="339"/>
      <c r="P44" s="339">
        <f t="shared" si="6"/>
        <v>0</v>
      </c>
      <c r="Q44" s="251">
        <f t="shared" si="7"/>
        <v>0</v>
      </c>
      <c r="R44" s="251" t="e">
        <f t="shared" si="8"/>
        <v>#DIV/0!</v>
      </c>
      <c r="S44" s="251">
        <f t="shared" si="9"/>
        <v>0</v>
      </c>
      <c r="T44" s="469">
        <f>15+2</f>
        <v>17</v>
      </c>
      <c r="U44" s="339"/>
      <c r="V44" s="339">
        <f t="shared" si="10"/>
        <v>17</v>
      </c>
      <c r="W44" s="469">
        <v>2</v>
      </c>
      <c r="X44" s="339"/>
      <c r="Y44" s="339">
        <f t="shared" si="11"/>
        <v>2</v>
      </c>
      <c r="Z44" s="251">
        <f t="shared" si="12"/>
        <v>0.11764705882352941</v>
      </c>
      <c r="AA44" s="251" t="e">
        <f t="shared" si="13"/>
        <v>#DIV/0!</v>
      </c>
      <c r="AB44" s="251">
        <f t="shared" si="14"/>
        <v>0.11764705882352941</v>
      </c>
      <c r="AC44" s="339"/>
      <c r="AD44" s="339"/>
      <c r="AE44" s="339">
        <f t="shared" si="15"/>
        <v>0</v>
      </c>
      <c r="AF44" s="339"/>
      <c r="AG44" s="339"/>
      <c r="AH44" s="339">
        <f t="shared" si="16"/>
        <v>0</v>
      </c>
      <c r="AI44" s="251" t="e">
        <f t="shared" si="17"/>
        <v>#DIV/0!</v>
      </c>
      <c r="AJ44" s="251" t="e">
        <f t="shared" si="18"/>
        <v>#DIV/0!</v>
      </c>
      <c r="AK44" s="251" t="e">
        <f t="shared" si="19"/>
        <v>#DIV/0!</v>
      </c>
      <c r="AL44" s="339">
        <f t="shared" ref="AL44:AL45" si="122">SUM(B44,K44,T44,AC44)</f>
        <v>42</v>
      </c>
      <c r="AM44" s="339">
        <f t="shared" ref="AM44:AM45" si="123">SUM(C44,L44,U44,AD44)</f>
        <v>0</v>
      </c>
      <c r="AN44" s="339">
        <f t="shared" ref="AN44:AN45" si="124">SUM(AL44:AM44)</f>
        <v>42</v>
      </c>
      <c r="AO44" s="339">
        <f t="shared" ref="AO44:AO45" si="125">SUM(E44,N44,W44,AF44)</f>
        <v>2</v>
      </c>
      <c r="AP44" s="339">
        <f t="shared" ref="AP44:AP45" si="126">SUM(F44,O44,X44,AG44)</f>
        <v>0</v>
      </c>
      <c r="AQ44" s="339">
        <f t="shared" si="121"/>
        <v>2</v>
      </c>
      <c r="AR44" s="251">
        <f t="shared" si="112"/>
        <v>4.7619047619047616E-2</v>
      </c>
      <c r="AS44" s="251" t="e">
        <f t="shared" si="23"/>
        <v>#DIV/0!</v>
      </c>
      <c r="AT44" s="251">
        <f t="shared" si="24"/>
        <v>4.7619047619047616E-2</v>
      </c>
      <c r="AU44" s="117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  <c r="LH44" s="112"/>
      <c r="LI44" s="112"/>
      <c r="LJ44" s="112"/>
      <c r="LK44" s="112"/>
      <c r="LL44" s="112"/>
      <c r="LM44" s="112"/>
      <c r="LN44" s="112"/>
      <c r="LO44" s="112"/>
      <c r="LP44" s="112"/>
      <c r="LQ44" s="112"/>
      <c r="LR44" s="112"/>
      <c r="LS44" s="112"/>
      <c r="LT44" s="112"/>
      <c r="LU44" s="112"/>
      <c r="LV44" s="112"/>
      <c r="LW44" s="112"/>
      <c r="LX44" s="112"/>
      <c r="LY44" s="112"/>
      <c r="LZ44" s="112"/>
      <c r="MA44" s="112"/>
      <c r="MB44" s="112"/>
      <c r="MC44" s="112"/>
      <c r="MD44" s="112"/>
      <c r="ME44" s="112"/>
      <c r="MF44" s="112"/>
      <c r="MG44" s="112"/>
      <c r="MH44" s="112"/>
      <c r="MI44" s="112"/>
      <c r="MJ44" s="112"/>
      <c r="MK44" s="112"/>
      <c r="ML44" s="112"/>
      <c r="MM44" s="112"/>
      <c r="MN44" s="112"/>
      <c r="MO44" s="112"/>
      <c r="MP44" s="112"/>
      <c r="MQ44" s="112"/>
      <c r="MR44" s="112"/>
      <c r="MS44" s="112"/>
      <c r="MT44" s="112"/>
      <c r="MU44" s="112"/>
      <c r="MV44" s="112"/>
      <c r="MW44" s="112"/>
      <c r="MX44" s="112"/>
      <c r="MY44" s="112"/>
      <c r="MZ44" s="112"/>
      <c r="NA44" s="112"/>
      <c r="NB44" s="112"/>
      <c r="NC44" s="112"/>
      <c r="ND44" s="112"/>
      <c r="NE44" s="112"/>
      <c r="NF44" s="112"/>
      <c r="NG44" s="112"/>
      <c r="NH44" s="112"/>
      <c r="NI44" s="112"/>
      <c r="NJ44" s="112"/>
      <c r="NK44" s="112"/>
      <c r="NL44" s="112"/>
      <c r="NM44" s="112"/>
      <c r="NN44" s="112"/>
      <c r="NO44" s="112"/>
      <c r="NP44" s="112"/>
      <c r="NQ44" s="112"/>
      <c r="NR44" s="112"/>
      <c r="NS44" s="112"/>
      <c r="NT44" s="112"/>
      <c r="NU44" s="112"/>
      <c r="NV44" s="112"/>
      <c r="NW44" s="112"/>
      <c r="NX44" s="112"/>
      <c r="NY44" s="112"/>
      <c r="NZ44" s="112"/>
      <c r="OA44" s="112"/>
      <c r="OB44" s="112"/>
      <c r="OC44" s="112"/>
      <c r="OD44" s="112"/>
      <c r="OE44" s="112"/>
      <c r="OF44" s="112"/>
      <c r="OG44" s="112"/>
      <c r="OH44" s="112"/>
      <c r="OI44" s="112"/>
      <c r="OJ44" s="112"/>
      <c r="OK44" s="112"/>
      <c r="OL44" s="112"/>
      <c r="OM44" s="112"/>
      <c r="ON44" s="112"/>
      <c r="OO44" s="112"/>
      <c r="OP44" s="112"/>
      <c r="OQ44" s="112"/>
      <c r="OR44" s="112"/>
      <c r="OS44" s="112"/>
      <c r="OT44" s="112"/>
      <c r="OU44" s="112"/>
      <c r="OV44" s="112"/>
      <c r="OW44" s="112"/>
      <c r="OX44" s="112"/>
      <c r="OY44" s="112"/>
      <c r="OZ44" s="112"/>
      <c r="PA44" s="112"/>
      <c r="PB44" s="112"/>
      <c r="PC44" s="112"/>
      <c r="PD44" s="112"/>
      <c r="PE44" s="112"/>
      <c r="PF44" s="112"/>
      <c r="PG44" s="112"/>
      <c r="PH44" s="112"/>
      <c r="PI44" s="112"/>
      <c r="PJ44" s="112"/>
      <c r="PK44" s="112"/>
      <c r="PL44" s="112"/>
      <c r="PM44" s="112"/>
      <c r="PN44" s="112"/>
      <c r="PO44" s="112"/>
      <c r="PP44" s="112"/>
      <c r="PQ44" s="112"/>
      <c r="PR44" s="112"/>
      <c r="PS44" s="112"/>
      <c r="PT44" s="112"/>
      <c r="PU44" s="112"/>
      <c r="PV44" s="112"/>
      <c r="PW44" s="112"/>
      <c r="PX44" s="112"/>
      <c r="PY44" s="112"/>
      <c r="PZ44" s="112"/>
      <c r="QA44" s="112"/>
      <c r="QB44" s="112"/>
      <c r="QC44" s="112"/>
      <c r="QD44" s="112"/>
      <c r="QE44" s="112"/>
      <c r="QF44" s="112"/>
      <c r="QG44" s="112"/>
      <c r="QH44" s="112"/>
      <c r="QI44" s="112"/>
      <c r="QJ44" s="112"/>
      <c r="QK44" s="112"/>
      <c r="QL44" s="112"/>
      <c r="QM44" s="112"/>
      <c r="QN44" s="112"/>
      <c r="QO44" s="112"/>
      <c r="QP44" s="112"/>
      <c r="QQ44" s="112"/>
      <c r="QR44" s="112"/>
      <c r="QS44" s="112"/>
      <c r="QT44" s="112"/>
      <c r="QU44" s="112"/>
      <c r="QV44" s="112"/>
      <c r="QW44" s="112"/>
      <c r="QX44" s="112"/>
      <c r="QY44" s="112"/>
      <c r="QZ44" s="112"/>
      <c r="RA44" s="112"/>
      <c r="RB44" s="112"/>
      <c r="RC44" s="112"/>
      <c r="RD44" s="112"/>
      <c r="RE44" s="112"/>
      <c r="RF44" s="112"/>
      <c r="RG44" s="112"/>
      <c r="RH44" s="112"/>
      <c r="RI44" s="112"/>
      <c r="RJ44" s="112"/>
      <c r="RK44" s="112"/>
      <c r="RL44" s="112"/>
      <c r="RM44" s="112"/>
      <c r="RN44" s="112"/>
      <c r="RO44" s="112"/>
      <c r="RP44" s="112"/>
      <c r="RQ44" s="112"/>
      <c r="RR44" s="112"/>
      <c r="RS44" s="112"/>
      <c r="RT44" s="112"/>
      <c r="RU44" s="112"/>
      <c r="RV44" s="112"/>
      <c r="RW44" s="112"/>
      <c r="RX44" s="112"/>
      <c r="RY44" s="112"/>
      <c r="RZ44" s="112"/>
      <c r="SA44" s="112"/>
      <c r="SB44" s="112"/>
      <c r="SC44" s="112"/>
      <c r="SD44" s="112"/>
      <c r="SE44" s="112"/>
      <c r="SF44" s="112"/>
      <c r="SG44" s="112"/>
      <c r="SH44" s="112"/>
      <c r="SI44" s="112"/>
      <c r="SJ44" s="112"/>
      <c r="SK44" s="112"/>
      <c r="SL44" s="112"/>
      <c r="SM44" s="112"/>
      <c r="SN44" s="112"/>
      <c r="SO44" s="112"/>
      <c r="SP44" s="112"/>
      <c r="SQ44" s="112"/>
      <c r="SR44" s="112"/>
      <c r="SS44" s="112"/>
      <c r="ST44" s="112"/>
      <c r="SU44" s="112"/>
      <c r="SV44" s="112"/>
      <c r="SW44" s="112"/>
      <c r="SX44" s="112"/>
      <c r="SY44" s="112"/>
      <c r="SZ44" s="112"/>
      <c r="TA44" s="112"/>
      <c r="TB44" s="112"/>
      <c r="TC44" s="112"/>
      <c r="TD44" s="112"/>
      <c r="TE44" s="112"/>
      <c r="TF44" s="112"/>
      <c r="TG44" s="112"/>
      <c r="TH44" s="112"/>
      <c r="TI44" s="112"/>
      <c r="TJ44" s="112"/>
      <c r="TK44" s="112"/>
      <c r="TL44" s="112"/>
      <c r="TM44" s="112"/>
      <c r="TN44" s="112"/>
      <c r="TO44" s="112"/>
      <c r="TP44" s="112"/>
      <c r="TQ44" s="112"/>
      <c r="TR44" s="112"/>
      <c r="TS44" s="112"/>
      <c r="TT44" s="112"/>
      <c r="TU44" s="112"/>
      <c r="TV44" s="112"/>
      <c r="TW44" s="112"/>
      <c r="TX44" s="112"/>
      <c r="TY44" s="112"/>
      <c r="TZ44" s="112"/>
      <c r="UA44" s="112"/>
      <c r="UB44" s="112"/>
      <c r="UC44" s="112"/>
      <c r="UD44" s="112"/>
      <c r="UE44" s="112"/>
      <c r="UF44" s="112"/>
      <c r="UG44" s="112"/>
      <c r="UH44" s="112"/>
      <c r="UI44" s="112"/>
      <c r="UJ44" s="112"/>
      <c r="UK44" s="112"/>
      <c r="UL44" s="112"/>
      <c r="UM44" s="112"/>
      <c r="UN44" s="112"/>
      <c r="UO44" s="112"/>
      <c r="UP44" s="112"/>
      <c r="UQ44" s="112"/>
      <c r="UR44" s="112"/>
      <c r="US44" s="112"/>
      <c r="UT44" s="112"/>
      <c r="UU44" s="112"/>
      <c r="UV44" s="112"/>
      <c r="UW44" s="112"/>
      <c r="UX44" s="112"/>
      <c r="UY44" s="112"/>
      <c r="UZ44" s="112"/>
      <c r="VA44" s="112"/>
      <c r="VB44" s="112"/>
      <c r="VC44" s="112"/>
      <c r="VD44" s="112"/>
      <c r="VE44" s="112"/>
      <c r="VF44" s="112"/>
      <c r="VG44" s="112"/>
      <c r="VH44" s="112"/>
      <c r="VI44" s="112"/>
      <c r="VJ44" s="112"/>
      <c r="VK44" s="112"/>
      <c r="VL44" s="112"/>
      <c r="VM44" s="112"/>
      <c r="VN44" s="112"/>
      <c r="VO44" s="112"/>
      <c r="VP44" s="112"/>
      <c r="VQ44" s="112"/>
      <c r="VR44" s="112"/>
      <c r="VS44" s="112"/>
      <c r="VT44" s="112"/>
      <c r="VU44" s="112"/>
      <c r="VV44" s="112"/>
      <c r="VW44" s="112"/>
      <c r="VX44" s="112"/>
      <c r="VY44" s="112"/>
      <c r="VZ44" s="112"/>
      <c r="WA44" s="112"/>
      <c r="WB44" s="112"/>
      <c r="WC44" s="112"/>
      <c r="WD44" s="112"/>
      <c r="WE44" s="112"/>
      <c r="WF44" s="112"/>
      <c r="WG44" s="112"/>
      <c r="WH44" s="112"/>
      <c r="WI44" s="112"/>
      <c r="WJ44" s="112"/>
      <c r="WK44" s="112"/>
      <c r="WL44" s="112"/>
      <c r="WM44" s="112"/>
      <c r="WN44" s="112"/>
      <c r="WO44" s="112"/>
      <c r="WP44" s="112"/>
      <c r="WQ44" s="112"/>
      <c r="WR44" s="112"/>
      <c r="WS44" s="112"/>
      <c r="WT44" s="112"/>
      <c r="WU44" s="112"/>
      <c r="WV44" s="112"/>
      <c r="WW44" s="112"/>
      <c r="WX44" s="112"/>
      <c r="WY44" s="112"/>
      <c r="WZ44" s="112"/>
      <c r="XA44" s="112"/>
      <c r="XB44" s="112"/>
      <c r="XC44" s="112"/>
      <c r="XD44" s="112"/>
      <c r="XE44" s="112"/>
      <c r="XF44" s="112"/>
      <c r="XG44" s="112"/>
      <c r="XH44" s="112"/>
      <c r="XI44" s="112"/>
      <c r="XJ44" s="112"/>
      <c r="XK44" s="112"/>
      <c r="XL44" s="112"/>
      <c r="XM44" s="112"/>
      <c r="XN44" s="112"/>
      <c r="XO44" s="112"/>
      <c r="XP44" s="112"/>
      <c r="XQ44" s="112"/>
      <c r="XR44" s="112"/>
      <c r="XS44" s="112"/>
      <c r="XT44" s="112"/>
      <c r="XU44" s="112"/>
      <c r="XV44" s="112"/>
      <c r="XW44" s="112"/>
      <c r="XX44" s="112"/>
      <c r="XY44" s="112"/>
      <c r="XZ44" s="112"/>
      <c r="YA44" s="112"/>
      <c r="YB44" s="112"/>
      <c r="YC44" s="112"/>
      <c r="YD44" s="112"/>
      <c r="YE44" s="112"/>
      <c r="YF44" s="112"/>
      <c r="YG44" s="112"/>
      <c r="YH44" s="112"/>
      <c r="YI44" s="112"/>
      <c r="YJ44" s="112"/>
      <c r="YK44" s="112"/>
      <c r="YL44" s="112"/>
      <c r="YM44" s="112"/>
      <c r="YN44" s="112"/>
      <c r="YO44" s="112"/>
      <c r="YP44" s="112"/>
      <c r="YQ44" s="112"/>
      <c r="YR44" s="112"/>
      <c r="YS44" s="112"/>
      <c r="YT44" s="112"/>
      <c r="YU44" s="112"/>
      <c r="YV44" s="112"/>
      <c r="YW44" s="112"/>
      <c r="YX44" s="112"/>
      <c r="YY44" s="112"/>
      <c r="YZ44" s="112"/>
      <c r="ZA44" s="112"/>
      <c r="ZB44" s="112"/>
      <c r="ZC44" s="112"/>
      <c r="ZD44" s="112"/>
      <c r="ZE44" s="112"/>
      <c r="ZF44" s="112"/>
      <c r="ZG44" s="112"/>
      <c r="ZH44" s="112"/>
      <c r="ZI44" s="112"/>
      <c r="ZJ44" s="112"/>
      <c r="ZK44" s="112"/>
      <c r="ZL44" s="112"/>
      <c r="ZM44" s="112"/>
      <c r="ZN44" s="112"/>
      <c r="ZO44" s="112"/>
      <c r="ZP44" s="112"/>
      <c r="ZQ44" s="112"/>
      <c r="ZR44" s="112"/>
      <c r="ZS44" s="112"/>
      <c r="ZT44" s="112"/>
      <c r="ZU44" s="112"/>
      <c r="ZV44" s="112"/>
      <c r="ZW44" s="112"/>
      <c r="ZX44" s="112"/>
      <c r="ZY44" s="112"/>
      <c r="ZZ44" s="112"/>
      <c r="AAA44" s="112"/>
      <c r="AAB44" s="112"/>
      <c r="AAC44" s="112"/>
      <c r="AAD44" s="112"/>
      <c r="AAE44" s="112"/>
      <c r="AAF44" s="112"/>
      <c r="AAG44" s="112"/>
      <c r="AAH44" s="112"/>
      <c r="AAI44" s="112"/>
      <c r="AAJ44" s="112"/>
      <c r="AAK44" s="112"/>
      <c r="AAL44" s="112"/>
      <c r="AAM44" s="112"/>
      <c r="AAN44" s="112"/>
      <c r="AAO44" s="112"/>
      <c r="AAP44" s="112"/>
      <c r="AAQ44" s="112"/>
      <c r="AAR44" s="112"/>
      <c r="AAS44" s="112"/>
      <c r="AAT44" s="112"/>
      <c r="AAU44" s="112"/>
      <c r="AAV44" s="112"/>
      <c r="AAW44" s="112"/>
      <c r="AAX44" s="112"/>
      <c r="AAY44" s="112"/>
      <c r="AAZ44" s="112"/>
      <c r="ABA44" s="112"/>
      <c r="ABB44" s="112"/>
      <c r="ABC44" s="112"/>
      <c r="ABD44" s="112"/>
      <c r="ABE44" s="112"/>
      <c r="ABF44" s="112"/>
      <c r="ABG44" s="112"/>
      <c r="ABH44" s="112"/>
      <c r="ABI44" s="112"/>
      <c r="ABJ44" s="112"/>
      <c r="ABK44" s="112"/>
      <c r="ABL44" s="112"/>
      <c r="ABM44" s="112"/>
      <c r="ABN44" s="112"/>
      <c r="ABO44" s="112"/>
      <c r="ABP44" s="112"/>
      <c r="ABQ44" s="112"/>
      <c r="ABR44" s="112"/>
      <c r="ABS44" s="112"/>
      <c r="ABT44" s="112"/>
      <c r="ABU44" s="112"/>
      <c r="ABV44" s="112"/>
      <c r="ABW44" s="112"/>
      <c r="ABX44" s="112"/>
      <c r="ABY44" s="112"/>
      <c r="ABZ44" s="112"/>
      <c r="ACA44" s="112"/>
      <c r="ACB44" s="112"/>
      <c r="ACC44" s="112"/>
      <c r="ACD44" s="112"/>
      <c r="ACE44" s="112"/>
      <c r="ACF44" s="112"/>
      <c r="ACG44" s="112"/>
      <c r="ACH44" s="112"/>
      <c r="ACI44" s="112"/>
      <c r="ACJ44" s="112"/>
      <c r="ACK44" s="112"/>
      <c r="ACL44" s="112"/>
      <c r="ACM44" s="112"/>
      <c r="ACN44" s="112"/>
      <c r="ACO44" s="112"/>
      <c r="ACP44" s="112"/>
      <c r="ACQ44" s="112"/>
      <c r="ACR44" s="112"/>
      <c r="ACS44" s="112"/>
      <c r="ACT44" s="112"/>
      <c r="ACU44" s="112"/>
      <c r="ACV44" s="112"/>
      <c r="ACW44" s="112"/>
      <c r="ACX44" s="112"/>
      <c r="ACY44" s="112"/>
      <c r="ACZ44" s="112"/>
      <c r="ADA44" s="112"/>
      <c r="ADB44" s="112"/>
      <c r="ADC44" s="112"/>
      <c r="ADD44" s="112"/>
      <c r="ADE44" s="112"/>
      <c r="ADF44" s="112"/>
      <c r="ADG44" s="112"/>
      <c r="ADH44" s="112"/>
      <c r="ADI44" s="112"/>
      <c r="ADJ44" s="112"/>
      <c r="ADK44" s="112"/>
      <c r="ADL44" s="112"/>
      <c r="ADM44" s="112"/>
      <c r="ADN44" s="112"/>
      <c r="ADO44" s="112"/>
      <c r="ADP44" s="112"/>
      <c r="ADQ44" s="112"/>
      <c r="ADR44" s="112"/>
      <c r="ADS44" s="112"/>
      <c r="ADT44" s="112"/>
      <c r="ADU44" s="112"/>
      <c r="ADV44" s="112"/>
      <c r="ADW44" s="112"/>
      <c r="ADX44" s="112"/>
      <c r="ADY44" s="112"/>
      <c r="ADZ44" s="112"/>
      <c r="AEA44" s="112"/>
      <c r="AEB44" s="112"/>
      <c r="AEC44" s="112"/>
      <c r="AED44" s="112"/>
      <c r="AEE44" s="112"/>
      <c r="AEF44" s="112"/>
      <c r="AEG44" s="112"/>
      <c r="AEH44" s="112"/>
      <c r="AEI44" s="112"/>
      <c r="AEJ44" s="112"/>
      <c r="AEK44" s="112"/>
      <c r="AEL44" s="112"/>
      <c r="AEM44" s="112"/>
      <c r="AEN44" s="112"/>
      <c r="AEO44" s="112"/>
      <c r="AEP44" s="112"/>
      <c r="AEQ44" s="112"/>
      <c r="AER44" s="112"/>
      <c r="AES44" s="112"/>
      <c r="AET44" s="112"/>
      <c r="AEU44" s="112"/>
      <c r="AEV44" s="112"/>
      <c r="AEW44" s="112"/>
      <c r="AEX44" s="112"/>
      <c r="AEY44" s="112"/>
      <c r="AEZ44" s="112"/>
      <c r="AFA44" s="112"/>
      <c r="AFB44" s="112"/>
      <c r="AFC44" s="112"/>
      <c r="AFD44" s="112"/>
      <c r="AFE44" s="112"/>
      <c r="AFF44" s="112"/>
      <c r="AFG44" s="112"/>
      <c r="AFH44" s="112"/>
      <c r="AFI44" s="112"/>
      <c r="AFJ44" s="112"/>
      <c r="AFK44" s="112"/>
      <c r="AFL44" s="112"/>
      <c r="AFM44" s="112"/>
      <c r="AFN44" s="112"/>
      <c r="AFO44" s="112"/>
      <c r="AFP44" s="112"/>
      <c r="AFQ44" s="112"/>
      <c r="AFR44" s="112"/>
      <c r="AFS44" s="112"/>
      <c r="AFT44" s="112"/>
      <c r="AFU44" s="112"/>
      <c r="AFV44" s="112"/>
      <c r="AFW44" s="112"/>
      <c r="AFX44" s="112"/>
      <c r="AFY44" s="112"/>
      <c r="AFZ44" s="112"/>
      <c r="AGA44" s="112"/>
      <c r="AGB44" s="112"/>
      <c r="AGC44" s="112"/>
      <c r="AGD44" s="112"/>
      <c r="AGE44" s="112"/>
      <c r="AGF44" s="112"/>
      <c r="AGG44" s="112"/>
      <c r="AGH44" s="112"/>
      <c r="AGI44" s="112"/>
      <c r="AGJ44" s="112"/>
      <c r="AGK44" s="112"/>
      <c r="AGL44" s="112"/>
      <c r="AGM44" s="112"/>
      <c r="AGN44" s="112"/>
      <c r="AGO44" s="112"/>
      <c r="AGP44" s="112"/>
      <c r="AGQ44" s="112"/>
      <c r="AGR44" s="112"/>
      <c r="AGS44" s="112"/>
      <c r="AGT44" s="112"/>
      <c r="AGU44" s="112"/>
      <c r="AGV44" s="112"/>
      <c r="AGW44" s="112"/>
      <c r="AGX44" s="112"/>
      <c r="AGY44" s="112"/>
      <c r="AGZ44" s="112"/>
      <c r="AHA44" s="112"/>
      <c r="AHB44" s="112"/>
      <c r="AHC44" s="112"/>
      <c r="AHD44" s="112"/>
      <c r="AHE44" s="112"/>
      <c r="AHF44" s="112"/>
      <c r="AHG44" s="112"/>
      <c r="AHH44" s="112"/>
      <c r="AHI44" s="112"/>
      <c r="AHJ44" s="112"/>
      <c r="AHK44" s="112"/>
      <c r="AHL44" s="112"/>
      <c r="AHM44" s="112"/>
      <c r="AHN44" s="112"/>
      <c r="AHO44" s="112"/>
      <c r="AHP44" s="112"/>
      <c r="AHQ44" s="112"/>
      <c r="AHR44" s="112"/>
      <c r="AHS44" s="112"/>
      <c r="AHT44" s="112"/>
      <c r="AHU44" s="112"/>
      <c r="AHV44" s="112"/>
      <c r="AHW44" s="112"/>
      <c r="AHX44" s="112"/>
      <c r="AHY44" s="112"/>
      <c r="AHZ44" s="112"/>
      <c r="AIA44" s="112"/>
      <c r="AIB44" s="112"/>
      <c r="AIC44" s="112"/>
      <c r="AID44" s="112"/>
      <c r="AIE44" s="112"/>
      <c r="AIF44" s="112"/>
      <c r="AIG44" s="112"/>
      <c r="AIH44" s="112"/>
      <c r="AII44" s="112"/>
      <c r="AIJ44" s="112"/>
      <c r="AIK44" s="112"/>
      <c r="AIL44" s="112"/>
      <c r="AIM44" s="112"/>
      <c r="AIN44" s="112"/>
      <c r="AIO44" s="112"/>
      <c r="AIP44" s="112"/>
      <c r="AIQ44" s="112"/>
      <c r="AIR44" s="112"/>
      <c r="AIS44" s="112"/>
      <c r="AIT44" s="112"/>
      <c r="AIU44" s="112"/>
      <c r="AIV44" s="112"/>
      <c r="AIW44" s="112"/>
      <c r="AIX44" s="112"/>
      <c r="AIY44" s="112"/>
      <c r="AIZ44" s="112"/>
      <c r="AJA44" s="112"/>
      <c r="AJB44" s="112"/>
      <c r="AJC44" s="112"/>
      <c r="AJD44" s="112"/>
      <c r="AJE44" s="112"/>
      <c r="AJF44" s="112"/>
      <c r="AJG44" s="112"/>
      <c r="AJH44" s="112"/>
      <c r="AJI44" s="112"/>
      <c r="AJJ44" s="112"/>
      <c r="AJK44" s="112"/>
      <c r="AJL44" s="112"/>
      <c r="AJM44" s="112"/>
      <c r="AJN44" s="112"/>
      <c r="AJO44" s="112"/>
      <c r="AJP44" s="112"/>
      <c r="AJQ44" s="112"/>
      <c r="AJR44" s="112"/>
      <c r="AJS44" s="112"/>
      <c r="AJT44" s="112"/>
      <c r="AJU44" s="112"/>
      <c r="AJV44" s="112"/>
      <c r="AJW44" s="112"/>
      <c r="AJX44" s="112"/>
      <c r="AJY44" s="112"/>
      <c r="AJZ44" s="112"/>
      <c r="AKA44" s="112"/>
      <c r="AKB44" s="112"/>
      <c r="AKC44" s="112"/>
      <c r="AKD44" s="112"/>
      <c r="AKE44" s="112"/>
      <c r="AKF44" s="112"/>
      <c r="AKG44" s="112"/>
      <c r="AKH44" s="112"/>
      <c r="AKI44" s="112"/>
      <c r="AKJ44" s="112"/>
      <c r="AKK44" s="112"/>
      <c r="AKL44" s="112"/>
      <c r="AKM44" s="112"/>
      <c r="AKN44" s="112"/>
      <c r="AKO44" s="112"/>
      <c r="AKP44" s="112"/>
      <c r="AKQ44" s="112"/>
      <c r="AKR44" s="112"/>
      <c r="AKS44" s="112"/>
      <c r="AKT44" s="112"/>
      <c r="AKU44" s="112"/>
      <c r="AKV44" s="112"/>
      <c r="AKW44" s="112"/>
      <c r="AKX44" s="112"/>
      <c r="AKY44" s="112"/>
      <c r="AKZ44" s="112"/>
      <c r="ALA44" s="112"/>
      <c r="ALB44" s="112"/>
      <c r="ALC44" s="112"/>
      <c r="ALD44" s="112"/>
      <c r="ALE44" s="112"/>
      <c r="ALF44" s="112"/>
      <c r="ALG44" s="112"/>
      <c r="ALH44" s="112"/>
      <c r="ALI44" s="112"/>
      <c r="ALJ44" s="112"/>
      <c r="ALK44" s="112"/>
      <c r="ALL44" s="112"/>
      <c r="ALM44" s="112"/>
      <c r="ALN44" s="112"/>
      <c r="ALO44" s="112"/>
      <c r="ALP44" s="112"/>
      <c r="ALQ44" s="112"/>
      <c r="ALR44" s="112"/>
      <c r="ALS44" s="112"/>
      <c r="ALT44" s="112"/>
      <c r="ALU44" s="112"/>
      <c r="ALV44" s="112"/>
      <c r="ALW44" s="112"/>
      <c r="ALX44" s="112"/>
      <c r="ALY44" s="112"/>
      <c r="ALZ44" s="112"/>
      <c r="AMA44" s="112"/>
      <c r="AMB44" s="112"/>
      <c r="AMC44" s="112"/>
      <c r="AMD44" s="112"/>
      <c r="AME44" s="112"/>
      <c r="AMF44" s="112"/>
      <c r="AMG44" s="112"/>
      <c r="AMH44" s="112"/>
      <c r="AMI44" s="112"/>
      <c r="AMJ44" s="112"/>
      <c r="AMK44" s="112"/>
      <c r="AML44" s="112"/>
      <c r="AMM44" s="112"/>
      <c r="AMN44" s="112"/>
      <c r="AMO44" s="112"/>
      <c r="AMP44" s="112"/>
      <c r="AMQ44" s="112"/>
      <c r="AMR44" s="112"/>
      <c r="AMS44" s="112"/>
      <c r="AMT44" s="112"/>
      <c r="AMU44" s="112"/>
      <c r="AMV44" s="112"/>
      <c r="AMW44" s="112"/>
      <c r="AMX44" s="112"/>
      <c r="AMY44" s="112"/>
      <c r="AMZ44" s="112"/>
      <c r="ANA44" s="112"/>
      <c r="ANB44" s="112"/>
      <c r="ANC44" s="112"/>
      <c r="AND44" s="112"/>
      <c r="ANE44" s="112"/>
      <c r="ANF44" s="112"/>
      <c r="ANG44" s="112"/>
      <c r="ANH44" s="112"/>
      <c r="ANI44" s="112"/>
      <c r="ANJ44" s="112"/>
      <c r="ANK44" s="112"/>
      <c r="ANL44" s="112"/>
      <c r="ANM44" s="112"/>
      <c r="ANN44" s="112"/>
      <c r="ANO44" s="112"/>
      <c r="ANP44" s="112"/>
      <c r="ANQ44" s="112"/>
      <c r="ANR44" s="112"/>
      <c r="ANS44" s="112"/>
      <c r="ANT44" s="112"/>
      <c r="ANU44" s="112"/>
      <c r="ANV44" s="112"/>
      <c r="ANW44" s="112"/>
      <c r="ANX44" s="112"/>
      <c r="ANY44" s="112"/>
      <c r="ANZ44" s="112"/>
      <c r="AOA44" s="112"/>
      <c r="AOB44" s="112"/>
      <c r="AOC44" s="112"/>
      <c r="AOD44" s="112"/>
      <c r="AOE44" s="112"/>
      <c r="AOF44" s="112"/>
      <c r="AOG44" s="112"/>
      <c r="AOH44" s="112"/>
      <c r="AOI44" s="112"/>
      <c r="AOJ44" s="112"/>
      <c r="AOK44" s="112"/>
      <c r="AOL44" s="112"/>
      <c r="AOM44" s="112"/>
      <c r="AON44" s="112"/>
      <c r="AOO44" s="112"/>
      <c r="AOP44" s="112"/>
      <c r="AOQ44" s="112"/>
      <c r="AOR44" s="112"/>
      <c r="AOS44" s="112"/>
      <c r="AOT44" s="112"/>
      <c r="AOU44" s="112"/>
      <c r="AOV44" s="112"/>
      <c r="AOW44" s="112"/>
      <c r="AOX44" s="112"/>
      <c r="AOY44" s="112"/>
      <c r="AOZ44" s="112"/>
      <c r="APA44" s="112"/>
      <c r="APB44" s="112"/>
      <c r="APC44" s="112"/>
      <c r="APD44" s="112"/>
      <c r="APE44" s="112"/>
      <c r="APF44" s="112"/>
      <c r="APG44" s="112"/>
      <c r="APH44" s="112"/>
      <c r="API44" s="112"/>
      <c r="APJ44" s="112"/>
      <c r="APK44" s="112"/>
      <c r="APL44" s="112"/>
      <c r="APM44" s="112"/>
      <c r="APN44" s="112"/>
      <c r="APO44" s="112"/>
      <c r="APP44" s="112"/>
      <c r="APQ44" s="112"/>
      <c r="APR44" s="112"/>
      <c r="APS44" s="112"/>
      <c r="APT44" s="112"/>
      <c r="APU44" s="112"/>
      <c r="APV44" s="112"/>
      <c r="APW44" s="112"/>
      <c r="APX44" s="112"/>
      <c r="APY44" s="112"/>
      <c r="APZ44" s="112"/>
      <c r="AQA44" s="112"/>
      <c r="AQB44" s="112"/>
      <c r="AQC44" s="112"/>
      <c r="AQD44" s="112"/>
      <c r="AQE44" s="112"/>
      <c r="AQF44" s="112"/>
      <c r="AQG44" s="112"/>
      <c r="AQH44" s="112"/>
      <c r="AQI44" s="112"/>
      <c r="AQJ44" s="112"/>
      <c r="AQK44" s="112"/>
      <c r="AQL44" s="112"/>
      <c r="AQM44" s="112"/>
      <c r="AQN44" s="112"/>
      <c r="AQO44" s="112"/>
      <c r="AQP44" s="112"/>
      <c r="AQQ44" s="112"/>
      <c r="AQR44" s="112"/>
      <c r="AQS44" s="112"/>
      <c r="AQT44" s="112"/>
      <c r="AQU44" s="112"/>
      <c r="AQV44" s="112"/>
      <c r="AQW44" s="112"/>
      <c r="AQX44" s="112"/>
      <c r="AQY44" s="112"/>
      <c r="AQZ44" s="112"/>
      <c r="ARA44" s="112"/>
      <c r="ARB44" s="112"/>
      <c r="ARC44" s="112"/>
      <c r="ARD44" s="112"/>
      <c r="ARE44" s="112"/>
      <c r="ARF44" s="112"/>
      <c r="ARG44" s="112"/>
      <c r="ARH44" s="112"/>
      <c r="ARI44" s="112"/>
      <c r="ARJ44" s="112"/>
      <c r="ARK44" s="112"/>
      <c r="ARL44" s="112"/>
      <c r="ARM44" s="112"/>
      <c r="ARN44" s="112"/>
      <c r="ARO44" s="112"/>
      <c r="ARP44" s="112"/>
      <c r="ARQ44" s="112"/>
      <c r="ARR44" s="112"/>
      <c r="ARS44" s="112"/>
      <c r="ART44" s="112"/>
      <c r="ARU44" s="112"/>
      <c r="ARV44" s="112"/>
      <c r="ARW44" s="112"/>
      <c r="ARX44" s="112"/>
      <c r="ARY44" s="112"/>
      <c r="ARZ44" s="112"/>
      <c r="ASA44" s="112"/>
      <c r="ASB44" s="112"/>
      <c r="ASC44" s="112"/>
      <c r="ASD44" s="112"/>
      <c r="ASE44" s="112"/>
      <c r="ASF44" s="112"/>
      <c r="ASG44" s="112"/>
      <c r="ASH44" s="112"/>
      <c r="ASI44" s="112"/>
      <c r="ASJ44" s="112"/>
      <c r="ASK44" s="112"/>
      <c r="ASL44" s="112"/>
      <c r="ASM44" s="112"/>
      <c r="ASN44" s="112"/>
      <c r="ASO44" s="112"/>
      <c r="ASP44" s="112"/>
      <c r="ASQ44" s="112"/>
      <c r="ASR44" s="112"/>
      <c r="ASS44" s="112"/>
      <c r="AST44" s="112"/>
      <c r="ASU44" s="112"/>
      <c r="ASV44" s="112"/>
      <c r="ASW44" s="112"/>
      <c r="ASX44" s="112"/>
      <c r="ASY44" s="112"/>
      <c r="ASZ44" s="112"/>
      <c r="ATA44" s="112"/>
      <c r="ATB44" s="112"/>
      <c r="ATC44" s="112"/>
      <c r="ATD44" s="112"/>
      <c r="ATE44" s="112"/>
      <c r="ATF44" s="112"/>
      <c r="ATG44" s="112"/>
      <c r="ATH44" s="112"/>
      <c r="ATI44" s="112"/>
      <c r="ATJ44" s="112"/>
      <c r="ATK44" s="112"/>
      <c r="ATL44" s="112"/>
      <c r="ATM44" s="112"/>
      <c r="ATN44" s="112"/>
      <c r="ATO44" s="112"/>
      <c r="ATP44" s="112"/>
      <c r="ATQ44" s="112"/>
      <c r="ATR44" s="112"/>
      <c r="ATS44" s="112"/>
      <c r="ATT44" s="112"/>
      <c r="ATU44" s="112"/>
      <c r="ATV44" s="112"/>
      <c r="ATW44" s="112"/>
      <c r="ATX44" s="112"/>
      <c r="ATY44" s="112"/>
      <c r="ATZ44" s="112"/>
      <c r="AUA44" s="112"/>
      <c r="AUB44" s="112"/>
      <c r="AUC44" s="112"/>
      <c r="AUD44" s="112"/>
      <c r="AUE44" s="112"/>
      <c r="AUF44" s="112"/>
      <c r="AUG44" s="112"/>
      <c r="AUH44" s="112"/>
      <c r="AUI44" s="112"/>
      <c r="AUJ44" s="112"/>
      <c r="AUK44" s="112"/>
      <c r="AUL44" s="112"/>
      <c r="AUM44" s="112"/>
      <c r="AUN44" s="112"/>
      <c r="AUO44" s="112"/>
      <c r="AUP44" s="112"/>
      <c r="AUQ44" s="112"/>
      <c r="AUR44" s="112"/>
      <c r="AUS44" s="112"/>
      <c r="AUT44" s="112"/>
      <c r="AUU44" s="112"/>
      <c r="AUV44" s="112"/>
      <c r="AUW44" s="112"/>
      <c r="AUX44" s="112"/>
      <c r="AUY44" s="112"/>
      <c r="AUZ44" s="112"/>
      <c r="AVA44" s="112"/>
      <c r="AVB44" s="112"/>
      <c r="AVC44" s="112"/>
      <c r="AVD44" s="112"/>
      <c r="AVE44" s="112"/>
      <c r="AVF44" s="112"/>
      <c r="AVG44" s="112"/>
      <c r="AVH44" s="112"/>
      <c r="AVI44" s="112"/>
      <c r="AVJ44" s="112"/>
      <c r="AVK44" s="112"/>
      <c r="AVL44" s="112"/>
      <c r="AVM44" s="112"/>
      <c r="AVN44" s="112"/>
      <c r="AVO44" s="112"/>
      <c r="AVP44" s="112"/>
      <c r="AVQ44" s="112"/>
      <c r="AVR44" s="112"/>
      <c r="AVS44" s="112"/>
      <c r="AVT44" s="112"/>
      <c r="AVU44" s="112"/>
      <c r="AVV44" s="112"/>
      <c r="AVW44" s="112"/>
      <c r="AVX44" s="112"/>
      <c r="AVY44" s="112"/>
      <c r="AVZ44" s="112"/>
      <c r="AWA44" s="112"/>
      <c r="AWB44" s="112"/>
      <c r="AWC44" s="112"/>
      <c r="AWD44" s="112"/>
      <c r="AWE44" s="112"/>
      <c r="AWF44" s="112"/>
      <c r="AWG44" s="112"/>
      <c r="AWH44" s="112"/>
      <c r="AWI44" s="112"/>
      <c r="AWJ44" s="112"/>
      <c r="AWK44" s="112"/>
      <c r="AWL44" s="112"/>
      <c r="AWM44" s="112"/>
      <c r="AWN44" s="112"/>
      <c r="AWO44" s="112"/>
      <c r="AWP44" s="112"/>
      <c r="AWQ44" s="112"/>
      <c r="AWR44" s="112"/>
      <c r="AWS44" s="112"/>
      <c r="AWT44" s="112"/>
      <c r="AWU44" s="112"/>
      <c r="AWV44" s="112"/>
      <c r="AWW44" s="112"/>
      <c r="AWX44" s="112"/>
      <c r="AWY44" s="112"/>
      <c r="AWZ44" s="112"/>
      <c r="AXA44" s="112"/>
      <c r="AXB44" s="112"/>
      <c r="AXC44" s="112"/>
      <c r="AXD44" s="112"/>
      <c r="AXE44" s="112"/>
      <c r="AXF44" s="112"/>
      <c r="AXG44" s="112"/>
      <c r="AXH44" s="112"/>
      <c r="AXI44" s="112"/>
      <c r="AXJ44" s="112"/>
      <c r="AXK44" s="112"/>
      <c r="AXL44" s="112"/>
      <c r="AXM44" s="112"/>
      <c r="AXN44" s="112"/>
      <c r="AXO44" s="112"/>
      <c r="AXP44" s="112"/>
      <c r="AXQ44" s="112"/>
      <c r="AXR44" s="112"/>
      <c r="AXS44" s="112"/>
      <c r="AXT44" s="112"/>
      <c r="AXU44" s="112"/>
      <c r="AXV44" s="112"/>
      <c r="AXW44" s="112"/>
      <c r="AXX44" s="112"/>
      <c r="AXY44" s="112"/>
      <c r="AXZ44" s="112"/>
      <c r="AYA44" s="112"/>
      <c r="AYB44" s="112"/>
      <c r="AYC44" s="112"/>
      <c r="AYD44" s="112"/>
      <c r="AYE44" s="112"/>
      <c r="AYF44" s="112"/>
      <c r="AYG44" s="112"/>
      <c r="AYH44" s="112"/>
      <c r="AYI44" s="112"/>
      <c r="AYJ44" s="112"/>
      <c r="AYK44" s="112"/>
      <c r="AYL44" s="112"/>
      <c r="AYM44" s="112"/>
      <c r="AYN44" s="112"/>
      <c r="AYO44" s="112"/>
      <c r="AYP44" s="112"/>
      <c r="AYQ44" s="112"/>
      <c r="AYR44" s="112"/>
      <c r="AYS44" s="112"/>
      <c r="AYT44" s="112"/>
      <c r="AYU44" s="112"/>
      <c r="AYV44" s="112"/>
      <c r="AYW44" s="112"/>
      <c r="AYX44" s="112"/>
      <c r="AYY44" s="112"/>
      <c r="AYZ44" s="112"/>
      <c r="AZA44" s="112"/>
      <c r="AZB44" s="112"/>
      <c r="AZC44" s="112"/>
      <c r="AZD44" s="112"/>
      <c r="AZE44" s="112"/>
      <c r="AZF44" s="112"/>
      <c r="AZG44" s="112"/>
      <c r="AZH44" s="112"/>
      <c r="AZI44" s="112"/>
      <c r="AZJ44" s="112"/>
      <c r="AZK44" s="112"/>
      <c r="AZL44" s="112"/>
      <c r="AZM44" s="112"/>
      <c r="AZN44" s="112"/>
      <c r="AZO44" s="112"/>
      <c r="AZP44" s="112"/>
      <c r="AZQ44" s="112"/>
      <c r="AZR44" s="112"/>
      <c r="AZS44" s="112"/>
      <c r="AZT44" s="112"/>
      <c r="AZU44" s="112"/>
      <c r="AZV44" s="112"/>
      <c r="AZW44" s="112"/>
      <c r="AZX44" s="112"/>
      <c r="AZY44" s="112"/>
      <c r="AZZ44" s="112"/>
      <c r="BAA44" s="112"/>
      <c r="BAB44" s="112"/>
      <c r="BAC44" s="112"/>
      <c r="BAD44" s="112"/>
      <c r="BAE44" s="112"/>
      <c r="BAF44" s="112"/>
      <c r="BAG44" s="112"/>
      <c r="BAH44" s="112"/>
      <c r="BAI44" s="112"/>
      <c r="BAJ44" s="112"/>
      <c r="BAK44" s="112"/>
      <c r="BAL44" s="112"/>
      <c r="BAM44" s="112"/>
      <c r="BAN44" s="112"/>
      <c r="BAO44" s="112"/>
      <c r="BAP44" s="112"/>
      <c r="BAQ44" s="112"/>
      <c r="BAR44" s="112"/>
      <c r="BAS44" s="112"/>
      <c r="BAT44" s="112"/>
      <c r="BAU44" s="112"/>
      <c r="BAV44" s="112"/>
      <c r="BAW44" s="112"/>
      <c r="BAX44" s="112"/>
      <c r="BAY44" s="112"/>
      <c r="BAZ44" s="112"/>
      <c r="BBA44" s="112"/>
      <c r="BBB44" s="112"/>
      <c r="BBC44" s="112"/>
      <c r="BBD44" s="112"/>
      <c r="BBE44" s="112"/>
      <c r="BBF44" s="112"/>
      <c r="BBG44" s="112"/>
      <c r="BBH44" s="112"/>
      <c r="BBI44" s="112"/>
      <c r="BBJ44" s="112"/>
      <c r="BBK44" s="112"/>
      <c r="BBL44" s="112"/>
      <c r="BBM44" s="112"/>
      <c r="BBN44" s="112"/>
      <c r="BBO44" s="112"/>
      <c r="BBP44" s="112"/>
      <c r="BBQ44" s="112"/>
      <c r="BBR44" s="112"/>
      <c r="BBS44" s="112"/>
      <c r="BBT44" s="112"/>
      <c r="BBU44" s="112"/>
      <c r="BBV44" s="112"/>
      <c r="BBW44" s="112"/>
      <c r="BBX44" s="112"/>
      <c r="BBY44" s="112"/>
      <c r="BBZ44" s="112"/>
      <c r="BCA44" s="112"/>
      <c r="BCB44" s="112"/>
      <c r="BCC44" s="112"/>
      <c r="BCD44" s="112"/>
      <c r="BCE44" s="112"/>
      <c r="BCF44" s="112"/>
      <c r="BCG44" s="112"/>
      <c r="BCH44" s="112"/>
      <c r="BCI44" s="112"/>
      <c r="BCJ44" s="112"/>
      <c r="BCK44" s="112"/>
      <c r="BCL44" s="112"/>
      <c r="BCM44" s="112"/>
      <c r="BCN44" s="112"/>
      <c r="BCO44" s="112"/>
      <c r="BCP44" s="112"/>
      <c r="BCQ44" s="112"/>
      <c r="BCR44" s="112"/>
      <c r="BCS44" s="112"/>
      <c r="BCT44" s="112"/>
      <c r="BCU44" s="112"/>
      <c r="BCV44" s="112"/>
      <c r="BCW44" s="112"/>
      <c r="BCX44" s="112"/>
      <c r="BCY44" s="112"/>
      <c r="BCZ44" s="112"/>
      <c r="BDA44" s="112"/>
      <c r="BDB44" s="112"/>
      <c r="BDC44" s="112"/>
      <c r="BDD44" s="112"/>
      <c r="BDE44" s="112"/>
      <c r="BDF44" s="112"/>
      <c r="BDG44" s="112"/>
      <c r="BDH44" s="112"/>
      <c r="BDI44" s="112"/>
      <c r="BDJ44" s="112"/>
      <c r="BDK44" s="112"/>
      <c r="BDL44" s="112"/>
      <c r="BDM44" s="112"/>
      <c r="BDN44" s="112"/>
      <c r="BDO44" s="112"/>
      <c r="BDP44" s="112"/>
      <c r="BDQ44" s="112"/>
      <c r="BDR44" s="112"/>
      <c r="BDS44" s="112"/>
      <c r="BDT44" s="112"/>
      <c r="BDU44" s="112"/>
      <c r="BDV44" s="112"/>
      <c r="BDW44" s="112"/>
      <c r="BDX44" s="112"/>
      <c r="BDY44" s="112"/>
      <c r="BDZ44" s="112"/>
      <c r="BEA44" s="112"/>
      <c r="BEB44" s="112"/>
      <c r="BEC44" s="112"/>
      <c r="BED44" s="112"/>
      <c r="BEE44" s="112"/>
      <c r="BEF44" s="112"/>
      <c r="BEG44" s="112"/>
      <c r="BEH44" s="112"/>
      <c r="BEI44" s="112"/>
      <c r="BEJ44" s="112"/>
      <c r="BEK44" s="112"/>
      <c r="BEL44" s="112"/>
      <c r="BEM44" s="112"/>
      <c r="BEN44" s="112"/>
      <c r="BEO44" s="112"/>
      <c r="BEP44" s="112"/>
      <c r="BEQ44" s="112"/>
      <c r="BER44" s="112"/>
      <c r="BES44" s="112"/>
      <c r="BET44" s="112"/>
      <c r="BEU44" s="112"/>
      <c r="BEV44" s="112"/>
      <c r="BEW44" s="112"/>
      <c r="BEX44" s="112"/>
      <c r="BEY44" s="112"/>
      <c r="BEZ44" s="112"/>
      <c r="BFA44" s="112"/>
      <c r="BFB44" s="112"/>
      <c r="BFC44" s="112"/>
      <c r="BFD44" s="112"/>
      <c r="BFE44" s="112"/>
      <c r="BFF44" s="112"/>
      <c r="BFG44" s="112"/>
      <c r="BFH44" s="112"/>
      <c r="BFI44" s="112"/>
      <c r="BFJ44" s="112"/>
      <c r="BFK44" s="112"/>
      <c r="BFL44" s="112"/>
      <c r="BFM44" s="112"/>
      <c r="BFN44" s="112"/>
      <c r="BFO44" s="112"/>
      <c r="BFP44" s="112"/>
      <c r="BFQ44" s="112"/>
      <c r="BFR44" s="112"/>
      <c r="BFS44" s="112"/>
      <c r="BFT44" s="112"/>
      <c r="BFU44" s="112"/>
      <c r="BFV44" s="112"/>
      <c r="BFW44" s="112"/>
      <c r="BFX44" s="112"/>
      <c r="BFY44" s="112"/>
      <c r="BFZ44" s="112"/>
      <c r="BGA44" s="112"/>
      <c r="BGB44" s="112"/>
      <c r="BGC44" s="112"/>
      <c r="BGD44" s="112"/>
      <c r="BGE44" s="112"/>
      <c r="BGF44" s="112"/>
      <c r="BGG44" s="112"/>
      <c r="BGH44" s="112"/>
      <c r="BGI44" s="112"/>
      <c r="BGJ44" s="112"/>
      <c r="BGK44" s="112"/>
      <c r="BGL44" s="112"/>
      <c r="BGM44" s="112"/>
      <c r="BGN44" s="112"/>
      <c r="BGO44" s="112"/>
      <c r="BGP44" s="112"/>
      <c r="BGQ44" s="112"/>
      <c r="BGR44" s="112"/>
      <c r="BGS44" s="112"/>
      <c r="BGT44" s="112"/>
      <c r="BGU44" s="112"/>
      <c r="BGV44" s="112"/>
      <c r="BGW44" s="112"/>
      <c r="BGX44" s="112"/>
      <c r="BGY44" s="112"/>
      <c r="BGZ44" s="112"/>
      <c r="BHA44" s="112"/>
      <c r="BHB44" s="112"/>
      <c r="BHC44" s="112"/>
      <c r="BHD44" s="112"/>
      <c r="BHE44" s="112"/>
      <c r="BHF44" s="112"/>
      <c r="BHG44" s="112"/>
      <c r="BHH44" s="112"/>
      <c r="BHI44" s="112"/>
      <c r="BHJ44" s="112"/>
      <c r="BHK44" s="112"/>
      <c r="BHL44" s="112"/>
      <c r="BHM44" s="112"/>
      <c r="BHN44" s="112"/>
      <c r="BHO44" s="112"/>
      <c r="BHP44" s="112"/>
      <c r="BHQ44" s="112"/>
      <c r="BHR44" s="112"/>
      <c r="BHS44" s="112"/>
      <c r="BHT44" s="112"/>
      <c r="BHU44" s="112"/>
      <c r="BHV44" s="112"/>
      <c r="BHW44" s="112"/>
      <c r="BHX44" s="112"/>
      <c r="BHY44" s="112"/>
      <c r="BHZ44" s="112"/>
      <c r="BIA44" s="112"/>
      <c r="BIB44" s="112"/>
      <c r="BIC44" s="112"/>
      <c r="BID44" s="112"/>
      <c r="BIE44" s="112"/>
      <c r="BIF44" s="112"/>
      <c r="BIG44" s="112"/>
      <c r="BIH44" s="112"/>
      <c r="BII44" s="112"/>
      <c r="BIJ44" s="112"/>
      <c r="BIK44" s="112"/>
      <c r="BIL44" s="112"/>
      <c r="BIM44" s="112"/>
      <c r="BIN44" s="112"/>
      <c r="BIO44" s="112"/>
      <c r="BIP44" s="112"/>
      <c r="BIQ44" s="112"/>
      <c r="BIR44" s="112"/>
      <c r="BIS44" s="112"/>
      <c r="BIT44" s="112"/>
      <c r="BIU44" s="112"/>
      <c r="BIV44" s="112"/>
      <c r="BIW44" s="112"/>
      <c r="BIX44" s="112"/>
      <c r="BIY44" s="112"/>
      <c r="BIZ44" s="112"/>
      <c r="BJA44" s="112"/>
      <c r="BJB44" s="112"/>
      <c r="BJC44" s="112"/>
      <c r="BJD44" s="112"/>
      <c r="BJE44" s="112"/>
      <c r="BJF44" s="112"/>
      <c r="BJG44" s="112"/>
      <c r="BJH44" s="112"/>
      <c r="BJI44" s="112"/>
      <c r="BJJ44" s="112"/>
      <c r="BJK44" s="112"/>
      <c r="BJL44" s="112"/>
      <c r="BJM44" s="112"/>
      <c r="BJN44" s="112"/>
      <c r="BJO44" s="112"/>
      <c r="BJP44" s="112"/>
      <c r="BJQ44" s="112"/>
      <c r="BJR44" s="112"/>
      <c r="BJS44" s="112"/>
      <c r="BJT44" s="112"/>
      <c r="BJU44" s="112"/>
      <c r="BJV44" s="112"/>
      <c r="BJW44" s="112"/>
      <c r="BJX44" s="112"/>
      <c r="BJY44" s="112"/>
      <c r="BJZ44" s="112"/>
      <c r="BKA44" s="112"/>
      <c r="BKB44" s="112"/>
      <c r="BKC44" s="112"/>
      <c r="BKD44" s="112"/>
      <c r="BKE44" s="112"/>
      <c r="BKF44" s="112"/>
      <c r="BKG44" s="112"/>
      <c r="BKH44" s="112"/>
      <c r="BKI44" s="112"/>
      <c r="BKJ44" s="112"/>
      <c r="BKK44" s="112"/>
      <c r="BKL44" s="112"/>
      <c r="BKM44" s="112"/>
      <c r="BKN44" s="112"/>
      <c r="BKO44" s="112"/>
      <c r="BKP44" s="112"/>
      <c r="BKQ44" s="112"/>
      <c r="BKR44" s="112"/>
      <c r="BKS44" s="112"/>
      <c r="BKT44" s="112"/>
      <c r="BKU44" s="112"/>
      <c r="BKV44" s="112"/>
      <c r="BKW44" s="112"/>
      <c r="BKX44" s="112"/>
      <c r="BKY44" s="112"/>
      <c r="BKZ44" s="112"/>
      <c r="BLA44" s="112"/>
      <c r="BLB44" s="112"/>
      <c r="BLC44" s="112"/>
      <c r="BLD44" s="112"/>
      <c r="BLE44" s="112"/>
      <c r="BLF44" s="112"/>
      <c r="BLG44" s="112"/>
      <c r="BLH44" s="112"/>
      <c r="BLI44" s="112"/>
      <c r="BLJ44" s="112"/>
      <c r="BLK44" s="112"/>
      <c r="BLL44" s="112"/>
      <c r="BLM44" s="112"/>
      <c r="BLN44" s="112"/>
      <c r="BLO44" s="112"/>
      <c r="BLP44" s="112"/>
      <c r="BLQ44" s="112"/>
      <c r="BLR44" s="112"/>
      <c r="BLS44" s="112"/>
      <c r="BLT44" s="112"/>
      <c r="BLU44" s="112"/>
      <c r="BLV44" s="112"/>
      <c r="BLW44" s="112"/>
      <c r="BLX44" s="112"/>
      <c r="BLY44" s="112"/>
      <c r="BLZ44" s="112"/>
      <c r="BMA44" s="112"/>
      <c r="BMB44" s="112"/>
      <c r="BMC44" s="112"/>
      <c r="BMD44" s="112"/>
      <c r="BME44" s="112"/>
      <c r="BMF44" s="112"/>
      <c r="BMG44" s="112"/>
      <c r="BMH44" s="112"/>
      <c r="BMI44" s="112"/>
      <c r="BMJ44" s="112"/>
      <c r="BMK44" s="112"/>
      <c r="BML44" s="112"/>
      <c r="BMM44" s="112"/>
      <c r="BMN44" s="112"/>
      <c r="BMO44" s="112"/>
      <c r="BMP44" s="112"/>
      <c r="BMQ44" s="112"/>
      <c r="BMR44" s="112"/>
      <c r="BMS44" s="112"/>
      <c r="BMT44" s="112"/>
      <c r="BMU44" s="112"/>
      <c r="BMV44" s="112"/>
      <c r="BMW44" s="112"/>
      <c r="BMX44" s="112"/>
      <c r="BMY44" s="112"/>
      <c r="BMZ44" s="112"/>
      <c r="BNA44" s="112"/>
      <c r="BNB44" s="112"/>
      <c r="BNC44" s="112"/>
      <c r="BND44" s="112"/>
      <c r="BNE44" s="112"/>
      <c r="BNF44" s="112"/>
      <c r="BNG44" s="112"/>
      <c r="BNH44" s="112"/>
      <c r="BNI44" s="112"/>
      <c r="BNJ44" s="112"/>
      <c r="BNK44" s="112"/>
      <c r="BNL44" s="112"/>
      <c r="BNM44" s="112"/>
      <c r="BNN44" s="112"/>
      <c r="BNO44" s="112"/>
      <c r="BNP44" s="112"/>
      <c r="BNQ44" s="112"/>
      <c r="BNR44" s="112"/>
      <c r="BNS44" s="112"/>
      <c r="BNT44" s="112"/>
      <c r="BNU44" s="112"/>
      <c r="BNV44" s="112"/>
      <c r="BNW44" s="112"/>
      <c r="BNX44" s="112"/>
      <c r="BNY44" s="112"/>
      <c r="BNZ44" s="112"/>
      <c r="BOA44" s="112"/>
      <c r="BOB44" s="112"/>
      <c r="BOC44" s="112"/>
      <c r="BOD44" s="112"/>
      <c r="BOE44" s="112"/>
      <c r="BOF44" s="112"/>
      <c r="BOG44" s="112"/>
      <c r="BOH44" s="112"/>
      <c r="BOI44" s="112"/>
      <c r="BOJ44" s="112"/>
      <c r="BOK44" s="112"/>
      <c r="BOL44" s="112"/>
      <c r="BOM44" s="112"/>
      <c r="BON44" s="112"/>
      <c r="BOO44" s="112"/>
      <c r="BOP44" s="112"/>
      <c r="BOQ44" s="112"/>
      <c r="BOR44" s="112"/>
      <c r="BOS44" s="112"/>
      <c r="BOT44" s="112"/>
      <c r="BOU44" s="112"/>
      <c r="BOV44" s="112"/>
      <c r="BOW44" s="112"/>
      <c r="BOX44" s="112"/>
      <c r="BOY44" s="112"/>
      <c r="BOZ44" s="112"/>
      <c r="BPA44" s="112"/>
      <c r="BPB44" s="112"/>
      <c r="BPC44" s="112"/>
      <c r="BPD44" s="112"/>
      <c r="BPE44" s="112"/>
      <c r="BPF44" s="112"/>
      <c r="BPG44" s="112"/>
      <c r="BPH44" s="112"/>
      <c r="BPI44" s="112"/>
      <c r="BPJ44" s="112"/>
      <c r="BPK44" s="112"/>
      <c r="BPL44" s="112"/>
      <c r="BPM44" s="112"/>
      <c r="BPN44" s="112"/>
      <c r="BPO44" s="112"/>
      <c r="BPP44" s="112"/>
      <c r="BPQ44" s="112"/>
      <c r="BPR44" s="112"/>
      <c r="BPS44" s="112"/>
      <c r="BPT44" s="112"/>
      <c r="BPU44" s="112"/>
      <c r="BPV44" s="112"/>
      <c r="BPW44" s="112"/>
      <c r="BPX44" s="112"/>
      <c r="BPY44" s="112"/>
      <c r="BPZ44" s="112"/>
      <c r="BQA44" s="112"/>
      <c r="BQB44" s="112"/>
      <c r="BQC44" s="112"/>
      <c r="BQD44" s="112"/>
      <c r="BQE44" s="112"/>
      <c r="BQF44" s="112"/>
      <c r="BQG44" s="112"/>
      <c r="BQH44" s="112"/>
      <c r="BQI44" s="112"/>
      <c r="BQJ44" s="112"/>
      <c r="BQK44" s="112"/>
      <c r="BQL44" s="112"/>
      <c r="BQM44" s="112"/>
      <c r="BQN44" s="112"/>
      <c r="BQO44" s="112"/>
      <c r="BQP44" s="112"/>
      <c r="BQQ44" s="112"/>
      <c r="BQR44" s="112"/>
      <c r="BQS44" s="112"/>
      <c r="BQT44" s="112"/>
      <c r="BQU44" s="112"/>
      <c r="BQV44" s="112"/>
      <c r="BQW44" s="112"/>
      <c r="BQX44" s="112"/>
      <c r="BQY44" s="112"/>
      <c r="BQZ44" s="112"/>
      <c r="BRA44" s="112"/>
      <c r="BRB44" s="112"/>
      <c r="BRC44" s="112"/>
      <c r="BRD44" s="112"/>
      <c r="BRE44" s="112"/>
      <c r="BRF44" s="112"/>
      <c r="BRG44" s="112"/>
      <c r="BRH44" s="112"/>
      <c r="BRI44" s="112"/>
      <c r="BRJ44" s="112"/>
      <c r="BRK44" s="112"/>
      <c r="BRL44" s="112"/>
      <c r="BRM44" s="112"/>
      <c r="BRN44" s="112"/>
      <c r="BRO44" s="112"/>
      <c r="BRP44" s="112"/>
      <c r="BRQ44" s="112"/>
      <c r="BRR44" s="112"/>
      <c r="BRS44" s="112"/>
      <c r="BRT44" s="112"/>
      <c r="BRU44" s="112"/>
      <c r="BRV44" s="112"/>
      <c r="BRW44" s="112"/>
      <c r="BRX44" s="112"/>
      <c r="BRY44" s="112"/>
      <c r="BRZ44" s="112"/>
      <c r="BSA44" s="112"/>
      <c r="BSB44" s="112"/>
      <c r="BSC44" s="112"/>
      <c r="BSD44" s="112"/>
      <c r="BSE44" s="112"/>
      <c r="BSF44" s="112"/>
      <c r="BSG44" s="112"/>
      <c r="BSH44" s="112"/>
      <c r="BSI44" s="112"/>
      <c r="BSJ44" s="112"/>
      <c r="BSK44" s="112"/>
      <c r="BSL44" s="112"/>
      <c r="BSM44" s="112"/>
      <c r="BSN44" s="112"/>
      <c r="BSO44" s="112"/>
      <c r="BSP44" s="112"/>
      <c r="BSQ44" s="112"/>
      <c r="BSR44" s="112"/>
      <c r="BSS44" s="112"/>
      <c r="BST44" s="112"/>
      <c r="BSU44" s="112"/>
      <c r="BSV44" s="112"/>
      <c r="BSW44" s="112"/>
      <c r="BSX44" s="112"/>
      <c r="BSY44" s="112"/>
      <c r="BSZ44" s="112"/>
      <c r="BTA44" s="112"/>
      <c r="BTB44" s="112"/>
      <c r="BTC44" s="112"/>
      <c r="BTD44" s="112"/>
      <c r="BTE44" s="112"/>
      <c r="BTF44" s="112"/>
      <c r="BTG44" s="112"/>
      <c r="BTH44" s="112"/>
      <c r="BTI44" s="112"/>
      <c r="BTJ44" s="112"/>
      <c r="BTK44" s="112"/>
      <c r="BTL44" s="112"/>
      <c r="BTM44" s="112"/>
      <c r="BTN44" s="112"/>
      <c r="BTO44" s="112"/>
      <c r="BTP44" s="112"/>
      <c r="BTQ44" s="112"/>
      <c r="BTR44" s="112"/>
      <c r="BTS44" s="112"/>
      <c r="BTT44" s="112"/>
      <c r="BTU44" s="112"/>
      <c r="BTV44" s="112"/>
      <c r="BTW44" s="112"/>
      <c r="BTX44" s="112"/>
      <c r="BTY44" s="112"/>
      <c r="BTZ44" s="112"/>
      <c r="BUA44" s="112"/>
      <c r="BUB44" s="112"/>
      <c r="BUC44" s="112"/>
      <c r="BUD44" s="112"/>
      <c r="BUE44" s="112"/>
      <c r="BUF44" s="112"/>
      <c r="BUG44" s="112"/>
      <c r="BUH44" s="112"/>
      <c r="BUI44" s="112"/>
      <c r="BUJ44" s="112"/>
      <c r="BUK44" s="112"/>
      <c r="BUL44" s="112"/>
      <c r="BUM44" s="112"/>
      <c r="BUN44" s="112"/>
      <c r="BUO44" s="112"/>
      <c r="BUP44" s="112"/>
      <c r="BUQ44" s="112"/>
      <c r="BUR44" s="112"/>
      <c r="BUS44" s="112"/>
      <c r="BUT44" s="112"/>
      <c r="BUU44" s="112"/>
      <c r="BUV44" s="112"/>
      <c r="BUW44" s="112"/>
      <c r="BUX44" s="112"/>
      <c r="BUY44" s="112"/>
      <c r="BUZ44" s="112"/>
      <c r="BVA44" s="112"/>
      <c r="BVB44" s="112"/>
      <c r="BVC44" s="112"/>
      <c r="BVD44" s="112"/>
      <c r="BVE44" s="112"/>
      <c r="BVF44" s="112"/>
      <c r="BVG44" s="112"/>
      <c r="BVH44" s="112"/>
      <c r="BVI44" s="112"/>
      <c r="BVJ44" s="112"/>
      <c r="BVK44" s="112"/>
      <c r="BVL44" s="112"/>
      <c r="BVM44" s="112"/>
      <c r="BVN44" s="112"/>
      <c r="BVO44" s="112"/>
      <c r="BVP44" s="112"/>
      <c r="BVQ44" s="112"/>
      <c r="BVR44" s="112"/>
      <c r="BVS44" s="112"/>
      <c r="BVT44" s="112"/>
      <c r="BVU44" s="112"/>
      <c r="BVV44" s="112"/>
      <c r="BVW44" s="112"/>
      <c r="BVX44" s="112"/>
      <c r="BVY44" s="112"/>
      <c r="BVZ44" s="112"/>
      <c r="BWA44" s="112"/>
      <c r="BWB44" s="112"/>
      <c r="BWC44" s="112"/>
      <c r="BWD44" s="112"/>
      <c r="BWE44" s="112"/>
      <c r="BWF44" s="112"/>
      <c r="BWG44" s="112"/>
      <c r="BWH44" s="112"/>
      <c r="BWI44" s="112"/>
      <c r="BWJ44" s="112"/>
      <c r="BWK44" s="112"/>
      <c r="BWL44" s="112"/>
      <c r="BWM44" s="112"/>
      <c r="BWN44" s="112"/>
      <c r="BWO44" s="112"/>
      <c r="BWP44" s="112"/>
      <c r="BWQ44" s="112"/>
      <c r="BWR44" s="112"/>
      <c r="BWS44" s="112"/>
      <c r="BWT44" s="112"/>
      <c r="BWU44" s="112"/>
      <c r="BWV44" s="112"/>
      <c r="BWW44" s="112"/>
      <c r="BWX44" s="112"/>
      <c r="BWY44" s="112"/>
      <c r="BWZ44" s="112"/>
      <c r="BXA44" s="112"/>
      <c r="BXB44" s="112"/>
      <c r="BXC44" s="112"/>
      <c r="BXD44" s="112"/>
      <c r="BXE44" s="112"/>
      <c r="BXF44" s="112"/>
      <c r="BXG44" s="112"/>
      <c r="BXH44" s="112"/>
      <c r="BXI44" s="112"/>
      <c r="BXJ44" s="112"/>
      <c r="BXK44" s="112"/>
      <c r="BXL44" s="112"/>
      <c r="BXM44" s="112"/>
      <c r="BXN44" s="112"/>
      <c r="BXO44" s="112"/>
      <c r="BXP44" s="112"/>
      <c r="BXQ44" s="112"/>
      <c r="BXR44" s="112"/>
      <c r="BXS44" s="112"/>
      <c r="BXT44" s="112"/>
      <c r="BXU44" s="112"/>
      <c r="BXV44" s="112"/>
      <c r="BXW44" s="112"/>
      <c r="BXX44" s="112"/>
      <c r="BXY44" s="112"/>
      <c r="BXZ44" s="112"/>
      <c r="BYA44" s="112"/>
      <c r="BYB44" s="112"/>
      <c r="BYC44" s="112"/>
      <c r="BYD44" s="112"/>
      <c r="BYE44" s="112"/>
      <c r="BYF44" s="112"/>
      <c r="BYG44" s="112"/>
      <c r="BYH44" s="112"/>
      <c r="BYI44" s="112"/>
      <c r="BYJ44" s="112"/>
      <c r="BYK44" s="112"/>
      <c r="BYL44" s="112"/>
      <c r="BYM44" s="112"/>
      <c r="BYN44" s="112"/>
      <c r="BYO44" s="112"/>
      <c r="BYP44" s="112"/>
      <c r="BYQ44" s="112"/>
      <c r="BYR44" s="112"/>
      <c r="BYS44" s="112"/>
      <c r="BYT44" s="112"/>
      <c r="BYU44" s="112"/>
      <c r="BYV44" s="112"/>
      <c r="BYW44" s="112"/>
      <c r="BYX44" s="112"/>
      <c r="BYY44" s="112"/>
      <c r="BYZ44" s="112"/>
      <c r="BZA44" s="112"/>
      <c r="BZB44" s="112"/>
      <c r="BZC44" s="112"/>
      <c r="BZD44" s="112"/>
      <c r="BZE44" s="112"/>
      <c r="BZF44" s="112"/>
      <c r="BZG44" s="112"/>
      <c r="BZH44" s="112"/>
      <c r="BZI44" s="112"/>
      <c r="BZJ44" s="112"/>
      <c r="BZK44" s="112"/>
      <c r="BZL44" s="112"/>
      <c r="BZM44" s="112"/>
      <c r="BZN44" s="112"/>
      <c r="BZO44" s="112"/>
      <c r="BZP44" s="112"/>
      <c r="BZQ44" s="112"/>
      <c r="BZR44" s="112"/>
      <c r="BZS44" s="112"/>
      <c r="BZT44" s="112"/>
      <c r="BZU44" s="112"/>
      <c r="BZV44" s="112"/>
      <c r="BZW44" s="112"/>
      <c r="BZX44" s="112"/>
      <c r="BZY44" s="112"/>
      <c r="BZZ44" s="112"/>
      <c r="CAA44" s="112"/>
      <c r="CAB44" s="112"/>
      <c r="CAC44" s="112"/>
      <c r="CAD44" s="112"/>
      <c r="CAE44" s="112"/>
      <c r="CAF44" s="112"/>
      <c r="CAG44" s="112"/>
      <c r="CAH44" s="112"/>
      <c r="CAI44" s="112"/>
      <c r="CAJ44" s="112"/>
      <c r="CAK44" s="112"/>
      <c r="CAL44" s="112"/>
      <c r="CAM44" s="112"/>
      <c r="CAN44" s="112"/>
      <c r="CAO44" s="112"/>
      <c r="CAP44" s="112"/>
      <c r="CAQ44" s="112"/>
      <c r="CAR44" s="112"/>
      <c r="CAS44" s="112"/>
      <c r="CAT44" s="112"/>
      <c r="CAU44" s="112"/>
      <c r="CAV44" s="112"/>
      <c r="CAW44" s="112"/>
      <c r="CAX44" s="112"/>
      <c r="CAY44" s="112"/>
      <c r="CAZ44" s="112"/>
      <c r="CBA44" s="112"/>
      <c r="CBB44" s="112"/>
      <c r="CBC44" s="112"/>
      <c r="CBD44" s="112"/>
      <c r="CBE44" s="112"/>
      <c r="CBF44" s="112"/>
      <c r="CBG44" s="112"/>
      <c r="CBH44" s="112"/>
      <c r="CBI44" s="112"/>
      <c r="CBJ44" s="112"/>
      <c r="CBK44" s="112"/>
      <c r="CBL44" s="112"/>
      <c r="CBM44" s="112"/>
      <c r="CBN44" s="112"/>
      <c r="CBO44" s="112"/>
      <c r="CBP44" s="112"/>
      <c r="CBQ44" s="112"/>
      <c r="CBR44" s="112"/>
      <c r="CBS44" s="112"/>
      <c r="CBT44" s="112"/>
      <c r="CBU44" s="112"/>
      <c r="CBV44" s="112"/>
      <c r="CBW44" s="112"/>
      <c r="CBX44" s="112"/>
      <c r="CBY44" s="112"/>
      <c r="CBZ44" s="112"/>
      <c r="CCA44" s="112"/>
      <c r="CCB44" s="112"/>
      <c r="CCC44" s="112"/>
      <c r="CCD44" s="112"/>
      <c r="CCE44" s="112"/>
      <c r="CCF44" s="112"/>
      <c r="CCG44" s="112"/>
      <c r="CCH44" s="112"/>
      <c r="CCI44" s="112"/>
      <c r="CCJ44" s="112"/>
      <c r="CCK44" s="112"/>
      <c r="CCL44" s="112"/>
      <c r="CCM44" s="112"/>
      <c r="CCN44" s="112"/>
      <c r="CCO44" s="112"/>
      <c r="CCP44" s="112"/>
      <c r="CCQ44" s="112"/>
      <c r="CCR44" s="112"/>
      <c r="CCS44" s="112"/>
      <c r="CCT44" s="112"/>
      <c r="CCU44" s="112"/>
      <c r="CCV44" s="112"/>
      <c r="CCW44" s="112"/>
      <c r="CCX44" s="112"/>
      <c r="CCY44" s="112"/>
      <c r="CCZ44" s="112"/>
      <c r="CDA44" s="112"/>
      <c r="CDB44" s="112"/>
      <c r="CDC44" s="112"/>
      <c r="CDD44" s="112"/>
      <c r="CDE44" s="112"/>
      <c r="CDF44" s="112"/>
      <c r="CDG44" s="112"/>
      <c r="CDH44" s="112"/>
      <c r="CDI44" s="112"/>
      <c r="CDJ44" s="112"/>
      <c r="CDK44" s="112"/>
      <c r="CDL44" s="112"/>
      <c r="CDM44" s="112"/>
      <c r="CDN44" s="112"/>
      <c r="CDO44" s="112"/>
      <c r="CDP44" s="112"/>
      <c r="CDQ44" s="112"/>
      <c r="CDR44" s="112"/>
      <c r="CDS44" s="112"/>
      <c r="CDT44" s="112"/>
      <c r="CDU44" s="112"/>
      <c r="CDV44" s="112"/>
      <c r="CDW44" s="112"/>
      <c r="CDX44" s="112"/>
      <c r="CDY44" s="112"/>
      <c r="CDZ44" s="112"/>
      <c r="CEA44" s="112"/>
      <c r="CEB44" s="112"/>
      <c r="CEC44" s="112"/>
      <c r="CED44" s="112"/>
      <c r="CEE44" s="112"/>
      <c r="CEF44" s="112"/>
      <c r="CEG44" s="112"/>
      <c r="CEH44" s="112"/>
      <c r="CEI44" s="112"/>
      <c r="CEJ44" s="112"/>
      <c r="CEK44" s="112"/>
      <c r="CEL44" s="112"/>
      <c r="CEM44" s="112"/>
      <c r="CEN44" s="112"/>
      <c r="CEO44" s="112"/>
      <c r="CEP44" s="112"/>
      <c r="CEQ44" s="112"/>
      <c r="CER44" s="112"/>
      <c r="CES44" s="112"/>
      <c r="CET44" s="112"/>
      <c r="CEU44" s="112"/>
      <c r="CEV44" s="112"/>
      <c r="CEW44" s="112"/>
      <c r="CEX44" s="112"/>
      <c r="CEY44" s="112"/>
      <c r="CEZ44" s="112"/>
      <c r="CFA44" s="112"/>
      <c r="CFB44" s="112"/>
      <c r="CFC44" s="112"/>
      <c r="CFD44" s="112"/>
      <c r="CFE44" s="112"/>
      <c r="CFF44" s="112"/>
      <c r="CFG44" s="112"/>
      <c r="CFH44" s="112"/>
      <c r="CFI44" s="112"/>
      <c r="CFJ44" s="112"/>
      <c r="CFK44" s="112"/>
      <c r="CFL44" s="112"/>
      <c r="CFM44" s="112"/>
      <c r="CFN44" s="112"/>
      <c r="CFO44" s="112"/>
      <c r="CFP44" s="112"/>
      <c r="CFQ44" s="112"/>
      <c r="CFR44" s="112"/>
      <c r="CFS44" s="112"/>
      <c r="CFT44" s="112"/>
      <c r="CFU44" s="112"/>
      <c r="CFV44" s="112"/>
      <c r="CFW44" s="112"/>
      <c r="CFX44" s="112"/>
      <c r="CFY44" s="112"/>
      <c r="CFZ44" s="112"/>
      <c r="CGA44" s="112"/>
      <c r="CGB44" s="112"/>
      <c r="CGC44" s="112"/>
      <c r="CGD44" s="112"/>
      <c r="CGE44" s="112"/>
      <c r="CGF44" s="112"/>
      <c r="CGG44" s="112"/>
      <c r="CGH44" s="112"/>
      <c r="CGI44" s="112"/>
      <c r="CGJ44" s="112"/>
      <c r="CGK44" s="112"/>
      <c r="CGL44" s="112"/>
      <c r="CGM44" s="112"/>
      <c r="CGN44" s="112"/>
      <c r="CGO44" s="112"/>
      <c r="CGP44" s="112"/>
      <c r="CGQ44" s="112"/>
      <c r="CGR44" s="112"/>
      <c r="CGS44" s="112"/>
      <c r="CGT44" s="112"/>
      <c r="CGU44" s="112"/>
      <c r="CGV44" s="112"/>
      <c r="CGW44" s="112"/>
      <c r="CGX44" s="112"/>
      <c r="CGY44" s="112"/>
      <c r="CGZ44" s="112"/>
      <c r="CHA44" s="112"/>
      <c r="CHB44" s="112"/>
      <c r="CHC44" s="112"/>
      <c r="CHD44" s="112"/>
      <c r="CHE44" s="112"/>
      <c r="CHF44" s="112"/>
      <c r="CHG44" s="112"/>
      <c r="CHH44" s="112"/>
      <c r="CHI44" s="112"/>
      <c r="CHJ44" s="112"/>
      <c r="CHK44" s="112"/>
      <c r="CHL44" s="112"/>
      <c r="CHM44" s="112"/>
      <c r="CHN44" s="112"/>
      <c r="CHO44" s="112"/>
      <c r="CHP44" s="112"/>
      <c r="CHQ44" s="112"/>
      <c r="CHR44" s="112"/>
      <c r="CHS44" s="112"/>
      <c r="CHT44" s="112"/>
      <c r="CHU44" s="112"/>
      <c r="CHV44" s="112"/>
      <c r="CHW44" s="112"/>
      <c r="CHX44" s="112"/>
      <c r="CHY44" s="112"/>
      <c r="CHZ44" s="112"/>
      <c r="CIA44" s="112"/>
      <c r="CIB44" s="112"/>
      <c r="CIC44" s="112"/>
      <c r="CID44" s="112"/>
      <c r="CIE44" s="112"/>
      <c r="CIF44" s="112"/>
      <c r="CIG44" s="112"/>
      <c r="CIH44" s="112"/>
      <c r="CII44" s="112"/>
      <c r="CIJ44" s="112"/>
      <c r="CIK44" s="112"/>
      <c r="CIL44" s="112"/>
      <c r="CIM44" s="112"/>
      <c r="CIN44" s="112"/>
      <c r="CIO44" s="112"/>
      <c r="CIP44" s="112"/>
      <c r="CIQ44" s="112"/>
      <c r="CIR44" s="112"/>
      <c r="CIS44" s="112"/>
      <c r="CIT44" s="112"/>
      <c r="CIU44" s="112"/>
      <c r="CIV44" s="112"/>
      <c r="CIW44" s="112"/>
      <c r="CIX44" s="112"/>
      <c r="CIY44" s="112"/>
      <c r="CIZ44" s="112"/>
      <c r="CJA44" s="112"/>
      <c r="CJB44" s="112"/>
      <c r="CJC44" s="112"/>
      <c r="CJD44" s="112"/>
      <c r="CJE44" s="112"/>
      <c r="CJF44" s="112"/>
      <c r="CJG44" s="112"/>
      <c r="CJH44" s="112"/>
      <c r="CJI44" s="112"/>
      <c r="CJJ44" s="112"/>
      <c r="CJK44" s="112"/>
      <c r="CJL44" s="112"/>
      <c r="CJM44" s="112"/>
      <c r="CJN44" s="112"/>
      <c r="CJO44" s="112"/>
      <c r="CJP44" s="112"/>
      <c r="CJQ44" s="112"/>
      <c r="CJR44" s="112"/>
      <c r="CJS44" s="112"/>
      <c r="CJT44" s="112"/>
      <c r="CJU44" s="112"/>
      <c r="CJV44" s="112"/>
      <c r="CJW44" s="112"/>
      <c r="CJX44" s="112"/>
      <c r="CJY44" s="112"/>
      <c r="CJZ44" s="112"/>
      <c r="CKA44" s="112"/>
      <c r="CKB44" s="112"/>
      <c r="CKC44" s="112"/>
      <c r="CKD44" s="112"/>
      <c r="CKE44" s="112"/>
      <c r="CKF44" s="112"/>
      <c r="CKG44" s="112"/>
      <c r="CKH44" s="112"/>
      <c r="CKI44" s="112"/>
      <c r="CKJ44" s="112"/>
      <c r="CKK44" s="112"/>
      <c r="CKL44" s="112"/>
      <c r="CKM44" s="112"/>
      <c r="CKN44" s="112"/>
      <c r="CKO44" s="112"/>
      <c r="CKP44" s="112"/>
      <c r="CKQ44" s="112"/>
      <c r="CKR44" s="112"/>
      <c r="CKS44" s="112"/>
      <c r="CKT44" s="112"/>
      <c r="CKU44" s="112"/>
      <c r="CKV44" s="112"/>
      <c r="CKW44" s="112"/>
      <c r="CKX44" s="112"/>
      <c r="CKY44" s="112"/>
      <c r="CKZ44" s="112"/>
      <c r="CLA44" s="112"/>
      <c r="CLB44" s="112"/>
      <c r="CLC44" s="112"/>
      <c r="CLD44" s="112"/>
      <c r="CLE44" s="112"/>
      <c r="CLF44" s="112"/>
      <c r="CLG44" s="112"/>
      <c r="CLH44" s="112"/>
      <c r="CLI44" s="112"/>
      <c r="CLJ44" s="112"/>
      <c r="CLK44" s="112"/>
      <c r="CLL44" s="112"/>
      <c r="CLM44" s="112"/>
      <c r="CLN44" s="112"/>
      <c r="CLO44" s="112"/>
      <c r="CLP44" s="112"/>
      <c r="CLQ44" s="112"/>
      <c r="CLR44" s="112"/>
      <c r="CLS44" s="112"/>
      <c r="CLT44" s="112"/>
      <c r="CLU44" s="112"/>
      <c r="CLV44" s="112"/>
      <c r="CLW44" s="112"/>
      <c r="CLX44" s="112"/>
      <c r="CLY44" s="112"/>
      <c r="CLZ44" s="112"/>
      <c r="CMA44" s="112"/>
      <c r="CMB44" s="112"/>
      <c r="CMC44" s="112"/>
      <c r="CMD44" s="112"/>
      <c r="CME44" s="112"/>
      <c r="CMF44" s="112"/>
      <c r="CMG44" s="112"/>
      <c r="CMH44" s="112"/>
      <c r="CMI44" s="112"/>
      <c r="CMJ44" s="112"/>
      <c r="CMK44" s="112"/>
      <c r="CML44" s="112"/>
      <c r="CMM44" s="112"/>
      <c r="CMN44" s="112"/>
      <c r="CMO44" s="112"/>
      <c r="CMP44" s="112"/>
      <c r="CMQ44" s="112"/>
      <c r="CMR44" s="112"/>
      <c r="CMS44" s="112"/>
      <c r="CMT44" s="112"/>
      <c r="CMU44" s="112"/>
      <c r="CMV44" s="112"/>
      <c r="CMW44" s="112"/>
      <c r="CMX44" s="112"/>
      <c r="CMY44" s="112"/>
      <c r="CMZ44" s="112"/>
      <c r="CNA44" s="112"/>
      <c r="CNB44" s="112"/>
      <c r="CNC44" s="112"/>
      <c r="CND44" s="112"/>
      <c r="CNE44" s="112"/>
      <c r="CNF44" s="112"/>
      <c r="CNG44" s="112"/>
      <c r="CNH44" s="112"/>
      <c r="CNI44" s="112"/>
      <c r="CNJ44" s="112"/>
      <c r="CNK44" s="112"/>
      <c r="CNL44" s="112"/>
      <c r="CNM44" s="112"/>
      <c r="CNN44" s="112"/>
      <c r="CNO44" s="112"/>
      <c r="CNP44" s="112"/>
      <c r="CNQ44" s="112"/>
      <c r="CNR44" s="112"/>
      <c r="CNS44" s="112"/>
      <c r="CNT44" s="112"/>
      <c r="CNU44" s="112"/>
      <c r="CNV44" s="112"/>
      <c r="CNW44" s="112"/>
      <c r="CNX44" s="112"/>
      <c r="CNY44" s="112"/>
      <c r="CNZ44" s="112"/>
      <c r="COA44" s="112"/>
      <c r="COB44" s="112"/>
      <c r="COC44" s="112"/>
      <c r="COD44" s="112"/>
      <c r="COE44" s="112"/>
      <c r="COF44" s="112"/>
      <c r="COG44" s="112"/>
      <c r="COH44" s="112"/>
      <c r="COI44" s="112"/>
      <c r="COJ44" s="112"/>
      <c r="COK44" s="112"/>
      <c r="COL44" s="112"/>
      <c r="COM44" s="112"/>
      <c r="CON44" s="112"/>
      <c r="COO44" s="112"/>
      <c r="COP44" s="112"/>
      <c r="COQ44" s="112"/>
      <c r="COR44" s="112"/>
      <c r="COS44" s="112"/>
      <c r="COT44" s="112"/>
      <c r="COU44" s="112"/>
      <c r="COV44" s="112"/>
      <c r="COW44" s="112"/>
      <c r="COX44" s="112"/>
      <c r="COY44" s="112"/>
      <c r="COZ44" s="112"/>
      <c r="CPA44" s="112"/>
      <c r="CPB44" s="112"/>
      <c r="CPC44" s="112"/>
      <c r="CPD44" s="112"/>
      <c r="CPE44" s="112"/>
      <c r="CPF44" s="112"/>
      <c r="CPG44" s="112"/>
      <c r="CPH44" s="112"/>
      <c r="CPI44" s="112"/>
      <c r="CPJ44" s="112"/>
      <c r="CPK44" s="112"/>
      <c r="CPL44" s="112"/>
      <c r="CPM44" s="112"/>
      <c r="CPN44" s="112"/>
      <c r="CPO44" s="112"/>
      <c r="CPP44" s="112"/>
      <c r="CPQ44" s="112"/>
      <c r="CPR44" s="112"/>
      <c r="CPS44" s="112"/>
      <c r="CPT44" s="112"/>
      <c r="CPU44" s="112"/>
      <c r="CPV44" s="112"/>
      <c r="CPW44" s="112"/>
      <c r="CPX44" s="112"/>
      <c r="CPY44" s="112"/>
      <c r="CPZ44" s="112"/>
      <c r="CQA44" s="112"/>
      <c r="CQB44" s="112"/>
      <c r="CQC44" s="112"/>
      <c r="CQD44" s="112"/>
      <c r="CQE44" s="112"/>
      <c r="CQF44" s="112"/>
      <c r="CQG44" s="112"/>
      <c r="CQH44" s="112"/>
      <c r="CQI44" s="112"/>
      <c r="CQJ44" s="112"/>
      <c r="CQK44" s="112"/>
      <c r="CQL44" s="112"/>
      <c r="CQM44" s="112"/>
      <c r="CQN44" s="112"/>
      <c r="CQO44" s="112"/>
      <c r="CQP44" s="112"/>
      <c r="CQQ44" s="112"/>
      <c r="CQR44" s="112"/>
      <c r="CQS44" s="112"/>
      <c r="CQT44" s="112"/>
      <c r="CQU44" s="112"/>
      <c r="CQV44" s="112"/>
      <c r="CQW44" s="112"/>
      <c r="CQX44" s="112"/>
      <c r="CQY44" s="112"/>
      <c r="CQZ44" s="112"/>
      <c r="CRA44" s="112"/>
      <c r="CRB44" s="112"/>
      <c r="CRC44" s="112"/>
      <c r="CRD44" s="112"/>
      <c r="CRE44" s="112"/>
      <c r="CRF44" s="112"/>
      <c r="CRG44" s="112"/>
      <c r="CRH44" s="112"/>
      <c r="CRI44" s="112"/>
      <c r="CRJ44" s="112"/>
      <c r="CRK44" s="112"/>
      <c r="CRL44" s="112"/>
      <c r="CRM44" s="112"/>
      <c r="CRN44" s="112"/>
      <c r="CRO44" s="112"/>
      <c r="CRP44" s="112"/>
      <c r="CRQ44" s="112"/>
      <c r="CRR44" s="112"/>
      <c r="CRS44" s="112"/>
      <c r="CRT44" s="112"/>
      <c r="CRU44" s="112"/>
      <c r="CRV44" s="112"/>
      <c r="CRW44" s="112"/>
      <c r="CRX44" s="112"/>
      <c r="CRY44" s="112"/>
      <c r="CRZ44" s="112"/>
      <c r="CSA44" s="112"/>
      <c r="CSB44" s="112"/>
      <c r="CSC44" s="112"/>
      <c r="CSD44" s="112"/>
      <c r="CSE44" s="112"/>
      <c r="CSF44" s="112"/>
      <c r="CSG44" s="112"/>
      <c r="CSH44" s="112"/>
      <c r="CSI44" s="112"/>
      <c r="CSJ44" s="112"/>
      <c r="CSK44" s="112"/>
      <c r="CSL44" s="112"/>
      <c r="CSM44" s="112"/>
      <c r="CSN44" s="112"/>
      <c r="CSO44" s="112"/>
      <c r="CSP44" s="112"/>
      <c r="CSQ44" s="112"/>
      <c r="CSR44" s="112"/>
      <c r="CSS44" s="112"/>
      <c r="CST44" s="112"/>
      <c r="CSU44" s="112"/>
      <c r="CSV44" s="112"/>
      <c r="CSW44" s="112"/>
      <c r="CSX44" s="112"/>
      <c r="CSY44" s="112"/>
      <c r="CSZ44" s="112"/>
      <c r="CTA44" s="112"/>
      <c r="CTB44" s="112"/>
      <c r="CTC44" s="112"/>
      <c r="CTD44" s="112"/>
      <c r="CTE44" s="112"/>
      <c r="CTF44" s="112"/>
      <c r="CTG44" s="112"/>
      <c r="CTH44" s="112"/>
      <c r="CTI44" s="112"/>
      <c r="CTJ44" s="112"/>
      <c r="CTK44" s="112"/>
      <c r="CTL44" s="112"/>
      <c r="CTM44" s="112"/>
      <c r="CTN44" s="112"/>
      <c r="CTO44" s="112"/>
      <c r="CTP44" s="112"/>
      <c r="CTQ44" s="112"/>
      <c r="CTR44" s="112"/>
      <c r="CTS44" s="112"/>
      <c r="CTT44" s="112"/>
      <c r="CTU44" s="112"/>
      <c r="CTV44" s="112"/>
      <c r="CTW44" s="112"/>
      <c r="CTX44" s="112"/>
      <c r="CTY44" s="112"/>
      <c r="CTZ44" s="112"/>
      <c r="CUA44" s="112"/>
      <c r="CUB44" s="112"/>
      <c r="CUC44" s="112"/>
      <c r="CUD44" s="112"/>
      <c r="CUE44" s="112"/>
      <c r="CUF44" s="112"/>
      <c r="CUG44" s="112"/>
      <c r="CUH44" s="112"/>
      <c r="CUI44" s="112"/>
      <c r="CUJ44" s="112"/>
      <c r="CUK44" s="112"/>
      <c r="CUL44" s="112"/>
      <c r="CUM44" s="112"/>
      <c r="CUN44" s="112"/>
      <c r="CUO44" s="112"/>
      <c r="CUP44" s="112"/>
      <c r="CUQ44" s="112"/>
      <c r="CUR44" s="112"/>
      <c r="CUS44" s="112"/>
      <c r="CUT44" s="112"/>
      <c r="CUU44" s="112"/>
      <c r="CUV44" s="112"/>
      <c r="CUW44" s="112"/>
      <c r="CUX44" s="112"/>
      <c r="CUY44" s="112"/>
      <c r="CUZ44" s="112"/>
      <c r="CVA44" s="112"/>
      <c r="CVB44" s="112"/>
      <c r="CVC44" s="112"/>
      <c r="CVD44" s="112"/>
      <c r="CVE44" s="112"/>
      <c r="CVF44" s="112"/>
      <c r="CVG44" s="112"/>
      <c r="CVH44" s="112"/>
      <c r="CVI44" s="112"/>
      <c r="CVJ44" s="112"/>
      <c r="CVK44" s="112"/>
      <c r="CVL44" s="112"/>
      <c r="CVM44" s="112"/>
      <c r="CVN44" s="112"/>
      <c r="CVO44" s="112"/>
      <c r="CVP44" s="112"/>
      <c r="CVQ44" s="112"/>
      <c r="CVR44" s="112"/>
      <c r="CVS44" s="112"/>
      <c r="CVT44" s="112"/>
      <c r="CVU44" s="112"/>
      <c r="CVV44" s="112"/>
      <c r="CVW44" s="112"/>
      <c r="CVX44" s="112"/>
      <c r="CVY44" s="112"/>
      <c r="CVZ44" s="112"/>
      <c r="CWA44" s="112"/>
      <c r="CWB44" s="112"/>
      <c r="CWC44" s="112"/>
      <c r="CWD44" s="112"/>
      <c r="CWE44" s="112"/>
      <c r="CWF44" s="112"/>
      <c r="CWG44" s="112"/>
      <c r="CWH44" s="112"/>
      <c r="CWI44" s="112"/>
      <c r="CWJ44" s="112"/>
      <c r="CWK44" s="112"/>
      <c r="CWL44" s="112"/>
      <c r="CWM44" s="112"/>
      <c r="CWN44" s="112"/>
      <c r="CWO44" s="112"/>
      <c r="CWP44" s="112"/>
      <c r="CWQ44" s="112"/>
      <c r="CWR44" s="112"/>
      <c r="CWS44" s="112"/>
      <c r="CWT44" s="112"/>
      <c r="CWU44" s="112"/>
      <c r="CWV44" s="112"/>
      <c r="CWW44" s="112"/>
      <c r="CWX44" s="112"/>
      <c r="CWY44" s="112"/>
      <c r="CWZ44" s="112"/>
      <c r="CXA44" s="112"/>
      <c r="CXB44" s="112"/>
      <c r="CXC44" s="112"/>
      <c r="CXD44" s="112"/>
      <c r="CXE44" s="112"/>
      <c r="CXF44" s="112"/>
      <c r="CXG44" s="112"/>
      <c r="CXH44" s="112"/>
      <c r="CXI44" s="112"/>
      <c r="CXJ44" s="112"/>
      <c r="CXK44" s="112"/>
      <c r="CXL44" s="112"/>
      <c r="CXM44" s="112"/>
      <c r="CXN44" s="112"/>
      <c r="CXO44" s="112"/>
      <c r="CXP44" s="112"/>
      <c r="CXQ44" s="112"/>
      <c r="CXR44" s="112"/>
      <c r="CXS44" s="112"/>
      <c r="CXT44" s="112"/>
      <c r="CXU44" s="112"/>
      <c r="CXV44" s="112"/>
      <c r="CXW44" s="112"/>
      <c r="CXX44" s="112"/>
      <c r="CXY44" s="112"/>
      <c r="CXZ44" s="112"/>
      <c r="CYA44" s="112"/>
      <c r="CYB44" s="112"/>
      <c r="CYC44" s="112"/>
      <c r="CYD44" s="112"/>
      <c r="CYE44" s="112"/>
      <c r="CYF44" s="112"/>
      <c r="CYG44" s="112"/>
      <c r="CYH44" s="112"/>
      <c r="CYI44" s="112"/>
      <c r="CYJ44" s="112"/>
      <c r="CYK44" s="112"/>
      <c r="CYL44" s="112"/>
      <c r="CYM44" s="112"/>
      <c r="CYN44" s="112"/>
      <c r="CYO44" s="112"/>
      <c r="CYP44" s="112"/>
      <c r="CYQ44" s="112"/>
      <c r="CYR44" s="112"/>
      <c r="CYS44" s="112"/>
      <c r="CYT44" s="112"/>
      <c r="CYU44" s="112"/>
      <c r="CYV44" s="112"/>
      <c r="CYW44" s="112"/>
      <c r="CYX44" s="112"/>
      <c r="CYY44" s="112"/>
      <c r="CYZ44" s="112"/>
      <c r="CZA44" s="112"/>
      <c r="CZB44" s="112"/>
      <c r="CZC44" s="112"/>
      <c r="CZD44" s="112"/>
      <c r="CZE44" s="112"/>
      <c r="CZF44" s="112"/>
      <c r="CZG44" s="112"/>
      <c r="CZH44" s="112"/>
      <c r="CZI44" s="112"/>
      <c r="CZJ44" s="112"/>
      <c r="CZK44" s="112"/>
      <c r="CZL44" s="112"/>
      <c r="CZM44" s="112"/>
      <c r="CZN44" s="112"/>
      <c r="CZO44" s="112"/>
      <c r="CZP44" s="112"/>
      <c r="CZQ44" s="112"/>
      <c r="CZR44" s="112"/>
      <c r="CZS44" s="112"/>
      <c r="CZT44" s="112"/>
      <c r="CZU44" s="112"/>
      <c r="CZV44" s="112"/>
      <c r="CZW44" s="112"/>
      <c r="CZX44" s="112"/>
      <c r="CZY44" s="112"/>
      <c r="CZZ44" s="112"/>
      <c r="DAA44" s="112"/>
      <c r="DAB44" s="112"/>
      <c r="DAC44" s="112"/>
      <c r="DAD44" s="112"/>
      <c r="DAE44" s="112"/>
      <c r="DAF44" s="112"/>
      <c r="DAG44" s="112"/>
      <c r="DAH44" s="112"/>
      <c r="DAI44" s="112"/>
      <c r="DAJ44" s="112"/>
      <c r="DAK44" s="112"/>
      <c r="DAL44" s="112"/>
      <c r="DAM44" s="112"/>
      <c r="DAN44" s="112"/>
      <c r="DAO44" s="112"/>
      <c r="DAP44" s="112"/>
      <c r="DAQ44" s="112"/>
      <c r="DAR44" s="112"/>
      <c r="DAS44" s="112"/>
      <c r="DAT44" s="112"/>
      <c r="DAU44" s="112"/>
      <c r="DAV44" s="112"/>
      <c r="DAW44" s="112"/>
      <c r="DAX44" s="112"/>
      <c r="DAY44" s="112"/>
      <c r="DAZ44" s="112"/>
      <c r="DBA44" s="112"/>
      <c r="DBB44" s="112"/>
      <c r="DBC44" s="112"/>
      <c r="DBD44" s="112"/>
      <c r="DBE44" s="112"/>
      <c r="DBF44" s="112"/>
      <c r="DBG44" s="112"/>
      <c r="DBH44" s="112"/>
      <c r="DBI44" s="112"/>
      <c r="DBJ44" s="112"/>
      <c r="DBK44" s="112"/>
      <c r="DBL44" s="112"/>
      <c r="DBM44" s="112"/>
      <c r="DBN44" s="112"/>
      <c r="DBO44" s="112"/>
      <c r="DBP44" s="112"/>
      <c r="DBQ44" s="112"/>
      <c r="DBR44" s="112"/>
      <c r="DBS44" s="112"/>
      <c r="DBT44" s="112"/>
      <c r="DBU44" s="112"/>
      <c r="DBV44" s="112"/>
      <c r="DBW44" s="112"/>
      <c r="DBX44" s="112"/>
      <c r="DBY44" s="112"/>
      <c r="DBZ44" s="112"/>
      <c r="DCA44" s="112"/>
      <c r="DCB44" s="112"/>
      <c r="DCC44" s="112"/>
      <c r="DCD44" s="112"/>
      <c r="DCE44" s="112"/>
      <c r="DCF44" s="112"/>
      <c r="DCG44" s="112"/>
      <c r="DCH44" s="112"/>
      <c r="DCI44" s="112"/>
      <c r="DCJ44" s="112"/>
      <c r="DCK44" s="112"/>
      <c r="DCL44" s="112"/>
      <c r="DCM44" s="112"/>
      <c r="DCN44" s="112"/>
      <c r="DCO44" s="112"/>
      <c r="DCP44" s="112"/>
      <c r="DCQ44" s="112"/>
      <c r="DCR44" s="112"/>
      <c r="DCS44" s="112"/>
      <c r="DCT44" s="112"/>
      <c r="DCU44" s="112"/>
      <c r="DCV44" s="112"/>
      <c r="DCW44" s="112"/>
      <c r="DCX44" s="112"/>
      <c r="DCY44" s="112"/>
      <c r="DCZ44" s="112"/>
      <c r="DDA44" s="112"/>
      <c r="DDB44" s="112"/>
      <c r="DDC44" s="112"/>
      <c r="DDD44" s="112"/>
      <c r="DDE44" s="112"/>
      <c r="DDF44" s="112"/>
      <c r="DDG44" s="112"/>
      <c r="DDH44" s="112"/>
      <c r="DDI44" s="112"/>
      <c r="DDJ44" s="112"/>
      <c r="DDK44" s="112"/>
      <c r="DDL44" s="112"/>
      <c r="DDM44" s="112"/>
      <c r="DDN44" s="112"/>
      <c r="DDO44" s="112"/>
      <c r="DDP44" s="112"/>
      <c r="DDQ44" s="112"/>
      <c r="DDR44" s="112"/>
      <c r="DDS44" s="112"/>
      <c r="DDT44" s="112"/>
      <c r="DDU44" s="112"/>
      <c r="DDV44" s="112"/>
      <c r="DDW44" s="112"/>
      <c r="DDX44" s="112"/>
      <c r="DDY44" s="112"/>
      <c r="DDZ44" s="112"/>
      <c r="DEA44" s="112"/>
      <c r="DEB44" s="112"/>
      <c r="DEC44" s="112"/>
      <c r="DED44" s="112"/>
      <c r="DEE44" s="112"/>
      <c r="DEF44" s="112"/>
      <c r="DEG44" s="112"/>
      <c r="DEH44" s="112"/>
      <c r="DEI44" s="112"/>
      <c r="DEJ44" s="112"/>
      <c r="DEK44" s="112"/>
      <c r="DEL44" s="112"/>
      <c r="DEM44" s="112"/>
      <c r="DEN44" s="112"/>
      <c r="DEO44" s="112"/>
      <c r="DEP44" s="112"/>
      <c r="DEQ44" s="112"/>
      <c r="DER44" s="112"/>
      <c r="DES44" s="112"/>
      <c r="DET44" s="112"/>
      <c r="DEU44" s="112"/>
      <c r="DEV44" s="112"/>
      <c r="DEW44" s="112"/>
      <c r="DEX44" s="112"/>
      <c r="DEY44" s="112"/>
      <c r="DEZ44" s="112"/>
      <c r="DFA44" s="112"/>
      <c r="DFB44" s="112"/>
      <c r="DFC44" s="112"/>
      <c r="DFD44" s="112"/>
      <c r="DFE44" s="112"/>
      <c r="DFF44" s="112"/>
      <c r="DFG44" s="112"/>
      <c r="DFH44" s="112"/>
      <c r="DFI44" s="112"/>
      <c r="DFJ44" s="112"/>
      <c r="DFK44" s="112"/>
      <c r="DFL44" s="112"/>
      <c r="DFM44" s="112"/>
      <c r="DFN44" s="112"/>
      <c r="DFO44" s="112"/>
      <c r="DFP44" s="112"/>
      <c r="DFQ44" s="112"/>
      <c r="DFR44" s="112"/>
      <c r="DFS44" s="112"/>
      <c r="DFT44" s="112"/>
      <c r="DFU44" s="112"/>
      <c r="DFV44" s="112"/>
      <c r="DFW44" s="112"/>
      <c r="DFX44" s="112"/>
      <c r="DFY44" s="112"/>
      <c r="DFZ44" s="112"/>
      <c r="DGA44" s="112"/>
      <c r="DGB44" s="112"/>
      <c r="DGC44" s="112"/>
      <c r="DGD44" s="112"/>
      <c r="DGE44" s="112"/>
      <c r="DGF44" s="112"/>
      <c r="DGG44" s="112"/>
      <c r="DGH44" s="112"/>
      <c r="DGI44" s="112"/>
      <c r="DGJ44" s="112"/>
      <c r="DGK44" s="112"/>
      <c r="DGL44" s="112"/>
      <c r="DGM44" s="112"/>
      <c r="DGN44" s="112"/>
      <c r="DGO44" s="112"/>
      <c r="DGP44" s="112"/>
      <c r="DGQ44" s="112"/>
      <c r="DGR44" s="112"/>
      <c r="DGS44" s="112"/>
      <c r="DGT44" s="112"/>
      <c r="DGU44" s="112"/>
      <c r="DGV44" s="112"/>
      <c r="DGW44" s="112"/>
      <c r="DGX44" s="112"/>
      <c r="DGY44" s="112"/>
      <c r="DGZ44" s="112"/>
      <c r="DHA44" s="112"/>
      <c r="DHB44" s="112"/>
      <c r="DHC44" s="112"/>
      <c r="DHD44" s="112"/>
      <c r="DHE44" s="112"/>
      <c r="DHF44" s="112"/>
      <c r="DHG44" s="112"/>
      <c r="DHH44" s="112"/>
      <c r="DHI44" s="112"/>
      <c r="DHJ44" s="112"/>
      <c r="DHK44" s="112"/>
      <c r="DHL44" s="112"/>
      <c r="DHM44" s="112"/>
      <c r="DHN44" s="112"/>
      <c r="DHO44" s="112"/>
      <c r="DHP44" s="112"/>
      <c r="DHQ44" s="112"/>
      <c r="DHR44" s="112"/>
      <c r="DHS44" s="112"/>
      <c r="DHT44" s="112"/>
      <c r="DHU44" s="112"/>
      <c r="DHV44" s="112"/>
      <c r="DHW44" s="112"/>
      <c r="DHX44" s="112"/>
      <c r="DHY44" s="112"/>
      <c r="DHZ44" s="112"/>
      <c r="DIA44" s="112"/>
      <c r="DIB44" s="112"/>
      <c r="DIC44" s="112"/>
      <c r="DID44" s="112"/>
      <c r="DIE44" s="112"/>
      <c r="DIF44" s="112"/>
      <c r="DIG44" s="112"/>
      <c r="DIH44" s="112"/>
      <c r="DII44" s="112"/>
      <c r="DIJ44" s="112"/>
      <c r="DIK44" s="112"/>
      <c r="DIL44" s="112"/>
      <c r="DIM44" s="112"/>
      <c r="DIN44" s="112"/>
      <c r="DIO44" s="112"/>
      <c r="DIP44" s="112"/>
      <c r="DIQ44" s="112"/>
      <c r="DIR44" s="112"/>
      <c r="DIS44" s="112"/>
      <c r="DIT44" s="112"/>
      <c r="DIU44" s="112"/>
      <c r="DIV44" s="112"/>
      <c r="DIW44" s="112"/>
      <c r="DIX44" s="112"/>
      <c r="DIY44" s="112"/>
      <c r="DIZ44" s="112"/>
      <c r="DJA44" s="112"/>
      <c r="DJB44" s="112"/>
      <c r="DJC44" s="112"/>
      <c r="DJD44" s="112"/>
      <c r="DJE44" s="112"/>
      <c r="DJF44" s="112"/>
      <c r="DJG44" s="112"/>
      <c r="DJH44" s="112"/>
      <c r="DJI44" s="112"/>
      <c r="DJJ44" s="112"/>
      <c r="DJK44" s="112"/>
      <c r="DJL44" s="112"/>
      <c r="DJM44" s="112"/>
      <c r="DJN44" s="112"/>
      <c r="DJO44" s="112"/>
      <c r="DJP44" s="112"/>
      <c r="DJQ44" s="112"/>
      <c r="DJR44" s="112"/>
      <c r="DJS44" s="112"/>
      <c r="DJT44" s="112"/>
      <c r="DJU44" s="112"/>
      <c r="DJV44" s="112"/>
      <c r="DJW44" s="112"/>
      <c r="DJX44" s="112"/>
      <c r="DJY44" s="112"/>
      <c r="DJZ44" s="112"/>
      <c r="DKA44" s="112"/>
      <c r="DKB44" s="112"/>
      <c r="DKC44" s="112"/>
      <c r="DKD44" s="112"/>
      <c r="DKE44" s="112"/>
      <c r="DKF44" s="112"/>
      <c r="DKG44" s="112"/>
      <c r="DKH44" s="112"/>
      <c r="DKI44" s="112"/>
      <c r="DKJ44" s="112"/>
      <c r="DKK44" s="112"/>
      <c r="DKL44" s="112"/>
      <c r="DKM44" s="112"/>
      <c r="DKN44" s="112"/>
      <c r="DKO44" s="112"/>
      <c r="DKP44" s="112"/>
      <c r="DKQ44" s="112"/>
      <c r="DKR44" s="112"/>
      <c r="DKS44" s="112"/>
      <c r="DKT44" s="112"/>
      <c r="DKU44" s="112"/>
      <c r="DKV44" s="112"/>
      <c r="DKW44" s="112"/>
      <c r="DKX44" s="112"/>
      <c r="DKY44" s="112"/>
      <c r="DKZ44" s="112"/>
      <c r="DLA44" s="112"/>
      <c r="DLB44" s="112"/>
      <c r="DLC44" s="112"/>
      <c r="DLD44" s="112"/>
      <c r="DLE44" s="112"/>
      <c r="DLF44" s="112"/>
      <c r="DLG44" s="112"/>
      <c r="DLH44" s="112"/>
      <c r="DLI44" s="112"/>
      <c r="DLJ44" s="112"/>
      <c r="DLK44" s="112"/>
      <c r="DLL44" s="112"/>
      <c r="DLM44" s="112"/>
      <c r="DLN44" s="112"/>
      <c r="DLO44" s="112"/>
      <c r="DLP44" s="112"/>
      <c r="DLQ44" s="112"/>
      <c r="DLR44" s="112"/>
      <c r="DLS44" s="112"/>
      <c r="DLT44" s="112"/>
      <c r="DLU44" s="112"/>
      <c r="DLV44" s="112"/>
      <c r="DLW44" s="112"/>
      <c r="DLX44" s="112"/>
      <c r="DLY44" s="112"/>
      <c r="DLZ44" s="112"/>
      <c r="DMA44" s="112"/>
      <c r="DMB44" s="112"/>
      <c r="DMC44" s="112"/>
      <c r="DMD44" s="112"/>
      <c r="DME44" s="112"/>
      <c r="DMF44" s="112"/>
      <c r="DMG44" s="112"/>
      <c r="DMH44" s="112"/>
      <c r="DMI44" s="112"/>
      <c r="DMJ44" s="112"/>
      <c r="DMK44" s="112"/>
      <c r="DML44" s="112"/>
      <c r="DMM44" s="112"/>
      <c r="DMN44" s="112"/>
      <c r="DMO44" s="112"/>
      <c r="DMP44" s="112"/>
      <c r="DMQ44" s="112"/>
      <c r="DMR44" s="112"/>
      <c r="DMS44" s="112"/>
      <c r="DMT44" s="112"/>
      <c r="DMU44" s="112"/>
      <c r="DMV44" s="112"/>
      <c r="DMW44" s="112"/>
      <c r="DMX44" s="112"/>
      <c r="DMY44" s="112"/>
      <c r="DMZ44" s="112"/>
      <c r="DNA44" s="112"/>
      <c r="DNB44" s="112"/>
      <c r="DNC44" s="112"/>
      <c r="DND44" s="112"/>
      <c r="DNE44" s="112"/>
      <c r="DNF44" s="112"/>
      <c r="DNG44" s="112"/>
      <c r="DNH44" s="112"/>
      <c r="DNI44" s="112"/>
      <c r="DNJ44" s="112"/>
      <c r="DNK44" s="112"/>
      <c r="DNL44" s="112"/>
      <c r="DNM44" s="112"/>
      <c r="DNN44" s="112"/>
      <c r="DNO44" s="112"/>
      <c r="DNP44" s="112"/>
      <c r="DNQ44" s="112"/>
      <c r="DNR44" s="112"/>
      <c r="DNS44" s="112"/>
      <c r="DNT44" s="112"/>
      <c r="DNU44" s="112"/>
      <c r="DNV44" s="112"/>
      <c r="DNW44" s="112"/>
      <c r="DNX44" s="112"/>
      <c r="DNY44" s="112"/>
      <c r="DNZ44" s="112"/>
      <c r="DOA44" s="112"/>
      <c r="DOB44" s="112"/>
      <c r="DOC44" s="112"/>
      <c r="DOD44" s="112"/>
      <c r="DOE44" s="112"/>
      <c r="DOF44" s="112"/>
      <c r="DOG44" s="112"/>
      <c r="DOH44" s="112"/>
      <c r="DOI44" s="112"/>
      <c r="DOJ44" s="112"/>
      <c r="DOK44" s="112"/>
      <c r="DOL44" s="112"/>
      <c r="DOM44" s="112"/>
      <c r="DON44" s="112"/>
      <c r="DOO44" s="112"/>
      <c r="DOP44" s="112"/>
      <c r="DOQ44" s="112"/>
      <c r="DOR44" s="112"/>
      <c r="DOS44" s="112"/>
      <c r="DOT44" s="112"/>
      <c r="DOU44" s="112"/>
      <c r="DOV44" s="112"/>
      <c r="DOW44" s="112"/>
      <c r="DOX44" s="112"/>
      <c r="DOY44" s="112"/>
      <c r="DOZ44" s="112"/>
      <c r="DPA44" s="112"/>
      <c r="DPB44" s="112"/>
      <c r="DPC44" s="112"/>
      <c r="DPD44" s="112"/>
      <c r="DPE44" s="112"/>
      <c r="DPF44" s="112"/>
      <c r="DPG44" s="112"/>
      <c r="DPH44" s="112"/>
      <c r="DPI44" s="112"/>
      <c r="DPJ44" s="112"/>
      <c r="DPK44" s="112"/>
      <c r="DPL44" s="112"/>
      <c r="DPM44" s="112"/>
      <c r="DPN44" s="112"/>
      <c r="DPO44" s="112"/>
      <c r="DPP44" s="112"/>
      <c r="DPQ44" s="112"/>
      <c r="DPR44" s="112"/>
      <c r="DPS44" s="112"/>
      <c r="DPT44" s="112"/>
      <c r="DPU44" s="112"/>
      <c r="DPV44" s="112"/>
      <c r="DPW44" s="112"/>
      <c r="DPX44" s="112"/>
      <c r="DPY44" s="112"/>
      <c r="DPZ44" s="112"/>
      <c r="DQA44" s="112"/>
      <c r="DQB44" s="112"/>
      <c r="DQC44" s="112"/>
      <c r="DQD44" s="112"/>
      <c r="DQE44" s="112"/>
      <c r="DQF44" s="112"/>
      <c r="DQG44" s="112"/>
      <c r="DQH44" s="112"/>
      <c r="DQI44" s="112"/>
      <c r="DQJ44" s="112"/>
      <c r="DQK44" s="112"/>
      <c r="DQL44" s="112"/>
      <c r="DQM44" s="112"/>
      <c r="DQN44" s="112"/>
      <c r="DQO44" s="112"/>
      <c r="DQP44" s="112"/>
      <c r="DQQ44" s="112"/>
      <c r="DQR44" s="112"/>
      <c r="DQS44" s="112"/>
      <c r="DQT44" s="112"/>
      <c r="DQU44" s="112"/>
      <c r="DQV44" s="112"/>
      <c r="DQW44" s="112"/>
      <c r="DQX44" s="112"/>
      <c r="DQY44" s="112"/>
      <c r="DQZ44" s="112"/>
      <c r="DRA44" s="112"/>
      <c r="DRB44" s="112"/>
      <c r="DRC44" s="112"/>
      <c r="DRD44" s="112"/>
      <c r="DRE44" s="112"/>
      <c r="DRF44" s="112"/>
      <c r="DRG44" s="112"/>
      <c r="DRH44" s="112"/>
      <c r="DRI44" s="112"/>
      <c r="DRJ44" s="112"/>
      <c r="DRK44" s="112"/>
      <c r="DRL44" s="112"/>
      <c r="DRM44" s="112"/>
      <c r="DRN44" s="112"/>
      <c r="DRO44" s="112"/>
      <c r="DRP44" s="112"/>
      <c r="DRQ44" s="112"/>
      <c r="DRR44" s="112"/>
      <c r="DRS44" s="112"/>
      <c r="DRT44" s="112"/>
      <c r="DRU44" s="112"/>
      <c r="DRV44" s="112"/>
      <c r="DRW44" s="112"/>
      <c r="DRX44" s="112"/>
      <c r="DRY44" s="112"/>
      <c r="DRZ44" s="112"/>
      <c r="DSA44" s="112"/>
      <c r="DSB44" s="112"/>
      <c r="DSC44" s="112"/>
      <c r="DSD44" s="112"/>
      <c r="DSE44" s="112"/>
      <c r="DSF44" s="112"/>
      <c r="DSG44" s="112"/>
      <c r="DSH44" s="112"/>
      <c r="DSI44" s="112"/>
      <c r="DSJ44" s="112"/>
      <c r="DSK44" s="112"/>
      <c r="DSL44" s="112"/>
      <c r="DSM44" s="112"/>
      <c r="DSN44" s="112"/>
      <c r="DSO44" s="112"/>
      <c r="DSP44" s="112"/>
      <c r="DSQ44" s="112"/>
      <c r="DSR44" s="112"/>
      <c r="DSS44" s="112"/>
      <c r="DST44" s="112"/>
      <c r="DSU44" s="112"/>
      <c r="DSV44" s="112"/>
      <c r="DSW44" s="112"/>
      <c r="DSX44" s="112"/>
      <c r="DSY44" s="112"/>
      <c r="DSZ44" s="112"/>
      <c r="DTA44" s="112"/>
      <c r="DTB44" s="112"/>
      <c r="DTC44" s="112"/>
      <c r="DTD44" s="112"/>
      <c r="DTE44" s="112"/>
      <c r="DTF44" s="112"/>
      <c r="DTG44" s="112"/>
      <c r="DTH44" s="112"/>
      <c r="DTI44" s="112"/>
      <c r="DTJ44" s="112"/>
      <c r="DTK44" s="112"/>
      <c r="DTL44" s="112"/>
      <c r="DTM44" s="112"/>
      <c r="DTN44" s="112"/>
      <c r="DTO44" s="112"/>
      <c r="DTP44" s="112"/>
      <c r="DTQ44" s="112"/>
      <c r="DTR44" s="112"/>
      <c r="DTS44" s="112"/>
      <c r="DTT44" s="112"/>
      <c r="DTU44" s="112"/>
      <c r="DTV44" s="112"/>
      <c r="DTW44" s="112"/>
      <c r="DTX44" s="112"/>
      <c r="DTY44" s="112"/>
      <c r="DTZ44" s="112"/>
      <c r="DUA44" s="112"/>
      <c r="DUB44" s="112"/>
      <c r="DUC44" s="112"/>
      <c r="DUD44" s="112"/>
      <c r="DUE44" s="112"/>
      <c r="DUF44" s="112"/>
      <c r="DUG44" s="112"/>
      <c r="DUH44" s="112"/>
      <c r="DUI44" s="112"/>
      <c r="DUJ44" s="112"/>
      <c r="DUK44" s="112"/>
      <c r="DUL44" s="112"/>
      <c r="DUM44" s="112"/>
      <c r="DUN44" s="112"/>
      <c r="DUO44" s="112"/>
      <c r="DUP44" s="112"/>
      <c r="DUQ44" s="112"/>
      <c r="DUR44" s="112"/>
      <c r="DUS44" s="112"/>
      <c r="DUT44" s="112"/>
      <c r="DUU44" s="112"/>
      <c r="DUV44" s="112"/>
      <c r="DUW44" s="112"/>
      <c r="DUX44" s="112"/>
      <c r="DUY44" s="112"/>
      <c r="DUZ44" s="112"/>
      <c r="DVA44" s="112"/>
      <c r="DVB44" s="112"/>
      <c r="DVC44" s="112"/>
      <c r="DVD44" s="112"/>
      <c r="DVE44" s="112"/>
      <c r="DVF44" s="112"/>
      <c r="DVG44" s="112"/>
      <c r="DVH44" s="112"/>
      <c r="DVI44" s="112"/>
      <c r="DVJ44" s="112"/>
      <c r="DVK44" s="112"/>
      <c r="DVL44" s="112"/>
      <c r="DVM44" s="112"/>
      <c r="DVN44" s="112"/>
      <c r="DVO44" s="112"/>
      <c r="DVP44" s="112"/>
      <c r="DVQ44" s="112"/>
      <c r="DVR44" s="112"/>
      <c r="DVS44" s="112"/>
      <c r="DVT44" s="112"/>
      <c r="DVU44" s="112"/>
      <c r="DVV44" s="112"/>
      <c r="DVW44" s="112"/>
      <c r="DVX44" s="112"/>
      <c r="DVY44" s="112"/>
      <c r="DVZ44" s="112"/>
      <c r="DWA44" s="112"/>
      <c r="DWB44" s="112"/>
      <c r="DWC44" s="112"/>
      <c r="DWD44" s="112"/>
      <c r="DWE44" s="112"/>
      <c r="DWF44" s="112"/>
      <c r="DWG44" s="112"/>
      <c r="DWH44" s="112"/>
      <c r="DWI44" s="112"/>
      <c r="DWJ44" s="112"/>
      <c r="DWK44" s="112"/>
      <c r="DWL44" s="112"/>
      <c r="DWM44" s="112"/>
      <c r="DWN44" s="112"/>
      <c r="DWO44" s="112"/>
      <c r="DWP44" s="112"/>
      <c r="DWQ44" s="112"/>
      <c r="DWR44" s="112"/>
      <c r="DWS44" s="112"/>
      <c r="DWT44" s="112"/>
      <c r="DWU44" s="112"/>
      <c r="DWV44" s="112"/>
      <c r="DWW44" s="112"/>
      <c r="DWX44" s="112"/>
      <c r="DWY44" s="112"/>
      <c r="DWZ44" s="112"/>
      <c r="DXA44" s="112"/>
      <c r="DXB44" s="112"/>
      <c r="DXC44" s="112"/>
      <c r="DXD44" s="112"/>
      <c r="DXE44" s="112"/>
      <c r="DXF44" s="112"/>
      <c r="DXG44" s="112"/>
      <c r="DXH44" s="112"/>
      <c r="DXI44" s="112"/>
      <c r="DXJ44" s="112"/>
      <c r="DXK44" s="112"/>
      <c r="DXL44" s="112"/>
      <c r="DXM44" s="112"/>
      <c r="DXN44" s="112"/>
      <c r="DXO44" s="112"/>
      <c r="DXP44" s="112"/>
      <c r="DXQ44" s="112"/>
      <c r="DXR44" s="112"/>
      <c r="DXS44" s="112"/>
      <c r="DXT44" s="112"/>
      <c r="DXU44" s="112"/>
      <c r="DXV44" s="112"/>
      <c r="DXW44" s="112"/>
      <c r="DXX44" s="112"/>
      <c r="DXY44" s="112"/>
      <c r="DXZ44" s="112"/>
      <c r="DYA44" s="112"/>
      <c r="DYB44" s="112"/>
      <c r="DYC44" s="112"/>
      <c r="DYD44" s="112"/>
      <c r="DYE44" s="112"/>
      <c r="DYF44" s="112"/>
      <c r="DYG44" s="112"/>
      <c r="DYH44" s="112"/>
      <c r="DYI44" s="112"/>
      <c r="DYJ44" s="112"/>
      <c r="DYK44" s="112"/>
      <c r="DYL44" s="112"/>
      <c r="DYM44" s="112"/>
      <c r="DYN44" s="112"/>
      <c r="DYO44" s="112"/>
      <c r="DYP44" s="112"/>
      <c r="DYQ44" s="112"/>
      <c r="DYR44" s="112"/>
      <c r="DYS44" s="112"/>
      <c r="DYT44" s="112"/>
      <c r="DYU44" s="112"/>
      <c r="DYV44" s="112"/>
      <c r="DYW44" s="112"/>
      <c r="DYX44" s="112"/>
      <c r="DYY44" s="112"/>
      <c r="DYZ44" s="112"/>
      <c r="DZA44" s="112"/>
      <c r="DZB44" s="112"/>
      <c r="DZC44" s="112"/>
      <c r="DZD44" s="112"/>
      <c r="DZE44" s="112"/>
      <c r="DZF44" s="112"/>
      <c r="DZG44" s="112"/>
      <c r="DZH44" s="112"/>
      <c r="DZI44" s="112"/>
      <c r="DZJ44" s="112"/>
      <c r="DZK44" s="112"/>
      <c r="DZL44" s="112"/>
      <c r="DZM44" s="112"/>
      <c r="DZN44" s="112"/>
      <c r="DZO44" s="112"/>
      <c r="DZP44" s="112"/>
      <c r="DZQ44" s="112"/>
      <c r="DZR44" s="112"/>
      <c r="DZS44" s="112"/>
      <c r="DZT44" s="112"/>
      <c r="DZU44" s="112"/>
      <c r="DZV44" s="112"/>
      <c r="DZW44" s="112"/>
      <c r="DZX44" s="112"/>
      <c r="DZY44" s="112"/>
      <c r="DZZ44" s="112"/>
      <c r="EAA44" s="112"/>
      <c r="EAB44" s="112"/>
      <c r="EAC44" s="112"/>
      <c r="EAD44" s="112"/>
      <c r="EAE44" s="112"/>
      <c r="EAF44" s="112"/>
      <c r="EAG44" s="112"/>
      <c r="EAH44" s="112"/>
      <c r="EAI44" s="112"/>
      <c r="EAJ44" s="112"/>
      <c r="EAK44" s="112"/>
      <c r="EAL44" s="112"/>
      <c r="EAM44" s="112"/>
      <c r="EAN44" s="112"/>
      <c r="EAO44" s="112"/>
      <c r="EAP44" s="112"/>
      <c r="EAQ44" s="112"/>
      <c r="EAR44" s="112"/>
      <c r="EAS44" s="112"/>
      <c r="EAT44" s="112"/>
      <c r="EAU44" s="112"/>
      <c r="EAV44" s="112"/>
      <c r="EAW44" s="112"/>
      <c r="EAX44" s="112"/>
      <c r="EAY44" s="112"/>
      <c r="EAZ44" s="112"/>
      <c r="EBA44" s="112"/>
      <c r="EBB44" s="112"/>
      <c r="EBC44" s="112"/>
      <c r="EBD44" s="112"/>
      <c r="EBE44" s="112"/>
      <c r="EBF44" s="112"/>
      <c r="EBG44" s="112"/>
      <c r="EBH44" s="112"/>
      <c r="EBI44" s="112"/>
      <c r="EBJ44" s="112"/>
      <c r="EBK44" s="112"/>
      <c r="EBL44" s="112"/>
      <c r="EBM44" s="112"/>
      <c r="EBN44" s="112"/>
      <c r="EBO44" s="112"/>
      <c r="EBP44" s="112"/>
      <c r="EBQ44" s="112"/>
      <c r="EBR44" s="112"/>
      <c r="EBS44" s="112"/>
      <c r="EBT44" s="112"/>
      <c r="EBU44" s="112"/>
      <c r="EBV44" s="112"/>
      <c r="EBW44" s="112"/>
      <c r="EBX44" s="112"/>
      <c r="EBY44" s="112"/>
      <c r="EBZ44" s="112"/>
      <c r="ECA44" s="112"/>
      <c r="ECB44" s="112"/>
      <c r="ECC44" s="112"/>
      <c r="ECD44" s="112"/>
      <c r="ECE44" s="112"/>
      <c r="ECF44" s="112"/>
      <c r="ECG44" s="112"/>
      <c r="ECH44" s="112"/>
      <c r="ECI44" s="112"/>
      <c r="ECJ44" s="112"/>
      <c r="ECK44" s="112"/>
      <c r="ECL44" s="112"/>
      <c r="ECM44" s="112"/>
      <c r="ECN44" s="112"/>
      <c r="ECO44" s="112"/>
      <c r="ECP44" s="112"/>
      <c r="ECQ44" s="112"/>
      <c r="ECR44" s="112"/>
      <c r="ECS44" s="112"/>
      <c r="ECT44" s="112"/>
      <c r="ECU44" s="112"/>
      <c r="ECV44" s="112"/>
      <c r="ECW44" s="112"/>
      <c r="ECX44" s="112"/>
      <c r="ECY44" s="112"/>
      <c r="ECZ44" s="112"/>
      <c r="EDA44" s="112"/>
      <c r="EDB44" s="112"/>
      <c r="EDC44" s="112"/>
      <c r="EDD44" s="112"/>
      <c r="EDE44" s="112"/>
      <c r="EDF44" s="112"/>
      <c r="EDG44" s="112"/>
      <c r="EDH44" s="112"/>
      <c r="EDI44" s="112"/>
      <c r="EDJ44" s="112"/>
      <c r="EDK44" s="112"/>
      <c r="EDL44" s="112"/>
      <c r="EDM44" s="112"/>
      <c r="EDN44" s="112"/>
      <c r="EDO44" s="112"/>
      <c r="EDP44" s="112"/>
      <c r="EDQ44" s="112"/>
      <c r="EDR44" s="112"/>
      <c r="EDS44" s="112"/>
      <c r="EDT44" s="112"/>
      <c r="EDU44" s="112"/>
      <c r="EDV44" s="112"/>
      <c r="EDW44" s="112"/>
      <c r="EDX44" s="112"/>
      <c r="EDY44" s="112"/>
      <c r="EDZ44" s="112"/>
      <c r="EEA44" s="112"/>
      <c r="EEB44" s="112"/>
      <c r="EEC44" s="112"/>
      <c r="EED44" s="112"/>
      <c r="EEE44" s="112"/>
      <c r="EEF44" s="112"/>
      <c r="EEG44" s="112"/>
      <c r="EEH44" s="112"/>
      <c r="EEI44" s="112"/>
      <c r="EEJ44" s="112"/>
      <c r="EEK44" s="112"/>
      <c r="EEL44" s="112"/>
      <c r="EEM44" s="112"/>
      <c r="EEN44" s="112"/>
      <c r="EEO44" s="112"/>
      <c r="EEP44" s="112"/>
      <c r="EEQ44" s="112"/>
      <c r="EER44" s="112"/>
      <c r="EES44" s="112"/>
      <c r="EET44" s="112"/>
      <c r="EEU44" s="112"/>
      <c r="EEV44" s="112"/>
      <c r="EEW44" s="112"/>
      <c r="EEX44" s="112"/>
      <c r="EEY44" s="112"/>
      <c r="EEZ44" s="112"/>
      <c r="EFA44" s="112"/>
      <c r="EFB44" s="112"/>
      <c r="EFC44" s="112"/>
      <c r="EFD44" s="112"/>
      <c r="EFE44" s="112"/>
      <c r="EFF44" s="112"/>
      <c r="EFG44" s="112"/>
      <c r="EFH44" s="112"/>
      <c r="EFI44" s="112"/>
      <c r="EFJ44" s="112"/>
      <c r="EFK44" s="112"/>
      <c r="EFL44" s="112"/>
      <c r="EFM44" s="112"/>
      <c r="EFN44" s="112"/>
      <c r="EFO44" s="112"/>
      <c r="EFP44" s="112"/>
      <c r="EFQ44" s="112"/>
      <c r="EFR44" s="112"/>
      <c r="EFS44" s="112"/>
      <c r="EFT44" s="112"/>
      <c r="EFU44" s="112"/>
      <c r="EFV44" s="112"/>
      <c r="EFW44" s="112"/>
      <c r="EFX44" s="112"/>
      <c r="EFY44" s="112"/>
      <c r="EFZ44" s="112"/>
      <c r="EGA44" s="112"/>
      <c r="EGB44" s="112"/>
      <c r="EGC44" s="112"/>
      <c r="EGD44" s="112"/>
      <c r="EGE44" s="112"/>
      <c r="EGF44" s="112"/>
      <c r="EGG44" s="112"/>
      <c r="EGH44" s="112"/>
      <c r="EGI44" s="112"/>
      <c r="EGJ44" s="112"/>
      <c r="EGK44" s="112"/>
      <c r="EGL44" s="112"/>
      <c r="EGM44" s="112"/>
      <c r="EGN44" s="112"/>
      <c r="EGO44" s="112"/>
      <c r="EGP44" s="112"/>
      <c r="EGQ44" s="112"/>
      <c r="EGR44" s="112"/>
      <c r="EGS44" s="112"/>
      <c r="EGT44" s="112"/>
      <c r="EGU44" s="112"/>
      <c r="EGV44" s="112"/>
      <c r="EGW44" s="112"/>
      <c r="EGX44" s="112"/>
      <c r="EGY44" s="112"/>
      <c r="EGZ44" s="112"/>
      <c r="EHA44" s="112"/>
      <c r="EHB44" s="112"/>
      <c r="EHC44" s="112"/>
      <c r="EHD44" s="112"/>
      <c r="EHE44" s="112"/>
      <c r="EHF44" s="112"/>
      <c r="EHG44" s="112"/>
      <c r="EHH44" s="112"/>
      <c r="EHI44" s="112"/>
      <c r="EHJ44" s="112"/>
      <c r="EHK44" s="112"/>
      <c r="EHL44" s="112"/>
      <c r="EHM44" s="112"/>
      <c r="EHN44" s="112"/>
      <c r="EHO44" s="112"/>
      <c r="EHP44" s="112"/>
      <c r="EHQ44" s="112"/>
      <c r="EHR44" s="112"/>
      <c r="EHS44" s="112"/>
      <c r="EHT44" s="112"/>
      <c r="EHU44" s="112"/>
      <c r="EHV44" s="112"/>
      <c r="EHW44" s="112"/>
      <c r="EHX44" s="112"/>
      <c r="EHY44" s="112"/>
      <c r="EHZ44" s="112"/>
      <c r="EIA44" s="112"/>
      <c r="EIB44" s="112"/>
      <c r="EIC44" s="112"/>
      <c r="EID44" s="112"/>
      <c r="EIE44" s="112"/>
      <c r="EIF44" s="112"/>
      <c r="EIG44" s="112"/>
      <c r="EIH44" s="112"/>
      <c r="EII44" s="112"/>
      <c r="EIJ44" s="112"/>
      <c r="EIK44" s="112"/>
      <c r="EIL44" s="112"/>
      <c r="EIM44" s="112"/>
      <c r="EIN44" s="112"/>
      <c r="EIO44" s="112"/>
      <c r="EIP44" s="112"/>
      <c r="EIQ44" s="112"/>
      <c r="EIR44" s="112"/>
      <c r="EIS44" s="112"/>
      <c r="EIT44" s="112"/>
      <c r="EIU44" s="112"/>
      <c r="EIV44" s="112"/>
      <c r="EIW44" s="112"/>
      <c r="EIX44" s="112"/>
      <c r="EIY44" s="112"/>
      <c r="EIZ44" s="112"/>
      <c r="EJA44" s="112"/>
      <c r="EJB44" s="112"/>
      <c r="EJC44" s="112"/>
      <c r="EJD44" s="112"/>
      <c r="EJE44" s="112"/>
      <c r="EJF44" s="112"/>
      <c r="EJG44" s="112"/>
      <c r="EJH44" s="112"/>
      <c r="EJI44" s="112"/>
      <c r="EJJ44" s="112"/>
      <c r="EJK44" s="112"/>
      <c r="EJL44" s="112"/>
      <c r="EJM44" s="112"/>
      <c r="EJN44" s="112"/>
      <c r="EJO44" s="112"/>
      <c r="EJP44" s="112"/>
      <c r="EJQ44" s="112"/>
      <c r="EJR44" s="112"/>
      <c r="EJS44" s="112"/>
      <c r="EJT44" s="112"/>
      <c r="EJU44" s="112"/>
      <c r="EJV44" s="112"/>
      <c r="EJW44" s="112"/>
      <c r="EJX44" s="112"/>
      <c r="EJY44" s="112"/>
      <c r="EJZ44" s="112"/>
      <c r="EKA44" s="112"/>
      <c r="EKB44" s="112"/>
      <c r="EKC44" s="112"/>
      <c r="EKD44" s="112"/>
      <c r="EKE44" s="112"/>
      <c r="EKF44" s="112"/>
      <c r="EKG44" s="112"/>
      <c r="EKH44" s="112"/>
      <c r="EKI44" s="112"/>
      <c r="EKJ44" s="112"/>
      <c r="EKK44" s="112"/>
      <c r="EKL44" s="112"/>
      <c r="EKM44" s="112"/>
      <c r="EKN44" s="112"/>
      <c r="EKO44" s="112"/>
      <c r="EKP44" s="112"/>
      <c r="EKQ44" s="112"/>
      <c r="EKR44" s="112"/>
      <c r="EKS44" s="112"/>
      <c r="EKT44" s="112"/>
      <c r="EKU44" s="112"/>
      <c r="EKV44" s="112"/>
      <c r="EKW44" s="112"/>
      <c r="EKX44" s="112"/>
      <c r="EKY44" s="112"/>
      <c r="EKZ44" s="112"/>
      <c r="ELA44" s="112"/>
      <c r="ELB44" s="112"/>
      <c r="ELC44" s="112"/>
      <c r="ELD44" s="112"/>
      <c r="ELE44" s="112"/>
      <c r="ELF44" s="112"/>
      <c r="ELG44" s="112"/>
      <c r="ELH44" s="112"/>
      <c r="ELI44" s="112"/>
      <c r="ELJ44" s="112"/>
      <c r="ELK44" s="112"/>
      <c r="ELL44" s="112"/>
      <c r="ELM44" s="112"/>
      <c r="ELN44" s="112"/>
      <c r="ELO44" s="112"/>
      <c r="ELP44" s="112"/>
      <c r="ELQ44" s="112"/>
      <c r="ELR44" s="112"/>
      <c r="ELS44" s="112"/>
      <c r="ELT44" s="112"/>
      <c r="ELU44" s="112"/>
      <c r="ELV44" s="112"/>
      <c r="ELW44" s="112"/>
      <c r="ELX44" s="112"/>
      <c r="ELY44" s="112"/>
      <c r="ELZ44" s="112"/>
      <c r="EMA44" s="112"/>
      <c r="EMB44" s="112"/>
      <c r="EMC44" s="112"/>
      <c r="EMD44" s="112"/>
      <c r="EME44" s="112"/>
      <c r="EMF44" s="112"/>
      <c r="EMG44" s="112"/>
      <c r="EMH44" s="112"/>
      <c r="EMI44" s="112"/>
      <c r="EMJ44" s="112"/>
      <c r="EMK44" s="112"/>
      <c r="EML44" s="112"/>
      <c r="EMM44" s="112"/>
      <c r="EMN44" s="112"/>
      <c r="EMO44" s="112"/>
      <c r="EMP44" s="112"/>
      <c r="EMQ44" s="112"/>
      <c r="EMR44" s="112"/>
      <c r="EMS44" s="112"/>
      <c r="EMT44" s="112"/>
      <c r="EMU44" s="112"/>
      <c r="EMV44" s="112"/>
      <c r="EMW44" s="112"/>
      <c r="EMX44" s="112"/>
      <c r="EMY44" s="112"/>
      <c r="EMZ44" s="112"/>
      <c r="ENA44" s="112"/>
      <c r="ENB44" s="112"/>
      <c r="ENC44" s="112"/>
      <c r="END44" s="112"/>
      <c r="ENE44" s="112"/>
      <c r="ENF44" s="112"/>
      <c r="ENG44" s="112"/>
      <c r="ENH44" s="112"/>
      <c r="ENI44" s="112"/>
      <c r="ENJ44" s="112"/>
      <c r="ENK44" s="112"/>
      <c r="ENL44" s="112"/>
      <c r="ENM44" s="112"/>
      <c r="ENN44" s="112"/>
      <c r="ENO44" s="112"/>
      <c r="ENP44" s="112"/>
      <c r="ENQ44" s="112"/>
      <c r="ENR44" s="112"/>
      <c r="ENS44" s="112"/>
      <c r="ENT44" s="112"/>
      <c r="ENU44" s="112"/>
      <c r="ENV44" s="112"/>
      <c r="ENW44" s="112"/>
      <c r="ENX44" s="112"/>
      <c r="ENY44" s="112"/>
      <c r="ENZ44" s="112"/>
      <c r="EOA44" s="112"/>
      <c r="EOB44" s="112"/>
      <c r="EOC44" s="112"/>
      <c r="EOD44" s="112"/>
      <c r="EOE44" s="112"/>
      <c r="EOF44" s="112"/>
      <c r="EOG44" s="112"/>
      <c r="EOH44" s="112"/>
      <c r="EOI44" s="112"/>
      <c r="EOJ44" s="112"/>
      <c r="EOK44" s="112"/>
      <c r="EOL44" s="112"/>
      <c r="EOM44" s="112"/>
      <c r="EON44" s="112"/>
      <c r="EOO44" s="112"/>
      <c r="EOP44" s="112"/>
      <c r="EOQ44" s="112"/>
      <c r="EOR44" s="112"/>
      <c r="EOS44" s="112"/>
      <c r="EOT44" s="112"/>
      <c r="EOU44" s="112"/>
      <c r="EOV44" s="112"/>
      <c r="EOW44" s="112"/>
      <c r="EOX44" s="112"/>
      <c r="EOY44" s="112"/>
      <c r="EOZ44" s="112"/>
      <c r="EPA44" s="112"/>
      <c r="EPB44" s="112"/>
      <c r="EPC44" s="112"/>
      <c r="EPD44" s="112"/>
      <c r="EPE44" s="112"/>
      <c r="EPF44" s="112"/>
      <c r="EPG44" s="112"/>
      <c r="EPH44" s="112"/>
      <c r="EPI44" s="112"/>
      <c r="EPJ44" s="112"/>
      <c r="EPK44" s="112"/>
      <c r="EPL44" s="112"/>
      <c r="EPM44" s="112"/>
      <c r="EPN44" s="112"/>
      <c r="EPO44" s="112"/>
      <c r="EPP44" s="112"/>
      <c r="EPQ44" s="112"/>
      <c r="EPR44" s="112"/>
      <c r="EPS44" s="112"/>
      <c r="EPT44" s="112"/>
      <c r="EPU44" s="112"/>
      <c r="EPV44" s="112"/>
      <c r="EPW44" s="112"/>
      <c r="EPX44" s="112"/>
      <c r="EPY44" s="112"/>
      <c r="EPZ44" s="112"/>
      <c r="EQA44" s="112"/>
      <c r="EQB44" s="112"/>
      <c r="EQC44" s="112"/>
      <c r="EQD44" s="112"/>
      <c r="EQE44" s="112"/>
      <c r="EQF44" s="112"/>
      <c r="EQG44" s="112"/>
      <c r="EQH44" s="112"/>
      <c r="EQI44" s="112"/>
      <c r="EQJ44" s="112"/>
      <c r="EQK44" s="112"/>
      <c r="EQL44" s="112"/>
      <c r="EQM44" s="112"/>
      <c r="EQN44" s="112"/>
      <c r="EQO44" s="112"/>
      <c r="EQP44" s="112"/>
      <c r="EQQ44" s="112"/>
      <c r="EQR44" s="112"/>
      <c r="EQS44" s="112"/>
      <c r="EQT44" s="112"/>
      <c r="EQU44" s="112"/>
      <c r="EQV44" s="112"/>
      <c r="EQW44" s="112"/>
      <c r="EQX44" s="112"/>
      <c r="EQY44" s="112"/>
      <c r="EQZ44" s="112"/>
      <c r="ERA44" s="112"/>
      <c r="ERB44" s="112"/>
      <c r="ERC44" s="112"/>
      <c r="ERD44" s="112"/>
      <c r="ERE44" s="112"/>
      <c r="ERF44" s="112"/>
      <c r="ERG44" s="112"/>
      <c r="ERH44" s="112"/>
      <c r="ERI44" s="112"/>
      <c r="ERJ44" s="112"/>
      <c r="ERK44" s="112"/>
      <c r="ERL44" s="112"/>
      <c r="ERM44" s="112"/>
      <c r="ERN44" s="112"/>
      <c r="ERO44" s="112"/>
      <c r="ERP44" s="112"/>
      <c r="ERQ44" s="112"/>
      <c r="ERR44" s="112"/>
      <c r="ERS44" s="112"/>
      <c r="ERT44" s="112"/>
      <c r="ERU44" s="112"/>
      <c r="ERV44" s="112"/>
      <c r="ERW44" s="112"/>
      <c r="ERX44" s="112"/>
      <c r="ERY44" s="112"/>
      <c r="ERZ44" s="112"/>
      <c r="ESA44" s="112"/>
      <c r="ESB44" s="112"/>
      <c r="ESC44" s="112"/>
      <c r="ESD44" s="112"/>
      <c r="ESE44" s="112"/>
      <c r="ESF44" s="112"/>
      <c r="ESG44" s="112"/>
      <c r="ESH44" s="112"/>
      <c r="ESI44" s="112"/>
      <c r="ESJ44" s="112"/>
      <c r="ESK44" s="112"/>
      <c r="ESL44" s="112"/>
      <c r="ESM44" s="112"/>
      <c r="ESN44" s="112"/>
      <c r="ESO44" s="112"/>
      <c r="ESP44" s="112"/>
      <c r="ESQ44" s="112"/>
      <c r="ESR44" s="112"/>
      <c r="ESS44" s="112"/>
      <c r="EST44" s="112"/>
      <c r="ESU44" s="112"/>
      <c r="ESV44" s="112"/>
      <c r="ESW44" s="112"/>
      <c r="ESX44" s="112"/>
      <c r="ESY44" s="112"/>
      <c r="ESZ44" s="112"/>
      <c r="ETA44" s="112"/>
      <c r="ETB44" s="112"/>
      <c r="ETC44" s="112"/>
      <c r="ETD44" s="112"/>
      <c r="ETE44" s="112"/>
      <c r="ETF44" s="112"/>
      <c r="ETG44" s="112"/>
      <c r="ETH44" s="112"/>
      <c r="ETI44" s="112"/>
      <c r="ETJ44" s="112"/>
      <c r="ETK44" s="112"/>
      <c r="ETL44" s="112"/>
      <c r="ETM44" s="112"/>
      <c r="ETN44" s="112"/>
      <c r="ETO44" s="112"/>
      <c r="ETP44" s="112"/>
      <c r="ETQ44" s="112"/>
      <c r="ETR44" s="112"/>
      <c r="ETS44" s="112"/>
      <c r="ETT44" s="112"/>
      <c r="ETU44" s="112"/>
      <c r="ETV44" s="112"/>
      <c r="ETW44" s="112"/>
      <c r="ETX44" s="112"/>
      <c r="ETY44" s="112"/>
      <c r="ETZ44" s="112"/>
      <c r="EUA44" s="112"/>
      <c r="EUB44" s="112"/>
      <c r="EUC44" s="112"/>
      <c r="EUD44" s="112"/>
      <c r="EUE44" s="112"/>
      <c r="EUF44" s="112"/>
      <c r="EUG44" s="112"/>
      <c r="EUH44" s="112"/>
      <c r="EUI44" s="112"/>
      <c r="EUJ44" s="112"/>
      <c r="EUK44" s="112"/>
      <c r="EUL44" s="112"/>
      <c r="EUM44" s="112"/>
      <c r="EUN44" s="112"/>
      <c r="EUO44" s="112"/>
      <c r="EUP44" s="112"/>
      <c r="EUQ44" s="112"/>
      <c r="EUR44" s="112"/>
      <c r="EUS44" s="112"/>
      <c r="EUT44" s="112"/>
      <c r="EUU44" s="112"/>
      <c r="EUV44" s="112"/>
      <c r="EUW44" s="112"/>
      <c r="EUX44" s="112"/>
      <c r="EUY44" s="112"/>
      <c r="EUZ44" s="112"/>
      <c r="EVA44" s="112"/>
      <c r="EVB44" s="112"/>
      <c r="EVC44" s="112"/>
      <c r="EVD44" s="112"/>
      <c r="EVE44" s="112"/>
      <c r="EVF44" s="112"/>
      <c r="EVG44" s="112"/>
      <c r="EVH44" s="112"/>
      <c r="EVI44" s="112"/>
      <c r="EVJ44" s="112"/>
      <c r="EVK44" s="112"/>
      <c r="EVL44" s="112"/>
      <c r="EVM44" s="112"/>
      <c r="EVN44" s="112"/>
      <c r="EVO44" s="112"/>
      <c r="EVP44" s="112"/>
      <c r="EVQ44" s="112"/>
      <c r="EVR44" s="112"/>
      <c r="EVS44" s="112"/>
      <c r="EVT44" s="112"/>
      <c r="EVU44" s="112"/>
      <c r="EVV44" s="112"/>
      <c r="EVW44" s="112"/>
      <c r="EVX44" s="112"/>
      <c r="EVY44" s="112"/>
      <c r="EVZ44" s="112"/>
      <c r="EWA44" s="112"/>
      <c r="EWB44" s="112"/>
      <c r="EWC44" s="112"/>
      <c r="EWD44" s="112"/>
      <c r="EWE44" s="112"/>
      <c r="EWF44" s="112"/>
      <c r="EWG44" s="112"/>
      <c r="EWH44" s="112"/>
      <c r="EWI44" s="112"/>
      <c r="EWJ44" s="112"/>
      <c r="EWK44" s="112"/>
      <c r="EWL44" s="112"/>
      <c r="EWM44" s="112"/>
      <c r="EWN44" s="112"/>
      <c r="EWO44" s="112"/>
      <c r="EWP44" s="112"/>
      <c r="EWQ44" s="112"/>
      <c r="EWR44" s="112"/>
      <c r="EWS44" s="112"/>
      <c r="EWT44" s="112"/>
      <c r="EWU44" s="112"/>
      <c r="EWV44" s="112"/>
      <c r="EWW44" s="112"/>
      <c r="EWX44" s="112"/>
      <c r="EWY44" s="112"/>
      <c r="EWZ44" s="112"/>
      <c r="EXA44" s="112"/>
      <c r="EXB44" s="112"/>
      <c r="EXC44" s="112"/>
      <c r="EXD44" s="112"/>
      <c r="EXE44" s="112"/>
      <c r="EXF44" s="112"/>
      <c r="EXG44" s="112"/>
      <c r="EXH44" s="112"/>
      <c r="EXI44" s="112"/>
      <c r="EXJ44" s="112"/>
      <c r="EXK44" s="112"/>
      <c r="EXL44" s="112"/>
      <c r="EXM44" s="112"/>
      <c r="EXN44" s="112"/>
      <c r="EXO44" s="112"/>
      <c r="EXP44" s="112"/>
      <c r="EXQ44" s="112"/>
      <c r="EXR44" s="112"/>
      <c r="EXS44" s="112"/>
      <c r="EXT44" s="112"/>
      <c r="EXU44" s="112"/>
      <c r="EXV44" s="112"/>
      <c r="EXW44" s="112"/>
      <c r="EXX44" s="112"/>
      <c r="EXY44" s="112"/>
      <c r="EXZ44" s="112"/>
      <c r="EYA44" s="112"/>
      <c r="EYB44" s="112"/>
      <c r="EYC44" s="112"/>
      <c r="EYD44" s="112"/>
      <c r="EYE44" s="112"/>
      <c r="EYF44" s="112"/>
      <c r="EYG44" s="112"/>
      <c r="EYH44" s="112"/>
      <c r="EYI44" s="112"/>
      <c r="EYJ44" s="112"/>
      <c r="EYK44" s="112"/>
      <c r="EYL44" s="112"/>
      <c r="EYM44" s="112"/>
      <c r="EYN44" s="112"/>
      <c r="EYO44" s="112"/>
      <c r="EYP44" s="112"/>
      <c r="EYQ44" s="112"/>
      <c r="EYR44" s="112"/>
      <c r="EYS44" s="112"/>
      <c r="EYT44" s="112"/>
      <c r="EYU44" s="112"/>
      <c r="EYV44" s="112"/>
      <c r="EYW44" s="112"/>
      <c r="EYX44" s="112"/>
      <c r="EYY44" s="112"/>
      <c r="EYZ44" s="112"/>
      <c r="EZA44" s="112"/>
      <c r="EZB44" s="112"/>
      <c r="EZC44" s="112"/>
      <c r="EZD44" s="112"/>
      <c r="EZE44" s="112"/>
      <c r="EZF44" s="112"/>
      <c r="EZG44" s="112"/>
      <c r="EZH44" s="112"/>
      <c r="EZI44" s="112"/>
      <c r="EZJ44" s="112"/>
      <c r="EZK44" s="112"/>
      <c r="EZL44" s="112"/>
      <c r="EZM44" s="112"/>
      <c r="EZN44" s="112"/>
      <c r="EZO44" s="112"/>
      <c r="EZP44" s="112"/>
      <c r="EZQ44" s="112"/>
      <c r="EZR44" s="112"/>
      <c r="EZS44" s="112"/>
      <c r="EZT44" s="112"/>
      <c r="EZU44" s="112"/>
      <c r="EZV44" s="112"/>
      <c r="EZW44" s="112"/>
      <c r="EZX44" s="112"/>
      <c r="EZY44" s="112"/>
      <c r="EZZ44" s="112"/>
      <c r="FAA44" s="112"/>
      <c r="FAB44" s="112"/>
      <c r="FAC44" s="112"/>
      <c r="FAD44" s="112"/>
      <c r="FAE44" s="112"/>
      <c r="FAF44" s="112"/>
      <c r="FAG44" s="112"/>
      <c r="FAH44" s="112"/>
      <c r="FAI44" s="112"/>
      <c r="FAJ44" s="112"/>
      <c r="FAK44" s="112"/>
      <c r="FAL44" s="112"/>
      <c r="FAM44" s="112"/>
      <c r="FAN44" s="112"/>
      <c r="FAO44" s="112"/>
      <c r="FAP44" s="112"/>
      <c r="FAQ44" s="112"/>
      <c r="FAR44" s="112"/>
      <c r="FAS44" s="112"/>
      <c r="FAT44" s="112"/>
      <c r="FAU44" s="112"/>
      <c r="FAV44" s="112"/>
      <c r="FAW44" s="112"/>
      <c r="FAX44" s="112"/>
      <c r="FAY44" s="112"/>
      <c r="FAZ44" s="112"/>
      <c r="FBA44" s="112"/>
      <c r="FBB44" s="112"/>
      <c r="FBC44" s="112"/>
      <c r="FBD44" s="112"/>
      <c r="FBE44" s="112"/>
      <c r="FBF44" s="112"/>
      <c r="FBG44" s="112"/>
      <c r="FBH44" s="112"/>
      <c r="FBI44" s="112"/>
      <c r="FBJ44" s="112"/>
      <c r="FBK44" s="112"/>
      <c r="FBL44" s="112"/>
      <c r="FBM44" s="112"/>
      <c r="FBN44" s="112"/>
      <c r="FBO44" s="112"/>
      <c r="FBP44" s="112"/>
      <c r="FBQ44" s="112"/>
      <c r="FBR44" s="112"/>
      <c r="FBS44" s="112"/>
      <c r="FBT44" s="112"/>
      <c r="FBU44" s="112"/>
      <c r="FBV44" s="112"/>
      <c r="FBW44" s="112"/>
      <c r="FBX44" s="112"/>
      <c r="FBY44" s="112"/>
      <c r="FBZ44" s="112"/>
      <c r="FCA44" s="112"/>
      <c r="FCB44" s="112"/>
      <c r="FCC44" s="112"/>
      <c r="FCD44" s="112"/>
      <c r="FCE44" s="112"/>
      <c r="FCF44" s="112"/>
      <c r="FCG44" s="112"/>
      <c r="FCH44" s="112"/>
      <c r="FCI44" s="112"/>
      <c r="FCJ44" s="112"/>
      <c r="FCK44" s="112"/>
      <c r="FCL44" s="112"/>
      <c r="FCM44" s="112"/>
      <c r="FCN44" s="112"/>
      <c r="FCO44" s="112"/>
      <c r="FCP44" s="112"/>
      <c r="FCQ44" s="112"/>
      <c r="FCR44" s="112"/>
      <c r="FCS44" s="112"/>
      <c r="FCT44" s="112"/>
      <c r="FCU44" s="112"/>
      <c r="FCV44" s="112"/>
      <c r="FCW44" s="112"/>
      <c r="FCX44" s="112"/>
      <c r="FCY44" s="112"/>
      <c r="FCZ44" s="112"/>
      <c r="FDA44" s="112"/>
      <c r="FDB44" s="112"/>
      <c r="FDC44" s="112"/>
      <c r="FDD44" s="112"/>
      <c r="FDE44" s="112"/>
      <c r="FDF44" s="112"/>
      <c r="FDG44" s="112"/>
      <c r="FDH44" s="112"/>
      <c r="FDI44" s="112"/>
      <c r="FDJ44" s="112"/>
      <c r="FDK44" s="112"/>
      <c r="FDL44" s="112"/>
      <c r="FDM44" s="112"/>
      <c r="FDN44" s="112"/>
      <c r="FDO44" s="112"/>
      <c r="FDP44" s="112"/>
      <c r="FDQ44" s="112"/>
      <c r="FDR44" s="112"/>
      <c r="FDS44" s="112"/>
      <c r="FDT44" s="112"/>
      <c r="FDU44" s="112"/>
      <c r="FDV44" s="112"/>
      <c r="FDW44" s="112"/>
      <c r="FDX44" s="112"/>
      <c r="FDY44" s="112"/>
      <c r="FDZ44" s="112"/>
      <c r="FEA44" s="112"/>
      <c r="FEB44" s="112"/>
      <c r="FEC44" s="112"/>
      <c r="FED44" s="112"/>
      <c r="FEE44" s="112"/>
      <c r="FEF44" s="112"/>
      <c r="FEG44" s="112"/>
      <c r="FEH44" s="112"/>
      <c r="FEI44" s="112"/>
      <c r="FEJ44" s="112"/>
      <c r="FEK44" s="112"/>
      <c r="FEL44" s="112"/>
      <c r="FEM44" s="112"/>
      <c r="FEN44" s="112"/>
      <c r="FEO44" s="112"/>
      <c r="FEP44" s="112"/>
      <c r="FEQ44" s="112"/>
      <c r="FER44" s="112"/>
      <c r="FES44" s="112"/>
      <c r="FET44" s="112"/>
      <c r="FEU44" s="112"/>
      <c r="FEV44" s="112"/>
      <c r="FEW44" s="112"/>
      <c r="FEX44" s="112"/>
      <c r="FEY44" s="112"/>
      <c r="FEZ44" s="112"/>
      <c r="FFA44" s="112"/>
      <c r="FFB44" s="112"/>
      <c r="FFC44" s="112"/>
      <c r="FFD44" s="112"/>
      <c r="FFE44" s="112"/>
      <c r="FFF44" s="112"/>
      <c r="FFG44" s="112"/>
      <c r="FFH44" s="112"/>
      <c r="FFI44" s="112"/>
      <c r="FFJ44" s="112"/>
      <c r="FFK44" s="112"/>
      <c r="FFL44" s="112"/>
      <c r="FFM44" s="112"/>
      <c r="FFN44" s="112"/>
      <c r="FFO44" s="112"/>
      <c r="FFP44" s="112"/>
      <c r="FFQ44" s="112"/>
      <c r="FFR44" s="112"/>
      <c r="FFS44" s="112"/>
      <c r="FFT44" s="112"/>
      <c r="FFU44" s="112"/>
      <c r="FFV44" s="112"/>
      <c r="FFW44" s="112"/>
      <c r="FFX44" s="112"/>
      <c r="FFY44" s="112"/>
      <c r="FFZ44" s="112"/>
      <c r="FGA44" s="112"/>
      <c r="FGB44" s="112"/>
      <c r="FGC44" s="112"/>
      <c r="FGD44" s="112"/>
      <c r="FGE44" s="112"/>
      <c r="FGF44" s="112"/>
      <c r="FGG44" s="112"/>
      <c r="FGH44" s="112"/>
      <c r="FGI44" s="112"/>
      <c r="FGJ44" s="112"/>
      <c r="FGK44" s="112"/>
      <c r="FGL44" s="112"/>
      <c r="FGM44" s="112"/>
      <c r="FGN44" s="112"/>
      <c r="FGO44" s="112"/>
      <c r="FGP44" s="112"/>
      <c r="FGQ44" s="112"/>
      <c r="FGR44" s="112"/>
      <c r="FGS44" s="112"/>
      <c r="FGT44" s="112"/>
      <c r="FGU44" s="112"/>
      <c r="FGV44" s="112"/>
      <c r="FGW44" s="112"/>
      <c r="FGX44" s="112"/>
      <c r="FGY44" s="112"/>
      <c r="FGZ44" s="112"/>
      <c r="FHA44" s="112"/>
      <c r="FHB44" s="112"/>
      <c r="FHC44" s="112"/>
      <c r="FHD44" s="112"/>
      <c r="FHE44" s="112"/>
      <c r="FHF44" s="112"/>
      <c r="FHG44" s="112"/>
      <c r="FHH44" s="112"/>
      <c r="FHI44" s="112"/>
      <c r="FHJ44" s="112"/>
      <c r="FHK44" s="112"/>
      <c r="FHL44" s="112"/>
      <c r="FHM44" s="112"/>
      <c r="FHN44" s="112"/>
      <c r="FHO44" s="112"/>
      <c r="FHP44" s="112"/>
      <c r="FHQ44" s="112"/>
      <c r="FHR44" s="112"/>
      <c r="FHS44" s="112"/>
      <c r="FHT44" s="112"/>
      <c r="FHU44" s="112"/>
      <c r="FHV44" s="112"/>
      <c r="FHW44" s="112"/>
      <c r="FHX44" s="112"/>
      <c r="FHY44" s="112"/>
      <c r="FHZ44" s="112"/>
      <c r="FIA44" s="112"/>
      <c r="FIB44" s="112"/>
      <c r="FIC44" s="112"/>
      <c r="FID44" s="112"/>
      <c r="FIE44" s="112"/>
      <c r="FIF44" s="112"/>
      <c r="FIG44" s="112"/>
      <c r="FIH44" s="112"/>
      <c r="FII44" s="112"/>
      <c r="FIJ44" s="112"/>
      <c r="FIK44" s="112"/>
      <c r="FIL44" s="112"/>
      <c r="FIM44" s="112"/>
      <c r="FIN44" s="112"/>
      <c r="FIO44" s="112"/>
      <c r="FIP44" s="112"/>
      <c r="FIQ44" s="112"/>
      <c r="FIR44" s="112"/>
      <c r="FIS44" s="112"/>
      <c r="FIT44" s="112"/>
      <c r="FIU44" s="112"/>
      <c r="FIV44" s="112"/>
      <c r="FIW44" s="112"/>
      <c r="FIX44" s="112"/>
      <c r="FIY44" s="112"/>
      <c r="FIZ44" s="112"/>
      <c r="FJA44" s="112"/>
      <c r="FJB44" s="112"/>
      <c r="FJC44" s="112"/>
      <c r="FJD44" s="112"/>
      <c r="FJE44" s="112"/>
      <c r="FJF44" s="112"/>
      <c r="FJG44" s="112"/>
      <c r="FJH44" s="112"/>
      <c r="FJI44" s="112"/>
      <c r="FJJ44" s="112"/>
      <c r="FJK44" s="112"/>
      <c r="FJL44" s="112"/>
      <c r="FJM44" s="112"/>
      <c r="FJN44" s="112"/>
      <c r="FJO44" s="112"/>
      <c r="FJP44" s="112"/>
      <c r="FJQ44" s="112"/>
      <c r="FJR44" s="112"/>
      <c r="FJS44" s="112"/>
      <c r="FJT44" s="112"/>
      <c r="FJU44" s="112"/>
      <c r="FJV44" s="112"/>
      <c r="FJW44" s="112"/>
      <c r="FJX44" s="112"/>
      <c r="FJY44" s="112"/>
      <c r="FJZ44" s="112"/>
      <c r="FKA44" s="112"/>
      <c r="FKB44" s="112"/>
      <c r="FKC44" s="112"/>
      <c r="FKD44" s="112"/>
      <c r="FKE44" s="112"/>
      <c r="FKF44" s="112"/>
      <c r="FKG44" s="112"/>
      <c r="FKH44" s="112"/>
      <c r="FKI44" s="112"/>
      <c r="FKJ44" s="112"/>
      <c r="FKK44" s="112"/>
      <c r="FKL44" s="112"/>
      <c r="FKM44" s="112"/>
      <c r="FKN44" s="112"/>
      <c r="FKO44" s="112"/>
      <c r="FKP44" s="112"/>
      <c r="FKQ44" s="112"/>
      <c r="FKR44" s="112"/>
      <c r="FKS44" s="112"/>
      <c r="FKT44" s="112"/>
      <c r="FKU44" s="112"/>
      <c r="FKV44" s="112"/>
      <c r="FKW44" s="112"/>
      <c r="FKX44" s="112"/>
      <c r="FKY44" s="112"/>
      <c r="FKZ44" s="112"/>
      <c r="FLA44" s="112"/>
      <c r="FLB44" s="112"/>
      <c r="FLC44" s="112"/>
      <c r="FLD44" s="112"/>
      <c r="FLE44" s="112"/>
      <c r="FLF44" s="112"/>
      <c r="FLG44" s="112"/>
      <c r="FLH44" s="112"/>
      <c r="FLI44" s="112"/>
      <c r="FLJ44" s="112"/>
      <c r="FLK44" s="112"/>
      <c r="FLL44" s="112"/>
      <c r="FLM44" s="112"/>
      <c r="FLN44" s="112"/>
      <c r="FLO44" s="112"/>
      <c r="FLP44" s="112"/>
      <c r="FLQ44" s="112"/>
      <c r="FLR44" s="112"/>
      <c r="FLS44" s="112"/>
      <c r="FLT44" s="112"/>
      <c r="FLU44" s="112"/>
      <c r="FLV44" s="112"/>
      <c r="FLW44" s="112"/>
      <c r="FLX44" s="112"/>
      <c r="FLY44" s="112"/>
      <c r="FLZ44" s="112"/>
      <c r="FMA44" s="112"/>
      <c r="FMB44" s="112"/>
      <c r="FMC44" s="112"/>
      <c r="FMD44" s="112"/>
      <c r="FME44" s="112"/>
      <c r="FMF44" s="112"/>
      <c r="FMG44" s="112"/>
      <c r="FMH44" s="112"/>
      <c r="FMI44" s="112"/>
      <c r="FMJ44" s="112"/>
      <c r="FMK44" s="112"/>
      <c r="FML44" s="112"/>
      <c r="FMM44" s="112"/>
      <c r="FMN44" s="112"/>
      <c r="FMO44" s="112"/>
      <c r="FMP44" s="112"/>
      <c r="FMQ44" s="112"/>
      <c r="FMR44" s="112"/>
      <c r="FMS44" s="112"/>
      <c r="FMT44" s="112"/>
      <c r="FMU44" s="112"/>
      <c r="FMV44" s="112"/>
      <c r="FMW44" s="112"/>
      <c r="FMX44" s="112"/>
      <c r="FMY44" s="112"/>
      <c r="FMZ44" s="112"/>
      <c r="FNA44" s="112"/>
      <c r="FNB44" s="112"/>
      <c r="FNC44" s="112"/>
      <c r="FND44" s="112"/>
      <c r="FNE44" s="112"/>
      <c r="FNF44" s="112"/>
      <c r="FNG44" s="112"/>
      <c r="FNH44" s="112"/>
      <c r="FNI44" s="112"/>
      <c r="FNJ44" s="112"/>
      <c r="FNK44" s="112"/>
      <c r="FNL44" s="112"/>
      <c r="FNM44" s="112"/>
      <c r="FNN44" s="112"/>
      <c r="FNO44" s="112"/>
      <c r="FNP44" s="112"/>
      <c r="FNQ44" s="112"/>
      <c r="FNR44" s="112"/>
      <c r="FNS44" s="112"/>
      <c r="FNT44" s="112"/>
      <c r="FNU44" s="112"/>
      <c r="FNV44" s="112"/>
      <c r="FNW44" s="112"/>
      <c r="FNX44" s="112"/>
      <c r="FNY44" s="112"/>
      <c r="FNZ44" s="112"/>
      <c r="FOA44" s="112"/>
      <c r="FOB44" s="112"/>
      <c r="FOC44" s="112"/>
      <c r="FOD44" s="112"/>
      <c r="FOE44" s="112"/>
      <c r="FOF44" s="112"/>
      <c r="FOG44" s="112"/>
      <c r="FOH44" s="112"/>
      <c r="FOI44" s="112"/>
      <c r="FOJ44" s="112"/>
      <c r="FOK44" s="112"/>
      <c r="FOL44" s="112"/>
      <c r="FOM44" s="112"/>
      <c r="FON44" s="112"/>
      <c r="FOO44" s="112"/>
      <c r="FOP44" s="112"/>
      <c r="FOQ44" s="112"/>
      <c r="FOR44" s="112"/>
      <c r="FOS44" s="112"/>
      <c r="FOT44" s="112"/>
      <c r="FOU44" s="112"/>
      <c r="FOV44" s="112"/>
      <c r="FOW44" s="112"/>
      <c r="FOX44" s="112"/>
      <c r="FOY44" s="112"/>
      <c r="FOZ44" s="112"/>
      <c r="FPA44" s="112"/>
      <c r="FPB44" s="112"/>
      <c r="FPC44" s="112"/>
      <c r="FPD44" s="112"/>
      <c r="FPE44" s="112"/>
      <c r="FPF44" s="112"/>
      <c r="FPG44" s="112"/>
      <c r="FPH44" s="112"/>
      <c r="FPI44" s="112"/>
      <c r="FPJ44" s="112"/>
      <c r="FPK44" s="112"/>
      <c r="FPL44" s="112"/>
      <c r="FPM44" s="112"/>
      <c r="FPN44" s="112"/>
      <c r="FPO44" s="112"/>
      <c r="FPP44" s="112"/>
      <c r="FPQ44" s="112"/>
      <c r="FPR44" s="112"/>
      <c r="FPS44" s="112"/>
      <c r="FPT44" s="112"/>
      <c r="FPU44" s="112"/>
      <c r="FPV44" s="112"/>
      <c r="FPW44" s="112"/>
      <c r="FPX44" s="112"/>
      <c r="FPY44" s="112"/>
      <c r="FPZ44" s="112"/>
      <c r="FQA44" s="112"/>
      <c r="FQB44" s="112"/>
      <c r="FQC44" s="112"/>
      <c r="FQD44" s="112"/>
      <c r="FQE44" s="112"/>
      <c r="FQF44" s="112"/>
      <c r="FQG44" s="112"/>
      <c r="FQH44" s="112"/>
      <c r="FQI44" s="112"/>
      <c r="FQJ44" s="112"/>
      <c r="FQK44" s="112"/>
      <c r="FQL44" s="112"/>
      <c r="FQM44" s="112"/>
      <c r="FQN44" s="112"/>
      <c r="FQO44" s="112"/>
      <c r="FQP44" s="112"/>
      <c r="FQQ44" s="112"/>
      <c r="FQR44" s="112"/>
      <c r="FQS44" s="112"/>
      <c r="FQT44" s="112"/>
      <c r="FQU44" s="112"/>
      <c r="FQV44" s="112"/>
      <c r="FQW44" s="112"/>
      <c r="FQX44" s="112"/>
      <c r="FQY44" s="112"/>
      <c r="FQZ44" s="112"/>
      <c r="FRA44" s="112"/>
      <c r="FRB44" s="112"/>
      <c r="FRC44" s="112"/>
      <c r="FRD44" s="112"/>
      <c r="FRE44" s="112"/>
      <c r="FRF44" s="112"/>
      <c r="FRG44" s="112"/>
      <c r="FRH44" s="112"/>
      <c r="FRI44" s="112"/>
      <c r="FRJ44" s="112"/>
      <c r="FRK44" s="112"/>
      <c r="FRL44" s="112"/>
      <c r="FRM44" s="112"/>
      <c r="FRN44" s="112"/>
      <c r="FRO44" s="112"/>
      <c r="FRP44" s="112"/>
      <c r="FRQ44" s="112"/>
      <c r="FRR44" s="112"/>
      <c r="FRS44" s="112"/>
      <c r="FRT44" s="112"/>
      <c r="FRU44" s="112"/>
      <c r="FRV44" s="112"/>
      <c r="FRW44" s="112"/>
      <c r="FRX44" s="112"/>
      <c r="FRY44" s="112"/>
      <c r="FRZ44" s="112"/>
      <c r="FSA44" s="112"/>
      <c r="FSB44" s="112"/>
      <c r="FSC44" s="112"/>
      <c r="FSD44" s="112"/>
      <c r="FSE44" s="112"/>
      <c r="FSF44" s="112"/>
      <c r="FSG44" s="112"/>
      <c r="FSH44" s="112"/>
      <c r="FSI44" s="112"/>
      <c r="FSJ44" s="112"/>
      <c r="FSK44" s="112"/>
      <c r="FSL44" s="112"/>
      <c r="FSM44" s="112"/>
      <c r="FSN44" s="112"/>
      <c r="FSO44" s="112"/>
      <c r="FSP44" s="112"/>
      <c r="FSQ44" s="112"/>
      <c r="FSR44" s="112"/>
      <c r="FSS44" s="112"/>
      <c r="FST44" s="112"/>
      <c r="FSU44" s="112"/>
      <c r="FSV44" s="112"/>
      <c r="FSW44" s="112"/>
      <c r="FSX44" s="112"/>
      <c r="FSY44" s="112"/>
      <c r="FSZ44" s="112"/>
      <c r="FTA44" s="112"/>
      <c r="FTB44" s="112"/>
      <c r="FTC44" s="112"/>
      <c r="FTD44" s="112"/>
      <c r="FTE44" s="112"/>
      <c r="FTF44" s="112"/>
      <c r="FTG44" s="112"/>
      <c r="FTH44" s="112"/>
      <c r="FTI44" s="112"/>
      <c r="FTJ44" s="112"/>
      <c r="FTK44" s="112"/>
      <c r="FTL44" s="112"/>
      <c r="FTM44" s="112"/>
      <c r="FTN44" s="112"/>
      <c r="FTO44" s="112"/>
      <c r="FTP44" s="112"/>
      <c r="FTQ44" s="112"/>
      <c r="FTR44" s="112"/>
      <c r="FTS44" s="112"/>
      <c r="FTT44" s="112"/>
      <c r="FTU44" s="112"/>
      <c r="FTV44" s="112"/>
      <c r="FTW44" s="112"/>
      <c r="FTX44" s="112"/>
      <c r="FTY44" s="112"/>
      <c r="FTZ44" s="112"/>
      <c r="FUA44" s="112"/>
      <c r="FUB44" s="112"/>
      <c r="FUC44" s="112"/>
      <c r="FUD44" s="112"/>
      <c r="FUE44" s="112"/>
      <c r="FUF44" s="112"/>
      <c r="FUG44" s="112"/>
      <c r="FUH44" s="112"/>
      <c r="FUI44" s="112"/>
      <c r="FUJ44" s="112"/>
      <c r="FUK44" s="112"/>
      <c r="FUL44" s="112"/>
      <c r="FUM44" s="112"/>
      <c r="FUN44" s="112"/>
      <c r="FUO44" s="112"/>
      <c r="FUP44" s="112"/>
      <c r="FUQ44" s="112"/>
      <c r="FUR44" s="112"/>
      <c r="FUS44" s="112"/>
      <c r="FUT44" s="112"/>
      <c r="FUU44" s="112"/>
      <c r="FUV44" s="112"/>
      <c r="FUW44" s="112"/>
      <c r="FUX44" s="112"/>
      <c r="FUY44" s="112"/>
      <c r="FUZ44" s="112"/>
      <c r="FVA44" s="112"/>
      <c r="FVB44" s="112"/>
      <c r="FVC44" s="112"/>
      <c r="FVD44" s="112"/>
      <c r="FVE44" s="112"/>
      <c r="FVF44" s="112"/>
      <c r="FVG44" s="112"/>
      <c r="FVH44" s="112"/>
      <c r="FVI44" s="112"/>
      <c r="FVJ44" s="112"/>
      <c r="FVK44" s="112"/>
      <c r="FVL44" s="112"/>
      <c r="FVM44" s="112"/>
      <c r="FVN44" s="112"/>
      <c r="FVO44" s="112"/>
      <c r="FVP44" s="112"/>
      <c r="FVQ44" s="112"/>
      <c r="FVR44" s="112"/>
      <c r="FVS44" s="112"/>
      <c r="FVT44" s="112"/>
      <c r="FVU44" s="112"/>
      <c r="FVV44" s="112"/>
      <c r="FVW44" s="112"/>
      <c r="FVX44" s="112"/>
      <c r="FVY44" s="112"/>
      <c r="FVZ44" s="112"/>
      <c r="FWA44" s="112"/>
      <c r="FWB44" s="112"/>
      <c r="FWC44" s="112"/>
      <c r="FWD44" s="112"/>
      <c r="FWE44" s="112"/>
      <c r="FWF44" s="112"/>
      <c r="FWG44" s="112"/>
      <c r="FWH44" s="112"/>
      <c r="FWI44" s="112"/>
      <c r="FWJ44" s="112"/>
      <c r="FWK44" s="112"/>
      <c r="FWL44" s="112"/>
      <c r="FWM44" s="112"/>
      <c r="FWN44" s="112"/>
      <c r="FWO44" s="112"/>
      <c r="FWP44" s="112"/>
      <c r="FWQ44" s="112"/>
      <c r="FWR44" s="112"/>
      <c r="FWS44" s="112"/>
      <c r="FWT44" s="112"/>
      <c r="FWU44" s="112"/>
      <c r="FWV44" s="112"/>
      <c r="FWW44" s="112"/>
      <c r="FWX44" s="112"/>
      <c r="FWY44" s="112"/>
      <c r="FWZ44" s="112"/>
      <c r="FXA44" s="112"/>
      <c r="FXB44" s="112"/>
      <c r="FXC44" s="112"/>
      <c r="FXD44" s="112"/>
      <c r="FXE44" s="112"/>
      <c r="FXF44" s="112"/>
      <c r="FXG44" s="112"/>
      <c r="FXH44" s="112"/>
      <c r="FXI44" s="112"/>
      <c r="FXJ44" s="112"/>
      <c r="FXK44" s="112"/>
      <c r="FXL44" s="112"/>
      <c r="FXM44" s="112"/>
      <c r="FXN44" s="112"/>
      <c r="FXO44" s="112"/>
      <c r="FXP44" s="112"/>
      <c r="FXQ44" s="112"/>
      <c r="FXR44" s="112"/>
      <c r="FXS44" s="112"/>
      <c r="FXT44" s="112"/>
      <c r="FXU44" s="112"/>
      <c r="FXV44" s="112"/>
      <c r="FXW44" s="112"/>
      <c r="FXX44" s="112"/>
      <c r="FXY44" s="112"/>
      <c r="FXZ44" s="112"/>
      <c r="FYA44" s="112"/>
      <c r="FYB44" s="112"/>
      <c r="FYC44" s="112"/>
      <c r="FYD44" s="112"/>
      <c r="FYE44" s="112"/>
      <c r="FYF44" s="112"/>
      <c r="FYG44" s="112"/>
      <c r="FYH44" s="112"/>
      <c r="FYI44" s="112"/>
      <c r="FYJ44" s="112"/>
      <c r="FYK44" s="112"/>
      <c r="FYL44" s="112"/>
      <c r="FYM44" s="112"/>
      <c r="FYN44" s="112"/>
      <c r="FYO44" s="112"/>
      <c r="FYP44" s="112"/>
      <c r="FYQ44" s="112"/>
      <c r="FYR44" s="112"/>
      <c r="FYS44" s="112"/>
      <c r="FYT44" s="112"/>
      <c r="FYU44" s="112"/>
      <c r="FYV44" s="112"/>
      <c r="FYW44" s="112"/>
      <c r="FYX44" s="112"/>
      <c r="FYY44" s="112"/>
      <c r="FYZ44" s="112"/>
      <c r="FZA44" s="112"/>
      <c r="FZB44" s="112"/>
      <c r="FZC44" s="112"/>
      <c r="FZD44" s="112"/>
      <c r="FZE44" s="112"/>
      <c r="FZF44" s="112"/>
      <c r="FZG44" s="112"/>
      <c r="FZH44" s="112"/>
      <c r="FZI44" s="112"/>
      <c r="FZJ44" s="112"/>
      <c r="FZK44" s="112"/>
      <c r="FZL44" s="112"/>
      <c r="FZM44" s="112"/>
      <c r="FZN44" s="112"/>
      <c r="FZO44" s="112"/>
      <c r="FZP44" s="112"/>
      <c r="FZQ44" s="112"/>
      <c r="FZR44" s="112"/>
      <c r="FZS44" s="112"/>
      <c r="FZT44" s="112"/>
      <c r="FZU44" s="112"/>
      <c r="FZV44" s="112"/>
      <c r="FZW44" s="112"/>
      <c r="FZX44" s="112"/>
      <c r="FZY44" s="112"/>
      <c r="FZZ44" s="112"/>
      <c r="GAA44" s="112"/>
      <c r="GAB44" s="112"/>
      <c r="GAC44" s="112"/>
      <c r="GAD44" s="112"/>
      <c r="GAE44" s="112"/>
      <c r="GAF44" s="112"/>
      <c r="GAG44" s="112"/>
      <c r="GAH44" s="112"/>
      <c r="GAI44" s="112"/>
      <c r="GAJ44" s="112"/>
      <c r="GAK44" s="112"/>
      <c r="GAL44" s="112"/>
      <c r="GAM44" s="112"/>
      <c r="GAN44" s="112"/>
      <c r="GAO44" s="112"/>
      <c r="GAP44" s="112"/>
      <c r="GAQ44" s="112"/>
      <c r="GAR44" s="112"/>
      <c r="GAS44" s="112"/>
      <c r="GAT44" s="112"/>
      <c r="GAU44" s="112"/>
      <c r="GAV44" s="112"/>
      <c r="GAW44" s="112"/>
      <c r="GAX44" s="112"/>
      <c r="GAY44" s="112"/>
      <c r="GAZ44" s="112"/>
      <c r="GBA44" s="112"/>
      <c r="GBB44" s="112"/>
      <c r="GBC44" s="112"/>
      <c r="GBD44" s="112"/>
      <c r="GBE44" s="112"/>
      <c r="GBF44" s="112"/>
      <c r="GBG44" s="112"/>
      <c r="GBH44" s="112"/>
      <c r="GBI44" s="112"/>
      <c r="GBJ44" s="112"/>
      <c r="GBK44" s="112"/>
      <c r="GBL44" s="112"/>
      <c r="GBM44" s="112"/>
      <c r="GBN44" s="112"/>
      <c r="GBO44" s="112"/>
      <c r="GBP44" s="112"/>
      <c r="GBQ44" s="112"/>
      <c r="GBR44" s="112"/>
      <c r="GBS44" s="112"/>
      <c r="GBT44" s="112"/>
      <c r="GBU44" s="112"/>
      <c r="GBV44" s="112"/>
      <c r="GBW44" s="112"/>
      <c r="GBX44" s="112"/>
      <c r="GBY44" s="112"/>
      <c r="GBZ44" s="112"/>
      <c r="GCA44" s="112"/>
      <c r="GCB44" s="112"/>
      <c r="GCC44" s="112"/>
      <c r="GCD44" s="112"/>
      <c r="GCE44" s="112"/>
      <c r="GCF44" s="112"/>
      <c r="GCG44" s="112"/>
      <c r="GCH44" s="112"/>
      <c r="GCI44" s="112"/>
      <c r="GCJ44" s="112"/>
      <c r="GCK44" s="112"/>
      <c r="GCL44" s="112"/>
      <c r="GCM44" s="112"/>
      <c r="GCN44" s="112"/>
      <c r="GCO44" s="112"/>
      <c r="GCP44" s="112"/>
      <c r="GCQ44" s="112"/>
      <c r="GCR44" s="112"/>
      <c r="GCS44" s="112"/>
      <c r="GCT44" s="112"/>
      <c r="GCU44" s="112"/>
      <c r="GCV44" s="112"/>
      <c r="GCW44" s="112"/>
      <c r="GCX44" s="112"/>
      <c r="GCY44" s="112"/>
      <c r="GCZ44" s="112"/>
      <c r="GDA44" s="112"/>
      <c r="GDB44" s="112"/>
      <c r="GDC44" s="112"/>
      <c r="GDD44" s="112"/>
      <c r="GDE44" s="112"/>
      <c r="GDF44" s="112"/>
      <c r="GDG44" s="112"/>
      <c r="GDH44" s="112"/>
      <c r="GDI44" s="112"/>
      <c r="GDJ44" s="112"/>
      <c r="GDK44" s="112"/>
      <c r="GDL44" s="112"/>
      <c r="GDM44" s="112"/>
      <c r="GDN44" s="112"/>
      <c r="GDO44" s="112"/>
      <c r="GDP44" s="112"/>
      <c r="GDQ44" s="112"/>
      <c r="GDR44" s="112"/>
      <c r="GDS44" s="112"/>
      <c r="GDT44" s="112"/>
      <c r="GDU44" s="112"/>
      <c r="GDV44" s="112"/>
      <c r="GDW44" s="112"/>
      <c r="GDX44" s="112"/>
      <c r="GDY44" s="112"/>
      <c r="GDZ44" s="112"/>
      <c r="GEA44" s="112"/>
      <c r="GEB44" s="112"/>
      <c r="GEC44" s="112"/>
      <c r="GED44" s="112"/>
      <c r="GEE44" s="112"/>
      <c r="GEF44" s="112"/>
      <c r="GEG44" s="112"/>
      <c r="GEH44" s="112"/>
      <c r="GEI44" s="112"/>
      <c r="GEJ44" s="112"/>
      <c r="GEK44" s="112"/>
      <c r="GEL44" s="112"/>
      <c r="GEM44" s="112"/>
      <c r="GEN44" s="112"/>
      <c r="GEO44" s="112"/>
      <c r="GEP44" s="112"/>
      <c r="GEQ44" s="112"/>
      <c r="GER44" s="112"/>
      <c r="GES44" s="112"/>
      <c r="GET44" s="112"/>
      <c r="GEU44" s="112"/>
      <c r="GEV44" s="112"/>
      <c r="GEW44" s="112"/>
      <c r="GEX44" s="112"/>
      <c r="GEY44" s="112"/>
      <c r="GEZ44" s="112"/>
      <c r="GFA44" s="112"/>
      <c r="GFB44" s="112"/>
      <c r="GFC44" s="112"/>
      <c r="GFD44" s="112"/>
      <c r="GFE44" s="112"/>
      <c r="GFF44" s="112"/>
      <c r="GFG44" s="112"/>
      <c r="GFH44" s="112"/>
      <c r="GFI44" s="112"/>
      <c r="GFJ44" s="112"/>
      <c r="GFK44" s="112"/>
      <c r="GFL44" s="112"/>
      <c r="GFM44" s="112"/>
      <c r="GFN44" s="112"/>
      <c r="GFO44" s="112"/>
      <c r="GFP44" s="112"/>
      <c r="GFQ44" s="112"/>
      <c r="GFR44" s="112"/>
      <c r="GFS44" s="112"/>
      <c r="GFT44" s="112"/>
      <c r="GFU44" s="112"/>
      <c r="GFV44" s="112"/>
      <c r="GFW44" s="112"/>
      <c r="GFX44" s="112"/>
      <c r="GFY44" s="112"/>
      <c r="GFZ44" s="112"/>
      <c r="GGA44" s="112"/>
      <c r="GGB44" s="112"/>
      <c r="GGC44" s="112"/>
      <c r="GGD44" s="112"/>
      <c r="GGE44" s="112"/>
      <c r="GGF44" s="112"/>
      <c r="GGG44" s="112"/>
      <c r="GGH44" s="112"/>
      <c r="GGI44" s="112"/>
      <c r="GGJ44" s="112"/>
      <c r="GGK44" s="112"/>
      <c r="GGL44" s="112"/>
      <c r="GGM44" s="112"/>
      <c r="GGN44" s="112"/>
      <c r="GGO44" s="112"/>
      <c r="GGP44" s="112"/>
      <c r="GGQ44" s="112"/>
      <c r="GGR44" s="112"/>
      <c r="GGS44" s="112"/>
      <c r="GGT44" s="112"/>
      <c r="GGU44" s="112"/>
      <c r="GGV44" s="112"/>
      <c r="GGW44" s="112"/>
      <c r="GGX44" s="112"/>
      <c r="GGY44" s="112"/>
      <c r="GGZ44" s="112"/>
      <c r="GHA44" s="112"/>
      <c r="GHB44" s="112"/>
      <c r="GHC44" s="112"/>
      <c r="GHD44" s="112"/>
      <c r="GHE44" s="112"/>
      <c r="GHF44" s="112"/>
      <c r="GHG44" s="112"/>
      <c r="GHH44" s="112"/>
      <c r="GHI44" s="112"/>
      <c r="GHJ44" s="112"/>
      <c r="GHK44" s="112"/>
      <c r="GHL44" s="112"/>
      <c r="GHM44" s="112"/>
      <c r="GHN44" s="112"/>
      <c r="GHO44" s="112"/>
      <c r="GHP44" s="112"/>
      <c r="GHQ44" s="112"/>
      <c r="GHR44" s="112"/>
      <c r="GHS44" s="112"/>
      <c r="GHT44" s="112"/>
      <c r="GHU44" s="112"/>
      <c r="GHV44" s="112"/>
      <c r="GHW44" s="112"/>
      <c r="GHX44" s="112"/>
      <c r="GHY44" s="112"/>
      <c r="GHZ44" s="112"/>
      <c r="GIA44" s="112"/>
      <c r="GIB44" s="112"/>
      <c r="GIC44" s="112"/>
      <c r="GID44" s="112"/>
      <c r="GIE44" s="112"/>
      <c r="GIF44" s="112"/>
      <c r="GIG44" s="112"/>
      <c r="GIH44" s="112"/>
      <c r="GII44" s="112"/>
      <c r="GIJ44" s="112"/>
      <c r="GIK44" s="112"/>
      <c r="GIL44" s="112"/>
      <c r="GIM44" s="112"/>
      <c r="GIN44" s="112"/>
      <c r="GIO44" s="112"/>
      <c r="GIP44" s="112"/>
      <c r="GIQ44" s="112"/>
      <c r="GIR44" s="112"/>
      <c r="GIS44" s="112"/>
      <c r="GIT44" s="112"/>
      <c r="GIU44" s="112"/>
      <c r="GIV44" s="112"/>
      <c r="GIW44" s="112"/>
      <c r="GIX44" s="112"/>
      <c r="GIY44" s="112"/>
      <c r="GIZ44" s="112"/>
      <c r="GJA44" s="112"/>
      <c r="GJB44" s="112"/>
      <c r="GJC44" s="112"/>
      <c r="GJD44" s="112"/>
      <c r="GJE44" s="112"/>
      <c r="GJF44" s="112"/>
      <c r="GJG44" s="112"/>
      <c r="GJH44" s="112"/>
      <c r="GJI44" s="112"/>
      <c r="GJJ44" s="112"/>
      <c r="GJK44" s="112"/>
      <c r="GJL44" s="112"/>
      <c r="GJM44" s="112"/>
      <c r="GJN44" s="112"/>
      <c r="GJO44" s="112"/>
      <c r="GJP44" s="112"/>
      <c r="GJQ44" s="112"/>
      <c r="GJR44" s="112"/>
      <c r="GJS44" s="112"/>
      <c r="GJT44" s="112"/>
      <c r="GJU44" s="112"/>
      <c r="GJV44" s="112"/>
      <c r="GJW44" s="112"/>
      <c r="GJX44" s="112"/>
      <c r="GJY44" s="112"/>
      <c r="GJZ44" s="112"/>
      <c r="GKA44" s="112"/>
      <c r="GKB44" s="112"/>
      <c r="GKC44" s="112"/>
      <c r="GKD44" s="112"/>
      <c r="GKE44" s="112"/>
      <c r="GKF44" s="112"/>
      <c r="GKG44" s="112"/>
      <c r="GKH44" s="112"/>
      <c r="GKI44" s="112"/>
      <c r="GKJ44" s="112"/>
      <c r="GKK44" s="112"/>
      <c r="GKL44" s="112"/>
      <c r="GKM44" s="112"/>
      <c r="GKN44" s="112"/>
      <c r="GKO44" s="112"/>
      <c r="GKP44" s="112"/>
      <c r="GKQ44" s="112"/>
      <c r="GKR44" s="112"/>
      <c r="GKS44" s="112"/>
      <c r="GKT44" s="112"/>
      <c r="GKU44" s="112"/>
      <c r="GKV44" s="112"/>
      <c r="GKW44" s="112"/>
      <c r="GKX44" s="112"/>
      <c r="GKY44" s="112"/>
      <c r="GKZ44" s="112"/>
      <c r="GLA44" s="112"/>
      <c r="GLB44" s="112"/>
      <c r="GLC44" s="112"/>
      <c r="GLD44" s="112"/>
      <c r="GLE44" s="112"/>
      <c r="GLF44" s="112"/>
      <c r="GLG44" s="112"/>
      <c r="GLH44" s="112"/>
      <c r="GLI44" s="112"/>
      <c r="GLJ44" s="112"/>
      <c r="GLK44" s="112"/>
      <c r="GLL44" s="112"/>
      <c r="GLM44" s="112"/>
      <c r="GLN44" s="112"/>
      <c r="GLO44" s="112"/>
      <c r="GLP44" s="112"/>
      <c r="GLQ44" s="112"/>
      <c r="GLR44" s="112"/>
      <c r="GLS44" s="112"/>
      <c r="GLT44" s="112"/>
      <c r="GLU44" s="112"/>
      <c r="GLV44" s="112"/>
      <c r="GLW44" s="112"/>
      <c r="GLX44" s="112"/>
      <c r="GLY44" s="112"/>
      <c r="GLZ44" s="112"/>
      <c r="GMA44" s="112"/>
      <c r="GMB44" s="112"/>
      <c r="GMC44" s="112"/>
      <c r="GMD44" s="112"/>
      <c r="GME44" s="112"/>
      <c r="GMF44" s="112"/>
      <c r="GMG44" s="112"/>
      <c r="GMH44" s="112"/>
      <c r="GMI44" s="112"/>
      <c r="GMJ44" s="112"/>
      <c r="GMK44" s="112"/>
      <c r="GML44" s="112"/>
      <c r="GMM44" s="112"/>
      <c r="GMN44" s="112"/>
      <c r="GMO44" s="112"/>
      <c r="GMP44" s="112"/>
      <c r="GMQ44" s="112"/>
      <c r="GMR44" s="112"/>
      <c r="GMS44" s="112"/>
      <c r="GMT44" s="112"/>
      <c r="GMU44" s="112"/>
      <c r="GMV44" s="112"/>
      <c r="GMW44" s="112"/>
      <c r="GMX44" s="112"/>
      <c r="GMY44" s="112"/>
      <c r="GMZ44" s="112"/>
      <c r="GNA44" s="112"/>
      <c r="GNB44" s="112"/>
      <c r="GNC44" s="112"/>
      <c r="GND44" s="112"/>
      <c r="GNE44" s="112"/>
      <c r="GNF44" s="112"/>
      <c r="GNG44" s="112"/>
      <c r="GNH44" s="112"/>
      <c r="GNI44" s="112"/>
      <c r="GNJ44" s="112"/>
      <c r="GNK44" s="112"/>
      <c r="GNL44" s="112"/>
      <c r="GNM44" s="112"/>
      <c r="GNN44" s="112"/>
      <c r="GNO44" s="112"/>
      <c r="GNP44" s="112"/>
      <c r="GNQ44" s="112"/>
      <c r="GNR44" s="112"/>
      <c r="GNS44" s="112"/>
      <c r="GNT44" s="112"/>
      <c r="GNU44" s="112"/>
      <c r="GNV44" s="112"/>
      <c r="GNW44" s="112"/>
      <c r="GNX44" s="112"/>
      <c r="GNY44" s="112"/>
      <c r="GNZ44" s="112"/>
      <c r="GOA44" s="112"/>
      <c r="GOB44" s="112"/>
      <c r="GOC44" s="112"/>
      <c r="GOD44" s="112"/>
      <c r="GOE44" s="112"/>
      <c r="GOF44" s="112"/>
      <c r="GOG44" s="112"/>
      <c r="GOH44" s="112"/>
      <c r="GOI44" s="112"/>
      <c r="GOJ44" s="112"/>
      <c r="GOK44" s="112"/>
      <c r="GOL44" s="112"/>
      <c r="GOM44" s="112"/>
      <c r="GON44" s="112"/>
      <c r="GOO44" s="112"/>
      <c r="GOP44" s="112"/>
      <c r="GOQ44" s="112"/>
      <c r="GOR44" s="112"/>
      <c r="GOS44" s="112"/>
      <c r="GOT44" s="112"/>
      <c r="GOU44" s="112"/>
      <c r="GOV44" s="112"/>
      <c r="GOW44" s="112"/>
      <c r="GOX44" s="112"/>
      <c r="GOY44" s="112"/>
      <c r="GOZ44" s="112"/>
      <c r="GPA44" s="112"/>
      <c r="GPB44" s="112"/>
      <c r="GPC44" s="112"/>
      <c r="GPD44" s="112"/>
      <c r="GPE44" s="112"/>
      <c r="GPF44" s="112"/>
      <c r="GPG44" s="112"/>
      <c r="GPH44" s="112"/>
      <c r="GPI44" s="112"/>
      <c r="GPJ44" s="112"/>
      <c r="GPK44" s="112"/>
      <c r="GPL44" s="112"/>
      <c r="GPM44" s="112"/>
      <c r="GPN44" s="112"/>
      <c r="GPO44" s="112"/>
      <c r="GPP44" s="112"/>
      <c r="GPQ44" s="112"/>
      <c r="GPR44" s="112"/>
      <c r="GPS44" s="112"/>
      <c r="GPT44" s="112"/>
      <c r="GPU44" s="112"/>
      <c r="GPV44" s="112"/>
      <c r="GPW44" s="112"/>
      <c r="GPX44" s="112"/>
      <c r="GPY44" s="112"/>
      <c r="GPZ44" s="112"/>
      <c r="GQA44" s="112"/>
      <c r="GQB44" s="112"/>
      <c r="GQC44" s="112"/>
      <c r="GQD44" s="112"/>
      <c r="GQE44" s="112"/>
      <c r="GQF44" s="112"/>
      <c r="GQG44" s="112"/>
      <c r="GQH44" s="112"/>
      <c r="GQI44" s="112"/>
      <c r="GQJ44" s="112"/>
      <c r="GQK44" s="112"/>
      <c r="GQL44" s="112"/>
      <c r="GQM44" s="112"/>
      <c r="GQN44" s="112"/>
      <c r="GQO44" s="112"/>
      <c r="GQP44" s="112"/>
      <c r="GQQ44" s="112"/>
      <c r="GQR44" s="112"/>
      <c r="GQS44" s="112"/>
      <c r="GQT44" s="112"/>
      <c r="GQU44" s="112"/>
      <c r="GQV44" s="112"/>
      <c r="GQW44" s="112"/>
      <c r="GQX44" s="112"/>
      <c r="GQY44" s="112"/>
      <c r="GQZ44" s="112"/>
      <c r="GRA44" s="112"/>
      <c r="GRB44" s="112"/>
      <c r="GRC44" s="112"/>
      <c r="GRD44" s="112"/>
      <c r="GRE44" s="112"/>
      <c r="GRF44" s="112"/>
      <c r="GRG44" s="112"/>
      <c r="GRH44" s="112"/>
      <c r="GRI44" s="112"/>
      <c r="GRJ44" s="112"/>
      <c r="GRK44" s="112"/>
      <c r="GRL44" s="112"/>
      <c r="GRM44" s="112"/>
      <c r="GRN44" s="112"/>
      <c r="GRO44" s="112"/>
      <c r="GRP44" s="112"/>
      <c r="GRQ44" s="112"/>
      <c r="GRR44" s="112"/>
      <c r="GRS44" s="112"/>
      <c r="GRT44" s="112"/>
      <c r="GRU44" s="112"/>
      <c r="GRV44" s="112"/>
      <c r="GRW44" s="112"/>
      <c r="GRX44" s="112"/>
      <c r="GRY44" s="112"/>
      <c r="GRZ44" s="112"/>
      <c r="GSA44" s="112"/>
      <c r="GSB44" s="112"/>
      <c r="GSC44" s="112"/>
      <c r="GSD44" s="112"/>
      <c r="GSE44" s="112"/>
      <c r="GSF44" s="112"/>
      <c r="GSG44" s="112"/>
      <c r="GSH44" s="112"/>
      <c r="GSI44" s="112"/>
      <c r="GSJ44" s="112"/>
      <c r="GSK44" s="112"/>
      <c r="GSL44" s="112"/>
      <c r="GSM44" s="112"/>
      <c r="GSN44" s="112"/>
      <c r="GSO44" s="112"/>
      <c r="GSP44" s="112"/>
      <c r="GSQ44" s="112"/>
      <c r="GSR44" s="112"/>
      <c r="GSS44" s="112"/>
      <c r="GST44" s="112"/>
      <c r="GSU44" s="112"/>
      <c r="GSV44" s="112"/>
      <c r="GSW44" s="112"/>
      <c r="GSX44" s="112"/>
      <c r="GSY44" s="112"/>
      <c r="GSZ44" s="112"/>
      <c r="GTA44" s="112"/>
      <c r="GTB44" s="112"/>
      <c r="GTC44" s="112"/>
      <c r="GTD44" s="112"/>
      <c r="GTE44" s="112"/>
      <c r="GTF44" s="112"/>
      <c r="GTG44" s="112"/>
      <c r="GTH44" s="112"/>
      <c r="GTI44" s="112"/>
      <c r="GTJ44" s="112"/>
      <c r="GTK44" s="112"/>
      <c r="GTL44" s="112"/>
      <c r="GTM44" s="112"/>
      <c r="GTN44" s="112"/>
      <c r="GTO44" s="112"/>
      <c r="GTP44" s="112"/>
      <c r="GTQ44" s="112"/>
      <c r="GTR44" s="112"/>
      <c r="GTS44" s="112"/>
      <c r="GTT44" s="112"/>
      <c r="GTU44" s="112"/>
      <c r="GTV44" s="112"/>
      <c r="GTW44" s="112"/>
      <c r="GTX44" s="112"/>
      <c r="GTY44" s="112"/>
      <c r="GTZ44" s="112"/>
      <c r="GUA44" s="112"/>
      <c r="GUB44" s="112"/>
      <c r="GUC44" s="112"/>
      <c r="GUD44" s="112"/>
      <c r="GUE44" s="112"/>
      <c r="GUF44" s="112"/>
      <c r="GUG44" s="112"/>
      <c r="GUH44" s="112"/>
      <c r="GUI44" s="112"/>
      <c r="GUJ44" s="112"/>
      <c r="GUK44" s="112"/>
      <c r="GUL44" s="112"/>
      <c r="GUM44" s="112"/>
      <c r="GUN44" s="112"/>
      <c r="GUO44" s="112"/>
      <c r="GUP44" s="112"/>
      <c r="GUQ44" s="112"/>
      <c r="GUR44" s="112"/>
      <c r="GUS44" s="112"/>
      <c r="GUT44" s="112"/>
      <c r="GUU44" s="112"/>
      <c r="GUV44" s="112"/>
      <c r="GUW44" s="112"/>
      <c r="GUX44" s="112"/>
      <c r="GUY44" s="112"/>
      <c r="GUZ44" s="112"/>
      <c r="GVA44" s="112"/>
      <c r="GVB44" s="112"/>
      <c r="GVC44" s="112"/>
      <c r="GVD44" s="112"/>
      <c r="GVE44" s="112"/>
      <c r="GVF44" s="112"/>
      <c r="GVG44" s="112"/>
      <c r="GVH44" s="112"/>
      <c r="GVI44" s="112"/>
      <c r="GVJ44" s="112"/>
      <c r="GVK44" s="112"/>
      <c r="GVL44" s="112"/>
      <c r="GVM44" s="112"/>
      <c r="GVN44" s="112"/>
      <c r="GVO44" s="112"/>
      <c r="GVP44" s="112"/>
      <c r="GVQ44" s="112"/>
      <c r="GVR44" s="112"/>
      <c r="GVS44" s="112"/>
      <c r="GVT44" s="112"/>
      <c r="GVU44" s="112"/>
      <c r="GVV44" s="112"/>
      <c r="GVW44" s="112"/>
      <c r="GVX44" s="112"/>
      <c r="GVY44" s="112"/>
      <c r="GVZ44" s="112"/>
      <c r="GWA44" s="112"/>
      <c r="GWB44" s="112"/>
      <c r="GWC44" s="112"/>
      <c r="GWD44" s="112"/>
      <c r="GWE44" s="112"/>
      <c r="GWF44" s="112"/>
      <c r="GWG44" s="112"/>
      <c r="GWH44" s="112"/>
      <c r="GWI44" s="112"/>
      <c r="GWJ44" s="112"/>
      <c r="GWK44" s="112"/>
      <c r="GWL44" s="112"/>
      <c r="GWM44" s="112"/>
      <c r="GWN44" s="112"/>
      <c r="GWO44" s="112"/>
      <c r="GWP44" s="112"/>
      <c r="GWQ44" s="112"/>
      <c r="GWR44" s="112"/>
      <c r="GWS44" s="112"/>
      <c r="GWT44" s="112"/>
      <c r="GWU44" s="112"/>
      <c r="GWV44" s="112"/>
      <c r="GWW44" s="112"/>
      <c r="GWX44" s="112"/>
      <c r="GWY44" s="112"/>
      <c r="GWZ44" s="112"/>
      <c r="GXA44" s="112"/>
      <c r="GXB44" s="112"/>
      <c r="GXC44" s="112"/>
      <c r="GXD44" s="112"/>
      <c r="GXE44" s="112"/>
      <c r="GXF44" s="112"/>
      <c r="GXG44" s="112"/>
      <c r="GXH44" s="112"/>
      <c r="GXI44" s="112"/>
      <c r="GXJ44" s="112"/>
      <c r="GXK44" s="112"/>
      <c r="GXL44" s="112"/>
      <c r="GXM44" s="112"/>
      <c r="GXN44" s="112"/>
      <c r="GXO44" s="112"/>
      <c r="GXP44" s="112"/>
      <c r="GXQ44" s="112"/>
      <c r="GXR44" s="112"/>
      <c r="GXS44" s="112"/>
      <c r="GXT44" s="112"/>
      <c r="GXU44" s="112"/>
      <c r="GXV44" s="112"/>
      <c r="GXW44" s="112"/>
      <c r="GXX44" s="112"/>
      <c r="GXY44" s="112"/>
      <c r="GXZ44" s="112"/>
      <c r="GYA44" s="112"/>
      <c r="GYB44" s="112"/>
      <c r="GYC44" s="112"/>
      <c r="GYD44" s="112"/>
      <c r="GYE44" s="112"/>
      <c r="GYF44" s="112"/>
      <c r="GYG44" s="112"/>
      <c r="GYH44" s="112"/>
      <c r="GYI44" s="112"/>
      <c r="GYJ44" s="112"/>
      <c r="GYK44" s="112"/>
      <c r="GYL44" s="112"/>
      <c r="GYM44" s="112"/>
      <c r="GYN44" s="112"/>
      <c r="GYO44" s="112"/>
      <c r="GYP44" s="112"/>
      <c r="GYQ44" s="112"/>
      <c r="GYR44" s="112"/>
      <c r="GYS44" s="112"/>
      <c r="GYT44" s="112"/>
      <c r="GYU44" s="112"/>
      <c r="GYV44" s="112"/>
      <c r="GYW44" s="112"/>
      <c r="GYX44" s="112"/>
      <c r="GYY44" s="112"/>
      <c r="GYZ44" s="112"/>
      <c r="GZA44" s="112"/>
      <c r="GZB44" s="112"/>
      <c r="GZC44" s="112"/>
      <c r="GZD44" s="112"/>
      <c r="GZE44" s="112"/>
      <c r="GZF44" s="112"/>
      <c r="GZG44" s="112"/>
      <c r="GZH44" s="112"/>
      <c r="GZI44" s="112"/>
      <c r="GZJ44" s="112"/>
      <c r="GZK44" s="112"/>
      <c r="GZL44" s="112"/>
      <c r="GZM44" s="112"/>
      <c r="GZN44" s="112"/>
      <c r="GZO44" s="112"/>
      <c r="GZP44" s="112"/>
      <c r="GZQ44" s="112"/>
      <c r="GZR44" s="112"/>
      <c r="GZS44" s="112"/>
      <c r="GZT44" s="112"/>
      <c r="GZU44" s="112"/>
      <c r="GZV44" s="112"/>
      <c r="GZW44" s="112"/>
      <c r="GZX44" s="112"/>
      <c r="GZY44" s="112"/>
      <c r="GZZ44" s="112"/>
      <c r="HAA44" s="112"/>
      <c r="HAB44" s="112"/>
      <c r="HAC44" s="112"/>
      <c r="HAD44" s="112"/>
      <c r="HAE44" s="112"/>
      <c r="HAF44" s="112"/>
      <c r="HAG44" s="112"/>
      <c r="HAH44" s="112"/>
      <c r="HAI44" s="112"/>
      <c r="HAJ44" s="112"/>
      <c r="HAK44" s="112"/>
      <c r="HAL44" s="112"/>
      <c r="HAM44" s="112"/>
      <c r="HAN44" s="112"/>
      <c r="HAO44" s="112"/>
      <c r="HAP44" s="112"/>
      <c r="HAQ44" s="112"/>
      <c r="HAR44" s="112"/>
      <c r="HAS44" s="112"/>
      <c r="HAT44" s="112"/>
      <c r="HAU44" s="112"/>
      <c r="HAV44" s="112"/>
      <c r="HAW44" s="112"/>
      <c r="HAX44" s="112"/>
      <c r="HAY44" s="112"/>
      <c r="HAZ44" s="112"/>
      <c r="HBA44" s="112"/>
      <c r="HBB44" s="112"/>
      <c r="HBC44" s="112"/>
      <c r="HBD44" s="112"/>
      <c r="HBE44" s="112"/>
      <c r="HBF44" s="112"/>
      <c r="HBG44" s="112"/>
      <c r="HBH44" s="112"/>
      <c r="HBI44" s="112"/>
      <c r="HBJ44" s="112"/>
      <c r="HBK44" s="112"/>
      <c r="HBL44" s="112"/>
      <c r="HBM44" s="112"/>
      <c r="HBN44" s="112"/>
      <c r="HBO44" s="112"/>
      <c r="HBP44" s="112"/>
      <c r="HBQ44" s="112"/>
      <c r="HBR44" s="112"/>
      <c r="HBS44" s="112"/>
      <c r="HBT44" s="112"/>
      <c r="HBU44" s="112"/>
      <c r="HBV44" s="112"/>
      <c r="HBW44" s="112"/>
      <c r="HBX44" s="112"/>
      <c r="HBY44" s="112"/>
      <c r="HBZ44" s="112"/>
      <c r="HCA44" s="112"/>
      <c r="HCB44" s="112"/>
      <c r="HCC44" s="112"/>
      <c r="HCD44" s="112"/>
      <c r="HCE44" s="112"/>
      <c r="HCF44" s="112"/>
      <c r="HCG44" s="112"/>
      <c r="HCH44" s="112"/>
      <c r="HCI44" s="112"/>
      <c r="HCJ44" s="112"/>
      <c r="HCK44" s="112"/>
      <c r="HCL44" s="112"/>
      <c r="HCM44" s="112"/>
      <c r="HCN44" s="112"/>
      <c r="HCO44" s="112"/>
      <c r="HCP44" s="112"/>
      <c r="HCQ44" s="112"/>
      <c r="HCR44" s="112"/>
      <c r="HCS44" s="112"/>
      <c r="HCT44" s="112"/>
      <c r="HCU44" s="112"/>
      <c r="HCV44" s="112"/>
      <c r="HCW44" s="112"/>
      <c r="HCX44" s="112"/>
      <c r="HCY44" s="112"/>
      <c r="HCZ44" s="112"/>
      <c r="HDA44" s="112"/>
      <c r="HDB44" s="112"/>
      <c r="HDC44" s="112"/>
      <c r="HDD44" s="112"/>
      <c r="HDE44" s="112"/>
      <c r="HDF44" s="112"/>
      <c r="HDG44" s="112"/>
      <c r="HDH44" s="112"/>
      <c r="HDI44" s="112"/>
      <c r="HDJ44" s="112"/>
      <c r="HDK44" s="112"/>
      <c r="HDL44" s="112"/>
      <c r="HDM44" s="112"/>
      <c r="HDN44" s="112"/>
      <c r="HDO44" s="112"/>
      <c r="HDP44" s="112"/>
      <c r="HDQ44" s="112"/>
      <c r="HDR44" s="112"/>
      <c r="HDS44" s="112"/>
      <c r="HDT44" s="112"/>
      <c r="HDU44" s="112"/>
      <c r="HDV44" s="112"/>
      <c r="HDW44" s="112"/>
      <c r="HDX44" s="112"/>
      <c r="HDY44" s="112"/>
      <c r="HDZ44" s="112"/>
      <c r="HEA44" s="112"/>
      <c r="HEB44" s="112"/>
      <c r="HEC44" s="112"/>
      <c r="HED44" s="112"/>
      <c r="HEE44" s="112"/>
      <c r="HEF44" s="112"/>
      <c r="HEG44" s="112"/>
      <c r="HEH44" s="112"/>
      <c r="HEI44" s="112"/>
      <c r="HEJ44" s="112"/>
      <c r="HEK44" s="112"/>
      <c r="HEL44" s="112"/>
      <c r="HEM44" s="112"/>
      <c r="HEN44" s="112"/>
      <c r="HEO44" s="112"/>
      <c r="HEP44" s="112"/>
      <c r="HEQ44" s="112"/>
      <c r="HER44" s="112"/>
      <c r="HES44" s="112"/>
      <c r="HET44" s="112"/>
      <c r="HEU44" s="112"/>
      <c r="HEV44" s="112"/>
      <c r="HEW44" s="112"/>
      <c r="HEX44" s="112"/>
      <c r="HEY44" s="112"/>
      <c r="HEZ44" s="112"/>
      <c r="HFA44" s="112"/>
      <c r="HFB44" s="112"/>
      <c r="HFC44" s="112"/>
      <c r="HFD44" s="112"/>
      <c r="HFE44" s="112"/>
      <c r="HFF44" s="112"/>
      <c r="HFG44" s="112"/>
      <c r="HFH44" s="112"/>
      <c r="HFI44" s="112"/>
      <c r="HFJ44" s="112"/>
      <c r="HFK44" s="112"/>
      <c r="HFL44" s="112"/>
      <c r="HFM44" s="112"/>
      <c r="HFN44" s="112"/>
      <c r="HFO44" s="112"/>
      <c r="HFP44" s="112"/>
      <c r="HFQ44" s="112"/>
      <c r="HFR44" s="112"/>
      <c r="HFS44" s="112"/>
      <c r="HFT44" s="112"/>
      <c r="HFU44" s="112"/>
      <c r="HFV44" s="112"/>
      <c r="HFW44" s="112"/>
      <c r="HFX44" s="112"/>
      <c r="HFY44" s="112"/>
      <c r="HFZ44" s="112"/>
      <c r="HGA44" s="112"/>
      <c r="HGB44" s="112"/>
      <c r="HGC44" s="112"/>
      <c r="HGD44" s="112"/>
      <c r="HGE44" s="112"/>
      <c r="HGF44" s="112"/>
      <c r="HGG44" s="112"/>
      <c r="HGH44" s="112"/>
      <c r="HGI44" s="112"/>
      <c r="HGJ44" s="112"/>
      <c r="HGK44" s="112"/>
      <c r="HGL44" s="112"/>
      <c r="HGM44" s="112"/>
      <c r="HGN44" s="112"/>
      <c r="HGO44" s="112"/>
      <c r="HGP44" s="112"/>
      <c r="HGQ44" s="112"/>
      <c r="HGR44" s="112"/>
      <c r="HGS44" s="112"/>
      <c r="HGT44" s="112"/>
      <c r="HGU44" s="112"/>
      <c r="HGV44" s="112"/>
      <c r="HGW44" s="112"/>
      <c r="HGX44" s="112"/>
      <c r="HGY44" s="112"/>
      <c r="HGZ44" s="112"/>
      <c r="HHA44" s="112"/>
      <c r="HHB44" s="112"/>
      <c r="HHC44" s="112"/>
      <c r="HHD44" s="112"/>
      <c r="HHE44" s="112"/>
      <c r="HHF44" s="112"/>
      <c r="HHG44" s="112"/>
      <c r="HHH44" s="112"/>
      <c r="HHI44" s="112"/>
      <c r="HHJ44" s="112"/>
      <c r="HHK44" s="112"/>
      <c r="HHL44" s="112"/>
      <c r="HHM44" s="112"/>
      <c r="HHN44" s="112"/>
      <c r="HHO44" s="112"/>
      <c r="HHP44" s="112"/>
      <c r="HHQ44" s="112"/>
      <c r="HHR44" s="112"/>
      <c r="HHS44" s="112"/>
      <c r="HHT44" s="112"/>
      <c r="HHU44" s="112"/>
      <c r="HHV44" s="112"/>
      <c r="HHW44" s="112"/>
      <c r="HHX44" s="112"/>
      <c r="HHY44" s="112"/>
      <c r="HHZ44" s="112"/>
      <c r="HIA44" s="112"/>
      <c r="HIB44" s="112"/>
      <c r="HIC44" s="112"/>
      <c r="HID44" s="112"/>
      <c r="HIE44" s="112"/>
      <c r="HIF44" s="112"/>
      <c r="HIG44" s="112"/>
      <c r="HIH44" s="112"/>
      <c r="HII44" s="112"/>
      <c r="HIJ44" s="112"/>
      <c r="HIK44" s="112"/>
      <c r="HIL44" s="112"/>
      <c r="HIM44" s="112"/>
      <c r="HIN44" s="112"/>
      <c r="HIO44" s="112"/>
      <c r="HIP44" s="112"/>
      <c r="HIQ44" s="112"/>
      <c r="HIR44" s="112"/>
      <c r="HIS44" s="112"/>
      <c r="HIT44" s="112"/>
      <c r="HIU44" s="112"/>
      <c r="HIV44" s="112"/>
      <c r="HIW44" s="112"/>
      <c r="HIX44" s="112"/>
      <c r="HIY44" s="112"/>
      <c r="HIZ44" s="112"/>
      <c r="HJA44" s="112"/>
      <c r="HJB44" s="112"/>
      <c r="HJC44" s="112"/>
      <c r="HJD44" s="112"/>
      <c r="HJE44" s="112"/>
      <c r="HJF44" s="112"/>
      <c r="HJG44" s="112"/>
      <c r="HJH44" s="112"/>
      <c r="HJI44" s="112"/>
      <c r="HJJ44" s="112"/>
      <c r="HJK44" s="112"/>
      <c r="HJL44" s="112"/>
      <c r="HJM44" s="112"/>
      <c r="HJN44" s="112"/>
      <c r="HJO44" s="112"/>
      <c r="HJP44" s="112"/>
      <c r="HJQ44" s="112"/>
      <c r="HJR44" s="112"/>
      <c r="HJS44" s="112"/>
      <c r="HJT44" s="112"/>
      <c r="HJU44" s="112"/>
      <c r="HJV44" s="112"/>
      <c r="HJW44" s="112"/>
      <c r="HJX44" s="112"/>
      <c r="HJY44" s="112"/>
      <c r="HJZ44" s="112"/>
      <c r="HKA44" s="112"/>
      <c r="HKB44" s="112"/>
      <c r="HKC44" s="112"/>
      <c r="HKD44" s="112"/>
      <c r="HKE44" s="112"/>
      <c r="HKF44" s="112"/>
      <c r="HKG44" s="112"/>
      <c r="HKH44" s="112"/>
      <c r="HKI44" s="112"/>
      <c r="HKJ44" s="112"/>
      <c r="HKK44" s="112"/>
      <c r="HKL44" s="112"/>
      <c r="HKM44" s="112"/>
      <c r="HKN44" s="112"/>
      <c r="HKO44" s="112"/>
      <c r="HKP44" s="112"/>
      <c r="HKQ44" s="112"/>
      <c r="HKR44" s="112"/>
      <c r="HKS44" s="112"/>
      <c r="HKT44" s="112"/>
      <c r="HKU44" s="112"/>
      <c r="HKV44" s="112"/>
      <c r="HKW44" s="112"/>
      <c r="HKX44" s="112"/>
      <c r="HKY44" s="112"/>
      <c r="HKZ44" s="112"/>
      <c r="HLA44" s="112"/>
      <c r="HLB44" s="112"/>
      <c r="HLC44" s="112"/>
      <c r="HLD44" s="112"/>
      <c r="HLE44" s="112"/>
      <c r="HLF44" s="112"/>
      <c r="HLG44" s="112"/>
      <c r="HLH44" s="112"/>
      <c r="HLI44" s="112"/>
      <c r="HLJ44" s="112"/>
      <c r="HLK44" s="112"/>
      <c r="HLL44" s="112"/>
      <c r="HLM44" s="112"/>
      <c r="HLN44" s="112"/>
      <c r="HLO44" s="112"/>
      <c r="HLP44" s="112"/>
      <c r="HLQ44" s="112"/>
      <c r="HLR44" s="112"/>
      <c r="HLS44" s="112"/>
      <c r="HLT44" s="112"/>
      <c r="HLU44" s="112"/>
      <c r="HLV44" s="112"/>
      <c r="HLW44" s="112"/>
      <c r="HLX44" s="112"/>
      <c r="HLY44" s="112"/>
      <c r="HLZ44" s="112"/>
      <c r="HMA44" s="112"/>
      <c r="HMB44" s="112"/>
      <c r="HMC44" s="112"/>
      <c r="HMD44" s="112"/>
      <c r="HME44" s="112"/>
      <c r="HMF44" s="112"/>
      <c r="HMG44" s="112"/>
      <c r="HMH44" s="112"/>
      <c r="HMI44" s="112"/>
      <c r="HMJ44" s="112"/>
      <c r="HMK44" s="112"/>
      <c r="HML44" s="112"/>
      <c r="HMM44" s="112"/>
      <c r="HMN44" s="112"/>
      <c r="HMO44" s="112"/>
      <c r="HMP44" s="112"/>
      <c r="HMQ44" s="112"/>
      <c r="HMR44" s="112"/>
      <c r="HMS44" s="112"/>
      <c r="HMT44" s="112"/>
      <c r="HMU44" s="112"/>
      <c r="HMV44" s="112"/>
      <c r="HMW44" s="112"/>
      <c r="HMX44" s="112"/>
      <c r="HMY44" s="112"/>
      <c r="HMZ44" s="112"/>
      <c r="HNA44" s="112"/>
      <c r="HNB44" s="112"/>
      <c r="HNC44" s="112"/>
      <c r="HND44" s="112"/>
      <c r="HNE44" s="112"/>
      <c r="HNF44" s="112"/>
      <c r="HNG44" s="112"/>
      <c r="HNH44" s="112"/>
      <c r="HNI44" s="112"/>
      <c r="HNJ44" s="112"/>
      <c r="HNK44" s="112"/>
      <c r="HNL44" s="112"/>
      <c r="HNM44" s="112"/>
      <c r="HNN44" s="112"/>
      <c r="HNO44" s="112"/>
      <c r="HNP44" s="112"/>
      <c r="HNQ44" s="112"/>
      <c r="HNR44" s="112"/>
      <c r="HNS44" s="112"/>
      <c r="HNT44" s="112"/>
      <c r="HNU44" s="112"/>
      <c r="HNV44" s="112"/>
      <c r="HNW44" s="112"/>
      <c r="HNX44" s="112"/>
      <c r="HNY44" s="112"/>
      <c r="HNZ44" s="112"/>
      <c r="HOA44" s="112"/>
      <c r="HOB44" s="112"/>
      <c r="HOC44" s="112"/>
      <c r="HOD44" s="112"/>
      <c r="HOE44" s="112"/>
      <c r="HOF44" s="112"/>
      <c r="HOG44" s="112"/>
      <c r="HOH44" s="112"/>
      <c r="HOI44" s="112"/>
      <c r="HOJ44" s="112"/>
      <c r="HOK44" s="112"/>
      <c r="HOL44" s="112"/>
      <c r="HOM44" s="112"/>
      <c r="HON44" s="112"/>
      <c r="HOO44" s="112"/>
      <c r="HOP44" s="112"/>
      <c r="HOQ44" s="112"/>
      <c r="HOR44" s="112"/>
      <c r="HOS44" s="112"/>
      <c r="HOT44" s="112"/>
      <c r="HOU44" s="112"/>
      <c r="HOV44" s="112"/>
      <c r="HOW44" s="112"/>
      <c r="HOX44" s="112"/>
      <c r="HOY44" s="112"/>
      <c r="HOZ44" s="112"/>
      <c r="HPA44" s="112"/>
      <c r="HPB44" s="112"/>
      <c r="HPC44" s="112"/>
      <c r="HPD44" s="112"/>
      <c r="HPE44" s="112"/>
      <c r="HPF44" s="112"/>
      <c r="HPG44" s="112"/>
      <c r="HPH44" s="112"/>
      <c r="HPI44" s="112"/>
      <c r="HPJ44" s="112"/>
      <c r="HPK44" s="112"/>
      <c r="HPL44" s="112"/>
      <c r="HPM44" s="112"/>
      <c r="HPN44" s="112"/>
      <c r="HPO44" s="112"/>
      <c r="HPP44" s="112"/>
      <c r="HPQ44" s="112"/>
      <c r="HPR44" s="112"/>
      <c r="HPS44" s="112"/>
      <c r="HPT44" s="112"/>
      <c r="HPU44" s="112"/>
      <c r="HPV44" s="112"/>
      <c r="HPW44" s="112"/>
      <c r="HPX44" s="112"/>
      <c r="HPY44" s="112"/>
      <c r="HPZ44" s="112"/>
      <c r="HQA44" s="112"/>
      <c r="HQB44" s="112"/>
      <c r="HQC44" s="112"/>
      <c r="HQD44" s="112"/>
      <c r="HQE44" s="112"/>
      <c r="HQF44" s="112"/>
      <c r="HQG44" s="112"/>
      <c r="HQH44" s="112"/>
      <c r="HQI44" s="112"/>
      <c r="HQJ44" s="112"/>
      <c r="HQK44" s="112"/>
      <c r="HQL44" s="112"/>
      <c r="HQM44" s="112"/>
      <c r="HQN44" s="112"/>
      <c r="HQO44" s="112"/>
      <c r="HQP44" s="112"/>
      <c r="HQQ44" s="112"/>
      <c r="HQR44" s="112"/>
      <c r="HQS44" s="112"/>
      <c r="HQT44" s="112"/>
      <c r="HQU44" s="112"/>
      <c r="HQV44" s="112"/>
      <c r="HQW44" s="112"/>
      <c r="HQX44" s="112"/>
      <c r="HQY44" s="112"/>
      <c r="HQZ44" s="112"/>
      <c r="HRA44" s="112"/>
      <c r="HRB44" s="112"/>
      <c r="HRC44" s="112"/>
      <c r="HRD44" s="112"/>
      <c r="HRE44" s="112"/>
      <c r="HRF44" s="112"/>
      <c r="HRG44" s="112"/>
      <c r="HRH44" s="112"/>
      <c r="HRI44" s="112"/>
      <c r="HRJ44" s="112"/>
      <c r="HRK44" s="112"/>
      <c r="HRL44" s="112"/>
      <c r="HRM44" s="112"/>
      <c r="HRN44" s="112"/>
      <c r="HRO44" s="112"/>
      <c r="HRP44" s="112"/>
      <c r="HRQ44" s="112"/>
      <c r="HRR44" s="112"/>
      <c r="HRS44" s="112"/>
      <c r="HRT44" s="112"/>
      <c r="HRU44" s="112"/>
      <c r="HRV44" s="112"/>
      <c r="HRW44" s="112"/>
      <c r="HRX44" s="112"/>
      <c r="HRY44" s="112"/>
      <c r="HRZ44" s="112"/>
      <c r="HSA44" s="112"/>
      <c r="HSB44" s="112"/>
      <c r="HSC44" s="112"/>
      <c r="HSD44" s="112"/>
      <c r="HSE44" s="112"/>
      <c r="HSF44" s="112"/>
      <c r="HSG44" s="112"/>
      <c r="HSH44" s="112"/>
      <c r="HSI44" s="112"/>
      <c r="HSJ44" s="112"/>
      <c r="HSK44" s="112"/>
      <c r="HSL44" s="112"/>
      <c r="HSM44" s="112"/>
      <c r="HSN44" s="112"/>
      <c r="HSO44" s="112"/>
      <c r="HSP44" s="112"/>
      <c r="HSQ44" s="112"/>
      <c r="HSR44" s="112"/>
      <c r="HSS44" s="112"/>
      <c r="HST44" s="112"/>
      <c r="HSU44" s="112"/>
      <c r="HSV44" s="112"/>
      <c r="HSW44" s="112"/>
      <c r="HSX44" s="112"/>
      <c r="HSY44" s="112"/>
      <c r="HSZ44" s="112"/>
      <c r="HTA44" s="112"/>
      <c r="HTB44" s="112"/>
      <c r="HTC44" s="112"/>
      <c r="HTD44" s="112"/>
      <c r="HTE44" s="112"/>
      <c r="HTF44" s="112"/>
      <c r="HTG44" s="112"/>
      <c r="HTH44" s="112"/>
      <c r="HTI44" s="112"/>
      <c r="HTJ44" s="112"/>
      <c r="HTK44" s="112"/>
      <c r="HTL44" s="112"/>
      <c r="HTM44" s="112"/>
      <c r="HTN44" s="112"/>
    </row>
    <row r="45" spans="1:5942" ht="9.9499999999999993" hidden="1" customHeight="1" x14ac:dyDescent="0.2">
      <c r="A45" s="350" t="s">
        <v>63</v>
      </c>
      <c r="B45" s="71">
        <v>54</v>
      </c>
      <c r="C45" s="340"/>
      <c r="D45" s="339">
        <f t="shared" si="41"/>
        <v>54</v>
      </c>
      <c r="E45" s="339">
        <v>2</v>
      </c>
      <c r="F45" s="340"/>
      <c r="G45" s="339">
        <f t="shared" si="42"/>
        <v>2</v>
      </c>
      <c r="H45" s="251">
        <f>E45/B45</f>
        <v>3.7037037037037035E-2</v>
      </c>
      <c r="I45" s="251" t="e">
        <f t="shared" si="3"/>
        <v>#DIV/0!</v>
      </c>
      <c r="J45" s="251">
        <f t="shared" si="4"/>
        <v>3.7037037037037035E-2</v>
      </c>
      <c r="K45" s="473">
        <f>54+1</f>
        <v>55</v>
      </c>
      <c r="L45" s="340"/>
      <c r="M45" s="339">
        <f t="shared" si="5"/>
        <v>55</v>
      </c>
      <c r="N45" s="473">
        <f>7+1</f>
        <v>8</v>
      </c>
      <c r="O45" s="340"/>
      <c r="P45" s="339">
        <f t="shared" si="6"/>
        <v>8</v>
      </c>
      <c r="Q45" s="251">
        <f t="shared" si="7"/>
        <v>0.14545454545454545</v>
      </c>
      <c r="R45" s="251" t="e">
        <f t="shared" si="8"/>
        <v>#DIV/0!</v>
      </c>
      <c r="S45" s="251">
        <f t="shared" si="9"/>
        <v>0.14545454545454545</v>
      </c>
      <c r="T45" s="473">
        <f>26+4</f>
        <v>30</v>
      </c>
      <c r="U45" s="340"/>
      <c r="V45" s="339">
        <f t="shared" si="10"/>
        <v>30</v>
      </c>
      <c r="W45" s="473">
        <v>4</v>
      </c>
      <c r="X45" s="340"/>
      <c r="Y45" s="339">
        <f t="shared" si="11"/>
        <v>4</v>
      </c>
      <c r="Z45" s="251">
        <f t="shared" si="12"/>
        <v>0.13333333333333333</v>
      </c>
      <c r="AA45" s="251" t="e">
        <f t="shared" si="13"/>
        <v>#DIV/0!</v>
      </c>
      <c r="AB45" s="251">
        <f t="shared" si="14"/>
        <v>0.13333333333333333</v>
      </c>
      <c r="AC45" s="340"/>
      <c r="AD45" s="340"/>
      <c r="AE45" s="339">
        <f t="shared" si="15"/>
        <v>0</v>
      </c>
      <c r="AF45" s="340"/>
      <c r="AG45" s="340"/>
      <c r="AH45" s="339">
        <f t="shared" si="16"/>
        <v>0</v>
      </c>
      <c r="AI45" s="251" t="e">
        <f t="shared" si="17"/>
        <v>#DIV/0!</v>
      </c>
      <c r="AJ45" s="251" t="e">
        <f t="shared" si="18"/>
        <v>#DIV/0!</v>
      </c>
      <c r="AK45" s="251" t="e">
        <f t="shared" si="19"/>
        <v>#DIV/0!</v>
      </c>
      <c r="AL45" s="339">
        <f t="shared" si="122"/>
        <v>139</v>
      </c>
      <c r="AM45" s="339">
        <f t="shared" si="123"/>
        <v>0</v>
      </c>
      <c r="AN45" s="339">
        <f t="shared" si="124"/>
        <v>139</v>
      </c>
      <c r="AO45" s="339">
        <f t="shared" si="125"/>
        <v>14</v>
      </c>
      <c r="AP45" s="339">
        <f t="shared" si="126"/>
        <v>0</v>
      </c>
      <c r="AQ45" s="339">
        <f t="shared" si="121"/>
        <v>14</v>
      </c>
      <c r="AR45" s="251">
        <f>AO45/AL45</f>
        <v>0.10071942446043165</v>
      </c>
      <c r="AS45" s="251" t="e">
        <f t="shared" si="23"/>
        <v>#DIV/0!</v>
      </c>
      <c r="AT45" s="251">
        <f t="shared" si="24"/>
        <v>0.10071942446043165</v>
      </c>
      <c r="AU45" s="49"/>
    </row>
    <row r="46" spans="1:5942" s="111" customFormat="1" ht="9.9499999999999993" hidden="1" customHeight="1" x14ac:dyDescent="0.25">
      <c r="A46" s="386" t="s">
        <v>40</v>
      </c>
      <c r="B46" s="337">
        <f>SUM(B47)</f>
        <v>50</v>
      </c>
      <c r="C46" s="337">
        <f>SUM(C47)</f>
        <v>15</v>
      </c>
      <c r="D46" s="337">
        <f t="shared" si="41"/>
        <v>65</v>
      </c>
      <c r="E46" s="337">
        <f>SUM(E47)</f>
        <v>4</v>
      </c>
      <c r="F46" s="337">
        <f>SUM(F47)</f>
        <v>0</v>
      </c>
      <c r="G46" s="337">
        <f t="shared" si="42"/>
        <v>4</v>
      </c>
      <c r="H46" s="263">
        <f t="shared" si="43"/>
        <v>0.08</v>
      </c>
      <c r="I46" s="263">
        <f t="shared" si="3"/>
        <v>0</v>
      </c>
      <c r="J46" s="263">
        <f t="shared" si="4"/>
        <v>6.1538461538461542E-2</v>
      </c>
      <c r="K46" s="337">
        <f t="shared" ref="K46:L46" si="127">SUM(K47)</f>
        <v>37</v>
      </c>
      <c r="L46" s="337">
        <f t="shared" si="127"/>
        <v>0</v>
      </c>
      <c r="M46" s="337">
        <f t="shared" si="5"/>
        <v>37</v>
      </c>
      <c r="N46" s="337">
        <f t="shared" ref="N46:O46" si="128">SUM(N47)</f>
        <v>3</v>
      </c>
      <c r="O46" s="337">
        <f t="shared" si="128"/>
        <v>0</v>
      </c>
      <c r="P46" s="337">
        <f t="shared" si="6"/>
        <v>3</v>
      </c>
      <c r="Q46" s="263">
        <f t="shared" si="7"/>
        <v>8.1081081081081086E-2</v>
      </c>
      <c r="R46" s="263" t="e">
        <f t="shared" si="8"/>
        <v>#DIV/0!</v>
      </c>
      <c r="S46" s="263">
        <f t="shared" si="9"/>
        <v>8.1081081081081086E-2</v>
      </c>
      <c r="T46" s="337">
        <f t="shared" ref="T46:U46" si="129">SUM(T47)</f>
        <v>41</v>
      </c>
      <c r="U46" s="337">
        <f t="shared" si="129"/>
        <v>0</v>
      </c>
      <c r="V46" s="337">
        <f t="shared" si="10"/>
        <v>41</v>
      </c>
      <c r="W46" s="337">
        <f t="shared" ref="W46:X46" si="130">SUM(W47)</f>
        <v>0</v>
      </c>
      <c r="X46" s="337">
        <f t="shared" si="130"/>
        <v>0</v>
      </c>
      <c r="Y46" s="337">
        <f t="shared" si="11"/>
        <v>0</v>
      </c>
      <c r="Z46" s="263">
        <f t="shared" si="12"/>
        <v>0</v>
      </c>
      <c r="AA46" s="263" t="e">
        <f t="shared" si="13"/>
        <v>#DIV/0!</v>
      </c>
      <c r="AB46" s="263">
        <f t="shared" si="14"/>
        <v>0</v>
      </c>
      <c r="AC46" s="337">
        <f t="shared" ref="AC46:AD46" si="131">SUM(AC47)</f>
        <v>0</v>
      </c>
      <c r="AD46" s="337">
        <f t="shared" si="131"/>
        <v>0</v>
      </c>
      <c r="AE46" s="337">
        <f t="shared" si="15"/>
        <v>0</v>
      </c>
      <c r="AF46" s="337">
        <f t="shared" ref="AF46:AG46" si="132">SUM(AF47)</f>
        <v>0</v>
      </c>
      <c r="AG46" s="337">
        <f t="shared" si="132"/>
        <v>0</v>
      </c>
      <c r="AH46" s="337">
        <f t="shared" si="16"/>
        <v>0</v>
      </c>
      <c r="AI46" s="263" t="e">
        <f t="shared" si="17"/>
        <v>#DIV/0!</v>
      </c>
      <c r="AJ46" s="263" t="e">
        <f t="shared" si="18"/>
        <v>#DIV/0!</v>
      </c>
      <c r="AK46" s="263" t="e">
        <f t="shared" si="19"/>
        <v>#DIV/0!</v>
      </c>
      <c r="AL46" s="337">
        <f>SUM(AL47)</f>
        <v>128</v>
      </c>
      <c r="AM46" s="337">
        <f>SUM(AM47)</f>
        <v>15</v>
      </c>
      <c r="AN46" s="337">
        <f t="shared" si="45"/>
        <v>143</v>
      </c>
      <c r="AO46" s="337">
        <f>SUM(AO47)</f>
        <v>7</v>
      </c>
      <c r="AP46" s="337">
        <f>SUM(AP47)</f>
        <v>0</v>
      </c>
      <c r="AQ46" s="337">
        <f t="shared" ref="AQ46:AQ52" si="133">SUM(AO46:AP46)</f>
        <v>7</v>
      </c>
      <c r="AR46" s="263">
        <f t="shared" ref="AR46:AR47" si="134">AO46/AL46</f>
        <v>5.46875E-2</v>
      </c>
      <c r="AS46" s="263">
        <f t="shared" si="23"/>
        <v>0</v>
      </c>
      <c r="AT46" s="263">
        <f t="shared" si="24"/>
        <v>4.8951048951048952E-2</v>
      </c>
      <c r="AU46" s="117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  <c r="BAW46" s="112"/>
      <c r="BAX46" s="112"/>
      <c r="BAY46" s="112"/>
      <c r="BAZ46" s="112"/>
      <c r="BBA46" s="112"/>
      <c r="BBB46" s="112"/>
      <c r="BBC46" s="112"/>
      <c r="BBD46" s="112"/>
      <c r="BBE46" s="112"/>
      <c r="BBF46" s="112"/>
      <c r="BBG46" s="112"/>
      <c r="BBH46" s="112"/>
      <c r="BBI46" s="112"/>
      <c r="BBJ46" s="112"/>
      <c r="BBK46" s="112"/>
      <c r="BBL46" s="112"/>
      <c r="BBM46" s="112"/>
      <c r="BBN46" s="112"/>
      <c r="BBO46" s="112"/>
      <c r="BBP46" s="112"/>
      <c r="BBQ46" s="112"/>
      <c r="BBR46" s="112"/>
      <c r="BBS46" s="112"/>
      <c r="BBT46" s="112"/>
      <c r="BBU46" s="112"/>
      <c r="BBV46" s="112"/>
      <c r="BBW46" s="112"/>
      <c r="BBX46" s="112"/>
      <c r="BBY46" s="112"/>
      <c r="BBZ46" s="112"/>
      <c r="BCA46" s="112"/>
      <c r="BCB46" s="112"/>
      <c r="BCC46" s="112"/>
      <c r="BCD46" s="112"/>
      <c r="BCE46" s="112"/>
      <c r="BCF46" s="112"/>
      <c r="BCG46" s="112"/>
      <c r="BCH46" s="112"/>
      <c r="BCI46" s="112"/>
      <c r="BCJ46" s="112"/>
      <c r="BCK46" s="112"/>
      <c r="BCL46" s="112"/>
      <c r="BCM46" s="112"/>
      <c r="BCN46" s="112"/>
      <c r="BCO46" s="112"/>
      <c r="BCP46" s="112"/>
      <c r="BCQ46" s="112"/>
      <c r="BCR46" s="112"/>
      <c r="BCS46" s="112"/>
      <c r="BCT46" s="112"/>
      <c r="BCU46" s="112"/>
      <c r="BCV46" s="112"/>
      <c r="BCW46" s="112"/>
      <c r="BCX46" s="112"/>
      <c r="BCY46" s="112"/>
      <c r="BCZ46" s="112"/>
      <c r="BDA46" s="112"/>
      <c r="BDB46" s="112"/>
      <c r="BDC46" s="112"/>
      <c r="BDD46" s="112"/>
      <c r="BDE46" s="112"/>
      <c r="BDF46" s="112"/>
      <c r="BDG46" s="112"/>
      <c r="BDH46" s="112"/>
      <c r="BDI46" s="112"/>
      <c r="BDJ46" s="112"/>
      <c r="BDK46" s="112"/>
      <c r="BDL46" s="112"/>
      <c r="BDM46" s="112"/>
      <c r="BDN46" s="112"/>
      <c r="BDO46" s="112"/>
      <c r="BDP46" s="112"/>
      <c r="BDQ46" s="112"/>
      <c r="BDR46" s="112"/>
      <c r="BDS46" s="112"/>
      <c r="BDT46" s="112"/>
      <c r="BDU46" s="112"/>
      <c r="BDV46" s="112"/>
      <c r="BDW46" s="112"/>
      <c r="BDX46" s="112"/>
      <c r="BDY46" s="112"/>
      <c r="BDZ46" s="112"/>
      <c r="BEA46" s="112"/>
      <c r="BEB46" s="112"/>
      <c r="BEC46" s="112"/>
      <c r="BED46" s="112"/>
      <c r="BEE46" s="112"/>
      <c r="BEF46" s="112"/>
      <c r="BEG46" s="112"/>
      <c r="BEH46" s="112"/>
      <c r="BEI46" s="112"/>
      <c r="BEJ46" s="112"/>
      <c r="BEK46" s="112"/>
      <c r="BEL46" s="112"/>
      <c r="BEM46" s="112"/>
      <c r="BEN46" s="112"/>
      <c r="BEO46" s="112"/>
      <c r="BEP46" s="112"/>
      <c r="BEQ46" s="112"/>
      <c r="BER46" s="112"/>
      <c r="BES46" s="112"/>
      <c r="BET46" s="112"/>
      <c r="BEU46" s="112"/>
      <c r="BEV46" s="112"/>
      <c r="BEW46" s="112"/>
      <c r="BEX46" s="112"/>
      <c r="BEY46" s="112"/>
      <c r="BEZ46" s="112"/>
      <c r="BFA46" s="112"/>
      <c r="BFB46" s="112"/>
      <c r="BFC46" s="112"/>
      <c r="BFD46" s="112"/>
      <c r="BFE46" s="112"/>
      <c r="BFF46" s="112"/>
      <c r="BFG46" s="112"/>
      <c r="BFH46" s="112"/>
      <c r="BFI46" s="112"/>
      <c r="BFJ46" s="112"/>
      <c r="BFK46" s="112"/>
      <c r="BFL46" s="112"/>
      <c r="BFM46" s="112"/>
      <c r="BFN46" s="112"/>
      <c r="BFO46" s="112"/>
      <c r="BFP46" s="112"/>
      <c r="BFQ46" s="112"/>
      <c r="BFR46" s="112"/>
      <c r="BFS46" s="112"/>
      <c r="BFT46" s="112"/>
      <c r="BFU46" s="112"/>
      <c r="BFV46" s="112"/>
      <c r="BFW46" s="112"/>
      <c r="BFX46" s="112"/>
      <c r="BFY46" s="112"/>
      <c r="BFZ46" s="112"/>
      <c r="BGA46" s="112"/>
      <c r="BGB46" s="112"/>
      <c r="BGC46" s="112"/>
      <c r="BGD46" s="112"/>
      <c r="BGE46" s="112"/>
      <c r="BGF46" s="112"/>
      <c r="BGG46" s="112"/>
      <c r="BGH46" s="112"/>
      <c r="BGI46" s="112"/>
      <c r="BGJ46" s="112"/>
      <c r="BGK46" s="112"/>
      <c r="BGL46" s="112"/>
      <c r="BGM46" s="112"/>
      <c r="BGN46" s="112"/>
      <c r="BGO46" s="112"/>
      <c r="BGP46" s="112"/>
      <c r="BGQ46" s="112"/>
      <c r="BGR46" s="112"/>
      <c r="BGS46" s="112"/>
      <c r="BGT46" s="112"/>
      <c r="BGU46" s="112"/>
      <c r="BGV46" s="112"/>
      <c r="BGW46" s="112"/>
      <c r="BGX46" s="112"/>
      <c r="BGY46" s="112"/>
      <c r="BGZ46" s="112"/>
      <c r="BHA46" s="112"/>
      <c r="BHB46" s="112"/>
      <c r="BHC46" s="112"/>
      <c r="BHD46" s="112"/>
      <c r="BHE46" s="112"/>
      <c r="BHF46" s="112"/>
      <c r="BHG46" s="112"/>
      <c r="BHH46" s="112"/>
      <c r="BHI46" s="112"/>
      <c r="BHJ46" s="112"/>
      <c r="BHK46" s="112"/>
      <c r="BHL46" s="112"/>
      <c r="BHM46" s="112"/>
      <c r="BHN46" s="112"/>
      <c r="BHO46" s="112"/>
      <c r="BHP46" s="112"/>
      <c r="BHQ46" s="112"/>
      <c r="BHR46" s="112"/>
      <c r="BHS46" s="112"/>
      <c r="BHT46" s="112"/>
      <c r="BHU46" s="112"/>
      <c r="BHV46" s="112"/>
      <c r="BHW46" s="112"/>
      <c r="BHX46" s="112"/>
      <c r="BHY46" s="112"/>
      <c r="BHZ46" s="112"/>
      <c r="BIA46" s="112"/>
      <c r="BIB46" s="112"/>
      <c r="BIC46" s="112"/>
      <c r="BID46" s="112"/>
      <c r="BIE46" s="112"/>
      <c r="BIF46" s="112"/>
      <c r="BIG46" s="112"/>
      <c r="BIH46" s="112"/>
      <c r="BII46" s="112"/>
      <c r="BIJ46" s="112"/>
      <c r="BIK46" s="112"/>
      <c r="BIL46" s="112"/>
      <c r="BIM46" s="112"/>
      <c r="BIN46" s="112"/>
      <c r="BIO46" s="112"/>
      <c r="BIP46" s="112"/>
      <c r="BIQ46" s="112"/>
      <c r="BIR46" s="112"/>
      <c r="BIS46" s="112"/>
      <c r="BIT46" s="112"/>
      <c r="BIU46" s="112"/>
      <c r="BIV46" s="112"/>
      <c r="BIW46" s="112"/>
      <c r="BIX46" s="112"/>
      <c r="BIY46" s="112"/>
      <c r="BIZ46" s="112"/>
      <c r="BJA46" s="112"/>
      <c r="BJB46" s="112"/>
      <c r="BJC46" s="112"/>
      <c r="BJD46" s="112"/>
      <c r="BJE46" s="112"/>
      <c r="BJF46" s="112"/>
      <c r="BJG46" s="112"/>
      <c r="BJH46" s="112"/>
      <c r="BJI46" s="112"/>
      <c r="BJJ46" s="112"/>
      <c r="BJK46" s="112"/>
      <c r="BJL46" s="112"/>
      <c r="BJM46" s="112"/>
      <c r="BJN46" s="112"/>
      <c r="BJO46" s="112"/>
      <c r="BJP46" s="112"/>
      <c r="BJQ46" s="112"/>
      <c r="BJR46" s="112"/>
      <c r="BJS46" s="112"/>
      <c r="BJT46" s="112"/>
      <c r="BJU46" s="112"/>
      <c r="BJV46" s="112"/>
      <c r="BJW46" s="112"/>
      <c r="BJX46" s="112"/>
      <c r="BJY46" s="112"/>
      <c r="BJZ46" s="112"/>
      <c r="BKA46" s="112"/>
      <c r="BKB46" s="112"/>
      <c r="BKC46" s="112"/>
      <c r="BKD46" s="112"/>
      <c r="BKE46" s="112"/>
      <c r="BKF46" s="112"/>
      <c r="BKG46" s="112"/>
      <c r="BKH46" s="112"/>
      <c r="BKI46" s="112"/>
      <c r="BKJ46" s="112"/>
      <c r="BKK46" s="112"/>
      <c r="BKL46" s="112"/>
      <c r="BKM46" s="112"/>
      <c r="BKN46" s="112"/>
      <c r="BKO46" s="112"/>
      <c r="BKP46" s="112"/>
      <c r="BKQ46" s="112"/>
      <c r="BKR46" s="112"/>
      <c r="BKS46" s="112"/>
      <c r="BKT46" s="112"/>
      <c r="BKU46" s="112"/>
      <c r="BKV46" s="112"/>
      <c r="BKW46" s="112"/>
      <c r="BKX46" s="112"/>
      <c r="BKY46" s="112"/>
      <c r="BKZ46" s="112"/>
      <c r="BLA46" s="112"/>
      <c r="BLB46" s="112"/>
      <c r="BLC46" s="112"/>
      <c r="BLD46" s="112"/>
      <c r="BLE46" s="112"/>
      <c r="BLF46" s="112"/>
      <c r="BLG46" s="112"/>
      <c r="BLH46" s="112"/>
      <c r="BLI46" s="112"/>
      <c r="BLJ46" s="112"/>
      <c r="BLK46" s="112"/>
      <c r="BLL46" s="112"/>
      <c r="BLM46" s="112"/>
      <c r="BLN46" s="112"/>
      <c r="BLO46" s="112"/>
      <c r="BLP46" s="112"/>
      <c r="BLQ46" s="112"/>
      <c r="BLR46" s="112"/>
      <c r="BLS46" s="112"/>
      <c r="BLT46" s="112"/>
      <c r="BLU46" s="112"/>
      <c r="BLV46" s="112"/>
      <c r="BLW46" s="112"/>
      <c r="BLX46" s="112"/>
      <c r="BLY46" s="112"/>
      <c r="BLZ46" s="112"/>
      <c r="BMA46" s="112"/>
      <c r="BMB46" s="112"/>
      <c r="BMC46" s="112"/>
      <c r="BMD46" s="112"/>
      <c r="BME46" s="112"/>
      <c r="BMF46" s="112"/>
      <c r="BMG46" s="112"/>
      <c r="BMH46" s="112"/>
      <c r="BMI46" s="112"/>
      <c r="BMJ46" s="112"/>
      <c r="BMK46" s="112"/>
      <c r="BML46" s="112"/>
      <c r="BMM46" s="112"/>
      <c r="BMN46" s="112"/>
      <c r="BMO46" s="112"/>
      <c r="BMP46" s="112"/>
      <c r="BMQ46" s="112"/>
      <c r="BMR46" s="112"/>
      <c r="BMS46" s="112"/>
      <c r="BMT46" s="112"/>
      <c r="BMU46" s="112"/>
      <c r="BMV46" s="112"/>
      <c r="BMW46" s="112"/>
      <c r="BMX46" s="112"/>
      <c r="BMY46" s="112"/>
      <c r="BMZ46" s="112"/>
      <c r="BNA46" s="112"/>
      <c r="BNB46" s="112"/>
      <c r="BNC46" s="112"/>
      <c r="BND46" s="112"/>
      <c r="BNE46" s="112"/>
      <c r="BNF46" s="112"/>
      <c r="BNG46" s="112"/>
      <c r="BNH46" s="112"/>
      <c r="BNI46" s="112"/>
      <c r="BNJ46" s="112"/>
      <c r="BNK46" s="112"/>
      <c r="BNL46" s="112"/>
      <c r="BNM46" s="112"/>
      <c r="BNN46" s="112"/>
      <c r="BNO46" s="112"/>
      <c r="BNP46" s="112"/>
      <c r="BNQ46" s="112"/>
      <c r="BNR46" s="112"/>
      <c r="BNS46" s="112"/>
      <c r="BNT46" s="112"/>
      <c r="BNU46" s="112"/>
      <c r="BNV46" s="112"/>
      <c r="BNW46" s="112"/>
      <c r="BNX46" s="112"/>
      <c r="BNY46" s="112"/>
      <c r="BNZ46" s="112"/>
      <c r="BOA46" s="112"/>
      <c r="BOB46" s="112"/>
      <c r="BOC46" s="112"/>
      <c r="BOD46" s="112"/>
      <c r="BOE46" s="112"/>
      <c r="BOF46" s="112"/>
      <c r="BOG46" s="112"/>
      <c r="BOH46" s="112"/>
      <c r="BOI46" s="112"/>
      <c r="BOJ46" s="112"/>
      <c r="BOK46" s="112"/>
      <c r="BOL46" s="112"/>
      <c r="BOM46" s="112"/>
      <c r="BON46" s="112"/>
      <c r="BOO46" s="112"/>
      <c r="BOP46" s="112"/>
      <c r="BOQ46" s="112"/>
      <c r="BOR46" s="112"/>
      <c r="BOS46" s="112"/>
      <c r="BOT46" s="112"/>
      <c r="BOU46" s="112"/>
      <c r="BOV46" s="112"/>
      <c r="BOW46" s="112"/>
      <c r="BOX46" s="112"/>
      <c r="BOY46" s="112"/>
      <c r="BOZ46" s="112"/>
      <c r="BPA46" s="112"/>
      <c r="BPB46" s="112"/>
      <c r="BPC46" s="112"/>
      <c r="BPD46" s="112"/>
      <c r="BPE46" s="112"/>
      <c r="BPF46" s="112"/>
      <c r="BPG46" s="112"/>
      <c r="BPH46" s="112"/>
      <c r="BPI46" s="112"/>
      <c r="BPJ46" s="112"/>
      <c r="BPK46" s="112"/>
      <c r="BPL46" s="112"/>
      <c r="BPM46" s="112"/>
      <c r="BPN46" s="112"/>
      <c r="BPO46" s="112"/>
      <c r="BPP46" s="112"/>
      <c r="BPQ46" s="112"/>
      <c r="BPR46" s="112"/>
      <c r="BPS46" s="112"/>
      <c r="BPT46" s="112"/>
      <c r="BPU46" s="112"/>
      <c r="BPV46" s="112"/>
      <c r="BPW46" s="112"/>
      <c r="BPX46" s="112"/>
      <c r="BPY46" s="112"/>
      <c r="BPZ46" s="112"/>
      <c r="BQA46" s="112"/>
      <c r="BQB46" s="112"/>
      <c r="BQC46" s="112"/>
      <c r="BQD46" s="112"/>
      <c r="BQE46" s="112"/>
      <c r="BQF46" s="112"/>
      <c r="BQG46" s="112"/>
      <c r="BQH46" s="112"/>
      <c r="BQI46" s="112"/>
      <c r="BQJ46" s="112"/>
      <c r="BQK46" s="112"/>
      <c r="BQL46" s="112"/>
      <c r="BQM46" s="112"/>
      <c r="BQN46" s="112"/>
      <c r="BQO46" s="112"/>
      <c r="BQP46" s="112"/>
      <c r="BQQ46" s="112"/>
      <c r="BQR46" s="112"/>
      <c r="BQS46" s="112"/>
      <c r="BQT46" s="112"/>
      <c r="BQU46" s="112"/>
      <c r="BQV46" s="112"/>
      <c r="BQW46" s="112"/>
      <c r="BQX46" s="112"/>
      <c r="BQY46" s="112"/>
      <c r="BQZ46" s="112"/>
      <c r="BRA46" s="112"/>
      <c r="BRB46" s="112"/>
      <c r="BRC46" s="112"/>
      <c r="BRD46" s="112"/>
      <c r="BRE46" s="112"/>
      <c r="BRF46" s="112"/>
      <c r="BRG46" s="112"/>
      <c r="BRH46" s="112"/>
      <c r="BRI46" s="112"/>
      <c r="BRJ46" s="112"/>
      <c r="BRK46" s="112"/>
      <c r="BRL46" s="112"/>
      <c r="BRM46" s="112"/>
      <c r="BRN46" s="112"/>
      <c r="BRO46" s="112"/>
      <c r="BRP46" s="112"/>
      <c r="BRQ46" s="112"/>
      <c r="BRR46" s="112"/>
      <c r="BRS46" s="112"/>
      <c r="BRT46" s="112"/>
      <c r="BRU46" s="112"/>
      <c r="BRV46" s="112"/>
      <c r="BRW46" s="112"/>
      <c r="BRX46" s="112"/>
      <c r="BRY46" s="112"/>
      <c r="BRZ46" s="112"/>
      <c r="BSA46" s="112"/>
      <c r="BSB46" s="112"/>
      <c r="BSC46" s="112"/>
      <c r="BSD46" s="112"/>
      <c r="BSE46" s="112"/>
      <c r="BSF46" s="112"/>
      <c r="BSG46" s="112"/>
      <c r="BSH46" s="112"/>
      <c r="BSI46" s="112"/>
      <c r="BSJ46" s="112"/>
      <c r="BSK46" s="112"/>
      <c r="BSL46" s="112"/>
      <c r="BSM46" s="112"/>
      <c r="BSN46" s="112"/>
      <c r="BSO46" s="112"/>
      <c r="BSP46" s="112"/>
      <c r="BSQ46" s="112"/>
      <c r="BSR46" s="112"/>
      <c r="BSS46" s="112"/>
      <c r="BST46" s="112"/>
      <c r="BSU46" s="112"/>
      <c r="BSV46" s="112"/>
      <c r="BSW46" s="112"/>
      <c r="BSX46" s="112"/>
      <c r="BSY46" s="112"/>
      <c r="BSZ46" s="112"/>
      <c r="BTA46" s="112"/>
      <c r="BTB46" s="112"/>
      <c r="BTC46" s="112"/>
      <c r="BTD46" s="112"/>
      <c r="BTE46" s="112"/>
      <c r="BTF46" s="112"/>
      <c r="BTG46" s="112"/>
      <c r="BTH46" s="112"/>
      <c r="BTI46" s="112"/>
      <c r="BTJ46" s="112"/>
      <c r="BTK46" s="112"/>
      <c r="BTL46" s="112"/>
      <c r="BTM46" s="112"/>
      <c r="BTN46" s="112"/>
      <c r="BTO46" s="112"/>
      <c r="BTP46" s="112"/>
      <c r="BTQ46" s="112"/>
      <c r="BTR46" s="112"/>
      <c r="BTS46" s="112"/>
      <c r="BTT46" s="112"/>
      <c r="BTU46" s="112"/>
      <c r="BTV46" s="112"/>
      <c r="BTW46" s="112"/>
      <c r="BTX46" s="112"/>
      <c r="BTY46" s="112"/>
      <c r="BTZ46" s="112"/>
      <c r="BUA46" s="112"/>
      <c r="BUB46" s="112"/>
      <c r="BUC46" s="112"/>
      <c r="BUD46" s="112"/>
      <c r="BUE46" s="112"/>
      <c r="BUF46" s="112"/>
      <c r="BUG46" s="112"/>
      <c r="BUH46" s="112"/>
      <c r="BUI46" s="112"/>
      <c r="BUJ46" s="112"/>
      <c r="BUK46" s="112"/>
      <c r="BUL46" s="112"/>
      <c r="BUM46" s="112"/>
      <c r="BUN46" s="112"/>
      <c r="BUO46" s="112"/>
      <c r="BUP46" s="112"/>
      <c r="BUQ46" s="112"/>
      <c r="BUR46" s="112"/>
      <c r="BUS46" s="112"/>
      <c r="BUT46" s="112"/>
      <c r="BUU46" s="112"/>
      <c r="BUV46" s="112"/>
      <c r="BUW46" s="112"/>
      <c r="BUX46" s="112"/>
      <c r="BUY46" s="112"/>
      <c r="BUZ46" s="112"/>
      <c r="BVA46" s="112"/>
      <c r="BVB46" s="112"/>
      <c r="BVC46" s="112"/>
      <c r="BVD46" s="112"/>
      <c r="BVE46" s="112"/>
      <c r="BVF46" s="112"/>
      <c r="BVG46" s="112"/>
      <c r="BVH46" s="112"/>
      <c r="BVI46" s="112"/>
      <c r="BVJ46" s="112"/>
      <c r="BVK46" s="112"/>
      <c r="BVL46" s="112"/>
      <c r="BVM46" s="112"/>
      <c r="BVN46" s="112"/>
      <c r="BVO46" s="112"/>
      <c r="BVP46" s="112"/>
      <c r="BVQ46" s="112"/>
      <c r="BVR46" s="112"/>
      <c r="BVS46" s="112"/>
      <c r="BVT46" s="112"/>
      <c r="BVU46" s="112"/>
      <c r="BVV46" s="112"/>
      <c r="BVW46" s="112"/>
      <c r="BVX46" s="112"/>
      <c r="BVY46" s="112"/>
      <c r="BVZ46" s="112"/>
      <c r="BWA46" s="112"/>
      <c r="BWB46" s="112"/>
      <c r="BWC46" s="112"/>
      <c r="BWD46" s="112"/>
      <c r="BWE46" s="112"/>
      <c r="BWF46" s="112"/>
      <c r="BWG46" s="112"/>
      <c r="BWH46" s="112"/>
      <c r="BWI46" s="112"/>
      <c r="BWJ46" s="112"/>
      <c r="BWK46" s="112"/>
      <c r="BWL46" s="112"/>
      <c r="BWM46" s="112"/>
      <c r="BWN46" s="112"/>
      <c r="BWO46" s="112"/>
      <c r="BWP46" s="112"/>
      <c r="BWQ46" s="112"/>
      <c r="BWR46" s="112"/>
      <c r="BWS46" s="112"/>
      <c r="BWT46" s="112"/>
      <c r="BWU46" s="112"/>
      <c r="BWV46" s="112"/>
      <c r="BWW46" s="112"/>
      <c r="BWX46" s="112"/>
      <c r="BWY46" s="112"/>
      <c r="BWZ46" s="112"/>
      <c r="BXA46" s="112"/>
      <c r="BXB46" s="112"/>
      <c r="BXC46" s="112"/>
      <c r="BXD46" s="112"/>
      <c r="BXE46" s="112"/>
      <c r="BXF46" s="112"/>
      <c r="BXG46" s="112"/>
      <c r="BXH46" s="112"/>
      <c r="BXI46" s="112"/>
      <c r="BXJ46" s="112"/>
      <c r="BXK46" s="112"/>
      <c r="BXL46" s="112"/>
      <c r="BXM46" s="112"/>
      <c r="BXN46" s="112"/>
      <c r="BXO46" s="112"/>
      <c r="BXP46" s="112"/>
      <c r="BXQ46" s="112"/>
      <c r="BXR46" s="112"/>
      <c r="BXS46" s="112"/>
      <c r="BXT46" s="112"/>
      <c r="BXU46" s="112"/>
      <c r="BXV46" s="112"/>
      <c r="BXW46" s="112"/>
      <c r="BXX46" s="112"/>
      <c r="BXY46" s="112"/>
      <c r="BXZ46" s="112"/>
      <c r="BYA46" s="112"/>
      <c r="BYB46" s="112"/>
      <c r="BYC46" s="112"/>
      <c r="BYD46" s="112"/>
      <c r="BYE46" s="112"/>
      <c r="BYF46" s="112"/>
      <c r="BYG46" s="112"/>
      <c r="BYH46" s="112"/>
      <c r="BYI46" s="112"/>
      <c r="BYJ46" s="112"/>
      <c r="BYK46" s="112"/>
      <c r="BYL46" s="112"/>
      <c r="BYM46" s="112"/>
      <c r="BYN46" s="112"/>
      <c r="BYO46" s="112"/>
      <c r="BYP46" s="112"/>
      <c r="BYQ46" s="112"/>
      <c r="BYR46" s="112"/>
      <c r="BYS46" s="112"/>
      <c r="BYT46" s="112"/>
      <c r="BYU46" s="112"/>
      <c r="BYV46" s="112"/>
      <c r="BYW46" s="112"/>
      <c r="BYX46" s="112"/>
      <c r="BYY46" s="112"/>
      <c r="BYZ46" s="112"/>
      <c r="BZA46" s="112"/>
      <c r="BZB46" s="112"/>
      <c r="BZC46" s="112"/>
      <c r="BZD46" s="112"/>
      <c r="BZE46" s="112"/>
      <c r="BZF46" s="112"/>
      <c r="BZG46" s="112"/>
      <c r="BZH46" s="112"/>
      <c r="BZI46" s="112"/>
      <c r="BZJ46" s="112"/>
      <c r="BZK46" s="112"/>
      <c r="BZL46" s="112"/>
      <c r="BZM46" s="112"/>
      <c r="BZN46" s="112"/>
      <c r="BZO46" s="112"/>
      <c r="BZP46" s="112"/>
      <c r="BZQ46" s="112"/>
      <c r="BZR46" s="112"/>
      <c r="BZS46" s="112"/>
      <c r="BZT46" s="112"/>
      <c r="BZU46" s="112"/>
      <c r="BZV46" s="112"/>
      <c r="BZW46" s="112"/>
      <c r="BZX46" s="112"/>
      <c r="BZY46" s="112"/>
      <c r="BZZ46" s="112"/>
      <c r="CAA46" s="112"/>
      <c r="CAB46" s="112"/>
      <c r="CAC46" s="112"/>
      <c r="CAD46" s="112"/>
      <c r="CAE46" s="112"/>
      <c r="CAF46" s="112"/>
      <c r="CAG46" s="112"/>
      <c r="CAH46" s="112"/>
      <c r="CAI46" s="112"/>
      <c r="CAJ46" s="112"/>
      <c r="CAK46" s="112"/>
      <c r="CAL46" s="112"/>
      <c r="CAM46" s="112"/>
      <c r="CAN46" s="112"/>
      <c r="CAO46" s="112"/>
      <c r="CAP46" s="112"/>
      <c r="CAQ46" s="112"/>
      <c r="CAR46" s="112"/>
      <c r="CAS46" s="112"/>
      <c r="CAT46" s="112"/>
      <c r="CAU46" s="112"/>
      <c r="CAV46" s="112"/>
      <c r="CAW46" s="112"/>
      <c r="CAX46" s="112"/>
      <c r="CAY46" s="112"/>
      <c r="CAZ46" s="112"/>
      <c r="CBA46" s="112"/>
      <c r="CBB46" s="112"/>
      <c r="CBC46" s="112"/>
      <c r="CBD46" s="112"/>
      <c r="CBE46" s="112"/>
      <c r="CBF46" s="112"/>
      <c r="CBG46" s="112"/>
      <c r="CBH46" s="112"/>
      <c r="CBI46" s="112"/>
      <c r="CBJ46" s="112"/>
      <c r="CBK46" s="112"/>
      <c r="CBL46" s="112"/>
      <c r="CBM46" s="112"/>
      <c r="CBN46" s="112"/>
      <c r="CBO46" s="112"/>
      <c r="CBP46" s="112"/>
      <c r="CBQ46" s="112"/>
      <c r="CBR46" s="112"/>
      <c r="CBS46" s="112"/>
      <c r="CBT46" s="112"/>
      <c r="CBU46" s="112"/>
      <c r="CBV46" s="112"/>
      <c r="CBW46" s="112"/>
      <c r="CBX46" s="112"/>
      <c r="CBY46" s="112"/>
      <c r="CBZ46" s="112"/>
      <c r="CCA46" s="112"/>
      <c r="CCB46" s="112"/>
      <c r="CCC46" s="112"/>
      <c r="CCD46" s="112"/>
      <c r="CCE46" s="112"/>
      <c r="CCF46" s="112"/>
      <c r="CCG46" s="112"/>
      <c r="CCH46" s="112"/>
      <c r="CCI46" s="112"/>
      <c r="CCJ46" s="112"/>
      <c r="CCK46" s="112"/>
      <c r="CCL46" s="112"/>
      <c r="CCM46" s="112"/>
      <c r="CCN46" s="112"/>
      <c r="CCO46" s="112"/>
      <c r="CCP46" s="112"/>
      <c r="CCQ46" s="112"/>
      <c r="CCR46" s="112"/>
      <c r="CCS46" s="112"/>
      <c r="CCT46" s="112"/>
      <c r="CCU46" s="112"/>
      <c r="CCV46" s="112"/>
      <c r="CCW46" s="112"/>
      <c r="CCX46" s="112"/>
      <c r="CCY46" s="112"/>
      <c r="CCZ46" s="112"/>
      <c r="CDA46" s="112"/>
      <c r="CDB46" s="112"/>
      <c r="CDC46" s="112"/>
      <c r="CDD46" s="112"/>
      <c r="CDE46" s="112"/>
      <c r="CDF46" s="112"/>
      <c r="CDG46" s="112"/>
      <c r="CDH46" s="112"/>
      <c r="CDI46" s="112"/>
      <c r="CDJ46" s="112"/>
      <c r="CDK46" s="112"/>
      <c r="CDL46" s="112"/>
      <c r="CDM46" s="112"/>
      <c r="CDN46" s="112"/>
      <c r="CDO46" s="112"/>
      <c r="CDP46" s="112"/>
      <c r="CDQ46" s="112"/>
      <c r="CDR46" s="112"/>
      <c r="CDS46" s="112"/>
      <c r="CDT46" s="112"/>
      <c r="CDU46" s="112"/>
      <c r="CDV46" s="112"/>
      <c r="CDW46" s="112"/>
      <c r="CDX46" s="112"/>
      <c r="CDY46" s="112"/>
      <c r="CDZ46" s="112"/>
      <c r="CEA46" s="112"/>
      <c r="CEB46" s="112"/>
      <c r="CEC46" s="112"/>
      <c r="CED46" s="112"/>
      <c r="CEE46" s="112"/>
      <c r="CEF46" s="112"/>
      <c r="CEG46" s="112"/>
      <c r="CEH46" s="112"/>
      <c r="CEI46" s="112"/>
      <c r="CEJ46" s="112"/>
      <c r="CEK46" s="112"/>
      <c r="CEL46" s="112"/>
      <c r="CEM46" s="112"/>
      <c r="CEN46" s="112"/>
      <c r="CEO46" s="112"/>
      <c r="CEP46" s="112"/>
      <c r="CEQ46" s="112"/>
      <c r="CER46" s="112"/>
      <c r="CES46" s="112"/>
      <c r="CET46" s="112"/>
      <c r="CEU46" s="112"/>
      <c r="CEV46" s="112"/>
      <c r="CEW46" s="112"/>
      <c r="CEX46" s="112"/>
      <c r="CEY46" s="112"/>
      <c r="CEZ46" s="112"/>
      <c r="CFA46" s="112"/>
      <c r="CFB46" s="112"/>
      <c r="CFC46" s="112"/>
      <c r="CFD46" s="112"/>
      <c r="CFE46" s="112"/>
      <c r="CFF46" s="112"/>
      <c r="CFG46" s="112"/>
      <c r="CFH46" s="112"/>
      <c r="CFI46" s="112"/>
      <c r="CFJ46" s="112"/>
      <c r="CFK46" s="112"/>
      <c r="CFL46" s="112"/>
      <c r="CFM46" s="112"/>
      <c r="CFN46" s="112"/>
      <c r="CFO46" s="112"/>
      <c r="CFP46" s="112"/>
      <c r="CFQ46" s="112"/>
      <c r="CFR46" s="112"/>
      <c r="CFS46" s="112"/>
      <c r="CFT46" s="112"/>
      <c r="CFU46" s="112"/>
      <c r="CFV46" s="112"/>
      <c r="CFW46" s="112"/>
      <c r="CFX46" s="112"/>
      <c r="CFY46" s="112"/>
      <c r="CFZ46" s="112"/>
      <c r="CGA46" s="112"/>
      <c r="CGB46" s="112"/>
      <c r="CGC46" s="112"/>
      <c r="CGD46" s="112"/>
      <c r="CGE46" s="112"/>
      <c r="CGF46" s="112"/>
      <c r="CGG46" s="112"/>
      <c r="CGH46" s="112"/>
      <c r="CGI46" s="112"/>
      <c r="CGJ46" s="112"/>
      <c r="CGK46" s="112"/>
      <c r="CGL46" s="112"/>
      <c r="CGM46" s="112"/>
      <c r="CGN46" s="112"/>
      <c r="CGO46" s="112"/>
      <c r="CGP46" s="112"/>
      <c r="CGQ46" s="112"/>
      <c r="CGR46" s="112"/>
      <c r="CGS46" s="112"/>
      <c r="CGT46" s="112"/>
      <c r="CGU46" s="112"/>
      <c r="CGV46" s="112"/>
      <c r="CGW46" s="112"/>
      <c r="CGX46" s="112"/>
      <c r="CGY46" s="112"/>
      <c r="CGZ46" s="112"/>
      <c r="CHA46" s="112"/>
      <c r="CHB46" s="112"/>
      <c r="CHC46" s="112"/>
      <c r="CHD46" s="112"/>
      <c r="CHE46" s="112"/>
      <c r="CHF46" s="112"/>
      <c r="CHG46" s="112"/>
      <c r="CHH46" s="112"/>
      <c r="CHI46" s="112"/>
      <c r="CHJ46" s="112"/>
      <c r="CHK46" s="112"/>
      <c r="CHL46" s="112"/>
      <c r="CHM46" s="112"/>
      <c r="CHN46" s="112"/>
      <c r="CHO46" s="112"/>
      <c r="CHP46" s="112"/>
      <c r="CHQ46" s="112"/>
      <c r="CHR46" s="112"/>
      <c r="CHS46" s="112"/>
      <c r="CHT46" s="112"/>
      <c r="CHU46" s="112"/>
      <c r="CHV46" s="112"/>
      <c r="CHW46" s="112"/>
      <c r="CHX46" s="112"/>
      <c r="CHY46" s="112"/>
      <c r="CHZ46" s="112"/>
      <c r="CIA46" s="112"/>
      <c r="CIB46" s="112"/>
      <c r="CIC46" s="112"/>
      <c r="CID46" s="112"/>
      <c r="CIE46" s="112"/>
      <c r="CIF46" s="112"/>
      <c r="CIG46" s="112"/>
      <c r="CIH46" s="112"/>
      <c r="CII46" s="112"/>
      <c r="CIJ46" s="112"/>
      <c r="CIK46" s="112"/>
      <c r="CIL46" s="112"/>
      <c r="CIM46" s="112"/>
      <c r="CIN46" s="112"/>
      <c r="CIO46" s="112"/>
      <c r="CIP46" s="112"/>
      <c r="CIQ46" s="112"/>
      <c r="CIR46" s="112"/>
      <c r="CIS46" s="112"/>
      <c r="CIT46" s="112"/>
      <c r="CIU46" s="112"/>
      <c r="CIV46" s="112"/>
      <c r="CIW46" s="112"/>
      <c r="CIX46" s="112"/>
      <c r="CIY46" s="112"/>
      <c r="CIZ46" s="112"/>
      <c r="CJA46" s="112"/>
      <c r="CJB46" s="112"/>
      <c r="CJC46" s="112"/>
      <c r="CJD46" s="112"/>
      <c r="CJE46" s="112"/>
      <c r="CJF46" s="112"/>
      <c r="CJG46" s="112"/>
      <c r="CJH46" s="112"/>
      <c r="CJI46" s="112"/>
      <c r="CJJ46" s="112"/>
      <c r="CJK46" s="112"/>
      <c r="CJL46" s="112"/>
      <c r="CJM46" s="112"/>
      <c r="CJN46" s="112"/>
      <c r="CJO46" s="112"/>
      <c r="CJP46" s="112"/>
      <c r="CJQ46" s="112"/>
      <c r="CJR46" s="112"/>
      <c r="CJS46" s="112"/>
      <c r="CJT46" s="112"/>
      <c r="CJU46" s="112"/>
      <c r="CJV46" s="112"/>
      <c r="CJW46" s="112"/>
      <c r="CJX46" s="112"/>
      <c r="CJY46" s="112"/>
      <c r="CJZ46" s="112"/>
      <c r="CKA46" s="112"/>
      <c r="CKB46" s="112"/>
      <c r="CKC46" s="112"/>
      <c r="CKD46" s="112"/>
      <c r="CKE46" s="112"/>
      <c r="CKF46" s="112"/>
      <c r="CKG46" s="112"/>
      <c r="CKH46" s="112"/>
      <c r="CKI46" s="112"/>
      <c r="CKJ46" s="112"/>
      <c r="CKK46" s="112"/>
      <c r="CKL46" s="112"/>
      <c r="CKM46" s="112"/>
      <c r="CKN46" s="112"/>
      <c r="CKO46" s="112"/>
      <c r="CKP46" s="112"/>
      <c r="CKQ46" s="112"/>
      <c r="CKR46" s="112"/>
      <c r="CKS46" s="112"/>
      <c r="CKT46" s="112"/>
      <c r="CKU46" s="112"/>
      <c r="CKV46" s="112"/>
      <c r="CKW46" s="112"/>
      <c r="CKX46" s="112"/>
      <c r="CKY46" s="112"/>
      <c r="CKZ46" s="112"/>
      <c r="CLA46" s="112"/>
      <c r="CLB46" s="112"/>
      <c r="CLC46" s="112"/>
      <c r="CLD46" s="112"/>
      <c r="CLE46" s="112"/>
      <c r="CLF46" s="112"/>
      <c r="CLG46" s="112"/>
      <c r="CLH46" s="112"/>
      <c r="CLI46" s="112"/>
      <c r="CLJ46" s="112"/>
      <c r="CLK46" s="112"/>
      <c r="CLL46" s="112"/>
      <c r="CLM46" s="112"/>
      <c r="CLN46" s="112"/>
      <c r="CLO46" s="112"/>
      <c r="CLP46" s="112"/>
      <c r="CLQ46" s="112"/>
      <c r="CLR46" s="112"/>
      <c r="CLS46" s="112"/>
      <c r="CLT46" s="112"/>
      <c r="CLU46" s="112"/>
      <c r="CLV46" s="112"/>
      <c r="CLW46" s="112"/>
      <c r="CLX46" s="112"/>
      <c r="CLY46" s="112"/>
      <c r="CLZ46" s="112"/>
      <c r="CMA46" s="112"/>
      <c r="CMB46" s="112"/>
      <c r="CMC46" s="112"/>
      <c r="CMD46" s="112"/>
      <c r="CME46" s="112"/>
      <c r="CMF46" s="112"/>
      <c r="CMG46" s="112"/>
      <c r="CMH46" s="112"/>
      <c r="CMI46" s="112"/>
      <c r="CMJ46" s="112"/>
      <c r="CMK46" s="112"/>
      <c r="CML46" s="112"/>
      <c r="CMM46" s="112"/>
      <c r="CMN46" s="112"/>
      <c r="CMO46" s="112"/>
      <c r="CMP46" s="112"/>
      <c r="CMQ46" s="112"/>
      <c r="CMR46" s="112"/>
      <c r="CMS46" s="112"/>
      <c r="CMT46" s="112"/>
      <c r="CMU46" s="112"/>
      <c r="CMV46" s="112"/>
      <c r="CMW46" s="112"/>
      <c r="CMX46" s="112"/>
      <c r="CMY46" s="112"/>
      <c r="CMZ46" s="112"/>
      <c r="CNA46" s="112"/>
      <c r="CNB46" s="112"/>
      <c r="CNC46" s="112"/>
      <c r="CND46" s="112"/>
      <c r="CNE46" s="112"/>
      <c r="CNF46" s="112"/>
      <c r="CNG46" s="112"/>
      <c r="CNH46" s="112"/>
      <c r="CNI46" s="112"/>
      <c r="CNJ46" s="112"/>
      <c r="CNK46" s="112"/>
      <c r="CNL46" s="112"/>
      <c r="CNM46" s="112"/>
      <c r="CNN46" s="112"/>
      <c r="CNO46" s="112"/>
      <c r="CNP46" s="112"/>
      <c r="CNQ46" s="112"/>
      <c r="CNR46" s="112"/>
      <c r="CNS46" s="112"/>
      <c r="CNT46" s="112"/>
      <c r="CNU46" s="112"/>
      <c r="CNV46" s="112"/>
      <c r="CNW46" s="112"/>
      <c r="CNX46" s="112"/>
      <c r="CNY46" s="112"/>
      <c r="CNZ46" s="112"/>
      <c r="COA46" s="112"/>
      <c r="COB46" s="112"/>
      <c r="COC46" s="112"/>
      <c r="COD46" s="112"/>
      <c r="COE46" s="112"/>
      <c r="COF46" s="112"/>
      <c r="COG46" s="112"/>
      <c r="COH46" s="112"/>
      <c r="COI46" s="112"/>
      <c r="COJ46" s="112"/>
      <c r="COK46" s="112"/>
      <c r="COL46" s="112"/>
      <c r="COM46" s="112"/>
      <c r="CON46" s="112"/>
      <c r="COO46" s="112"/>
      <c r="COP46" s="112"/>
      <c r="COQ46" s="112"/>
      <c r="COR46" s="112"/>
      <c r="COS46" s="112"/>
      <c r="COT46" s="112"/>
      <c r="COU46" s="112"/>
      <c r="COV46" s="112"/>
      <c r="COW46" s="112"/>
      <c r="COX46" s="112"/>
      <c r="COY46" s="112"/>
      <c r="COZ46" s="112"/>
      <c r="CPA46" s="112"/>
      <c r="CPB46" s="112"/>
      <c r="CPC46" s="112"/>
      <c r="CPD46" s="112"/>
      <c r="CPE46" s="112"/>
      <c r="CPF46" s="112"/>
      <c r="CPG46" s="112"/>
      <c r="CPH46" s="112"/>
      <c r="CPI46" s="112"/>
      <c r="CPJ46" s="112"/>
      <c r="CPK46" s="112"/>
      <c r="CPL46" s="112"/>
      <c r="CPM46" s="112"/>
      <c r="CPN46" s="112"/>
      <c r="CPO46" s="112"/>
      <c r="CPP46" s="112"/>
      <c r="CPQ46" s="112"/>
      <c r="CPR46" s="112"/>
      <c r="CPS46" s="112"/>
      <c r="CPT46" s="112"/>
      <c r="CPU46" s="112"/>
      <c r="CPV46" s="112"/>
      <c r="CPW46" s="112"/>
      <c r="CPX46" s="112"/>
      <c r="CPY46" s="112"/>
      <c r="CPZ46" s="112"/>
      <c r="CQA46" s="112"/>
      <c r="CQB46" s="112"/>
      <c r="CQC46" s="112"/>
      <c r="CQD46" s="112"/>
      <c r="CQE46" s="112"/>
      <c r="CQF46" s="112"/>
      <c r="CQG46" s="112"/>
      <c r="CQH46" s="112"/>
      <c r="CQI46" s="112"/>
      <c r="CQJ46" s="112"/>
      <c r="CQK46" s="112"/>
      <c r="CQL46" s="112"/>
      <c r="CQM46" s="112"/>
      <c r="CQN46" s="112"/>
      <c r="CQO46" s="112"/>
      <c r="CQP46" s="112"/>
      <c r="CQQ46" s="112"/>
      <c r="CQR46" s="112"/>
      <c r="CQS46" s="112"/>
      <c r="CQT46" s="112"/>
      <c r="CQU46" s="112"/>
      <c r="CQV46" s="112"/>
      <c r="CQW46" s="112"/>
      <c r="CQX46" s="112"/>
      <c r="CQY46" s="112"/>
      <c r="CQZ46" s="112"/>
      <c r="CRA46" s="112"/>
      <c r="CRB46" s="112"/>
      <c r="CRC46" s="112"/>
      <c r="CRD46" s="112"/>
      <c r="CRE46" s="112"/>
      <c r="CRF46" s="112"/>
      <c r="CRG46" s="112"/>
      <c r="CRH46" s="112"/>
      <c r="CRI46" s="112"/>
      <c r="CRJ46" s="112"/>
      <c r="CRK46" s="112"/>
      <c r="CRL46" s="112"/>
      <c r="CRM46" s="112"/>
      <c r="CRN46" s="112"/>
      <c r="CRO46" s="112"/>
      <c r="CRP46" s="112"/>
      <c r="CRQ46" s="112"/>
      <c r="CRR46" s="112"/>
      <c r="CRS46" s="112"/>
      <c r="CRT46" s="112"/>
      <c r="CRU46" s="112"/>
      <c r="CRV46" s="112"/>
      <c r="CRW46" s="112"/>
      <c r="CRX46" s="112"/>
      <c r="CRY46" s="112"/>
      <c r="CRZ46" s="112"/>
      <c r="CSA46" s="112"/>
      <c r="CSB46" s="112"/>
      <c r="CSC46" s="112"/>
      <c r="CSD46" s="112"/>
      <c r="CSE46" s="112"/>
      <c r="CSF46" s="112"/>
      <c r="CSG46" s="112"/>
      <c r="CSH46" s="112"/>
      <c r="CSI46" s="112"/>
      <c r="CSJ46" s="112"/>
      <c r="CSK46" s="112"/>
      <c r="CSL46" s="112"/>
      <c r="CSM46" s="112"/>
      <c r="CSN46" s="112"/>
      <c r="CSO46" s="112"/>
      <c r="CSP46" s="112"/>
      <c r="CSQ46" s="112"/>
      <c r="CSR46" s="112"/>
      <c r="CSS46" s="112"/>
      <c r="CST46" s="112"/>
      <c r="CSU46" s="112"/>
      <c r="CSV46" s="112"/>
      <c r="CSW46" s="112"/>
      <c r="CSX46" s="112"/>
      <c r="CSY46" s="112"/>
      <c r="CSZ46" s="112"/>
      <c r="CTA46" s="112"/>
      <c r="CTB46" s="112"/>
      <c r="CTC46" s="112"/>
      <c r="CTD46" s="112"/>
      <c r="CTE46" s="112"/>
      <c r="CTF46" s="112"/>
      <c r="CTG46" s="112"/>
      <c r="CTH46" s="112"/>
      <c r="CTI46" s="112"/>
      <c r="CTJ46" s="112"/>
      <c r="CTK46" s="112"/>
      <c r="CTL46" s="112"/>
      <c r="CTM46" s="112"/>
      <c r="CTN46" s="112"/>
      <c r="CTO46" s="112"/>
      <c r="CTP46" s="112"/>
      <c r="CTQ46" s="112"/>
      <c r="CTR46" s="112"/>
      <c r="CTS46" s="112"/>
      <c r="CTT46" s="112"/>
      <c r="CTU46" s="112"/>
      <c r="CTV46" s="112"/>
      <c r="CTW46" s="112"/>
      <c r="CTX46" s="112"/>
      <c r="CTY46" s="112"/>
      <c r="CTZ46" s="112"/>
      <c r="CUA46" s="112"/>
      <c r="CUB46" s="112"/>
      <c r="CUC46" s="112"/>
      <c r="CUD46" s="112"/>
      <c r="CUE46" s="112"/>
      <c r="CUF46" s="112"/>
      <c r="CUG46" s="112"/>
      <c r="CUH46" s="112"/>
      <c r="CUI46" s="112"/>
      <c r="CUJ46" s="112"/>
      <c r="CUK46" s="112"/>
      <c r="CUL46" s="112"/>
      <c r="CUM46" s="112"/>
      <c r="CUN46" s="112"/>
      <c r="CUO46" s="112"/>
      <c r="CUP46" s="112"/>
      <c r="CUQ46" s="112"/>
      <c r="CUR46" s="112"/>
      <c r="CUS46" s="112"/>
      <c r="CUT46" s="112"/>
      <c r="CUU46" s="112"/>
      <c r="CUV46" s="112"/>
      <c r="CUW46" s="112"/>
      <c r="CUX46" s="112"/>
      <c r="CUY46" s="112"/>
      <c r="CUZ46" s="112"/>
      <c r="CVA46" s="112"/>
      <c r="CVB46" s="112"/>
      <c r="CVC46" s="112"/>
      <c r="CVD46" s="112"/>
      <c r="CVE46" s="112"/>
      <c r="CVF46" s="112"/>
      <c r="CVG46" s="112"/>
      <c r="CVH46" s="112"/>
      <c r="CVI46" s="112"/>
      <c r="CVJ46" s="112"/>
      <c r="CVK46" s="112"/>
      <c r="CVL46" s="112"/>
      <c r="CVM46" s="112"/>
      <c r="CVN46" s="112"/>
      <c r="CVO46" s="112"/>
      <c r="CVP46" s="112"/>
      <c r="CVQ46" s="112"/>
      <c r="CVR46" s="112"/>
      <c r="CVS46" s="112"/>
      <c r="CVT46" s="112"/>
      <c r="CVU46" s="112"/>
      <c r="CVV46" s="112"/>
      <c r="CVW46" s="112"/>
      <c r="CVX46" s="112"/>
      <c r="CVY46" s="112"/>
      <c r="CVZ46" s="112"/>
      <c r="CWA46" s="112"/>
      <c r="CWB46" s="112"/>
      <c r="CWC46" s="112"/>
      <c r="CWD46" s="112"/>
      <c r="CWE46" s="112"/>
      <c r="CWF46" s="112"/>
      <c r="CWG46" s="112"/>
      <c r="CWH46" s="112"/>
      <c r="CWI46" s="112"/>
      <c r="CWJ46" s="112"/>
      <c r="CWK46" s="112"/>
      <c r="CWL46" s="112"/>
      <c r="CWM46" s="112"/>
      <c r="CWN46" s="112"/>
      <c r="CWO46" s="112"/>
      <c r="CWP46" s="112"/>
      <c r="CWQ46" s="112"/>
      <c r="CWR46" s="112"/>
      <c r="CWS46" s="112"/>
      <c r="CWT46" s="112"/>
      <c r="CWU46" s="112"/>
      <c r="CWV46" s="112"/>
      <c r="CWW46" s="112"/>
      <c r="CWX46" s="112"/>
      <c r="CWY46" s="112"/>
      <c r="CWZ46" s="112"/>
      <c r="CXA46" s="112"/>
      <c r="CXB46" s="112"/>
      <c r="CXC46" s="112"/>
      <c r="CXD46" s="112"/>
      <c r="CXE46" s="112"/>
      <c r="CXF46" s="112"/>
      <c r="CXG46" s="112"/>
      <c r="CXH46" s="112"/>
      <c r="CXI46" s="112"/>
      <c r="CXJ46" s="112"/>
      <c r="CXK46" s="112"/>
      <c r="CXL46" s="112"/>
      <c r="CXM46" s="112"/>
      <c r="CXN46" s="112"/>
      <c r="CXO46" s="112"/>
      <c r="CXP46" s="112"/>
      <c r="CXQ46" s="112"/>
      <c r="CXR46" s="112"/>
      <c r="CXS46" s="112"/>
      <c r="CXT46" s="112"/>
      <c r="CXU46" s="112"/>
      <c r="CXV46" s="112"/>
      <c r="CXW46" s="112"/>
      <c r="CXX46" s="112"/>
      <c r="CXY46" s="112"/>
      <c r="CXZ46" s="112"/>
      <c r="CYA46" s="112"/>
      <c r="CYB46" s="112"/>
      <c r="CYC46" s="112"/>
      <c r="CYD46" s="112"/>
      <c r="CYE46" s="112"/>
      <c r="CYF46" s="112"/>
      <c r="CYG46" s="112"/>
      <c r="CYH46" s="112"/>
      <c r="CYI46" s="112"/>
      <c r="CYJ46" s="112"/>
      <c r="CYK46" s="112"/>
      <c r="CYL46" s="112"/>
      <c r="CYM46" s="112"/>
      <c r="CYN46" s="112"/>
      <c r="CYO46" s="112"/>
      <c r="CYP46" s="112"/>
      <c r="CYQ46" s="112"/>
      <c r="CYR46" s="112"/>
      <c r="CYS46" s="112"/>
      <c r="CYT46" s="112"/>
      <c r="CYU46" s="112"/>
      <c r="CYV46" s="112"/>
      <c r="CYW46" s="112"/>
      <c r="CYX46" s="112"/>
      <c r="CYY46" s="112"/>
      <c r="CYZ46" s="112"/>
      <c r="CZA46" s="112"/>
      <c r="CZB46" s="112"/>
      <c r="CZC46" s="112"/>
      <c r="CZD46" s="112"/>
      <c r="CZE46" s="112"/>
      <c r="CZF46" s="112"/>
      <c r="CZG46" s="112"/>
      <c r="CZH46" s="112"/>
      <c r="CZI46" s="112"/>
      <c r="CZJ46" s="112"/>
      <c r="CZK46" s="112"/>
      <c r="CZL46" s="112"/>
      <c r="CZM46" s="112"/>
      <c r="CZN46" s="112"/>
      <c r="CZO46" s="112"/>
      <c r="CZP46" s="112"/>
      <c r="CZQ46" s="112"/>
      <c r="CZR46" s="112"/>
      <c r="CZS46" s="112"/>
      <c r="CZT46" s="112"/>
      <c r="CZU46" s="112"/>
      <c r="CZV46" s="112"/>
      <c r="CZW46" s="112"/>
      <c r="CZX46" s="112"/>
      <c r="CZY46" s="112"/>
      <c r="CZZ46" s="112"/>
      <c r="DAA46" s="112"/>
      <c r="DAB46" s="112"/>
      <c r="DAC46" s="112"/>
      <c r="DAD46" s="112"/>
      <c r="DAE46" s="112"/>
      <c r="DAF46" s="112"/>
      <c r="DAG46" s="112"/>
      <c r="DAH46" s="112"/>
      <c r="DAI46" s="112"/>
      <c r="DAJ46" s="112"/>
      <c r="DAK46" s="112"/>
      <c r="DAL46" s="112"/>
      <c r="DAM46" s="112"/>
      <c r="DAN46" s="112"/>
      <c r="DAO46" s="112"/>
      <c r="DAP46" s="112"/>
      <c r="DAQ46" s="112"/>
      <c r="DAR46" s="112"/>
      <c r="DAS46" s="112"/>
      <c r="DAT46" s="112"/>
      <c r="DAU46" s="112"/>
      <c r="DAV46" s="112"/>
      <c r="DAW46" s="112"/>
      <c r="DAX46" s="112"/>
      <c r="DAY46" s="112"/>
      <c r="DAZ46" s="112"/>
      <c r="DBA46" s="112"/>
      <c r="DBB46" s="112"/>
      <c r="DBC46" s="112"/>
      <c r="DBD46" s="112"/>
      <c r="DBE46" s="112"/>
      <c r="DBF46" s="112"/>
      <c r="DBG46" s="112"/>
      <c r="DBH46" s="112"/>
      <c r="DBI46" s="112"/>
      <c r="DBJ46" s="112"/>
      <c r="DBK46" s="112"/>
      <c r="DBL46" s="112"/>
      <c r="DBM46" s="112"/>
      <c r="DBN46" s="112"/>
      <c r="DBO46" s="112"/>
      <c r="DBP46" s="112"/>
      <c r="DBQ46" s="112"/>
      <c r="DBR46" s="112"/>
      <c r="DBS46" s="112"/>
      <c r="DBT46" s="112"/>
      <c r="DBU46" s="112"/>
      <c r="DBV46" s="112"/>
      <c r="DBW46" s="112"/>
      <c r="DBX46" s="112"/>
      <c r="DBY46" s="112"/>
      <c r="DBZ46" s="112"/>
      <c r="DCA46" s="112"/>
      <c r="DCB46" s="112"/>
      <c r="DCC46" s="112"/>
      <c r="DCD46" s="112"/>
      <c r="DCE46" s="112"/>
      <c r="DCF46" s="112"/>
      <c r="DCG46" s="112"/>
      <c r="DCH46" s="112"/>
      <c r="DCI46" s="112"/>
      <c r="DCJ46" s="112"/>
      <c r="DCK46" s="112"/>
      <c r="DCL46" s="112"/>
      <c r="DCM46" s="112"/>
      <c r="DCN46" s="112"/>
      <c r="DCO46" s="112"/>
      <c r="DCP46" s="112"/>
      <c r="DCQ46" s="112"/>
      <c r="DCR46" s="112"/>
      <c r="DCS46" s="112"/>
      <c r="DCT46" s="112"/>
      <c r="DCU46" s="112"/>
      <c r="DCV46" s="112"/>
      <c r="DCW46" s="112"/>
      <c r="DCX46" s="112"/>
      <c r="DCY46" s="112"/>
      <c r="DCZ46" s="112"/>
      <c r="DDA46" s="112"/>
      <c r="DDB46" s="112"/>
      <c r="DDC46" s="112"/>
      <c r="DDD46" s="112"/>
      <c r="DDE46" s="112"/>
      <c r="DDF46" s="112"/>
      <c r="DDG46" s="112"/>
      <c r="DDH46" s="112"/>
      <c r="DDI46" s="112"/>
      <c r="DDJ46" s="112"/>
      <c r="DDK46" s="112"/>
      <c r="DDL46" s="112"/>
      <c r="DDM46" s="112"/>
      <c r="DDN46" s="112"/>
      <c r="DDO46" s="112"/>
      <c r="DDP46" s="112"/>
      <c r="DDQ46" s="112"/>
      <c r="DDR46" s="112"/>
      <c r="DDS46" s="112"/>
      <c r="DDT46" s="112"/>
      <c r="DDU46" s="112"/>
      <c r="DDV46" s="112"/>
      <c r="DDW46" s="112"/>
      <c r="DDX46" s="112"/>
      <c r="DDY46" s="112"/>
      <c r="DDZ46" s="112"/>
      <c r="DEA46" s="112"/>
      <c r="DEB46" s="112"/>
      <c r="DEC46" s="112"/>
      <c r="DED46" s="112"/>
      <c r="DEE46" s="112"/>
      <c r="DEF46" s="112"/>
      <c r="DEG46" s="112"/>
      <c r="DEH46" s="112"/>
      <c r="DEI46" s="112"/>
      <c r="DEJ46" s="112"/>
      <c r="DEK46" s="112"/>
      <c r="DEL46" s="112"/>
      <c r="DEM46" s="112"/>
      <c r="DEN46" s="112"/>
      <c r="DEO46" s="112"/>
      <c r="DEP46" s="112"/>
      <c r="DEQ46" s="112"/>
      <c r="DER46" s="112"/>
      <c r="DES46" s="112"/>
      <c r="DET46" s="112"/>
      <c r="DEU46" s="112"/>
      <c r="DEV46" s="112"/>
      <c r="DEW46" s="112"/>
      <c r="DEX46" s="112"/>
      <c r="DEY46" s="112"/>
      <c r="DEZ46" s="112"/>
      <c r="DFA46" s="112"/>
      <c r="DFB46" s="112"/>
      <c r="DFC46" s="112"/>
      <c r="DFD46" s="112"/>
      <c r="DFE46" s="112"/>
      <c r="DFF46" s="112"/>
      <c r="DFG46" s="112"/>
      <c r="DFH46" s="112"/>
      <c r="DFI46" s="112"/>
      <c r="DFJ46" s="112"/>
      <c r="DFK46" s="112"/>
      <c r="DFL46" s="112"/>
      <c r="DFM46" s="112"/>
      <c r="DFN46" s="112"/>
      <c r="DFO46" s="112"/>
      <c r="DFP46" s="112"/>
      <c r="DFQ46" s="112"/>
      <c r="DFR46" s="112"/>
      <c r="DFS46" s="112"/>
      <c r="DFT46" s="112"/>
      <c r="DFU46" s="112"/>
      <c r="DFV46" s="112"/>
      <c r="DFW46" s="112"/>
      <c r="DFX46" s="112"/>
      <c r="DFY46" s="112"/>
      <c r="DFZ46" s="112"/>
      <c r="DGA46" s="112"/>
      <c r="DGB46" s="112"/>
      <c r="DGC46" s="112"/>
      <c r="DGD46" s="112"/>
      <c r="DGE46" s="112"/>
      <c r="DGF46" s="112"/>
      <c r="DGG46" s="112"/>
      <c r="DGH46" s="112"/>
      <c r="DGI46" s="112"/>
      <c r="DGJ46" s="112"/>
      <c r="DGK46" s="112"/>
      <c r="DGL46" s="112"/>
      <c r="DGM46" s="112"/>
      <c r="DGN46" s="112"/>
      <c r="DGO46" s="112"/>
      <c r="DGP46" s="112"/>
      <c r="DGQ46" s="112"/>
      <c r="DGR46" s="112"/>
      <c r="DGS46" s="112"/>
      <c r="DGT46" s="112"/>
      <c r="DGU46" s="112"/>
      <c r="DGV46" s="112"/>
      <c r="DGW46" s="112"/>
      <c r="DGX46" s="112"/>
      <c r="DGY46" s="112"/>
      <c r="DGZ46" s="112"/>
      <c r="DHA46" s="112"/>
      <c r="DHB46" s="112"/>
      <c r="DHC46" s="112"/>
      <c r="DHD46" s="112"/>
      <c r="DHE46" s="112"/>
      <c r="DHF46" s="112"/>
      <c r="DHG46" s="112"/>
      <c r="DHH46" s="112"/>
      <c r="DHI46" s="112"/>
      <c r="DHJ46" s="112"/>
      <c r="DHK46" s="112"/>
      <c r="DHL46" s="112"/>
      <c r="DHM46" s="112"/>
      <c r="DHN46" s="112"/>
      <c r="DHO46" s="112"/>
      <c r="DHP46" s="112"/>
      <c r="DHQ46" s="112"/>
      <c r="DHR46" s="112"/>
      <c r="DHS46" s="112"/>
      <c r="DHT46" s="112"/>
      <c r="DHU46" s="112"/>
      <c r="DHV46" s="112"/>
      <c r="DHW46" s="112"/>
      <c r="DHX46" s="112"/>
      <c r="DHY46" s="112"/>
      <c r="DHZ46" s="112"/>
      <c r="DIA46" s="112"/>
      <c r="DIB46" s="112"/>
      <c r="DIC46" s="112"/>
      <c r="DID46" s="112"/>
      <c r="DIE46" s="112"/>
      <c r="DIF46" s="112"/>
      <c r="DIG46" s="112"/>
      <c r="DIH46" s="112"/>
      <c r="DII46" s="112"/>
      <c r="DIJ46" s="112"/>
      <c r="DIK46" s="112"/>
      <c r="DIL46" s="112"/>
      <c r="DIM46" s="112"/>
      <c r="DIN46" s="112"/>
      <c r="DIO46" s="112"/>
      <c r="DIP46" s="112"/>
      <c r="DIQ46" s="112"/>
      <c r="DIR46" s="112"/>
      <c r="DIS46" s="112"/>
      <c r="DIT46" s="112"/>
      <c r="DIU46" s="112"/>
      <c r="DIV46" s="112"/>
      <c r="DIW46" s="112"/>
      <c r="DIX46" s="112"/>
      <c r="DIY46" s="112"/>
      <c r="DIZ46" s="112"/>
      <c r="DJA46" s="112"/>
      <c r="DJB46" s="112"/>
      <c r="DJC46" s="112"/>
      <c r="DJD46" s="112"/>
      <c r="DJE46" s="112"/>
      <c r="DJF46" s="112"/>
      <c r="DJG46" s="112"/>
      <c r="DJH46" s="112"/>
      <c r="DJI46" s="112"/>
      <c r="DJJ46" s="112"/>
      <c r="DJK46" s="112"/>
      <c r="DJL46" s="112"/>
      <c r="DJM46" s="112"/>
      <c r="DJN46" s="112"/>
      <c r="DJO46" s="112"/>
      <c r="DJP46" s="112"/>
      <c r="DJQ46" s="112"/>
      <c r="DJR46" s="112"/>
      <c r="DJS46" s="112"/>
      <c r="DJT46" s="112"/>
      <c r="DJU46" s="112"/>
      <c r="DJV46" s="112"/>
      <c r="DJW46" s="112"/>
      <c r="DJX46" s="112"/>
      <c r="DJY46" s="112"/>
      <c r="DJZ46" s="112"/>
      <c r="DKA46" s="112"/>
      <c r="DKB46" s="112"/>
      <c r="DKC46" s="112"/>
      <c r="DKD46" s="112"/>
      <c r="DKE46" s="112"/>
      <c r="DKF46" s="112"/>
      <c r="DKG46" s="112"/>
      <c r="DKH46" s="112"/>
      <c r="DKI46" s="112"/>
      <c r="DKJ46" s="112"/>
      <c r="DKK46" s="112"/>
      <c r="DKL46" s="112"/>
      <c r="DKM46" s="112"/>
      <c r="DKN46" s="112"/>
      <c r="DKO46" s="112"/>
      <c r="DKP46" s="112"/>
      <c r="DKQ46" s="112"/>
      <c r="DKR46" s="112"/>
      <c r="DKS46" s="112"/>
      <c r="DKT46" s="112"/>
      <c r="DKU46" s="112"/>
      <c r="DKV46" s="112"/>
      <c r="DKW46" s="112"/>
      <c r="DKX46" s="112"/>
      <c r="DKY46" s="112"/>
      <c r="DKZ46" s="112"/>
      <c r="DLA46" s="112"/>
      <c r="DLB46" s="112"/>
      <c r="DLC46" s="112"/>
      <c r="DLD46" s="112"/>
      <c r="DLE46" s="112"/>
      <c r="DLF46" s="112"/>
      <c r="DLG46" s="112"/>
      <c r="DLH46" s="112"/>
      <c r="DLI46" s="112"/>
      <c r="DLJ46" s="112"/>
      <c r="DLK46" s="112"/>
      <c r="DLL46" s="112"/>
      <c r="DLM46" s="112"/>
      <c r="DLN46" s="112"/>
      <c r="DLO46" s="112"/>
      <c r="DLP46" s="112"/>
      <c r="DLQ46" s="112"/>
      <c r="DLR46" s="112"/>
      <c r="DLS46" s="112"/>
      <c r="DLT46" s="112"/>
      <c r="DLU46" s="112"/>
      <c r="DLV46" s="112"/>
      <c r="DLW46" s="112"/>
      <c r="DLX46" s="112"/>
      <c r="DLY46" s="112"/>
      <c r="DLZ46" s="112"/>
      <c r="DMA46" s="112"/>
      <c r="DMB46" s="112"/>
      <c r="DMC46" s="112"/>
      <c r="DMD46" s="112"/>
      <c r="DME46" s="112"/>
      <c r="DMF46" s="112"/>
      <c r="DMG46" s="112"/>
      <c r="DMH46" s="112"/>
      <c r="DMI46" s="112"/>
      <c r="DMJ46" s="112"/>
      <c r="DMK46" s="112"/>
      <c r="DML46" s="112"/>
      <c r="DMM46" s="112"/>
      <c r="DMN46" s="112"/>
      <c r="DMO46" s="112"/>
      <c r="DMP46" s="112"/>
      <c r="DMQ46" s="112"/>
      <c r="DMR46" s="112"/>
      <c r="DMS46" s="112"/>
      <c r="DMT46" s="112"/>
      <c r="DMU46" s="112"/>
      <c r="DMV46" s="112"/>
      <c r="DMW46" s="112"/>
      <c r="DMX46" s="112"/>
      <c r="DMY46" s="112"/>
      <c r="DMZ46" s="112"/>
      <c r="DNA46" s="112"/>
      <c r="DNB46" s="112"/>
      <c r="DNC46" s="112"/>
      <c r="DND46" s="112"/>
      <c r="DNE46" s="112"/>
      <c r="DNF46" s="112"/>
      <c r="DNG46" s="112"/>
      <c r="DNH46" s="112"/>
      <c r="DNI46" s="112"/>
      <c r="DNJ46" s="112"/>
      <c r="DNK46" s="112"/>
      <c r="DNL46" s="112"/>
      <c r="DNM46" s="112"/>
      <c r="DNN46" s="112"/>
      <c r="DNO46" s="112"/>
      <c r="DNP46" s="112"/>
      <c r="DNQ46" s="112"/>
      <c r="DNR46" s="112"/>
      <c r="DNS46" s="112"/>
      <c r="DNT46" s="112"/>
      <c r="DNU46" s="112"/>
      <c r="DNV46" s="112"/>
      <c r="DNW46" s="112"/>
      <c r="DNX46" s="112"/>
      <c r="DNY46" s="112"/>
      <c r="DNZ46" s="112"/>
      <c r="DOA46" s="112"/>
      <c r="DOB46" s="112"/>
      <c r="DOC46" s="112"/>
      <c r="DOD46" s="112"/>
      <c r="DOE46" s="112"/>
      <c r="DOF46" s="112"/>
      <c r="DOG46" s="112"/>
      <c r="DOH46" s="112"/>
      <c r="DOI46" s="112"/>
      <c r="DOJ46" s="112"/>
      <c r="DOK46" s="112"/>
      <c r="DOL46" s="112"/>
      <c r="DOM46" s="112"/>
      <c r="DON46" s="112"/>
      <c r="DOO46" s="112"/>
      <c r="DOP46" s="112"/>
      <c r="DOQ46" s="112"/>
      <c r="DOR46" s="112"/>
      <c r="DOS46" s="112"/>
      <c r="DOT46" s="112"/>
      <c r="DOU46" s="112"/>
      <c r="DOV46" s="112"/>
      <c r="DOW46" s="112"/>
      <c r="DOX46" s="112"/>
      <c r="DOY46" s="112"/>
      <c r="DOZ46" s="112"/>
      <c r="DPA46" s="112"/>
      <c r="DPB46" s="112"/>
      <c r="DPC46" s="112"/>
      <c r="DPD46" s="112"/>
      <c r="DPE46" s="112"/>
      <c r="DPF46" s="112"/>
      <c r="DPG46" s="112"/>
      <c r="DPH46" s="112"/>
      <c r="DPI46" s="112"/>
      <c r="DPJ46" s="112"/>
      <c r="DPK46" s="112"/>
      <c r="DPL46" s="112"/>
      <c r="DPM46" s="112"/>
      <c r="DPN46" s="112"/>
      <c r="DPO46" s="112"/>
      <c r="DPP46" s="112"/>
      <c r="DPQ46" s="112"/>
      <c r="DPR46" s="112"/>
      <c r="DPS46" s="112"/>
      <c r="DPT46" s="112"/>
      <c r="DPU46" s="112"/>
      <c r="DPV46" s="112"/>
      <c r="DPW46" s="112"/>
      <c r="DPX46" s="112"/>
      <c r="DPY46" s="112"/>
      <c r="DPZ46" s="112"/>
      <c r="DQA46" s="112"/>
      <c r="DQB46" s="112"/>
      <c r="DQC46" s="112"/>
      <c r="DQD46" s="112"/>
      <c r="DQE46" s="112"/>
      <c r="DQF46" s="112"/>
      <c r="DQG46" s="112"/>
      <c r="DQH46" s="112"/>
      <c r="DQI46" s="112"/>
      <c r="DQJ46" s="112"/>
      <c r="DQK46" s="112"/>
      <c r="DQL46" s="112"/>
      <c r="DQM46" s="112"/>
      <c r="DQN46" s="112"/>
      <c r="DQO46" s="112"/>
      <c r="DQP46" s="112"/>
      <c r="DQQ46" s="112"/>
      <c r="DQR46" s="112"/>
      <c r="DQS46" s="112"/>
      <c r="DQT46" s="112"/>
      <c r="DQU46" s="112"/>
      <c r="DQV46" s="112"/>
      <c r="DQW46" s="112"/>
      <c r="DQX46" s="112"/>
      <c r="DQY46" s="112"/>
      <c r="DQZ46" s="112"/>
      <c r="DRA46" s="112"/>
      <c r="DRB46" s="112"/>
      <c r="DRC46" s="112"/>
      <c r="DRD46" s="112"/>
      <c r="DRE46" s="112"/>
      <c r="DRF46" s="112"/>
      <c r="DRG46" s="112"/>
      <c r="DRH46" s="112"/>
      <c r="DRI46" s="112"/>
      <c r="DRJ46" s="112"/>
      <c r="DRK46" s="112"/>
      <c r="DRL46" s="112"/>
      <c r="DRM46" s="112"/>
      <c r="DRN46" s="112"/>
      <c r="DRO46" s="112"/>
      <c r="DRP46" s="112"/>
      <c r="DRQ46" s="112"/>
      <c r="DRR46" s="112"/>
      <c r="DRS46" s="112"/>
      <c r="DRT46" s="112"/>
      <c r="DRU46" s="112"/>
      <c r="DRV46" s="112"/>
      <c r="DRW46" s="112"/>
      <c r="DRX46" s="112"/>
      <c r="DRY46" s="112"/>
      <c r="DRZ46" s="112"/>
      <c r="DSA46" s="112"/>
      <c r="DSB46" s="112"/>
      <c r="DSC46" s="112"/>
      <c r="DSD46" s="112"/>
      <c r="DSE46" s="112"/>
      <c r="DSF46" s="112"/>
      <c r="DSG46" s="112"/>
      <c r="DSH46" s="112"/>
      <c r="DSI46" s="112"/>
      <c r="DSJ46" s="112"/>
      <c r="DSK46" s="112"/>
      <c r="DSL46" s="112"/>
      <c r="DSM46" s="112"/>
      <c r="DSN46" s="112"/>
      <c r="DSO46" s="112"/>
      <c r="DSP46" s="112"/>
      <c r="DSQ46" s="112"/>
      <c r="DSR46" s="112"/>
      <c r="DSS46" s="112"/>
      <c r="DST46" s="112"/>
      <c r="DSU46" s="112"/>
      <c r="DSV46" s="112"/>
      <c r="DSW46" s="112"/>
      <c r="DSX46" s="112"/>
      <c r="DSY46" s="112"/>
      <c r="DSZ46" s="112"/>
      <c r="DTA46" s="112"/>
      <c r="DTB46" s="112"/>
      <c r="DTC46" s="112"/>
      <c r="DTD46" s="112"/>
      <c r="DTE46" s="112"/>
      <c r="DTF46" s="112"/>
      <c r="DTG46" s="112"/>
      <c r="DTH46" s="112"/>
      <c r="DTI46" s="112"/>
      <c r="DTJ46" s="112"/>
      <c r="DTK46" s="112"/>
      <c r="DTL46" s="112"/>
      <c r="DTM46" s="112"/>
      <c r="DTN46" s="112"/>
      <c r="DTO46" s="112"/>
      <c r="DTP46" s="112"/>
      <c r="DTQ46" s="112"/>
      <c r="DTR46" s="112"/>
      <c r="DTS46" s="112"/>
      <c r="DTT46" s="112"/>
      <c r="DTU46" s="112"/>
      <c r="DTV46" s="112"/>
      <c r="DTW46" s="112"/>
      <c r="DTX46" s="112"/>
      <c r="DTY46" s="112"/>
      <c r="DTZ46" s="112"/>
      <c r="DUA46" s="112"/>
      <c r="DUB46" s="112"/>
      <c r="DUC46" s="112"/>
      <c r="DUD46" s="112"/>
      <c r="DUE46" s="112"/>
      <c r="DUF46" s="112"/>
      <c r="DUG46" s="112"/>
      <c r="DUH46" s="112"/>
      <c r="DUI46" s="112"/>
      <c r="DUJ46" s="112"/>
      <c r="DUK46" s="112"/>
      <c r="DUL46" s="112"/>
      <c r="DUM46" s="112"/>
      <c r="DUN46" s="112"/>
      <c r="DUO46" s="112"/>
      <c r="DUP46" s="112"/>
      <c r="DUQ46" s="112"/>
      <c r="DUR46" s="112"/>
      <c r="DUS46" s="112"/>
      <c r="DUT46" s="112"/>
      <c r="DUU46" s="112"/>
      <c r="DUV46" s="112"/>
      <c r="DUW46" s="112"/>
      <c r="DUX46" s="112"/>
      <c r="DUY46" s="112"/>
      <c r="DUZ46" s="112"/>
      <c r="DVA46" s="112"/>
      <c r="DVB46" s="112"/>
      <c r="DVC46" s="112"/>
      <c r="DVD46" s="112"/>
      <c r="DVE46" s="112"/>
      <c r="DVF46" s="112"/>
      <c r="DVG46" s="112"/>
      <c r="DVH46" s="112"/>
      <c r="DVI46" s="112"/>
      <c r="DVJ46" s="112"/>
      <c r="DVK46" s="112"/>
      <c r="DVL46" s="112"/>
      <c r="DVM46" s="112"/>
      <c r="DVN46" s="112"/>
      <c r="DVO46" s="112"/>
      <c r="DVP46" s="112"/>
      <c r="DVQ46" s="112"/>
      <c r="DVR46" s="112"/>
      <c r="DVS46" s="112"/>
      <c r="DVT46" s="112"/>
      <c r="DVU46" s="112"/>
      <c r="DVV46" s="112"/>
      <c r="DVW46" s="112"/>
      <c r="DVX46" s="112"/>
      <c r="DVY46" s="112"/>
      <c r="DVZ46" s="112"/>
      <c r="DWA46" s="112"/>
      <c r="DWB46" s="112"/>
      <c r="DWC46" s="112"/>
      <c r="DWD46" s="112"/>
      <c r="DWE46" s="112"/>
      <c r="DWF46" s="112"/>
      <c r="DWG46" s="112"/>
      <c r="DWH46" s="112"/>
      <c r="DWI46" s="112"/>
      <c r="DWJ46" s="112"/>
      <c r="DWK46" s="112"/>
      <c r="DWL46" s="112"/>
      <c r="DWM46" s="112"/>
      <c r="DWN46" s="112"/>
      <c r="DWO46" s="112"/>
      <c r="DWP46" s="112"/>
      <c r="DWQ46" s="112"/>
      <c r="DWR46" s="112"/>
      <c r="DWS46" s="112"/>
      <c r="DWT46" s="112"/>
      <c r="DWU46" s="112"/>
      <c r="DWV46" s="112"/>
      <c r="DWW46" s="112"/>
      <c r="DWX46" s="112"/>
      <c r="DWY46" s="112"/>
      <c r="DWZ46" s="112"/>
      <c r="DXA46" s="112"/>
      <c r="DXB46" s="112"/>
      <c r="DXC46" s="112"/>
      <c r="DXD46" s="112"/>
      <c r="DXE46" s="112"/>
      <c r="DXF46" s="112"/>
      <c r="DXG46" s="112"/>
      <c r="DXH46" s="112"/>
      <c r="DXI46" s="112"/>
      <c r="DXJ46" s="112"/>
      <c r="DXK46" s="112"/>
      <c r="DXL46" s="112"/>
      <c r="DXM46" s="112"/>
      <c r="DXN46" s="112"/>
      <c r="DXO46" s="112"/>
      <c r="DXP46" s="112"/>
      <c r="DXQ46" s="112"/>
      <c r="DXR46" s="112"/>
      <c r="DXS46" s="112"/>
      <c r="DXT46" s="112"/>
      <c r="DXU46" s="112"/>
      <c r="DXV46" s="112"/>
      <c r="DXW46" s="112"/>
      <c r="DXX46" s="112"/>
      <c r="DXY46" s="112"/>
      <c r="DXZ46" s="112"/>
      <c r="DYA46" s="112"/>
      <c r="DYB46" s="112"/>
      <c r="DYC46" s="112"/>
      <c r="DYD46" s="112"/>
      <c r="DYE46" s="112"/>
      <c r="DYF46" s="112"/>
      <c r="DYG46" s="112"/>
      <c r="DYH46" s="112"/>
      <c r="DYI46" s="112"/>
      <c r="DYJ46" s="112"/>
      <c r="DYK46" s="112"/>
      <c r="DYL46" s="112"/>
      <c r="DYM46" s="112"/>
      <c r="DYN46" s="112"/>
      <c r="DYO46" s="112"/>
      <c r="DYP46" s="112"/>
      <c r="DYQ46" s="112"/>
      <c r="DYR46" s="112"/>
      <c r="DYS46" s="112"/>
      <c r="DYT46" s="112"/>
      <c r="DYU46" s="112"/>
      <c r="DYV46" s="112"/>
      <c r="DYW46" s="112"/>
      <c r="DYX46" s="112"/>
      <c r="DYY46" s="112"/>
      <c r="DYZ46" s="112"/>
      <c r="DZA46" s="112"/>
      <c r="DZB46" s="112"/>
      <c r="DZC46" s="112"/>
      <c r="DZD46" s="112"/>
      <c r="DZE46" s="112"/>
      <c r="DZF46" s="112"/>
      <c r="DZG46" s="112"/>
      <c r="DZH46" s="112"/>
      <c r="DZI46" s="112"/>
      <c r="DZJ46" s="112"/>
      <c r="DZK46" s="112"/>
      <c r="DZL46" s="112"/>
      <c r="DZM46" s="112"/>
      <c r="DZN46" s="112"/>
      <c r="DZO46" s="112"/>
      <c r="DZP46" s="112"/>
      <c r="DZQ46" s="112"/>
      <c r="DZR46" s="112"/>
      <c r="DZS46" s="112"/>
      <c r="DZT46" s="112"/>
      <c r="DZU46" s="112"/>
      <c r="DZV46" s="112"/>
      <c r="DZW46" s="112"/>
      <c r="DZX46" s="112"/>
      <c r="DZY46" s="112"/>
      <c r="DZZ46" s="112"/>
      <c r="EAA46" s="112"/>
      <c r="EAB46" s="112"/>
      <c r="EAC46" s="112"/>
      <c r="EAD46" s="112"/>
      <c r="EAE46" s="112"/>
      <c r="EAF46" s="112"/>
      <c r="EAG46" s="112"/>
      <c r="EAH46" s="112"/>
      <c r="EAI46" s="112"/>
      <c r="EAJ46" s="112"/>
      <c r="EAK46" s="112"/>
      <c r="EAL46" s="112"/>
      <c r="EAM46" s="112"/>
      <c r="EAN46" s="112"/>
      <c r="EAO46" s="112"/>
      <c r="EAP46" s="112"/>
      <c r="EAQ46" s="112"/>
      <c r="EAR46" s="112"/>
      <c r="EAS46" s="112"/>
      <c r="EAT46" s="112"/>
      <c r="EAU46" s="112"/>
      <c r="EAV46" s="112"/>
      <c r="EAW46" s="112"/>
      <c r="EAX46" s="112"/>
      <c r="EAY46" s="112"/>
      <c r="EAZ46" s="112"/>
      <c r="EBA46" s="112"/>
      <c r="EBB46" s="112"/>
      <c r="EBC46" s="112"/>
      <c r="EBD46" s="112"/>
      <c r="EBE46" s="112"/>
      <c r="EBF46" s="112"/>
      <c r="EBG46" s="112"/>
      <c r="EBH46" s="112"/>
      <c r="EBI46" s="112"/>
      <c r="EBJ46" s="112"/>
      <c r="EBK46" s="112"/>
      <c r="EBL46" s="112"/>
      <c r="EBM46" s="112"/>
      <c r="EBN46" s="112"/>
      <c r="EBO46" s="112"/>
      <c r="EBP46" s="112"/>
      <c r="EBQ46" s="112"/>
      <c r="EBR46" s="112"/>
      <c r="EBS46" s="112"/>
      <c r="EBT46" s="112"/>
      <c r="EBU46" s="112"/>
      <c r="EBV46" s="112"/>
      <c r="EBW46" s="112"/>
      <c r="EBX46" s="112"/>
      <c r="EBY46" s="112"/>
      <c r="EBZ46" s="112"/>
      <c r="ECA46" s="112"/>
      <c r="ECB46" s="112"/>
      <c r="ECC46" s="112"/>
      <c r="ECD46" s="112"/>
      <c r="ECE46" s="112"/>
      <c r="ECF46" s="112"/>
      <c r="ECG46" s="112"/>
      <c r="ECH46" s="112"/>
      <c r="ECI46" s="112"/>
      <c r="ECJ46" s="112"/>
      <c r="ECK46" s="112"/>
      <c r="ECL46" s="112"/>
      <c r="ECM46" s="112"/>
      <c r="ECN46" s="112"/>
      <c r="ECO46" s="112"/>
      <c r="ECP46" s="112"/>
      <c r="ECQ46" s="112"/>
      <c r="ECR46" s="112"/>
      <c r="ECS46" s="112"/>
      <c r="ECT46" s="112"/>
      <c r="ECU46" s="112"/>
      <c r="ECV46" s="112"/>
      <c r="ECW46" s="112"/>
      <c r="ECX46" s="112"/>
      <c r="ECY46" s="112"/>
      <c r="ECZ46" s="112"/>
      <c r="EDA46" s="112"/>
      <c r="EDB46" s="112"/>
      <c r="EDC46" s="112"/>
      <c r="EDD46" s="112"/>
      <c r="EDE46" s="112"/>
      <c r="EDF46" s="112"/>
      <c r="EDG46" s="112"/>
      <c r="EDH46" s="112"/>
      <c r="EDI46" s="112"/>
      <c r="EDJ46" s="112"/>
      <c r="EDK46" s="112"/>
      <c r="EDL46" s="112"/>
      <c r="EDM46" s="112"/>
      <c r="EDN46" s="112"/>
      <c r="EDO46" s="112"/>
      <c r="EDP46" s="112"/>
      <c r="EDQ46" s="112"/>
      <c r="EDR46" s="112"/>
      <c r="EDS46" s="112"/>
      <c r="EDT46" s="112"/>
      <c r="EDU46" s="112"/>
      <c r="EDV46" s="112"/>
      <c r="EDW46" s="112"/>
      <c r="EDX46" s="112"/>
      <c r="EDY46" s="112"/>
      <c r="EDZ46" s="112"/>
      <c r="EEA46" s="112"/>
      <c r="EEB46" s="112"/>
      <c r="EEC46" s="112"/>
      <c r="EED46" s="112"/>
      <c r="EEE46" s="112"/>
      <c r="EEF46" s="112"/>
      <c r="EEG46" s="112"/>
      <c r="EEH46" s="112"/>
      <c r="EEI46" s="112"/>
      <c r="EEJ46" s="112"/>
      <c r="EEK46" s="112"/>
      <c r="EEL46" s="112"/>
      <c r="EEM46" s="112"/>
      <c r="EEN46" s="112"/>
      <c r="EEO46" s="112"/>
      <c r="EEP46" s="112"/>
      <c r="EEQ46" s="112"/>
      <c r="EER46" s="112"/>
      <c r="EES46" s="112"/>
      <c r="EET46" s="112"/>
      <c r="EEU46" s="112"/>
      <c r="EEV46" s="112"/>
      <c r="EEW46" s="112"/>
      <c r="EEX46" s="112"/>
      <c r="EEY46" s="112"/>
      <c r="EEZ46" s="112"/>
      <c r="EFA46" s="112"/>
      <c r="EFB46" s="112"/>
      <c r="EFC46" s="112"/>
      <c r="EFD46" s="112"/>
      <c r="EFE46" s="112"/>
      <c r="EFF46" s="112"/>
      <c r="EFG46" s="112"/>
      <c r="EFH46" s="112"/>
      <c r="EFI46" s="112"/>
      <c r="EFJ46" s="112"/>
      <c r="EFK46" s="112"/>
      <c r="EFL46" s="112"/>
      <c r="EFM46" s="112"/>
      <c r="EFN46" s="112"/>
      <c r="EFO46" s="112"/>
      <c r="EFP46" s="112"/>
      <c r="EFQ46" s="112"/>
      <c r="EFR46" s="112"/>
      <c r="EFS46" s="112"/>
      <c r="EFT46" s="112"/>
      <c r="EFU46" s="112"/>
      <c r="EFV46" s="112"/>
      <c r="EFW46" s="112"/>
      <c r="EFX46" s="112"/>
      <c r="EFY46" s="112"/>
      <c r="EFZ46" s="112"/>
      <c r="EGA46" s="112"/>
      <c r="EGB46" s="112"/>
      <c r="EGC46" s="112"/>
      <c r="EGD46" s="112"/>
      <c r="EGE46" s="112"/>
      <c r="EGF46" s="112"/>
      <c r="EGG46" s="112"/>
      <c r="EGH46" s="112"/>
      <c r="EGI46" s="112"/>
      <c r="EGJ46" s="112"/>
      <c r="EGK46" s="112"/>
      <c r="EGL46" s="112"/>
      <c r="EGM46" s="112"/>
      <c r="EGN46" s="112"/>
      <c r="EGO46" s="112"/>
      <c r="EGP46" s="112"/>
      <c r="EGQ46" s="112"/>
      <c r="EGR46" s="112"/>
      <c r="EGS46" s="112"/>
      <c r="EGT46" s="112"/>
      <c r="EGU46" s="112"/>
      <c r="EGV46" s="112"/>
      <c r="EGW46" s="112"/>
      <c r="EGX46" s="112"/>
      <c r="EGY46" s="112"/>
      <c r="EGZ46" s="112"/>
      <c r="EHA46" s="112"/>
      <c r="EHB46" s="112"/>
      <c r="EHC46" s="112"/>
      <c r="EHD46" s="112"/>
      <c r="EHE46" s="112"/>
      <c r="EHF46" s="112"/>
      <c r="EHG46" s="112"/>
      <c r="EHH46" s="112"/>
      <c r="EHI46" s="112"/>
      <c r="EHJ46" s="112"/>
      <c r="EHK46" s="112"/>
      <c r="EHL46" s="112"/>
      <c r="EHM46" s="112"/>
      <c r="EHN46" s="112"/>
      <c r="EHO46" s="112"/>
      <c r="EHP46" s="112"/>
      <c r="EHQ46" s="112"/>
      <c r="EHR46" s="112"/>
      <c r="EHS46" s="112"/>
      <c r="EHT46" s="112"/>
      <c r="EHU46" s="112"/>
      <c r="EHV46" s="112"/>
      <c r="EHW46" s="112"/>
      <c r="EHX46" s="112"/>
      <c r="EHY46" s="112"/>
      <c r="EHZ46" s="112"/>
      <c r="EIA46" s="112"/>
      <c r="EIB46" s="112"/>
      <c r="EIC46" s="112"/>
      <c r="EID46" s="112"/>
      <c r="EIE46" s="112"/>
      <c r="EIF46" s="112"/>
      <c r="EIG46" s="112"/>
      <c r="EIH46" s="112"/>
      <c r="EII46" s="112"/>
      <c r="EIJ46" s="112"/>
      <c r="EIK46" s="112"/>
      <c r="EIL46" s="112"/>
      <c r="EIM46" s="112"/>
      <c r="EIN46" s="112"/>
      <c r="EIO46" s="112"/>
      <c r="EIP46" s="112"/>
      <c r="EIQ46" s="112"/>
      <c r="EIR46" s="112"/>
      <c r="EIS46" s="112"/>
      <c r="EIT46" s="112"/>
      <c r="EIU46" s="112"/>
      <c r="EIV46" s="112"/>
      <c r="EIW46" s="112"/>
      <c r="EIX46" s="112"/>
      <c r="EIY46" s="112"/>
      <c r="EIZ46" s="112"/>
      <c r="EJA46" s="112"/>
      <c r="EJB46" s="112"/>
      <c r="EJC46" s="112"/>
      <c r="EJD46" s="112"/>
      <c r="EJE46" s="112"/>
      <c r="EJF46" s="112"/>
      <c r="EJG46" s="112"/>
      <c r="EJH46" s="112"/>
      <c r="EJI46" s="112"/>
      <c r="EJJ46" s="112"/>
      <c r="EJK46" s="112"/>
      <c r="EJL46" s="112"/>
      <c r="EJM46" s="112"/>
      <c r="EJN46" s="112"/>
      <c r="EJO46" s="112"/>
      <c r="EJP46" s="112"/>
      <c r="EJQ46" s="112"/>
      <c r="EJR46" s="112"/>
      <c r="EJS46" s="112"/>
      <c r="EJT46" s="112"/>
      <c r="EJU46" s="112"/>
      <c r="EJV46" s="112"/>
      <c r="EJW46" s="112"/>
      <c r="EJX46" s="112"/>
      <c r="EJY46" s="112"/>
      <c r="EJZ46" s="112"/>
      <c r="EKA46" s="112"/>
      <c r="EKB46" s="112"/>
      <c r="EKC46" s="112"/>
      <c r="EKD46" s="112"/>
      <c r="EKE46" s="112"/>
      <c r="EKF46" s="112"/>
      <c r="EKG46" s="112"/>
      <c r="EKH46" s="112"/>
      <c r="EKI46" s="112"/>
      <c r="EKJ46" s="112"/>
      <c r="EKK46" s="112"/>
      <c r="EKL46" s="112"/>
      <c r="EKM46" s="112"/>
      <c r="EKN46" s="112"/>
      <c r="EKO46" s="112"/>
      <c r="EKP46" s="112"/>
      <c r="EKQ46" s="112"/>
      <c r="EKR46" s="112"/>
      <c r="EKS46" s="112"/>
      <c r="EKT46" s="112"/>
      <c r="EKU46" s="112"/>
      <c r="EKV46" s="112"/>
      <c r="EKW46" s="112"/>
      <c r="EKX46" s="112"/>
      <c r="EKY46" s="112"/>
      <c r="EKZ46" s="112"/>
      <c r="ELA46" s="112"/>
      <c r="ELB46" s="112"/>
      <c r="ELC46" s="112"/>
      <c r="ELD46" s="112"/>
      <c r="ELE46" s="112"/>
      <c r="ELF46" s="112"/>
      <c r="ELG46" s="112"/>
      <c r="ELH46" s="112"/>
      <c r="ELI46" s="112"/>
      <c r="ELJ46" s="112"/>
      <c r="ELK46" s="112"/>
      <c r="ELL46" s="112"/>
      <c r="ELM46" s="112"/>
      <c r="ELN46" s="112"/>
      <c r="ELO46" s="112"/>
      <c r="ELP46" s="112"/>
      <c r="ELQ46" s="112"/>
      <c r="ELR46" s="112"/>
      <c r="ELS46" s="112"/>
      <c r="ELT46" s="112"/>
      <c r="ELU46" s="112"/>
      <c r="ELV46" s="112"/>
      <c r="ELW46" s="112"/>
      <c r="ELX46" s="112"/>
      <c r="ELY46" s="112"/>
      <c r="ELZ46" s="112"/>
      <c r="EMA46" s="112"/>
      <c r="EMB46" s="112"/>
      <c r="EMC46" s="112"/>
      <c r="EMD46" s="112"/>
      <c r="EME46" s="112"/>
      <c r="EMF46" s="112"/>
      <c r="EMG46" s="112"/>
      <c r="EMH46" s="112"/>
      <c r="EMI46" s="112"/>
      <c r="EMJ46" s="112"/>
      <c r="EMK46" s="112"/>
      <c r="EML46" s="112"/>
      <c r="EMM46" s="112"/>
      <c r="EMN46" s="112"/>
      <c r="EMO46" s="112"/>
      <c r="EMP46" s="112"/>
      <c r="EMQ46" s="112"/>
      <c r="EMR46" s="112"/>
      <c r="EMS46" s="112"/>
      <c r="EMT46" s="112"/>
      <c r="EMU46" s="112"/>
      <c r="EMV46" s="112"/>
      <c r="EMW46" s="112"/>
      <c r="EMX46" s="112"/>
      <c r="EMY46" s="112"/>
      <c r="EMZ46" s="112"/>
      <c r="ENA46" s="112"/>
      <c r="ENB46" s="112"/>
      <c r="ENC46" s="112"/>
      <c r="END46" s="112"/>
      <c r="ENE46" s="112"/>
      <c r="ENF46" s="112"/>
      <c r="ENG46" s="112"/>
      <c r="ENH46" s="112"/>
      <c r="ENI46" s="112"/>
      <c r="ENJ46" s="112"/>
      <c r="ENK46" s="112"/>
      <c r="ENL46" s="112"/>
      <c r="ENM46" s="112"/>
      <c r="ENN46" s="112"/>
      <c r="ENO46" s="112"/>
      <c r="ENP46" s="112"/>
      <c r="ENQ46" s="112"/>
      <c r="ENR46" s="112"/>
      <c r="ENS46" s="112"/>
      <c r="ENT46" s="112"/>
      <c r="ENU46" s="112"/>
      <c r="ENV46" s="112"/>
      <c r="ENW46" s="112"/>
      <c r="ENX46" s="112"/>
      <c r="ENY46" s="112"/>
      <c r="ENZ46" s="112"/>
      <c r="EOA46" s="112"/>
      <c r="EOB46" s="112"/>
      <c r="EOC46" s="112"/>
      <c r="EOD46" s="112"/>
      <c r="EOE46" s="112"/>
      <c r="EOF46" s="112"/>
      <c r="EOG46" s="112"/>
      <c r="EOH46" s="112"/>
      <c r="EOI46" s="112"/>
      <c r="EOJ46" s="112"/>
      <c r="EOK46" s="112"/>
      <c r="EOL46" s="112"/>
      <c r="EOM46" s="112"/>
      <c r="EON46" s="112"/>
      <c r="EOO46" s="112"/>
      <c r="EOP46" s="112"/>
      <c r="EOQ46" s="112"/>
      <c r="EOR46" s="112"/>
      <c r="EOS46" s="112"/>
      <c r="EOT46" s="112"/>
      <c r="EOU46" s="112"/>
      <c r="EOV46" s="112"/>
      <c r="EOW46" s="112"/>
      <c r="EOX46" s="112"/>
      <c r="EOY46" s="112"/>
      <c r="EOZ46" s="112"/>
      <c r="EPA46" s="112"/>
      <c r="EPB46" s="112"/>
      <c r="EPC46" s="112"/>
      <c r="EPD46" s="112"/>
      <c r="EPE46" s="112"/>
      <c r="EPF46" s="112"/>
      <c r="EPG46" s="112"/>
      <c r="EPH46" s="112"/>
      <c r="EPI46" s="112"/>
      <c r="EPJ46" s="112"/>
      <c r="EPK46" s="112"/>
      <c r="EPL46" s="112"/>
      <c r="EPM46" s="112"/>
      <c r="EPN46" s="112"/>
      <c r="EPO46" s="112"/>
      <c r="EPP46" s="112"/>
      <c r="EPQ46" s="112"/>
      <c r="EPR46" s="112"/>
      <c r="EPS46" s="112"/>
      <c r="EPT46" s="112"/>
      <c r="EPU46" s="112"/>
      <c r="EPV46" s="112"/>
      <c r="EPW46" s="112"/>
      <c r="EPX46" s="112"/>
      <c r="EPY46" s="112"/>
      <c r="EPZ46" s="112"/>
      <c r="EQA46" s="112"/>
      <c r="EQB46" s="112"/>
      <c r="EQC46" s="112"/>
      <c r="EQD46" s="112"/>
      <c r="EQE46" s="112"/>
      <c r="EQF46" s="112"/>
      <c r="EQG46" s="112"/>
      <c r="EQH46" s="112"/>
      <c r="EQI46" s="112"/>
      <c r="EQJ46" s="112"/>
      <c r="EQK46" s="112"/>
      <c r="EQL46" s="112"/>
      <c r="EQM46" s="112"/>
      <c r="EQN46" s="112"/>
      <c r="EQO46" s="112"/>
      <c r="EQP46" s="112"/>
      <c r="EQQ46" s="112"/>
      <c r="EQR46" s="112"/>
      <c r="EQS46" s="112"/>
      <c r="EQT46" s="112"/>
      <c r="EQU46" s="112"/>
      <c r="EQV46" s="112"/>
      <c r="EQW46" s="112"/>
      <c r="EQX46" s="112"/>
      <c r="EQY46" s="112"/>
      <c r="EQZ46" s="112"/>
      <c r="ERA46" s="112"/>
      <c r="ERB46" s="112"/>
      <c r="ERC46" s="112"/>
      <c r="ERD46" s="112"/>
      <c r="ERE46" s="112"/>
      <c r="ERF46" s="112"/>
      <c r="ERG46" s="112"/>
      <c r="ERH46" s="112"/>
      <c r="ERI46" s="112"/>
      <c r="ERJ46" s="112"/>
      <c r="ERK46" s="112"/>
      <c r="ERL46" s="112"/>
      <c r="ERM46" s="112"/>
      <c r="ERN46" s="112"/>
      <c r="ERO46" s="112"/>
      <c r="ERP46" s="112"/>
      <c r="ERQ46" s="112"/>
      <c r="ERR46" s="112"/>
      <c r="ERS46" s="112"/>
      <c r="ERT46" s="112"/>
      <c r="ERU46" s="112"/>
      <c r="ERV46" s="112"/>
      <c r="ERW46" s="112"/>
      <c r="ERX46" s="112"/>
      <c r="ERY46" s="112"/>
      <c r="ERZ46" s="112"/>
      <c r="ESA46" s="112"/>
      <c r="ESB46" s="112"/>
      <c r="ESC46" s="112"/>
      <c r="ESD46" s="112"/>
      <c r="ESE46" s="112"/>
      <c r="ESF46" s="112"/>
      <c r="ESG46" s="112"/>
      <c r="ESH46" s="112"/>
      <c r="ESI46" s="112"/>
      <c r="ESJ46" s="112"/>
      <c r="ESK46" s="112"/>
      <c r="ESL46" s="112"/>
      <c r="ESM46" s="112"/>
      <c r="ESN46" s="112"/>
      <c r="ESO46" s="112"/>
      <c r="ESP46" s="112"/>
      <c r="ESQ46" s="112"/>
      <c r="ESR46" s="112"/>
      <c r="ESS46" s="112"/>
      <c r="EST46" s="112"/>
      <c r="ESU46" s="112"/>
      <c r="ESV46" s="112"/>
      <c r="ESW46" s="112"/>
      <c r="ESX46" s="112"/>
      <c r="ESY46" s="112"/>
      <c r="ESZ46" s="112"/>
      <c r="ETA46" s="112"/>
      <c r="ETB46" s="112"/>
      <c r="ETC46" s="112"/>
      <c r="ETD46" s="112"/>
      <c r="ETE46" s="112"/>
      <c r="ETF46" s="112"/>
      <c r="ETG46" s="112"/>
      <c r="ETH46" s="112"/>
      <c r="ETI46" s="112"/>
      <c r="ETJ46" s="112"/>
      <c r="ETK46" s="112"/>
      <c r="ETL46" s="112"/>
      <c r="ETM46" s="112"/>
      <c r="ETN46" s="112"/>
      <c r="ETO46" s="112"/>
      <c r="ETP46" s="112"/>
      <c r="ETQ46" s="112"/>
      <c r="ETR46" s="112"/>
      <c r="ETS46" s="112"/>
      <c r="ETT46" s="112"/>
      <c r="ETU46" s="112"/>
      <c r="ETV46" s="112"/>
      <c r="ETW46" s="112"/>
      <c r="ETX46" s="112"/>
      <c r="ETY46" s="112"/>
      <c r="ETZ46" s="112"/>
      <c r="EUA46" s="112"/>
      <c r="EUB46" s="112"/>
      <c r="EUC46" s="112"/>
      <c r="EUD46" s="112"/>
      <c r="EUE46" s="112"/>
      <c r="EUF46" s="112"/>
      <c r="EUG46" s="112"/>
      <c r="EUH46" s="112"/>
      <c r="EUI46" s="112"/>
      <c r="EUJ46" s="112"/>
      <c r="EUK46" s="112"/>
      <c r="EUL46" s="112"/>
      <c r="EUM46" s="112"/>
      <c r="EUN46" s="112"/>
      <c r="EUO46" s="112"/>
      <c r="EUP46" s="112"/>
      <c r="EUQ46" s="112"/>
      <c r="EUR46" s="112"/>
      <c r="EUS46" s="112"/>
      <c r="EUT46" s="112"/>
      <c r="EUU46" s="112"/>
      <c r="EUV46" s="112"/>
      <c r="EUW46" s="112"/>
      <c r="EUX46" s="112"/>
      <c r="EUY46" s="112"/>
      <c r="EUZ46" s="112"/>
      <c r="EVA46" s="112"/>
      <c r="EVB46" s="112"/>
      <c r="EVC46" s="112"/>
      <c r="EVD46" s="112"/>
      <c r="EVE46" s="112"/>
      <c r="EVF46" s="112"/>
      <c r="EVG46" s="112"/>
      <c r="EVH46" s="112"/>
      <c r="EVI46" s="112"/>
      <c r="EVJ46" s="112"/>
      <c r="EVK46" s="112"/>
      <c r="EVL46" s="112"/>
      <c r="EVM46" s="112"/>
      <c r="EVN46" s="112"/>
      <c r="EVO46" s="112"/>
      <c r="EVP46" s="112"/>
      <c r="EVQ46" s="112"/>
      <c r="EVR46" s="112"/>
      <c r="EVS46" s="112"/>
      <c r="EVT46" s="112"/>
      <c r="EVU46" s="112"/>
      <c r="EVV46" s="112"/>
      <c r="EVW46" s="112"/>
      <c r="EVX46" s="112"/>
      <c r="EVY46" s="112"/>
      <c r="EVZ46" s="112"/>
      <c r="EWA46" s="112"/>
      <c r="EWB46" s="112"/>
      <c r="EWC46" s="112"/>
      <c r="EWD46" s="112"/>
      <c r="EWE46" s="112"/>
      <c r="EWF46" s="112"/>
      <c r="EWG46" s="112"/>
      <c r="EWH46" s="112"/>
      <c r="EWI46" s="112"/>
      <c r="EWJ46" s="112"/>
      <c r="EWK46" s="112"/>
      <c r="EWL46" s="112"/>
      <c r="EWM46" s="112"/>
      <c r="EWN46" s="112"/>
      <c r="EWO46" s="112"/>
      <c r="EWP46" s="112"/>
      <c r="EWQ46" s="112"/>
      <c r="EWR46" s="112"/>
      <c r="EWS46" s="112"/>
      <c r="EWT46" s="112"/>
      <c r="EWU46" s="112"/>
      <c r="EWV46" s="112"/>
      <c r="EWW46" s="112"/>
      <c r="EWX46" s="112"/>
      <c r="EWY46" s="112"/>
      <c r="EWZ46" s="112"/>
      <c r="EXA46" s="112"/>
      <c r="EXB46" s="112"/>
      <c r="EXC46" s="112"/>
      <c r="EXD46" s="112"/>
      <c r="EXE46" s="112"/>
      <c r="EXF46" s="112"/>
      <c r="EXG46" s="112"/>
      <c r="EXH46" s="112"/>
      <c r="EXI46" s="112"/>
      <c r="EXJ46" s="112"/>
      <c r="EXK46" s="112"/>
      <c r="EXL46" s="112"/>
      <c r="EXM46" s="112"/>
      <c r="EXN46" s="112"/>
      <c r="EXO46" s="112"/>
      <c r="EXP46" s="112"/>
      <c r="EXQ46" s="112"/>
      <c r="EXR46" s="112"/>
      <c r="EXS46" s="112"/>
      <c r="EXT46" s="112"/>
      <c r="EXU46" s="112"/>
      <c r="EXV46" s="112"/>
      <c r="EXW46" s="112"/>
      <c r="EXX46" s="112"/>
      <c r="EXY46" s="112"/>
      <c r="EXZ46" s="112"/>
      <c r="EYA46" s="112"/>
      <c r="EYB46" s="112"/>
      <c r="EYC46" s="112"/>
      <c r="EYD46" s="112"/>
      <c r="EYE46" s="112"/>
      <c r="EYF46" s="112"/>
      <c r="EYG46" s="112"/>
      <c r="EYH46" s="112"/>
      <c r="EYI46" s="112"/>
      <c r="EYJ46" s="112"/>
      <c r="EYK46" s="112"/>
      <c r="EYL46" s="112"/>
      <c r="EYM46" s="112"/>
      <c r="EYN46" s="112"/>
      <c r="EYO46" s="112"/>
      <c r="EYP46" s="112"/>
      <c r="EYQ46" s="112"/>
      <c r="EYR46" s="112"/>
      <c r="EYS46" s="112"/>
      <c r="EYT46" s="112"/>
      <c r="EYU46" s="112"/>
      <c r="EYV46" s="112"/>
      <c r="EYW46" s="112"/>
      <c r="EYX46" s="112"/>
      <c r="EYY46" s="112"/>
      <c r="EYZ46" s="112"/>
      <c r="EZA46" s="112"/>
      <c r="EZB46" s="112"/>
      <c r="EZC46" s="112"/>
      <c r="EZD46" s="112"/>
      <c r="EZE46" s="112"/>
      <c r="EZF46" s="112"/>
      <c r="EZG46" s="112"/>
      <c r="EZH46" s="112"/>
      <c r="EZI46" s="112"/>
      <c r="EZJ46" s="112"/>
      <c r="EZK46" s="112"/>
      <c r="EZL46" s="112"/>
      <c r="EZM46" s="112"/>
      <c r="EZN46" s="112"/>
      <c r="EZO46" s="112"/>
      <c r="EZP46" s="112"/>
      <c r="EZQ46" s="112"/>
      <c r="EZR46" s="112"/>
      <c r="EZS46" s="112"/>
      <c r="EZT46" s="112"/>
      <c r="EZU46" s="112"/>
      <c r="EZV46" s="112"/>
      <c r="EZW46" s="112"/>
      <c r="EZX46" s="112"/>
      <c r="EZY46" s="112"/>
      <c r="EZZ46" s="112"/>
      <c r="FAA46" s="112"/>
      <c r="FAB46" s="112"/>
      <c r="FAC46" s="112"/>
      <c r="FAD46" s="112"/>
      <c r="FAE46" s="112"/>
      <c r="FAF46" s="112"/>
      <c r="FAG46" s="112"/>
      <c r="FAH46" s="112"/>
      <c r="FAI46" s="112"/>
      <c r="FAJ46" s="112"/>
      <c r="FAK46" s="112"/>
      <c r="FAL46" s="112"/>
      <c r="FAM46" s="112"/>
      <c r="FAN46" s="112"/>
      <c r="FAO46" s="112"/>
      <c r="FAP46" s="112"/>
      <c r="FAQ46" s="112"/>
      <c r="FAR46" s="112"/>
      <c r="FAS46" s="112"/>
      <c r="FAT46" s="112"/>
      <c r="FAU46" s="112"/>
      <c r="FAV46" s="112"/>
      <c r="FAW46" s="112"/>
      <c r="FAX46" s="112"/>
      <c r="FAY46" s="112"/>
      <c r="FAZ46" s="112"/>
      <c r="FBA46" s="112"/>
      <c r="FBB46" s="112"/>
      <c r="FBC46" s="112"/>
      <c r="FBD46" s="112"/>
      <c r="FBE46" s="112"/>
      <c r="FBF46" s="112"/>
      <c r="FBG46" s="112"/>
      <c r="FBH46" s="112"/>
      <c r="FBI46" s="112"/>
      <c r="FBJ46" s="112"/>
      <c r="FBK46" s="112"/>
      <c r="FBL46" s="112"/>
      <c r="FBM46" s="112"/>
      <c r="FBN46" s="112"/>
      <c r="FBO46" s="112"/>
      <c r="FBP46" s="112"/>
      <c r="FBQ46" s="112"/>
      <c r="FBR46" s="112"/>
      <c r="FBS46" s="112"/>
      <c r="FBT46" s="112"/>
      <c r="FBU46" s="112"/>
      <c r="FBV46" s="112"/>
      <c r="FBW46" s="112"/>
      <c r="FBX46" s="112"/>
      <c r="FBY46" s="112"/>
      <c r="FBZ46" s="112"/>
      <c r="FCA46" s="112"/>
      <c r="FCB46" s="112"/>
      <c r="FCC46" s="112"/>
      <c r="FCD46" s="112"/>
      <c r="FCE46" s="112"/>
      <c r="FCF46" s="112"/>
      <c r="FCG46" s="112"/>
      <c r="FCH46" s="112"/>
      <c r="FCI46" s="112"/>
      <c r="FCJ46" s="112"/>
      <c r="FCK46" s="112"/>
      <c r="FCL46" s="112"/>
      <c r="FCM46" s="112"/>
      <c r="FCN46" s="112"/>
      <c r="FCO46" s="112"/>
      <c r="FCP46" s="112"/>
      <c r="FCQ46" s="112"/>
      <c r="FCR46" s="112"/>
      <c r="FCS46" s="112"/>
      <c r="FCT46" s="112"/>
      <c r="FCU46" s="112"/>
      <c r="FCV46" s="112"/>
      <c r="FCW46" s="112"/>
      <c r="FCX46" s="112"/>
      <c r="FCY46" s="112"/>
      <c r="FCZ46" s="112"/>
      <c r="FDA46" s="112"/>
      <c r="FDB46" s="112"/>
      <c r="FDC46" s="112"/>
      <c r="FDD46" s="112"/>
      <c r="FDE46" s="112"/>
      <c r="FDF46" s="112"/>
      <c r="FDG46" s="112"/>
      <c r="FDH46" s="112"/>
      <c r="FDI46" s="112"/>
      <c r="FDJ46" s="112"/>
      <c r="FDK46" s="112"/>
      <c r="FDL46" s="112"/>
      <c r="FDM46" s="112"/>
      <c r="FDN46" s="112"/>
      <c r="FDO46" s="112"/>
      <c r="FDP46" s="112"/>
      <c r="FDQ46" s="112"/>
      <c r="FDR46" s="112"/>
      <c r="FDS46" s="112"/>
      <c r="FDT46" s="112"/>
      <c r="FDU46" s="112"/>
      <c r="FDV46" s="112"/>
      <c r="FDW46" s="112"/>
      <c r="FDX46" s="112"/>
      <c r="FDY46" s="112"/>
      <c r="FDZ46" s="112"/>
      <c r="FEA46" s="112"/>
      <c r="FEB46" s="112"/>
      <c r="FEC46" s="112"/>
      <c r="FED46" s="112"/>
      <c r="FEE46" s="112"/>
      <c r="FEF46" s="112"/>
      <c r="FEG46" s="112"/>
      <c r="FEH46" s="112"/>
      <c r="FEI46" s="112"/>
      <c r="FEJ46" s="112"/>
      <c r="FEK46" s="112"/>
      <c r="FEL46" s="112"/>
      <c r="FEM46" s="112"/>
      <c r="FEN46" s="112"/>
      <c r="FEO46" s="112"/>
      <c r="FEP46" s="112"/>
      <c r="FEQ46" s="112"/>
      <c r="FER46" s="112"/>
      <c r="FES46" s="112"/>
      <c r="FET46" s="112"/>
      <c r="FEU46" s="112"/>
      <c r="FEV46" s="112"/>
      <c r="FEW46" s="112"/>
      <c r="FEX46" s="112"/>
      <c r="FEY46" s="112"/>
      <c r="FEZ46" s="112"/>
      <c r="FFA46" s="112"/>
      <c r="FFB46" s="112"/>
      <c r="FFC46" s="112"/>
      <c r="FFD46" s="112"/>
      <c r="FFE46" s="112"/>
      <c r="FFF46" s="112"/>
      <c r="FFG46" s="112"/>
      <c r="FFH46" s="112"/>
      <c r="FFI46" s="112"/>
      <c r="FFJ46" s="112"/>
      <c r="FFK46" s="112"/>
      <c r="FFL46" s="112"/>
      <c r="FFM46" s="112"/>
      <c r="FFN46" s="112"/>
      <c r="FFO46" s="112"/>
      <c r="FFP46" s="112"/>
      <c r="FFQ46" s="112"/>
      <c r="FFR46" s="112"/>
      <c r="FFS46" s="112"/>
      <c r="FFT46" s="112"/>
      <c r="FFU46" s="112"/>
      <c r="FFV46" s="112"/>
      <c r="FFW46" s="112"/>
      <c r="FFX46" s="112"/>
      <c r="FFY46" s="112"/>
      <c r="FFZ46" s="112"/>
      <c r="FGA46" s="112"/>
      <c r="FGB46" s="112"/>
      <c r="FGC46" s="112"/>
      <c r="FGD46" s="112"/>
      <c r="FGE46" s="112"/>
      <c r="FGF46" s="112"/>
      <c r="FGG46" s="112"/>
      <c r="FGH46" s="112"/>
      <c r="FGI46" s="112"/>
      <c r="FGJ46" s="112"/>
      <c r="FGK46" s="112"/>
      <c r="FGL46" s="112"/>
      <c r="FGM46" s="112"/>
      <c r="FGN46" s="112"/>
      <c r="FGO46" s="112"/>
      <c r="FGP46" s="112"/>
      <c r="FGQ46" s="112"/>
      <c r="FGR46" s="112"/>
      <c r="FGS46" s="112"/>
      <c r="FGT46" s="112"/>
      <c r="FGU46" s="112"/>
      <c r="FGV46" s="112"/>
      <c r="FGW46" s="112"/>
      <c r="FGX46" s="112"/>
      <c r="FGY46" s="112"/>
      <c r="FGZ46" s="112"/>
      <c r="FHA46" s="112"/>
      <c r="FHB46" s="112"/>
      <c r="FHC46" s="112"/>
      <c r="FHD46" s="112"/>
      <c r="FHE46" s="112"/>
      <c r="FHF46" s="112"/>
      <c r="FHG46" s="112"/>
      <c r="FHH46" s="112"/>
      <c r="FHI46" s="112"/>
      <c r="FHJ46" s="112"/>
      <c r="FHK46" s="112"/>
      <c r="FHL46" s="112"/>
      <c r="FHM46" s="112"/>
      <c r="FHN46" s="112"/>
      <c r="FHO46" s="112"/>
      <c r="FHP46" s="112"/>
      <c r="FHQ46" s="112"/>
      <c r="FHR46" s="112"/>
      <c r="FHS46" s="112"/>
      <c r="FHT46" s="112"/>
      <c r="FHU46" s="112"/>
      <c r="FHV46" s="112"/>
      <c r="FHW46" s="112"/>
      <c r="FHX46" s="112"/>
      <c r="FHY46" s="112"/>
      <c r="FHZ46" s="112"/>
      <c r="FIA46" s="112"/>
      <c r="FIB46" s="112"/>
      <c r="FIC46" s="112"/>
      <c r="FID46" s="112"/>
      <c r="FIE46" s="112"/>
      <c r="FIF46" s="112"/>
      <c r="FIG46" s="112"/>
      <c r="FIH46" s="112"/>
      <c r="FII46" s="112"/>
      <c r="FIJ46" s="112"/>
      <c r="FIK46" s="112"/>
      <c r="FIL46" s="112"/>
      <c r="FIM46" s="112"/>
      <c r="FIN46" s="112"/>
      <c r="FIO46" s="112"/>
      <c r="FIP46" s="112"/>
      <c r="FIQ46" s="112"/>
      <c r="FIR46" s="112"/>
      <c r="FIS46" s="112"/>
      <c r="FIT46" s="112"/>
      <c r="FIU46" s="112"/>
      <c r="FIV46" s="112"/>
      <c r="FIW46" s="112"/>
      <c r="FIX46" s="112"/>
      <c r="FIY46" s="112"/>
      <c r="FIZ46" s="112"/>
      <c r="FJA46" s="112"/>
      <c r="FJB46" s="112"/>
      <c r="FJC46" s="112"/>
      <c r="FJD46" s="112"/>
      <c r="FJE46" s="112"/>
      <c r="FJF46" s="112"/>
      <c r="FJG46" s="112"/>
      <c r="FJH46" s="112"/>
      <c r="FJI46" s="112"/>
      <c r="FJJ46" s="112"/>
      <c r="FJK46" s="112"/>
      <c r="FJL46" s="112"/>
      <c r="FJM46" s="112"/>
      <c r="FJN46" s="112"/>
      <c r="FJO46" s="112"/>
      <c r="FJP46" s="112"/>
      <c r="FJQ46" s="112"/>
      <c r="FJR46" s="112"/>
      <c r="FJS46" s="112"/>
      <c r="FJT46" s="112"/>
      <c r="FJU46" s="112"/>
      <c r="FJV46" s="112"/>
      <c r="FJW46" s="112"/>
      <c r="FJX46" s="112"/>
      <c r="FJY46" s="112"/>
      <c r="FJZ46" s="112"/>
      <c r="FKA46" s="112"/>
      <c r="FKB46" s="112"/>
      <c r="FKC46" s="112"/>
      <c r="FKD46" s="112"/>
      <c r="FKE46" s="112"/>
      <c r="FKF46" s="112"/>
      <c r="FKG46" s="112"/>
      <c r="FKH46" s="112"/>
      <c r="FKI46" s="112"/>
      <c r="FKJ46" s="112"/>
      <c r="FKK46" s="112"/>
      <c r="FKL46" s="112"/>
      <c r="FKM46" s="112"/>
      <c r="FKN46" s="112"/>
      <c r="FKO46" s="112"/>
      <c r="FKP46" s="112"/>
      <c r="FKQ46" s="112"/>
      <c r="FKR46" s="112"/>
      <c r="FKS46" s="112"/>
      <c r="FKT46" s="112"/>
      <c r="FKU46" s="112"/>
      <c r="FKV46" s="112"/>
      <c r="FKW46" s="112"/>
      <c r="FKX46" s="112"/>
      <c r="FKY46" s="112"/>
      <c r="FKZ46" s="112"/>
      <c r="FLA46" s="112"/>
      <c r="FLB46" s="112"/>
      <c r="FLC46" s="112"/>
      <c r="FLD46" s="112"/>
      <c r="FLE46" s="112"/>
      <c r="FLF46" s="112"/>
      <c r="FLG46" s="112"/>
      <c r="FLH46" s="112"/>
      <c r="FLI46" s="112"/>
      <c r="FLJ46" s="112"/>
      <c r="FLK46" s="112"/>
      <c r="FLL46" s="112"/>
      <c r="FLM46" s="112"/>
      <c r="FLN46" s="112"/>
      <c r="FLO46" s="112"/>
      <c r="FLP46" s="112"/>
      <c r="FLQ46" s="112"/>
      <c r="FLR46" s="112"/>
      <c r="FLS46" s="112"/>
      <c r="FLT46" s="112"/>
      <c r="FLU46" s="112"/>
      <c r="FLV46" s="112"/>
      <c r="FLW46" s="112"/>
      <c r="FLX46" s="112"/>
      <c r="FLY46" s="112"/>
      <c r="FLZ46" s="112"/>
      <c r="FMA46" s="112"/>
      <c r="FMB46" s="112"/>
      <c r="FMC46" s="112"/>
      <c r="FMD46" s="112"/>
      <c r="FME46" s="112"/>
      <c r="FMF46" s="112"/>
      <c r="FMG46" s="112"/>
      <c r="FMH46" s="112"/>
      <c r="FMI46" s="112"/>
      <c r="FMJ46" s="112"/>
      <c r="FMK46" s="112"/>
      <c r="FML46" s="112"/>
      <c r="FMM46" s="112"/>
      <c r="FMN46" s="112"/>
      <c r="FMO46" s="112"/>
      <c r="FMP46" s="112"/>
      <c r="FMQ46" s="112"/>
      <c r="FMR46" s="112"/>
      <c r="FMS46" s="112"/>
      <c r="FMT46" s="112"/>
      <c r="FMU46" s="112"/>
      <c r="FMV46" s="112"/>
      <c r="FMW46" s="112"/>
      <c r="FMX46" s="112"/>
      <c r="FMY46" s="112"/>
      <c r="FMZ46" s="112"/>
      <c r="FNA46" s="112"/>
      <c r="FNB46" s="112"/>
      <c r="FNC46" s="112"/>
      <c r="FND46" s="112"/>
      <c r="FNE46" s="112"/>
      <c r="FNF46" s="112"/>
      <c r="FNG46" s="112"/>
      <c r="FNH46" s="112"/>
      <c r="FNI46" s="112"/>
      <c r="FNJ46" s="112"/>
      <c r="FNK46" s="112"/>
      <c r="FNL46" s="112"/>
      <c r="FNM46" s="112"/>
      <c r="FNN46" s="112"/>
      <c r="FNO46" s="112"/>
      <c r="FNP46" s="112"/>
      <c r="FNQ46" s="112"/>
      <c r="FNR46" s="112"/>
      <c r="FNS46" s="112"/>
      <c r="FNT46" s="112"/>
      <c r="FNU46" s="112"/>
      <c r="FNV46" s="112"/>
      <c r="FNW46" s="112"/>
      <c r="FNX46" s="112"/>
      <c r="FNY46" s="112"/>
      <c r="FNZ46" s="112"/>
      <c r="FOA46" s="112"/>
      <c r="FOB46" s="112"/>
      <c r="FOC46" s="112"/>
      <c r="FOD46" s="112"/>
      <c r="FOE46" s="112"/>
      <c r="FOF46" s="112"/>
      <c r="FOG46" s="112"/>
      <c r="FOH46" s="112"/>
      <c r="FOI46" s="112"/>
      <c r="FOJ46" s="112"/>
      <c r="FOK46" s="112"/>
      <c r="FOL46" s="112"/>
      <c r="FOM46" s="112"/>
      <c r="FON46" s="112"/>
      <c r="FOO46" s="112"/>
      <c r="FOP46" s="112"/>
      <c r="FOQ46" s="112"/>
      <c r="FOR46" s="112"/>
      <c r="FOS46" s="112"/>
      <c r="FOT46" s="112"/>
      <c r="FOU46" s="112"/>
      <c r="FOV46" s="112"/>
      <c r="FOW46" s="112"/>
      <c r="FOX46" s="112"/>
      <c r="FOY46" s="112"/>
      <c r="FOZ46" s="112"/>
      <c r="FPA46" s="112"/>
      <c r="FPB46" s="112"/>
      <c r="FPC46" s="112"/>
      <c r="FPD46" s="112"/>
      <c r="FPE46" s="112"/>
      <c r="FPF46" s="112"/>
      <c r="FPG46" s="112"/>
      <c r="FPH46" s="112"/>
      <c r="FPI46" s="112"/>
      <c r="FPJ46" s="112"/>
      <c r="FPK46" s="112"/>
      <c r="FPL46" s="112"/>
      <c r="FPM46" s="112"/>
      <c r="FPN46" s="112"/>
      <c r="FPO46" s="112"/>
      <c r="FPP46" s="112"/>
      <c r="FPQ46" s="112"/>
      <c r="FPR46" s="112"/>
      <c r="FPS46" s="112"/>
      <c r="FPT46" s="112"/>
      <c r="FPU46" s="112"/>
      <c r="FPV46" s="112"/>
      <c r="FPW46" s="112"/>
      <c r="FPX46" s="112"/>
      <c r="FPY46" s="112"/>
      <c r="FPZ46" s="112"/>
      <c r="FQA46" s="112"/>
      <c r="FQB46" s="112"/>
      <c r="FQC46" s="112"/>
      <c r="FQD46" s="112"/>
      <c r="FQE46" s="112"/>
      <c r="FQF46" s="112"/>
      <c r="FQG46" s="112"/>
      <c r="FQH46" s="112"/>
      <c r="FQI46" s="112"/>
      <c r="FQJ46" s="112"/>
      <c r="FQK46" s="112"/>
      <c r="FQL46" s="112"/>
      <c r="FQM46" s="112"/>
      <c r="FQN46" s="112"/>
      <c r="FQO46" s="112"/>
      <c r="FQP46" s="112"/>
      <c r="FQQ46" s="112"/>
      <c r="FQR46" s="112"/>
      <c r="FQS46" s="112"/>
      <c r="FQT46" s="112"/>
      <c r="FQU46" s="112"/>
      <c r="FQV46" s="112"/>
      <c r="FQW46" s="112"/>
      <c r="FQX46" s="112"/>
      <c r="FQY46" s="112"/>
      <c r="FQZ46" s="112"/>
      <c r="FRA46" s="112"/>
      <c r="FRB46" s="112"/>
      <c r="FRC46" s="112"/>
      <c r="FRD46" s="112"/>
      <c r="FRE46" s="112"/>
      <c r="FRF46" s="112"/>
      <c r="FRG46" s="112"/>
      <c r="FRH46" s="112"/>
      <c r="FRI46" s="112"/>
      <c r="FRJ46" s="112"/>
      <c r="FRK46" s="112"/>
      <c r="FRL46" s="112"/>
      <c r="FRM46" s="112"/>
      <c r="FRN46" s="112"/>
      <c r="FRO46" s="112"/>
      <c r="FRP46" s="112"/>
      <c r="FRQ46" s="112"/>
      <c r="FRR46" s="112"/>
      <c r="FRS46" s="112"/>
      <c r="FRT46" s="112"/>
      <c r="FRU46" s="112"/>
      <c r="FRV46" s="112"/>
      <c r="FRW46" s="112"/>
      <c r="FRX46" s="112"/>
      <c r="FRY46" s="112"/>
      <c r="FRZ46" s="112"/>
      <c r="FSA46" s="112"/>
      <c r="FSB46" s="112"/>
      <c r="FSC46" s="112"/>
      <c r="FSD46" s="112"/>
      <c r="FSE46" s="112"/>
      <c r="FSF46" s="112"/>
      <c r="FSG46" s="112"/>
      <c r="FSH46" s="112"/>
      <c r="FSI46" s="112"/>
      <c r="FSJ46" s="112"/>
      <c r="FSK46" s="112"/>
      <c r="FSL46" s="112"/>
      <c r="FSM46" s="112"/>
      <c r="FSN46" s="112"/>
      <c r="FSO46" s="112"/>
      <c r="FSP46" s="112"/>
      <c r="FSQ46" s="112"/>
      <c r="FSR46" s="112"/>
      <c r="FSS46" s="112"/>
      <c r="FST46" s="112"/>
      <c r="FSU46" s="112"/>
      <c r="FSV46" s="112"/>
      <c r="FSW46" s="112"/>
      <c r="FSX46" s="112"/>
      <c r="FSY46" s="112"/>
      <c r="FSZ46" s="112"/>
      <c r="FTA46" s="112"/>
      <c r="FTB46" s="112"/>
      <c r="FTC46" s="112"/>
      <c r="FTD46" s="112"/>
      <c r="FTE46" s="112"/>
      <c r="FTF46" s="112"/>
      <c r="FTG46" s="112"/>
      <c r="FTH46" s="112"/>
      <c r="FTI46" s="112"/>
      <c r="FTJ46" s="112"/>
      <c r="FTK46" s="112"/>
      <c r="FTL46" s="112"/>
      <c r="FTM46" s="112"/>
      <c r="FTN46" s="112"/>
      <c r="FTO46" s="112"/>
      <c r="FTP46" s="112"/>
      <c r="FTQ46" s="112"/>
      <c r="FTR46" s="112"/>
      <c r="FTS46" s="112"/>
      <c r="FTT46" s="112"/>
      <c r="FTU46" s="112"/>
      <c r="FTV46" s="112"/>
      <c r="FTW46" s="112"/>
      <c r="FTX46" s="112"/>
      <c r="FTY46" s="112"/>
      <c r="FTZ46" s="112"/>
      <c r="FUA46" s="112"/>
      <c r="FUB46" s="112"/>
      <c r="FUC46" s="112"/>
      <c r="FUD46" s="112"/>
      <c r="FUE46" s="112"/>
      <c r="FUF46" s="112"/>
      <c r="FUG46" s="112"/>
      <c r="FUH46" s="112"/>
      <c r="FUI46" s="112"/>
      <c r="FUJ46" s="112"/>
      <c r="FUK46" s="112"/>
      <c r="FUL46" s="112"/>
      <c r="FUM46" s="112"/>
      <c r="FUN46" s="112"/>
      <c r="FUO46" s="112"/>
      <c r="FUP46" s="112"/>
      <c r="FUQ46" s="112"/>
      <c r="FUR46" s="112"/>
      <c r="FUS46" s="112"/>
      <c r="FUT46" s="112"/>
      <c r="FUU46" s="112"/>
      <c r="FUV46" s="112"/>
      <c r="FUW46" s="112"/>
      <c r="FUX46" s="112"/>
      <c r="FUY46" s="112"/>
      <c r="FUZ46" s="112"/>
      <c r="FVA46" s="112"/>
      <c r="FVB46" s="112"/>
      <c r="FVC46" s="112"/>
      <c r="FVD46" s="112"/>
      <c r="FVE46" s="112"/>
      <c r="FVF46" s="112"/>
      <c r="FVG46" s="112"/>
      <c r="FVH46" s="112"/>
      <c r="FVI46" s="112"/>
      <c r="FVJ46" s="112"/>
      <c r="FVK46" s="112"/>
      <c r="FVL46" s="112"/>
      <c r="FVM46" s="112"/>
      <c r="FVN46" s="112"/>
      <c r="FVO46" s="112"/>
      <c r="FVP46" s="112"/>
      <c r="FVQ46" s="112"/>
      <c r="FVR46" s="112"/>
      <c r="FVS46" s="112"/>
      <c r="FVT46" s="112"/>
      <c r="FVU46" s="112"/>
      <c r="FVV46" s="112"/>
      <c r="FVW46" s="112"/>
      <c r="FVX46" s="112"/>
      <c r="FVY46" s="112"/>
      <c r="FVZ46" s="112"/>
      <c r="FWA46" s="112"/>
      <c r="FWB46" s="112"/>
      <c r="FWC46" s="112"/>
      <c r="FWD46" s="112"/>
      <c r="FWE46" s="112"/>
      <c r="FWF46" s="112"/>
      <c r="FWG46" s="112"/>
      <c r="FWH46" s="112"/>
      <c r="FWI46" s="112"/>
      <c r="FWJ46" s="112"/>
      <c r="FWK46" s="112"/>
      <c r="FWL46" s="112"/>
      <c r="FWM46" s="112"/>
      <c r="FWN46" s="112"/>
      <c r="FWO46" s="112"/>
      <c r="FWP46" s="112"/>
      <c r="FWQ46" s="112"/>
      <c r="FWR46" s="112"/>
      <c r="FWS46" s="112"/>
      <c r="FWT46" s="112"/>
      <c r="FWU46" s="112"/>
      <c r="FWV46" s="112"/>
      <c r="FWW46" s="112"/>
      <c r="FWX46" s="112"/>
      <c r="FWY46" s="112"/>
      <c r="FWZ46" s="112"/>
      <c r="FXA46" s="112"/>
      <c r="FXB46" s="112"/>
      <c r="FXC46" s="112"/>
      <c r="FXD46" s="112"/>
      <c r="FXE46" s="112"/>
      <c r="FXF46" s="112"/>
      <c r="FXG46" s="112"/>
      <c r="FXH46" s="112"/>
      <c r="FXI46" s="112"/>
      <c r="FXJ46" s="112"/>
      <c r="FXK46" s="112"/>
      <c r="FXL46" s="112"/>
      <c r="FXM46" s="112"/>
      <c r="FXN46" s="112"/>
      <c r="FXO46" s="112"/>
      <c r="FXP46" s="112"/>
      <c r="FXQ46" s="112"/>
      <c r="FXR46" s="112"/>
      <c r="FXS46" s="112"/>
      <c r="FXT46" s="112"/>
      <c r="FXU46" s="112"/>
      <c r="FXV46" s="112"/>
      <c r="FXW46" s="112"/>
      <c r="FXX46" s="112"/>
      <c r="FXY46" s="112"/>
      <c r="FXZ46" s="112"/>
      <c r="FYA46" s="112"/>
      <c r="FYB46" s="112"/>
      <c r="FYC46" s="112"/>
      <c r="FYD46" s="112"/>
      <c r="FYE46" s="112"/>
      <c r="FYF46" s="112"/>
      <c r="FYG46" s="112"/>
      <c r="FYH46" s="112"/>
      <c r="FYI46" s="112"/>
      <c r="FYJ46" s="112"/>
      <c r="FYK46" s="112"/>
      <c r="FYL46" s="112"/>
      <c r="FYM46" s="112"/>
      <c r="FYN46" s="112"/>
      <c r="FYO46" s="112"/>
      <c r="FYP46" s="112"/>
      <c r="FYQ46" s="112"/>
      <c r="FYR46" s="112"/>
      <c r="FYS46" s="112"/>
      <c r="FYT46" s="112"/>
      <c r="FYU46" s="112"/>
      <c r="FYV46" s="112"/>
      <c r="FYW46" s="112"/>
      <c r="FYX46" s="112"/>
      <c r="FYY46" s="112"/>
      <c r="FYZ46" s="112"/>
      <c r="FZA46" s="112"/>
      <c r="FZB46" s="112"/>
      <c r="FZC46" s="112"/>
      <c r="FZD46" s="112"/>
      <c r="FZE46" s="112"/>
      <c r="FZF46" s="112"/>
      <c r="FZG46" s="112"/>
      <c r="FZH46" s="112"/>
      <c r="FZI46" s="112"/>
      <c r="FZJ46" s="112"/>
      <c r="FZK46" s="112"/>
      <c r="FZL46" s="112"/>
      <c r="FZM46" s="112"/>
      <c r="FZN46" s="112"/>
      <c r="FZO46" s="112"/>
      <c r="FZP46" s="112"/>
      <c r="FZQ46" s="112"/>
      <c r="FZR46" s="112"/>
      <c r="FZS46" s="112"/>
      <c r="FZT46" s="112"/>
      <c r="FZU46" s="112"/>
      <c r="FZV46" s="112"/>
      <c r="FZW46" s="112"/>
      <c r="FZX46" s="112"/>
      <c r="FZY46" s="112"/>
      <c r="FZZ46" s="112"/>
      <c r="GAA46" s="112"/>
      <c r="GAB46" s="112"/>
      <c r="GAC46" s="112"/>
      <c r="GAD46" s="112"/>
      <c r="GAE46" s="112"/>
      <c r="GAF46" s="112"/>
      <c r="GAG46" s="112"/>
      <c r="GAH46" s="112"/>
      <c r="GAI46" s="112"/>
      <c r="GAJ46" s="112"/>
      <c r="GAK46" s="112"/>
      <c r="GAL46" s="112"/>
      <c r="GAM46" s="112"/>
      <c r="GAN46" s="112"/>
      <c r="GAO46" s="112"/>
      <c r="GAP46" s="112"/>
      <c r="GAQ46" s="112"/>
      <c r="GAR46" s="112"/>
      <c r="GAS46" s="112"/>
      <c r="GAT46" s="112"/>
      <c r="GAU46" s="112"/>
      <c r="GAV46" s="112"/>
      <c r="GAW46" s="112"/>
      <c r="GAX46" s="112"/>
      <c r="GAY46" s="112"/>
      <c r="GAZ46" s="112"/>
      <c r="GBA46" s="112"/>
      <c r="GBB46" s="112"/>
      <c r="GBC46" s="112"/>
      <c r="GBD46" s="112"/>
      <c r="GBE46" s="112"/>
      <c r="GBF46" s="112"/>
      <c r="GBG46" s="112"/>
      <c r="GBH46" s="112"/>
      <c r="GBI46" s="112"/>
      <c r="GBJ46" s="112"/>
      <c r="GBK46" s="112"/>
      <c r="GBL46" s="112"/>
      <c r="GBM46" s="112"/>
      <c r="GBN46" s="112"/>
      <c r="GBO46" s="112"/>
      <c r="GBP46" s="112"/>
      <c r="GBQ46" s="112"/>
      <c r="GBR46" s="112"/>
      <c r="GBS46" s="112"/>
      <c r="GBT46" s="112"/>
      <c r="GBU46" s="112"/>
      <c r="GBV46" s="112"/>
      <c r="GBW46" s="112"/>
      <c r="GBX46" s="112"/>
      <c r="GBY46" s="112"/>
      <c r="GBZ46" s="112"/>
      <c r="GCA46" s="112"/>
      <c r="GCB46" s="112"/>
      <c r="GCC46" s="112"/>
      <c r="GCD46" s="112"/>
      <c r="GCE46" s="112"/>
      <c r="GCF46" s="112"/>
      <c r="GCG46" s="112"/>
      <c r="GCH46" s="112"/>
      <c r="GCI46" s="112"/>
      <c r="GCJ46" s="112"/>
      <c r="GCK46" s="112"/>
      <c r="GCL46" s="112"/>
      <c r="GCM46" s="112"/>
      <c r="GCN46" s="112"/>
      <c r="GCO46" s="112"/>
      <c r="GCP46" s="112"/>
      <c r="GCQ46" s="112"/>
      <c r="GCR46" s="112"/>
      <c r="GCS46" s="112"/>
      <c r="GCT46" s="112"/>
      <c r="GCU46" s="112"/>
      <c r="GCV46" s="112"/>
      <c r="GCW46" s="112"/>
      <c r="GCX46" s="112"/>
      <c r="GCY46" s="112"/>
      <c r="GCZ46" s="112"/>
      <c r="GDA46" s="112"/>
      <c r="GDB46" s="112"/>
      <c r="GDC46" s="112"/>
      <c r="GDD46" s="112"/>
      <c r="GDE46" s="112"/>
      <c r="GDF46" s="112"/>
      <c r="GDG46" s="112"/>
      <c r="GDH46" s="112"/>
      <c r="GDI46" s="112"/>
      <c r="GDJ46" s="112"/>
      <c r="GDK46" s="112"/>
      <c r="GDL46" s="112"/>
      <c r="GDM46" s="112"/>
      <c r="GDN46" s="112"/>
      <c r="GDO46" s="112"/>
      <c r="GDP46" s="112"/>
      <c r="GDQ46" s="112"/>
      <c r="GDR46" s="112"/>
      <c r="GDS46" s="112"/>
      <c r="GDT46" s="112"/>
      <c r="GDU46" s="112"/>
      <c r="GDV46" s="112"/>
      <c r="GDW46" s="112"/>
      <c r="GDX46" s="112"/>
      <c r="GDY46" s="112"/>
      <c r="GDZ46" s="112"/>
      <c r="GEA46" s="112"/>
      <c r="GEB46" s="112"/>
      <c r="GEC46" s="112"/>
      <c r="GED46" s="112"/>
      <c r="GEE46" s="112"/>
      <c r="GEF46" s="112"/>
      <c r="GEG46" s="112"/>
      <c r="GEH46" s="112"/>
      <c r="GEI46" s="112"/>
      <c r="GEJ46" s="112"/>
      <c r="GEK46" s="112"/>
      <c r="GEL46" s="112"/>
      <c r="GEM46" s="112"/>
      <c r="GEN46" s="112"/>
      <c r="GEO46" s="112"/>
      <c r="GEP46" s="112"/>
      <c r="GEQ46" s="112"/>
      <c r="GER46" s="112"/>
      <c r="GES46" s="112"/>
      <c r="GET46" s="112"/>
      <c r="GEU46" s="112"/>
      <c r="GEV46" s="112"/>
      <c r="GEW46" s="112"/>
      <c r="GEX46" s="112"/>
      <c r="GEY46" s="112"/>
      <c r="GEZ46" s="112"/>
      <c r="GFA46" s="112"/>
      <c r="GFB46" s="112"/>
      <c r="GFC46" s="112"/>
      <c r="GFD46" s="112"/>
      <c r="GFE46" s="112"/>
      <c r="GFF46" s="112"/>
      <c r="GFG46" s="112"/>
      <c r="GFH46" s="112"/>
      <c r="GFI46" s="112"/>
      <c r="GFJ46" s="112"/>
      <c r="GFK46" s="112"/>
      <c r="GFL46" s="112"/>
      <c r="GFM46" s="112"/>
      <c r="GFN46" s="112"/>
      <c r="GFO46" s="112"/>
      <c r="GFP46" s="112"/>
      <c r="GFQ46" s="112"/>
      <c r="GFR46" s="112"/>
      <c r="GFS46" s="112"/>
      <c r="GFT46" s="112"/>
      <c r="GFU46" s="112"/>
      <c r="GFV46" s="112"/>
      <c r="GFW46" s="112"/>
      <c r="GFX46" s="112"/>
      <c r="GFY46" s="112"/>
      <c r="GFZ46" s="112"/>
      <c r="GGA46" s="112"/>
      <c r="GGB46" s="112"/>
      <c r="GGC46" s="112"/>
      <c r="GGD46" s="112"/>
      <c r="GGE46" s="112"/>
      <c r="GGF46" s="112"/>
      <c r="GGG46" s="112"/>
      <c r="GGH46" s="112"/>
      <c r="GGI46" s="112"/>
      <c r="GGJ46" s="112"/>
      <c r="GGK46" s="112"/>
      <c r="GGL46" s="112"/>
      <c r="GGM46" s="112"/>
      <c r="GGN46" s="112"/>
      <c r="GGO46" s="112"/>
      <c r="GGP46" s="112"/>
      <c r="GGQ46" s="112"/>
      <c r="GGR46" s="112"/>
      <c r="GGS46" s="112"/>
      <c r="GGT46" s="112"/>
      <c r="GGU46" s="112"/>
      <c r="GGV46" s="112"/>
      <c r="GGW46" s="112"/>
      <c r="GGX46" s="112"/>
      <c r="GGY46" s="112"/>
      <c r="GGZ46" s="112"/>
      <c r="GHA46" s="112"/>
      <c r="GHB46" s="112"/>
      <c r="GHC46" s="112"/>
      <c r="GHD46" s="112"/>
      <c r="GHE46" s="112"/>
      <c r="GHF46" s="112"/>
      <c r="GHG46" s="112"/>
      <c r="GHH46" s="112"/>
      <c r="GHI46" s="112"/>
      <c r="GHJ46" s="112"/>
      <c r="GHK46" s="112"/>
      <c r="GHL46" s="112"/>
      <c r="GHM46" s="112"/>
      <c r="GHN46" s="112"/>
      <c r="GHO46" s="112"/>
      <c r="GHP46" s="112"/>
      <c r="GHQ46" s="112"/>
      <c r="GHR46" s="112"/>
      <c r="GHS46" s="112"/>
      <c r="GHT46" s="112"/>
      <c r="GHU46" s="112"/>
      <c r="GHV46" s="112"/>
      <c r="GHW46" s="112"/>
      <c r="GHX46" s="112"/>
      <c r="GHY46" s="112"/>
      <c r="GHZ46" s="112"/>
      <c r="GIA46" s="112"/>
      <c r="GIB46" s="112"/>
      <c r="GIC46" s="112"/>
      <c r="GID46" s="112"/>
      <c r="GIE46" s="112"/>
      <c r="GIF46" s="112"/>
      <c r="GIG46" s="112"/>
      <c r="GIH46" s="112"/>
      <c r="GII46" s="112"/>
      <c r="GIJ46" s="112"/>
      <c r="GIK46" s="112"/>
      <c r="GIL46" s="112"/>
      <c r="GIM46" s="112"/>
      <c r="GIN46" s="112"/>
      <c r="GIO46" s="112"/>
      <c r="GIP46" s="112"/>
      <c r="GIQ46" s="112"/>
      <c r="GIR46" s="112"/>
      <c r="GIS46" s="112"/>
      <c r="GIT46" s="112"/>
      <c r="GIU46" s="112"/>
      <c r="GIV46" s="112"/>
      <c r="GIW46" s="112"/>
      <c r="GIX46" s="112"/>
      <c r="GIY46" s="112"/>
      <c r="GIZ46" s="112"/>
      <c r="GJA46" s="112"/>
      <c r="GJB46" s="112"/>
      <c r="GJC46" s="112"/>
      <c r="GJD46" s="112"/>
      <c r="GJE46" s="112"/>
      <c r="GJF46" s="112"/>
      <c r="GJG46" s="112"/>
      <c r="GJH46" s="112"/>
      <c r="GJI46" s="112"/>
      <c r="GJJ46" s="112"/>
      <c r="GJK46" s="112"/>
      <c r="GJL46" s="112"/>
      <c r="GJM46" s="112"/>
      <c r="GJN46" s="112"/>
      <c r="GJO46" s="112"/>
      <c r="GJP46" s="112"/>
      <c r="GJQ46" s="112"/>
      <c r="GJR46" s="112"/>
      <c r="GJS46" s="112"/>
      <c r="GJT46" s="112"/>
      <c r="GJU46" s="112"/>
      <c r="GJV46" s="112"/>
      <c r="GJW46" s="112"/>
      <c r="GJX46" s="112"/>
      <c r="GJY46" s="112"/>
      <c r="GJZ46" s="112"/>
      <c r="GKA46" s="112"/>
      <c r="GKB46" s="112"/>
      <c r="GKC46" s="112"/>
      <c r="GKD46" s="112"/>
      <c r="GKE46" s="112"/>
      <c r="GKF46" s="112"/>
      <c r="GKG46" s="112"/>
      <c r="GKH46" s="112"/>
      <c r="GKI46" s="112"/>
      <c r="GKJ46" s="112"/>
      <c r="GKK46" s="112"/>
      <c r="GKL46" s="112"/>
      <c r="GKM46" s="112"/>
      <c r="GKN46" s="112"/>
      <c r="GKO46" s="112"/>
      <c r="GKP46" s="112"/>
      <c r="GKQ46" s="112"/>
      <c r="GKR46" s="112"/>
      <c r="GKS46" s="112"/>
      <c r="GKT46" s="112"/>
      <c r="GKU46" s="112"/>
      <c r="GKV46" s="112"/>
      <c r="GKW46" s="112"/>
      <c r="GKX46" s="112"/>
      <c r="GKY46" s="112"/>
      <c r="GKZ46" s="112"/>
      <c r="GLA46" s="112"/>
      <c r="GLB46" s="112"/>
      <c r="GLC46" s="112"/>
      <c r="GLD46" s="112"/>
      <c r="GLE46" s="112"/>
      <c r="GLF46" s="112"/>
      <c r="GLG46" s="112"/>
      <c r="GLH46" s="112"/>
      <c r="GLI46" s="112"/>
      <c r="GLJ46" s="112"/>
      <c r="GLK46" s="112"/>
      <c r="GLL46" s="112"/>
      <c r="GLM46" s="112"/>
      <c r="GLN46" s="112"/>
      <c r="GLO46" s="112"/>
      <c r="GLP46" s="112"/>
      <c r="GLQ46" s="112"/>
      <c r="GLR46" s="112"/>
      <c r="GLS46" s="112"/>
      <c r="GLT46" s="112"/>
      <c r="GLU46" s="112"/>
      <c r="GLV46" s="112"/>
      <c r="GLW46" s="112"/>
      <c r="GLX46" s="112"/>
      <c r="GLY46" s="112"/>
      <c r="GLZ46" s="112"/>
      <c r="GMA46" s="112"/>
      <c r="GMB46" s="112"/>
      <c r="GMC46" s="112"/>
      <c r="GMD46" s="112"/>
      <c r="GME46" s="112"/>
      <c r="GMF46" s="112"/>
      <c r="GMG46" s="112"/>
      <c r="GMH46" s="112"/>
      <c r="GMI46" s="112"/>
      <c r="GMJ46" s="112"/>
      <c r="GMK46" s="112"/>
      <c r="GML46" s="112"/>
      <c r="GMM46" s="112"/>
      <c r="GMN46" s="112"/>
      <c r="GMO46" s="112"/>
      <c r="GMP46" s="112"/>
      <c r="GMQ46" s="112"/>
      <c r="GMR46" s="112"/>
      <c r="GMS46" s="112"/>
      <c r="GMT46" s="112"/>
      <c r="GMU46" s="112"/>
      <c r="GMV46" s="112"/>
      <c r="GMW46" s="112"/>
      <c r="GMX46" s="112"/>
      <c r="GMY46" s="112"/>
      <c r="GMZ46" s="112"/>
      <c r="GNA46" s="112"/>
      <c r="GNB46" s="112"/>
      <c r="GNC46" s="112"/>
      <c r="GND46" s="112"/>
      <c r="GNE46" s="112"/>
      <c r="GNF46" s="112"/>
      <c r="GNG46" s="112"/>
      <c r="GNH46" s="112"/>
      <c r="GNI46" s="112"/>
      <c r="GNJ46" s="112"/>
      <c r="GNK46" s="112"/>
      <c r="GNL46" s="112"/>
      <c r="GNM46" s="112"/>
      <c r="GNN46" s="112"/>
      <c r="GNO46" s="112"/>
      <c r="GNP46" s="112"/>
      <c r="GNQ46" s="112"/>
      <c r="GNR46" s="112"/>
      <c r="GNS46" s="112"/>
      <c r="GNT46" s="112"/>
      <c r="GNU46" s="112"/>
      <c r="GNV46" s="112"/>
      <c r="GNW46" s="112"/>
      <c r="GNX46" s="112"/>
      <c r="GNY46" s="112"/>
      <c r="GNZ46" s="112"/>
      <c r="GOA46" s="112"/>
      <c r="GOB46" s="112"/>
      <c r="GOC46" s="112"/>
      <c r="GOD46" s="112"/>
      <c r="GOE46" s="112"/>
      <c r="GOF46" s="112"/>
      <c r="GOG46" s="112"/>
      <c r="GOH46" s="112"/>
      <c r="GOI46" s="112"/>
      <c r="GOJ46" s="112"/>
      <c r="GOK46" s="112"/>
      <c r="GOL46" s="112"/>
      <c r="GOM46" s="112"/>
      <c r="GON46" s="112"/>
      <c r="GOO46" s="112"/>
      <c r="GOP46" s="112"/>
      <c r="GOQ46" s="112"/>
      <c r="GOR46" s="112"/>
      <c r="GOS46" s="112"/>
      <c r="GOT46" s="112"/>
      <c r="GOU46" s="112"/>
      <c r="GOV46" s="112"/>
      <c r="GOW46" s="112"/>
      <c r="GOX46" s="112"/>
      <c r="GOY46" s="112"/>
      <c r="GOZ46" s="112"/>
      <c r="GPA46" s="112"/>
      <c r="GPB46" s="112"/>
      <c r="GPC46" s="112"/>
      <c r="GPD46" s="112"/>
      <c r="GPE46" s="112"/>
      <c r="GPF46" s="112"/>
      <c r="GPG46" s="112"/>
      <c r="GPH46" s="112"/>
      <c r="GPI46" s="112"/>
      <c r="GPJ46" s="112"/>
      <c r="GPK46" s="112"/>
      <c r="GPL46" s="112"/>
      <c r="GPM46" s="112"/>
      <c r="GPN46" s="112"/>
      <c r="GPO46" s="112"/>
      <c r="GPP46" s="112"/>
      <c r="GPQ46" s="112"/>
      <c r="GPR46" s="112"/>
      <c r="GPS46" s="112"/>
      <c r="GPT46" s="112"/>
      <c r="GPU46" s="112"/>
      <c r="GPV46" s="112"/>
      <c r="GPW46" s="112"/>
      <c r="GPX46" s="112"/>
      <c r="GPY46" s="112"/>
      <c r="GPZ46" s="112"/>
      <c r="GQA46" s="112"/>
      <c r="GQB46" s="112"/>
      <c r="GQC46" s="112"/>
      <c r="GQD46" s="112"/>
      <c r="GQE46" s="112"/>
      <c r="GQF46" s="112"/>
      <c r="GQG46" s="112"/>
      <c r="GQH46" s="112"/>
      <c r="GQI46" s="112"/>
      <c r="GQJ46" s="112"/>
      <c r="GQK46" s="112"/>
      <c r="GQL46" s="112"/>
      <c r="GQM46" s="112"/>
      <c r="GQN46" s="112"/>
      <c r="GQO46" s="112"/>
      <c r="GQP46" s="112"/>
      <c r="GQQ46" s="112"/>
      <c r="GQR46" s="112"/>
      <c r="GQS46" s="112"/>
      <c r="GQT46" s="112"/>
      <c r="GQU46" s="112"/>
      <c r="GQV46" s="112"/>
      <c r="GQW46" s="112"/>
      <c r="GQX46" s="112"/>
      <c r="GQY46" s="112"/>
      <c r="GQZ46" s="112"/>
      <c r="GRA46" s="112"/>
      <c r="GRB46" s="112"/>
      <c r="GRC46" s="112"/>
      <c r="GRD46" s="112"/>
      <c r="GRE46" s="112"/>
      <c r="GRF46" s="112"/>
      <c r="GRG46" s="112"/>
      <c r="GRH46" s="112"/>
      <c r="GRI46" s="112"/>
      <c r="GRJ46" s="112"/>
      <c r="GRK46" s="112"/>
      <c r="GRL46" s="112"/>
      <c r="GRM46" s="112"/>
      <c r="GRN46" s="112"/>
      <c r="GRO46" s="112"/>
      <c r="GRP46" s="112"/>
      <c r="GRQ46" s="112"/>
      <c r="GRR46" s="112"/>
      <c r="GRS46" s="112"/>
      <c r="GRT46" s="112"/>
      <c r="GRU46" s="112"/>
      <c r="GRV46" s="112"/>
      <c r="GRW46" s="112"/>
      <c r="GRX46" s="112"/>
      <c r="GRY46" s="112"/>
      <c r="GRZ46" s="112"/>
      <c r="GSA46" s="112"/>
      <c r="GSB46" s="112"/>
      <c r="GSC46" s="112"/>
      <c r="GSD46" s="112"/>
      <c r="GSE46" s="112"/>
      <c r="GSF46" s="112"/>
      <c r="GSG46" s="112"/>
      <c r="GSH46" s="112"/>
      <c r="GSI46" s="112"/>
      <c r="GSJ46" s="112"/>
      <c r="GSK46" s="112"/>
      <c r="GSL46" s="112"/>
      <c r="GSM46" s="112"/>
      <c r="GSN46" s="112"/>
      <c r="GSO46" s="112"/>
      <c r="GSP46" s="112"/>
      <c r="GSQ46" s="112"/>
      <c r="GSR46" s="112"/>
      <c r="GSS46" s="112"/>
      <c r="GST46" s="112"/>
      <c r="GSU46" s="112"/>
      <c r="GSV46" s="112"/>
      <c r="GSW46" s="112"/>
      <c r="GSX46" s="112"/>
      <c r="GSY46" s="112"/>
      <c r="GSZ46" s="112"/>
      <c r="GTA46" s="112"/>
      <c r="GTB46" s="112"/>
      <c r="GTC46" s="112"/>
      <c r="GTD46" s="112"/>
      <c r="GTE46" s="112"/>
      <c r="GTF46" s="112"/>
      <c r="GTG46" s="112"/>
      <c r="GTH46" s="112"/>
      <c r="GTI46" s="112"/>
      <c r="GTJ46" s="112"/>
      <c r="GTK46" s="112"/>
      <c r="GTL46" s="112"/>
      <c r="GTM46" s="112"/>
      <c r="GTN46" s="112"/>
      <c r="GTO46" s="112"/>
      <c r="GTP46" s="112"/>
      <c r="GTQ46" s="112"/>
      <c r="GTR46" s="112"/>
      <c r="GTS46" s="112"/>
      <c r="GTT46" s="112"/>
      <c r="GTU46" s="112"/>
      <c r="GTV46" s="112"/>
      <c r="GTW46" s="112"/>
      <c r="GTX46" s="112"/>
      <c r="GTY46" s="112"/>
      <c r="GTZ46" s="112"/>
      <c r="GUA46" s="112"/>
      <c r="GUB46" s="112"/>
      <c r="GUC46" s="112"/>
      <c r="GUD46" s="112"/>
      <c r="GUE46" s="112"/>
      <c r="GUF46" s="112"/>
      <c r="GUG46" s="112"/>
      <c r="GUH46" s="112"/>
      <c r="GUI46" s="112"/>
      <c r="GUJ46" s="112"/>
      <c r="GUK46" s="112"/>
      <c r="GUL46" s="112"/>
      <c r="GUM46" s="112"/>
      <c r="GUN46" s="112"/>
      <c r="GUO46" s="112"/>
      <c r="GUP46" s="112"/>
      <c r="GUQ46" s="112"/>
      <c r="GUR46" s="112"/>
      <c r="GUS46" s="112"/>
      <c r="GUT46" s="112"/>
      <c r="GUU46" s="112"/>
      <c r="GUV46" s="112"/>
      <c r="GUW46" s="112"/>
      <c r="GUX46" s="112"/>
      <c r="GUY46" s="112"/>
      <c r="GUZ46" s="112"/>
      <c r="GVA46" s="112"/>
      <c r="GVB46" s="112"/>
      <c r="GVC46" s="112"/>
      <c r="GVD46" s="112"/>
      <c r="GVE46" s="112"/>
      <c r="GVF46" s="112"/>
      <c r="GVG46" s="112"/>
      <c r="GVH46" s="112"/>
      <c r="GVI46" s="112"/>
      <c r="GVJ46" s="112"/>
      <c r="GVK46" s="112"/>
      <c r="GVL46" s="112"/>
      <c r="GVM46" s="112"/>
      <c r="GVN46" s="112"/>
      <c r="GVO46" s="112"/>
      <c r="GVP46" s="112"/>
      <c r="GVQ46" s="112"/>
      <c r="GVR46" s="112"/>
      <c r="GVS46" s="112"/>
      <c r="GVT46" s="112"/>
      <c r="GVU46" s="112"/>
      <c r="GVV46" s="112"/>
      <c r="GVW46" s="112"/>
      <c r="GVX46" s="112"/>
      <c r="GVY46" s="112"/>
      <c r="GVZ46" s="112"/>
      <c r="GWA46" s="112"/>
      <c r="GWB46" s="112"/>
      <c r="GWC46" s="112"/>
      <c r="GWD46" s="112"/>
      <c r="GWE46" s="112"/>
      <c r="GWF46" s="112"/>
      <c r="GWG46" s="112"/>
      <c r="GWH46" s="112"/>
      <c r="GWI46" s="112"/>
      <c r="GWJ46" s="112"/>
      <c r="GWK46" s="112"/>
      <c r="GWL46" s="112"/>
      <c r="GWM46" s="112"/>
      <c r="GWN46" s="112"/>
      <c r="GWO46" s="112"/>
      <c r="GWP46" s="112"/>
      <c r="GWQ46" s="112"/>
      <c r="GWR46" s="112"/>
      <c r="GWS46" s="112"/>
      <c r="GWT46" s="112"/>
      <c r="GWU46" s="112"/>
      <c r="GWV46" s="112"/>
      <c r="GWW46" s="112"/>
      <c r="GWX46" s="112"/>
      <c r="GWY46" s="112"/>
      <c r="GWZ46" s="112"/>
      <c r="GXA46" s="112"/>
      <c r="GXB46" s="112"/>
      <c r="GXC46" s="112"/>
      <c r="GXD46" s="112"/>
      <c r="GXE46" s="112"/>
      <c r="GXF46" s="112"/>
      <c r="GXG46" s="112"/>
      <c r="GXH46" s="112"/>
      <c r="GXI46" s="112"/>
      <c r="GXJ46" s="112"/>
      <c r="GXK46" s="112"/>
      <c r="GXL46" s="112"/>
      <c r="GXM46" s="112"/>
      <c r="GXN46" s="112"/>
      <c r="GXO46" s="112"/>
      <c r="GXP46" s="112"/>
      <c r="GXQ46" s="112"/>
      <c r="GXR46" s="112"/>
      <c r="GXS46" s="112"/>
      <c r="GXT46" s="112"/>
      <c r="GXU46" s="112"/>
      <c r="GXV46" s="112"/>
      <c r="GXW46" s="112"/>
      <c r="GXX46" s="112"/>
      <c r="GXY46" s="112"/>
      <c r="GXZ46" s="112"/>
      <c r="GYA46" s="112"/>
      <c r="GYB46" s="112"/>
      <c r="GYC46" s="112"/>
      <c r="GYD46" s="112"/>
      <c r="GYE46" s="112"/>
      <c r="GYF46" s="112"/>
      <c r="GYG46" s="112"/>
      <c r="GYH46" s="112"/>
      <c r="GYI46" s="112"/>
      <c r="GYJ46" s="112"/>
      <c r="GYK46" s="112"/>
      <c r="GYL46" s="112"/>
      <c r="GYM46" s="112"/>
      <c r="GYN46" s="112"/>
      <c r="GYO46" s="112"/>
      <c r="GYP46" s="112"/>
      <c r="GYQ46" s="112"/>
      <c r="GYR46" s="112"/>
      <c r="GYS46" s="112"/>
      <c r="GYT46" s="112"/>
      <c r="GYU46" s="112"/>
      <c r="GYV46" s="112"/>
      <c r="GYW46" s="112"/>
      <c r="GYX46" s="112"/>
      <c r="GYY46" s="112"/>
      <c r="GYZ46" s="112"/>
      <c r="GZA46" s="112"/>
      <c r="GZB46" s="112"/>
      <c r="GZC46" s="112"/>
      <c r="GZD46" s="112"/>
      <c r="GZE46" s="112"/>
      <c r="GZF46" s="112"/>
      <c r="GZG46" s="112"/>
      <c r="GZH46" s="112"/>
      <c r="GZI46" s="112"/>
      <c r="GZJ46" s="112"/>
      <c r="GZK46" s="112"/>
      <c r="GZL46" s="112"/>
      <c r="GZM46" s="112"/>
      <c r="GZN46" s="112"/>
      <c r="GZO46" s="112"/>
      <c r="GZP46" s="112"/>
      <c r="GZQ46" s="112"/>
      <c r="GZR46" s="112"/>
      <c r="GZS46" s="112"/>
      <c r="GZT46" s="112"/>
      <c r="GZU46" s="112"/>
      <c r="GZV46" s="112"/>
      <c r="GZW46" s="112"/>
      <c r="GZX46" s="112"/>
      <c r="GZY46" s="112"/>
      <c r="GZZ46" s="112"/>
      <c r="HAA46" s="112"/>
      <c r="HAB46" s="112"/>
      <c r="HAC46" s="112"/>
      <c r="HAD46" s="112"/>
      <c r="HAE46" s="112"/>
      <c r="HAF46" s="112"/>
      <c r="HAG46" s="112"/>
      <c r="HAH46" s="112"/>
      <c r="HAI46" s="112"/>
      <c r="HAJ46" s="112"/>
      <c r="HAK46" s="112"/>
      <c r="HAL46" s="112"/>
      <c r="HAM46" s="112"/>
      <c r="HAN46" s="112"/>
      <c r="HAO46" s="112"/>
      <c r="HAP46" s="112"/>
      <c r="HAQ46" s="112"/>
      <c r="HAR46" s="112"/>
      <c r="HAS46" s="112"/>
      <c r="HAT46" s="112"/>
      <c r="HAU46" s="112"/>
      <c r="HAV46" s="112"/>
      <c r="HAW46" s="112"/>
      <c r="HAX46" s="112"/>
      <c r="HAY46" s="112"/>
      <c r="HAZ46" s="112"/>
      <c r="HBA46" s="112"/>
      <c r="HBB46" s="112"/>
      <c r="HBC46" s="112"/>
      <c r="HBD46" s="112"/>
      <c r="HBE46" s="112"/>
      <c r="HBF46" s="112"/>
      <c r="HBG46" s="112"/>
      <c r="HBH46" s="112"/>
      <c r="HBI46" s="112"/>
      <c r="HBJ46" s="112"/>
      <c r="HBK46" s="112"/>
      <c r="HBL46" s="112"/>
      <c r="HBM46" s="112"/>
      <c r="HBN46" s="112"/>
      <c r="HBO46" s="112"/>
      <c r="HBP46" s="112"/>
      <c r="HBQ46" s="112"/>
      <c r="HBR46" s="112"/>
      <c r="HBS46" s="112"/>
      <c r="HBT46" s="112"/>
      <c r="HBU46" s="112"/>
      <c r="HBV46" s="112"/>
      <c r="HBW46" s="112"/>
      <c r="HBX46" s="112"/>
      <c r="HBY46" s="112"/>
      <c r="HBZ46" s="112"/>
      <c r="HCA46" s="112"/>
      <c r="HCB46" s="112"/>
      <c r="HCC46" s="112"/>
      <c r="HCD46" s="112"/>
      <c r="HCE46" s="112"/>
      <c r="HCF46" s="112"/>
      <c r="HCG46" s="112"/>
      <c r="HCH46" s="112"/>
      <c r="HCI46" s="112"/>
      <c r="HCJ46" s="112"/>
      <c r="HCK46" s="112"/>
      <c r="HCL46" s="112"/>
      <c r="HCM46" s="112"/>
      <c r="HCN46" s="112"/>
      <c r="HCO46" s="112"/>
      <c r="HCP46" s="112"/>
      <c r="HCQ46" s="112"/>
      <c r="HCR46" s="112"/>
      <c r="HCS46" s="112"/>
      <c r="HCT46" s="112"/>
      <c r="HCU46" s="112"/>
      <c r="HCV46" s="112"/>
      <c r="HCW46" s="112"/>
      <c r="HCX46" s="112"/>
      <c r="HCY46" s="112"/>
      <c r="HCZ46" s="112"/>
      <c r="HDA46" s="112"/>
      <c r="HDB46" s="112"/>
      <c r="HDC46" s="112"/>
      <c r="HDD46" s="112"/>
      <c r="HDE46" s="112"/>
      <c r="HDF46" s="112"/>
      <c r="HDG46" s="112"/>
      <c r="HDH46" s="112"/>
      <c r="HDI46" s="112"/>
      <c r="HDJ46" s="112"/>
      <c r="HDK46" s="112"/>
      <c r="HDL46" s="112"/>
      <c r="HDM46" s="112"/>
      <c r="HDN46" s="112"/>
      <c r="HDO46" s="112"/>
      <c r="HDP46" s="112"/>
      <c r="HDQ46" s="112"/>
      <c r="HDR46" s="112"/>
      <c r="HDS46" s="112"/>
      <c r="HDT46" s="112"/>
      <c r="HDU46" s="112"/>
      <c r="HDV46" s="112"/>
      <c r="HDW46" s="112"/>
      <c r="HDX46" s="112"/>
      <c r="HDY46" s="112"/>
      <c r="HDZ46" s="112"/>
      <c r="HEA46" s="112"/>
      <c r="HEB46" s="112"/>
      <c r="HEC46" s="112"/>
      <c r="HED46" s="112"/>
      <c r="HEE46" s="112"/>
      <c r="HEF46" s="112"/>
      <c r="HEG46" s="112"/>
      <c r="HEH46" s="112"/>
      <c r="HEI46" s="112"/>
      <c r="HEJ46" s="112"/>
      <c r="HEK46" s="112"/>
      <c r="HEL46" s="112"/>
      <c r="HEM46" s="112"/>
      <c r="HEN46" s="112"/>
      <c r="HEO46" s="112"/>
      <c r="HEP46" s="112"/>
      <c r="HEQ46" s="112"/>
      <c r="HER46" s="112"/>
      <c r="HES46" s="112"/>
      <c r="HET46" s="112"/>
      <c r="HEU46" s="112"/>
      <c r="HEV46" s="112"/>
      <c r="HEW46" s="112"/>
      <c r="HEX46" s="112"/>
      <c r="HEY46" s="112"/>
      <c r="HEZ46" s="112"/>
      <c r="HFA46" s="112"/>
      <c r="HFB46" s="112"/>
      <c r="HFC46" s="112"/>
      <c r="HFD46" s="112"/>
      <c r="HFE46" s="112"/>
      <c r="HFF46" s="112"/>
      <c r="HFG46" s="112"/>
      <c r="HFH46" s="112"/>
      <c r="HFI46" s="112"/>
      <c r="HFJ46" s="112"/>
      <c r="HFK46" s="112"/>
      <c r="HFL46" s="112"/>
      <c r="HFM46" s="112"/>
      <c r="HFN46" s="112"/>
      <c r="HFO46" s="112"/>
      <c r="HFP46" s="112"/>
      <c r="HFQ46" s="112"/>
      <c r="HFR46" s="112"/>
      <c r="HFS46" s="112"/>
      <c r="HFT46" s="112"/>
      <c r="HFU46" s="112"/>
      <c r="HFV46" s="112"/>
      <c r="HFW46" s="112"/>
      <c r="HFX46" s="112"/>
      <c r="HFY46" s="112"/>
      <c r="HFZ46" s="112"/>
      <c r="HGA46" s="112"/>
      <c r="HGB46" s="112"/>
      <c r="HGC46" s="112"/>
      <c r="HGD46" s="112"/>
      <c r="HGE46" s="112"/>
      <c r="HGF46" s="112"/>
      <c r="HGG46" s="112"/>
      <c r="HGH46" s="112"/>
      <c r="HGI46" s="112"/>
      <c r="HGJ46" s="112"/>
      <c r="HGK46" s="112"/>
      <c r="HGL46" s="112"/>
      <c r="HGM46" s="112"/>
      <c r="HGN46" s="112"/>
      <c r="HGO46" s="112"/>
      <c r="HGP46" s="112"/>
      <c r="HGQ46" s="112"/>
      <c r="HGR46" s="112"/>
      <c r="HGS46" s="112"/>
      <c r="HGT46" s="112"/>
      <c r="HGU46" s="112"/>
      <c r="HGV46" s="112"/>
      <c r="HGW46" s="112"/>
      <c r="HGX46" s="112"/>
      <c r="HGY46" s="112"/>
      <c r="HGZ46" s="112"/>
      <c r="HHA46" s="112"/>
      <c r="HHB46" s="112"/>
      <c r="HHC46" s="112"/>
      <c r="HHD46" s="112"/>
      <c r="HHE46" s="112"/>
      <c r="HHF46" s="112"/>
      <c r="HHG46" s="112"/>
      <c r="HHH46" s="112"/>
      <c r="HHI46" s="112"/>
      <c r="HHJ46" s="112"/>
      <c r="HHK46" s="112"/>
      <c r="HHL46" s="112"/>
      <c r="HHM46" s="112"/>
      <c r="HHN46" s="112"/>
      <c r="HHO46" s="112"/>
      <c r="HHP46" s="112"/>
      <c r="HHQ46" s="112"/>
      <c r="HHR46" s="112"/>
      <c r="HHS46" s="112"/>
      <c r="HHT46" s="112"/>
      <c r="HHU46" s="112"/>
      <c r="HHV46" s="112"/>
      <c r="HHW46" s="112"/>
      <c r="HHX46" s="112"/>
      <c r="HHY46" s="112"/>
      <c r="HHZ46" s="112"/>
      <c r="HIA46" s="112"/>
      <c r="HIB46" s="112"/>
      <c r="HIC46" s="112"/>
      <c r="HID46" s="112"/>
      <c r="HIE46" s="112"/>
      <c r="HIF46" s="112"/>
      <c r="HIG46" s="112"/>
      <c r="HIH46" s="112"/>
      <c r="HII46" s="112"/>
      <c r="HIJ46" s="112"/>
      <c r="HIK46" s="112"/>
      <c r="HIL46" s="112"/>
      <c r="HIM46" s="112"/>
      <c r="HIN46" s="112"/>
      <c r="HIO46" s="112"/>
      <c r="HIP46" s="112"/>
      <c r="HIQ46" s="112"/>
      <c r="HIR46" s="112"/>
      <c r="HIS46" s="112"/>
      <c r="HIT46" s="112"/>
      <c r="HIU46" s="112"/>
      <c r="HIV46" s="112"/>
      <c r="HIW46" s="112"/>
      <c r="HIX46" s="112"/>
      <c r="HIY46" s="112"/>
      <c r="HIZ46" s="112"/>
      <c r="HJA46" s="112"/>
      <c r="HJB46" s="112"/>
      <c r="HJC46" s="112"/>
      <c r="HJD46" s="112"/>
      <c r="HJE46" s="112"/>
      <c r="HJF46" s="112"/>
      <c r="HJG46" s="112"/>
      <c r="HJH46" s="112"/>
      <c r="HJI46" s="112"/>
      <c r="HJJ46" s="112"/>
      <c r="HJK46" s="112"/>
      <c r="HJL46" s="112"/>
      <c r="HJM46" s="112"/>
      <c r="HJN46" s="112"/>
      <c r="HJO46" s="112"/>
      <c r="HJP46" s="112"/>
      <c r="HJQ46" s="112"/>
      <c r="HJR46" s="112"/>
      <c r="HJS46" s="112"/>
      <c r="HJT46" s="112"/>
      <c r="HJU46" s="112"/>
      <c r="HJV46" s="112"/>
      <c r="HJW46" s="112"/>
      <c r="HJX46" s="112"/>
      <c r="HJY46" s="112"/>
      <c r="HJZ46" s="112"/>
      <c r="HKA46" s="112"/>
      <c r="HKB46" s="112"/>
      <c r="HKC46" s="112"/>
      <c r="HKD46" s="112"/>
      <c r="HKE46" s="112"/>
      <c r="HKF46" s="112"/>
      <c r="HKG46" s="112"/>
      <c r="HKH46" s="112"/>
      <c r="HKI46" s="112"/>
      <c r="HKJ46" s="112"/>
      <c r="HKK46" s="112"/>
      <c r="HKL46" s="112"/>
      <c r="HKM46" s="112"/>
      <c r="HKN46" s="112"/>
      <c r="HKO46" s="112"/>
      <c r="HKP46" s="112"/>
      <c r="HKQ46" s="112"/>
      <c r="HKR46" s="112"/>
      <c r="HKS46" s="112"/>
      <c r="HKT46" s="112"/>
      <c r="HKU46" s="112"/>
      <c r="HKV46" s="112"/>
      <c r="HKW46" s="112"/>
      <c r="HKX46" s="112"/>
      <c r="HKY46" s="112"/>
      <c r="HKZ46" s="112"/>
      <c r="HLA46" s="112"/>
      <c r="HLB46" s="112"/>
      <c r="HLC46" s="112"/>
      <c r="HLD46" s="112"/>
      <c r="HLE46" s="112"/>
      <c r="HLF46" s="112"/>
      <c r="HLG46" s="112"/>
      <c r="HLH46" s="112"/>
      <c r="HLI46" s="112"/>
      <c r="HLJ46" s="112"/>
      <c r="HLK46" s="112"/>
      <c r="HLL46" s="112"/>
      <c r="HLM46" s="112"/>
      <c r="HLN46" s="112"/>
      <c r="HLO46" s="112"/>
      <c r="HLP46" s="112"/>
      <c r="HLQ46" s="112"/>
      <c r="HLR46" s="112"/>
      <c r="HLS46" s="112"/>
      <c r="HLT46" s="112"/>
      <c r="HLU46" s="112"/>
      <c r="HLV46" s="112"/>
      <c r="HLW46" s="112"/>
      <c r="HLX46" s="112"/>
      <c r="HLY46" s="112"/>
      <c r="HLZ46" s="112"/>
      <c r="HMA46" s="112"/>
      <c r="HMB46" s="112"/>
      <c r="HMC46" s="112"/>
      <c r="HMD46" s="112"/>
      <c r="HME46" s="112"/>
      <c r="HMF46" s="112"/>
      <c r="HMG46" s="112"/>
      <c r="HMH46" s="112"/>
      <c r="HMI46" s="112"/>
      <c r="HMJ46" s="112"/>
      <c r="HMK46" s="112"/>
      <c r="HML46" s="112"/>
      <c r="HMM46" s="112"/>
      <c r="HMN46" s="112"/>
      <c r="HMO46" s="112"/>
      <c r="HMP46" s="112"/>
      <c r="HMQ46" s="112"/>
      <c r="HMR46" s="112"/>
      <c r="HMS46" s="112"/>
      <c r="HMT46" s="112"/>
      <c r="HMU46" s="112"/>
      <c r="HMV46" s="112"/>
      <c r="HMW46" s="112"/>
      <c r="HMX46" s="112"/>
      <c r="HMY46" s="112"/>
      <c r="HMZ46" s="112"/>
      <c r="HNA46" s="112"/>
      <c r="HNB46" s="112"/>
      <c r="HNC46" s="112"/>
      <c r="HND46" s="112"/>
      <c r="HNE46" s="112"/>
      <c r="HNF46" s="112"/>
      <c r="HNG46" s="112"/>
      <c r="HNH46" s="112"/>
      <c r="HNI46" s="112"/>
      <c r="HNJ46" s="112"/>
      <c r="HNK46" s="112"/>
      <c r="HNL46" s="112"/>
      <c r="HNM46" s="112"/>
      <c r="HNN46" s="112"/>
      <c r="HNO46" s="112"/>
      <c r="HNP46" s="112"/>
      <c r="HNQ46" s="112"/>
      <c r="HNR46" s="112"/>
      <c r="HNS46" s="112"/>
      <c r="HNT46" s="112"/>
      <c r="HNU46" s="112"/>
      <c r="HNV46" s="112"/>
      <c r="HNW46" s="112"/>
      <c r="HNX46" s="112"/>
      <c r="HNY46" s="112"/>
      <c r="HNZ46" s="112"/>
      <c r="HOA46" s="112"/>
      <c r="HOB46" s="112"/>
      <c r="HOC46" s="112"/>
      <c r="HOD46" s="112"/>
      <c r="HOE46" s="112"/>
      <c r="HOF46" s="112"/>
      <c r="HOG46" s="112"/>
      <c r="HOH46" s="112"/>
      <c r="HOI46" s="112"/>
      <c r="HOJ46" s="112"/>
      <c r="HOK46" s="112"/>
      <c r="HOL46" s="112"/>
      <c r="HOM46" s="112"/>
      <c r="HON46" s="112"/>
      <c r="HOO46" s="112"/>
      <c r="HOP46" s="112"/>
      <c r="HOQ46" s="112"/>
      <c r="HOR46" s="112"/>
      <c r="HOS46" s="112"/>
      <c r="HOT46" s="112"/>
      <c r="HOU46" s="112"/>
      <c r="HOV46" s="112"/>
      <c r="HOW46" s="112"/>
      <c r="HOX46" s="112"/>
      <c r="HOY46" s="112"/>
      <c r="HOZ46" s="112"/>
      <c r="HPA46" s="112"/>
      <c r="HPB46" s="112"/>
      <c r="HPC46" s="112"/>
      <c r="HPD46" s="112"/>
      <c r="HPE46" s="112"/>
      <c r="HPF46" s="112"/>
      <c r="HPG46" s="112"/>
      <c r="HPH46" s="112"/>
      <c r="HPI46" s="112"/>
      <c r="HPJ46" s="112"/>
      <c r="HPK46" s="112"/>
      <c r="HPL46" s="112"/>
      <c r="HPM46" s="112"/>
      <c r="HPN46" s="112"/>
      <c r="HPO46" s="112"/>
      <c r="HPP46" s="112"/>
      <c r="HPQ46" s="112"/>
      <c r="HPR46" s="112"/>
      <c r="HPS46" s="112"/>
      <c r="HPT46" s="112"/>
      <c r="HPU46" s="112"/>
      <c r="HPV46" s="112"/>
      <c r="HPW46" s="112"/>
      <c r="HPX46" s="112"/>
      <c r="HPY46" s="112"/>
      <c r="HPZ46" s="112"/>
      <c r="HQA46" s="112"/>
      <c r="HQB46" s="112"/>
      <c r="HQC46" s="112"/>
      <c r="HQD46" s="112"/>
      <c r="HQE46" s="112"/>
      <c r="HQF46" s="112"/>
      <c r="HQG46" s="112"/>
      <c r="HQH46" s="112"/>
      <c r="HQI46" s="112"/>
      <c r="HQJ46" s="112"/>
      <c r="HQK46" s="112"/>
      <c r="HQL46" s="112"/>
      <c r="HQM46" s="112"/>
      <c r="HQN46" s="112"/>
      <c r="HQO46" s="112"/>
      <c r="HQP46" s="112"/>
      <c r="HQQ46" s="112"/>
      <c r="HQR46" s="112"/>
      <c r="HQS46" s="112"/>
      <c r="HQT46" s="112"/>
      <c r="HQU46" s="112"/>
      <c r="HQV46" s="112"/>
      <c r="HQW46" s="112"/>
      <c r="HQX46" s="112"/>
      <c r="HQY46" s="112"/>
      <c r="HQZ46" s="112"/>
      <c r="HRA46" s="112"/>
      <c r="HRB46" s="112"/>
      <c r="HRC46" s="112"/>
      <c r="HRD46" s="112"/>
      <c r="HRE46" s="112"/>
      <c r="HRF46" s="112"/>
      <c r="HRG46" s="112"/>
      <c r="HRH46" s="112"/>
      <c r="HRI46" s="112"/>
      <c r="HRJ46" s="112"/>
      <c r="HRK46" s="112"/>
      <c r="HRL46" s="112"/>
      <c r="HRM46" s="112"/>
      <c r="HRN46" s="112"/>
      <c r="HRO46" s="112"/>
      <c r="HRP46" s="112"/>
      <c r="HRQ46" s="112"/>
      <c r="HRR46" s="112"/>
      <c r="HRS46" s="112"/>
      <c r="HRT46" s="112"/>
      <c r="HRU46" s="112"/>
      <c r="HRV46" s="112"/>
      <c r="HRW46" s="112"/>
      <c r="HRX46" s="112"/>
      <c r="HRY46" s="112"/>
      <c r="HRZ46" s="112"/>
      <c r="HSA46" s="112"/>
      <c r="HSB46" s="112"/>
      <c r="HSC46" s="112"/>
      <c r="HSD46" s="112"/>
      <c r="HSE46" s="112"/>
      <c r="HSF46" s="112"/>
      <c r="HSG46" s="112"/>
      <c r="HSH46" s="112"/>
      <c r="HSI46" s="112"/>
      <c r="HSJ46" s="112"/>
      <c r="HSK46" s="112"/>
      <c r="HSL46" s="112"/>
      <c r="HSM46" s="112"/>
      <c r="HSN46" s="112"/>
      <c r="HSO46" s="112"/>
      <c r="HSP46" s="112"/>
      <c r="HSQ46" s="112"/>
      <c r="HSR46" s="112"/>
      <c r="HSS46" s="112"/>
      <c r="HST46" s="112"/>
      <c r="HSU46" s="112"/>
      <c r="HSV46" s="112"/>
      <c r="HSW46" s="112"/>
      <c r="HSX46" s="112"/>
      <c r="HSY46" s="112"/>
      <c r="HSZ46" s="112"/>
      <c r="HTA46" s="112"/>
      <c r="HTB46" s="112"/>
      <c r="HTC46" s="112"/>
      <c r="HTD46" s="112"/>
      <c r="HTE46" s="112"/>
      <c r="HTF46" s="112"/>
      <c r="HTG46" s="112"/>
      <c r="HTH46" s="112"/>
      <c r="HTI46" s="112"/>
      <c r="HTJ46" s="112"/>
      <c r="HTK46" s="112"/>
      <c r="HTL46" s="112"/>
      <c r="HTM46" s="112"/>
      <c r="HTN46" s="112"/>
    </row>
    <row r="47" spans="1:5942" s="111" customFormat="1" ht="9.9499999999999993" hidden="1" customHeight="1" x14ac:dyDescent="0.2">
      <c r="A47" s="349" t="s">
        <v>217</v>
      </c>
      <c r="B47" s="339">
        <v>50</v>
      </c>
      <c r="C47" s="339">
        <v>15</v>
      </c>
      <c r="D47" s="339">
        <f t="shared" si="41"/>
        <v>65</v>
      </c>
      <c r="E47" s="339">
        <v>4</v>
      </c>
      <c r="F47" s="339"/>
      <c r="G47" s="339">
        <f t="shared" si="42"/>
        <v>4</v>
      </c>
      <c r="H47" s="251">
        <f t="shared" si="43"/>
        <v>0.08</v>
      </c>
      <c r="I47" s="251">
        <f t="shared" si="3"/>
        <v>0</v>
      </c>
      <c r="J47" s="251">
        <f t="shared" si="4"/>
        <v>6.1538461538461542E-2</v>
      </c>
      <c r="K47" s="339">
        <v>37</v>
      </c>
      <c r="L47" s="339"/>
      <c r="M47" s="339">
        <f t="shared" si="5"/>
        <v>37</v>
      </c>
      <c r="N47" s="339">
        <v>3</v>
      </c>
      <c r="O47" s="339"/>
      <c r="P47" s="339">
        <f t="shared" si="6"/>
        <v>3</v>
      </c>
      <c r="Q47" s="251">
        <f t="shared" si="7"/>
        <v>8.1081081081081086E-2</v>
      </c>
      <c r="R47" s="251" t="e">
        <f t="shared" si="8"/>
        <v>#DIV/0!</v>
      </c>
      <c r="S47" s="251">
        <f t="shared" si="9"/>
        <v>8.1081081081081086E-2</v>
      </c>
      <c r="T47" s="339">
        <v>41</v>
      </c>
      <c r="U47" s="339"/>
      <c r="V47" s="339">
        <f t="shared" si="10"/>
        <v>41</v>
      </c>
      <c r="W47" s="339"/>
      <c r="X47" s="339"/>
      <c r="Y47" s="339">
        <f t="shared" si="11"/>
        <v>0</v>
      </c>
      <c r="Z47" s="251">
        <f t="shared" si="12"/>
        <v>0</v>
      </c>
      <c r="AA47" s="251" t="e">
        <f t="shared" si="13"/>
        <v>#DIV/0!</v>
      </c>
      <c r="AB47" s="251">
        <f t="shared" si="14"/>
        <v>0</v>
      </c>
      <c r="AC47" s="339"/>
      <c r="AD47" s="339"/>
      <c r="AE47" s="339">
        <f t="shared" si="15"/>
        <v>0</v>
      </c>
      <c r="AF47" s="339"/>
      <c r="AG47" s="339"/>
      <c r="AH47" s="339">
        <f t="shared" si="16"/>
        <v>0</v>
      </c>
      <c r="AI47" s="251" t="e">
        <f t="shared" si="17"/>
        <v>#DIV/0!</v>
      </c>
      <c r="AJ47" s="251" t="e">
        <f t="shared" si="18"/>
        <v>#DIV/0!</v>
      </c>
      <c r="AK47" s="251" t="e">
        <f t="shared" si="19"/>
        <v>#DIV/0!</v>
      </c>
      <c r="AL47" s="339">
        <f t="shared" ref="AL47" si="135">SUM(B47,K47,T47,AC47)</f>
        <v>128</v>
      </c>
      <c r="AM47" s="339">
        <f t="shared" ref="AM47" si="136">SUM(C47,L47,U47,AD47)</f>
        <v>15</v>
      </c>
      <c r="AN47" s="339">
        <f t="shared" ref="AN47" si="137">SUM(AL47:AM47)</f>
        <v>143</v>
      </c>
      <c r="AO47" s="339">
        <f t="shared" ref="AO47" si="138">SUM(E47,N47,W47,AF47)</f>
        <v>7</v>
      </c>
      <c r="AP47" s="339">
        <f t="shared" ref="AP47" si="139">SUM(F47,O47,X47,AG47)</f>
        <v>0</v>
      </c>
      <c r="AQ47" s="339">
        <f t="shared" si="133"/>
        <v>7</v>
      </c>
      <c r="AR47" s="251">
        <f t="shared" si="134"/>
        <v>5.46875E-2</v>
      </c>
      <c r="AS47" s="251">
        <f t="shared" si="23"/>
        <v>0</v>
      </c>
      <c r="AT47" s="251">
        <f t="shared" si="24"/>
        <v>4.8951048951048952E-2</v>
      </c>
      <c r="AU47" s="117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  <c r="LH47" s="112"/>
      <c r="LI47" s="112"/>
      <c r="LJ47" s="112"/>
      <c r="LK47" s="112"/>
      <c r="LL47" s="112"/>
      <c r="LM47" s="112"/>
      <c r="LN47" s="112"/>
      <c r="LO47" s="112"/>
      <c r="LP47" s="112"/>
      <c r="LQ47" s="112"/>
      <c r="LR47" s="112"/>
      <c r="LS47" s="112"/>
      <c r="LT47" s="112"/>
      <c r="LU47" s="112"/>
      <c r="LV47" s="112"/>
      <c r="LW47" s="112"/>
      <c r="LX47" s="112"/>
      <c r="LY47" s="112"/>
      <c r="LZ47" s="112"/>
      <c r="MA47" s="112"/>
      <c r="MB47" s="112"/>
      <c r="MC47" s="112"/>
      <c r="MD47" s="112"/>
      <c r="ME47" s="112"/>
      <c r="MF47" s="112"/>
      <c r="MG47" s="112"/>
      <c r="MH47" s="112"/>
      <c r="MI47" s="112"/>
      <c r="MJ47" s="112"/>
      <c r="MK47" s="112"/>
      <c r="ML47" s="112"/>
      <c r="MM47" s="112"/>
      <c r="MN47" s="112"/>
      <c r="MO47" s="112"/>
      <c r="MP47" s="112"/>
      <c r="MQ47" s="112"/>
      <c r="MR47" s="112"/>
      <c r="MS47" s="112"/>
      <c r="MT47" s="112"/>
      <c r="MU47" s="112"/>
      <c r="MV47" s="112"/>
      <c r="MW47" s="112"/>
      <c r="MX47" s="112"/>
      <c r="MY47" s="112"/>
      <c r="MZ47" s="112"/>
      <c r="NA47" s="112"/>
      <c r="NB47" s="112"/>
      <c r="NC47" s="112"/>
      <c r="ND47" s="112"/>
      <c r="NE47" s="112"/>
      <c r="NF47" s="112"/>
      <c r="NG47" s="112"/>
      <c r="NH47" s="112"/>
      <c r="NI47" s="112"/>
      <c r="NJ47" s="112"/>
      <c r="NK47" s="112"/>
      <c r="NL47" s="112"/>
      <c r="NM47" s="112"/>
      <c r="NN47" s="112"/>
      <c r="NO47" s="112"/>
      <c r="NP47" s="112"/>
      <c r="NQ47" s="112"/>
      <c r="NR47" s="112"/>
      <c r="NS47" s="112"/>
      <c r="NT47" s="112"/>
      <c r="NU47" s="112"/>
      <c r="NV47" s="112"/>
      <c r="NW47" s="112"/>
      <c r="NX47" s="112"/>
      <c r="NY47" s="112"/>
      <c r="NZ47" s="112"/>
      <c r="OA47" s="112"/>
      <c r="OB47" s="112"/>
      <c r="OC47" s="112"/>
      <c r="OD47" s="112"/>
      <c r="OE47" s="112"/>
      <c r="OF47" s="112"/>
      <c r="OG47" s="112"/>
      <c r="OH47" s="112"/>
      <c r="OI47" s="112"/>
      <c r="OJ47" s="112"/>
      <c r="OK47" s="112"/>
      <c r="OL47" s="112"/>
      <c r="OM47" s="112"/>
      <c r="ON47" s="112"/>
      <c r="OO47" s="112"/>
      <c r="OP47" s="112"/>
      <c r="OQ47" s="112"/>
      <c r="OR47" s="112"/>
      <c r="OS47" s="112"/>
      <c r="OT47" s="112"/>
      <c r="OU47" s="112"/>
      <c r="OV47" s="112"/>
      <c r="OW47" s="112"/>
      <c r="OX47" s="112"/>
      <c r="OY47" s="112"/>
      <c r="OZ47" s="112"/>
      <c r="PA47" s="112"/>
      <c r="PB47" s="112"/>
      <c r="PC47" s="112"/>
      <c r="PD47" s="112"/>
      <c r="PE47" s="112"/>
      <c r="PF47" s="112"/>
      <c r="PG47" s="112"/>
      <c r="PH47" s="112"/>
      <c r="PI47" s="112"/>
      <c r="PJ47" s="112"/>
      <c r="PK47" s="112"/>
      <c r="PL47" s="112"/>
      <c r="PM47" s="112"/>
      <c r="PN47" s="112"/>
      <c r="PO47" s="112"/>
      <c r="PP47" s="112"/>
      <c r="PQ47" s="112"/>
      <c r="PR47" s="112"/>
      <c r="PS47" s="112"/>
      <c r="PT47" s="112"/>
      <c r="PU47" s="112"/>
      <c r="PV47" s="112"/>
      <c r="PW47" s="112"/>
      <c r="PX47" s="112"/>
      <c r="PY47" s="112"/>
      <c r="PZ47" s="112"/>
      <c r="QA47" s="112"/>
      <c r="QB47" s="112"/>
      <c r="QC47" s="112"/>
      <c r="QD47" s="112"/>
      <c r="QE47" s="112"/>
      <c r="QF47" s="112"/>
      <c r="QG47" s="112"/>
      <c r="QH47" s="112"/>
      <c r="QI47" s="112"/>
      <c r="QJ47" s="112"/>
      <c r="QK47" s="112"/>
      <c r="QL47" s="112"/>
      <c r="QM47" s="112"/>
      <c r="QN47" s="112"/>
      <c r="QO47" s="112"/>
      <c r="QP47" s="112"/>
      <c r="QQ47" s="112"/>
      <c r="QR47" s="112"/>
      <c r="QS47" s="112"/>
      <c r="QT47" s="112"/>
      <c r="QU47" s="112"/>
      <c r="QV47" s="112"/>
      <c r="QW47" s="112"/>
      <c r="QX47" s="112"/>
      <c r="QY47" s="112"/>
      <c r="QZ47" s="112"/>
      <c r="RA47" s="112"/>
      <c r="RB47" s="112"/>
      <c r="RC47" s="112"/>
      <c r="RD47" s="112"/>
      <c r="RE47" s="112"/>
      <c r="RF47" s="112"/>
      <c r="RG47" s="112"/>
      <c r="RH47" s="112"/>
      <c r="RI47" s="112"/>
      <c r="RJ47" s="112"/>
      <c r="RK47" s="112"/>
      <c r="RL47" s="112"/>
      <c r="RM47" s="112"/>
      <c r="RN47" s="112"/>
      <c r="RO47" s="112"/>
      <c r="RP47" s="112"/>
      <c r="RQ47" s="112"/>
      <c r="RR47" s="112"/>
      <c r="RS47" s="112"/>
      <c r="RT47" s="112"/>
      <c r="RU47" s="112"/>
      <c r="RV47" s="112"/>
      <c r="RW47" s="112"/>
      <c r="RX47" s="112"/>
      <c r="RY47" s="112"/>
      <c r="RZ47" s="112"/>
      <c r="SA47" s="112"/>
      <c r="SB47" s="112"/>
      <c r="SC47" s="112"/>
      <c r="SD47" s="112"/>
      <c r="SE47" s="112"/>
      <c r="SF47" s="112"/>
      <c r="SG47" s="112"/>
      <c r="SH47" s="112"/>
      <c r="SI47" s="112"/>
      <c r="SJ47" s="112"/>
      <c r="SK47" s="112"/>
      <c r="SL47" s="112"/>
      <c r="SM47" s="112"/>
      <c r="SN47" s="112"/>
      <c r="SO47" s="112"/>
      <c r="SP47" s="112"/>
      <c r="SQ47" s="112"/>
      <c r="SR47" s="112"/>
      <c r="SS47" s="112"/>
      <c r="ST47" s="112"/>
      <c r="SU47" s="112"/>
      <c r="SV47" s="112"/>
      <c r="SW47" s="112"/>
      <c r="SX47" s="112"/>
      <c r="SY47" s="112"/>
      <c r="SZ47" s="112"/>
      <c r="TA47" s="112"/>
      <c r="TB47" s="112"/>
      <c r="TC47" s="112"/>
      <c r="TD47" s="112"/>
      <c r="TE47" s="112"/>
      <c r="TF47" s="112"/>
      <c r="TG47" s="112"/>
      <c r="TH47" s="112"/>
      <c r="TI47" s="112"/>
      <c r="TJ47" s="112"/>
      <c r="TK47" s="112"/>
      <c r="TL47" s="112"/>
      <c r="TM47" s="112"/>
      <c r="TN47" s="112"/>
      <c r="TO47" s="112"/>
      <c r="TP47" s="112"/>
      <c r="TQ47" s="112"/>
      <c r="TR47" s="112"/>
      <c r="TS47" s="112"/>
      <c r="TT47" s="112"/>
      <c r="TU47" s="112"/>
      <c r="TV47" s="112"/>
      <c r="TW47" s="112"/>
      <c r="TX47" s="112"/>
      <c r="TY47" s="112"/>
      <c r="TZ47" s="112"/>
      <c r="UA47" s="112"/>
      <c r="UB47" s="112"/>
      <c r="UC47" s="112"/>
      <c r="UD47" s="112"/>
      <c r="UE47" s="112"/>
      <c r="UF47" s="112"/>
      <c r="UG47" s="112"/>
      <c r="UH47" s="112"/>
      <c r="UI47" s="112"/>
      <c r="UJ47" s="112"/>
      <c r="UK47" s="112"/>
      <c r="UL47" s="112"/>
      <c r="UM47" s="112"/>
      <c r="UN47" s="112"/>
      <c r="UO47" s="112"/>
      <c r="UP47" s="112"/>
      <c r="UQ47" s="112"/>
      <c r="UR47" s="112"/>
      <c r="US47" s="112"/>
      <c r="UT47" s="112"/>
      <c r="UU47" s="112"/>
      <c r="UV47" s="112"/>
      <c r="UW47" s="112"/>
      <c r="UX47" s="112"/>
      <c r="UY47" s="112"/>
      <c r="UZ47" s="112"/>
      <c r="VA47" s="112"/>
      <c r="VB47" s="112"/>
      <c r="VC47" s="112"/>
      <c r="VD47" s="112"/>
      <c r="VE47" s="112"/>
      <c r="VF47" s="112"/>
      <c r="VG47" s="112"/>
      <c r="VH47" s="112"/>
      <c r="VI47" s="112"/>
      <c r="VJ47" s="112"/>
      <c r="VK47" s="112"/>
      <c r="VL47" s="112"/>
      <c r="VM47" s="112"/>
      <c r="VN47" s="112"/>
      <c r="VO47" s="112"/>
      <c r="VP47" s="112"/>
      <c r="VQ47" s="112"/>
      <c r="VR47" s="112"/>
      <c r="VS47" s="112"/>
      <c r="VT47" s="112"/>
      <c r="VU47" s="112"/>
      <c r="VV47" s="112"/>
      <c r="VW47" s="112"/>
      <c r="VX47" s="112"/>
      <c r="VY47" s="112"/>
      <c r="VZ47" s="112"/>
      <c r="WA47" s="112"/>
      <c r="WB47" s="112"/>
      <c r="WC47" s="112"/>
      <c r="WD47" s="112"/>
      <c r="WE47" s="112"/>
      <c r="WF47" s="112"/>
      <c r="WG47" s="112"/>
      <c r="WH47" s="112"/>
      <c r="WI47" s="112"/>
      <c r="WJ47" s="112"/>
      <c r="WK47" s="112"/>
      <c r="WL47" s="112"/>
      <c r="WM47" s="112"/>
      <c r="WN47" s="112"/>
      <c r="WO47" s="112"/>
      <c r="WP47" s="112"/>
      <c r="WQ47" s="112"/>
      <c r="WR47" s="112"/>
      <c r="WS47" s="112"/>
      <c r="WT47" s="112"/>
      <c r="WU47" s="112"/>
      <c r="WV47" s="112"/>
      <c r="WW47" s="112"/>
      <c r="WX47" s="112"/>
      <c r="WY47" s="112"/>
      <c r="WZ47" s="112"/>
      <c r="XA47" s="112"/>
      <c r="XB47" s="112"/>
      <c r="XC47" s="112"/>
      <c r="XD47" s="112"/>
      <c r="XE47" s="112"/>
      <c r="XF47" s="112"/>
      <c r="XG47" s="112"/>
      <c r="XH47" s="112"/>
      <c r="XI47" s="112"/>
      <c r="XJ47" s="112"/>
      <c r="XK47" s="112"/>
      <c r="XL47" s="112"/>
      <c r="XM47" s="112"/>
      <c r="XN47" s="112"/>
      <c r="XO47" s="112"/>
      <c r="XP47" s="112"/>
      <c r="XQ47" s="112"/>
      <c r="XR47" s="112"/>
      <c r="XS47" s="112"/>
      <c r="XT47" s="112"/>
      <c r="XU47" s="112"/>
      <c r="XV47" s="112"/>
      <c r="XW47" s="112"/>
      <c r="XX47" s="112"/>
      <c r="XY47" s="112"/>
      <c r="XZ47" s="112"/>
      <c r="YA47" s="112"/>
      <c r="YB47" s="112"/>
      <c r="YC47" s="112"/>
      <c r="YD47" s="112"/>
      <c r="YE47" s="112"/>
      <c r="YF47" s="112"/>
      <c r="YG47" s="112"/>
      <c r="YH47" s="112"/>
      <c r="YI47" s="112"/>
      <c r="YJ47" s="112"/>
      <c r="YK47" s="112"/>
      <c r="YL47" s="112"/>
      <c r="YM47" s="112"/>
      <c r="YN47" s="112"/>
      <c r="YO47" s="112"/>
      <c r="YP47" s="112"/>
      <c r="YQ47" s="112"/>
      <c r="YR47" s="112"/>
      <c r="YS47" s="112"/>
      <c r="YT47" s="112"/>
      <c r="YU47" s="112"/>
      <c r="YV47" s="112"/>
      <c r="YW47" s="112"/>
      <c r="YX47" s="112"/>
      <c r="YY47" s="112"/>
      <c r="YZ47" s="112"/>
      <c r="ZA47" s="112"/>
      <c r="ZB47" s="112"/>
      <c r="ZC47" s="112"/>
      <c r="ZD47" s="112"/>
      <c r="ZE47" s="112"/>
      <c r="ZF47" s="112"/>
      <c r="ZG47" s="112"/>
      <c r="ZH47" s="112"/>
      <c r="ZI47" s="112"/>
      <c r="ZJ47" s="112"/>
      <c r="ZK47" s="112"/>
      <c r="ZL47" s="112"/>
      <c r="ZM47" s="112"/>
      <c r="ZN47" s="112"/>
      <c r="ZO47" s="112"/>
      <c r="ZP47" s="112"/>
      <c r="ZQ47" s="112"/>
      <c r="ZR47" s="112"/>
      <c r="ZS47" s="112"/>
      <c r="ZT47" s="112"/>
      <c r="ZU47" s="112"/>
      <c r="ZV47" s="112"/>
      <c r="ZW47" s="112"/>
      <c r="ZX47" s="112"/>
      <c r="ZY47" s="112"/>
      <c r="ZZ47" s="112"/>
      <c r="AAA47" s="112"/>
      <c r="AAB47" s="112"/>
      <c r="AAC47" s="112"/>
      <c r="AAD47" s="112"/>
      <c r="AAE47" s="112"/>
      <c r="AAF47" s="112"/>
      <c r="AAG47" s="112"/>
      <c r="AAH47" s="112"/>
      <c r="AAI47" s="112"/>
      <c r="AAJ47" s="112"/>
      <c r="AAK47" s="112"/>
      <c r="AAL47" s="112"/>
      <c r="AAM47" s="112"/>
      <c r="AAN47" s="112"/>
      <c r="AAO47" s="112"/>
      <c r="AAP47" s="112"/>
      <c r="AAQ47" s="112"/>
      <c r="AAR47" s="112"/>
      <c r="AAS47" s="112"/>
      <c r="AAT47" s="112"/>
      <c r="AAU47" s="112"/>
      <c r="AAV47" s="112"/>
      <c r="AAW47" s="112"/>
      <c r="AAX47" s="112"/>
      <c r="AAY47" s="112"/>
      <c r="AAZ47" s="112"/>
      <c r="ABA47" s="112"/>
      <c r="ABB47" s="112"/>
      <c r="ABC47" s="112"/>
      <c r="ABD47" s="112"/>
      <c r="ABE47" s="112"/>
      <c r="ABF47" s="112"/>
      <c r="ABG47" s="112"/>
      <c r="ABH47" s="112"/>
      <c r="ABI47" s="112"/>
      <c r="ABJ47" s="112"/>
      <c r="ABK47" s="112"/>
      <c r="ABL47" s="112"/>
      <c r="ABM47" s="112"/>
      <c r="ABN47" s="112"/>
      <c r="ABO47" s="112"/>
      <c r="ABP47" s="112"/>
      <c r="ABQ47" s="112"/>
      <c r="ABR47" s="112"/>
      <c r="ABS47" s="112"/>
      <c r="ABT47" s="112"/>
      <c r="ABU47" s="112"/>
      <c r="ABV47" s="112"/>
      <c r="ABW47" s="112"/>
      <c r="ABX47" s="112"/>
      <c r="ABY47" s="112"/>
      <c r="ABZ47" s="112"/>
      <c r="ACA47" s="112"/>
      <c r="ACB47" s="112"/>
      <c r="ACC47" s="112"/>
      <c r="ACD47" s="112"/>
      <c r="ACE47" s="112"/>
      <c r="ACF47" s="112"/>
      <c r="ACG47" s="112"/>
      <c r="ACH47" s="112"/>
      <c r="ACI47" s="112"/>
      <c r="ACJ47" s="112"/>
      <c r="ACK47" s="112"/>
      <c r="ACL47" s="112"/>
      <c r="ACM47" s="112"/>
      <c r="ACN47" s="112"/>
      <c r="ACO47" s="112"/>
      <c r="ACP47" s="112"/>
      <c r="ACQ47" s="112"/>
      <c r="ACR47" s="112"/>
      <c r="ACS47" s="112"/>
      <c r="ACT47" s="112"/>
      <c r="ACU47" s="112"/>
      <c r="ACV47" s="112"/>
      <c r="ACW47" s="112"/>
      <c r="ACX47" s="112"/>
      <c r="ACY47" s="112"/>
      <c r="ACZ47" s="112"/>
      <c r="ADA47" s="112"/>
      <c r="ADB47" s="112"/>
      <c r="ADC47" s="112"/>
      <c r="ADD47" s="112"/>
      <c r="ADE47" s="112"/>
      <c r="ADF47" s="112"/>
      <c r="ADG47" s="112"/>
      <c r="ADH47" s="112"/>
      <c r="ADI47" s="112"/>
      <c r="ADJ47" s="112"/>
      <c r="ADK47" s="112"/>
      <c r="ADL47" s="112"/>
      <c r="ADM47" s="112"/>
      <c r="ADN47" s="112"/>
      <c r="ADO47" s="112"/>
      <c r="ADP47" s="112"/>
      <c r="ADQ47" s="112"/>
      <c r="ADR47" s="112"/>
      <c r="ADS47" s="112"/>
      <c r="ADT47" s="112"/>
      <c r="ADU47" s="112"/>
      <c r="ADV47" s="112"/>
      <c r="ADW47" s="112"/>
      <c r="ADX47" s="112"/>
      <c r="ADY47" s="112"/>
      <c r="ADZ47" s="112"/>
      <c r="AEA47" s="112"/>
      <c r="AEB47" s="112"/>
      <c r="AEC47" s="112"/>
      <c r="AED47" s="112"/>
      <c r="AEE47" s="112"/>
      <c r="AEF47" s="112"/>
      <c r="AEG47" s="112"/>
      <c r="AEH47" s="112"/>
      <c r="AEI47" s="112"/>
      <c r="AEJ47" s="112"/>
      <c r="AEK47" s="112"/>
      <c r="AEL47" s="112"/>
      <c r="AEM47" s="112"/>
      <c r="AEN47" s="112"/>
      <c r="AEO47" s="112"/>
      <c r="AEP47" s="112"/>
      <c r="AEQ47" s="112"/>
      <c r="AER47" s="112"/>
      <c r="AES47" s="112"/>
      <c r="AET47" s="112"/>
      <c r="AEU47" s="112"/>
      <c r="AEV47" s="112"/>
      <c r="AEW47" s="112"/>
      <c r="AEX47" s="112"/>
      <c r="AEY47" s="112"/>
      <c r="AEZ47" s="112"/>
      <c r="AFA47" s="112"/>
      <c r="AFB47" s="112"/>
      <c r="AFC47" s="112"/>
      <c r="AFD47" s="112"/>
      <c r="AFE47" s="112"/>
      <c r="AFF47" s="112"/>
      <c r="AFG47" s="112"/>
      <c r="AFH47" s="112"/>
      <c r="AFI47" s="112"/>
      <c r="AFJ47" s="112"/>
      <c r="AFK47" s="112"/>
      <c r="AFL47" s="112"/>
      <c r="AFM47" s="112"/>
      <c r="AFN47" s="112"/>
      <c r="AFO47" s="112"/>
      <c r="AFP47" s="112"/>
      <c r="AFQ47" s="112"/>
      <c r="AFR47" s="112"/>
      <c r="AFS47" s="112"/>
      <c r="AFT47" s="112"/>
      <c r="AFU47" s="112"/>
      <c r="AFV47" s="112"/>
      <c r="AFW47" s="112"/>
      <c r="AFX47" s="112"/>
      <c r="AFY47" s="112"/>
      <c r="AFZ47" s="112"/>
      <c r="AGA47" s="112"/>
      <c r="AGB47" s="112"/>
      <c r="AGC47" s="112"/>
      <c r="AGD47" s="112"/>
      <c r="AGE47" s="112"/>
      <c r="AGF47" s="112"/>
      <c r="AGG47" s="112"/>
      <c r="AGH47" s="112"/>
      <c r="AGI47" s="112"/>
      <c r="AGJ47" s="112"/>
      <c r="AGK47" s="112"/>
      <c r="AGL47" s="112"/>
      <c r="AGM47" s="112"/>
      <c r="AGN47" s="112"/>
      <c r="AGO47" s="112"/>
      <c r="AGP47" s="112"/>
      <c r="AGQ47" s="112"/>
      <c r="AGR47" s="112"/>
      <c r="AGS47" s="112"/>
      <c r="AGT47" s="112"/>
      <c r="AGU47" s="112"/>
      <c r="AGV47" s="112"/>
      <c r="AGW47" s="112"/>
      <c r="AGX47" s="112"/>
      <c r="AGY47" s="112"/>
      <c r="AGZ47" s="112"/>
      <c r="AHA47" s="112"/>
      <c r="AHB47" s="112"/>
      <c r="AHC47" s="112"/>
      <c r="AHD47" s="112"/>
      <c r="AHE47" s="112"/>
      <c r="AHF47" s="112"/>
      <c r="AHG47" s="112"/>
      <c r="AHH47" s="112"/>
      <c r="AHI47" s="112"/>
      <c r="AHJ47" s="112"/>
      <c r="AHK47" s="112"/>
      <c r="AHL47" s="112"/>
      <c r="AHM47" s="112"/>
      <c r="AHN47" s="112"/>
      <c r="AHO47" s="112"/>
      <c r="AHP47" s="112"/>
      <c r="AHQ47" s="112"/>
      <c r="AHR47" s="112"/>
      <c r="AHS47" s="112"/>
      <c r="AHT47" s="112"/>
      <c r="AHU47" s="112"/>
      <c r="AHV47" s="112"/>
      <c r="AHW47" s="112"/>
      <c r="AHX47" s="112"/>
      <c r="AHY47" s="112"/>
      <c r="AHZ47" s="112"/>
      <c r="AIA47" s="112"/>
      <c r="AIB47" s="112"/>
      <c r="AIC47" s="112"/>
      <c r="AID47" s="112"/>
      <c r="AIE47" s="112"/>
      <c r="AIF47" s="112"/>
      <c r="AIG47" s="112"/>
      <c r="AIH47" s="112"/>
      <c r="AII47" s="112"/>
      <c r="AIJ47" s="112"/>
      <c r="AIK47" s="112"/>
      <c r="AIL47" s="112"/>
      <c r="AIM47" s="112"/>
      <c r="AIN47" s="112"/>
      <c r="AIO47" s="112"/>
      <c r="AIP47" s="112"/>
      <c r="AIQ47" s="112"/>
      <c r="AIR47" s="112"/>
      <c r="AIS47" s="112"/>
      <c r="AIT47" s="112"/>
      <c r="AIU47" s="112"/>
      <c r="AIV47" s="112"/>
      <c r="AIW47" s="112"/>
      <c r="AIX47" s="112"/>
      <c r="AIY47" s="112"/>
      <c r="AIZ47" s="112"/>
      <c r="AJA47" s="112"/>
      <c r="AJB47" s="112"/>
      <c r="AJC47" s="112"/>
      <c r="AJD47" s="112"/>
      <c r="AJE47" s="112"/>
      <c r="AJF47" s="112"/>
      <c r="AJG47" s="112"/>
      <c r="AJH47" s="112"/>
      <c r="AJI47" s="112"/>
      <c r="AJJ47" s="112"/>
      <c r="AJK47" s="112"/>
      <c r="AJL47" s="112"/>
      <c r="AJM47" s="112"/>
      <c r="AJN47" s="112"/>
      <c r="AJO47" s="112"/>
      <c r="AJP47" s="112"/>
      <c r="AJQ47" s="112"/>
      <c r="AJR47" s="112"/>
      <c r="AJS47" s="112"/>
      <c r="AJT47" s="112"/>
      <c r="AJU47" s="112"/>
      <c r="AJV47" s="112"/>
      <c r="AJW47" s="112"/>
      <c r="AJX47" s="112"/>
      <c r="AJY47" s="112"/>
      <c r="AJZ47" s="112"/>
      <c r="AKA47" s="112"/>
      <c r="AKB47" s="112"/>
      <c r="AKC47" s="112"/>
      <c r="AKD47" s="112"/>
      <c r="AKE47" s="112"/>
      <c r="AKF47" s="112"/>
      <c r="AKG47" s="112"/>
      <c r="AKH47" s="112"/>
      <c r="AKI47" s="112"/>
      <c r="AKJ47" s="112"/>
      <c r="AKK47" s="112"/>
      <c r="AKL47" s="112"/>
      <c r="AKM47" s="112"/>
      <c r="AKN47" s="112"/>
      <c r="AKO47" s="112"/>
      <c r="AKP47" s="112"/>
      <c r="AKQ47" s="112"/>
      <c r="AKR47" s="112"/>
      <c r="AKS47" s="112"/>
      <c r="AKT47" s="112"/>
      <c r="AKU47" s="112"/>
      <c r="AKV47" s="112"/>
      <c r="AKW47" s="112"/>
      <c r="AKX47" s="112"/>
      <c r="AKY47" s="112"/>
      <c r="AKZ47" s="112"/>
      <c r="ALA47" s="112"/>
      <c r="ALB47" s="112"/>
      <c r="ALC47" s="112"/>
      <c r="ALD47" s="112"/>
      <c r="ALE47" s="112"/>
      <c r="ALF47" s="112"/>
      <c r="ALG47" s="112"/>
      <c r="ALH47" s="112"/>
      <c r="ALI47" s="112"/>
      <c r="ALJ47" s="112"/>
      <c r="ALK47" s="112"/>
      <c r="ALL47" s="112"/>
      <c r="ALM47" s="112"/>
      <c r="ALN47" s="112"/>
      <c r="ALO47" s="112"/>
      <c r="ALP47" s="112"/>
      <c r="ALQ47" s="112"/>
      <c r="ALR47" s="112"/>
      <c r="ALS47" s="112"/>
      <c r="ALT47" s="112"/>
      <c r="ALU47" s="112"/>
      <c r="ALV47" s="112"/>
      <c r="ALW47" s="112"/>
      <c r="ALX47" s="112"/>
      <c r="ALY47" s="112"/>
      <c r="ALZ47" s="112"/>
      <c r="AMA47" s="112"/>
      <c r="AMB47" s="112"/>
      <c r="AMC47" s="112"/>
      <c r="AMD47" s="112"/>
      <c r="AME47" s="112"/>
      <c r="AMF47" s="112"/>
      <c r="AMG47" s="112"/>
      <c r="AMH47" s="112"/>
      <c r="AMI47" s="112"/>
      <c r="AMJ47" s="112"/>
      <c r="AMK47" s="112"/>
      <c r="AML47" s="112"/>
      <c r="AMM47" s="112"/>
      <c r="AMN47" s="112"/>
      <c r="AMO47" s="112"/>
      <c r="AMP47" s="112"/>
      <c r="AMQ47" s="112"/>
      <c r="AMR47" s="112"/>
      <c r="AMS47" s="112"/>
      <c r="AMT47" s="112"/>
      <c r="AMU47" s="112"/>
      <c r="AMV47" s="112"/>
      <c r="AMW47" s="112"/>
      <c r="AMX47" s="112"/>
      <c r="AMY47" s="112"/>
      <c r="AMZ47" s="112"/>
      <c r="ANA47" s="112"/>
      <c r="ANB47" s="112"/>
      <c r="ANC47" s="112"/>
      <c r="AND47" s="112"/>
      <c r="ANE47" s="112"/>
      <c r="ANF47" s="112"/>
      <c r="ANG47" s="112"/>
      <c r="ANH47" s="112"/>
      <c r="ANI47" s="112"/>
      <c r="ANJ47" s="112"/>
      <c r="ANK47" s="112"/>
      <c r="ANL47" s="112"/>
      <c r="ANM47" s="112"/>
      <c r="ANN47" s="112"/>
      <c r="ANO47" s="112"/>
      <c r="ANP47" s="112"/>
      <c r="ANQ47" s="112"/>
      <c r="ANR47" s="112"/>
      <c r="ANS47" s="112"/>
      <c r="ANT47" s="112"/>
      <c r="ANU47" s="112"/>
      <c r="ANV47" s="112"/>
      <c r="ANW47" s="112"/>
      <c r="ANX47" s="112"/>
      <c r="ANY47" s="112"/>
      <c r="ANZ47" s="112"/>
      <c r="AOA47" s="112"/>
      <c r="AOB47" s="112"/>
      <c r="AOC47" s="112"/>
      <c r="AOD47" s="112"/>
      <c r="AOE47" s="112"/>
      <c r="AOF47" s="112"/>
      <c r="AOG47" s="112"/>
      <c r="AOH47" s="112"/>
      <c r="AOI47" s="112"/>
      <c r="AOJ47" s="112"/>
      <c r="AOK47" s="112"/>
      <c r="AOL47" s="112"/>
      <c r="AOM47" s="112"/>
      <c r="AON47" s="112"/>
      <c r="AOO47" s="112"/>
      <c r="AOP47" s="112"/>
      <c r="AOQ47" s="112"/>
      <c r="AOR47" s="112"/>
      <c r="AOS47" s="112"/>
      <c r="AOT47" s="112"/>
      <c r="AOU47" s="112"/>
      <c r="AOV47" s="112"/>
      <c r="AOW47" s="112"/>
      <c r="AOX47" s="112"/>
      <c r="AOY47" s="112"/>
      <c r="AOZ47" s="112"/>
      <c r="APA47" s="112"/>
      <c r="APB47" s="112"/>
      <c r="APC47" s="112"/>
      <c r="APD47" s="112"/>
      <c r="APE47" s="112"/>
      <c r="APF47" s="112"/>
      <c r="APG47" s="112"/>
      <c r="APH47" s="112"/>
      <c r="API47" s="112"/>
      <c r="APJ47" s="112"/>
      <c r="APK47" s="112"/>
      <c r="APL47" s="112"/>
      <c r="APM47" s="112"/>
      <c r="APN47" s="112"/>
      <c r="APO47" s="112"/>
      <c r="APP47" s="112"/>
      <c r="APQ47" s="112"/>
      <c r="APR47" s="112"/>
      <c r="APS47" s="112"/>
      <c r="APT47" s="112"/>
      <c r="APU47" s="112"/>
      <c r="APV47" s="112"/>
      <c r="APW47" s="112"/>
      <c r="APX47" s="112"/>
      <c r="APY47" s="112"/>
      <c r="APZ47" s="112"/>
      <c r="AQA47" s="112"/>
      <c r="AQB47" s="112"/>
      <c r="AQC47" s="112"/>
      <c r="AQD47" s="112"/>
      <c r="AQE47" s="112"/>
      <c r="AQF47" s="112"/>
      <c r="AQG47" s="112"/>
      <c r="AQH47" s="112"/>
      <c r="AQI47" s="112"/>
      <c r="AQJ47" s="112"/>
      <c r="AQK47" s="112"/>
      <c r="AQL47" s="112"/>
      <c r="AQM47" s="112"/>
      <c r="AQN47" s="112"/>
      <c r="AQO47" s="112"/>
      <c r="AQP47" s="112"/>
      <c r="AQQ47" s="112"/>
      <c r="AQR47" s="112"/>
      <c r="AQS47" s="112"/>
      <c r="AQT47" s="112"/>
      <c r="AQU47" s="112"/>
      <c r="AQV47" s="112"/>
      <c r="AQW47" s="112"/>
      <c r="AQX47" s="112"/>
      <c r="AQY47" s="112"/>
      <c r="AQZ47" s="112"/>
      <c r="ARA47" s="112"/>
      <c r="ARB47" s="112"/>
      <c r="ARC47" s="112"/>
      <c r="ARD47" s="112"/>
      <c r="ARE47" s="112"/>
      <c r="ARF47" s="112"/>
      <c r="ARG47" s="112"/>
      <c r="ARH47" s="112"/>
      <c r="ARI47" s="112"/>
      <c r="ARJ47" s="112"/>
      <c r="ARK47" s="112"/>
      <c r="ARL47" s="112"/>
      <c r="ARM47" s="112"/>
      <c r="ARN47" s="112"/>
      <c r="ARO47" s="112"/>
      <c r="ARP47" s="112"/>
      <c r="ARQ47" s="112"/>
      <c r="ARR47" s="112"/>
      <c r="ARS47" s="112"/>
      <c r="ART47" s="112"/>
      <c r="ARU47" s="112"/>
      <c r="ARV47" s="112"/>
      <c r="ARW47" s="112"/>
      <c r="ARX47" s="112"/>
      <c r="ARY47" s="112"/>
      <c r="ARZ47" s="112"/>
      <c r="ASA47" s="112"/>
      <c r="ASB47" s="112"/>
      <c r="ASC47" s="112"/>
      <c r="ASD47" s="112"/>
      <c r="ASE47" s="112"/>
      <c r="ASF47" s="112"/>
      <c r="ASG47" s="112"/>
      <c r="ASH47" s="112"/>
      <c r="ASI47" s="112"/>
      <c r="ASJ47" s="112"/>
      <c r="ASK47" s="112"/>
      <c r="ASL47" s="112"/>
      <c r="ASM47" s="112"/>
      <c r="ASN47" s="112"/>
      <c r="ASO47" s="112"/>
      <c r="ASP47" s="112"/>
      <c r="ASQ47" s="112"/>
      <c r="ASR47" s="112"/>
      <c r="ASS47" s="112"/>
      <c r="AST47" s="112"/>
      <c r="ASU47" s="112"/>
      <c r="ASV47" s="112"/>
      <c r="ASW47" s="112"/>
      <c r="ASX47" s="112"/>
      <c r="ASY47" s="112"/>
      <c r="ASZ47" s="112"/>
      <c r="ATA47" s="112"/>
      <c r="ATB47" s="112"/>
      <c r="ATC47" s="112"/>
      <c r="ATD47" s="112"/>
      <c r="ATE47" s="112"/>
      <c r="ATF47" s="112"/>
      <c r="ATG47" s="112"/>
      <c r="ATH47" s="112"/>
      <c r="ATI47" s="112"/>
      <c r="ATJ47" s="112"/>
      <c r="ATK47" s="112"/>
      <c r="ATL47" s="112"/>
      <c r="ATM47" s="112"/>
      <c r="ATN47" s="112"/>
      <c r="ATO47" s="112"/>
      <c r="ATP47" s="112"/>
      <c r="ATQ47" s="112"/>
      <c r="ATR47" s="112"/>
      <c r="ATS47" s="112"/>
      <c r="ATT47" s="112"/>
      <c r="ATU47" s="112"/>
      <c r="ATV47" s="112"/>
      <c r="ATW47" s="112"/>
      <c r="ATX47" s="112"/>
      <c r="ATY47" s="112"/>
      <c r="ATZ47" s="112"/>
      <c r="AUA47" s="112"/>
      <c r="AUB47" s="112"/>
      <c r="AUC47" s="112"/>
      <c r="AUD47" s="112"/>
      <c r="AUE47" s="112"/>
      <c r="AUF47" s="112"/>
      <c r="AUG47" s="112"/>
      <c r="AUH47" s="112"/>
      <c r="AUI47" s="112"/>
      <c r="AUJ47" s="112"/>
      <c r="AUK47" s="112"/>
      <c r="AUL47" s="112"/>
      <c r="AUM47" s="112"/>
      <c r="AUN47" s="112"/>
      <c r="AUO47" s="112"/>
      <c r="AUP47" s="112"/>
      <c r="AUQ47" s="112"/>
      <c r="AUR47" s="112"/>
      <c r="AUS47" s="112"/>
      <c r="AUT47" s="112"/>
      <c r="AUU47" s="112"/>
      <c r="AUV47" s="112"/>
      <c r="AUW47" s="112"/>
      <c r="AUX47" s="112"/>
      <c r="AUY47" s="112"/>
      <c r="AUZ47" s="112"/>
      <c r="AVA47" s="112"/>
      <c r="AVB47" s="112"/>
      <c r="AVC47" s="112"/>
      <c r="AVD47" s="112"/>
      <c r="AVE47" s="112"/>
      <c r="AVF47" s="112"/>
      <c r="AVG47" s="112"/>
      <c r="AVH47" s="112"/>
      <c r="AVI47" s="112"/>
      <c r="AVJ47" s="112"/>
      <c r="AVK47" s="112"/>
      <c r="AVL47" s="112"/>
      <c r="AVM47" s="112"/>
      <c r="AVN47" s="112"/>
      <c r="AVO47" s="112"/>
      <c r="AVP47" s="112"/>
      <c r="AVQ47" s="112"/>
      <c r="AVR47" s="112"/>
      <c r="AVS47" s="112"/>
      <c r="AVT47" s="112"/>
      <c r="AVU47" s="112"/>
      <c r="AVV47" s="112"/>
      <c r="AVW47" s="112"/>
      <c r="AVX47" s="112"/>
      <c r="AVY47" s="112"/>
      <c r="AVZ47" s="112"/>
      <c r="AWA47" s="112"/>
      <c r="AWB47" s="112"/>
      <c r="AWC47" s="112"/>
      <c r="AWD47" s="112"/>
      <c r="AWE47" s="112"/>
      <c r="AWF47" s="112"/>
      <c r="AWG47" s="112"/>
      <c r="AWH47" s="112"/>
      <c r="AWI47" s="112"/>
      <c r="AWJ47" s="112"/>
      <c r="AWK47" s="112"/>
      <c r="AWL47" s="112"/>
      <c r="AWM47" s="112"/>
      <c r="AWN47" s="112"/>
      <c r="AWO47" s="112"/>
      <c r="AWP47" s="112"/>
      <c r="AWQ47" s="112"/>
      <c r="AWR47" s="112"/>
      <c r="AWS47" s="112"/>
      <c r="AWT47" s="112"/>
      <c r="AWU47" s="112"/>
      <c r="AWV47" s="112"/>
      <c r="AWW47" s="112"/>
      <c r="AWX47" s="112"/>
      <c r="AWY47" s="112"/>
      <c r="AWZ47" s="112"/>
      <c r="AXA47" s="112"/>
      <c r="AXB47" s="112"/>
      <c r="AXC47" s="112"/>
      <c r="AXD47" s="112"/>
      <c r="AXE47" s="112"/>
      <c r="AXF47" s="112"/>
      <c r="AXG47" s="112"/>
      <c r="AXH47" s="112"/>
      <c r="AXI47" s="112"/>
      <c r="AXJ47" s="112"/>
      <c r="AXK47" s="112"/>
      <c r="AXL47" s="112"/>
      <c r="AXM47" s="112"/>
      <c r="AXN47" s="112"/>
      <c r="AXO47" s="112"/>
      <c r="AXP47" s="112"/>
      <c r="AXQ47" s="112"/>
      <c r="AXR47" s="112"/>
      <c r="AXS47" s="112"/>
      <c r="AXT47" s="112"/>
      <c r="AXU47" s="112"/>
      <c r="AXV47" s="112"/>
      <c r="AXW47" s="112"/>
      <c r="AXX47" s="112"/>
      <c r="AXY47" s="112"/>
      <c r="AXZ47" s="112"/>
      <c r="AYA47" s="112"/>
      <c r="AYB47" s="112"/>
      <c r="AYC47" s="112"/>
      <c r="AYD47" s="112"/>
      <c r="AYE47" s="112"/>
      <c r="AYF47" s="112"/>
      <c r="AYG47" s="112"/>
      <c r="AYH47" s="112"/>
      <c r="AYI47" s="112"/>
      <c r="AYJ47" s="112"/>
      <c r="AYK47" s="112"/>
      <c r="AYL47" s="112"/>
      <c r="AYM47" s="112"/>
      <c r="AYN47" s="112"/>
      <c r="AYO47" s="112"/>
      <c r="AYP47" s="112"/>
      <c r="AYQ47" s="112"/>
      <c r="AYR47" s="112"/>
      <c r="AYS47" s="112"/>
      <c r="AYT47" s="112"/>
      <c r="AYU47" s="112"/>
      <c r="AYV47" s="112"/>
      <c r="AYW47" s="112"/>
      <c r="AYX47" s="112"/>
      <c r="AYY47" s="112"/>
      <c r="AYZ47" s="112"/>
      <c r="AZA47" s="112"/>
      <c r="AZB47" s="112"/>
      <c r="AZC47" s="112"/>
      <c r="AZD47" s="112"/>
      <c r="AZE47" s="112"/>
      <c r="AZF47" s="112"/>
      <c r="AZG47" s="112"/>
      <c r="AZH47" s="112"/>
      <c r="AZI47" s="112"/>
      <c r="AZJ47" s="112"/>
      <c r="AZK47" s="112"/>
      <c r="AZL47" s="112"/>
      <c r="AZM47" s="112"/>
      <c r="AZN47" s="112"/>
      <c r="AZO47" s="112"/>
      <c r="AZP47" s="112"/>
      <c r="AZQ47" s="112"/>
      <c r="AZR47" s="112"/>
      <c r="AZS47" s="112"/>
      <c r="AZT47" s="112"/>
      <c r="AZU47" s="112"/>
      <c r="AZV47" s="112"/>
      <c r="AZW47" s="112"/>
      <c r="AZX47" s="112"/>
      <c r="AZY47" s="112"/>
      <c r="AZZ47" s="112"/>
      <c r="BAA47" s="112"/>
      <c r="BAB47" s="112"/>
      <c r="BAC47" s="112"/>
      <c r="BAD47" s="112"/>
      <c r="BAE47" s="112"/>
      <c r="BAF47" s="112"/>
      <c r="BAG47" s="112"/>
      <c r="BAH47" s="112"/>
      <c r="BAI47" s="112"/>
      <c r="BAJ47" s="112"/>
      <c r="BAK47" s="112"/>
      <c r="BAL47" s="112"/>
      <c r="BAM47" s="112"/>
      <c r="BAN47" s="112"/>
      <c r="BAO47" s="112"/>
      <c r="BAP47" s="112"/>
      <c r="BAQ47" s="112"/>
      <c r="BAR47" s="112"/>
      <c r="BAS47" s="112"/>
      <c r="BAT47" s="112"/>
      <c r="BAU47" s="112"/>
      <c r="BAV47" s="112"/>
      <c r="BAW47" s="112"/>
      <c r="BAX47" s="112"/>
      <c r="BAY47" s="112"/>
      <c r="BAZ47" s="112"/>
      <c r="BBA47" s="112"/>
      <c r="BBB47" s="112"/>
      <c r="BBC47" s="112"/>
      <c r="BBD47" s="112"/>
      <c r="BBE47" s="112"/>
      <c r="BBF47" s="112"/>
      <c r="BBG47" s="112"/>
      <c r="BBH47" s="112"/>
      <c r="BBI47" s="112"/>
      <c r="BBJ47" s="112"/>
      <c r="BBK47" s="112"/>
      <c r="BBL47" s="112"/>
      <c r="BBM47" s="112"/>
      <c r="BBN47" s="112"/>
      <c r="BBO47" s="112"/>
      <c r="BBP47" s="112"/>
      <c r="BBQ47" s="112"/>
      <c r="BBR47" s="112"/>
      <c r="BBS47" s="112"/>
      <c r="BBT47" s="112"/>
      <c r="BBU47" s="112"/>
      <c r="BBV47" s="112"/>
      <c r="BBW47" s="112"/>
      <c r="BBX47" s="112"/>
      <c r="BBY47" s="112"/>
      <c r="BBZ47" s="112"/>
      <c r="BCA47" s="112"/>
      <c r="BCB47" s="112"/>
      <c r="BCC47" s="112"/>
      <c r="BCD47" s="112"/>
      <c r="BCE47" s="112"/>
      <c r="BCF47" s="112"/>
      <c r="BCG47" s="112"/>
      <c r="BCH47" s="112"/>
      <c r="BCI47" s="112"/>
      <c r="BCJ47" s="112"/>
      <c r="BCK47" s="112"/>
      <c r="BCL47" s="112"/>
      <c r="BCM47" s="112"/>
      <c r="BCN47" s="112"/>
      <c r="BCO47" s="112"/>
      <c r="BCP47" s="112"/>
      <c r="BCQ47" s="112"/>
      <c r="BCR47" s="112"/>
      <c r="BCS47" s="112"/>
      <c r="BCT47" s="112"/>
      <c r="BCU47" s="112"/>
      <c r="BCV47" s="112"/>
      <c r="BCW47" s="112"/>
      <c r="BCX47" s="112"/>
      <c r="BCY47" s="112"/>
      <c r="BCZ47" s="112"/>
      <c r="BDA47" s="112"/>
      <c r="BDB47" s="112"/>
      <c r="BDC47" s="112"/>
      <c r="BDD47" s="112"/>
      <c r="BDE47" s="112"/>
      <c r="BDF47" s="112"/>
      <c r="BDG47" s="112"/>
      <c r="BDH47" s="112"/>
      <c r="BDI47" s="112"/>
      <c r="BDJ47" s="112"/>
      <c r="BDK47" s="112"/>
      <c r="BDL47" s="112"/>
      <c r="BDM47" s="112"/>
      <c r="BDN47" s="112"/>
      <c r="BDO47" s="112"/>
      <c r="BDP47" s="112"/>
      <c r="BDQ47" s="112"/>
      <c r="BDR47" s="112"/>
      <c r="BDS47" s="112"/>
      <c r="BDT47" s="112"/>
      <c r="BDU47" s="112"/>
      <c r="BDV47" s="112"/>
      <c r="BDW47" s="112"/>
      <c r="BDX47" s="112"/>
      <c r="BDY47" s="112"/>
      <c r="BDZ47" s="112"/>
      <c r="BEA47" s="112"/>
      <c r="BEB47" s="112"/>
      <c r="BEC47" s="112"/>
      <c r="BED47" s="112"/>
      <c r="BEE47" s="112"/>
      <c r="BEF47" s="112"/>
      <c r="BEG47" s="112"/>
      <c r="BEH47" s="112"/>
      <c r="BEI47" s="112"/>
      <c r="BEJ47" s="112"/>
      <c r="BEK47" s="112"/>
      <c r="BEL47" s="112"/>
      <c r="BEM47" s="112"/>
      <c r="BEN47" s="112"/>
      <c r="BEO47" s="112"/>
      <c r="BEP47" s="112"/>
      <c r="BEQ47" s="112"/>
      <c r="BER47" s="112"/>
      <c r="BES47" s="112"/>
      <c r="BET47" s="112"/>
      <c r="BEU47" s="112"/>
      <c r="BEV47" s="112"/>
      <c r="BEW47" s="112"/>
      <c r="BEX47" s="112"/>
      <c r="BEY47" s="112"/>
      <c r="BEZ47" s="112"/>
      <c r="BFA47" s="112"/>
      <c r="BFB47" s="112"/>
      <c r="BFC47" s="112"/>
      <c r="BFD47" s="112"/>
      <c r="BFE47" s="112"/>
      <c r="BFF47" s="112"/>
      <c r="BFG47" s="112"/>
      <c r="BFH47" s="112"/>
      <c r="BFI47" s="112"/>
      <c r="BFJ47" s="112"/>
      <c r="BFK47" s="112"/>
      <c r="BFL47" s="112"/>
      <c r="BFM47" s="112"/>
      <c r="BFN47" s="112"/>
      <c r="BFO47" s="112"/>
      <c r="BFP47" s="112"/>
      <c r="BFQ47" s="112"/>
      <c r="BFR47" s="112"/>
      <c r="BFS47" s="112"/>
      <c r="BFT47" s="112"/>
      <c r="BFU47" s="112"/>
      <c r="BFV47" s="112"/>
      <c r="BFW47" s="112"/>
      <c r="BFX47" s="112"/>
      <c r="BFY47" s="112"/>
      <c r="BFZ47" s="112"/>
      <c r="BGA47" s="112"/>
      <c r="BGB47" s="112"/>
      <c r="BGC47" s="112"/>
      <c r="BGD47" s="112"/>
      <c r="BGE47" s="112"/>
      <c r="BGF47" s="112"/>
      <c r="BGG47" s="112"/>
      <c r="BGH47" s="112"/>
      <c r="BGI47" s="112"/>
      <c r="BGJ47" s="112"/>
      <c r="BGK47" s="112"/>
      <c r="BGL47" s="112"/>
      <c r="BGM47" s="112"/>
      <c r="BGN47" s="112"/>
      <c r="BGO47" s="112"/>
      <c r="BGP47" s="112"/>
      <c r="BGQ47" s="112"/>
      <c r="BGR47" s="112"/>
      <c r="BGS47" s="112"/>
      <c r="BGT47" s="112"/>
      <c r="BGU47" s="112"/>
      <c r="BGV47" s="112"/>
      <c r="BGW47" s="112"/>
      <c r="BGX47" s="112"/>
      <c r="BGY47" s="112"/>
      <c r="BGZ47" s="112"/>
      <c r="BHA47" s="112"/>
      <c r="BHB47" s="112"/>
      <c r="BHC47" s="112"/>
      <c r="BHD47" s="112"/>
      <c r="BHE47" s="112"/>
      <c r="BHF47" s="112"/>
      <c r="BHG47" s="112"/>
      <c r="BHH47" s="112"/>
      <c r="BHI47" s="112"/>
      <c r="BHJ47" s="112"/>
      <c r="BHK47" s="112"/>
      <c r="BHL47" s="112"/>
      <c r="BHM47" s="112"/>
      <c r="BHN47" s="112"/>
      <c r="BHO47" s="112"/>
      <c r="BHP47" s="112"/>
      <c r="BHQ47" s="112"/>
      <c r="BHR47" s="112"/>
      <c r="BHS47" s="112"/>
      <c r="BHT47" s="112"/>
      <c r="BHU47" s="112"/>
      <c r="BHV47" s="112"/>
      <c r="BHW47" s="112"/>
      <c r="BHX47" s="112"/>
      <c r="BHY47" s="112"/>
      <c r="BHZ47" s="112"/>
      <c r="BIA47" s="112"/>
      <c r="BIB47" s="112"/>
      <c r="BIC47" s="112"/>
      <c r="BID47" s="112"/>
      <c r="BIE47" s="112"/>
      <c r="BIF47" s="112"/>
      <c r="BIG47" s="112"/>
      <c r="BIH47" s="112"/>
      <c r="BII47" s="112"/>
      <c r="BIJ47" s="112"/>
      <c r="BIK47" s="112"/>
      <c r="BIL47" s="112"/>
      <c r="BIM47" s="112"/>
      <c r="BIN47" s="112"/>
      <c r="BIO47" s="112"/>
      <c r="BIP47" s="112"/>
      <c r="BIQ47" s="112"/>
      <c r="BIR47" s="112"/>
      <c r="BIS47" s="112"/>
      <c r="BIT47" s="112"/>
      <c r="BIU47" s="112"/>
      <c r="BIV47" s="112"/>
      <c r="BIW47" s="112"/>
      <c r="BIX47" s="112"/>
      <c r="BIY47" s="112"/>
      <c r="BIZ47" s="112"/>
      <c r="BJA47" s="112"/>
      <c r="BJB47" s="112"/>
      <c r="BJC47" s="112"/>
      <c r="BJD47" s="112"/>
      <c r="BJE47" s="112"/>
      <c r="BJF47" s="112"/>
      <c r="BJG47" s="112"/>
      <c r="BJH47" s="112"/>
      <c r="BJI47" s="112"/>
      <c r="BJJ47" s="112"/>
      <c r="BJK47" s="112"/>
      <c r="BJL47" s="112"/>
      <c r="BJM47" s="112"/>
      <c r="BJN47" s="112"/>
      <c r="BJO47" s="112"/>
      <c r="BJP47" s="112"/>
      <c r="BJQ47" s="112"/>
      <c r="BJR47" s="112"/>
      <c r="BJS47" s="112"/>
      <c r="BJT47" s="112"/>
      <c r="BJU47" s="112"/>
      <c r="BJV47" s="112"/>
      <c r="BJW47" s="112"/>
      <c r="BJX47" s="112"/>
      <c r="BJY47" s="112"/>
      <c r="BJZ47" s="112"/>
      <c r="BKA47" s="112"/>
      <c r="BKB47" s="112"/>
      <c r="BKC47" s="112"/>
      <c r="BKD47" s="112"/>
      <c r="BKE47" s="112"/>
      <c r="BKF47" s="112"/>
      <c r="BKG47" s="112"/>
      <c r="BKH47" s="112"/>
      <c r="BKI47" s="112"/>
      <c r="BKJ47" s="112"/>
      <c r="BKK47" s="112"/>
      <c r="BKL47" s="112"/>
      <c r="BKM47" s="112"/>
      <c r="BKN47" s="112"/>
      <c r="BKO47" s="112"/>
      <c r="BKP47" s="112"/>
      <c r="BKQ47" s="112"/>
      <c r="BKR47" s="112"/>
      <c r="BKS47" s="112"/>
      <c r="BKT47" s="112"/>
      <c r="BKU47" s="112"/>
      <c r="BKV47" s="112"/>
      <c r="BKW47" s="112"/>
      <c r="BKX47" s="112"/>
      <c r="BKY47" s="112"/>
      <c r="BKZ47" s="112"/>
      <c r="BLA47" s="112"/>
      <c r="BLB47" s="112"/>
      <c r="BLC47" s="112"/>
      <c r="BLD47" s="112"/>
      <c r="BLE47" s="112"/>
      <c r="BLF47" s="112"/>
      <c r="BLG47" s="112"/>
      <c r="BLH47" s="112"/>
      <c r="BLI47" s="112"/>
      <c r="BLJ47" s="112"/>
      <c r="BLK47" s="112"/>
      <c r="BLL47" s="112"/>
      <c r="BLM47" s="112"/>
      <c r="BLN47" s="112"/>
      <c r="BLO47" s="112"/>
      <c r="BLP47" s="112"/>
      <c r="BLQ47" s="112"/>
      <c r="BLR47" s="112"/>
      <c r="BLS47" s="112"/>
      <c r="BLT47" s="112"/>
      <c r="BLU47" s="112"/>
      <c r="BLV47" s="112"/>
      <c r="BLW47" s="112"/>
      <c r="BLX47" s="112"/>
      <c r="BLY47" s="112"/>
      <c r="BLZ47" s="112"/>
      <c r="BMA47" s="112"/>
      <c r="BMB47" s="112"/>
      <c r="BMC47" s="112"/>
      <c r="BMD47" s="112"/>
      <c r="BME47" s="112"/>
      <c r="BMF47" s="112"/>
      <c r="BMG47" s="112"/>
      <c r="BMH47" s="112"/>
      <c r="BMI47" s="112"/>
      <c r="BMJ47" s="112"/>
      <c r="BMK47" s="112"/>
      <c r="BML47" s="112"/>
      <c r="BMM47" s="112"/>
      <c r="BMN47" s="112"/>
      <c r="BMO47" s="112"/>
      <c r="BMP47" s="112"/>
      <c r="BMQ47" s="112"/>
      <c r="BMR47" s="112"/>
      <c r="BMS47" s="112"/>
      <c r="BMT47" s="112"/>
      <c r="BMU47" s="112"/>
      <c r="BMV47" s="112"/>
      <c r="BMW47" s="112"/>
      <c r="BMX47" s="112"/>
      <c r="BMY47" s="112"/>
      <c r="BMZ47" s="112"/>
      <c r="BNA47" s="112"/>
      <c r="BNB47" s="112"/>
      <c r="BNC47" s="112"/>
      <c r="BND47" s="112"/>
      <c r="BNE47" s="112"/>
      <c r="BNF47" s="112"/>
      <c r="BNG47" s="112"/>
      <c r="BNH47" s="112"/>
      <c r="BNI47" s="112"/>
      <c r="BNJ47" s="112"/>
      <c r="BNK47" s="112"/>
      <c r="BNL47" s="112"/>
      <c r="BNM47" s="112"/>
      <c r="BNN47" s="112"/>
      <c r="BNO47" s="112"/>
      <c r="BNP47" s="112"/>
      <c r="BNQ47" s="112"/>
      <c r="BNR47" s="112"/>
      <c r="BNS47" s="112"/>
      <c r="BNT47" s="112"/>
      <c r="BNU47" s="112"/>
      <c r="BNV47" s="112"/>
      <c r="BNW47" s="112"/>
      <c r="BNX47" s="112"/>
      <c r="BNY47" s="112"/>
      <c r="BNZ47" s="112"/>
      <c r="BOA47" s="112"/>
      <c r="BOB47" s="112"/>
      <c r="BOC47" s="112"/>
      <c r="BOD47" s="112"/>
      <c r="BOE47" s="112"/>
      <c r="BOF47" s="112"/>
      <c r="BOG47" s="112"/>
      <c r="BOH47" s="112"/>
      <c r="BOI47" s="112"/>
      <c r="BOJ47" s="112"/>
      <c r="BOK47" s="112"/>
      <c r="BOL47" s="112"/>
      <c r="BOM47" s="112"/>
      <c r="BON47" s="112"/>
      <c r="BOO47" s="112"/>
      <c r="BOP47" s="112"/>
      <c r="BOQ47" s="112"/>
      <c r="BOR47" s="112"/>
      <c r="BOS47" s="112"/>
      <c r="BOT47" s="112"/>
      <c r="BOU47" s="112"/>
      <c r="BOV47" s="112"/>
      <c r="BOW47" s="112"/>
      <c r="BOX47" s="112"/>
      <c r="BOY47" s="112"/>
      <c r="BOZ47" s="112"/>
      <c r="BPA47" s="112"/>
      <c r="BPB47" s="112"/>
      <c r="BPC47" s="112"/>
      <c r="BPD47" s="112"/>
      <c r="BPE47" s="112"/>
      <c r="BPF47" s="112"/>
      <c r="BPG47" s="112"/>
      <c r="BPH47" s="112"/>
      <c r="BPI47" s="112"/>
      <c r="BPJ47" s="112"/>
      <c r="BPK47" s="112"/>
      <c r="BPL47" s="112"/>
      <c r="BPM47" s="112"/>
      <c r="BPN47" s="112"/>
      <c r="BPO47" s="112"/>
      <c r="BPP47" s="112"/>
      <c r="BPQ47" s="112"/>
      <c r="BPR47" s="112"/>
      <c r="BPS47" s="112"/>
      <c r="BPT47" s="112"/>
      <c r="BPU47" s="112"/>
      <c r="BPV47" s="112"/>
      <c r="BPW47" s="112"/>
      <c r="BPX47" s="112"/>
      <c r="BPY47" s="112"/>
      <c r="BPZ47" s="112"/>
      <c r="BQA47" s="112"/>
      <c r="BQB47" s="112"/>
      <c r="BQC47" s="112"/>
      <c r="BQD47" s="112"/>
      <c r="BQE47" s="112"/>
      <c r="BQF47" s="112"/>
      <c r="BQG47" s="112"/>
      <c r="BQH47" s="112"/>
      <c r="BQI47" s="112"/>
      <c r="BQJ47" s="112"/>
      <c r="BQK47" s="112"/>
      <c r="BQL47" s="112"/>
      <c r="BQM47" s="112"/>
      <c r="BQN47" s="112"/>
      <c r="BQO47" s="112"/>
      <c r="BQP47" s="112"/>
      <c r="BQQ47" s="112"/>
      <c r="BQR47" s="112"/>
      <c r="BQS47" s="112"/>
      <c r="BQT47" s="112"/>
      <c r="BQU47" s="112"/>
      <c r="BQV47" s="112"/>
      <c r="BQW47" s="112"/>
      <c r="BQX47" s="112"/>
      <c r="BQY47" s="112"/>
      <c r="BQZ47" s="112"/>
      <c r="BRA47" s="112"/>
      <c r="BRB47" s="112"/>
      <c r="BRC47" s="112"/>
      <c r="BRD47" s="112"/>
      <c r="BRE47" s="112"/>
      <c r="BRF47" s="112"/>
      <c r="BRG47" s="112"/>
      <c r="BRH47" s="112"/>
      <c r="BRI47" s="112"/>
      <c r="BRJ47" s="112"/>
      <c r="BRK47" s="112"/>
      <c r="BRL47" s="112"/>
      <c r="BRM47" s="112"/>
      <c r="BRN47" s="112"/>
      <c r="BRO47" s="112"/>
      <c r="BRP47" s="112"/>
      <c r="BRQ47" s="112"/>
      <c r="BRR47" s="112"/>
      <c r="BRS47" s="112"/>
      <c r="BRT47" s="112"/>
      <c r="BRU47" s="112"/>
      <c r="BRV47" s="112"/>
      <c r="BRW47" s="112"/>
      <c r="BRX47" s="112"/>
      <c r="BRY47" s="112"/>
      <c r="BRZ47" s="112"/>
      <c r="BSA47" s="112"/>
      <c r="BSB47" s="112"/>
      <c r="BSC47" s="112"/>
      <c r="BSD47" s="112"/>
      <c r="BSE47" s="112"/>
      <c r="BSF47" s="112"/>
      <c r="BSG47" s="112"/>
      <c r="BSH47" s="112"/>
      <c r="BSI47" s="112"/>
      <c r="BSJ47" s="112"/>
      <c r="BSK47" s="112"/>
      <c r="BSL47" s="112"/>
      <c r="BSM47" s="112"/>
      <c r="BSN47" s="112"/>
      <c r="BSO47" s="112"/>
      <c r="BSP47" s="112"/>
      <c r="BSQ47" s="112"/>
      <c r="BSR47" s="112"/>
      <c r="BSS47" s="112"/>
      <c r="BST47" s="112"/>
      <c r="BSU47" s="112"/>
      <c r="BSV47" s="112"/>
      <c r="BSW47" s="112"/>
      <c r="BSX47" s="112"/>
      <c r="BSY47" s="112"/>
      <c r="BSZ47" s="112"/>
      <c r="BTA47" s="112"/>
      <c r="BTB47" s="112"/>
      <c r="BTC47" s="112"/>
      <c r="BTD47" s="112"/>
      <c r="BTE47" s="112"/>
      <c r="BTF47" s="112"/>
      <c r="BTG47" s="112"/>
      <c r="BTH47" s="112"/>
      <c r="BTI47" s="112"/>
      <c r="BTJ47" s="112"/>
      <c r="BTK47" s="112"/>
      <c r="BTL47" s="112"/>
      <c r="BTM47" s="112"/>
      <c r="BTN47" s="112"/>
      <c r="BTO47" s="112"/>
      <c r="BTP47" s="112"/>
      <c r="BTQ47" s="112"/>
      <c r="BTR47" s="112"/>
      <c r="BTS47" s="112"/>
      <c r="BTT47" s="112"/>
      <c r="BTU47" s="112"/>
      <c r="BTV47" s="112"/>
      <c r="BTW47" s="112"/>
      <c r="BTX47" s="112"/>
      <c r="BTY47" s="112"/>
      <c r="BTZ47" s="112"/>
      <c r="BUA47" s="112"/>
      <c r="BUB47" s="112"/>
      <c r="BUC47" s="112"/>
      <c r="BUD47" s="112"/>
      <c r="BUE47" s="112"/>
      <c r="BUF47" s="112"/>
      <c r="BUG47" s="112"/>
      <c r="BUH47" s="112"/>
      <c r="BUI47" s="112"/>
      <c r="BUJ47" s="112"/>
      <c r="BUK47" s="112"/>
      <c r="BUL47" s="112"/>
      <c r="BUM47" s="112"/>
      <c r="BUN47" s="112"/>
      <c r="BUO47" s="112"/>
      <c r="BUP47" s="112"/>
      <c r="BUQ47" s="112"/>
      <c r="BUR47" s="112"/>
      <c r="BUS47" s="112"/>
      <c r="BUT47" s="112"/>
      <c r="BUU47" s="112"/>
      <c r="BUV47" s="112"/>
      <c r="BUW47" s="112"/>
      <c r="BUX47" s="112"/>
      <c r="BUY47" s="112"/>
      <c r="BUZ47" s="112"/>
      <c r="BVA47" s="112"/>
      <c r="BVB47" s="112"/>
      <c r="BVC47" s="112"/>
      <c r="BVD47" s="112"/>
      <c r="BVE47" s="112"/>
      <c r="BVF47" s="112"/>
      <c r="BVG47" s="112"/>
      <c r="BVH47" s="112"/>
      <c r="BVI47" s="112"/>
      <c r="BVJ47" s="112"/>
      <c r="BVK47" s="112"/>
      <c r="BVL47" s="112"/>
      <c r="BVM47" s="112"/>
      <c r="BVN47" s="112"/>
      <c r="BVO47" s="112"/>
      <c r="BVP47" s="112"/>
      <c r="BVQ47" s="112"/>
      <c r="BVR47" s="112"/>
      <c r="BVS47" s="112"/>
      <c r="BVT47" s="112"/>
      <c r="BVU47" s="112"/>
      <c r="BVV47" s="112"/>
      <c r="BVW47" s="112"/>
      <c r="BVX47" s="112"/>
      <c r="BVY47" s="112"/>
      <c r="BVZ47" s="112"/>
      <c r="BWA47" s="112"/>
      <c r="BWB47" s="112"/>
      <c r="BWC47" s="112"/>
      <c r="BWD47" s="112"/>
      <c r="BWE47" s="112"/>
      <c r="BWF47" s="112"/>
      <c r="BWG47" s="112"/>
      <c r="BWH47" s="112"/>
      <c r="BWI47" s="112"/>
      <c r="BWJ47" s="112"/>
      <c r="BWK47" s="112"/>
      <c r="BWL47" s="112"/>
      <c r="BWM47" s="112"/>
      <c r="BWN47" s="112"/>
      <c r="BWO47" s="112"/>
      <c r="BWP47" s="112"/>
      <c r="BWQ47" s="112"/>
      <c r="BWR47" s="112"/>
      <c r="BWS47" s="112"/>
      <c r="BWT47" s="112"/>
      <c r="BWU47" s="112"/>
      <c r="BWV47" s="112"/>
      <c r="BWW47" s="112"/>
      <c r="BWX47" s="112"/>
      <c r="BWY47" s="112"/>
      <c r="BWZ47" s="112"/>
      <c r="BXA47" s="112"/>
      <c r="BXB47" s="112"/>
      <c r="BXC47" s="112"/>
      <c r="BXD47" s="112"/>
      <c r="BXE47" s="112"/>
      <c r="BXF47" s="112"/>
      <c r="BXG47" s="112"/>
      <c r="BXH47" s="112"/>
      <c r="BXI47" s="112"/>
      <c r="BXJ47" s="112"/>
      <c r="BXK47" s="112"/>
      <c r="BXL47" s="112"/>
      <c r="BXM47" s="112"/>
      <c r="BXN47" s="112"/>
      <c r="BXO47" s="112"/>
      <c r="BXP47" s="112"/>
      <c r="BXQ47" s="112"/>
      <c r="BXR47" s="112"/>
      <c r="BXS47" s="112"/>
      <c r="BXT47" s="112"/>
      <c r="BXU47" s="112"/>
      <c r="BXV47" s="112"/>
      <c r="BXW47" s="112"/>
      <c r="BXX47" s="112"/>
      <c r="BXY47" s="112"/>
      <c r="BXZ47" s="112"/>
      <c r="BYA47" s="112"/>
      <c r="BYB47" s="112"/>
      <c r="BYC47" s="112"/>
      <c r="BYD47" s="112"/>
      <c r="BYE47" s="112"/>
      <c r="BYF47" s="112"/>
      <c r="BYG47" s="112"/>
      <c r="BYH47" s="112"/>
      <c r="BYI47" s="112"/>
      <c r="BYJ47" s="112"/>
      <c r="BYK47" s="112"/>
      <c r="BYL47" s="112"/>
      <c r="BYM47" s="112"/>
      <c r="BYN47" s="112"/>
      <c r="BYO47" s="112"/>
      <c r="BYP47" s="112"/>
      <c r="BYQ47" s="112"/>
      <c r="BYR47" s="112"/>
      <c r="BYS47" s="112"/>
      <c r="BYT47" s="112"/>
      <c r="BYU47" s="112"/>
      <c r="BYV47" s="112"/>
      <c r="BYW47" s="112"/>
      <c r="BYX47" s="112"/>
      <c r="BYY47" s="112"/>
      <c r="BYZ47" s="112"/>
      <c r="BZA47" s="112"/>
      <c r="BZB47" s="112"/>
      <c r="BZC47" s="112"/>
      <c r="BZD47" s="112"/>
      <c r="BZE47" s="112"/>
      <c r="BZF47" s="112"/>
      <c r="BZG47" s="112"/>
      <c r="BZH47" s="112"/>
      <c r="BZI47" s="112"/>
      <c r="BZJ47" s="112"/>
      <c r="BZK47" s="112"/>
      <c r="BZL47" s="112"/>
      <c r="BZM47" s="112"/>
      <c r="BZN47" s="112"/>
      <c r="BZO47" s="112"/>
      <c r="BZP47" s="112"/>
      <c r="BZQ47" s="112"/>
      <c r="BZR47" s="112"/>
      <c r="BZS47" s="112"/>
      <c r="BZT47" s="112"/>
      <c r="BZU47" s="112"/>
      <c r="BZV47" s="112"/>
      <c r="BZW47" s="112"/>
      <c r="BZX47" s="112"/>
      <c r="BZY47" s="112"/>
      <c r="BZZ47" s="112"/>
      <c r="CAA47" s="112"/>
      <c r="CAB47" s="112"/>
      <c r="CAC47" s="112"/>
      <c r="CAD47" s="112"/>
      <c r="CAE47" s="112"/>
      <c r="CAF47" s="112"/>
      <c r="CAG47" s="112"/>
      <c r="CAH47" s="112"/>
      <c r="CAI47" s="112"/>
      <c r="CAJ47" s="112"/>
      <c r="CAK47" s="112"/>
      <c r="CAL47" s="112"/>
      <c r="CAM47" s="112"/>
      <c r="CAN47" s="112"/>
      <c r="CAO47" s="112"/>
      <c r="CAP47" s="112"/>
      <c r="CAQ47" s="112"/>
      <c r="CAR47" s="112"/>
      <c r="CAS47" s="112"/>
      <c r="CAT47" s="112"/>
      <c r="CAU47" s="112"/>
      <c r="CAV47" s="112"/>
      <c r="CAW47" s="112"/>
      <c r="CAX47" s="112"/>
      <c r="CAY47" s="112"/>
      <c r="CAZ47" s="112"/>
      <c r="CBA47" s="112"/>
      <c r="CBB47" s="112"/>
      <c r="CBC47" s="112"/>
      <c r="CBD47" s="112"/>
      <c r="CBE47" s="112"/>
      <c r="CBF47" s="112"/>
      <c r="CBG47" s="112"/>
      <c r="CBH47" s="112"/>
      <c r="CBI47" s="112"/>
      <c r="CBJ47" s="112"/>
      <c r="CBK47" s="112"/>
      <c r="CBL47" s="112"/>
      <c r="CBM47" s="112"/>
      <c r="CBN47" s="112"/>
      <c r="CBO47" s="112"/>
      <c r="CBP47" s="112"/>
      <c r="CBQ47" s="112"/>
      <c r="CBR47" s="112"/>
      <c r="CBS47" s="112"/>
      <c r="CBT47" s="112"/>
      <c r="CBU47" s="112"/>
      <c r="CBV47" s="112"/>
      <c r="CBW47" s="112"/>
      <c r="CBX47" s="112"/>
      <c r="CBY47" s="112"/>
      <c r="CBZ47" s="112"/>
      <c r="CCA47" s="112"/>
      <c r="CCB47" s="112"/>
      <c r="CCC47" s="112"/>
      <c r="CCD47" s="112"/>
      <c r="CCE47" s="112"/>
      <c r="CCF47" s="112"/>
      <c r="CCG47" s="112"/>
      <c r="CCH47" s="112"/>
      <c r="CCI47" s="112"/>
      <c r="CCJ47" s="112"/>
      <c r="CCK47" s="112"/>
      <c r="CCL47" s="112"/>
      <c r="CCM47" s="112"/>
      <c r="CCN47" s="112"/>
      <c r="CCO47" s="112"/>
      <c r="CCP47" s="112"/>
      <c r="CCQ47" s="112"/>
      <c r="CCR47" s="112"/>
      <c r="CCS47" s="112"/>
      <c r="CCT47" s="112"/>
      <c r="CCU47" s="112"/>
      <c r="CCV47" s="112"/>
      <c r="CCW47" s="112"/>
      <c r="CCX47" s="112"/>
      <c r="CCY47" s="112"/>
      <c r="CCZ47" s="112"/>
      <c r="CDA47" s="112"/>
      <c r="CDB47" s="112"/>
      <c r="CDC47" s="112"/>
      <c r="CDD47" s="112"/>
      <c r="CDE47" s="112"/>
      <c r="CDF47" s="112"/>
      <c r="CDG47" s="112"/>
      <c r="CDH47" s="112"/>
      <c r="CDI47" s="112"/>
      <c r="CDJ47" s="112"/>
      <c r="CDK47" s="112"/>
      <c r="CDL47" s="112"/>
      <c r="CDM47" s="112"/>
      <c r="CDN47" s="112"/>
      <c r="CDO47" s="112"/>
      <c r="CDP47" s="112"/>
      <c r="CDQ47" s="112"/>
      <c r="CDR47" s="112"/>
      <c r="CDS47" s="112"/>
      <c r="CDT47" s="112"/>
      <c r="CDU47" s="112"/>
      <c r="CDV47" s="112"/>
      <c r="CDW47" s="112"/>
      <c r="CDX47" s="112"/>
      <c r="CDY47" s="112"/>
      <c r="CDZ47" s="112"/>
      <c r="CEA47" s="112"/>
      <c r="CEB47" s="112"/>
      <c r="CEC47" s="112"/>
      <c r="CED47" s="112"/>
      <c r="CEE47" s="112"/>
      <c r="CEF47" s="112"/>
      <c r="CEG47" s="112"/>
      <c r="CEH47" s="112"/>
      <c r="CEI47" s="112"/>
      <c r="CEJ47" s="112"/>
      <c r="CEK47" s="112"/>
      <c r="CEL47" s="112"/>
      <c r="CEM47" s="112"/>
      <c r="CEN47" s="112"/>
      <c r="CEO47" s="112"/>
      <c r="CEP47" s="112"/>
      <c r="CEQ47" s="112"/>
      <c r="CER47" s="112"/>
      <c r="CES47" s="112"/>
      <c r="CET47" s="112"/>
      <c r="CEU47" s="112"/>
      <c r="CEV47" s="112"/>
      <c r="CEW47" s="112"/>
      <c r="CEX47" s="112"/>
      <c r="CEY47" s="112"/>
      <c r="CEZ47" s="112"/>
      <c r="CFA47" s="112"/>
      <c r="CFB47" s="112"/>
      <c r="CFC47" s="112"/>
      <c r="CFD47" s="112"/>
      <c r="CFE47" s="112"/>
      <c r="CFF47" s="112"/>
      <c r="CFG47" s="112"/>
      <c r="CFH47" s="112"/>
      <c r="CFI47" s="112"/>
      <c r="CFJ47" s="112"/>
      <c r="CFK47" s="112"/>
      <c r="CFL47" s="112"/>
      <c r="CFM47" s="112"/>
      <c r="CFN47" s="112"/>
      <c r="CFO47" s="112"/>
      <c r="CFP47" s="112"/>
      <c r="CFQ47" s="112"/>
      <c r="CFR47" s="112"/>
      <c r="CFS47" s="112"/>
      <c r="CFT47" s="112"/>
      <c r="CFU47" s="112"/>
      <c r="CFV47" s="112"/>
      <c r="CFW47" s="112"/>
      <c r="CFX47" s="112"/>
      <c r="CFY47" s="112"/>
      <c r="CFZ47" s="112"/>
      <c r="CGA47" s="112"/>
      <c r="CGB47" s="112"/>
      <c r="CGC47" s="112"/>
      <c r="CGD47" s="112"/>
      <c r="CGE47" s="112"/>
      <c r="CGF47" s="112"/>
      <c r="CGG47" s="112"/>
      <c r="CGH47" s="112"/>
      <c r="CGI47" s="112"/>
      <c r="CGJ47" s="112"/>
      <c r="CGK47" s="112"/>
      <c r="CGL47" s="112"/>
      <c r="CGM47" s="112"/>
      <c r="CGN47" s="112"/>
      <c r="CGO47" s="112"/>
      <c r="CGP47" s="112"/>
      <c r="CGQ47" s="112"/>
      <c r="CGR47" s="112"/>
      <c r="CGS47" s="112"/>
      <c r="CGT47" s="112"/>
      <c r="CGU47" s="112"/>
      <c r="CGV47" s="112"/>
      <c r="CGW47" s="112"/>
      <c r="CGX47" s="112"/>
      <c r="CGY47" s="112"/>
      <c r="CGZ47" s="112"/>
      <c r="CHA47" s="112"/>
      <c r="CHB47" s="112"/>
      <c r="CHC47" s="112"/>
      <c r="CHD47" s="112"/>
      <c r="CHE47" s="112"/>
      <c r="CHF47" s="112"/>
      <c r="CHG47" s="112"/>
      <c r="CHH47" s="112"/>
      <c r="CHI47" s="112"/>
      <c r="CHJ47" s="112"/>
      <c r="CHK47" s="112"/>
      <c r="CHL47" s="112"/>
      <c r="CHM47" s="112"/>
      <c r="CHN47" s="112"/>
      <c r="CHO47" s="112"/>
      <c r="CHP47" s="112"/>
      <c r="CHQ47" s="112"/>
      <c r="CHR47" s="112"/>
      <c r="CHS47" s="112"/>
      <c r="CHT47" s="112"/>
      <c r="CHU47" s="112"/>
      <c r="CHV47" s="112"/>
      <c r="CHW47" s="112"/>
      <c r="CHX47" s="112"/>
      <c r="CHY47" s="112"/>
      <c r="CHZ47" s="112"/>
      <c r="CIA47" s="112"/>
      <c r="CIB47" s="112"/>
      <c r="CIC47" s="112"/>
      <c r="CID47" s="112"/>
      <c r="CIE47" s="112"/>
      <c r="CIF47" s="112"/>
      <c r="CIG47" s="112"/>
      <c r="CIH47" s="112"/>
      <c r="CII47" s="112"/>
      <c r="CIJ47" s="112"/>
      <c r="CIK47" s="112"/>
      <c r="CIL47" s="112"/>
      <c r="CIM47" s="112"/>
      <c r="CIN47" s="112"/>
      <c r="CIO47" s="112"/>
      <c r="CIP47" s="112"/>
      <c r="CIQ47" s="112"/>
      <c r="CIR47" s="112"/>
      <c r="CIS47" s="112"/>
      <c r="CIT47" s="112"/>
      <c r="CIU47" s="112"/>
      <c r="CIV47" s="112"/>
      <c r="CIW47" s="112"/>
      <c r="CIX47" s="112"/>
      <c r="CIY47" s="112"/>
      <c r="CIZ47" s="112"/>
      <c r="CJA47" s="112"/>
      <c r="CJB47" s="112"/>
      <c r="CJC47" s="112"/>
      <c r="CJD47" s="112"/>
      <c r="CJE47" s="112"/>
      <c r="CJF47" s="112"/>
      <c r="CJG47" s="112"/>
      <c r="CJH47" s="112"/>
      <c r="CJI47" s="112"/>
      <c r="CJJ47" s="112"/>
      <c r="CJK47" s="112"/>
      <c r="CJL47" s="112"/>
      <c r="CJM47" s="112"/>
      <c r="CJN47" s="112"/>
      <c r="CJO47" s="112"/>
      <c r="CJP47" s="112"/>
      <c r="CJQ47" s="112"/>
      <c r="CJR47" s="112"/>
      <c r="CJS47" s="112"/>
      <c r="CJT47" s="112"/>
      <c r="CJU47" s="112"/>
      <c r="CJV47" s="112"/>
      <c r="CJW47" s="112"/>
      <c r="CJX47" s="112"/>
      <c r="CJY47" s="112"/>
      <c r="CJZ47" s="112"/>
      <c r="CKA47" s="112"/>
      <c r="CKB47" s="112"/>
      <c r="CKC47" s="112"/>
      <c r="CKD47" s="112"/>
      <c r="CKE47" s="112"/>
      <c r="CKF47" s="112"/>
      <c r="CKG47" s="112"/>
      <c r="CKH47" s="112"/>
      <c r="CKI47" s="112"/>
      <c r="CKJ47" s="112"/>
      <c r="CKK47" s="112"/>
      <c r="CKL47" s="112"/>
      <c r="CKM47" s="112"/>
      <c r="CKN47" s="112"/>
      <c r="CKO47" s="112"/>
      <c r="CKP47" s="112"/>
      <c r="CKQ47" s="112"/>
      <c r="CKR47" s="112"/>
      <c r="CKS47" s="112"/>
      <c r="CKT47" s="112"/>
      <c r="CKU47" s="112"/>
      <c r="CKV47" s="112"/>
      <c r="CKW47" s="112"/>
      <c r="CKX47" s="112"/>
      <c r="CKY47" s="112"/>
      <c r="CKZ47" s="112"/>
      <c r="CLA47" s="112"/>
      <c r="CLB47" s="112"/>
      <c r="CLC47" s="112"/>
      <c r="CLD47" s="112"/>
      <c r="CLE47" s="112"/>
      <c r="CLF47" s="112"/>
      <c r="CLG47" s="112"/>
      <c r="CLH47" s="112"/>
      <c r="CLI47" s="112"/>
      <c r="CLJ47" s="112"/>
      <c r="CLK47" s="112"/>
      <c r="CLL47" s="112"/>
      <c r="CLM47" s="112"/>
      <c r="CLN47" s="112"/>
      <c r="CLO47" s="112"/>
      <c r="CLP47" s="112"/>
      <c r="CLQ47" s="112"/>
      <c r="CLR47" s="112"/>
      <c r="CLS47" s="112"/>
      <c r="CLT47" s="112"/>
      <c r="CLU47" s="112"/>
      <c r="CLV47" s="112"/>
      <c r="CLW47" s="112"/>
      <c r="CLX47" s="112"/>
      <c r="CLY47" s="112"/>
      <c r="CLZ47" s="112"/>
      <c r="CMA47" s="112"/>
      <c r="CMB47" s="112"/>
      <c r="CMC47" s="112"/>
      <c r="CMD47" s="112"/>
      <c r="CME47" s="112"/>
      <c r="CMF47" s="112"/>
      <c r="CMG47" s="112"/>
      <c r="CMH47" s="112"/>
      <c r="CMI47" s="112"/>
      <c r="CMJ47" s="112"/>
      <c r="CMK47" s="112"/>
      <c r="CML47" s="112"/>
      <c r="CMM47" s="112"/>
      <c r="CMN47" s="112"/>
      <c r="CMO47" s="112"/>
      <c r="CMP47" s="112"/>
      <c r="CMQ47" s="112"/>
      <c r="CMR47" s="112"/>
      <c r="CMS47" s="112"/>
      <c r="CMT47" s="112"/>
      <c r="CMU47" s="112"/>
      <c r="CMV47" s="112"/>
      <c r="CMW47" s="112"/>
      <c r="CMX47" s="112"/>
      <c r="CMY47" s="112"/>
      <c r="CMZ47" s="112"/>
      <c r="CNA47" s="112"/>
      <c r="CNB47" s="112"/>
      <c r="CNC47" s="112"/>
      <c r="CND47" s="112"/>
      <c r="CNE47" s="112"/>
      <c r="CNF47" s="112"/>
      <c r="CNG47" s="112"/>
      <c r="CNH47" s="112"/>
      <c r="CNI47" s="112"/>
      <c r="CNJ47" s="112"/>
      <c r="CNK47" s="112"/>
      <c r="CNL47" s="112"/>
      <c r="CNM47" s="112"/>
      <c r="CNN47" s="112"/>
      <c r="CNO47" s="112"/>
      <c r="CNP47" s="112"/>
      <c r="CNQ47" s="112"/>
      <c r="CNR47" s="112"/>
      <c r="CNS47" s="112"/>
      <c r="CNT47" s="112"/>
      <c r="CNU47" s="112"/>
      <c r="CNV47" s="112"/>
      <c r="CNW47" s="112"/>
      <c r="CNX47" s="112"/>
      <c r="CNY47" s="112"/>
      <c r="CNZ47" s="112"/>
      <c r="COA47" s="112"/>
      <c r="COB47" s="112"/>
      <c r="COC47" s="112"/>
      <c r="COD47" s="112"/>
      <c r="COE47" s="112"/>
      <c r="COF47" s="112"/>
      <c r="COG47" s="112"/>
      <c r="COH47" s="112"/>
      <c r="COI47" s="112"/>
      <c r="COJ47" s="112"/>
      <c r="COK47" s="112"/>
      <c r="COL47" s="112"/>
      <c r="COM47" s="112"/>
      <c r="CON47" s="112"/>
      <c r="COO47" s="112"/>
      <c r="COP47" s="112"/>
      <c r="COQ47" s="112"/>
      <c r="COR47" s="112"/>
      <c r="COS47" s="112"/>
      <c r="COT47" s="112"/>
      <c r="COU47" s="112"/>
      <c r="COV47" s="112"/>
      <c r="COW47" s="112"/>
      <c r="COX47" s="112"/>
      <c r="COY47" s="112"/>
      <c r="COZ47" s="112"/>
      <c r="CPA47" s="112"/>
      <c r="CPB47" s="112"/>
      <c r="CPC47" s="112"/>
      <c r="CPD47" s="112"/>
      <c r="CPE47" s="112"/>
      <c r="CPF47" s="112"/>
      <c r="CPG47" s="112"/>
      <c r="CPH47" s="112"/>
      <c r="CPI47" s="112"/>
      <c r="CPJ47" s="112"/>
      <c r="CPK47" s="112"/>
      <c r="CPL47" s="112"/>
      <c r="CPM47" s="112"/>
      <c r="CPN47" s="112"/>
      <c r="CPO47" s="112"/>
      <c r="CPP47" s="112"/>
      <c r="CPQ47" s="112"/>
      <c r="CPR47" s="112"/>
      <c r="CPS47" s="112"/>
      <c r="CPT47" s="112"/>
      <c r="CPU47" s="112"/>
      <c r="CPV47" s="112"/>
      <c r="CPW47" s="112"/>
      <c r="CPX47" s="112"/>
      <c r="CPY47" s="112"/>
      <c r="CPZ47" s="112"/>
      <c r="CQA47" s="112"/>
      <c r="CQB47" s="112"/>
      <c r="CQC47" s="112"/>
      <c r="CQD47" s="112"/>
      <c r="CQE47" s="112"/>
      <c r="CQF47" s="112"/>
      <c r="CQG47" s="112"/>
      <c r="CQH47" s="112"/>
      <c r="CQI47" s="112"/>
      <c r="CQJ47" s="112"/>
      <c r="CQK47" s="112"/>
      <c r="CQL47" s="112"/>
      <c r="CQM47" s="112"/>
      <c r="CQN47" s="112"/>
      <c r="CQO47" s="112"/>
      <c r="CQP47" s="112"/>
      <c r="CQQ47" s="112"/>
      <c r="CQR47" s="112"/>
      <c r="CQS47" s="112"/>
      <c r="CQT47" s="112"/>
      <c r="CQU47" s="112"/>
      <c r="CQV47" s="112"/>
      <c r="CQW47" s="112"/>
      <c r="CQX47" s="112"/>
      <c r="CQY47" s="112"/>
      <c r="CQZ47" s="112"/>
      <c r="CRA47" s="112"/>
      <c r="CRB47" s="112"/>
      <c r="CRC47" s="112"/>
      <c r="CRD47" s="112"/>
      <c r="CRE47" s="112"/>
      <c r="CRF47" s="112"/>
      <c r="CRG47" s="112"/>
      <c r="CRH47" s="112"/>
      <c r="CRI47" s="112"/>
      <c r="CRJ47" s="112"/>
      <c r="CRK47" s="112"/>
      <c r="CRL47" s="112"/>
      <c r="CRM47" s="112"/>
      <c r="CRN47" s="112"/>
      <c r="CRO47" s="112"/>
      <c r="CRP47" s="112"/>
      <c r="CRQ47" s="112"/>
      <c r="CRR47" s="112"/>
      <c r="CRS47" s="112"/>
      <c r="CRT47" s="112"/>
      <c r="CRU47" s="112"/>
      <c r="CRV47" s="112"/>
      <c r="CRW47" s="112"/>
      <c r="CRX47" s="112"/>
      <c r="CRY47" s="112"/>
      <c r="CRZ47" s="112"/>
      <c r="CSA47" s="112"/>
      <c r="CSB47" s="112"/>
      <c r="CSC47" s="112"/>
      <c r="CSD47" s="112"/>
      <c r="CSE47" s="112"/>
      <c r="CSF47" s="112"/>
      <c r="CSG47" s="112"/>
      <c r="CSH47" s="112"/>
      <c r="CSI47" s="112"/>
      <c r="CSJ47" s="112"/>
      <c r="CSK47" s="112"/>
      <c r="CSL47" s="112"/>
      <c r="CSM47" s="112"/>
      <c r="CSN47" s="112"/>
      <c r="CSO47" s="112"/>
      <c r="CSP47" s="112"/>
      <c r="CSQ47" s="112"/>
      <c r="CSR47" s="112"/>
      <c r="CSS47" s="112"/>
      <c r="CST47" s="112"/>
      <c r="CSU47" s="112"/>
      <c r="CSV47" s="112"/>
      <c r="CSW47" s="112"/>
      <c r="CSX47" s="112"/>
      <c r="CSY47" s="112"/>
      <c r="CSZ47" s="112"/>
      <c r="CTA47" s="112"/>
      <c r="CTB47" s="112"/>
      <c r="CTC47" s="112"/>
      <c r="CTD47" s="112"/>
      <c r="CTE47" s="112"/>
      <c r="CTF47" s="112"/>
      <c r="CTG47" s="112"/>
      <c r="CTH47" s="112"/>
      <c r="CTI47" s="112"/>
      <c r="CTJ47" s="112"/>
      <c r="CTK47" s="112"/>
      <c r="CTL47" s="112"/>
      <c r="CTM47" s="112"/>
      <c r="CTN47" s="112"/>
      <c r="CTO47" s="112"/>
      <c r="CTP47" s="112"/>
      <c r="CTQ47" s="112"/>
      <c r="CTR47" s="112"/>
      <c r="CTS47" s="112"/>
      <c r="CTT47" s="112"/>
      <c r="CTU47" s="112"/>
      <c r="CTV47" s="112"/>
      <c r="CTW47" s="112"/>
      <c r="CTX47" s="112"/>
      <c r="CTY47" s="112"/>
      <c r="CTZ47" s="112"/>
      <c r="CUA47" s="112"/>
      <c r="CUB47" s="112"/>
      <c r="CUC47" s="112"/>
      <c r="CUD47" s="112"/>
      <c r="CUE47" s="112"/>
      <c r="CUF47" s="112"/>
      <c r="CUG47" s="112"/>
      <c r="CUH47" s="112"/>
      <c r="CUI47" s="112"/>
      <c r="CUJ47" s="112"/>
      <c r="CUK47" s="112"/>
      <c r="CUL47" s="112"/>
      <c r="CUM47" s="112"/>
      <c r="CUN47" s="112"/>
      <c r="CUO47" s="112"/>
      <c r="CUP47" s="112"/>
      <c r="CUQ47" s="112"/>
      <c r="CUR47" s="112"/>
      <c r="CUS47" s="112"/>
      <c r="CUT47" s="112"/>
      <c r="CUU47" s="112"/>
      <c r="CUV47" s="112"/>
      <c r="CUW47" s="112"/>
      <c r="CUX47" s="112"/>
      <c r="CUY47" s="112"/>
      <c r="CUZ47" s="112"/>
      <c r="CVA47" s="112"/>
      <c r="CVB47" s="112"/>
      <c r="CVC47" s="112"/>
      <c r="CVD47" s="112"/>
      <c r="CVE47" s="112"/>
      <c r="CVF47" s="112"/>
      <c r="CVG47" s="112"/>
      <c r="CVH47" s="112"/>
      <c r="CVI47" s="112"/>
      <c r="CVJ47" s="112"/>
      <c r="CVK47" s="112"/>
      <c r="CVL47" s="112"/>
      <c r="CVM47" s="112"/>
      <c r="CVN47" s="112"/>
      <c r="CVO47" s="112"/>
      <c r="CVP47" s="112"/>
      <c r="CVQ47" s="112"/>
      <c r="CVR47" s="112"/>
      <c r="CVS47" s="112"/>
      <c r="CVT47" s="112"/>
      <c r="CVU47" s="112"/>
      <c r="CVV47" s="112"/>
      <c r="CVW47" s="112"/>
      <c r="CVX47" s="112"/>
      <c r="CVY47" s="112"/>
      <c r="CVZ47" s="112"/>
      <c r="CWA47" s="112"/>
      <c r="CWB47" s="112"/>
      <c r="CWC47" s="112"/>
      <c r="CWD47" s="112"/>
      <c r="CWE47" s="112"/>
      <c r="CWF47" s="112"/>
      <c r="CWG47" s="112"/>
      <c r="CWH47" s="112"/>
      <c r="CWI47" s="112"/>
      <c r="CWJ47" s="112"/>
      <c r="CWK47" s="112"/>
      <c r="CWL47" s="112"/>
      <c r="CWM47" s="112"/>
      <c r="CWN47" s="112"/>
      <c r="CWO47" s="112"/>
      <c r="CWP47" s="112"/>
      <c r="CWQ47" s="112"/>
      <c r="CWR47" s="112"/>
      <c r="CWS47" s="112"/>
      <c r="CWT47" s="112"/>
      <c r="CWU47" s="112"/>
      <c r="CWV47" s="112"/>
      <c r="CWW47" s="112"/>
      <c r="CWX47" s="112"/>
      <c r="CWY47" s="112"/>
      <c r="CWZ47" s="112"/>
      <c r="CXA47" s="112"/>
      <c r="CXB47" s="112"/>
      <c r="CXC47" s="112"/>
      <c r="CXD47" s="112"/>
      <c r="CXE47" s="112"/>
      <c r="CXF47" s="112"/>
      <c r="CXG47" s="112"/>
      <c r="CXH47" s="112"/>
      <c r="CXI47" s="112"/>
      <c r="CXJ47" s="112"/>
      <c r="CXK47" s="112"/>
      <c r="CXL47" s="112"/>
      <c r="CXM47" s="112"/>
      <c r="CXN47" s="112"/>
      <c r="CXO47" s="112"/>
      <c r="CXP47" s="112"/>
      <c r="CXQ47" s="112"/>
      <c r="CXR47" s="112"/>
      <c r="CXS47" s="112"/>
      <c r="CXT47" s="112"/>
      <c r="CXU47" s="112"/>
      <c r="CXV47" s="112"/>
      <c r="CXW47" s="112"/>
      <c r="CXX47" s="112"/>
      <c r="CXY47" s="112"/>
      <c r="CXZ47" s="112"/>
      <c r="CYA47" s="112"/>
      <c r="CYB47" s="112"/>
      <c r="CYC47" s="112"/>
      <c r="CYD47" s="112"/>
      <c r="CYE47" s="112"/>
      <c r="CYF47" s="112"/>
      <c r="CYG47" s="112"/>
      <c r="CYH47" s="112"/>
      <c r="CYI47" s="112"/>
      <c r="CYJ47" s="112"/>
      <c r="CYK47" s="112"/>
      <c r="CYL47" s="112"/>
      <c r="CYM47" s="112"/>
      <c r="CYN47" s="112"/>
      <c r="CYO47" s="112"/>
      <c r="CYP47" s="112"/>
      <c r="CYQ47" s="112"/>
      <c r="CYR47" s="112"/>
      <c r="CYS47" s="112"/>
      <c r="CYT47" s="112"/>
      <c r="CYU47" s="112"/>
      <c r="CYV47" s="112"/>
      <c r="CYW47" s="112"/>
      <c r="CYX47" s="112"/>
      <c r="CYY47" s="112"/>
      <c r="CYZ47" s="112"/>
      <c r="CZA47" s="112"/>
      <c r="CZB47" s="112"/>
      <c r="CZC47" s="112"/>
      <c r="CZD47" s="112"/>
      <c r="CZE47" s="112"/>
      <c r="CZF47" s="112"/>
      <c r="CZG47" s="112"/>
      <c r="CZH47" s="112"/>
      <c r="CZI47" s="112"/>
      <c r="CZJ47" s="112"/>
      <c r="CZK47" s="112"/>
      <c r="CZL47" s="112"/>
      <c r="CZM47" s="112"/>
      <c r="CZN47" s="112"/>
      <c r="CZO47" s="112"/>
      <c r="CZP47" s="112"/>
      <c r="CZQ47" s="112"/>
      <c r="CZR47" s="112"/>
      <c r="CZS47" s="112"/>
      <c r="CZT47" s="112"/>
      <c r="CZU47" s="112"/>
      <c r="CZV47" s="112"/>
      <c r="CZW47" s="112"/>
      <c r="CZX47" s="112"/>
      <c r="CZY47" s="112"/>
      <c r="CZZ47" s="112"/>
      <c r="DAA47" s="112"/>
      <c r="DAB47" s="112"/>
      <c r="DAC47" s="112"/>
      <c r="DAD47" s="112"/>
      <c r="DAE47" s="112"/>
      <c r="DAF47" s="112"/>
      <c r="DAG47" s="112"/>
      <c r="DAH47" s="112"/>
      <c r="DAI47" s="112"/>
      <c r="DAJ47" s="112"/>
      <c r="DAK47" s="112"/>
      <c r="DAL47" s="112"/>
      <c r="DAM47" s="112"/>
      <c r="DAN47" s="112"/>
      <c r="DAO47" s="112"/>
      <c r="DAP47" s="112"/>
      <c r="DAQ47" s="112"/>
      <c r="DAR47" s="112"/>
      <c r="DAS47" s="112"/>
      <c r="DAT47" s="112"/>
      <c r="DAU47" s="112"/>
      <c r="DAV47" s="112"/>
      <c r="DAW47" s="112"/>
      <c r="DAX47" s="112"/>
      <c r="DAY47" s="112"/>
      <c r="DAZ47" s="112"/>
      <c r="DBA47" s="112"/>
      <c r="DBB47" s="112"/>
      <c r="DBC47" s="112"/>
      <c r="DBD47" s="112"/>
      <c r="DBE47" s="112"/>
      <c r="DBF47" s="112"/>
      <c r="DBG47" s="112"/>
      <c r="DBH47" s="112"/>
      <c r="DBI47" s="112"/>
      <c r="DBJ47" s="112"/>
      <c r="DBK47" s="112"/>
      <c r="DBL47" s="112"/>
      <c r="DBM47" s="112"/>
      <c r="DBN47" s="112"/>
      <c r="DBO47" s="112"/>
      <c r="DBP47" s="112"/>
      <c r="DBQ47" s="112"/>
      <c r="DBR47" s="112"/>
      <c r="DBS47" s="112"/>
      <c r="DBT47" s="112"/>
      <c r="DBU47" s="112"/>
      <c r="DBV47" s="112"/>
      <c r="DBW47" s="112"/>
      <c r="DBX47" s="112"/>
      <c r="DBY47" s="112"/>
      <c r="DBZ47" s="112"/>
      <c r="DCA47" s="112"/>
      <c r="DCB47" s="112"/>
      <c r="DCC47" s="112"/>
      <c r="DCD47" s="112"/>
      <c r="DCE47" s="112"/>
      <c r="DCF47" s="112"/>
      <c r="DCG47" s="112"/>
      <c r="DCH47" s="112"/>
      <c r="DCI47" s="112"/>
      <c r="DCJ47" s="112"/>
      <c r="DCK47" s="112"/>
      <c r="DCL47" s="112"/>
      <c r="DCM47" s="112"/>
      <c r="DCN47" s="112"/>
      <c r="DCO47" s="112"/>
      <c r="DCP47" s="112"/>
      <c r="DCQ47" s="112"/>
      <c r="DCR47" s="112"/>
      <c r="DCS47" s="112"/>
      <c r="DCT47" s="112"/>
      <c r="DCU47" s="112"/>
      <c r="DCV47" s="112"/>
      <c r="DCW47" s="112"/>
      <c r="DCX47" s="112"/>
      <c r="DCY47" s="112"/>
      <c r="DCZ47" s="112"/>
      <c r="DDA47" s="112"/>
      <c r="DDB47" s="112"/>
      <c r="DDC47" s="112"/>
      <c r="DDD47" s="112"/>
      <c r="DDE47" s="112"/>
      <c r="DDF47" s="112"/>
      <c r="DDG47" s="112"/>
      <c r="DDH47" s="112"/>
      <c r="DDI47" s="112"/>
      <c r="DDJ47" s="112"/>
      <c r="DDK47" s="112"/>
      <c r="DDL47" s="112"/>
      <c r="DDM47" s="112"/>
      <c r="DDN47" s="112"/>
      <c r="DDO47" s="112"/>
      <c r="DDP47" s="112"/>
      <c r="DDQ47" s="112"/>
      <c r="DDR47" s="112"/>
      <c r="DDS47" s="112"/>
      <c r="DDT47" s="112"/>
      <c r="DDU47" s="112"/>
      <c r="DDV47" s="112"/>
      <c r="DDW47" s="112"/>
      <c r="DDX47" s="112"/>
      <c r="DDY47" s="112"/>
      <c r="DDZ47" s="112"/>
      <c r="DEA47" s="112"/>
      <c r="DEB47" s="112"/>
      <c r="DEC47" s="112"/>
      <c r="DED47" s="112"/>
      <c r="DEE47" s="112"/>
      <c r="DEF47" s="112"/>
      <c r="DEG47" s="112"/>
      <c r="DEH47" s="112"/>
      <c r="DEI47" s="112"/>
      <c r="DEJ47" s="112"/>
      <c r="DEK47" s="112"/>
      <c r="DEL47" s="112"/>
      <c r="DEM47" s="112"/>
      <c r="DEN47" s="112"/>
      <c r="DEO47" s="112"/>
      <c r="DEP47" s="112"/>
      <c r="DEQ47" s="112"/>
      <c r="DER47" s="112"/>
      <c r="DES47" s="112"/>
      <c r="DET47" s="112"/>
      <c r="DEU47" s="112"/>
      <c r="DEV47" s="112"/>
      <c r="DEW47" s="112"/>
      <c r="DEX47" s="112"/>
      <c r="DEY47" s="112"/>
      <c r="DEZ47" s="112"/>
      <c r="DFA47" s="112"/>
      <c r="DFB47" s="112"/>
      <c r="DFC47" s="112"/>
      <c r="DFD47" s="112"/>
      <c r="DFE47" s="112"/>
      <c r="DFF47" s="112"/>
      <c r="DFG47" s="112"/>
      <c r="DFH47" s="112"/>
      <c r="DFI47" s="112"/>
      <c r="DFJ47" s="112"/>
      <c r="DFK47" s="112"/>
      <c r="DFL47" s="112"/>
      <c r="DFM47" s="112"/>
      <c r="DFN47" s="112"/>
      <c r="DFO47" s="112"/>
      <c r="DFP47" s="112"/>
      <c r="DFQ47" s="112"/>
      <c r="DFR47" s="112"/>
      <c r="DFS47" s="112"/>
      <c r="DFT47" s="112"/>
      <c r="DFU47" s="112"/>
      <c r="DFV47" s="112"/>
      <c r="DFW47" s="112"/>
      <c r="DFX47" s="112"/>
      <c r="DFY47" s="112"/>
      <c r="DFZ47" s="112"/>
      <c r="DGA47" s="112"/>
      <c r="DGB47" s="112"/>
      <c r="DGC47" s="112"/>
      <c r="DGD47" s="112"/>
      <c r="DGE47" s="112"/>
      <c r="DGF47" s="112"/>
      <c r="DGG47" s="112"/>
      <c r="DGH47" s="112"/>
      <c r="DGI47" s="112"/>
      <c r="DGJ47" s="112"/>
      <c r="DGK47" s="112"/>
      <c r="DGL47" s="112"/>
      <c r="DGM47" s="112"/>
      <c r="DGN47" s="112"/>
      <c r="DGO47" s="112"/>
      <c r="DGP47" s="112"/>
      <c r="DGQ47" s="112"/>
      <c r="DGR47" s="112"/>
      <c r="DGS47" s="112"/>
      <c r="DGT47" s="112"/>
      <c r="DGU47" s="112"/>
      <c r="DGV47" s="112"/>
      <c r="DGW47" s="112"/>
      <c r="DGX47" s="112"/>
      <c r="DGY47" s="112"/>
      <c r="DGZ47" s="112"/>
      <c r="DHA47" s="112"/>
      <c r="DHB47" s="112"/>
      <c r="DHC47" s="112"/>
      <c r="DHD47" s="112"/>
      <c r="DHE47" s="112"/>
      <c r="DHF47" s="112"/>
      <c r="DHG47" s="112"/>
      <c r="DHH47" s="112"/>
      <c r="DHI47" s="112"/>
      <c r="DHJ47" s="112"/>
      <c r="DHK47" s="112"/>
      <c r="DHL47" s="112"/>
      <c r="DHM47" s="112"/>
      <c r="DHN47" s="112"/>
      <c r="DHO47" s="112"/>
      <c r="DHP47" s="112"/>
      <c r="DHQ47" s="112"/>
      <c r="DHR47" s="112"/>
      <c r="DHS47" s="112"/>
      <c r="DHT47" s="112"/>
      <c r="DHU47" s="112"/>
      <c r="DHV47" s="112"/>
      <c r="DHW47" s="112"/>
      <c r="DHX47" s="112"/>
      <c r="DHY47" s="112"/>
      <c r="DHZ47" s="112"/>
      <c r="DIA47" s="112"/>
      <c r="DIB47" s="112"/>
      <c r="DIC47" s="112"/>
      <c r="DID47" s="112"/>
      <c r="DIE47" s="112"/>
      <c r="DIF47" s="112"/>
      <c r="DIG47" s="112"/>
      <c r="DIH47" s="112"/>
      <c r="DII47" s="112"/>
      <c r="DIJ47" s="112"/>
      <c r="DIK47" s="112"/>
      <c r="DIL47" s="112"/>
      <c r="DIM47" s="112"/>
      <c r="DIN47" s="112"/>
      <c r="DIO47" s="112"/>
      <c r="DIP47" s="112"/>
      <c r="DIQ47" s="112"/>
      <c r="DIR47" s="112"/>
      <c r="DIS47" s="112"/>
      <c r="DIT47" s="112"/>
      <c r="DIU47" s="112"/>
      <c r="DIV47" s="112"/>
      <c r="DIW47" s="112"/>
      <c r="DIX47" s="112"/>
      <c r="DIY47" s="112"/>
      <c r="DIZ47" s="112"/>
      <c r="DJA47" s="112"/>
      <c r="DJB47" s="112"/>
      <c r="DJC47" s="112"/>
      <c r="DJD47" s="112"/>
      <c r="DJE47" s="112"/>
      <c r="DJF47" s="112"/>
      <c r="DJG47" s="112"/>
      <c r="DJH47" s="112"/>
      <c r="DJI47" s="112"/>
      <c r="DJJ47" s="112"/>
      <c r="DJK47" s="112"/>
      <c r="DJL47" s="112"/>
      <c r="DJM47" s="112"/>
      <c r="DJN47" s="112"/>
      <c r="DJO47" s="112"/>
      <c r="DJP47" s="112"/>
      <c r="DJQ47" s="112"/>
      <c r="DJR47" s="112"/>
      <c r="DJS47" s="112"/>
      <c r="DJT47" s="112"/>
      <c r="DJU47" s="112"/>
      <c r="DJV47" s="112"/>
      <c r="DJW47" s="112"/>
      <c r="DJX47" s="112"/>
      <c r="DJY47" s="112"/>
      <c r="DJZ47" s="112"/>
      <c r="DKA47" s="112"/>
      <c r="DKB47" s="112"/>
      <c r="DKC47" s="112"/>
      <c r="DKD47" s="112"/>
      <c r="DKE47" s="112"/>
      <c r="DKF47" s="112"/>
      <c r="DKG47" s="112"/>
      <c r="DKH47" s="112"/>
      <c r="DKI47" s="112"/>
      <c r="DKJ47" s="112"/>
      <c r="DKK47" s="112"/>
      <c r="DKL47" s="112"/>
      <c r="DKM47" s="112"/>
      <c r="DKN47" s="112"/>
      <c r="DKO47" s="112"/>
      <c r="DKP47" s="112"/>
      <c r="DKQ47" s="112"/>
      <c r="DKR47" s="112"/>
      <c r="DKS47" s="112"/>
      <c r="DKT47" s="112"/>
      <c r="DKU47" s="112"/>
      <c r="DKV47" s="112"/>
      <c r="DKW47" s="112"/>
      <c r="DKX47" s="112"/>
      <c r="DKY47" s="112"/>
      <c r="DKZ47" s="112"/>
      <c r="DLA47" s="112"/>
      <c r="DLB47" s="112"/>
      <c r="DLC47" s="112"/>
      <c r="DLD47" s="112"/>
      <c r="DLE47" s="112"/>
      <c r="DLF47" s="112"/>
      <c r="DLG47" s="112"/>
      <c r="DLH47" s="112"/>
      <c r="DLI47" s="112"/>
      <c r="DLJ47" s="112"/>
      <c r="DLK47" s="112"/>
      <c r="DLL47" s="112"/>
      <c r="DLM47" s="112"/>
      <c r="DLN47" s="112"/>
      <c r="DLO47" s="112"/>
      <c r="DLP47" s="112"/>
      <c r="DLQ47" s="112"/>
      <c r="DLR47" s="112"/>
      <c r="DLS47" s="112"/>
      <c r="DLT47" s="112"/>
      <c r="DLU47" s="112"/>
      <c r="DLV47" s="112"/>
      <c r="DLW47" s="112"/>
      <c r="DLX47" s="112"/>
      <c r="DLY47" s="112"/>
      <c r="DLZ47" s="112"/>
      <c r="DMA47" s="112"/>
      <c r="DMB47" s="112"/>
      <c r="DMC47" s="112"/>
      <c r="DMD47" s="112"/>
      <c r="DME47" s="112"/>
      <c r="DMF47" s="112"/>
      <c r="DMG47" s="112"/>
      <c r="DMH47" s="112"/>
      <c r="DMI47" s="112"/>
      <c r="DMJ47" s="112"/>
      <c r="DMK47" s="112"/>
      <c r="DML47" s="112"/>
      <c r="DMM47" s="112"/>
      <c r="DMN47" s="112"/>
      <c r="DMO47" s="112"/>
      <c r="DMP47" s="112"/>
      <c r="DMQ47" s="112"/>
      <c r="DMR47" s="112"/>
      <c r="DMS47" s="112"/>
      <c r="DMT47" s="112"/>
      <c r="DMU47" s="112"/>
      <c r="DMV47" s="112"/>
      <c r="DMW47" s="112"/>
      <c r="DMX47" s="112"/>
      <c r="DMY47" s="112"/>
      <c r="DMZ47" s="112"/>
      <c r="DNA47" s="112"/>
      <c r="DNB47" s="112"/>
      <c r="DNC47" s="112"/>
      <c r="DND47" s="112"/>
      <c r="DNE47" s="112"/>
      <c r="DNF47" s="112"/>
      <c r="DNG47" s="112"/>
      <c r="DNH47" s="112"/>
      <c r="DNI47" s="112"/>
      <c r="DNJ47" s="112"/>
      <c r="DNK47" s="112"/>
      <c r="DNL47" s="112"/>
      <c r="DNM47" s="112"/>
      <c r="DNN47" s="112"/>
      <c r="DNO47" s="112"/>
      <c r="DNP47" s="112"/>
      <c r="DNQ47" s="112"/>
      <c r="DNR47" s="112"/>
      <c r="DNS47" s="112"/>
      <c r="DNT47" s="112"/>
      <c r="DNU47" s="112"/>
      <c r="DNV47" s="112"/>
      <c r="DNW47" s="112"/>
      <c r="DNX47" s="112"/>
      <c r="DNY47" s="112"/>
      <c r="DNZ47" s="112"/>
      <c r="DOA47" s="112"/>
      <c r="DOB47" s="112"/>
      <c r="DOC47" s="112"/>
      <c r="DOD47" s="112"/>
      <c r="DOE47" s="112"/>
      <c r="DOF47" s="112"/>
      <c r="DOG47" s="112"/>
      <c r="DOH47" s="112"/>
      <c r="DOI47" s="112"/>
      <c r="DOJ47" s="112"/>
      <c r="DOK47" s="112"/>
      <c r="DOL47" s="112"/>
      <c r="DOM47" s="112"/>
      <c r="DON47" s="112"/>
      <c r="DOO47" s="112"/>
      <c r="DOP47" s="112"/>
      <c r="DOQ47" s="112"/>
      <c r="DOR47" s="112"/>
      <c r="DOS47" s="112"/>
      <c r="DOT47" s="112"/>
      <c r="DOU47" s="112"/>
      <c r="DOV47" s="112"/>
      <c r="DOW47" s="112"/>
      <c r="DOX47" s="112"/>
      <c r="DOY47" s="112"/>
      <c r="DOZ47" s="112"/>
      <c r="DPA47" s="112"/>
      <c r="DPB47" s="112"/>
      <c r="DPC47" s="112"/>
      <c r="DPD47" s="112"/>
      <c r="DPE47" s="112"/>
      <c r="DPF47" s="112"/>
      <c r="DPG47" s="112"/>
      <c r="DPH47" s="112"/>
      <c r="DPI47" s="112"/>
      <c r="DPJ47" s="112"/>
      <c r="DPK47" s="112"/>
      <c r="DPL47" s="112"/>
      <c r="DPM47" s="112"/>
      <c r="DPN47" s="112"/>
      <c r="DPO47" s="112"/>
      <c r="DPP47" s="112"/>
      <c r="DPQ47" s="112"/>
      <c r="DPR47" s="112"/>
      <c r="DPS47" s="112"/>
      <c r="DPT47" s="112"/>
      <c r="DPU47" s="112"/>
      <c r="DPV47" s="112"/>
      <c r="DPW47" s="112"/>
      <c r="DPX47" s="112"/>
      <c r="DPY47" s="112"/>
      <c r="DPZ47" s="112"/>
      <c r="DQA47" s="112"/>
      <c r="DQB47" s="112"/>
      <c r="DQC47" s="112"/>
      <c r="DQD47" s="112"/>
      <c r="DQE47" s="112"/>
      <c r="DQF47" s="112"/>
      <c r="DQG47" s="112"/>
      <c r="DQH47" s="112"/>
      <c r="DQI47" s="112"/>
      <c r="DQJ47" s="112"/>
      <c r="DQK47" s="112"/>
      <c r="DQL47" s="112"/>
      <c r="DQM47" s="112"/>
      <c r="DQN47" s="112"/>
      <c r="DQO47" s="112"/>
      <c r="DQP47" s="112"/>
      <c r="DQQ47" s="112"/>
      <c r="DQR47" s="112"/>
      <c r="DQS47" s="112"/>
      <c r="DQT47" s="112"/>
      <c r="DQU47" s="112"/>
      <c r="DQV47" s="112"/>
      <c r="DQW47" s="112"/>
      <c r="DQX47" s="112"/>
      <c r="DQY47" s="112"/>
      <c r="DQZ47" s="112"/>
      <c r="DRA47" s="112"/>
      <c r="DRB47" s="112"/>
      <c r="DRC47" s="112"/>
      <c r="DRD47" s="112"/>
      <c r="DRE47" s="112"/>
      <c r="DRF47" s="112"/>
      <c r="DRG47" s="112"/>
      <c r="DRH47" s="112"/>
      <c r="DRI47" s="112"/>
      <c r="DRJ47" s="112"/>
      <c r="DRK47" s="112"/>
      <c r="DRL47" s="112"/>
      <c r="DRM47" s="112"/>
      <c r="DRN47" s="112"/>
      <c r="DRO47" s="112"/>
      <c r="DRP47" s="112"/>
      <c r="DRQ47" s="112"/>
      <c r="DRR47" s="112"/>
      <c r="DRS47" s="112"/>
      <c r="DRT47" s="112"/>
      <c r="DRU47" s="112"/>
      <c r="DRV47" s="112"/>
      <c r="DRW47" s="112"/>
      <c r="DRX47" s="112"/>
      <c r="DRY47" s="112"/>
      <c r="DRZ47" s="112"/>
      <c r="DSA47" s="112"/>
      <c r="DSB47" s="112"/>
      <c r="DSC47" s="112"/>
      <c r="DSD47" s="112"/>
      <c r="DSE47" s="112"/>
      <c r="DSF47" s="112"/>
      <c r="DSG47" s="112"/>
      <c r="DSH47" s="112"/>
      <c r="DSI47" s="112"/>
      <c r="DSJ47" s="112"/>
      <c r="DSK47" s="112"/>
      <c r="DSL47" s="112"/>
      <c r="DSM47" s="112"/>
      <c r="DSN47" s="112"/>
      <c r="DSO47" s="112"/>
      <c r="DSP47" s="112"/>
      <c r="DSQ47" s="112"/>
      <c r="DSR47" s="112"/>
      <c r="DSS47" s="112"/>
      <c r="DST47" s="112"/>
      <c r="DSU47" s="112"/>
      <c r="DSV47" s="112"/>
      <c r="DSW47" s="112"/>
      <c r="DSX47" s="112"/>
      <c r="DSY47" s="112"/>
      <c r="DSZ47" s="112"/>
      <c r="DTA47" s="112"/>
      <c r="DTB47" s="112"/>
      <c r="DTC47" s="112"/>
      <c r="DTD47" s="112"/>
      <c r="DTE47" s="112"/>
      <c r="DTF47" s="112"/>
      <c r="DTG47" s="112"/>
      <c r="DTH47" s="112"/>
      <c r="DTI47" s="112"/>
      <c r="DTJ47" s="112"/>
      <c r="DTK47" s="112"/>
      <c r="DTL47" s="112"/>
      <c r="DTM47" s="112"/>
      <c r="DTN47" s="112"/>
      <c r="DTO47" s="112"/>
      <c r="DTP47" s="112"/>
      <c r="DTQ47" s="112"/>
      <c r="DTR47" s="112"/>
      <c r="DTS47" s="112"/>
      <c r="DTT47" s="112"/>
      <c r="DTU47" s="112"/>
      <c r="DTV47" s="112"/>
      <c r="DTW47" s="112"/>
      <c r="DTX47" s="112"/>
      <c r="DTY47" s="112"/>
      <c r="DTZ47" s="112"/>
      <c r="DUA47" s="112"/>
      <c r="DUB47" s="112"/>
      <c r="DUC47" s="112"/>
      <c r="DUD47" s="112"/>
      <c r="DUE47" s="112"/>
      <c r="DUF47" s="112"/>
      <c r="DUG47" s="112"/>
      <c r="DUH47" s="112"/>
      <c r="DUI47" s="112"/>
      <c r="DUJ47" s="112"/>
      <c r="DUK47" s="112"/>
      <c r="DUL47" s="112"/>
      <c r="DUM47" s="112"/>
      <c r="DUN47" s="112"/>
      <c r="DUO47" s="112"/>
      <c r="DUP47" s="112"/>
      <c r="DUQ47" s="112"/>
      <c r="DUR47" s="112"/>
      <c r="DUS47" s="112"/>
      <c r="DUT47" s="112"/>
      <c r="DUU47" s="112"/>
      <c r="DUV47" s="112"/>
      <c r="DUW47" s="112"/>
      <c r="DUX47" s="112"/>
      <c r="DUY47" s="112"/>
      <c r="DUZ47" s="112"/>
      <c r="DVA47" s="112"/>
      <c r="DVB47" s="112"/>
      <c r="DVC47" s="112"/>
      <c r="DVD47" s="112"/>
      <c r="DVE47" s="112"/>
      <c r="DVF47" s="112"/>
      <c r="DVG47" s="112"/>
      <c r="DVH47" s="112"/>
      <c r="DVI47" s="112"/>
      <c r="DVJ47" s="112"/>
      <c r="DVK47" s="112"/>
      <c r="DVL47" s="112"/>
      <c r="DVM47" s="112"/>
      <c r="DVN47" s="112"/>
      <c r="DVO47" s="112"/>
      <c r="DVP47" s="112"/>
      <c r="DVQ47" s="112"/>
      <c r="DVR47" s="112"/>
      <c r="DVS47" s="112"/>
      <c r="DVT47" s="112"/>
      <c r="DVU47" s="112"/>
      <c r="DVV47" s="112"/>
      <c r="DVW47" s="112"/>
      <c r="DVX47" s="112"/>
      <c r="DVY47" s="112"/>
      <c r="DVZ47" s="112"/>
      <c r="DWA47" s="112"/>
      <c r="DWB47" s="112"/>
      <c r="DWC47" s="112"/>
      <c r="DWD47" s="112"/>
      <c r="DWE47" s="112"/>
      <c r="DWF47" s="112"/>
      <c r="DWG47" s="112"/>
      <c r="DWH47" s="112"/>
      <c r="DWI47" s="112"/>
      <c r="DWJ47" s="112"/>
      <c r="DWK47" s="112"/>
      <c r="DWL47" s="112"/>
      <c r="DWM47" s="112"/>
      <c r="DWN47" s="112"/>
      <c r="DWO47" s="112"/>
      <c r="DWP47" s="112"/>
      <c r="DWQ47" s="112"/>
      <c r="DWR47" s="112"/>
      <c r="DWS47" s="112"/>
      <c r="DWT47" s="112"/>
      <c r="DWU47" s="112"/>
      <c r="DWV47" s="112"/>
      <c r="DWW47" s="112"/>
      <c r="DWX47" s="112"/>
      <c r="DWY47" s="112"/>
      <c r="DWZ47" s="112"/>
      <c r="DXA47" s="112"/>
      <c r="DXB47" s="112"/>
      <c r="DXC47" s="112"/>
      <c r="DXD47" s="112"/>
      <c r="DXE47" s="112"/>
      <c r="DXF47" s="112"/>
      <c r="DXG47" s="112"/>
      <c r="DXH47" s="112"/>
      <c r="DXI47" s="112"/>
      <c r="DXJ47" s="112"/>
      <c r="DXK47" s="112"/>
      <c r="DXL47" s="112"/>
      <c r="DXM47" s="112"/>
      <c r="DXN47" s="112"/>
      <c r="DXO47" s="112"/>
      <c r="DXP47" s="112"/>
      <c r="DXQ47" s="112"/>
      <c r="DXR47" s="112"/>
      <c r="DXS47" s="112"/>
      <c r="DXT47" s="112"/>
      <c r="DXU47" s="112"/>
      <c r="DXV47" s="112"/>
      <c r="DXW47" s="112"/>
      <c r="DXX47" s="112"/>
      <c r="DXY47" s="112"/>
      <c r="DXZ47" s="112"/>
      <c r="DYA47" s="112"/>
      <c r="DYB47" s="112"/>
      <c r="DYC47" s="112"/>
      <c r="DYD47" s="112"/>
      <c r="DYE47" s="112"/>
      <c r="DYF47" s="112"/>
      <c r="DYG47" s="112"/>
      <c r="DYH47" s="112"/>
      <c r="DYI47" s="112"/>
      <c r="DYJ47" s="112"/>
      <c r="DYK47" s="112"/>
      <c r="DYL47" s="112"/>
      <c r="DYM47" s="112"/>
      <c r="DYN47" s="112"/>
      <c r="DYO47" s="112"/>
      <c r="DYP47" s="112"/>
      <c r="DYQ47" s="112"/>
      <c r="DYR47" s="112"/>
      <c r="DYS47" s="112"/>
      <c r="DYT47" s="112"/>
      <c r="DYU47" s="112"/>
      <c r="DYV47" s="112"/>
      <c r="DYW47" s="112"/>
      <c r="DYX47" s="112"/>
      <c r="DYY47" s="112"/>
      <c r="DYZ47" s="112"/>
      <c r="DZA47" s="112"/>
      <c r="DZB47" s="112"/>
      <c r="DZC47" s="112"/>
      <c r="DZD47" s="112"/>
      <c r="DZE47" s="112"/>
      <c r="DZF47" s="112"/>
      <c r="DZG47" s="112"/>
      <c r="DZH47" s="112"/>
      <c r="DZI47" s="112"/>
      <c r="DZJ47" s="112"/>
      <c r="DZK47" s="112"/>
      <c r="DZL47" s="112"/>
      <c r="DZM47" s="112"/>
      <c r="DZN47" s="112"/>
      <c r="DZO47" s="112"/>
      <c r="DZP47" s="112"/>
      <c r="DZQ47" s="112"/>
      <c r="DZR47" s="112"/>
      <c r="DZS47" s="112"/>
      <c r="DZT47" s="112"/>
      <c r="DZU47" s="112"/>
      <c r="DZV47" s="112"/>
      <c r="DZW47" s="112"/>
      <c r="DZX47" s="112"/>
      <c r="DZY47" s="112"/>
      <c r="DZZ47" s="112"/>
      <c r="EAA47" s="112"/>
      <c r="EAB47" s="112"/>
      <c r="EAC47" s="112"/>
      <c r="EAD47" s="112"/>
      <c r="EAE47" s="112"/>
      <c r="EAF47" s="112"/>
      <c r="EAG47" s="112"/>
      <c r="EAH47" s="112"/>
      <c r="EAI47" s="112"/>
      <c r="EAJ47" s="112"/>
      <c r="EAK47" s="112"/>
      <c r="EAL47" s="112"/>
      <c r="EAM47" s="112"/>
      <c r="EAN47" s="112"/>
      <c r="EAO47" s="112"/>
      <c r="EAP47" s="112"/>
      <c r="EAQ47" s="112"/>
      <c r="EAR47" s="112"/>
      <c r="EAS47" s="112"/>
      <c r="EAT47" s="112"/>
      <c r="EAU47" s="112"/>
      <c r="EAV47" s="112"/>
      <c r="EAW47" s="112"/>
      <c r="EAX47" s="112"/>
      <c r="EAY47" s="112"/>
      <c r="EAZ47" s="112"/>
      <c r="EBA47" s="112"/>
      <c r="EBB47" s="112"/>
      <c r="EBC47" s="112"/>
      <c r="EBD47" s="112"/>
      <c r="EBE47" s="112"/>
      <c r="EBF47" s="112"/>
      <c r="EBG47" s="112"/>
      <c r="EBH47" s="112"/>
      <c r="EBI47" s="112"/>
      <c r="EBJ47" s="112"/>
      <c r="EBK47" s="112"/>
      <c r="EBL47" s="112"/>
      <c r="EBM47" s="112"/>
      <c r="EBN47" s="112"/>
      <c r="EBO47" s="112"/>
      <c r="EBP47" s="112"/>
      <c r="EBQ47" s="112"/>
      <c r="EBR47" s="112"/>
      <c r="EBS47" s="112"/>
      <c r="EBT47" s="112"/>
      <c r="EBU47" s="112"/>
      <c r="EBV47" s="112"/>
      <c r="EBW47" s="112"/>
      <c r="EBX47" s="112"/>
      <c r="EBY47" s="112"/>
      <c r="EBZ47" s="112"/>
      <c r="ECA47" s="112"/>
      <c r="ECB47" s="112"/>
      <c r="ECC47" s="112"/>
      <c r="ECD47" s="112"/>
      <c r="ECE47" s="112"/>
      <c r="ECF47" s="112"/>
      <c r="ECG47" s="112"/>
      <c r="ECH47" s="112"/>
      <c r="ECI47" s="112"/>
      <c r="ECJ47" s="112"/>
      <c r="ECK47" s="112"/>
      <c r="ECL47" s="112"/>
      <c r="ECM47" s="112"/>
      <c r="ECN47" s="112"/>
      <c r="ECO47" s="112"/>
      <c r="ECP47" s="112"/>
      <c r="ECQ47" s="112"/>
      <c r="ECR47" s="112"/>
      <c r="ECS47" s="112"/>
      <c r="ECT47" s="112"/>
      <c r="ECU47" s="112"/>
      <c r="ECV47" s="112"/>
      <c r="ECW47" s="112"/>
      <c r="ECX47" s="112"/>
      <c r="ECY47" s="112"/>
      <c r="ECZ47" s="112"/>
      <c r="EDA47" s="112"/>
      <c r="EDB47" s="112"/>
      <c r="EDC47" s="112"/>
      <c r="EDD47" s="112"/>
      <c r="EDE47" s="112"/>
      <c r="EDF47" s="112"/>
      <c r="EDG47" s="112"/>
      <c r="EDH47" s="112"/>
      <c r="EDI47" s="112"/>
      <c r="EDJ47" s="112"/>
      <c r="EDK47" s="112"/>
      <c r="EDL47" s="112"/>
      <c r="EDM47" s="112"/>
      <c r="EDN47" s="112"/>
      <c r="EDO47" s="112"/>
      <c r="EDP47" s="112"/>
      <c r="EDQ47" s="112"/>
      <c r="EDR47" s="112"/>
      <c r="EDS47" s="112"/>
      <c r="EDT47" s="112"/>
      <c r="EDU47" s="112"/>
      <c r="EDV47" s="112"/>
      <c r="EDW47" s="112"/>
      <c r="EDX47" s="112"/>
      <c r="EDY47" s="112"/>
      <c r="EDZ47" s="112"/>
      <c r="EEA47" s="112"/>
      <c r="EEB47" s="112"/>
      <c r="EEC47" s="112"/>
      <c r="EED47" s="112"/>
      <c r="EEE47" s="112"/>
      <c r="EEF47" s="112"/>
      <c r="EEG47" s="112"/>
      <c r="EEH47" s="112"/>
      <c r="EEI47" s="112"/>
      <c r="EEJ47" s="112"/>
      <c r="EEK47" s="112"/>
      <c r="EEL47" s="112"/>
      <c r="EEM47" s="112"/>
      <c r="EEN47" s="112"/>
      <c r="EEO47" s="112"/>
      <c r="EEP47" s="112"/>
      <c r="EEQ47" s="112"/>
      <c r="EER47" s="112"/>
      <c r="EES47" s="112"/>
      <c r="EET47" s="112"/>
      <c r="EEU47" s="112"/>
      <c r="EEV47" s="112"/>
      <c r="EEW47" s="112"/>
      <c r="EEX47" s="112"/>
      <c r="EEY47" s="112"/>
      <c r="EEZ47" s="112"/>
      <c r="EFA47" s="112"/>
      <c r="EFB47" s="112"/>
      <c r="EFC47" s="112"/>
      <c r="EFD47" s="112"/>
      <c r="EFE47" s="112"/>
      <c r="EFF47" s="112"/>
      <c r="EFG47" s="112"/>
      <c r="EFH47" s="112"/>
      <c r="EFI47" s="112"/>
      <c r="EFJ47" s="112"/>
      <c r="EFK47" s="112"/>
      <c r="EFL47" s="112"/>
      <c r="EFM47" s="112"/>
      <c r="EFN47" s="112"/>
      <c r="EFO47" s="112"/>
      <c r="EFP47" s="112"/>
      <c r="EFQ47" s="112"/>
      <c r="EFR47" s="112"/>
      <c r="EFS47" s="112"/>
      <c r="EFT47" s="112"/>
      <c r="EFU47" s="112"/>
      <c r="EFV47" s="112"/>
      <c r="EFW47" s="112"/>
      <c r="EFX47" s="112"/>
      <c r="EFY47" s="112"/>
      <c r="EFZ47" s="112"/>
      <c r="EGA47" s="112"/>
      <c r="EGB47" s="112"/>
      <c r="EGC47" s="112"/>
      <c r="EGD47" s="112"/>
      <c r="EGE47" s="112"/>
      <c r="EGF47" s="112"/>
      <c r="EGG47" s="112"/>
      <c r="EGH47" s="112"/>
      <c r="EGI47" s="112"/>
      <c r="EGJ47" s="112"/>
      <c r="EGK47" s="112"/>
      <c r="EGL47" s="112"/>
      <c r="EGM47" s="112"/>
      <c r="EGN47" s="112"/>
      <c r="EGO47" s="112"/>
      <c r="EGP47" s="112"/>
      <c r="EGQ47" s="112"/>
      <c r="EGR47" s="112"/>
      <c r="EGS47" s="112"/>
      <c r="EGT47" s="112"/>
      <c r="EGU47" s="112"/>
      <c r="EGV47" s="112"/>
      <c r="EGW47" s="112"/>
      <c r="EGX47" s="112"/>
      <c r="EGY47" s="112"/>
      <c r="EGZ47" s="112"/>
      <c r="EHA47" s="112"/>
      <c r="EHB47" s="112"/>
      <c r="EHC47" s="112"/>
      <c r="EHD47" s="112"/>
      <c r="EHE47" s="112"/>
      <c r="EHF47" s="112"/>
      <c r="EHG47" s="112"/>
      <c r="EHH47" s="112"/>
      <c r="EHI47" s="112"/>
      <c r="EHJ47" s="112"/>
      <c r="EHK47" s="112"/>
      <c r="EHL47" s="112"/>
      <c r="EHM47" s="112"/>
      <c r="EHN47" s="112"/>
      <c r="EHO47" s="112"/>
      <c r="EHP47" s="112"/>
      <c r="EHQ47" s="112"/>
      <c r="EHR47" s="112"/>
      <c r="EHS47" s="112"/>
      <c r="EHT47" s="112"/>
      <c r="EHU47" s="112"/>
      <c r="EHV47" s="112"/>
      <c r="EHW47" s="112"/>
      <c r="EHX47" s="112"/>
      <c r="EHY47" s="112"/>
      <c r="EHZ47" s="112"/>
      <c r="EIA47" s="112"/>
      <c r="EIB47" s="112"/>
      <c r="EIC47" s="112"/>
      <c r="EID47" s="112"/>
      <c r="EIE47" s="112"/>
      <c r="EIF47" s="112"/>
      <c r="EIG47" s="112"/>
      <c r="EIH47" s="112"/>
      <c r="EII47" s="112"/>
      <c r="EIJ47" s="112"/>
      <c r="EIK47" s="112"/>
      <c r="EIL47" s="112"/>
      <c r="EIM47" s="112"/>
      <c r="EIN47" s="112"/>
      <c r="EIO47" s="112"/>
      <c r="EIP47" s="112"/>
      <c r="EIQ47" s="112"/>
      <c r="EIR47" s="112"/>
      <c r="EIS47" s="112"/>
      <c r="EIT47" s="112"/>
      <c r="EIU47" s="112"/>
      <c r="EIV47" s="112"/>
      <c r="EIW47" s="112"/>
      <c r="EIX47" s="112"/>
      <c r="EIY47" s="112"/>
      <c r="EIZ47" s="112"/>
      <c r="EJA47" s="112"/>
      <c r="EJB47" s="112"/>
      <c r="EJC47" s="112"/>
      <c r="EJD47" s="112"/>
      <c r="EJE47" s="112"/>
      <c r="EJF47" s="112"/>
      <c r="EJG47" s="112"/>
      <c r="EJH47" s="112"/>
      <c r="EJI47" s="112"/>
      <c r="EJJ47" s="112"/>
      <c r="EJK47" s="112"/>
      <c r="EJL47" s="112"/>
      <c r="EJM47" s="112"/>
      <c r="EJN47" s="112"/>
      <c r="EJO47" s="112"/>
      <c r="EJP47" s="112"/>
      <c r="EJQ47" s="112"/>
      <c r="EJR47" s="112"/>
      <c r="EJS47" s="112"/>
      <c r="EJT47" s="112"/>
      <c r="EJU47" s="112"/>
      <c r="EJV47" s="112"/>
      <c r="EJW47" s="112"/>
      <c r="EJX47" s="112"/>
      <c r="EJY47" s="112"/>
      <c r="EJZ47" s="112"/>
      <c r="EKA47" s="112"/>
      <c r="EKB47" s="112"/>
      <c r="EKC47" s="112"/>
      <c r="EKD47" s="112"/>
      <c r="EKE47" s="112"/>
      <c r="EKF47" s="112"/>
      <c r="EKG47" s="112"/>
      <c r="EKH47" s="112"/>
      <c r="EKI47" s="112"/>
      <c r="EKJ47" s="112"/>
      <c r="EKK47" s="112"/>
      <c r="EKL47" s="112"/>
      <c r="EKM47" s="112"/>
      <c r="EKN47" s="112"/>
      <c r="EKO47" s="112"/>
      <c r="EKP47" s="112"/>
      <c r="EKQ47" s="112"/>
      <c r="EKR47" s="112"/>
      <c r="EKS47" s="112"/>
      <c r="EKT47" s="112"/>
      <c r="EKU47" s="112"/>
      <c r="EKV47" s="112"/>
      <c r="EKW47" s="112"/>
      <c r="EKX47" s="112"/>
      <c r="EKY47" s="112"/>
      <c r="EKZ47" s="112"/>
      <c r="ELA47" s="112"/>
      <c r="ELB47" s="112"/>
      <c r="ELC47" s="112"/>
      <c r="ELD47" s="112"/>
      <c r="ELE47" s="112"/>
      <c r="ELF47" s="112"/>
      <c r="ELG47" s="112"/>
      <c r="ELH47" s="112"/>
      <c r="ELI47" s="112"/>
      <c r="ELJ47" s="112"/>
      <c r="ELK47" s="112"/>
      <c r="ELL47" s="112"/>
      <c r="ELM47" s="112"/>
      <c r="ELN47" s="112"/>
      <c r="ELO47" s="112"/>
      <c r="ELP47" s="112"/>
      <c r="ELQ47" s="112"/>
      <c r="ELR47" s="112"/>
      <c r="ELS47" s="112"/>
      <c r="ELT47" s="112"/>
      <c r="ELU47" s="112"/>
      <c r="ELV47" s="112"/>
      <c r="ELW47" s="112"/>
      <c r="ELX47" s="112"/>
      <c r="ELY47" s="112"/>
      <c r="ELZ47" s="112"/>
      <c r="EMA47" s="112"/>
      <c r="EMB47" s="112"/>
      <c r="EMC47" s="112"/>
      <c r="EMD47" s="112"/>
      <c r="EME47" s="112"/>
      <c r="EMF47" s="112"/>
      <c r="EMG47" s="112"/>
      <c r="EMH47" s="112"/>
      <c r="EMI47" s="112"/>
      <c r="EMJ47" s="112"/>
      <c r="EMK47" s="112"/>
      <c r="EML47" s="112"/>
      <c r="EMM47" s="112"/>
      <c r="EMN47" s="112"/>
      <c r="EMO47" s="112"/>
      <c r="EMP47" s="112"/>
      <c r="EMQ47" s="112"/>
      <c r="EMR47" s="112"/>
      <c r="EMS47" s="112"/>
      <c r="EMT47" s="112"/>
      <c r="EMU47" s="112"/>
      <c r="EMV47" s="112"/>
      <c r="EMW47" s="112"/>
      <c r="EMX47" s="112"/>
      <c r="EMY47" s="112"/>
      <c r="EMZ47" s="112"/>
      <c r="ENA47" s="112"/>
      <c r="ENB47" s="112"/>
      <c r="ENC47" s="112"/>
      <c r="END47" s="112"/>
      <c r="ENE47" s="112"/>
      <c r="ENF47" s="112"/>
      <c r="ENG47" s="112"/>
      <c r="ENH47" s="112"/>
      <c r="ENI47" s="112"/>
      <c r="ENJ47" s="112"/>
      <c r="ENK47" s="112"/>
      <c r="ENL47" s="112"/>
      <c r="ENM47" s="112"/>
      <c r="ENN47" s="112"/>
      <c r="ENO47" s="112"/>
      <c r="ENP47" s="112"/>
      <c r="ENQ47" s="112"/>
      <c r="ENR47" s="112"/>
      <c r="ENS47" s="112"/>
      <c r="ENT47" s="112"/>
      <c r="ENU47" s="112"/>
      <c r="ENV47" s="112"/>
      <c r="ENW47" s="112"/>
      <c r="ENX47" s="112"/>
      <c r="ENY47" s="112"/>
      <c r="ENZ47" s="112"/>
      <c r="EOA47" s="112"/>
      <c r="EOB47" s="112"/>
      <c r="EOC47" s="112"/>
      <c r="EOD47" s="112"/>
      <c r="EOE47" s="112"/>
      <c r="EOF47" s="112"/>
      <c r="EOG47" s="112"/>
      <c r="EOH47" s="112"/>
      <c r="EOI47" s="112"/>
      <c r="EOJ47" s="112"/>
      <c r="EOK47" s="112"/>
      <c r="EOL47" s="112"/>
      <c r="EOM47" s="112"/>
      <c r="EON47" s="112"/>
      <c r="EOO47" s="112"/>
      <c r="EOP47" s="112"/>
      <c r="EOQ47" s="112"/>
      <c r="EOR47" s="112"/>
      <c r="EOS47" s="112"/>
      <c r="EOT47" s="112"/>
      <c r="EOU47" s="112"/>
      <c r="EOV47" s="112"/>
      <c r="EOW47" s="112"/>
      <c r="EOX47" s="112"/>
      <c r="EOY47" s="112"/>
      <c r="EOZ47" s="112"/>
      <c r="EPA47" s="112"/>
      <c r="EPB47" s="112"/>
      <c r="EPC47" s="112"/>
      <c r="EPD47" s="112"/>
      <c r="EPE47" s="112"/>
      <c r="EPF47" s="112"/>
      <c r="EPG47" s="112"/>
      <c r="EPH47" s="112"/>
      <c r="EPI47" s="112"/>
      <c r="EPJ47" s="112"/>
      <c r="EPK47" s="112"/>
      <c r="EPL47" s="112"/>
      <c r="EPM47" s="112"/>
      <c r="EPN47" s="112"/>
      <c r="EPO47" s="112"/>
      <c r="EPP47" s="112"/>
      <c r="EPQ47" s="112"/>
      <c r="EPR47" s="112"/>
      <c r="EPS47" s="112"/>
      <c r="EPT47" s="112"/>
      <c r="EPU47" s="112"/>
      <c r="EPV47" s="112"/>
      <c r="EPW47" s="112"/>
      <c r="EPX47" s="112"/>
      <c r="EPY47" s="112"/>
      <c r="EPZ47" s="112"/>
      <c r="EQA47" s="112"/>
      <c r="EQB47" s="112"/>
      <c r="EQC47" s="112"/>
      <c r="EQD47" s="112"/>
      <c r="EQE47" s="112"/>
      <c r="EQF47" s="112"/>
      <c r="EQG47" s="112"/>
      <c r="EQH47" s="112"/>
      <c r="EQI47" s="112"/>
      <c r="EQJ47" s="112"/>
      <c r="EQK47" s="112"/>
      <c r="EQL47" s="112"/>
      <c r="EQM47" s="112"/>
      <c r="EQN47" s="112"/>
      <c r="EQO47" s="112"/>
      <c r="EQP47" s="112"/>
      <c r="EQQ47" s="112"/>
      <c r="EQR47" s="112"/>
      <c r="EQS47" s="112"/>
      <c r="EQT47" s="112"/>
      <c r="EQU47" s="112"/>
      <c r="EQV47" s="112"/>
      <c r="EQW47" s="112"/>
      <c r="EQX47" s="112"/>
      <c r="EQY47" s="112"/>
      <c r="EQZ47" s="112"/>
      <c r="ERA47" s="112"/>
      <c r="ERB47" s="112"/>
      <c r="ERC47" s="112"/>
      <c r="ERD47" s="112"/>
      <c r="ERE47" s="112"/>
      <c r="ERF47" s="112"/>
      <c r="ERG47" s="112"/>
      <c r="ERH47" s="112"/>
      <c r="ERI47" s="112"/>
      <c r="ERJ47" s="112"/>
      <c r="ERK47" s="112"/>
      <c r="ERL47" s="112"/>
      <c r="ERM47" s="112"/>
      <c r="ERN47" s="112"/>
      <c r="ERO47" s="112"/>
      <c r="ERP47" s="112"/>
      <c r="ERQ47" s="112"/>
      <c r="ERR47" s="112"/>
      <c r="ERS47" s="112"/>
      <c r="ERT47" s="112"/>
      <c r="ERU47" s="112"/>
      <c r="ERV47" s="112"/>
      <c r="ERW47" s="112"/>
      <c r="ERX47" s="112"/>
      <c r="ERY47" s="112"/>
      <c r="ERZ47" s="112"/>
      <c r="ESA47" s="112"/>
      <c r="ESB47" s="112"/>
      <c r="ESC47" s="112"/>
      <c r="ESD47" s="112"/>
      <c r="ESE47" s="112"/>
      <c r="ESF47" s="112"/>
      <c r="ESG47" s="112"/>
      <c r="ESH47" s="112"/>
      <c r="ESI47" s="112"/>
      <c r="ESJ47" s="112"/>
      <c r="ESK47" s="112"/>
      <c r="ESL47" s="112"/>
      <c r="ESM47" s="112"/>
      <c r="ESN47" s="112"/>
      <c r="ESO47" s="112"/>
      <c r="ESP47" s="112"/>
      <c r="ESQ47" s="112"/>
      <c r="ESR47" s="112"/>
      <c r="ESS47" s="112"/>
      <c r="EST47" s="112"/>
      <c r="ESU47" s="112"/>
      <c r="ESV47" s="112"/>
      <c r="ESW47" s="112"/>
      <c r="ESX47" s="112"/>
      <c r="ESY47" s="112"/>
      <c r="ESZ47" s="112"/>
      <c r="ETA47" s="112"/>
      <c r="ETB47" s="112"/>
      <c r="ETC47" s="112"/>
      <c r="ETD47" s="112"/>
      <c r="ETE47" s="112"/>
      <c r="ETF47" s="112"/>
      <c r="ETG47" s="112"/>
      <c r="ETH47" s="112"/>
      <c r="ETI47" s="112"/>
      <c r="ETJ47" s="112"/>
      <c r="ETK47" s="112"/>
      <c r="ETL47" s="112"/>
      <c r="ETM47" s="112"/>
      <c r="ETN47" s="112"/>
      <c r="ETO47" s="112"/>
      <c r="ETP47" s="112"/>
      <c r="ETQ47" s="112"/>
      <c r="ETR47" s="112"/>
      <c r="ETS47" s="112"/>
      <c r="ETT47" s="112"/>
      <c r="ETU47" s="112"/>
      <c r="ETV47" s="112"/>
      <c r="ETW47" s="112"/>
      <c r="ETX47" s="112"/>
      <c r="ETY47" s="112"/>
      <c r="ETZ47" s="112"/>
      <c r="EUA47" s="112"/>
      <c r="EUB47" s="112"/>
      <c r="EUC47" s="112"/>
      <c r="EUD47" s="112"/>
      <c r="EUE47" s="112"/>
      <c r="EUF47" s="112"/>
      <c r="EUG47" s="112"/>
      <c r="EUH47" s="112"/>
      <c r="EUI47" s="112"/>
      <c r="EUJ47" s="112"/>
      <c r="EUK47" s="112"/>
      <c r="EUL47" s="112"/>
      <c r="EUM47" s="112"/>
      <c r="EUN47" s="112"/>
      <c r="EUO47" s="112"/>
      <c r="EUP47" s="112"/>
      <c r="EUQ47" s="112"/>
      <c r="EUR47" s="112"/>
      <c r="EUS47" s="112"/>
      <c r="EUT47" s="112"/>
      <c r="EUU47" s="112"/>
      <c r="EUV47" s="112"/>
      <c r="EUW47" s="112"/>
      <c r="EUX47" s="112"/>
      <c r="EUY47" s="112"/>
      <c r="EUZ47" s="112"/>
      <c r="EVA47" s="112"/>
      <c r="EVB47" s="112"/>
      <c r="EVC47" s="112"/>
      <c r="EVD47" s="112"/>
      <c r="EVE47" s="112"/>
      <c r="EVF47" s="112"/>
      <c r="EVG47" s="112"/>
      <c r="EVH47" s="112"/>
      <c r="EVI47" s="112"/>
      <c r="EVJ47" s="112"/>
      <c r="EVK47" s="112"/>
      <c r="EVL47" s="112"/>
      <c r="EVM47" s="112"/>
      <c r="EVN47" s="112"/>
      <c r="EVO47" s="112"/>
      <c r="EVP47" s="112"/>
      <c r="EVQ47" s="112"/>
      <c r="EVR47" s="112"/>
      <c r="EVS47" s="112"/>
      <c r="EVT47" s="112"/>
      <c r="EVU47" s="112"/>
      <c r="EVV47" s="112"/>
      <c r="EVW47" s="112"/>
      <c r="EVX47" s="112"/>
      <c r="EVY47" s="112"/>
      <c r="EVZ47" s="112"/>
      <c r="EWA47" s="112"/>
      <c r="EWB47" s="112"/>
      <c r="EWC47" s="112"/>
      <c r="EWD47" s="112"/>
      <c r="EWE47" s="112"/>
      <c r="EWF47" s="112"/>
      <c r="EWG47" s="112"/>
      <c r="EWH47" s="112"/>
      <c r="EWI47" s="112"/>
      <c r="EWJ47" s="112"/>
      <c r="EWK47" s="112"/>
      <c r="EWL47" s="112"/>
      <c r="EWM47" s="112"/>
      <c r="EWN47" s="112"/>
      <c r="EWO47" s="112"/>
      <c r="EWP47" s="112"/>
      <c r="EWQ47" s="112"/>
      <c r="EWR47" s="112"/>
      <c r="EWS47" s="112"/>
      <c r="EWT47" s="112"/>
      <c r="EWU47" s="112"/>
      <c r="EWV47" s="112"/>
      <c r="EWW47" s="112"/>
      <c r="EWX47" s="112"/>
      <c r="EWY47" s="112"/>
      <c r="EWZ47" s="112"/>
      <c r="EXA47" s="112"/>
      <c r="EXB47" s="112"/>
      <c r="EXC47" s="112"/>
      <c r="EXD47" s="112"/>
      <c r="EXE47" s="112"/>
      <c r="EXF47" s="112"/>
      <c r="EXG47" s="112"/>
      <c r="EXH47" s="112"/>
      <c r="EXI47" s="112"/>
      <c r="EXJ47" s="112"/>
      <c r="EXK47" s="112"/>
      <c r="EXL47" s="112"/>
      <c r="EXM47" s="112"/>
      <c r="EXN47" s="112"/>
      <c r="EXO47" s="112"/>
      <c r="EXP47" s="112"/>
      <c r="EXQ47" s="112"/>
      <c r="EXR47" s="112"/>
      <c r="EXS47" s="112"/>
      <c r="EXT47" s="112"/>
      <c r="EXU47" s="112"/>
      <c r="EXV47" s="112"/>
      <c r="EXW47" s="112"/>
      <c r="EXX47" s="112"/>
      <c r="EXY47" s="112"/>
      <c r="EXZ47" s="112"/>
      <c r="EYA47" s="112"/>
      <c r="EYB47" s="112"/>
      <c r="EYC47" s="112"/>
      <c r="EYD47" s="112"/>
      <c r="EYE47" s="112"/>
      <c r="EYF47" s="112"/>
      <c r="EYG47" s="112"/>
      <c r="EYH47" s="112"/>
      <c r="EYI47" s="112"/>
      <c r="EYJ47" s="112"/>
      <c r="EYK47" s="112"/>
      <c r="EYL47" s="112"/>
      <c r="EYM47" s="112"/>
      <c r="EYN47" s="112"/>
      <c r="EYO47" s="112"/>
      <c r="EYP47" s="112"/>
      <c r="EYQ47" s="112"/>
      <c r="EYR47" s="112"/>
      <c r="EYS47" s="112"/>
      <c r="EYT47" s="112"/>
      <c r="EYU47" s="112"/>
      <c r="EYV47" s="112"/>
      <c r="EYW47" s="112"/>
      <c r="EYX47" s="112"/>
      <c r="EYY47" s="112"/>
      <c r="EYZ47" s="112"/>
      <c r="EZA47" s="112"/>
      <c r="EZB47" s="112"/>
      <c r="EZC47" s="112"/>
      <c r="EZD47" s="112"/>
      <c r="EZE47" s="112"/>
      <c r="EZF47" s="112"/>
      <c r="EZG47" s="112"/>
      <c r="EZH47" s="112"/>
      <c r="EZI47" s="112"/>
      <c r="EZJ47" s="112"/>
      <c r="EZK47" s="112"/>
      <c r="EZL47" s="112"/>
      <c r="EZM47" s="112"/>
      <c r="EZN47" s="112"/>
      <c r="EZO47" s="112"/>
      <c r="EZP47" s="112"/>
      <c r="EZQ47" s="112"/>
      <c r="EZR47" s="112"/>
      <c r="EZS47" s="112"/>
      <c r="EZT47" s="112"/>
      <c r="EZU47" s="112"/>
      <c r="EZV47" s="112"/>
      <c r="EZW47" s="112"/>
      <c r="EZX47" s="112"/>
      <c r="EZY47" s="112"/>
      <c r="EZZ47" s="112"/>
      <c r="FAA47" s="112"/>
      <c r="FAB47" s="112"/>
      <c r="FAC47" s="112"/>
      <c r="FAD47" s="112"/>
      <c r="FAE47" s="112"/>
      <c r="FAF47" s="112"/>
      <c r="FAG47" s="112"/>
      <c r="FAH47" s="112"/>
      <c r="FAI47" s="112"/>
      <c r="FAJ47" s="112"/>
      <c r="FAK47" s="112"/>
      <c r="FAL47" s="112"/>
      <c r="FAM47" s="112"/>
      <c r="FAN47" s="112"/>
      <c r="FAO47" s="112"/>
      <c r="FAP47" s="112"/>
      <c r="FAQ47" s="112"/>
      <c r="FAR47" s="112"/>
      <c r="FAS47" s="112"/>
      <c r="FAT47" s="112"/>
      <c r="FAU47" s="112"/>
      <c r="FAV47" s="112"/>
      <c r="FAW47" s="112"/>
      <c r="FAX47" s="112"/>
      <c r="FAY47" s="112"/>
      <c r="FAZ47" s="112"/>
      <c r="FBA47" s="112"/>
      <c r="FBB47" s="112"/>
      <c r="FBC47" s="112"/>
      <c r="FBD47" s="112"/>
      <c r="FBE47" s="112"/>
      <c r="FBF47" s="112"/>
      <c r="FBG47" s="112"/>
      <c r="FBH47" s="112"/>
      <c r="FBI47" s="112"/>
      <c r="FBJ47" s="112"/>
      <c r="FBK47" s="112"/>
      <c r="FBL47" s="112"/>
      <c r="FBM47" s="112"/>
      <c r="FBN47" s="112"/>
      <c r="FBO47" s="112"/>
      <c r="FBP47" s="112"/>
      <c r="FBQ47" s="112"/>
      <c r="FBR47" s="112"/>
      <c r="FBS47" s="112"/>
      <c r="FBT47" s="112"/>
      <c r="FBU47" s="112"/>
      <c r="FBV47" s="112"/>
      <c r="FBW47" s="112"/>
      <c r="FBX47" s="112"/>
      <c r="FBY47" s="112"/>
      <c r="FBZ47" s="112"/>
      <c r="FCA47" s="112"/>
      <c r="FCB47" s="112"/>
      <c r="FCC47" s="112"/>
      <c r="FCD47" s="112"/>
      <c r="FCE47" s="112"/>
      <c r="FCF47" s="112"/>
      <c r="FCG47" s="112"/>
      <c r="FCH47" s="112"/>
      <c r="FCI47" s="112"/>
      <c r="FCJ47" s="112"/>
      <c r="FCK47" s="112"/>
      <c r="FCL47" s="112"/>
      <c r="FCM47" s="112"/>
      <c r="FCN47" s="112"/>
      <c r="FCO47" s="112"/>
      <c r="FCP47" s="112"/>
      <c r="FCQ47" s="112"/>
      <c r="FCR47" s="112"/>
      <c r="FCS47" s="112"/>
      <c r="FCT47" s="112"/>
      <c r="FCU47" s="112"/>
      <c r="FCV47" s="112"/>
      <c r="FCW47" s="112"/>
      <c r="FCX47" s="112"/>
      <c r="FCY47" s="112"/>
      <c r="FCZ47" s="112"/>
      <c r="FDA47" s="112"/>
      <c r="FDB47" s="112"/>
      <c r="FDC47" s="112"/>
      <c r="FDD47" s="112"/>
      <c r="FDE47" s="112"/>
      <c r="FDF47" s="112"/>
      <c r="FDG47" s="112"/>
      <c r="FDH47" s="112"/>
      <c r="FDI47" s="112"/>
      <c r="FDJ47" s="112"/>
      <c r="FDK47" s="112"/>
      <c r="FDL47" s="112"/>
      <c r="FDM47" s="112"/>
      <c r="FDN47" s="112"/>
      <c r="FDO47" s="112"/>
      <c r="FDP47" s="112"/>
      <c r="FDQ47" s="112"/>
      <c r="FDR47" s="112"/>
      <c r="FDS47" s="112"/>
      <c r="FDT47" s="112"/>
      <c r="FDU47" s="112"/>
      <c r="FDV47" s="112"/>
      <c r="FDW47" s="112"/>
      <c r="FDX47" s="112"/>
      <c r="FDY47" s="112"/>
      <c r="FDZ47" s="112"/>
      <c r="FEA47" s="112"/>
      <c r="FEB47" s="112"/>
      <c r="FEC47" s="112"/>
      <c r="FED47" s="112"/>
      <c r="FEE47" s="112"/>
      <c r="FEF47" s="112"/>
      <c r="FEG47" s="112"/>
      <c r="FEH47" s="112"/>
      <c r="FEI47" s="112"/>
      <c r="FEJ47" s="112"/>
      <c r="FEK47" s="112"/>
      <c r="FEL47" s="112"/>
      <c r="FEM47" s="112"/>
      <c r="FEN47" s="112"/>
      <c r="FEO47" s="112"/>
      <c r="FEP47" s="112"/>
      <c r="FEQ47" s="112"/>
      <c r="FER47" s="112"/>
      <c r="FES47" s="112"/>
      <c r="FET47" s="112"/>
      <c r="FEU47" s="112"/>
      <c r="FEV47" s="112"/>
      <c r="FEW47" s="112"/>
      <c r="FEX47" s="112"/>
      <c r="FEY47" s="112"/>
      <c r="FEZ47" s="112"/>
      <c r="FFA47" s="112"/>
      <c r="FFB47" s="112"/>
      <c r="FFC47" s="112"/>
      <c r="FFD47" s="112"/>
      <c r="FFE47" s="112"/>
      <c r="FFF47" s="112"/>
      <c r="FFG47" s="112"/>
      <c r="FFH47" s="112"/>
      <c r="FFI47" s="112"/>
      <c r="FFJ47" s="112"/>
      <c r="FFK47" s="112"/>
      <c r="FFL47" s="112"/>
      <c r="FFM47" s="112"/>
      <c r="FFN47" s="112"/>
      <c r="FFO47" s="112"/>
      <c r="FFP47" s="112"/>
      <c r="FFQ47" s="112"/>
      <c r="FFR47" s="112"/>
      <c r="FFS47" s="112"/>
      <c r="FFT47" s="112"/>
      <c r="FFU47" s="112"/>
      <c r="FFV47" s="112"/>
      <c r="FFW47" s="112"/>
      <c r="FFX47" s="112"/>
      <c r="FFY47" s="112"/>
      <c r="FFZ47" s="112"/>
      <c r="FGA47" s="112"/>
      <c r="FGB47" s="112"/>
      <c r="FGC47" s="112"/>
      <c r="FGD47" s="112"/>
      <c r="FGE47" s="112"/>
      <c r="FGF47" s="112"/>
      <c r="FGG47" s="112"/>
      <c r="FGH47" s="112"/>
      <c r="FGI47" s="112"/>
      <c r="FGJ47" s="112"/>
      <c r="FGK47" s="112"/>
      <c r="FGL47" s="112"/>
      <c r="FGM47" s="112"/>
      <c r="FGN47" s="112"/>
      <c r="FGO47" s="112"/>
      <c r="FGP47" s="112"/>
      <c r="FGQ47" s="112"/>
      <c r="FGR47" s="112"/>
      <c r="FGS47" s="112"/>
      <c r="FGT47" s="112"/>
      <c r="FGU47" s="112"/>
      <c r="FGV47" s="112"/>
      <c r="FGW47" s="112"/>
      <c r="FGX47" s="112"/>
      <c r="FGY47" s="112"/>
      <c r="FGZ47" s="112"/>
      <c r="FHA47" s="112"/>
      <c r="FHB47" s="112"/>
      <c r="FHC47" s="112"/>
      <c r="FHD47" s="112"/>
      <c r="FHE47" s="112"/>
      <c r="FHF47" s="112"/>
      <c r="FHG47" s="112"/>
      <c r="FHH47" s="112"/>
      <c r="FHI47" s="112"/>
      <c r="FHJ47" s="112"/>
      <c r="FHK47" s="112"/>
      <c r="FHL47" s="112"/>
      <c r="FHM47" s="112"/>
      <c r="FHN47" s="112"/>
      <c r="FHO47" s="112"/>
      <c r="FHP47" s="112"/>
      <c r="FHQ47" s="112"/>
      <c r="FHR47" s="112"/>
      <c r="FHS47" s="112"/>
      <c r="FHT47" s="112"/>
      <c r="FHU47" s="112"/>
      <c r="FHV47" s="112"/>
      <c r="FHW47" s="112"/>
      <c r="FHX47" s="112"/>
      <c r="FHY47" s="112"/>
      <c r="FHZ47" s="112"/>
      <c r="FIA47" s="112"/>
      <c r="FIB47" s="112"/>
      <c r="FIC47" s="112"/>
      <c r="FID47" s="112"/>
      <c r="FIE47" s="112"/>
      <c r="FIF47" s="112"/>
      <c r="FIG47" s="112"/>
      <c r="FIH47" s="112"/>
      <c r="FII47" s="112"/>
      <c r="FIJ47" s="112"/>
      <c r="FIK47" s="112"/>
      <c r="FIL47" s="112"/>
      <c r="FIM47" s="112"/>
      <c r="FIN47" s="112"/>
      <c r="FIO47" s="112"/>
      <c r="FIP47" s="112"/>
      <c r="FIQ47" s="112"/>
      <c r="FIR47" s="112"/>
      <c r="FIS47" s="112"/>
      <c r="FIT47" s="112"/>
      <c r="FIU47" s="112"/>
      <c r="FIV47" s="112"/>
      <c r="FIW47" s="112"/>
      <c r="FIX47" s="112"/>
      <c r="FIY47" s="112"/>
      <c r="FIZ47" s="112"/>
      <c r="FJA47" s="112"/>
      <c r="FJB47" s="112"/>
      <c r="FJC47" s="112"/>
      <c r="FJD47" s="112"/>
      <c r="FJE47" s="112"/>
      <c r="FJF47" s="112"/>
      <c r="FJG47" s="112"/>
      <c r="FJH47" s="112"/>
      <c r="FJI47" s="112"/>
      <c r="FJJ47" s="112"/>
      <c r="FJK47" s="112"/>
      <c r="FJL47" s="112"/>
      <c r="FJM47" s="112"/>
      <c r="FJN47" s="112"/>
      <c r="FJO47" s="112"/>
      <c r="FJP47" s="112"/>
      <c r="FJQ47" s="112"/>
      <c r="FJR47" s="112"/>
      <c r="FJS47" s="112"/>
      <c r="FJT47" s="112"/>
      <c r="FJU47" s="112"/>
      <c r="FJV47" s="112"/>
      <c r="FJW47" s="112"/>
      <c r="FJX47" s="112"/>
      <c r="FJY47" s="112"/>
      <c r="FJZ47" s="112"/>
      <c r="FKA47" s="112"/>
      <c r="FKB47" s="112"/>
      <c r="FKC47" s="112"/>
      <c r="FKD47" s="112"/>
      <c r="FKE47" s="112"/>
      <c r="FKF47" s="112"/>
      <c r="FKG47" s="112"/>
      <c r="FKH47" s="112"/>
      <c r="FKI47" s="112"/>
      <c r="FKJ47" s="112"/>
      <c r="FKK47" s="112"/>
      <c r="FKL47" s="112"/>
      <c r="FKM47" s="112"/>
      <c r="FKN47" s="112"/>
      <c r="FKO47" s="112"/>
      <c r="FKP47" s="112"/>
      <c r="FKQ47" s="112"/>
      <c r="FKR47" s="112"/>
      <c r="FKS47" s="112"/>
      <c r="FKT47" s="112"/>
      <c r="FKU47" s="112"/>
      <c r="FKV47" s="112"/>
      <c r="FKW47" s="112"/>
      <c r="FKX47" s="112"/>
      <c r="FKY47" s="112"/>
      <c r="FKZ47" s="112"/>
      <c r="FLA47" s="112"/>
      <c r="FLB47" s="112"/>
      <c r="FLC47" s="112"/>
      <c r="FLD47" s="112"/>
      <c r="FLE47" s="112"/>
      <c r="FLF47" s="112"/>
      <c r="FLG47" s="112"/>
      <c r="FLH47" s="112"/>
      <c r="FLI47" s="112"/>
      <c r="FLJ47" s="112"/>
      <c r="FLK47" s="112"/>
      <c r="FLL47" s="112"/>
      <c r="FLM47" s="112"/>
      <c r="FLN47" s="112"/>
      <c r="FLO47" s="112"/>
      <c r="FLP47" s="112"/>
      <c r="FLQ47" s="112"/>
      <c r="FLR47" s="112"/>
      <c r="FLS47" s="112"/>
      <c r="FLT47" s="112"/>
      <c r="FLU47" s="112"/>
      <c r="FLV47" s="112"/>
      <c r="FLW47" s="112"/>
      <c r="FLX47" s="112"/>
      <c r="FLY47" s="112"/>
      <c r="FLZ47" s="112"/>
      <c r="FMA47" s="112"/>
      <c r="FMB47" s="112"/>
      <c r="FMC47" s="112"/>
      <c r="FMD47" s="112"/>
      <c r="FME47" s="112"/>
      <c r="FMF47" s="112"/>
      <c r="FMG47" s="112"/>
      <c r="FMH47" s="112"/>
      <c r="FMI47" s="112"/>
      <c r="FMJ47" s="112"/>
      <c r="FMK47" s="112"/>
      <c r="FML47" s="112"/>
      <c r="FMM47" s="112"/>
      <c r="FMN47" s="112"/>
      <c r="FMO47" s="112"/>
      <c r="FMP47" s="112"/>
      <c r="FMQ47" s="112"/>
      <c r="FMR47" s="112"/>
      <c r="FMS47" s="112"/>
      <c r="FMT47" s="112"/>
      <c r="FMU47" s="112"/>
      <c r="FMV47" s="112"/>
      <c r="FMW47" s="112"/>
      <c r="FMX47" s="112"/>
      <c r="FMY47" s="112"/>
      <c r="FMZ47" s="112"/>
      <c r="FNA47" s="112"/>
      <c r="FNB47" s="112"/>
      <c r="FNC47" s="112"/>
      <c r="FND47" s="112"/>
      <c r="FNE47" s="112"/>
      <c r="FNF47" s="112"/>
      <c r="FNG47" s="112"/>
      <c r="FNH47" s="112"/>
      <c r="FNI47" s="112"/>
      <c r="FNJ47" s="112"/>
      <c r="FNK47" s="112"/>
      <c r="FNL47" s="112"/>
      <c r="FNM47" s="112"/>
      <c r="FNN47" s="112"/>
      <c r="FNO47" s="112"/>
      <c r="FNP47" s="112"/>
      <c r="FNQ47" s="112"/>
      <c r="FNR47" s="112"/>
      <c r="FNS47" s="112"/>
      <c r="FNT47" s="112"/>
      <c r="FNU47" s="112"/>
      <c r="FNV47" s="112"/>
      <c r="FNW47" s="112"/>
      <c r="FNX47" s="112"/>
      <c r="FNY47" s="112"/>
      <c r="FNZ47" s="112"/>
      <c r="FOA47" s="112"/>
      <c r="FOB47" s="112"/>
      <c r="FOC47" s="112"/>
      <c r="FOD47" s="112"/>
      <c r="FOE47" s="112"/>
      <c r="FOF47" s="112"/>
      <c r="FOG47" s="112"/>
      <c r="FOH47" s="112"/>
      <c r="FOI47" s="112"/>
      <c r="FOJ47" s="112"/>
      <c r="FOK47" s="112"/>
      <c r="FOL47" s="112"/>
      <c r="FOM47" s="112"/>
      <c r="FON47" s="112"/>
      <c r="FOO47" s="112"/>
      <c r="FOP47" s="112"/>
      <c r="FOQ47" s="112"/>
      <c r="FOR47" s="112"/>
      <c r="FOS47" s="112"/>
      <c r="FOT47" s="112"/>
      <c r="FOU47" s="112"/>
      <c r="FOV47" s="112"/>
      <c r="FOW47" s="112"/>
      <c r="FOX47" s="112"/>
      <c r="FOY47" s="112"/>
      <c r="FOZ47" s="112"/>
      <c r="FPA47" s="112"/>
      <c r="FPB47" s="112"/>
      <c r="FPC47" s="112"/>
      <c r="FPD47" s="112"/>
      <c r="FPE47" s="112"/>
      <c r="FPF47" s="112"/>
      <c r="FPG47" s="112"/>
      <c r="FPH47" s="112"/>
      <c r="FPI47" s="112"/>
      <c r="FPJ47" s="112"/>
      <c r="FPK47" s="112"/>
      <c r="FPL47" s="112"/>
      <c r="FPM47" s="112"/>
      <c r="FPN47" s="112"/>
      <c r="FPO47" s="112"/>
      <c r="FPP47" s="112"/>
      <c r="FPQ47" s="112"/>
      <c r="FPR47" s="112"/>
      <c r="FPS47" s="112"/>
      <c r="FPT47" s="112"/>
      <c r="FPU47" s="112"/>
      <c r="FPV47" s="112"/>
      <c r="FPW47" s="112"/>
      <c r="FPX47" s="112"/>
      <c r="FPY47" s="112"/>
      <c r="FPZ47" s="112"/>
      <c r="FQA47" s="112"/>
      <c r="FQB47" s="112"/>
      <c r="FQC47" s="112"/>
      <c r="FQD47" s="112"/>
      <c r="FQE47" s="112"/>
      <c r="FQF47" s="112"/>
      <c r="FQG47" s="112"/>
      <c r="FQH47" s="112"/>
      <c r="FQI47" s="112"/>
      <c r="FQJ47" s="112"/>
      <c r="FQK47" s="112"/>
      <c r="FQL47" s="112"/>
      <c r="FQM47" s="112"/>
      <c r="FQN47" s="112"/>
      <c r="FQO47" s="112"/>
      <c r="FQP47" s="112"/>
      <c r="FQQ47" s="112"/>
      <c r="FQR47" s="112"/>
      <c r="FQS47" s="112"/>
      <c r="FQT47" s="112"/>
      <c r="FQU47" s="112"/>
      <c r="FQV47" s="112"/>
      <c r="FQW47" s="112"/>
      <c r="FQX47" s="112"/>
      <c r="FQY47" s="112"/>
      <c r="FQZ47" s="112"/>
      <c r="FRA47" s="112"/>
      <c r="FRB47" s="112"/>
      <c r="FRC47" s="112"/>
      <c r="FRD47" s="112"/>
      <c r="FRE47" s="112"/>
      <c r="FRF47" s="112"/>
      <c r="FRG47" s="112"/>
      <c r="FRH47" s="112"/>
      <c r="FRI47" s="112"/>
      <c r="FRJ47" s="112"/>
      <c r="FRK47" s="112"/>
      <c r="FRL47" s="112"/>
      <c r="FRM47" s="112"/>
      <c r="FRN47" s="112"/>
      <c r="FRO47" s="112"/>
      <c r="FRP47" s="112"/>
      <c r="FRQ47" s="112"/>
      <c r="FRR47" s="112"/>
      <c r="FRS47" s="112"/>
      <c r="FRT47" s="112"/>
      <c r="FRU47" s="112"/>
      <c r="FRV47" s="112"/>
      <c r="FRW47" s="112"/>
      <c r="FRX47" s="112"/>
      <c r="FRY47" s="112"/>
      <c r="FRZ47" s="112"/>
      <c r="FSA47" s="112"/>
      <c r="FSB47" s="112"/>
      <c r="FSC47" s="112"/>
      <c r="FSD47" s="112"/>
      <c r="FSE47" s="112"/>
      <c r="FSF47" s="112"/>
      <c r="FSG47" s="112"/>
      <c r="FSH47" s="112"/>
      <c r="FSI47" s="112"/>
      <c r="FSJ47" s="112"/>
      <c r="FSK47" s="112"/>
      <c r="FSL47" s="112"/>
      <c r="FSM47" s="112"/>
      <c r="FSN47" s="112"/>
      <c r="FSO47" s="112"/>
      <c r="FSP47" s="112"/>
      <c r="FSQ47" s="112"/>
      <c r="FSR47" s="112"/>
      <c r="FSS47" s="112"/>
      <c r="FST47" s="112"/>
      <c r="FSU47" s="112"/>
      <c r="FSV47" s="112"/>
      <c r="FSW47" s="112"/>
      <c r="FSX47" s="112"/>
      <c r="FSY47" s="112"/>
      <c r="FSZ47" s="112"/>
      <c r="FTA47" s="112"/>
      <c r="FTB47" s="112"/>
      <c r="FTC47" s="112"/>
      <c r="FTD47" s="112"/>
      <c r="FTE47" s="112"/>
      <c r="FTF47" s="112"/>
      <c r="FTG47" s="112"/>
      <c r="FTH47" s="112"/>
      <c r="FTI47" s="112"/>
      <c r="FTJ47" s="112"/>
      <c r="FTK47" s="112"/>
      <c r="FTL47" s="112"/>
      <c r="FTM47" s="112"/>
      <c r="FTN47" s="112"/>
      <c r="FTO47" s="112"/>
      <c r="FTP47" s="112"/>
      <c r="FTQ47" s="112"/>
      <c r="FTR47" s="112"/>
      <c r="FTS47" s="112"/>
      <c r="FTT47" s="112"/>
      <c r="FTU47" s="112"/>
      <c r="FTV47" s="112"/>
      <c r="FTW47" s="112"/>
      <c r="FTX47" s="112"/>
      <c r="FTY47" s="112"/>
      <c r="FTZ47" s="112"/>
      <c r="FUA47" s="112"/>
      <c r="FUB47" s="112"/>
      <c r="FUC47" s="112"/>
      <c r="FUD47" s="112"/>
      <c r="FUE47" s="112"/>
      <c r="FUF47" s="112"/>
      <c r="FUG47" s="112"/>
      <c r="FUH47" s="112"/>
      <c r="FUI47" s="112"/>
      <c r="FUJ47" s="112"/>
      <c r="FUK47" s="112"/>
      <c r="FUL47" s="112"/>
      <c r="FUM47" s="112"/>
      <c r="FUN47" s="112"/>
      <c r="FUO47" s="112"/>
      <c r="FUP47" s="112"/>
      <c r="FUQ47" s="112"/>
      <c r="FUR47" s="112"/>
      <c r="FUS47" s="112"/>
      <c r="FUT47" s="112"/>
      <c r="FUU47" s="112"/>
      <c r="FUV47" s="112"/>
      <c r="FUW47" s="112"/>
      <c r="FUX47" s="112"/>
      <c r="FUY47" s="112"/>
      <c r="FUZ47" s="112"/>
      <c r="FVA47" s="112"/>
      <c r="FVB47" s="112"/>
      <c r="FVC47" s="112"/>
      <c r="FVD47" s="112"/>
      <c r="FVE47" s="112"/>
      <c r="FVF47" s="112"/>
      <c r="FVG47" s="112"/>
      <c r="FVH47" s="112"/>
      <c r="FVI47" s="112"/>
      <c r="FVJ47" s="112"/>
      <c r="FVK47" s="112"/>
      <c r="FVL47" s="112"/>
      <c r="FVM47" s="112"/>
      <c r="FVN47" s="112"/>
      <c r="FVO47" s="112"/>
      <c r="FVP47" s="112"/>
      <c r="FVQ47" s="112"/>
      <c r="FVR47" s="112"/>
      <c r="FVS47" s="112"/>
      <c r="FVT47" s="112"/>
      <c r="FVU47" s="112"/>
      <c r="FVV47" s="112"/>
      <c r="FVW47" s="112"/>
      <c r="FVX47" s="112"/>
      <c r="FVY47" s="112"/>
      <c r="FVZ47" s="112"/>
      <c r="FWA47" s="112"/>
      <c r="FWB47" s="112"/>
      <c r="FWC47" s="112"/>
      <c r="FWD47" s="112"/>
      <c r="FWE47" s="112"/>
      <c r="FWF47" s="112"/>
      <c r="FWG47" s="112"/>
      <c r="FWH47" s="112"/>
      <c r="FWI47" s="112"/>
      <c r="FWJ47" s="112"/>
      <c r="FWK47" s="112"/>
      <c r="FWL47" s="112"/>
      <c r="FWM47" s="112"/>
      <c r="FWN47" s="112"/>
      <c r="FWO47" s="112"/>
      <c r="FWP47" s="112"/>
      <c r="FWQ47" s="112"/>
      <c r="FWR47" s="112"/>
      <c r="FWS47" s="112"/>
      <c r="FWT47" s="112"/>
      <c r="FWU47" s="112"/>
      <c r="FWV47" s="112"/>
      <c r="FWW47" s="112"/>
      <c r="FWX47" s="112"/>
      <c r="FWY47" s="112"/>
      <c r="FWZ47" s="112"/>
      <c r="FXA47" s="112"/>
      <c r="FXB47" s="112"/>
      <c r="FXC47" s="112"/>
      <c r="FXD47" s="112"/>
      <c r="FXE47" s="112"/>
      <c r="FXF47" s="112"/>
      <c r="FXG47" s="112"/>
      <c r="FXH47" s="112"/>
      <c r="FXI47" s="112"/>
      <c r="FXJ47" s="112"/>
      <c r="FXK47" s="112"/>
      <c r="FXL47" s="112"/>
      <c r="FXM47" s="112"/>
      <c r="FXN47" s="112"/>
      <c r="FXO47" s="112"/>
      <c r="FXP47" s="112"/>
      <c r="FXQ47" s="112"/>
      <c r="FXR47" s="112"/>
      <c r="FXS47" s="112"/>
      <c r="FXT47" s="112"/>
      <c r="FXU47" s="112"/>
      <c r="FXV47" s="112"/>
      <c r="FXW47" s="112"/>
      <c r="FXX47" s="112"/>
      <c r="FXY47" s="112"/>
      <c r="FXZ47" s="112"/>
      <c r="FYA47" s="112"/>
      <c r="FYB47" s="112"/>
      <c r="FYC47" s="112"/>
      <c r="FYD47" s="112"/>
      <c r="FYE47" s="112"/>
      <c r="FYF47" s="112"/>
      <c r="FYG47" s="112"/>
      <c r="FYH47" s="112"/>
      <c r="FYI47" s="112"/>
      <c r="FYJ47" s="112"/>
      <c r="FYK47" s="112"/>
      <c r="FYL47" s="112"/>
      <c r="FYM47" s="112"/>
      <c r="FYN47" s="112"/>
      <c r="FYO47" s="112"/>
      <c r="FYP47" s="112"/>
      <c r="FYQ47" s="112"/>
      <c r="FYR47" s="112"/>
      <c r="FYS47" s="112"/>
      <c r="FYT47" s="112"/>
      <c r="FYU47" s="112"/>
      <c r="FYV47" s="112"/>
      <c r="FYW47" s="112"/>
      <c r="FYX47" s="112"/>
      <c r="FYY47" s="112"/>
      <c r="FYZ47" s="112"/>
      <c r="FZA47" s="112"/>
      <c r="FZB47" s="112"/>
      <c r="FZC47" s="112"/>
      <c r="FZD47" s="112"/>
      <c r="FZE47" s="112"/>
      <c r="FZF47" s="112"/>
      <c r="FZG47" s="112"/>
      <c r="FZH47" s="112"/>
      <c r="FZI47" s="112"/>
      <c r="FZJ47" s="112"/>
      <c r="FZK47" s="112"/>
      <c r="FZL47" s="112"/>
      <c r="FZM47" s="112"/>
      <c r="FZN47" s="112"/>
      <c r="FZO47" s="112"/>
      <c r="FZP47" s="112"/>
      <c r="FZQ47" s="112"/>
      <c r="FZR47" s="112"/>
      <c r="FZS47" s="112"/>
      <c r="FZT47" s="112"/>
      <c r="FZU47" s="112"/>
      <c r="FZV47" s="112"/>
      <c r="FZW47" s="112"/>
      <c r="FZX47" s="112"/>
      <c r="FZY47" s="112"/>
      <c r="FZZ47" s="112"/>
      <c r="GAA47" s="112"/>
      <c r="GAB47" s="112"/>
      <c r="GAC47" s="112"/>
      <c r="GAD47" s="112"/>
      <c r="GAE47" s="112"/>
      <c r="GAF47" s="112"/>
      <c r="GAG47" s="112"/>
      <c r="GAH47" s="112"/>
      <c r="GAI47" s="112"/>
      <c r="GAJ47" s="112"/>
      <c r="GAK47" s="112"/>
      <c r="GAL47" s="112"/>
      <c r="GAM47" s="112"/>
      <c r="GAN47" s="112"/>
      <c r="GAO47" s="112"/>
      <c r="GAP47" s="112"/>
      <c r="GAQ47" s="112"/>
      <c r="GAR47" s="112"/>
      <c r="GAS47" s="112"/>
      <c r="GAT47" s="112"/>
      <c r="GAU47" s="112"/>
      <c r="GAV47" s="112"/>
      <c r="GAW47" s="112"/>
      <c r="GAX47" s="112"/>
      <c r="GAY47" s="112"/>
      <c r="GAZ47" s="112"/>
      <c r="GBA47" s="112"/>
      <c r="GBB47" s="112"/>
      <c r="GBC47" s="112"/>
      <c r="GBD47" s="112"/>
      <c r="GBE47" s="112"/>
      <c r="GBF47" s="112"/>
      <c r="GBG47" s="112"/>
      <c r="GBH47" s="112"/>
      <c r="GBI47" s="112"/>
      <c r="GBJ47" s="112"/>
      <c r="GBK47" s="112"/>
      <c r="GBL47" s="112"/>
      <c r="GBM47" s="112"/>
      <c r="GBN47" s="112"/>
      <c r="GBO47" s="112"/>
      <c r="GBP47" s="112"/>
      <c r="GBQ47" s="112"/>
      <c r="GBR47" s="112"/>
      <c r="GBS47" s="112"/>
      <c r="GBT47" s="112"/>
      <c r="GBU47" s="112"/>
      <c r="GBV47" s="112"/>
      <c r="GBW47" s="112"/>
      <c r="GBX47" s="112"/>
      <c r="GBY47" s="112"/>
      <c r="GBZ47" s="112"/>
      <c r="GCA47" s="112"/>
      <c r="GCB47" s="112"/>
      <c r="GCC47" s="112"/>
      <c r="GCD47" s="112"/>
      <c r="GCE47" s="112"/>
      <c r="GCF47" s="112"/>
      <c r="GCG47" s="112"/>
      <c r="GCH47" s="112"/>
      <c r="GCI47" s="112"/>
      <c r="GCJ47" s="112"/>
      <c r="GCK47" s="112"/>
      <c r="GCL47" s="112"/>
      <c r="GCM47" s="112"/>
      <c r="GCN47" s="112"/>
      <c r="GCO47" s="112"/>
      <c r="GCP47" s="112"/>
      <c r="GCQ47" s="112"/>
      <c r="GCR47" s="112"/>
      <c r="GCS47" s="112"/>
      <c r="GCT47" s="112"/>
      <c r="GCU47" s="112"/>
      <c r="GCV47" s="112"/>
      <c r="GCW47" s="112"/>
      <c r="GCX47" s="112"/>
      <c r="GCY47" s="112"/>
      <c r="GCZ47" s="112"/>
      <c r="GDA47" s="112"/>
      <c r="GDB47" s="112"/>
      <c r="GDC47" s="112"/>
      <c r="GDD47" s="112"/>
      <c r="GDE47" s="112"/>
      <c r="GDF47" s="112"/>
      <c r="GDG47" s="112"/>
      <c r="GDH47" s="112"/>
      <c r="GDI47" s="112"/>
      <c r="GDJ47" s="112"/>
      <c r="GDK47" s="112"/>
      <c r="GDL47" s="112"/>
      <c r="GDM47" s="112"/>
      <c r="GDN47" s="112"/>
      <c r="GDO47" s="112"/>
      <c r="GDP47" s="112"/>
      <c r="GDQ47" s="112"/>
      <c r="GDR47" s="112"/>
      <c r="GDS47" s="112"/>
      <c r="GDT47" s="112"/>
      <c r="GDU47" s="112"/>
      <c r="GDV47" s="112"/>
      <c r="GDW47" s="112"/>
      <c r="GDX47" s="112"/>
      <c r="GDY47" s="112"/>
      <c r="GDZ47" s="112"/>
      <c r="GEA47" s="112"/>
      <c r="GEB47" s="112"/>
      <c r="GEC47" s="112"/>
      <c r="GED47" s="112"/>
      <c r="GEE47" s="112"/>
      <c r="GEF47" s="112"/>
      <c r="GEG47" s="112"/>
      <c r="GEH47" s="112"/>
      <c r="GEI47" s="112"/>
      <c r="GEJ47" s="112"/>
      <c r="GEK47" s="112"/>
      <c r="GEL47" s="112"/>
      <c r="GEM47" s="112"/>
      <c r="GEN47" s="112"/>
      <c r="GEO47" s="112"/>
      <c r="GEP47" s="112"/>
      <c r="GEQ47" s="112"/>
      <c r="GER47" s="112"/>
      <c r="GES47" s="112"/>
      <c r="GET47" s="112"/>
      <c r="GEU47" s="112"/>
      <c r="GEV47" s="112"/>
      <c r="GEW47" s="112"/>
      <c r="GEX47" s="112"/>
      <c r="GEY47" s="112"/>
      <c r="GEZ47" s="112"/>
      <c r="GFA47" s="112"/>
      <c r="GFB47" s="112"/>
      <c r="GFC47" s="112"/>
      <c r="GFD47" s="112"/>
      <c r="GFE47" s="112"/>
      <c r="GFF47" s="112"/>
      <c r="GFG47" s="112"/>
      <c r="GFH47" s="112"/>
      <c r="GFI47" s="112"/>
      <c r="GFJ47" s="112"/>
      <c r="GFK47" s="112"/>
      <c r="GFL47" s="112"/>
      <c r="GFM47" s="112"/>
      <c r="GFN47" s="112"/>
      <c r="GFO47" s="112"/>
      <c r="GFP47" s="112"/>
      <c r="GFQ47" s="112"/>
      <c r="GFR47" s="112"/>
      <c r="GFS47" s="112"/>
      <c r="GFT47" s="112"/>
      <c r="GFU47" s="112"/>
      <c r="GFV47" s="112"/>
      <c r="GFW47" s="112"/>
      <c r="GFX47" s="112"/>
      <c r="GFY47" s="112"/>
      <c r="GFZ47" s="112"/>
      <c r="GGA47" s="112"/>
      <c r="GGB47" s="112"/>
      <c r="GGC47" s="112"/>
      <c r="GGD47" s="112"/>
      <c r="GGE47" s="112"/>
      <c r="GGF47" s="112"/>
      <c r="GGG47" s="112"/>
      <c r="GGH47" s="112"/>
      <c r="GGI47" s="112"/>
      <c r="GGJ47" s="112"/>
      <c r="GGK47" s="112"/>
      <c r="GGL47" s="112"/>
      <c r="GGM47" s="112"/>
      <c r="GGN47" s="112"/>
      <c r="GGO47" s="112"/>
      <c r="GGP47" s="112"/>
      <c r="GGQ47" s="112"/>
      <c r="GGR47" s="112"/>
      <c r="GGS47" s="112"/>
      <c r="GGT47" s="112"/>
      <c r="GGU47" s="112"/>
      <c r="GGV47" s="112"/>
      <c r="GGW47" s="112"/>
      <c r="GGX47" s="112"/>
      <c r="GGY47" s="112"/>
      <c r="GGZ47" s="112"/>
      <c r="GHA47" s="112"/>
      <c r="GHB47" s="112"/>
      <c r="GHC47" s="112"/>
      <c r="GHD47" s="112"/>
      <c r="GHE47" s="112"/>
      <c r="GHF47" s="112"/>
      <c r="GHG47" s="112"/>
      <c r="GHH47" s="112"/>
      <c r="GHI47" s="112"/>
      <c r="GHJ47" s="112"/>
      <c r="GHK47" s="112"/>
      <c r="GHL47" s="112"/>
      <c r="GHM47" s="112"/>
      <c r="GHN47" s="112"/>
      <c r="GHO47" s="112"/>
      <c r="GHP47" s="112"/>
      <c r="GHQ47" s="112"/>
      <c r="GHR47" s="112"/>
      <c r="GHS47" s="112"/>
      <c r="GHT47" s="112"/>
      <c r="GHU47" s="112"/>
      <c r="GHV47" s="112"/>
      <c r="GHW47" s="112"/>
      <c r="GHX47" s="112"/>
      <c r="GHY47" s="112"/>
      <c r="GHZ47" s="112"/>
      <c r="GIA47" s="112"/>
      <c r="GIB47" s="112"/>
      <c r="GIC47" s="112"/>
      <c r="GID47" s="112"/>
      <c r="GIE47" s="112"/>
      <c r="GIF47" s="112"/>
      <c r="GIG47" s="112"/>
      <c r="GIH47" s="112"/>
      <c r="GII47" s="112"/>
      <c r="GIJ47" s="112"/>
      <c r="GIK47" s="112"/>
      <c r="GIL47" s="112"/>
      <c r="GIM47" s="112"/>
      <c r="GIN47" s="112"/>
      <c r="GIO47" s="112"/>
      <c r="GIP47" s="112"/>
      <c r="GIQ47" s="112"/>
      <c r="GIR47" s="112"/>
      <c r="GIS47" s="112"/>
      <c r="GIT47" s="112"/>
      <c r="GIU47" s="112"/>
      <c r="GIV47" s="112"/>
      <c r="GIW47" s="112"/>
      <c r="GIX47" s="112"/>
      <c r="GIY47" s="112"/>
      <c r="GIZ47" s="112"/>
      <c r="GJA47" s="112"/>
      <c r="GJB47" s="112"/>
      <c r="GJC47" s="112"/>
      <c r="GJD47" s="112"/>
      <c r="GJE47" s="112"/>
      <c r="GJF47" s="112"/>
      <c r="GJG47" s="112"/>
      <c r="GJH47" s="112"/>
      <c r="GJI47" s="112"/>
      <c r="GJJ47" s="112"/>
      <c r="GJK47" s="112"/>
      <c r="GJL47" s="112"/>
      <c r="GJM47" s="112"/>
      <c r="GJN47" s="112"/>
      <c r="GJO47" s="112"/>
      <c r="GJP47" s="112"/>
      <c r="GJQ47" s="112"/>
      <c r="GJR47" s="112"/>
      <c r="GJS47" s="112"/>
      <c r="GJT47" s="112"/>
      <c r="GJU47" s="112"/>
      <c r="GJV47" s="112"/>
      <c r="GJW47" s="112"/>
      <c r="GJX47" s="112"/>
      <c r="GJY47" s="112"/>
      <c r="GJZ47" s="112"/>
      <c r="GKA47" s="112"/>
      <c r="GKB47" s="112"/>
      <c r="GKC47" s="112"/>
      <c r="GKD47" s="112"/>
      <c r="GKE47" s="112"/>
      <c r="GKF47" s="112"/>
      <c r="GKG47" s="112"/>
      <c r="GKH47" s="112"/>
      <c r="GKI47" s="112"/>
      <c r="GKJ47" s="112"/>
      <c r="GKK47" s="112"/>
      <c r="GKL47" s="112"/>
      <c r="GKM47" s="112"/>
      <c r="GKN47" s="112"/>
      <c r="GKO47" s="112"/>
      <c r="GKP47" s="112"/>
      <c r="GKQ47" s="112"/>
      <c r="GKR47" s="112"/>
      <c r="GKS47" s="112"/>
      <c r="GKT47" s="112"/>
      <c r="GKU47" s="112"/>
      <c r="GKV47" s="112"/>
      <c r="GKW47" s="112"/>
      <c r="GKX47" s="112"/>
      <c r="GKY47" s="112"/>
      <c r="GKZ47" s="112"/>
      <c r="GLA47" s="112"/>
      <c r="GLB47" s="112"/>
      <c r="GLC47" s="112"/>
      <c r="GLD47" s="112"/>
      <c r="GLE47" s="112"/>
      <c r="GLF47" s="112"/>
      <c r="GLG47" s="112"/>
      <c r="GLH47" s="112"/>
      <c r="GLI47" s="112"/>
      <c r="GLJ47" s="112"/>
      <c r="GLK47" s="112"/>
      <c r="GLL47" s="112"/>
      <c r="GLM47" s="112"/>
      <c r="GLN47" s="112"/>
      <c r="GLO47" s="112"/>
      <c r="GLP47" s="112"/>
      <c r="GLQ47" s="112"/>
      <c r="GLR47" s="112"/>
      <c r="GLS47" s="112"/>
      <c r="GLT47" s="112"/>
      <c r="GLU47" s="112"/>
      <c r="GLV47" s="112"/>
      <c r="GLW47" s="112"/>
      <c r="GLX47" s="112"/>
      <c r="GLY47" s="112"/>
      <c r="GLZ47" s="112"/>
      <c r="GMA47" s="112"/>
      <c r="GMB47" s="112"/>
      <c r="GMC47" s="112"/>
      <c r="GMD47" s="112"/>
      <c r="GME47" s="112"/>
      <c r="GMF47" s="112"/>
      <c r="GMG47" s="112"/>
      <c r="GMH47" s="112"/>
      <c r="GMI47" s="112"/>
      <c r="GMJ47" s="112"/>
      <c r="GMK47" s="112"/>
      <c r="GML47" s="112"/>
      <c r="GMM47" s="112"/>
      <c r="GMN47" s="112"/>
      <c r="GMO47" s="112"/>
      <c r="GMP47" s="112"/>
      <c r="GMQ47" s="112"/>
      <c r="GMR47" s="112"/>
      <c r="GMS47" s="112"/>
      <c r="GMT47" s="112"/>
      <c r="GMU47" s="112"/>
      <c r="GMV47" s="112"/>
      <c r="GMW47" s="112"/>
      <c r="GMX47" s="112"/>
      <c r="GMY47" s="112"/>
      <c r="GMZ47" s="112"/>
      <c r="GNA47" s="112"/>
      <c r="GNB47" s="112"/>
      <c r="GNC47" s="112"/>
      <c r="GND47" s="112"/>
      <c r="GNE47" s="112"/>
      <c r="GNF47" s="112"/>
      <c r="GNG47" s="112"/>
      <c r="GNH47" s="112"/>
      <c r="GNI47" s="112"/>
      <c r="GNJ47" s="112"/>
      <c r="GNK47" s="112"/>
      <c r="GNL47" s="112"/>
      <c r="GNM47" s="112"/>
      <c r="GNN47" s="112"/>
      <c r="GNO47" s="112"/>
      <c r="GNP47" s="112"/>
      <c r="GNQ47" s="112"/>
      <c r="GNR47" s="112"/>
      <c r="GNS47" s="112"/>
      <c r="GNT47" s="112"/>
      <c r="GNU47" s="112"/>
      <c r="GNV47" s="112"/>
      <c r="GNW47" s="112"/>
      <c r="GNX47" s="112"/>
      <c r="GNY47" s="112"/>
      <c r="GNZ47" s="112"/>
      <c r="GOA47" s="112"/>
      <c r="GOB47" s="112"/>
      <c r="GOC47" s="112"/>
      <c r="GOD47" s="112"/>
      <c r="GOE47" s="112"/>
      <c r="GOF47" s="112"/>
      <c r="GOG47" s="112"/>
      <c r="GOH47" s="112"/>
      <c r="GOI47" s="112"/>
      <c r="GOJ47" s="112"/>
      <c r="GOK47" s="112"/>
      <c r="GOL47" s="112"/>
      <c r="GOM47" s="112"/>
      <c r="GON47" s="112"/>
      <c r="GOO47" s="112"/>
      <c r="GOP47" s="112"/>
      <c r="GOQ47" s="112"/>
      <c r="GOR47" s="112"/>
      <c r="GOS47" s="112"/>
      <c r="GOT47" s="112"/>
      <c r="GOU47" s="112"/>
      <c r="GOV47" s="112"/>
      <c r="GOW47" s="112"/>
      <c r="GOX47" s="112"/>
      <c r="GOY47" s="112"/>
      <c r="GOZ47" s="112"/>
      <c r="GPA47" s="112"/>
      <c r="GPB47" s="112"/>
      <c r="GPC47" s="112"/>
      <c r="GPD47" s="112"/>
      <c r="GPE47" s="112"/>
      <c r="GPF47" s="112"/>
      <c r="GPG47" s="112"/>
      <c r="GPH47" s="112"/>
      <c r="GPI47" s="112"/>
      <c r="GPJ47" s="112"/>
      <c r="GPK47" s="112"/>
      <c r="GPL47" s="112"/>
      <c r="GPM47" s="112"/>
      <c r="GPN47" s="112"/>
      <c r="GPO47" s="112"/>
      <c r="GPP47" s="112"/>
      <c r="GPQ47" s="112"/>
      <c r="GPR47" s="112"/>
      <c r="GPS47" s="112"/>
      <c r="GPT47" s="112"/>
      <c r="GPU47" s="112"/>
      <c r="GPV47" s="112"/>
      <c r="GPW47" s="112"/>
      <c r="GPX47" s="112"/>
      <c r="GPY47" s="112"/>
      <c r="GPZ47" s="112"/>
      <c r="GQA47" s="112"/>
      <c r="GQB47" s="112"/>
      <c r="GQC47" s="112"/>
      <c r="GQD47" s="112"/>
      <c r="GQE47" s="112"/>
      <c r="GQF47" s="112"/>
      <c r="GQG47" s="112"/>
      <c r="GQH47" s="112"/>
      <c r="GQI47" s="112"/>
      <c r="GQJ47" s="112"/>
      <c r="GQK47" s="112"/>
      <c r="GQL47" s="112"/>
      <c r="GQM47" s="112"/>
      <c r="GQN47" s="112"/>
      <c r="GQO47" s="112"/>
      <c r="GQP47" s="112"/>
      <c r="GQQ47" s="112"/>
      <c r="GQR47" s="112"/>
      <c r="GQS47" s="112"/>
      <c r="GQT47" s="112"/>
      <c r="GQU47" s="112"/>
      <c r="GQV47" s="112"/>
      <c r="GQW47" s="112"/>
      <c r="GQX47" s="112"/>
      <c r="GQY47" s="112"/>
      <c r="GQZ47" s="112"/>
      <c r="GRA47" s="112"/>
      <c r="GRB47" s="112"/>
      <c r="GRC47" s="112"/>
      <c r="GRD47" s="112"/>
      <c r="GRE47" s="112"/>
      <c r="GRF47" s="112"/>
      <c r="GRG47" s="112"/>
      <c r="GRH47" s="112"/>
      <c r="GRI47" s="112"/>
      <c r="GRJ47" s="112"/>
      <c r="GRK47" s="112"/>
      <c r="GRL47" s="112"/>
      <c r="GRM47" s="112"/>
      <c r="GRN47" s="112"/>
      <c r="GRO47" s="112"/>
      <c r="GRP47" s="112"/>
      <c r="GRQ47" s="112"/>
      <c r="GRR47" s="112"/>
      <c r="GRS47" s="112"/>
      <c r="GRT47" s="112"/>
      <c r="GRU47" s="112"/>
      <c r="GRV47" s="112"/>
      <c r="GRW47" s="112"/>
      <c r="GRX47" s="112"/>
      <c r="GRY47" s="112"/>
      <c r="GRZ47" s="112"/>
      <c r="GSA47" s="112"/>
      <c r="GSB47" s="112"/>
      <c r="GSC47" s="112"/>
      <c r="GSD47" s="112"/>
      <c r="GSE47" s="112"/>
      <c r="GSF47" s="112"/>
      <c r="GSG47" s="112"/>
      <c r="GSH47" s="112"/>
      <c r="GSI47" s="112"/>
      <c r="GSJ47" s="112"/>
      <c r="GSK47" s="112"/>
      <c r="GSL47" s="112"/>
      <c r="GSM47" s="112"/>
      <c r="GSN47" s="112"/>
      <c r="GSO47" s="112"/>
      <c r="GSP47" s="112"/>
      <c r="GSQ47" s="112"/>
      <c r="GSR47" s="112"/>
      <c r="GSS47" s="112"/>
      <c r="GST47" s="112"/>
      <c r="GSU47" s="112"/>
      <c r="GSV47" s="112"/>
      <c r="GSW47" s="112"/>
      <c r="GSX47" s="112"/>
      <c r="GSY47" s="112"/>
      <c r="GSZ47" s="112"/>
      <c r="GTA47" s="112"/>
      <c r="GTB47" s="112"/>
      <c r="GTC47" s="112"/>
      <c r="GTD47" s="112"/>
      <c r="GTE47" s="112"/>
      <c r="GTF47" s="112"/>
      <c r="GTG47" s="112"/>
      <c r="GTH47" s="112"/>
      <c r="GTI47" s="112"/>
      <c r="GTJ47" s="112"/>
      <c r="GTK47" s="112"/>
      <c r="GTL47" s="112"/>
      <c r="GTM47" s="112"/>
      <c r="GTN47" s="112"/>
      <c r="GTO47" s="112"/>
      <c r="GTP47" s="112"/>
      <c r="GTQ47" s="112"/>
      <c r="GTR47" s="112"/>
      <c r="GTS47" s="112"/>
      <c r="GTT47" s="112"/>
      <c r="GTU47" s="112"/>
      <c r="GTV47" s="112"/>
      <c r="GTW47" s="112"/>
      <c r="GTX47" s="112"/>
      <c r="GTY47" s="112"/>
      <c r="GTZ47" s="112"/>
      <c r="GUA47" s="112"/>
      <c r="GUB47" s="112"/>
      <c r="GUC47" s="112"/>
      <c r="GUD47" s="112"/>
      <c r="GUE47" s="112"/>
      <c r="GUF47" s="112"/>
      <c r="GUG47" s="112"/>
      <c r="GUH47" s="112"/>
      <c r="GUI47" s="112"/>
      <c r="GUJ47" s="112"/>
      <c r="GUK47" s="112"/>
      <c r="GUL47" s="112"/>
      <c r="GUM47" s="112"/>
      <c r="GUN47" s="112"/>
      <c r="GUO47" s="112"/>
      <c r="GUP47" s="112"/>
      <c r="GUQ47" s="112"/>
      <c r="GUR47" s="112"/>
      <c r="GUS47" s="112"/>
      <c r="GUT47" s="112"/>
      <c r="GUU47" s="112"/>
      <c r="GUV47" s="112"/>
      <c r="GUW47" s="112"/>
      <c r="GUX47" s="112"/>
      <c r="GUY47" s="112"/>
      <c r="GUZ47" s="112"/>
      <c r="GVA47" s="112"/>
      <c r="GVB47" s="112"/>
      <c r="GVC47" s="112"/>
      <c r="GVD47" s="112"/>
      <c r="GVE47" s="112"/>
      <c r="GVF47" s="112"/>
      <c r="GVG47" s="112"/>
      <c r="GVH47" s="112"/>
      <c r="GVI47" s="112"/>
      <c r="GVJ47" s="112"/>
      <c r="GVK47" s="112"/>
      <c r="GVL47" s="112"/>
      <c r="GVM47" s="112"/>
      <c r="GVN47" s="112"/>
      <c r="GVO47" s="112"/>
      <c r="GVP47" s="112"/>
      <c r="GVQ47" s="112"/>
      <c r="GVR47" s="112"/>
      <c r="GVS47" s="112"/>
      <c r="GVT47" s="112"/>
      <c r="GVU47" s="112"/>
      <c r="GVV47" s="112"/>
      <c r="GVW47" s="112"/>
      <c r="GVX47" s="112"/>
      <c r="GVY47" s="112"/>
      <c r="GVZ47" s="112"/>
      <c r="GWA47" s="112"/>
      <c r="GWB47" s="112"/>
      <c r="GWC47" s="112"/>
      <c r="GWD47" s="112"/>
      <c r="GWE47" s="112"/>
      <c r="GWF47" s="112"/>
      <c r="GWG47" s="112"/>
      <c r="GWH47" s="112"/>
      <c r="GWI47" s="112"/>
      <c r="GWJ47" s="112"/>
      <c r="GWK47" s="112"/>
      <c r="GWL47" s="112"/>
      <c r="GWM47" s="112"/>
      <c r="GWN47" s="112"/>
      <c r="GWO47" s="112"/>
      <c r="GWP47" s="112"/>
      <c r="GWQ47" s="112"/>
      <c r="GWR47" s="112"/>
      <c r="GWS47" s="112"/>
      <c r="GWT47" s="112"/>
      <c r="GWU47" s="112"/>
      <c r="GWV47" s="112"/>
      <c r="GWW47" s="112"/>
      <c r="GWX47" s="112"/>
      <c r="GWY47" s="112"/>
      <c r="GWZ47" s="112"/>
      <c r="GXA47" s="112"/>
      <c r="GXB47" s="112"/>
      <c r="GXC47" s="112"/>
      <c r="GXD47" s="112"/>
      <c r="GXE47" s="112"/>
      <c r="GXF47" s="112"/>
      <c r="GXG47" s="112"/>
      <c r="GXH47" s="112"/>
      <c r="GXI47" s="112"/>
      <c r="GXJ47" s="112"/>
      <c r="GXK47" s="112"/>
      <c r="GXL47" s="112"/>
      <c r="GXM47" s="112"/>
      <c r="GXN47" s="112"/>
      <c r="GXO47" s="112"/>
      <c r="GXP47" s="112"/>
      <c r="GXQ47" s="112"/>
      <c r="GXR47" s="112"/>
      <c r="GXS47" s="112"/>
      <c r="GXT47" s="112"/>
      <c r="GXU47" s="112"/>
      <c r="GXV47" s="112"/>
      <c r="GXW47" s="112"/>
      <c r="GXX47" s="112"/>
      <c r="GXY47" s="112"/>
      <c r="GXZ47" s="112"/>
      <c r="GYA47" s="112"/>
      <c r="GYB47" s="112"/>
      <c r="GYC47" s="112"/>
      <c r="GYD47" s="112"/>
      <c r="GYE47" s="112"/>
      <c r="GYF47" s="112"/>
      <c r="GYG47" s="112"/>
      <c r="GYH47" s="112"/>
      <c r="GYI47" s="112"/>
      <c r="GYJ47" s="112"/>
      <c r="GYK47" s="112"/>
      <c r="GYL47" s="112"/>
      <c r="GYM47" s="112"/>
      <c r="GYN47" s="112"/>
      <c r="GYO47" s="112"/>
      <c r="GYP47" s="112"/>
      <c r="GYQ47" s="112"/>
      <c r="GYR47" s="112"/>
      <c r="GYS47" s="112"/>
      <c r="GYT47" s="112"/>
      <c r="GYU47" s="112"/>
      <c r="GYV47" s="112"/>
      <c r="GYW47" s="112"/>
      <c r="GYX47" s="112"/>
      <c r="GYY47" s="112"/>
      <c r="GYZ47" s="112"/>
      <c r="GZA47" s="112"/>
      <c r="GZB47" s="112"/>
      <c r="GZC47" s="112"/>
      <c r="GZD47" s="112"/>
      <c r="GZE47" s="112"/>
      <c r="GZF47" s="112"/>
      <c r="GZG47" s="112"/>
      <c r="GZH47" s="112"/>
      <c r="GZI47" s="112"/>
      <c r="GZJ47" s="112"/>
      <c r="GZK47" s="112"/>
      <c r="GZL47" s="112"/>
      <c r="GZM47" s="112"/>
      <c r="GZN47" s="112"/>
      <c r="GZO47" s="112"/>
      <c r="GZP47" s="112"/>
      <c r="GZQ47" s="112"/>
      <c r="GZR47" s="112"/>
      <c r="GZS47" s="112"/>
      <c r="GZT47" s="112"/>
      <c r="GZU47" s="112"/>
      <c r="GZV47" s="112"/>
      <c r="GZW47" s="112"/>
      <c r="GZX47" s="112"/>
      <c r="GZY47" s="112"/>
      <c r="GZZ47" s="112"/>
      <c r="HAA47" s="112"/>
      <c r="HAB47" s="112"/>
      <c r="HAC47" s="112"/>
      <c r="HAD47" s="112"/>
      <c r="HAE47" s="112"/>
      <c r="HAF47" s="112"/>
      <c r="HAG47" s="112"/>
      <c r="HAH47" s="112"/>
      <c r="HAI47" s="112"/>
      <c r="HAJ47" s="112"/>
      <c r="HAK47" s="112"/>
      <c r="HAL47" s="112"/>
      <c r="HAM47" s="112"/>
      <c r="HAN47" s="112"/>
      <c r="HAO47" s="112"/>
      <c r="HAP47" s="112"/>
      <c r="HAQ47" s="112"/>
      <c r="HAR47" s="112"/>
      <c r="HAS47" s="112"/>
      <c r="HAT47" s="112"/>
      <c r="HAU47" s="112"/>
      <c r="HAV47" s="112"/>
      <c r="HAW47" s="112"/>
      <c r="HAX47" s="112"/>
      <c r="HAY47" s="112"/>
      <c r="HAZ47" s="112"/>
      <c r="HBA47" s="112"/>
      <c r="HBB47" s="112"/>
      <c r="HBC47" s="112"/>
      <c r="HBD47" s="112"/>
      <c r="HBE47" s="112"/>
      <c r="HBF47" s="112"/>
      <c r="HBG47" s="112"/>
      <c r="HBH47" s="112"/>
      <c r="HBI47" s="112"/>
      <c r="HBJ47" s="112"/>
      <c r="HBK47" s="112"/>
      <c r="HBL47" s="112"/>
      <c r="HBM47" s="112"/>
      <c r="HBN47" s="112"/>
      <c r="HBO47" s="112"/>
      <c r="HBP47" s="112"/>
      <c r="HBQ47" s="112"/>
      <c r="HBR47" s="112"/>
      <c r="HBS47" s="112"/>
      <c r="HBT47" s="112"/>
      <c r="HBU47" s="112"/>
      <c r="HBV47" s="112"/>
      <c r="HBW47" s="112"/>
      <c r="HBX47" s="112"/>
      <c r="HBY47" s="112"/>
      <c r="HBZ47" s="112"/>
      <c r="HCA47" s="112"/>
      <c r="HCB47" s="112"/>
      <c r="HCC47" s="112"/>
      <c r="HCD47" s="112"/>
      <c r="HCE47" s="112"/>
      <c r="HCF47" s="112"/>
      <c r="HCG47" s="112"/>
      <c r="HCH47" s="112"/>
      <c r="HCI47" s="112"/>
      <c r="HCJ47" s="112"/>
      <c r="HCK47" s="112"/>
      <c r="HCL47" s="112"/>
      <c r="HCM47" s="112"/>
      <c r="HCN47" s="112"/>
      <c r="HCO47" s="112"/>
      <c r="HCP47" s="112"/>
      <c r="HCQ47" s="112"/>
      <c r="HCR47" s="112"/>
      <c r="HCS47" s="112"/>
      <c r="HCT47" s="112"/>
      <c r="HCU47" s="112"/>
      <c r="HCV47" s="112"/>
      <c r="HCW47" s="112"/>
      <c r="HCX47" s="112"/>
      <c r="HCY47" s="112"/>
      <c r="HCZ47" s="112"/>
      <c r="HDA47" s="112"/>
      <c r="HDB47" s="112"/>
      <c r="HDC47" s="112"/>
      <c r="HDD47" s="112"/>
      <c r="HDE47" s="112"/>
      <c r="HDF47" s="112"/>
      <c r="HDG47" s="112"/>
      <c r="HDH47" s="112"/>
      <c r="HDI47" s="112"/>
      <c r="HDJ47" s="112"/>
      <c r="HDK47" s="112"/>
      <c r="HDL47" s="112"/>
      <c r="HDM47" s="112"/>
      <c r="HDN47" s="112"/>
      <c r="HDO47" s="112"/>
      <c r="HDP47" s="112"/>
      <c r="HDQ47" s="112"/>
      <c r="HDR47" s="112"/>
      <c r="HDS47" s="112"/>
      <c r="HDT47" s="112"/>
      <c r="HDU47" s="112"/>
      <c r="HDV47" s="112"/>
      <c r="HDW47" s="112"/>
      <c r="HDX47" s="112"/>
      <c r="HDY47" s="112"/>
      <c r="HDZ47" s="112"/>
      <c r="HEA47" s="112"/>
      <c r="HEB47" s="112"/>
      <c r="HEC47" s="112"/>
      <c r="HED47" s="112"/>
      <c r="HEE47" s="112"/>
      <c r="HEF47" s="112"/>
      <c r="HEG47" s="112"/>
      <c r="HEH47" s="112"/>
      <c r="HEI47" s="112"/>
      <c r="HEJ47" s="112"/>
      <c r="HEK47" s="112"/>
      <c r="HEL47" s="112"/>
      <c r="HEM47" s="112"/>
      <c r="HEN47" s="112"/>
      <c r="HEO47" s="112"/>
      <c r="HEP47" s="112"/>
      <c r="HEQ47" s="112"/>
      <c r="HER47" s="112"/>
      <c r="HES47" s="112"/>
      <c r="HET47" s="112"/>
      <c r="HEU47" s="112"/>
      <c r="HEV47" s="112"/>
      <c r="HEW47" s="112"/>
      <c r="HEX47" s="112"/>
      <c r="HEY47" s="112"/>
      <c r="HEZ47" s="112"/>
      <c r="HFA47" s="112"/>
      <c r="HFB47" s="112"/>
      <c r="HFC47" s="112"/>
      <c r="HFD47" s="112"/>
      <c r="HFE47" s="112"/>
      <c r="HFF47" s="112"/>
      <c r="HFG47" s="112"/>
      <c r="HFH47" s="112"/>
      <c r="HFI47" s="112"/>
      <c r="HFJ47" s="112"/>
      <c r="HFK47" s="112"/>
      <c r="HFL47" s="112"/>
      <c r="HFM47" s="112"/>
      <c r="HFN47" s="112"/>
      <c r="HFO47" s="112"/>
      <c r="HFP47" s="112"/>
      <c r="HFQ47" s="112"/>
      <c r="HFR47" s="112"/>
      <c r="HFS47" s="112"/>
      <c r="HFT47" s="112"/>
      <c r="HFU47" s="112"/>
      <c r="HFV47" s="112"/>
      <c r="HFW47" s="112"/>
      <c r="HFX47" s="112"/>
      <c r="HFY47" s="112"/>
      <c r="HFZ47" s="112"/>
      <c r="HGA47" s="112"/>
      <c r="HGB47" s="112"/>
      <c r="HGC47" s="112"/>
      <c r="HGD47" s="112"/>
      <c r="HGE47" s="112"/>
      <c r="HGF47" s="112"/>
      <c r="HGG47" s="112"/>
      <c r="HGH47" s="112"/>
      <c r="HGI47" s="112"/>
      <c r="HGJ47" s="112"/>
      <c r="HGK47" s="112"/>
      <c r="HGL47" s="112"/>
      <c r="HGM47" s="112"/>
      <c r="HGN47" s="112"/>
      <c r="HGO47" s="112"/>
      <c r="HGP47" s="112"/>
      <c r="HGQ47" s="112"/>
      <c r="HGR47" s="112"/>
      <c r="HGS47" s="112"/>
      <c r="HGT47" s="112"/>
      <c r="HGU47" s="112"/>
      <c r="HGV47" s="112"/>
      <c r="HGW47" s="112"/>
      <c r="HGX47" s="112"/>
      <c r="HGY47" s="112"/>
      <c r="HGZ47" s="112"/>
      <c r="HHA47" s="112"/>
      <c r="HHB47" s="112"/>
      <c r="HHC47" s="112"/>
      <c r="HHD47" s="112"/>
      <c r="HHE47" s="112"/>
      <c r="HHF47" s="112"/>
      <c r="HHG47" s="112"/>
      <c r="HHH47" s="112"/>
      <c r="HHI47" s="112"/>
      <c r="HHJ47" s="112"/>
      <c r="HHK47" s="112"/>
      <c r="HHL47" s="112"/>
      <c r="HHM47" s="112"/>
      <c r="HHN47" s="112"/>
      <c r="HHO47" s="112"/>
      <c r="HHP47" s="112"/>
      <c r="HHQ47" s="112"/>
      <c r="HHR47" s="112"/>
      <c r="HHS47" s="112"/>
      <c r="HHT47" s="112"/>
      <c r="HHU47" s="112"/>
      <c r="HHV47" s="112"/>
      <c r="HHW47" s="112"/>
      <c r="HHX47" s="112"/>
      <c r="HHY47" s="112"/>
      <c r="HHZ47" s="112"/>
      <c r="HIA47" s="112"/>
      <c r="HIB47" s="112"/>
      <c r="HIC47" s="112"/>
      <c r="HID47" s="112"/>
      <c r="HIE47" s="112"/>
      <c r="HIF47" s="112"/>
      <c r="HIG47" s="112"/>
      <c r="HIH47" s="112"/>
      <c r="HII47" s="112"/>
      <c r="HIJ47" s="112"/>
      <c r="HIK47" s="112"/>
      <c r="HIL47" s="112"/>
      <c r="HIM47" s="112"/>
      <c r="HIN47" s="112"/>
      <c r="HIO47" s="112"/>
      <c r="HIP47" s="112"/>
      <c r="HIQ47" s="112"/>
      <c r="HIR47" s="112"/>
      <c r="HIS47" s="112"/>
      <c r="HIT47" s="112"/>
      <c r="HIU47" s="112"/>
      <c r="HIV47" s="112"/>
      <c r="HIW47" s="112"/>
      <c r="HIX47" s="112"/>
      <c r="HIY47" s="112"/>
      <c r="HIZ47" s="112"/>
      <c r="HJA47" s="112"/>
      <c r="HJB47" s="112"/>
      <c r="HJC47" s="112"/>
      <c r="HJD47" s="112"/>
      <c r="HJE47" s="112"/>
      <c r="HJF47" s="112"/>
      <c r="HJG47" s="112"/>
      <c r="HJH47" s="112"/>
      <c r="HJI47" s="112"/>
      <c r="HJJ47" s="112"/>
      <c r="HJK47" s="112"/>
      <c r="HJL47" s="112"/>
      <c r="HJM47" s="112"/>
      <c r="HJN47" s="112"/>
      <c r="HJO47" s="112"/>
      <c r="HJP47" s="112"/>
      <c r="HJQ47" s="112"/>
      <c r="HJR47" s="112"/>
      <c r="HJS47" s="112"/>
      <c r="HJT47" s="112"/>
      <c r="HJU47" s="112"/>
      <c r="HJV47" s="112"/>
      <c r="HJW47" s="112"/>
      <c r="HJX47" s="112"/>
      <c r="HJY47" s="112"/>
      <c r="HJZ47" s="112"/>
      <c r="HKA47" s="112"/>
      <c r="HKB47" s="112"/>
      <c r="HKC47" s="112"/>
      <c r="HKD47" s="112"/>
      <c r="HKE47" s="112"/>
      <c r="HKF47" s="112"/>
      <c r="HKG47" s="112"/>
      <c r="HKH47" s="112"/>
      <c r="HKI47" s="112"/>
      <c r="HKJ47" s="112"/>
      <c r="HKK47" s="112"/>
      <c r="HKL47" s="112"/>
      <c r="HKM47" s="112"/>
      <c r="HKN47" s="112"/>
      <c r="HKO47" s="112"/>
      <c r="HKP47" s="112"/>
      <c r="HKQ47" s="112"/>
      <c r="HKR47" s="112"/>
      <c r="HKS47" s="112"/>
      <c r="HKT47" s="112"/>
      <c r="HKU47" s="112"/>
      <c r="HKV47" s="112"/>
      <c r="HKW47" s="112"/>
      <c r="HKX47" s="112"/>
      <c r="HKY47" s="112"/>
      <c r="HKZ47" s="112"/>
      <c r="HLA47" s="112"/>
      <c r="HLB47" s="112"/>
      <c r="HLC47" s="112"/>
      <c r="HLD47" s="112"/>
      <c r="HLE47" s="112"/>
      <c r="HLF47" s="112"/>
      <c r="HLG47" s="112"/>
      <c r="HLH47" s="112"/>
      <c r="HLI47" s="112"/>
      <c r="HLJ47" s="112"/>
      <c r="HLK47" s="112"/>
      <c r="HLL47" s="112"/>
      <c r="HLM47" s="112"/>
      <c r="HLN47" s="112"/>
      <c r="HLO47" s="112"/>
      <c r="HLP47" s="112"/>
      <c r="HLQ47" s="112"/>
      <c r="HLR47" s="112"/>
      <c r="HLS47" s="112"/>
      <c r="HLT47" s="112"/>
      <c r="HLU47" s="112"/>
      <c r="HLV47" s="112"/>
      <c r="HLW47" s="112"/>
      <c r="HLX47" s="112"/>
      <c r="HLY47" s="112"/>
      <c r="HLZ47" s="112"/>
      <c r="HMA47" s="112"/>
      <c r="HMB47" s="112"/>
      <c r="HMC47" s="112"/>
      <c r="HMD47" s="112"/>
      <c r="HME47" s="112"/>
      <c r="HMF47" s="112"/>
      <c r="HMG47" s="112"/>
      <c r="HMH47" s="112"/>
      <c r="HMI47" s="112"/>
      <c r="HMJ47" s="112"/>
      <c r="HMK47" s="112"/>
      <c r="HML47" s="112"/>
      <c r="HMM47" s="112"/>
      <c r="HMN47" s="112"/>
      <c r="HMO47" s="112"/>
      <c r="HMP47" s="112"/>
      <c r="HMQ47" s="112"/>
      <c r="HMR47" s="112"/>
      <c r="HMS47" s="112"/>
      <c r="HMT47" s="112"/>
      <c r="HMU47" s="112"/>
      <c r="HMV47" s="112"/>
      <c r="HMW47" s="112"/>
      <c r="HMX47" s="112"/>
      <c r="HMY47" s="112"/>
      <c r="HMZ47" s="112"/>
      <c r="HNA47" s="112"/>
      <c r="HNB47" s="112"/>
      <c r="HNC47" s="112"/>
      <c r="HND47" s="112"/>
      <c r="HNE47" s="112"/>
      <c r="HNF47" s="112"/>
      <c r="HNG47" s="112"/>
      <c r="HNH47" s="112"/>
      <c r="HNI47" s="112"/>
      <c r="HNJ47" s="112"/>
      <c r="HNK47" s="112"/>
      <c r="HNL47" s="112"/>
      <c r="HNM47" s="112"/>
      <c r="HNN47" s="112"/>
      <c r="HNO47" s="112"/>
      <c r="HNP47" s="112"/>
      <c r="HNQ47" s="112"/>
      <c r="HNR47" s="112"/>
      <c r="HNS47" s="112"/>
      <c r="HNT47" s="112"/>
      <c r="HNU47" s="112"/>
      <c r="HNV47" s="112"/>
      <c r="HNW47" s="112"/>
      <c r="HNX47" s="112"/>
      <c r="HNY47" s="112"/>
      <c r="HNZ47" s="112"/>
      <c r="HOA47" s="112"/>
      <c r="HOB47" s="112"/>
      <c r="HOC47" s="112"/>
      <c r="HOD47" s="112"/>
      <c r="HOE47" s="112"/>
      <c r="HOF47" s="112"/>
      <c r="HOG47" s="112"/>
      <c r="HOH47" s="112"/>
      <c r="HOI47" s="112"/>
      <c r="HOJ47" s="112"/>
      <c r="HOK47" s="112"/>
      <c r="HOL47" s="112"/>
      <c r="HOM47" s="112"/>
      <c r="HON47" s="112"/>
      <c r="HOO47" s="112"/>
      <c r="HOP47" s="112"/>
      <c r="HOQ47" s="112"/>
      <c r="HOR47" s="112"/>
      <c r="HOS47" s="112"/>
      <c r="HOT47" s="112"/>
      <c r="HOU47" s="112"/>
      <c r="HOV47" s="112"/>
      <c r="HOW47" s="112"/>
      <c r="HOX47" s="112"/>
      <c r="HOY47" s="112"/>
      <c r="HOZ47" s="112"/>
      <c r="HPA47" s="112"/>
      <c r="HPB47" s="112"/>
      <c r="HPC47" s="112"/>
      <c r="HPD47" s="112"/>
      <c r="HPE47" s="112"/>
      <c r="HPF47" s="112"/>
      <c r="HPG47" s="112"/>
      <c r="HPH47" s="112"/>
      <c r="HPI47" s="112"/>
      <c r="HPJ47" s="112"/>
      <c r="HPK47" s="112"/>
      <c r="HPL47" s="112"/>
      <c r="HPM47" s="112"/>
      <c r="HPN47" s="112"/>
      <c r="HPO47" s="112"/>
      <c r="HPP47" s="112"/>
      <c r="HPQ47" s="112"/>
      <c r="HPR47" s="112"/>
      <c r="HPS47" s="112"/>
      <c r="HPT47" s="112"/>
      <c r="HPU47" s="112"/>
      <c r="HPV47" s="112"/>
      <c r="HPW47" s="112"/>
      <c r="HPX47" s="112"/>
      <c r="HPY47" s="112"/>
      <c r="HPZ47" s="112"/>
      <c r="HQA47" s="112"/>
      <c r="HQB47" s="112"/>
      <c r="HQC47" s="112"/>
      <c r="HQD47" s="112"/>
      <c r="HQE47" s="112"/>
      <c r="HQF47" s="112"/>
      <c r="HQG47" s="112"/>
      <c r="HQH47" s="112"/>
      <c r="HQI47" s="112"/>
      <c r="HQJ47" s="112"/>
      <c r="HQK47" s="112"/>
      <c r="HQL47" s="112"/>
      <c r="HQM47" s="112"/>
      <c r="HQN47" s="112"/>
      <c r="HQO47" s="112"/>
      <c r="HQP47" s="112"/>
      <c r="HQQ47" s="112"/>
      <c r="HQR47" s="112"/>
      <c r="HQS47" s="112"/>
      <c r="HQT47" s="112"/>
      <c r="HQU47" s="112"/>
      <c r="HQV47" s="112"/>
      <c r="HQW47" s="112"/>
      <c r="HQX47" s="112"/>
      <c r="HQY47" s="112"/>
      <c r="HQZ47" s="112"/>
      <c r="HRA47" s="112"/>
      <c r="HRB47" s="112"/>
      <c r="HRC47" s="112"/>
      <c r="HRD47" s="112"/>
      <c r="HRE47" s="112"/>
      <c r="HRF47" s="112"/>
      <c r="HRG47" s="112"/>
      <c r="HRH47" s="112"/>
      <c r="HRI47" s="112"/>
      <c r="HRJ47" s="112"/>
      <c r="HRK47" s="112"/>
      <c r="HRL47" s="112"/>
      <c r="HRM47" s="112"/>
      <c r="HRN47" s="112"/>
      <c r="HRO47" s="112"/>
      <c r="HRP47" s="112"/>
      <c r="HRQ47" s="112"/>
      <c r="HRR47" s="112"/>
      <c r="HRS47" s="112"/>
      <c r="HRT47" s="112"/>
      <c r="HRU47" s="112"/>
      <c r="HRV47" s="112"/>
      <c r="HRW47" s="112"/>
      <c r="HRX47" s="112"/>
      <c r="HRY47" s="112"/>
      <c r="HRZ47" s="112"/>
      <c r="HSA47" s="112"/>
      <c r="HSB47" s="112"/>
      <c r="HSC47" s="112"/>
      <c r="HSD47" s="112"/>
      <c r="HSE47" s="112"/>
      <c r="HSF47" s="112"/>
      <c r="HSG47" s="112"/>
      <c r="HSH47" s="112"/>
      <c r="HSI47" s="112"/>
      <c r="HSJ47" s="112"/>
      <c r="HSK47" s="112"/>
      <c r="HSL47" s="112"/>
      <c r="HSM47" s="112"/>
      <c r="HSN47" s="112"/>
      <c r="HSO47" s="112"/>
      <c r="HSP47" s="112"/>
      <c r="HSQ47" s="112"/>
      <c r="HSR47" s="112"/>
      <c r="HSS47" s="112"/>
      <c r="HST47" s="112"/>
      <c r="HSU47" s="112"/>
      <c r="HSV47" s="112"/>
      <c r="HSW47" s="112"/>
      <c r="HSX47" s="112"/>
      <c r="HSY47" s="112"/>
      <c r="HSZ47" s="112"/>
      <c r="HTA47" s="112"/>
      <c r="HTB47" s="112"/>
      <c r="HTC47" s="112"/>
      <c r="HTD47" s="112"/>
      <c r="HTE47" s="112"/>
      <c r="HTF47" s="112"/>
      <c r="HTG47" s="112"/>
      <c r="HTH47" s="112"/>
      <c r="HTI47" s="112"/>
      <c r="HTJ47" s="112"/>
      <c r="HTK47" s="112"/>
      <c r="HTL47" s="112"/>
      <c r="HTM47" s="112"/>
      <c r="HTN47" s="112"/>
    </row>
    <row r="48" spans="1:5942" ht="9.9499999999999993" hidden="1" customHeight="1" x14ac:dyDescent="0.25">
      <c r="A48" s="397" t="s">
        <v>160</v>
      </c>
      <c r="B48" s="378">
        <f>SUM(B49,B53,B60,B65)</f>
        <v>463</v>
      </c>
      <c r="C48" s="378">
        <f>SUM(C49,C53,C60,C65)</f>
        <v>266</v>
      </c>
      <c r="D48" s="378">
        <f t="shared" si="41"/>
        <v>729</v>
      </c>
      <c r="E48" s="378">
        <f>SUM(E49,E53,E60,E65)</f>
        <v>35</v>
      </c>
      <c r="F48" s="378">
        <f>SUM(F49,F53,F60,F65)</f>
        <v>7</v>
      </c>
      <c r="G48" s="378">
        <f t="shared" si="42"/>
        <v>42</v>
      </c>
      <c r="H48" s="375">
        <f>E48/B48</f>
        <v>7.5593952483801297E-2</v>
      </c>
      <c r="I48" s="375">
        <f>F48/C48</f>
        <v>2.6315789473684209E-2</v>
      </c>
      <c r="J48" s="375">
        <f>G48/D48</f>
        <v>5.7613168724279837E-2</v>
      </c>
      <c r="K48" s="378">
        <f>SUM(K49,K53,K60,K65)</f>
        <v>347</v>
      </c>
      <c r="L48" s="378">
        <f>SUM(L49,L53,L60,L65)</f>
        <v>233</v>
      </c>
      <c r="M48" s="378">
        <f t="shared" si="5"/>
        <v>580</v>
      </c>
      <c r="N48" s="378">
        <f>SUM(N49,N53,N60,N65)</f>
        <v>35</v>
      </c>
      <c r="O48" s="378">
        <f>SUM(O49,O53,O60,O65)</f>
        <v>5</v>
      </c>
      <c r="P48" s="378">
        <f t="shared" si="6"/>
        <v>40</v>
      </c>
      <c r="Q48" s="375">
        <f>N48/K48</f>
        <v>0.10086455331412104</v>
      </c>
      <c r="R48" s="375">
        <f>O48/L48</f>
        <v>2.1459227467811159E-2</v>
      </c>
      <c r="S48" s="375">
        <f>P48/M48</f>
        <v>6.8965517241379309E-2</v>
      </c>
      <c r="T48" s="378">
        <f>SUM(T49,T53,T60,T65)</f>
        <v>268</v>
      </c>
      <c r="U48" s="378">
        <f>SUM(U49,U53,U60,U65)</f>
        <v>216</v>
      </c>
      <c r="V48" s="378">
        <f t="shared" si="10"/>
        <v>484</v>
      </c>
      <c r="W48" s="378">
        <f>SUM(W49,W53,W60,W65)</f>
        <v>12</v>
      </c>
      <c r="X48" s="378">
        <f>SUM(X49,X53,X60,X65)</f>
        <v>9</v>
      </c>
      <c r="Y48" s="378">
        <f t="shared" si="11"/>
        <v>21</v>
      </c>
      <c r="Z48" s="375">
        <f>W48/T48</f>
        <v>4.4776119402985072E-2</v>
      </c>
      <c r="AA48" s="375">
        <f>X48/U48</f>
        <v>4.1666666666666664E-2</v>
      </c>
      <c r="AB48" s="375">
        <f>Y48/V48</f>
        <v>4.3388429752066117E-2</v>
      </c>
      <c r="AC48" s="378">
        <f>SUM(AC49,AC53,AC60,AC65)</f>
        <v>0</v>
      </c>
      <c r="AD48" s="378">
        <f>SUM(AD49,AD53,AD60,AD65)</f>
        <v>0</v>
      </c>
      <c r="AE48" s="378">
        <f t="shared" si="15"/>
        <v>0</v>
      </c>
      <c r="AF48" s="378">
        <f>SUM(AF49,AF53,AF60,AF65)</f>
        <v>0</v>
      </c>
      <c r="AG48" s="378">
        <f>SUM(AG49,AG53,AG60,AG65)</f>
        <v>0</v>
      </c>
      <c r="AH48" s="378">
        <f t="shared" si="16"/>
        <v>0</v>
      </c>
      <c r="AI48" s="375" t="e">
        <f>AF48/AC48</f>
        <v>#DIV/0!</v>
      </c>
      <c r="AJ48" s="375" t="e">
        <f>AG48/AD48</f>
        <v>#DIV/0!</v>
      </c>
      <c r="AK48" s="375" t="e">
        <f>AH48/AE48</f>
        <v>#DIV/0!</v>
      </c>
      <c r="AL48" s="378">
        <f>SUM(AL49,AL53,AL60,AL65)</f>
        <v>1078</v>
      </c>
      <c r="AM48" s="378">
        <f>SUM(AM49,AM53,AM60,AM65)</f>
        <v>715</v>
      </c>
      <c r="AN48" s="378">
        <f t="shared" si="45"/>
        <v>1793</v>
      </c>
      <c r="AO48" s="378">
        <f>SUM(AO49,AO53,AO60,AO65)</f>
        <v>82</v>
      </c>
      <c r="AP48" s="378">
        <f>SUM(AP49,AP53,AP60,AP65)</f>
        <v>21</v>
      </c>
      <c r="AQ48" s="378">
        <f t="shared" si="133"/>
        <v>103</v>
      </c>
      <c r="AR48" s="375">
        <f>AO48/AL48</f>
        <v>7.6066790352504632E-2</v>
      </c>
      <c r="AS48" s="375">
        <f t="shared" si="23"/>
        <v>2.937062937062937E-2</v>
      </c>
      <c r="AT48" s="375">
        <f t="shared" si="24"/>
        <v>5.7445621862799778E-2</v>
      </c>
      <c r="AU48" s="49"/>
    </row>
    <row r="49" spans="1:5942" s="111" customFormat="1" ht="9.9499999999999993" hidden="1" customHeight="1" x14ac:dyDescent="0.25">
      <c r="A49" s="386" t="s">
        <v>36</v>
      </c>
      <c r="B49" s="337">
        <f>SUM(B50:B50)</f>
        <v>102</v>
      </c>
      <c r="C49" s="337">
        <f>SUM(C50:C50)</f>
        <v>0</v>
      </c>
      <c r="D49" s="337">
        <f t="shared" si="41"/>
        <v>102</v>
      </c>
      <c r="E49" s="337">
        <f>SUM(E50:E50)</f>
        <v>4</v>
      </c>
      <c r="F49" s="337">
        <f>SUM(F50:F50)</f>
        <v>0</v>
      </c>
      <c r="G49" s="337">
        <f t="shared" si="42"/>
        <v>4</v>
      </c>
      <c r="H49" s="263">
        <f t="shared" si="43"/>
        <v>3.9215686274509803E-2</v>
      </c>
      <c r="I49" s="263" t="e">
        <f t="shared" ref="I49:I108" si="140">F49/C49</f>
        <v>#DIV/0!</v>
      </c>
      <c r="J49" s="263">
        <f t="shared" ref="J49:J108" si="141">G49/D49</f>
        <v>3.9215686274509803E-2</v>
      </c>
      <c r="K49" s="337">
        <f>SUM(K50:K52)</f>
        <v>99</v>
      </c>
      <c r="L49" s="337">
        <f>SUM(L50:L52)</f>
        <v>0</v>
      </c>
      <c r="M49" s="337">
        <f t="shared" si="5"/>
        <v>99</v>
      </c>
      <c r="N49" s="337">
        <f>SUM(N50:N52)</f>
        <v>8</v>
      </c>
      <c r="O49" s="337">
        <f>SUM(O50:O52)</f>
        <v>0</v>
      </c>
      <c r="P49" s="337">
        <f t="shared" si="6"/>
        <v>8</v>
      </c>
      <c r="Q49" s="263">
        <f t="shared" ref="Q49:Q108" si="142">N49/K49</f>
        <v>8.0808080808080815E-2</v>
      </c>
      <c r="R49" s="263" t="e">
        <f t="shared" ref="R49:R108" si="143">O49/L49</f>
        <v>#DIV/0!</v>
      </c>
      <c r="S49" s="263">
        <f t="shared" ref="S49:S108" si="144">P49/M49</f>
        <v>8.0808080808080815E-2</v>
      </c>
      <c r="T49" s="337">
        <f>SUM(T50:T52)</f>
        <v>85</v>
      </c>
      <c r="U49" s="337">
        <f>SUM(U50:U52)</f>
        <v>0</v>
      </c>
      <c r="V49" s="337">
        <f t="shared" si="10"/>
        <v>85</v>
      </c>
      <c r="W49" s="337">
        <f>SUM(W50:W52)</f>
        <v>7</v>
      </c>
      <c r="X49" s="337">
        <f>SUM(X50:X52)</f>
        <v>0</v>
      </c>
      <c r="Y49" s="337">
        <f t="shared" si="11"/>
        <v>7</v>
      </c>
      <c r="Z49" s="263">
        <f t="shared" ref="Z49:Z108" si="145">W49/T49</f>
        <v>8.2352941176470587E-2</v>
      </c>
      <c r="AA49" s="263" t="e">
        <f t="shared" ref="AA49:AA108" si="146">X49/U49</f>
        <v>#DIV/0!</v>
      </c>
      <c r="AB49" s="263">
        <f t="shared" ref="AB49:AB108" si="147">Y49/V49</f>
        <v>8.2352941176470587E-2</v>
      </c>
      <c r="AC49" s="337">
        <f t="shared" ref="AC49:AD49" si="148">SUM(AC50:AC52)</f>
        <v>0</v>
      </c>
      <c r="AD49" s="337">
        <f t="shared" si="148"/>
        <v>0</v>
      </c>
      <c r="AE49" s="337">
        <f t="shared" si="15"/>
        <v>0</v>
      </c>
      <c r="AF49" s="337">
        <f t="shared" ref="AF49:AG49" si="149">SUM(AF50:AF52)</f>
        <v>0</v>
      </c>
      <c r="AG49" s="337">
        <f t="shared" si="149"/>
        <v>0</v>
      </c>
      <c r="AH49" s="337">
        <f t="shared" si="16"/>
        <v>0</v>
      </c>
      <c r="AI49" s="263" t="e">
        <f t="shared" ref="AI49:AI108" si="150">AF49/AC49</f>
        <v>#DIV/0!</v>
      </c>
      <c r="AJ49" s="263" t="e">
        <f t="shared" ref="AJ49:AJ108" si="151">AG49/AD49</f>
        <v>#DIV/0!</v>
      </c>
      <c r="AK49" s="263" t="e">
        <f t="shared" ref="AK49:AK108" si="152">AH49/AE49</f>
        <v>#DIV/0!</v>
      </c>
      <c r="AL49" s="337">
        <f>SUM(AL50:AL52)</f>
        <v>286</v>
      </c>
      <c r="AM49" s="337">
        <f>SUM(AM50:AM52)</f>
        <v>0</v>
      </c>
      <c r="AN49" s="337">
        <f t="shared" si="45"/>
        <v>286</v>
      </c>
      <c r="AO49" s="337">
        <f>SUM(AO50:AO52)</f>
        <v>19</v>
      </c>
      <c r="AP49" s="337">
        <f>SUM(AP50:AP52)</f>
        <v>0</v>
      </c>
      <c r="AQ49" s="337">
        <f t="shared" si="133"/>
        <v>19</v>
      </c>
      <c r="AR49" s="263">
        <f t="shared" ref="AR49:AR50" si="153">AO49/AL49</f>
        <v>6.6433566433566432E-2</v>
      </c>
      <c r="AS49" s="263" t="e">
        <f t="shared" si="23"/>
        <v>#DIV/0!</v>
      </c>
      <c r="AT49" s="263">
        <f t="shared" si="24"/>
        <v>6.6433566433566432E-2</v>
      </c>
      <c r="AU49" s="117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  <c r="IU49" s="112"/>
      <c r="IV49" s="112"/>
      <c r="IW49" s="112"/>
      <c r="IX49" s="112"/>
      <c r="IY49" s="112"/>
      <c r="IZ49" s="112"/>
      <c r="JA49" s="112"/>
      <c r="JB49" s="112"/>
      <c r="JC49" s="112"/>
      <c r="JD49" s="112"/>
      <c r="JE49" s="112"/>
      <c r="JF49" s="112"/>
      <c r="JG49" s="112"/>
      <c r="JH49" s="112"/>
      <c r="JI49" s="112"/>
      <c r="JJ49" s="112"/>
      <c r="JK49" s="112"/>
      <c r="JL49" s="112"/>
      <c r="JM49" s="112"/>
      <c r="JN49" s="112"/>
      <c r="JO49" s="112"/>
      <c r="JP49" s="112"/>
      <c r="JQ49" s="112"/>
      <c r="JR49" s="112"/>
      <c r="JS49" s="112"/>
      <c r="JT49" s="112"/>
      <c r="JU49" s="112"/>
      <c r="JV49" s="112"/>
      <c r="JW49" s="112"/>
      <c r="JX49" s="112"/>
      <c r="JY49" s="112"/>
      <c r="JZ49" s="112"/>
      <c r="KA49" s="112"/>
      <c r="KB49" s="112"/>
      <c r="KC49" s="112"/>
      <c r="KD49" s="112"/>
      <c r="KE49" s="112"/>
      <c r="KF49" s="112"/>
      <c r="KG49" s="112"/>
      <c r="KH49" s="112"/>
      <c r="KI49" s="112"/>
      <c r="KJ49" s="112"/>
      <c r="KK49" s="112"/>
      <c r="KL49" s="112"/>
      <c r="KM49" s="112"/>
      <c r="KN49" s="112"/>
      <c r="KO49" s="112"/>
      <c r="KP49" s="112"/>
      <c r="KQ49" s="112"/>
      <c r="KR49" s="112"/>
      <c r="KS49" s="112"/>
      <c r="KT49" s="112"/>
      <c r="KU49" s="112"/>
      <c r="KV49" s="112"/>
      <c r="KW49" s="112"/>
      <c r="KX49" s="112"/>
      <c r="KY49" s="112"/>
      <c r="KZ49" s="112"/>
      <c r="LA49" s="112"/>
      <c r="LB49" s="112"/>
      <c r="LC49" s="112"/>
      <c r="LD49" s="112"/>
      <c r="LE49" s="112"/>
      <c r="LF49" s="112"/>
      <c r="LG49" s="112"/>
      <c r="LH49" s="112"/>
      <c r="LI49" s="112"/>
      <c r="LJ49" s="112"/>
      <c r="LK49" s="112"/>
      <c r="LL49" s="112"/>
      <c r="LM49" s="112"/>
      <c r="LN49" s="112"/>
      <c r="LO49" s="112"/>
      <c r="LP49" s="112"/>
      <c r="LQ49" s="112"/>
      <c r="LR49" s="112"/>
      <c r="LS49" s="112"/>
      <c r="LT49" s="112"/>
      <c r="LU49" s="112"/>
      <c r="LV49" s="112"/>
      <c r="LW49" s="112"/>
      <c r="LX49" s="112"/>
      <c r="LY49" s="112"/>
      <c r="LZ49" s="112"/>
      <c r="MA49" s="112"/>
      <c r="MB49" s="112"/>
      <c r="MC49" s="112"/>
      <c r="MD49" s="112"/>
      <c r="ME49" s="112"/>
      <c r="MF49" s="112"/>
      <c r="MG49" s="112"/>
      <c r="MH49" s="112"/>
      <c r="MI49" s="112"/>
      <c r="MJ49" s="112"/>
      <c r="MK49" s="112"/>
      <c r="ML49" s="112"/>
      <c r="MM49" s="112"/>
      <c r="MN49" s="112"/>
      <c r="MO49" s="112"/>
      <c r="MP49" s="112"/>
      <c r="MQ49" s="112"/>
      <c r="MR49" s="112"/>
      <c r="MS49" s="112"/>
      <c r="MT49" s="112"/>
      <c r="MU49" s="112"/>
      <c r="MV49" s="112"/>
      <c r="MW49" s="112"/>
      <c r="MX49" s="112"/>
      <c r="MY49" s="112"/>
      <c r="MZ49" s="112"/>
      <c r="NA49" s="112"/>
      <c r="NB49" s="112"/>
      <c r="NC49" s="112"/>
      <c r="ND49" s="112"/>
      <c r="NE49" s="112"/>
      <c r="NF49" s="112"/>
      <c r="NG49" s="112"/>
      <c r="NH49" s="112"/>
      <c r="NI49" s="112"/>
      <c r="NJ49" s="112"/>
      <c r="NK49" s="112"/>
      <c r="NL49" s="112"/>
      <c r="NM49" s="112"/>
      <c r="NN49" s="112"/>
      <c r="NO49" s="112"/>
      <c r="NP49" s="112"/>
      <c r="NQ49" s="112"/>
      <c r="NR49" s="112"/>
      <c r="NS49" s="112"/>
      <c r="NT49" s="112"/>
      <c r="NU49" s="112"/>
      <c r="NV49" s="112"/>
      <c r="NW49" s="112"/>
      <c r="NX49" s="112"/>
      <c r="NY49" s="112"/>
      <c r="NZ49" s="112"/>
      <c r="OA49" s="112"/>
      <c r="OB49" s="112"/>
      <c r="OC49" s="112"/>
      <c r="OD49" s="112"/>
      <c r="OE49" s="112"/>
      <c r="OF49" s="112"/>
      <c r="OG49" s="112"/>
      <c r="OH49" s="112"/>
      <c r="OI49" s="112"/>
      <c r="OJ49" s="112"/>
      <c r="OK49" s="112"/>
      <c r="OL49" s="112"/>
      <c r="OM49" s="112"/>
      <c r="ON49" s="112"/>
      <c r="OO49" s="112"/>
      <c r="OP49" s="112"/>
      <c r="OQ49" s="112"/>
      <c r="OR49" s="112"/>
      <c r="OS49" s="112"/>
      <c r="OT49" s="112"/>
      <c r="OU49" s="112"/>
      <c r="OV49" s="112"/>
      <c r="OW49" s="112"/>
      <c r="OX49" s="112"/>
      <c r="OY49" s="112"/>
      <c r="OZ49" s="112"/>
      <c r="PA49" s="112"/>
      <c r="PB49" s="112"/>
      <c r="PC49" s="112"/>
      <c r="PD49" s="112"/>
      <c r="PE49" s="112"/>
      <c r="PF49" s="112"/>
      <c r="PG49" s="112"/>
      <c r="PH49" s="112"/>
      <c r="PI49" s="112"/>
      <c r="PJ49" s="112"/>
      <c r="PK49" s="112"/>
      <c r="PL49" s="112"/>
      <c r="PM49" s="112"/>
      <c r="PN49" s="112"/>
      <c r="PO49" s="112"/>
      <c r="PP49" s="112"/>
      <c r="PQ49" s="112"/>
      <c r="PR49" s="112"/>
      <c r="PS49" s="112"/>
      <c r="PT49" s="112"/>
      <c r="PU49" s="112"/>
      <c r="PV49" s="112"/>
      <c r="PW49" s="112"/>
      <c r="PX49" s="112"/>
      <c r="PY49" s="112"/>
      <c r="PZ49" s="112"/>
      <c r="QA49" s="112"/>
      <c r="QB49" s="112"/>
      <c r="QC49" s="112"/>
      <c r="QD49" s="112"/>
      <c r="QE49" s="112"/>
      <c r="QF49" s="112"/>
      <c r="QG49" s="112"/>
      <c r="QH49" s="112"/>
      <c r="QI49" s="112"/>
      <c r="QJ49" s="112"/>
      <c r="QK49" s="112"/>
      <c r="QL49" s="112"/>
      <c r="QM49" s="112"/>
      <c r="QN49" s="112"/>
      <c r="QO49" s="112"/>
      <c r="QP49" s="112"/>
      <c r="QQ49" s="112"/>
      <c r="QR49" s="112"/>
      <c r="QS49" s="112"/>
      <c r="QT49" s="112"/>
      <c r="QU49" s="112"/>
      <c r="QV49" s="112"/>
      <c r="QW49" s="112"/>
      <c r="QX49" s="112"/>
      <c r="QY49" s="112"/>
      <c r="QZ49" s="112"/>
      <c r="RA49" s="112"/>
      <c r="RB49" s="112"/>
      <c r="RC49" s="112"/>
      <c r="RD49" s="112"/>
      <c r="RE49" s="112"/>
      <c r="RF49" s="112"/>
      <c r="RG49" s="112"/>
      <c r="RH49" s="112"/>
      <c r="RI49" s="112"/>
      <c r="RJ49" s="112"/>
      <c r="RK49" s="112"/>
      <c r="RL49" s="112"/>
      <c r="RM49" s="112"/>
      <c r="RN49" s="112"/>
      <c r="RO49" s="112"/>
      <c r="RP49" s="112"/>
      <c r="RQ49" s="112"/>
      <c r="RR49" s="112"/>
      <c r="RS49" s="112"/>
      <c r="RT49" s="112"/>
      <c r="RU49" s="112"/>
      <c r="RV49" s="112"/>
      <c r="RW49" s="112"/>
      <c r="RX49" s="112"/>
      <c r="RY49" s="112"/>
      <c r="RZ49" s="112"/>
      <c r="SA49" s="112"/>
      <c r="SB49" s="112"/>
      <c r="SC49" s="112"/>
      <c r="SD49" s="112"/>
      <c r="SE49" s="112"/>
      <c r="SF49" s="112"/>
      <c r="SG49" s="112"/>
      <c r="SH49" s="112"/>
      <c r="SI49" s="112"/>
      <c r="SJ49" s="112"/>
      <c r="SK49" s="112"/>
      <c r="SL49" s="112"/>
      <c r="SM49" s="112"/>
      <c r="SN49" s="112"/>
      <c r="SO49" s="112"/>
      <c r="SP49" s="112"/>
      <c r="SQ49" s="112"/>
      <c r="SR49" s="112"/>
      <c r="SS49" s="112"/>
      <c r="ST49" s="112"/>
      <c r="SU49" s="112"/>
      <c r="SV49" s="112"/>
      <c r="SW49" s="112"/>
      <c r="SX49" s="112"/>
      <c r="SY49" s="112"/>
      <c r="SZ49" s="112"/>
      <c r="TA49" s="112"/>
      <c r="TB49" s="112"/>
      <c r="TC49" s="112"/>
      <c r="TD49" s="112"/>
      <c r="TE49" s="112"/>
      <c r="TF49" s="112"/>
      <c r="TG49" s="112"/>
      <c r="TH49" s="112"/>
      <c r="TI49" s="112"/>
      <c r="TJ49" s="112"/>
      <c r="TK49" s="112"/>
      <c r="TL49" s="112"/>
      <c r="TM49" s="112"/>
      <c r="TN49" s="112"/>
      <c r="TO49" s="112"/>
      <c r="TP49" s="112"/>
      <c r="TQ49" s="112"/>
      <c r="TR49" s="112"/>
      <c r="TS49" s="112"/>
      <c r="TT49" s="112"/>
      <c r="TU49" s="112"/>
      <c r="TV49" s="112"/>
      <c r="TW49" s="112"/>
      <c r="TX49" s="112"/>
      <c r="TY49" s="112"/>
      <c r="TZ49" s="112"/>
      <c r="UA49" s="112"/>
      <c r="UB49" s="112"/>
      <c r="UC49" s="112"/>
      <c r="UD49" s="112"/>
      <c r="UE49" s="112"/>
      <c r="UF49" s="112"/>
      <c r="UG49" s="112"/>
      <c r="UH49" s="112"/>
      <c r="UI49" s="112"/>
      <c r="UJ49" s="112"/>
      <c r="UK49" s="112"/>
      <c r="UL49" s="112"/>
      <c r="UM49" s="112"/>
      <c r="UN49" s="112"/>
      <c r="UO49" s="112"/>
      <c r="UP49" s="112"/>
      <c r="UQ49" s="112"/>
      <c r="UR49" s="112"/>
      <c r="US49" s="112"/>
      <c r="UT49" s="112"/>
      <c r="UU49" s="112"/>
      <c r="UV49" s="112"/>
      <c r="UW49" s="112"/>
      <c r="UX49" s="112"/>
      <c r="UY49" s="112"/>
      <c r="UZ49" s="112"/>
      <c r="VA49" s="112"/>
      <c r="VB49" s="112"/>
      <c r="VC49" s="112"/>
      <c r="VD49" s="112"/>
      <c r="VE49" s="112"/>
      <c r="VF49" s="112"/>
      <c r="VG49" s="112"/>
      <c r="VH49" s="112"/>
      <c r="VI49" s="112"/>
      <c r="VJ49" s="112"/>
      <c r="VK49" s="112"/>
      <c r="VL49" s="112"/>
      <c r="VM49" s="112"/>
      <c r="VN49" s="112"/>
      <c r="VO49" s="112"/>
      <c r="VP49" s="112"/>
      <c r="VQ49" s="112"/>
      <c r="VR49" s="112"/>
      <c r="VS49" s="112"/>
      <c r="VT49" s="112"/>
      <c r="VU49" s="112"/>
      <c r="VV49" s="112"/>
      <c r="VW49" s="112"/>
      <c r="VX49" s="112"/>
      <c r="VY49" s="112"/>
      <c r="VZ49" s="112"/>
      <c r="WA49" s="112"/>
      <c r="WB49" s="112"/>
      <c r="WC49" s="112"/>
      <c r="WD49" s="112"/>
      <c r="WE49" s="112"/>
      <c r="WF49" s="112"/>
      <c r="WG49" s="112"/>
      <c r="WH49" s="112"/>
      <c r="WI49" s="112"/>
      <c r="WJ49" s="112"/>
      <c r="WK49" s="112"/>
      <c r="WL49" s="112"/>
      <c r="WM49" s="112"/>
      <c r="WN49" s="112"/>
      <c r="WO49" s="112"/>
      <c r="WP49" s="112"/>
      <c r="WQ49" s="112"/>
      <c r="WR49" s="112"/>
      <c r="WS49" s="112"/>
      <c r="WT49" s="112"/>
      <c r="WU49" s="112"/>
      <c r="WV49" s="112"/>
      <c r="WW49" s="112"/>
      <c r="WX49" s="112"/>
      <c r="WY49" s="112"/>
      <c r="WZ49" s="112"/>
      <c r="XA49" s="112"/>
      <c r="XB49" s="112"/>
      <c r="XC49" s="112"/>
      <c r="XD49" s="112"/>
      <c r="XE49" s="112"/>
      <c r="XF49" s="112"/>
      <c r="XG49" s="112"/>
      <c r="XH49" s="112"/>
      <c r="XI49" s="112"/>
      <c r="XJ49" s="112"/>
      <c r="XK49" s="112"/>
      <c r="XL49" s="112"/>
      <c r="XM49" s="112"/>
      <c r="XN49" s="112"/>
      <c r="XO49" s="112"/>
      <c r="XP49" s="112"/>
      <c r="XQ49" s="112"/>
      <c r="XR49" s="112"/>
      <c r="XS49" s="112"/>
      <c r="XT49" s="112"/>
      <c r="XU49" s="112"/>
      <c r="XV49" s="112"/>
      <c r="XW49" s="112"/>
      <c r="XX49" s="112"/>
      <c r="XY49" s="112"/>
      <c r="XZ49" s="112"/>
      <c r="YA49" s="112"/>
      <c r="YB49" s="112"/>
      <c r="YC49" s="112"/>
      <c r="YD49" s="112"/>
      <c r="YE49" s="112"/>
      <c r="YF49" s="112"/>
      <c r="YG49" s="112"/>
      <c r="YH49" s="112"/>
      <c r="YI49" s="112"/>
      <c r="YJ49" s="112"/>
      <c r="YK49" s="112"/>
      <c r="YL49" s="112"/>
      <c r="YM49" s="112"/>
      <c r="YN49" s="112"/>
      <c r="YO49" s="112"/>
      <c r="YP49" s="112"/>
      <c r="YQ49" s="112"/>
      <c r="YR49" s="112"/>
      <c r="YS49" s="112"/>
      <c r="YT49" s="112"/>
      <c r="YU49" s="112"/>
      <c r="YV49" s="112"/>
      <c r="YW49" s="112"/>
      <c r="YX49" s="112"/>
      <c r="YY49" s="112"/>
      <c r="YZ49" s="112"/>
      <c r="ZA49" s="112"/>
      <c r="ZB49" s="112"/>
      <c r="ZC49" s="112"/>
      <c r="ZD49" s="112"/>
      <c r="ZE49" s="112"/>
      <c r="ZF49" s="112"/>
      <c r="ZG49" s="112"/>
      <c r="ZH49" s="112"/>
      <c r="ZI49" s="112"/>
      <c r="ZJ49" s="112"/>
      <c r="ZK49" s="112"/>
      <c r="ZL49" s="112"/>
      <c r="ZM49" s="112"/>
      <c r="ZN49" s="112"/>
      <c r="ZO49" s="112"/>
      <c r="ZP49" s="112"/>
      <c r="ZQ49" s="112"/>
      <c r="ZR49" s="112"/>
      <c r="ZS49" s="112"/>
      <c r="ZT49" s="112"/>
      <c r="ZU49" s="112"/>
      <c r="ZV49" s="112"/>
      <c r="ZW49" s="112"/>
      <c r="ZX49" s="112"/>
      <c r="ZY49" s="112"/>
      <c r="ZZ49" s="112"/>
      <c r="AAA49" s="112"/>
      <c r="AAB49" s="112"/>
      <c r="AAC49" s="112"/>
      <c r="AAD49" s="112"/>
      <c r="AAE49" s="112"/>
      <c r="AAF49" s="112"/>
      <c r="AAG49" s="112"/>
      <c r="AAH49" s="112"/>
      <c r="AAI49" s="112"/>
      <c r="AAJ49" s="112"/>
      <c r="AAK49" s="112"/>
      <c r="AAL49" s="112"/>
      <c r="AAM49" s="112"/>
      <c r="AAN49" s="112"/>
      <c r="AAO49" s="112"/>
      <c r="AAP49" s="112"/>
      <c r="AAQ49" s="112"/>
      <c r="AAR49" s="112"/>
      <c r="AAS49" s="112"/>
      <c r="AAT49" s="112"/>
      <c r="AAU49" s="112"/>
      <c r="AAV49" s="112"/>
      <c r="AAW49" s="112"/>
      <c r="AAX49" s="112"/>
      <c r="AAY49" s="112"/>
      <c r="AAZ49" s="112"/>
      <c r="ABA49" s="112"/>
      <c r="ABB49" s="112"/>
      <c r="ABC49" s="112"/>
      <c r="ABD49" s="112"/>
      <c r="ABE49" s="112"/>
      <c r="ABF49" s="112"/>
      <c r="ABG49" s="112"/>
      <c r="ABH49" s="112"/>
      <c r="ABI49" s="112"/>
      <c r="ABJ49" s="112"/>
      <c r="ABK49" s="112"/>
      <c r="ABL49" s="112"/>
      <c r="ABM49" s="112"/>
      <c r="ABN49" s="112"/>
      <c r="ABO49" s="112"/>
      <c r="ABP49" s="112"/>
      <c r="ABQ49" s="112"/>
      <c r="ABR49" s="112"/>
      <c r="ABS49" s="112"/>
      <c r="ABT49" s="112"/>
      <c r="ABU49" s="112"/>
      <c r="ABV49" s="112"/>
      <c r="ABW49" s="112"/>
      <c r="ABX49" s="112"/>
      <c r="ABY49" s="112"/>
      <c r="ABZ49" s="112"/>
      <c r="ACA49" s="112"/>
      <c r="ACB49" s="112"/>
      <c r="ACC49" s="112"/>
      <c r="ACD49" s="112"/>
      <c r="ACE49" s="112"/>
      <c r="ACF49" s="112"/>
      <c r="ACG49" s="112"/>
      <c r="ACH49" s="112"/>
      <c r="ACI49" s="112"/>
      <c r="ACJ49" s="112"/>
      <c r="ACK49" s="112"/>
      <c r="ACL49" s="112"/>
      <c r="ACM49" s="112"/>
      <c r="ACN49" s="112"/>
      <c r="ACO49" s="112"/>
      <c r="ACP49" s="112"/>
      <c r="ACQ49" s="112"/>
      <c r="ACR49" s="112"/>
      <c r="ACS49" s="112"/>
      <c r="ACT49" s="112"/>
      <c r="ACU49" s="112"/>
      <c r="ACV49" s="112"/>
      <c r="ACW49" s="112"/>
      <c r="ACX49" s="112"/>
      <c r="ACY49" s="112"/>
      <c r="ACZ49" s="112"/>
      <c r="ADA49" s="112"/>
      <c r="ADB49" s="112"/>
      <c r="ADC49" s="112"/>
      <c r="ADD49" s="112"/>
      <c r="ADE49" s="112"/>
      <c r="ADF49" s="112"/>
      <c r="ADG49" s="112"/>
      <c r="ADH49" s="112"/>
      <c r="ADI49" s="112"/>
      <c r="ADJ49" s="112"/>
      <c r="ADK49" s="112"/>
      <c r="ADL49" s="112"/>
      <c r="ADM49" s="112"/>
      <c r="ADN49" s="112"/>
      <c r="ADO49" s="112"/>
      <c r="ADP49" s="112"/>
      <c r="ADQ49" s="112"/>
      <c r="ADR49" s="112"/>
      <c r="ADS49" s="112"/>
      <c r="ADT49" s="112"/>
      <c r="ADU49" s="112"/>
      <c r="ADV49" s="112"/>
      <c r="ADW49" s="112"/>
      <c r="ADX49" s="112"/>
      <c r="ADY49" s="112"/>
      <c r="ADZ49" s="112"/>
      <c r="AEA49" s="112"/>
      <c r="AEB49" s="112"/>
      <c r="AEC49" s="112"/>
      <c r="AED49" s="112"/>
      <c r="AEE49" s="112"/>
      <c r="AEF49" s="112"/>
      <c r="AEG49" s="112"/>
      <c r="AEH49" s="112"/>
      <c r="AEI49" s="112"/>
      <c r="AEJ49" s="112"/>
      <c r="AEK49" s="112"/>
      <c r="AEL49" s="112"/>
      <c r="AEM49" s="112"/>
      <c r="AEN49" s="112"/>
      <c r="AEO49" s="112"/>
      <c r="AEP49" s="112"/>
      <c r="AEQ49" s="112"/>
      <c r="AER49" s="112"/>
      <c r="AES49" s="112"/>
      <c r="AET49" s="112"/>
      <c r="AEU49" s="112"/>
      <c r="AEV49" s="112"/>
      <c r="AEW49" s="112"/>
      <c r="AEX49" s="112"/>
      <c r="AEY49" s="112"/>
      <c r="AEZ49" s="112"/>
      <c r="AFA49" s="112"/>
      <c r="AFB49" s="112"/>
      <c r="AFC49" s="112"/>
      <c r="AFD49" s="112"/>
      <c r="AFE49" s="112"/>
      <c r="AFF49" s="112"/>
      <c r="AFG49" s="112"/>
      <c r="AFH49" s="112"/>
      <c r="AFI49" s="112"/>
      <c r="AFJ49" s="112"/>
      <c r="AFK49" s="112"/>
      <c r="AFL49" s="112"/>
      <c r="AFM49" s="112"/>
      <c r="AFN49" s="112"/>
      <c r="AFO49" s="112"/>
      <c r="AFP49" s="112"/>
      <c r="AFQ49" s="112"/>
      <c r="AFR49" s="112"/>
      <c r="AFS49" s="112"/>
      <c r="AFT49" s="112"/>
      <c r="AFU49" s="112"/>
      <c r="AFV49" s="112"/>
      <c r="AFW49" s="112"/>
      <c r="AFX49" s="112"/>
      <c r="AFY49" s="112"/>
      <c r="AFZ49" s="112"/>
      <c r="AGA49" s="112"/>
      <c r="AGB49" s="112"/>
      <c r="AGC49" s="112"/>
      <c r="AGD49" s="112"/>
      <c r="AGE49" s="112"/>
      <c r="AGF49" s="112"/>
      <c r="AGG49" s="112"/>
      <c r="AGH49" s="112"/>
      <c r="AGI49" s="112"/>
      <c r="AGJ49" s="112"/>
      <c r="AGK49" s="112"/>
      <c r="AGL49" s="112"/>
      <c r="AGM49" s="112"/>
      <c r="AGN49" s="112"/>
      <c r="AGO49" s="112"/>
      <c r="AGP49" s="112"/>
      <c r="AGQ49" s="112"/>
      <c r="AGR49" s="112"/>
      <c r="AGS49" s="112"/>
      <c r="AGT49" s="112"/>
      <c r="AGU49" s="112"/>
      <c r="AGV49" s="112"/>
      <c r="AGW49" s="112"/>
      <c r="AGX49" s="112"/>
      <c r="AGY49" s="112"/>
      <c r="AGZ49" s="112"/>
      <c r="AHA49" s="112"/>
      <c r="AHB49" s="112"/>
      <c r="AHC49" s="112"/>
      <c r="AHD49" s="112"/>
      <c r="AHE49" s="112"/>
      <c r="AHF49" s="112"/>
      <c r="AHG49" s="112"/>
      <c r="AHH49" s="112"/>
      <c r="AHI49" s="112"/>
      <c r="AHJ49" s="112"/>
      <c r="AHK49" s="112"/>
      <c r="AHL49" s="112"/>
      <c r="AHM49" s="112"/>
      <c r="AHN49" s="112"/>
      <c r="AHO49" s="112"/>
      <c r="AHP49" s="112"/>
      <c r="AHQ49" s="112"/>
      <c r="AHR49" s="112"/>
      <c r="AHS49" s="112"/>
      <c r="AHT49" s="112"/>
      <c r="AHU49" s="112"/>
      <c r="AHV49" s="112"/>
      <c r="AHW49" s="112"/>
      <c r="AHX49" s="112"/>
      <c r="AHY49" s="112"/>
      <c r="AHZ49" s="112"/>
      <c r="AIA49" s="112"/>
      <c r="AIB49" s="112"/>
      <c r="AIC49" s="112"/>
      <c r="AID49" s="112"/>
      <c r="AIE49" s="112"/>
      <c r="AIF49" s="112"/>
      <c r="AIG49" s="112"/>
      <c r="AIH49" s="112"/>
      <c r="AII49" s="112"/>
      <c r="AIJ49" s="112"/>
      <c r="AIK49" s="112"/>
      <c r="AIL49" s="112"/>
      <c r="AIM49" s="112"/>
      <c r="AIN49" s="112"/>
      <c r="AIO49" s="112"/>
      <c r="AIP49" s="112"/>
      <c r="AIQ49" s="112"/>
      <c r="AIR49" s="112"/>
      <c r="AIS49" s="112"/>
      <c r="AIT49" s="112"/>
      <c r="AIU49" s="112"/>
      <c r="AIV49" s="112"/>
      <c r="AIW49" s="112"/>
      <c r="AIX49" s="112"/>
      <c r="AIY49" s="112"/>
      <c r="AIZ49" s="112"/>
      <c r="AJA49" s="112"/>
      <c r="AJB49" s="112"/>
      <c r="AJC49" s="112"/>
      <c r="AJD49" s="112"/>
      <c r="AJE49" s="112"/>
      <c r="AJF49" s="112"/>
      <c r="AJG49" s="112"/>
      <c r="AJH49" s="112"/>
      <c r="AJI49" s="112"/>
      <c r="AJJ49" s="112"/>
      <c r="AJK49" s="112"/>
      <c r="AJL49" s="112"/>
      <c r="AJM49" s="112"/>
      <c r="AJN49" s="112"/>
      <c r="AJO49" s="112"/>
      <c r="AJP49" s="112"/>
      <c r="AJQ49" s="112"/>
      <c r="AJR49" s="112"/>
      <c r="AJS49" s="112"/>
      <c r="AJT49" s="112"/>
      <c r="AJU49" s="112"/>
      <c r="AJV49" s="112"/>
      <c r="AJW49" s="112"/>
      <c r="AJX49" s="112"/>
      <c r="AJY49" s="112"/>
      <c r="AJZ49" s="112"/>
      <c r="AKA49" s="112"/>
      <c r="AKB49" s="112"/>
      <c r="AKC49" s="112"/>
      <c r="AKD49" s="112"/>
      <c r="AKE49" s="112"/>
      <c r="AKF49" s="112"/>
      <c r="AKG49" s="112"/>
      <c r="AKH49" s="112"/>
      <c r="AKI49" s="112"/>
      <c r="AKJ49" s="112"/>
      <c r="AKK49" s="112"/>
      <c r="AKL49" s="112"/>
      <c r="AKM49" s="112"/>
      <c r="AKN49" s="112"/>
      <c r="AKO49" s="112"/>
      <c r="AKP49" s="112"/>
      <c r="AKQ49" s="112"/>
      <c r="AKR49" s="112"/>
      <c r="AKS49" s="112"/>
      <c r="AKT49" s="112"/>
      <c r="AKU49" s="112"/>
      <c r="AKV49" s="112"/>
      <c r="AKW49" s="112"/>
      <c r="AKX49" s="112"/>
      <c r="AKY49" s="112"/>
      <c r="AKZ49" s="112"/>
      <c r="ALA49" s="112"/>
      <c r="ALB49" s="112"/>
      <c r="ALC49" s="112"/>
      <c r="ALD49" s="112"/>
      <c r="ALE49" s="112"/>
      <c r="ALF49" s="112"/>
      <c r="ALG49" s="112"/>
      <c r="ALH49" s="112"/>
      <c r="ALI49" s="112"/>
      <c r="ALJ49" s="112"/>
      <c r="ALK49" s="112"/>
      <c r="ALL49" s="112"/>
      <c r="ALM49" s="112"/>
      <c r="ALN49" s="112"/>
      <c r="ALO49" s="112"/>
      <c r="ALP49" s="112"/>
      <c r="ALQ49" s="112"/>
      <c r="ALR49" s="112"/>
      <c r="ALS49" s="112"/>
      <c r="ALT49" s="112"/>
      <c r="ALU49" s="112"/>
      <c r="ALV49" s="112"/>
      <c r="ALW49" s="112"/>
      <c r="ALX49" s="112"/>
      <c r="ALY49" s="112"/>
      <c r="ALZ49" s="112"/>
      <c r="AMA49" s="112"/>
      <c r="AMB49" s="112"/>
      <c r="AMC49" s="112"/>
      <c r="AMD49" s="112"/>
      <c r="AME49" s="112"/>
      <c r="AMF49" s="112"/>
      <c r="AMG49" s="112"/>
      <c r="AMH49" s="112"/>
      <c r="AMI49" s="112"/>
      <c r="AMJ49" s="112"/>
      <c r="AMK49" s="112"/>
      <c r="AML49" s="112"/>
      <c r="AMM49" s="112"/>
      <c r="AMN49" s="112"/>
      <c r="AMO49" s="112"/>
      <c r="AMP49" s="112"/>
      <c r="AMQ49" s="112"/>
      <c r="AMR49" s="112"/>
      <c r="AMS49" s="112"/>
      <c r="AMT49" s="112"/>
      <c r="AMU49" s="112"/>
      <c r="AMV49" s="112"/>
      <c r="AMW49" s="112"/>
      <c r="AMX49" s="112"/>
      <c r="AMY49" s="112"/>
      <c r="AMZ49" s="112"/>
      <c r="ANA49" s="112"/>
      <c r="ANB49" s="112"/>
      <c r="ANC49" s="112"/>
      <c r="AND49" s="112"/>
      <c r="ANE49" s="112"/>
      <c r="ANF49" s="112"/>
      <c r="ANG49" s="112"/>
      <c r="ANH49" s="112"/>
      <c r="ANI49" s="112"/>
      <c r="ANJ49" s="112"/>
      <c r="ANK49" s="112"/>
      <c r="ANL49" s="112"/>
      <c r="ANM49" s="112"/>
      <c r="ANN49" s="112"/>
      <c r="ANO49" s="112"/>
      <c r="ANP49" s="112"/>
      <c r="ANQ49" s="112"/>
      <c r="ANR49" s="112"/>
      <c r="ANS49" s="112"/>
      <c r="ANT49" s="112"/>
      <c r="ANU49" s="112"/>
      <c r="ANV49" s="112"/>
      <c r="ANW49" s="112"/>
      <c r="ANX49" s="112"/>
      <c r="ANY49" s="112"/>
      <c r="ANZ49" s="112"/>
      <c r="AOA49" s="112"/>
      <c r="AOB49" s="112"/>
      <c r="AOC49" s="112"/>
      <c r="AOD49" s="112"/>
      <c r="AOE49" s="112"/>
      <c r="AOF49" s="112"/>
      <c r="AOG49" s="112"/>
      <c r="AOH49" s="112"/>
      <c r="AOI49" s="112"/>
      <c r="AOJ49" s="112"/>
      <c r="AOK49" s="112"/>
      <c r="AOL49" s="112"/>
      <c r="AOM49" s="112"/>
      <c r="AON49" s="112"/>
      <c r="AOO49" s="112"/>
      <c r="AOP49" s="112"/>
      <c r="AOQ49" s="112"/>
      <c r="AOR49" s="112"/>
      <c r="AOS49" s="112"/>
      <c r="AOT49" s="112"/>
      <c r="AOU49" s="112"/>
      <c r="AOV49" s="112"/>
      <c r="AOW49" s="112"/>
      <c r="AOX49" s="112"/>
      <c r="AOY49" s="112"/>
      <c r="AOZ49" s="112"/>
      <c r="APA49" s="112"/>
      <c r="APB49" s="112"/>
      <c r="APC49" s="112"/>
      <c r="APD49" s="112"/>
      <c r="APE49" s="112"/>
      <c r="APF49" s="112"/>
      <c r="APG49" s="112"/>
      <c r="APH49" s="112"/>
      <c r="API49" s="112"/>
      <c r="APJ49" s="112"/>
      <c r="APK49" s="112"/>
      <c r="APL49" s="112"/>
      <c r="APM49" s="112"/>
      <c r="APN49" s="112"/>
      <c r="APO49" s="112"/>
      <c r="APP49" s="112"/>
      <c r="APQ49" s="112"/>
      <c r="APR49" s="112"/>
      <c r="APS49" s="112"/>
      <c r="APT49" s="112"/>
      <c r="APU49" s="112"/>
      <c r="APV49" s="112"/>
      <c r="APW49" s="112"/>
      <c r="APX49" s="112"/>
      <c r="APY49" s="112"/>
      <c r="APZ49" s="112"/>
      <c r="AQA49" s="112"/>
      <c r="AQB49" s="112"/>
      <c r="AQC49" s="112"/>
      <c r="AQD49" s="112"/>
      <c r="AQE49" s="112"/>
      <c r="AQF49" s="112"/>
      <c r="AQG49" s="112"/>
      <c r="AQH49" s="112"/>
      <c r="AQI49" s="112"/>
      <c r="AQJ49" s="112"/>
      <c r="AQK49" s="112"/>
      <c r="AQL49" s="112"/>
      <c r="AQM49" s="112"/>
      <c r="AQN49" s="112"/>
      <c r="AQO49" s="112"/>
      <c r="AQP49" s="112"/>
      <c r="AQQ49" s="112"/>
      <c r="AQR49" s="112"/>
      <c r="AQS49" s="112"/>
      <c r="AQT49" s="112"/>
      <c r="AQU49" s="112"/>
      <c r="AQV49" s="112"/>
      <c r="AQW49" s="112"/>
      <c r="AQX49" s="112"/>
      <c r="AQY49" s="112"/>
      <c r="AQZ49" s="112"/>
      <c r="ARA49" s="112"/>
      <c r="ARB49" s="112"/>
      <c r="ARC49" s="112"/>
      <c r="ARD49" s="112"/>
      <c r="ARE49" s="112"/>
      <c r="ARF49" s="112"/>
      <c r="ARG49" s="112"/>
      <c r="ARH49" s="112"/>
      <c r="ARI49" s="112"/>
      <c r="ARJ49" s="112"/>
      <c r="ARK49" s="112"/>
      <c r="ARL49" s="112"/>
      <c r="ARM49" s="112"/>
      <c r="ARN49" s="112"/>
      <c r="ARO49" s="112"/>
      <c r="ARP49" s="112"/>
      <c r="ARQ49" s="112"/>
      <c r="ARR49" s="112"/>
      <c r="ARS49" s="112"/>
      <c r="ART49" s="112"/>
      <c r="ARU49" s="112"/>
      <c r="ARV49" s="112"/>
      <c r="ARW49" s="112"/>
      <c r="ARX49" s="112"/>
      <c r="ARY49" s="112"/>
      <c r="ARZ49" s="112"/>
      <c r="ASA49" s="112"/>
      <c r="ASB49" s="112"/>
      <c r="ASC49" s="112"/>
      <c r="ASD49" s="112"/>
      <c r="ASE49" s="112"/>
      <c r="ASF49" s="112"/>
      <c r="ASG49" s="112"/>
      <c r="ASH49" s="112"/>
      <c r="ASI49" s="112"/>
      <c r="ASJ49" s="112"/>
      <c r="ASK49" s="112"/>
      <c r="ASL49" s="112"/>
      <c r="ASM49" s="112"/>
      <c r="ASN49" s="112"/>
      <c r="ASO49" s="112"/>
      <c r="ASP49" s="112"/>
      <c r="ASQ49" s="112"/>
      <c r="ASR49" s="112"/>
      <c r="ASS49" s="112"/>
      <c r="AST49" s="112"/>
      <c r="ASU49" s="112"/>
      <c r="ASV49" s="112"/>
      <c r="ASW49" s="112"/>
      <c r="ASX49" s="112"/>
      <c r="ASY49" s="112"/>
      <c r="ASZ49" s="112"/>
      <c r="ATA49" s="112"/>
      <c r="ATB49" s="112"/>
      <c r="ATC49" s="112"/>
      <c r="ATD49" s="112"/>
      <c r="ATE49" s="112"/>
      <c r="ATF49" s="112"/>
      <c r="ATG49" s="112"/>
      <c r="ATH49" s="112"/>
      <c r="ATI49" s="112"/>
      <c r="ATJ49" s="112"/>
      <c r="ATK49" s="112"/>
      <c r="ATL49" s="112"/>
      <c r="ATM49" s="112"/>
      <c r="ATN49" s="112"/>
      <c r="ATO49" s="112"/>
      <c r="ATP49" s="112"/>
      <c r="ATQ49" s="112"/>
      <c r="ATR49" s="112"/>
      <c r="ATS49" s="112"/>
      <c r="ATT49" s="112"/>
      <c r="ATU49" s="112"/>
      <c r="ATV49" s="112"/>
      <c r="ATW49" s="112"/>
      <c r="ATX49" s="112"/>
      <c r="ATY49" s="112"/>
      <c r="ATZ49" s="112"/>
      <c r="AUA49" s="112"/>
      <c r="AUB49" s="112"/>
      <c r="AUC49" s="112"/>
      <c r="AUD49" s="112"/>
      <c r="AUE49" s="112"/>
      <c r="AUF49" s="112"/>
      <c r="AUG49" s="112"/>
      <c r="AUH49" s="112"/>
      <c r="AUI49" s="112"/>
      <c r="AUJ49" s="112"/>
      <c r="AUK49" s="112"/>
      <c r="AUL49" s="112"/>
      <c r="AUM49" s="112"/>
      <c r="AUN49" s="112"/>
      <c r="AUO49" s="112"/>
      <c r="AUP49" s="112"/>
      <c r="AUQ49" s="112"/>
      <c r="AUR49" s="112"/>
      <c r="AUS49" s="112"/>
      <c r="AUT49" s="112"/>
      <c r="AUU49" s="112"/>
      <c r="AUV49" s="112"/>
      <c r="AUW49" s="112"/>
      <c r="AUX49" s="112"/>
      <c r="AUY49" s="112"/>
      <c r="AUZ49" s="112"/>
      <c r="AVA49" s="112"/>
      <c r="AVB49" s="112"/>
      <c r="AVC49" s="112"/>
      <c r="AVD49" s="112"/>
      <c r="AVE49" s="112"/>
      <c r="AVF49" s="112"/>
      <c r="AVG49" s="112"/>
      <c r="AVH49" s="112"/>
      <c r="AVI49" s="112"/>
      <c r="AVJ49" s="112"/>
      <c r="AVK49" s="112"/>
      <c r="AVL49" s="112"/>
      <c r="AVM49" s="112"/>
      <c r="AVN49" s="112"/>
      <c r="AVO49" s="112"/>
      <c r="AVP49" s="112"/>
      <c r="AVQ49" s="112"/>
      <c r="AVR49" s="112"/>
      <c r="AVS49" s="112"/>
      <c r="AVT49" s="112"/>
      <c r="AVU49" s="112"/>
      <c r="AVV49" s="112"/>
      <c r="AVW49" s="112"/>
      <c r="AVX49" s="112"/>
      <c r="AVY49" s="112"/>
      <c r="AVZ49" s="112"/>
      <c r="AWA49" s="112"/>
      <c r="AWB49" s="112"/>
      <c r="AWC49" s="112"/>
      <c r="AWD49" s="112"/>
      <c r="AWE49" s="112"/>
      <c r="AWF49" s="112"/>
      <c r="AWG49" s="112"/>
      <c r="AWH49" s="112"/>
      <c r="AWI49" s="112"/>
      <c r="AWJ49" s="112"/>
      <c r="AWK49" s="112"/>
      <c r="AWL49" s="112"/>
      <c r="AWM49" s="112"/>
      <c r="AWN49" s="112"/>
      <c r="AWO49" s="112"/>
      <c r="AWP49" s="112"/>
      <c r="AWQ49" s="112"/>
      <c r="AWR49" s="112"/>
      <c r="AWS49" s="112"/>
      <c r="AWT49" s="112"/>
      <c r="AWU49" s="112"/>
      <c r="AWV49" s="112"/>
      <c r="AWW49" s="112"/>
      <c r="AWX49" s="112"/>
      <c r="AWY49" s="112"/>
      <c r="AWZ49" s="112"/>
      <c r="AXA49" s="112"/>
      <c r="AXB49" s="112"/>
      <c r="AXC49" s="112"/>
      <c r="AXD49" s="112"/>
      <c r="AXE49" s="112"/>
      <c r="AXF49" s="112"/>
      <c r="AXG49" s="112"/>
      <c r="AXH49" s="112"/>
      <c r="AXI49" s="112"/>
      <c r="AXJ49" s="112"/>
      <c r="AXK49" s="112"/>
      <c r="AXL49" s="112"/>
      <c r="AXM49" s="112"/>
      <c r="AXN49" s="112"/>
      <c r="AXO49" s="112"/>
      <c r="AXP49" s="112"/>
      <c r="AXQ49" s="112"/>
      <c r="AXR49" s="112"/>
      <c r="AXS49" s="112"/>
      <c r="AXT49" s="112"/>
      <c r="AXU49" s="112"/>
      <c r="AXV49" s="112"/>
      <c r="AXW49" s="112"/>
      <c r="AXX49" s="112"/>
      <c r="AXY49" s="112"/>
      <c r="AXZ49" s="112"/>
      <c r="AYA49" s="112"/>
      <c r="AYB49" s="112"/>
      <c r="AYC49" s="112"/>
      <c r="AYD49" s="112"/>
      <c r="AYE49" s="112"/>
      <c r="AYF49" s="112"/>
      <c r="AYG49" s="112"/>
      <c r="AYH49" s="112"/>
      <c r="AYI49" s="112"/>
      <c r="AYJ49" s="112"/>
      <c r="AYK49" s="112"/>
      <c r="AYL49" s="112"/>
      <c r="AYM49" s="112"/>
      <c r="AYN49" s="112"/>
      <c r="AYO49" s="112"/>
      <c r="AYP49" s="112"/>
      <c r="AYQ49" s="112"/>
      <c r="AYR49" s="112"/>
      <c r="AYS49" s="112"/>
      <c r="AYT49" s="112"/>
      <c r="AYU49" s="112"/>
      <c r="AYV49" s="112"/>
      <c r="AYW49" s="112"/>
      <c r="AYX49" s="112"/>
      <c r="AYY49" s="112"/>
      <c r="AYZ49" s="112"/>
      <c r="AZA49" s="112"/>
      <c r="AZB49" s="112"/>
      <c r="AZC49" s="112"/>
      <c r="AZD49" s="112"/>
      <c r="AZE49" s="112"/>
      <c r="AZF49" s="112"/>
      <c r="AZG49" s="112"/>
      <c r="AZH49" s="112"/>
      <c r="AZI49" s="112"/>
      <c r="AZJ49" s="112"/>
      <c r="AZK49" s="112"/>
      <c r="AZL49" s="112"/>
      <c r="AZM49" s="112"/>
      <c r="AZN49" s="112"/>
      <c r="AZO49" s="112"/>
      <c r="AZP49" s="112"/>
      <c r="AZQ49" s="112"/>
      <c r="AZR49" s="112"/>
      <c r="AZS49" s="112"/>
      <c r="AZT49" s="112"/>
      <c r="AZU49" s="112"/>
      <c r="AZV49" s="112"/>
      <c r="AZW49" s="112"/>
      <c r="AZX49" s="112"/>
      <c r="AZY49" s="112"/>
      <c r="AZZ49" s="112"/>
      <c r="BAA49" s="112"/>
      <c r="BAB49" s="112"/>
      <c r="BAC49" s="112"/>
      <c r="BAD49" s="112"/>
      <c r="BAE49" s="112"/>
      <c r="BAF49" s="112"/>
      <c r="BAG49" s="112"/>
      <c r="BAH49" s="112"/>
      <c r="BAI49" s="112"/>
      <c r="BAJ49" s="112"/>
      <c r="BAK49" s="112"/>
      <c r="BAL49" s="112"/>
      <c r="BAM49" s="112"/>
      <c r="BAN49" s="112"/>
      <c r="BAO49" s="112"/>
      <c r="BAP49" s="112"/>
      <c r="BAQ49" s="112"/>
      <c r="BAR49" s="112"/>
      <c r="BAS49" s="112"/>
      <c r="BAT49" s="112"/>
      <c r="BAU49" s="112"/>
      <c r="BAV49" s="112"/>
      <c r="BAW49" s="112"/>
      <c r="BAX49" s="112"/>
      <c r="BAY49" s="112"/>
      <c r="BAZ49" s="112"/>
      <c r="BBA49" s="112"/>
      <c r="BBB49" s="112"/>
      <c r="BBC49" s="112"/>
      <c r="BBD49" s="112"/>
      <c r="BBE49" s="112"/>
      <c r="BBF49" s="112"/>
      <c r="BBG49" s="112"/>
      <c r="BBH49" s="112"/>
      <c r="BBI49" s="112"/>
      <c r="BBJ49" s="112"/>
      <c r="BBK49" s="112"/>
      <c r="BBL49" s="112"/>
      <c r="BBM49" s="112"/>
      <c r="BBN49" s="112"/>
      <c r="BBO49" s="112"/>
      <c r="BBP49" s="112"/>
      <c r="BBQ49" s="112"/>
      <c r="BBR49" s="112"/>
      <c r="BBS49" s="112"/>
      <c r="BBT49" s="112"/>
      <c r="BBU49" s="112"/>
      <c r="BBV49" s="112"/>
      <c r="BBW49" s="112"/>
      <c r="BBX49" s="112"/>
      <c r="BBY49" s="112"/>
      <c r="BBZ49" s="112"/>
      <c r="BCA49" s="112"/>
      <c r="BCB49" s="112"/>
      <c r="BCC49" s="112"/>
      <c r="BCD49" s="112"/>
      <c r="BCE49" s="112"/>
      <c r="BCF49" s="112"/>
      <c r="BCG49" s="112"/>
      <c r="BCH49" s="112"/>
      <c r="BCI49" s="112"/>
      <c r="BCJ49" s="112"/>
      <c r="BCK49" s="112"/>
      <c r="BCL49" s="112"/>
      <c r="BCM49" s="112"/>
      <c r="BCN49" s="112"/>
      <c r="BCO49" s="112"/>
      <c r="BCP49" s="112"/>
      <c r="BCQ49" s="112"/>
      <c r="BCR49" s="112"/>
      <c r="BCS49" s="112"/>
      <c r="BCT49" s="112"/>
      <c r="BCU49" s="112"/>
      <c r="BCV49" s="112"/>
      <c r="BCW49" s="112"/>
      <c r="BCX49" s="112"/>
      <c r="BCY49" s="112"/>
      <c r="BCZ49" s="112"/>
      <c r="BDA49" s="112"/>
      <c r="BDB49" s="112"/>
      <c r="BDC49" s="112"/>
      <c r="BDD49" s="112"/>
      <c r="BDE49" s="112"/>
      <c r="BDF49" s="112"/>
      <c r="BDG49" s="112"/>
      <c r="BDH49" s="112"/>
      <c r="BDI49" s="112"/>
      <c r="BDJ49" s="112"/>
      <c r="BDK49" s="112"/>
      <c r="BDL49" s="112"/>
      <c r="BDM49" s="112"/>
      <c r="BDN49" s="112"/>
      <c r="BDO49" s="112"/>
      <c r="BDP49" s="112"/>
      <c r="BDQ49" s="112"/>
      <c r="BDR49" s="112"/>
      <c r="BDS49" s="112"/>
      <c r="BDT49" s="112"/>
      <c r="BDU49" s="112"/>
      <c r="BDV49" s="112"/>
      <c r="BDW49" s="112"/>
      <c r="BDX49" s="112"/>
      <c r="BDY49" s="112"/>
      <c r="BDZ49" s="112"/>
      <c r="BEA49" s="112"/>
      <c r="BEB49" s="112"/>
      <c r="BEC49" s="112"/>
      <c r="BED49" s="112"/>
      <c r="BEE49" s="112"/>
      <c r="BEF49" s="112"/>
      <c r="BEG49" s="112"/>
      <c r="BEH49" s="112"/>
      <c r="BEI49" s="112"/>
      <c r="BEJ49" s="112"/>
      <c r="BEK49" s="112"/>
      <c r="BEL49" s="112"/>
      <c r="BEM49" s="112"/>
      <c r="BEN49" s="112"/>
      <c r="BEO49" s="112"/>
      <c r="BEP49" s="112"/>
      <c r="BEQ49" s="112"/>
      <c r="BER49" s="112"/>
      <c r="BES49" s="112"/>
      <c r="BET49" s="112"/>
      <c r="BEU49" s="112"/>
      <c r="BEV49" s="112"/>
      <c r="BEW49" s="112"/>
      <c r="BEX49" s="112"/>
      <c r="BEY49" s="112"/>
      <c r="BEZ49" s="112"/>
      <c r="BFA49" s="112"/>
      <c r="BFB49" s="112"/>
      <c r="BFC49" s="112"/>
      <c r="BFD49" s="112"/>
      <c r="BFE49" s="112"/>
      <c r="BFF49" s="112"/>
      <c r="BFG49" s="112"/>
      <c r="BFH49" s="112"/>
      <c r="BFI49" s="112"/>
      <c r="BFJ49" s="112"/>
      <c r="BFK49" s="112"/>
      <c r="BFL49" s="112"/>
      <c r="BFM49" s="112"/>
      <c r="BFN49" s="112"/>
      <c r="BFO49" s="112"/>
      <c r="BFP49" s="112"/>
      <c r="BFQ49" s="112"/>
      <c r="BFR49" s="112"/>
      <c r="BFS49" s="112"/>
      <c r="BFT49" s="112"/>
      <c r="BFU49" s="112"/>
      <c r="BFV49" s="112"/>
      <c r="BFW49" s="112"/>
      <c r="BFX49" s="112"/>
      <c r="BFY49" s="112"/>
      <c r="BFZ49" s="112"/>
      <c r="BGA49" s="112"/>
      <c r="BGB49" s="112"/>
      <c r="BGC49" s="112"/>
      <c r="BGD49" s="112"/>
      <c r="BGE49" s="112"/>
      <c r="BGF49" s="112"/>
      <c r="BGG49" s="112"/>
      <c r="BGH49" s="112"/>
      <c r="BGI49" s="112"/>
      <c r="BGJ49" s="112"/>
      <c r="BGK49" s="112"/>
      <c r="BGL49" s="112"/>
      <c r="BGM49" s="112"/>
      <c r="BGN49" s="112"/>
      <c r="BGO49" s="112"/>
      <c r="BGP49" s="112"/>
      <c r="BGQ49" s="112"/>
      <c r="BGR49" s="112"/>
      <c r="BGS49" s="112"/>
      <c r="BGT49" s="112"/>
      <c r="BGU49" s="112"/>
      <c r="BGV49" s="112"/>
      <c r="BGW49" s="112"/>
      <c r="BGX49" s="112"/>
      <c r="BGY49" s="112"/>
      <c r="BGZ49" s="112"/>
      <c r="BHA49" s="112"/>
      <c r="BHB49" s="112"/>
      <c r="BHC49" s="112"/>
      <c r="BHD49" s="112"/>
      <c r="BHE49" s="112"/>
      <c r="BHF49" s="112"/>
      <c r="BHG49" s="112"/>
      <c r="BHH49" s="112"/>
      <c r="BHI49" s="112"/>
      <c r="BHJ49" s="112"/>
      <c r="BHK49" s="112"/>
      <c r="BHL49" s="112"/>
      <c r="BHM49" s="112"/>
      <c r="BHN49" s="112"/>
      <c r="BHO49" s="112"/>
      <c r="BHP49" s="112"/>
      <c r="BHQ49" s="112"/>
      <c r="BHR49" s="112"/>
      <c r="BHS49" s="112"/>
      <c r="BHT49" s="112"/>
      <c r="BHU49" s="112"/>
      <c r="BHV49" s="112"/>
      <c r="BHW49" s="112"/>
      <c r="BHX49" s="112"/>
      <c r="BHY49" s="112"/>
      <c r="BHZ49" s="112"/>
      <c r="BIA49" s="112"/>
      <c r="BIB49" s="112"/>
      <c r="BIC49" s="112"/>
      <c r="BID49" s="112"/>
      <c r="BIE49" s="112"/>
      <c r="BIF49" s="112"/>
      <c r="BIG49" s="112"/>
      <c r="BIH49" s="112"/>
      <c r="BII49" s="112"/>
      <c r="BIJ49" s="112"/>
      <c r="BIK49" s="112"/>
      <c r="BIL49" s="112"/>
      <c r="BIM49" s="112"/>
      <c r="BIN49" s="112"/>
      <c r="BIO49" s="112"/>
      <c r="BIP49" s="112"/>
      <c r="BIQ49" s="112"/>
      <c r="BIR49" s="112"/>
      <c r="BIS49" s="112"/>
      <c r="BIT49" s="112"/>
      <c r="BIU49" s="112"/>
      <c r="BIV49" s="112"/>
      <c r="BIW49" s="112"/>
      <c r="BIX49" s="112"/>
      <c r="BIY49" s="112"/>
      <c r="BIZ49" s="112"/>
      <c r="BJA49" s="112"/>
      <c r="BJB49" s="112"/>
      <c r="BJC49" s="112"/>
      <c r="BJD49" s="112"/>
      <c r="BJE49" s="112"/>
      <c r="BJF49" s="112"/>
      <c r="BJG49" s="112"/>
      <c r="BJH49" s="112"/>
      <c r="BJI49" s="112"/>
      <c r="BJJ49" s="112"/>
      <c r="BJK49" s="112"/>
      <c r="BJL49" s="112"/>
      <c r="BJM49" s="112"/>
      <c r="BJN49" s="112"/>
      <c r="BJO49" s="112"/>
      <c r="BJP49" s="112"/>
      <c r="BJQ49" s="112"/>
      <c r="BJR49" s="112"/>
      <c r="BJS49" s="112"/>
      <c r="BJT49" s="112"/>
      <c r="BJU49" s="112"/>
      <c r="BJV49" s="112"/>
      <c r="BJW49" s="112"/>
      <c r="BJX49" s="112"/>
      <c r="BJY49" s="112"/>
      <c r="BJZ49" s="112"/>
      <c r="BKA49" s="112"/>
      <c r="BKB49" s="112"/>
      <c r="BKC49" s="112"/>
      <c r="BKD49" s="112"/>
      <c r="BKE49" s="112"/>
      <c r="BKF49" s="112"/>
      <c r="BKG49" s="112"/>
      <c r="BKH49" s="112"/>
      <c r="BKI49" s="112"/>
      <c r="BKJ49" s="112"/>
      <c r="BKK49" s="112"/>
      <c r="BKL49" s="112"/>
      <c r="BKM49" s="112"/>
      <c r="BKN49" s="112"/>
      <c r="BKO49" s="112"/>
      <c r="BKP49" s="112"/>
      <c r="BKQ49" s="112"/>
      <c r="BKR49" s="112"/>
      <c r="BKS49" s="112"/>
      <c r="BKT49" s="112"/>
      <c r="BKU49" s="112"/>
      <c r="BKV49" s="112"/>
      <c r="BKW49" s="112"/>
      <c r="BKX49" s="112"/>
      <c r="BKY49" s="112"/>
      <c r="BKZ49" s="112"/>
      <c r="BLA49" s="112"/>
      <c r="BLB49" s="112"/>
      <c r="BLC49" s="112"/>
      <c r="BLD49" s="112"/>
      <c r="BLE49" s="112"/>
      <c r="BLF49" s="112"/>
      <c r="BLG49" s="112"/>
      <c r="BLH49" s="112"/>
      <c r="BLI49" s="112"/>
      <c r="BLJ49" s="112"/>
      <c r="BLK49" s="112"/>
      <c r="BLL49" s="112"/>
      <c r="BLM49" s="112"/>
      <c r="BLN49" s="112"/>
      <c r="BLO49" s="112"/>
      <c r="BLP49" s="112"/>
      <c r="BLQ49" s="112"/>
      <c r="BLR49" s="112"/>
      <c r="BLS49" s="112"/>
      <c r="BLT49" s="112"/>
      <c r="BLU49" s="112"/>
      <c r="BLV49" s="112"/>
      <c r="BLW49" s="112"/>
      <c r="BLX49" s="112"/>
      <c r="BLY49" s="112"/>
      <c r="BLZ49" s="112"/>
      <c r="BMA49" s="112"/>
      <c r="BMB49" s="112"/>
      <c r="BMC49" s="112"/>
      <c r="BMD49" s="112"/>
      <c r="BME49" s="112"/>
      <c r="BMF49" s="112"/>
      <c r="BMG49" s="112"/>
      <c r="BMH49" s="112"/>
      <c r="BMI49" s="112"/>
      <c r="BMJ49" s="112"/>
      <c r="BMK49" s="112"/>
      <c r="BML49" s="112"/>
      <c r="BMM49" s="112"/>
      <c r="BMN49" s="112"/>
      <c r="BMO49" s="112"/>
      <c r="BMP49" s="112"/>
      <c r="BMQ49" s="112"/>
      <c r="BMR49" s="112"/>
      <c r="BMS49" s="112"/>
      <c r="BMT49" s="112"/>
      <c r="BMU49" s="112"/>
      <c r="BMV49" s="112"/>
      <c r="BMW49" s="112"/>
      <c r="BMX49" s="112"/>
      <c r="BMY49" s="112"/>
      <c r="BMZ49" s="112"/>
      <c r="BNA49" s="112"/>
      <c r="BNB49" s="112"/>
      <c r="BNC49" s="112"/>
      <c r="BND49" s="112"/>
      <c r="BNE49" s="112"/>
      <c r="BNF49" s="112"/>
      <c r="BNG49" s="112"/>
      <c r="BNH49" s="112"/>
      <c r="BNI49" s="112"/>
      <c r="BNJ49" s="112"/>
      <c r="BNK49" s="112"/>
      <c r="BNL49" s="112"/>
      <c r="BNM49" s="112"/>
      <c r="BNN49" s="112"/>
      <c r="BNO49" s="112"/>
      <c r="BNP49" s="112"/>
      <c r="BNQ49" s="112"/>
      <c r="BNR49" s="112"/>
      <c r="BNS49" s="112"/>
      <c r="BNT49" s="112"/>
      <c r="BNU49" s="112"/>
      <c r="BNV49" s="112"/>
      <c r="BNW49" s="112"/>
      <c r="BNX49" s="112"/>
      <c r="BNY49" s="112"/>
      <c r="BNZ49" s="112"/>
      <c r="BOA49" s="112"/>
      <c r="BOB49" s="112"/>
      <c r="BOC49" s="112"/>
      <c r="BOD49" s="112"/>
      <c r="BOE49" s="112"/>
      <c r="BOF49" s="112"/>
      <c r="BOG49" s="112"/>
      <c r="BOH49" s="112"/>
      <c r="BOI49" s="112"/>
      <c r="BOJ49" s="112"/>
      <c r="BOK49" s="112"/>
      <c r="BOL49" s="112"/>
      <c r="BOM49" s="112"/>
      <c r="BON49" s="112"/>
      <c r="BOO49" s="112"/>
      <c r="BOP49" s="112"/>
      <c r="BOQ49" s="112"/>
      <c r="BOR49" s="112"/>
      <c r="BOS49" s="112"/>
      <c r="BOT49" s="112"/>
      <c r="BOU49" s="112"/>
      <c r="BOV49" s="112"/>
      <c r="BOW49" s="112"/>
      <c r="BOX49" s="112"/>
      <c r="BOY49" s="112"/>
      <c r="BOZ49" s="112"/>
      <c r="BPA49" s="112"/>
      <c r="BPB49" s="112"/>
      <c r="BPC49" s="112"/>
      <c r="BPD49" s="112"/>
      <c r="BPE49" s="112"/>
      <c r="BPF49" s="112"/>
      <c r="BPG49" s="112"/>
      <c r="BPH49" s="112"/>
      <c r="BPI49" s="112"/>
      <c r="BPJ49" s="112"/>
      <c r="BPK49" s="112"/>
      <c r="BPL49" s="112"/>
      <c r="BPM49" s="112"/>
      <c r="BPN49" s="112"/>
      <c r="BPO49" s="112"/>
      <c r="BPP49" s="112"/>
      <c r="BPQ49" s="112"/>
      <c r="BPR49" s="112"/>
      <c r="BPS49" s="112"/>
      <c r="BPT49" s="112"/>
      <c r="BPU49" s="112"/>
      <c r="BPV49" s="112"/>
      <c r="BPW49" s="112"/>
      <c r="BPX49" s="112"/>
      <c r="BPY49" s="112"/>
      <c r="BPZ49" s="112"/>
      <c r="BQA49" s="112"/>
      <c r="BQB49" s="112"/>
      <c r="BQC49" s="112"/>
      <c r="BQD49" s="112"/>
      <c r="BQE49" s="112"/>
      <c r="BQF49" s="112"/>
      <c r="BQG49" s="112"/>
      <c r="BQH49" s="112"/>
      <c r="BQI49" s="112"/>
      <c r="BQJ49" s="112"/>
      <c r="BQK49" s="112"/>
      <c r="BQL49" s="112"/>
      <c r="BQM49" s="112"/>
      <c r="BQN49" s="112"/>
      <c r="BQO49" s="112"/>
      <c r="BQP49" s="112"/>
      <c r="BQQ49" s="112"/>
      <c r="BQR49" s="112"/>
      <c r="BQS49" s="112"/>
      <c r="BQT49" s="112"/>
      <c r="BQU49" s="112"/>
      <c r="BQV49" s="112"/>
      <c r="BQW49" s="112"/>
      <c r="BQX49" s="112"/>
      <c r="BQY49" s="112"/>
      <c r="BQZ49" s="112"/>
      <c r="BRA49" s="112"/>
      <c r="BRB49" s="112"/>
      <c r="BRC49" s="112"/>
      <c r="BRD49" s="112"/>
      <c r="BRE49" s="112"/>
      <c r="BRF49" s="112"/>
      <c r="BRG49" s="112"/>
      <c r="BRH49" s="112"/>
      <c r="BRI49" s="112"/>
      <c r="BRJ49" s="112"/>
      <c r="BRK49" s="112"/>
      <c r="BRL49" s="112"/>
      <c r="BRM49" s="112"/>
      <c r="BRN49" s="112"/>
      <c r="BRO49" s="112"/>
      <c r="BRP49" s="112"/>
      <c r="BRQ49" s="112"/>
      <c r="BRR49" s="112"/>
      <c r="BRS49" s="112"/>
      <c r="BRT49" s="112"/>
      <c r="BRU49" s="112"/>
      <c r="BRV49" s="112"/>
      <c r="BRW49" s="112"/>
      <c r="BRX49" s="112"/>
      <c r="BRY49" s="112"/>
      <c r="BRZ49" s="112"/>
      <c r="BSA49" s="112"/>
      <c r="BSB49" s="112"/>
      <c r="BSC49" s="112"/>
      <c r="BSD49" s="112"/>
      <c r="BSE49" s="112"/>
      <c r="BSF49" s="112"/>
      <c r="BSG49" s="112"/>
      <c r="BSH49" s="112"/>
      <c r="BSI49" s="112"/>
      <c r="BSJ49" s="112"/>
      <c r="BSK49" s="112"/>
      <c r="BSL49" s="112"/>
      <c r="BSM49" s="112"/>
      <c r="BSN49" s="112"/>
      <c r="BSO49" s="112"/>
      <c r="BSP49" s="112"/>
      <c r="BSQ49" s="112"/>
      <c r="BSR49" s="112"/>
      <c r="BSS49" s="112"/>
      <c r="BST49" s="112"/>
      <c r="BSU49" s="112"/>
      <c r="BSV49" s="112"/>
      <c r="BSW49" s="112"/>
      <c r="BSX49" s="112"/>
      <c r="BSY49" s="112"/>
      <c r="BSZ49" s="112"/>
      <c r="BTA49" s="112"/>
      <c r="BTB49" s="112"/>
      <c r="BTC49" s="112"/>
      <c r="BTD49" s="112"/>
      <c r="BTE49" s="112"/>
      <c r="BTF49" s="112"/>
      <c r="BTG49" s="112"/>
      <c r="BTH49" s="112"/>
      <c r="BTI49" s="112"/>
      <c r="BTJ49" s="112"/>
      <c r="BTK49" s="112"/>
      <c r="BTL49" s="112"/>
      <c r="BTM49" s="112"/>
      <c r="BTN49" s="112"/>
      <c r="BTO49" s="112"/>
      <c r="BTP49" s="112"/>
      <c r="BTQ49" s="112"/>
      <c r="BTR49" s="112"/>
      <c r="BTS49" s="112"/>
      <c r="BTT49" s="112"/>
      <c r="BTU49" s="112"/>
      <c r="BTV49" s="112"/>
      <c r="BTW49" s="112"/>
      <c r="BTX49" s="112"/>
      <c r="BTY49" s="112"/>
      <c r="BTZ49" s="112"/>
      <c r="BUA49" s="112"/>
      <c r="BUB49" s="112"/>
      <c r="BUC49" s="112"/>
      <c r="BUD49" s="112"/>
      <c r="BUE49" s="112"/>
      <c r="BUF49" s="112"/>
      <c r="BUG49" s="112"/>
      <c r="BUH49" s="112"/>
      <c r="BUI49" s="112"/>
      <c r="BUJ49" s="112"/>
      <c r="BUK49" s="112"/>
      <c r="BUL49" s="112"/>
      <c r="BUM49" s="112"/>
      <c r="BUN49" s="112"/>
      <c r="BUO49" s="112"/>
      <c r="BUP49" s="112"/>
      <c r="BUQ49" s="112"/>
      <c r="BUR49" s="112"/>
      <c r="BUS49" s="112"/>
      <c r="BUT49" s="112"/>
      <c r="BUU49" s="112"/>
      <c r="BUV49" s="112"/>
      <c r="BUW49" s="112"/>
      <c r="BUX49" s="112"/>
      <c r="BUY49" s="112"/>
      <c r="BUZ49" s="112"/>
      <c r="BVA49" s="112"/>
      <c r="BVB49" s="112"/>
      <c r="BVC49" s="112"/>
      <c r="BVD49" s="112"/>
      <c r="BVE49" s="112"/>
      <c r="BVF49" s="112"/>
      <c r="BVG49" s="112"/>
      <c r="BVH49" s="112"/>
      <c r="BVI49" s="112"/>
      <c r="BVJ49" s="112"/>
      <c r="BVK49" s="112"/>
      <c r="BVL49" s="112"/>
      <c r="BVM49" s="112"/>
      <c r="BVN49" s="112"/>
      <c r="BVO49" s="112"/>
      <c r="BVP49" s="112"/>
      <c r="BVQ49" s="112"/>
      <c r="BVR49" s="112"/>
      <c r="BVS49" s="112"/>
      <c r="BVT49" s="112"/>
      <c r="BVU49" s="112"/>
      <c r="BVV49" s="112"/>
      <c r="BVW49" s="112"/>
      <c r="BVX49" s="112"/>
      <c r="BVY49" s="112"/>
      <c r="BVZ49" s="112"/>
      <c r="BWA49" s="112"/>
      <c r="BWB49" s="112"/>
      <c r="BWC49" s="112"/>
      <c r="BWD49" s="112"/>
      <c r="BWE49" s="112"/>
      <c r="BWF49" s="112"/>
      <c r="BWG49" s="112"/>
      <c r="BWH49" s="112"/>
      <c r="BWI49" s="112"/>
      <c r="BWJ49" s="112"/>
      <c r="BWK49" s="112"/>
      <c r="BWL49" s="112"/>
      <c r="BWM49" s="112"/>
      <c r="BWN49" s="112"/>
      <c r="BWO49" s="112"/>
      <c r="BWP49" s="112"/>
      <c r="BWQ49" s="112"/>
      <c r="BWR49" s="112"/>
      <c r="BWS49" s="112"/>
      <c r="BWT49" s="112"/>
      <c r="BWU49" s="112"/>
      <c r="BWV49" s="112"/>
      <c r="BWW49" s="112"/>
      <c r="BWX49" s="112"/>
      <c r="BWY49" s="112"/>
      <c r="BWZ49" s="112"/>
      <c r="BXA49" s="112"/>
      <c r="BXB49" s="112"/>
      <c r="BXC49" s="112"/>
      <c r="BXD49" s="112"/>
      <c r="BXE49" s="112"/>
      <c r="BXF49" s="112"/>
      <c r="BXG49" s="112"/>
      <c r="BXH49" s="112"/>
      <c r="BXI49" s="112"/>
      <c r="BXJ49" s="112"/>
      <c r="BXK49" s="112"/>
      <c r="BXL49" s="112"/>
      <c r="BXM49" s="112"/>
      <c r="BXN49" s="112"/>
      <c r="BXO49" s="112"/>
      <c r="BXP49" s="112"/>
      <c r="BXQ49" s="112"/>
      <c r="BXR49" s="112"/>
      <c r="BXS49" s="112"/>
      <c r="BXT49" s="112"/>
      <c r="BXU49" s="112"/>
      <c r="BXV49" s="112"/>
      <c r="BXW49" s="112"/>
      <c r="BXX49" s="112"/>
      <c r="BXY49" s="112"/>
      <c r="BXZ49" s="112"/>
      <c r="BYA49" s="112"/>
      <c r="BYB49" s="112"/>
      <c r="BYC49" s="112"/>
      <c r="BYD49" s="112"/>
      <c r="BYE49" s="112"/>
      <c r="BYF49" s="112"/>
      <c r="BYG49" s="112"/>
      <c r="BYH49" s="112"/>
      <c r="BYI49" s="112"/>
      <c r="BYJ49" s="112"/>
      <c r="BYK49" s="112"/>
      <c r="BYL49" s="112"/>
      <c r="BYM49" s="112"/>
      <c r="BYN49" s="112"/>
      <c r="BYO49" s="112"/>
      <c r="BYP49" s="112"/>
      <c r="BYQ49" s="112"/>
      <c r="BYR49" s="112"/>
      <c r="BYS49" s="112"/>
      <c r="BYT49" s="112"/>
      <c r="BYU49" s="112"/>
      <c r="BYV49" s="112"/>
      <c r="BYW49" s="112"/>
      <c r="BYX49" s="112"/>
      <c r="BYY49" s="112"/>
      <c r="BYZ49" s="112"/>
      <c r="BZA49" s="112"/>
      <c r="BZB49" s="112"/>
      <c r="BZC49" s="112"/>
      <c r="BZD49" s="112"/>
      <c r="BZE49" s="112"/>
      <c r="BZF49" s="112"/>
      <c r="BZG49" s="112"/>
      <c r="BZH49" s="112"/>
      <c r="BZI49" s="112"/>
      <c r="BZJ49" s="112"/>
      <c r="BZK49" s="112"/>
      <c r="BZL49" s="112"/>
      <c r="BZM49" s="112"/>
      <c r="BZN49" s="112"/>
      <c r="BZO49" s="112"/>
      <c r="BZP49" s="112"/>
      <c r="BZQ49" s="112"/>
      <c r="BZR49" s="112"/>
      <c r="BZS49" s="112"/>
      <c r="BZT49" s="112"/>
      <c r="BZU49" s="112"/>
      <c r="BZV49" s="112"/>
      <c r="BZW49" s="112"/>
      <c r="BZX49" s="112"/>
      <c r="BZY49" s="112"/>
      <c r="BZZ49" s="112"/>
      <c r="CAA49" s="112"/>
      <c r="CAB49" s="112"/>
      <c r="CAC49" s="112"/>
      <c r="CAD49" s="112"/>
      <c r="CAE49" s="112"/>
      <c r="CAF49" s="112"/>
      <c r="CAG49" s="112"/>
      <c r="CAH49" s="112"/>
      <c r="CAI49" s="112"/>
      <c r="CAJ49" s="112"/>
      <c r="CAK49" s="112"/>
      <c r="CAL49" s="112"/>
      <c r="CAM49" s="112"/>
      <c r="CAN49" s="112"/>
      <c r="CAO49" s="112"/>
      <c r="CAP49" s="112"/>
      <c r="CAQ49" s="112"/>
      <c r="CAR49" s="112"/>
      <c r="CAS49" s="112"/>
      <c r="CAT49" s="112"/>
      <c r="CAU49" s="112"/>
      <c r="CAV49" s="112"/>
      <c r="CAW49" s="112"/>
      <c r="CAX49" s="112"/>
      <c r="CAY49" s="112"/>
      <c r="CAZ49" s="112"/>
      <c r="CBA49" s="112"/>
      <c r="CBB49" s="112"/>
      <c r="CBC49" s="112"/>
      <c r="CBD49" s="112"/>
      <c r="CBE49" s="112"/>
      <c r="CBF49" s="112"/>
      <c r="CBG49" s="112"/>
      <c r="CBH49" s="112"/>
      <c r="CBI49" s="112"/>
      <c r="CBJ49" s="112"/>
      <c r="CBK49" s="112"/>
      <c r="CBL49" s="112"/>
      <c r="CBM49" s="112"/>
      <c r="CBN49" s="112"/>
      <c r="CBO49" s="112"/>
      <c r="CBP49" s="112"/>
      <c r="CBQ49" s="112"/>
      <c r="CBR49" s="112"/>
      <c r="CBS49" s="112"/>
      <c r="CBT49" s="112"/>
      <c r="CBU49" s="112"/>
      <c r="CBV49" s="112"/>
      <c r="CBW49" s="112"/>
      <c r="CBX49" s="112"/>
      <c r="CBY49" s="112"/>
      <c r="CBZ49" s="112"/>
      <c r="CCA49" s="112"/>
      <c r="CCB49" s="112"/>
      <c r="CCC49" s="112"/>
      <c r="CCD49" s="112"/>
      <c r="CCE49" s="112"/>
      <c r="CCF49" s="112"/>
      <c r="CCG49" s="112"/>
      <c r="CCH49" s="112"/>
      <c r="CCI49" s="112"/>
      <c r="CCJ49" s="112"/>
      <c r="CCK49" s="112"/>
      <c r="CCL49" s="112"/>
      <c r="CCM49" s="112"/>
      <c r="CCN49" s="112"/>
      <c r="CCO49" s="112"/>
      <c r="CCP49" s="112"/>
      <c r="CCQ49" s="112"/>
      <c r="CCR49" s="112"/>
      <c r="CCS49" s="112"/>
      <c r="CCT49" s="112"/>
      <c r="CCU49" s="112"/>
      <c r="CCV49" s="112"/>
      <c r="CCW49" s="112"/>
      <c r="CCX49" s="112"/>
      <c r="CCY49" s="112"/>
      <c r="CCZ49" s="112"/>
      <c r="CDA49" s="112"/>
      <c r="CDB49" s="112"/>
      <c r="CDC49" s="112"/>
      <c r="CDD49" s="112"/>
      <c r="CDE49" s="112"/>
      <c r="CDF49" s="112"/>
      <c r="CDG49" s="112"/>
      <c r="CDH49" s="112"/>
      <c r="CDI49" s="112"/>
      <c r="CDJ49" s="112"/>
      <c r="CDK49" s="112"/>
      <c r="CDL49" s="112"/>
      <c r="CDM49" s="112"/>
      <c r="CDN49" s="112"/>
      <c r="CDO49" s="112"/>
      <c r="CDP49" s="112"/>
      <c r="CDQ49" s="112"/>
      <c r="CDR49" s="112"/>
      <c r="CDS49" s="112"/>
      <c r="CDT49" s="112"/>
      <c r="CDU49" s="112"/>
      <c r="CDV49" s="112"/>
      <c r="CDW49" s="112"/>
      <c r="CDX49" s="112"/>
      <c r="CDY49" s="112"/>
      <c r="CDZ49" s="112"/>
      <c r="CEA49" s="112"/>
      <c r="CEB49" s="112"/>
      <c r="CEC49" s="112"/>
      <c r="CED49" s="112"/>
      <c r="CEE49" s="112"/>
      <c r="CEF49" s="112"/>
      <c r="CEG49" s="112"/>
      <c r="CEH49" s="112"/>
      <c r="CEI49" s="112"/>
      <c r="CEJ49" s="112"/>
      <c r="CEK49" s="112"/>
      <c r="CEL49" s="112"/>
      <c r="CEM49" s="112"/>
      <c r="CEN49" s="112"/>
      <c r="CEO49" s="112"/>
      <c r="CEP49" s="112"/>
      <c r="CEQ49" s="112"/>
      <c r="CER49" s="112"/>
      <c r="CES49" s="112"/>
      <c r="CET49" s="112"/>
      <c r="CEU49" s="112"/>
      <c r="CEV49" s="112"/>
      <c r="CEW49" s="112"/>
      <c r="CEX49" s="112"/>
      <c r="CEY49" s="112"/>
      <c r="CEZ49" s="112"/>
      <c r="CFA49" s="112"/>
      <c r="CFB49" s="112"/>
      <c r="CFC49" s="112"/>
      <c r="CFD49" s="112"/>
      <c r="CFE49" s="112"/>
      <c r="CFF49" s="112"/>
      <c r="CFG49" s="112"/>
      <c r="CFH49" s="112"/>
      <c r="CFI49" s="112"/>
      <c r="CFJ49" s="112"/>
      <c r="CFK49" s="112"/>
      <c r="CFL49" s="112"/>
      <c r="CFM49" s="112"/>
      <c r="CFN49" s="112"/>
      <c r="CFO49" s="112"/>
      <c r="CFP49" s="112"/>
      <c r="CFQ49" s="112"/>
      <c r="CFR49" s="112"/>
      <c r="CFS49" s="112"/>
      <c r="CFT49" s="112"/>
      <c r="CFU49" s="112"/>
      <c r="CFV49" s="112"/>
      <c r="CFW49" s="112"/>
      <c r="CFX49" s="112"/>
      <c r="CFY49" s="112"/>
      <c r="CFZ49" s="112"/>
      <c r="CGA49" s="112"/>
      <c r="CGB49" s="112"/>
      <c r="CGC49" s="112"/>
      <c r="CGD49" s="112"/>
      <c r="CGE49" s="112"/>
      <c r="CGF49" s="112"/>
      <c r="CGG49" s="112"/>
      <c r="CGH49" s="112"/>
      <c r="CGI49" s="112"/>
      <c r="CGJ49" s="112"/>
      <c r="CGK49" s="112"/>
      <c r="CGL49" s="112"/>
      <c r="CGM49" s="112"/>
      <c r="CGN49" s="112"/>
      <c r="CGO49" s="112"/>
      <c r="CGP49" s="112"/>
      <c r="CGQ49" s="112"/>
      <c r="CGR49" s="112"/>
      <c r="CGS49" s="112"/>
      <c r="CGT49" s="112"/>
      <c r="CGU49" s="112"/>
      <c r="CGV49" s="112"/>
      <c r="CGW49" s="112"/>
      <c r="CGX49" s="112"/>
      <c r="CGY49" s="112"/>
      <c r="CGZ49" s="112"/>
      <c r="CHA49" s="112"/>
      <c r="CHB49" s="112"/>
      <c r="CHC49" s="112"/>
      <c r="CHD49" s="112"/>
      <c r="CHE49" s="112"/>
      <c r="CHF49" s="112"/>
      <c r="CHG49" s="112"/>
      <c r="CHH49" s="112"/>
      <c r="CHI49" s="112"/>
      <c r="CHJ49" s="112"/>
      <c r="CHK49" s="112"/>
      <c r="CHL49" s="112"/>
      <c r="CHM49" s="112"/>
      <c r="CHN49" s="112"/>
      <c r="CHO49" s="112"/>
      <c r="CHP49" s="112"/>
      <c r="CHQ49" s="112"/>
      <c r="CHR49" s="112"/>
      <c r="CHS49" s="112"/>
      <c r="CHT49" s="112"/>
      <c r="CHU49" s="112"/>
      <c r="CHV49" s="112"/>
      <c r="CHW49" s="112"/>
      <c r="CHX49" s="112"/>
      <c r="CHY49" s="112"/>
      <c r="CHZ49" s="112"/>
      <c r="CIA49" s="112"/>
      <c r="CIB49" s="112"/>
      <c r="CIC49" s="112"/>
      <c r="CID49" s="112"/>
      <c r="CIE49" s="112"/>
      <c r="CIF49" s="112"/>
      <c r="CIG49" s="112"/>
      <c r="CIH49" s="112"/>
      <c r="CII49" s="112"/>
      <c r="CIJ49" s="112"/>
      <c r="CIK49" s="112"/>
      <c r="CIL49" s="112"/>
      <c r="CIM49" s="112"/>
      <c r="CIN49" s="112"/>
      <c r="CIO49" s="112"/>
      <c r="CIP49" s="112"/>
      <c r="CIQ49" s="112"/>
      <c r="CIR49" s="112"/>
      <c r="CIS49" s="112"/>
      <c r="CIT49" s="112"/>
      <c r="CIU49" s="112"/>
      <c r="CIV49" s="112"/>
      <c r="CIW49" s="112"/>
      <c r="CIX49" s="112"/>
      <c r="CIY49" s="112"/>
      <c r="CIZ49" s="112"/>
      <c r="CJA49" s="112"/>
      <c r="CJB49" s="112"/>
      <c r="CJC49" s="112"/>
      <c r="CJD49" s="112"/>
      <c r="CJE49" s="112"/>
      <c r="CJF49" s="112"/>
      <c r="CJG49" s="112"/>
      <c r="CJH49" s="112"/>
      <c r="CJI49" s="112"/>
      <c r="CJJ49" s="112"/>
      <c r="CJK49" s="112"/>
      <c r="CJL49" s="112"/>
      <c r="CJM49" s="112"/>
      <c r="CJN49" s="112"/>
      <c r="CJO49" s="112"/>
      <c r="CJP49" s="112"/>
      <c r="CJQ49" s="112"/>
      <c r="CJR49" s="112"/>
      <c r="CJS49" s="112"/>
      <c r="CJT49" s="112"/>
      <c r="CJU49" s="112"/>
      <c r="CJV49" s="112"/>
      <c r="CJW49" s="112"/>
      <c r="CJX49" s="112"/>
      <c r="CJY49" s="112"/>
      <c r="CJZ49" s="112"/>
      <c r="CKA49" s="112"/>
      <c r="CKB49" s="112"/>
      <c r="CKC49" s="112"/>
      <c r="CKD49" s="112"/>
      <c r="CKE49" s="112"/>
      <c r="CKF49" s="112"/>
      <c r="CKG49" s="112"/>
      <c r="CKH49" s="112"/>
      <c r="CKI49" s="112"/>
      <c r="CKJ49" s="112"/>
      <c r="CKK49" s="112"/>
      <c r="CKL49" s="112"/>
      <c r="CKM49" s="112"/>
      <c r="CKN49" s="112"/>
      <c r="CKO49" s="112"/>
      <c r="CKP49" s="112"/>
      <c r="CKQ49" s="112"/>
      <c r="CKR49" s="112"/>
      <c r="CKS49" s="112"/>
      <c r="CKT49" s="112"/>
      <c r="CKU49" s="112"/>
      <c r="CKV49" s="112"/>
      <c r="CKW49" s="112"/>
      <c r="CKX49" s="112"/>
      <c r="CKY49" s="112"/>
      <c r="CKZ49" s="112"/>
      <c r="CLA49" s="112"/>
      <c r="CLB49" s="112"/>
      <c r="CLC49" s="112"/>
      <c r="CLD49" s="112"/>
      <c r="CLE49" s="112"/>
      <c r="CLF49" s="112"/>
      <c r="CLG49" s="112"/>
      <c r="CLH49" s="112"/>
      <c r="CLI49" s="112"/>
      <c r="CLJ49" s="112"/>
      <c r="CLK49" s="112"/>
      <c r="CLL49" s="112"/>
      <c r="CLM49" s="112"/>
      <c r="CLN49" s="112"/>
      <c r="CLO49" s="112"/>
      <c r="CLP49" s="112"/>
      <c r="CLQ49" s="112"/>
      <c r="CLR49" s="112"/>
      <c r="CLS49" s="112"/>
      <c r="CLT49" s="112"/>
      <c r="CLU49" s="112"/>
      <c r="CLV49" s="112"/>
      <c r="CLW49" s="112"/>
      <c r="CLX49" s="112"/>
      <c r="CLY49" s="112"/>
      <c r="CLZ49" s="112"/>
      <c r="CMA49" s="112"/>
      <c r="CMB49" s="112"/>
      <c r="CMC49" s="112"/>
      <c r="CMD49" s="112"/>
      <c r="CME49" s="112"/>
      <c r="CMF49" s="112"/>
      <c r="CMG49" s="112"/>
      <c r="CMH49" s="112"/>
      <c r="CMI49" s="112"/>
      <c r="CMJ49" s="112"/>
      <c r="CMK49" s="112"/>
      <c r="CML49" s="112"/>
      <c r="CMM49" s="112"/>
      <c r="CMN49" s="112"/>
      <c r="CMO49" s="112"/>
      <c r="CMP49" s="112"/>
      <c r="CMQ49" s="112"/>
      <c r="CMR49" s="112"/>
      <c r="CMS49" s="112"/>
      <c r="CMT49" s="112"/>
      <c r="CMU49" s="112"/>
      <c r="CMV49" s="112"/>
      <c r="CMW49" s="112"/>
      <c r="CMX49" s="112"/>
      <c r="CMY49" s="112"/>
      <c r="CMZ49" s="112"/>
      <c r="CNA49" s="112"/>
      <c r="CNB49" s="112"/>
      <c r="CNC49" s="112"/>
      <c r="CND49" s="112"/>
      <c r="CNE49" s="112"/>
      <c r="CNF49" s="112"/>
      <c r="CNG49" s="112"/>
      <c r="CNH49" s="112"/>
      <c r="CNI49" s="112"/>
      <c r="CNJ49" s="112"/>
      <c r="CNK49" s="112"/>
      <c r="CNL49" s="112"/>
      <c r="CNM49" s="112"/>
      <c r="CNN49" s="112"/>
      <c r="CNO49" s="112"/>
      <c r="CNP49" s="112"/>
      <c r="CNQ49" s="112"/>
      <c r="CNR49" s="112"/>
      <c r="CNS49" s="112"/>
      <c r="CNT49" s="112"/>
      <c r="CNU49" s="112"/>
      <c r="CNV49" s="112"/>
      <c r="CNW49" s="112"/>
      <c r="CNX49" s="112"/>
      <c r="CNY49" s="112"/>
      <c r="CNZ49" s="112"/>
      <c r="COA49" s="112"/>
      <c r="COB49" s="112"/>
      <c r="COC49" s="112"/>
      <c r="COD49" s="112"/>
      <c r="COE49" s="112"/>
      <c r="COF49" s="112"/>
      <c r="COG49" s="112"/>
      <c r="COH49" s="112"/>
      <c r="COI49" s="112"/>
      <c r="COJ49" s="112"/>
      <c r="COK49" s="112"/>
      <c r="COL49" s="112"/>
      <c r="COM49" s="112"/>
      <c r="CON49" s="112"/>
      <c r="COO49" s="112"/>
      <c r="COP49" s="112"/>
      <c r="COQ49" s="112"/>
      <c r="COR49" s="112"/>
      <c r="COS49" s="112"/>
      <c r="COT49" s="112"/>
      <c r="COU49" s="112"/>
      <c r="COV49" s="112"/>
      <c r="COW49" s="112"/>
      <c r="COX49" s="112"/>
      <c r="COY49" s="112"/>
      <c r="COZ49" s="112"/>
      <c r="CPA49" s="112"/>
      <c r="CPB49" s="112"/>
      <c r="CPC49" s="112"/>
      <c r="CPD49" s="112"/>
      <c r="CPE49" s="112"/>
      <c r="CPF49" s="112"/>
      <c r="CPG49" s="112"/>
      <c r="CPH49" s="112"/>
      <c r="CPI49" s="112"/>
      <c r="CPJ49" s="112"/>
      <c r="CPK49" s="112"/>
      <c r="CPL49" s="112"/>
      <c r="CPM49" s="112"/>
      <c r="CPN49" s="112"/>
      <c r="CPO49" s="112"/>
      <c r="CPP49" s="112"/>
      <c r="CPQ49" s="112"/>
      <c r="CPR49" s="112"/>
      <c r="CPS49" s="112"/>
      <c r="CPT49" s="112"/>
      <c r="CPU49" s="112"/>
      <c r="CPV49" s="112"/>
      <c r="CPW49" s="112"/>
      <c r="CPX49" s="112"/>
      <c r="CPY49" s="112"/>
      <c r="CPZ49" s="112"/>
      <c r="CQA49" s="112"/>
      <c r="CQB49" s="112"/>
      <c r="CQC49" s="112"/>
      <c r="CQD49" s="112"/>
      <c r="CQE49" s="112"/>
      <c r="CQF49" s="112"/>
      <c r="CQG49" s="112"/>
      <c r="CQH49" s="112"/>
      <c r="CQI49" s="112"/>
      <c r="CQJ49" s="112"/>
      <c r="CQK49" s="112"/>
      <c r="CQL49" s="112"/>
      <c r="CQM49" s="112"/>
      <c r="CQN49" s="112"/>
      <c r="CQO49" s="112"/>
      <c r="CQP49" s="112"/>
      <c r="CQQ49" s="112"/>
      <c r="CQR49" s="112"/>
      <c r="CQS49" s="112"/>
      <c r="CQT49" s="112"/>
      <c r="CQU49" s="112"/>
      <c r="CQV49" s="112"/>
      <c r="CQW49" s="112"/>
      <c r="CQX49" s="112"/>
      <c r="CQY49" s="112"/>
      <c r="CQZ49" s="112"/>
      <c r="CRA49" s="112"/>
      <c r="CRB49" s="112"/>
      <c r="CRC49" s="112"/>
      <c r="CRD49" s="112"/>
      <c r="CRE49" s="112"/>
      <c r="CRF49" s="112"/>
      <c r="CRG49" s="112"/>
      <c r="CRH49" s="112"/>
      <c r="CRI49" s="112"/>
      <c r="CRJ49" s="112"/>
      <c r="CRK49" s="112"/>
      <c r="CRL49" s="112"/>
      <c r="CRM49" s="112"/>
      <c r="CRN49" s="112"/>
      <c r="CRO49" s="112"/>
      <c r="CRP49" s="112"/>
      <c r="CRQ49" s="112"/>
      <c r="CRR49" s="112"/>
      <c r="CRS49" s="112"/>
      <c r="CRT49" s="112"/>
      <c r="CRU49" s="112"/>
      <c r="CRV49" s="112"/>
      <c r="CRW49" s="112"/>
      <c r="CRX49" s="112"/>
      <c r="CRY49" s="112"/>
      <c r="CRZ49" s="112"/>
      <c r="CSA49" s="112"/>
      <c r="CSB49" s="112"/>
      <c r="CSC49" s="112"/>
      <c r="CSD49" s="112"/>
      <c r="CSE49" s="112"/>
      <c r="CSF49" s="112"/>
      <c r="CSG49" s="112"/>
      <c r="CSH49" s="112"/>
      <c r="CSI49" s="112"/>
      <c r="CSJ49" s="112"/>
      <c r="CSK49" s="112"/>
      <c r="CSL49" s="112"/>
      <c r="CSM49" s="112"/>
      <c r="CSN49" s="112"/>
      <c r="CSO49" s="112"/>
      <c r="CSP49" s="112"/>
      <c r="CSQ49" s="112"/>
      <c r="CSR49" s="112"/>
      <c r="CSS49" s="112"/>
      <c r="CST49" s="112"/>
      <c r="CSU49" s="112"/>
      <c r="CSV49" s="112"/>
      <c r="CSW49" s="112"/>
      <c r="CSX49" s="112"/>
      <c r="CSY49" s="112"/>
      <c r="CSZ49" s="112"/>
      <c r="CTA49" s="112"/>
      <c r="CTB49" s="112"/>
      <c r="CTC49" s="112"/>
      <c r="CTD49" s="112"/>
      <c r="CTE49" s="112"/>
      <c r="CTF49" s="112"/>
      <c r="CTG49" s="112"/>
      <c r="CTH49" s="112"/>
      <c r="CTI49" s="112"/>
      <c r="CTJ49" s="112"/>
      <c r="CTK49" s="112"/>
      <c r="CTL49" s="112"/>
      <c r="CTM49" s="112"/>
      <c r="CTN49" s="112"/>
      <c r="CTO49" s="112"/>
      <c r="CTP49" s="112"/>
      <c r="CTQ49" s="112"/>
      <c r="CTR49" s="112"/>
      <c r="CTS49" s="112"/>
      <c r="CTT49" s="112"/>
      <c r="CTU49" s="112"/>
      <c r="CTV49" s="112"/>
      <c r="CTW49" s="112"/>
      <c r="CTX49" s="112"/>
      <c r="CTY49" s="112"/>
      <c r="CTZ49" s="112"/>
      <c r="CUA49" s="112"/>
      <c r="CUB49" s="112"/>
      <c r="CUC49" s="112"/>
      <c r="CUD49" s="112"/>
      <c r="CUE49" s="112"/>
      <c r="CUF49" s="112"/>
      <c r="CUG49" s="112"/>
      <c r="CUH49" s="112"/>
      <c r="CUI49" s="112"/>
      <c r="CUJ49" s="112"/>
      <c r="CUK49" s="112"/>
      <c r="CUL49" s="112"/>
      <c r="CUM49" s="112"/>
      <c r="CUN49" s="112"/>
      <c r="CUO49" s="112"/>
      <c r="CUP49" s="112"/>
      <c r="CUQ49" s="112"/>
      <c r="CUR49" s="112"/>
      <c r="CUS49" s="112"/>
      <c r="CUT49" s="112"/>
      <c r="CUU49" s="112"/>
      <c r="CUV49" s="112"/>
      <c r="CUW49" s="112"/>
      <c r="CUX49" s="112"/>
      <c r="CUY49" s="112"/>
      <c r="CUZ49" s="112"/>
      <c r="CVA49" s="112"/>
      <c r="CVB49" s="112"/>
      <c r="CVC49" s="112"/>
      <c r="CVD49" s="112"/>
      <c r="CVE49" s="112"/>
      <c r="CVF49" s="112"/>
      <c r="CVG49" s="112"/>
      <c r="CVH49" s="112"/>
      <c r="CVI49" s="112"/>
      <c r="CVJ49" s="112"/>
      <c r="CVK49" s="112"/>
      <c r="CVL49" s="112"/>
      <c r="CVM49" s="112"/>
      <c r="CVN49" s="112"/>
      <c r="CVO49" s="112"/>
      <c r="CVP49" s="112"/>
      <c r="CVQ49" s="112"/>
      <c r="CVR49" s="112"/>
      <c r="CVS49" s="112"/>
      <c r="CVT49" s="112"/>
      <c r="CVU49" s="112"/>
      <c r="CVV49" s="112"/>
      <c r="CVW49" s="112"/>
      <c r="CVX49" s="112"/>
      <c r="CVY49" s="112"/>
      <c r="CVZ49" s="112"/>
      <c r="CWA49" s="112"/>
      <c r="CWB49" s="112"/>
      <c r="CWC49" s="112"/>
      <c r="CWD49" s="112"/>
      <c r="CWE49" s="112"/>
      <c r="CWF49" s="112"/>
      <c r="CWG49" s="112"/>
      <c r="CWH49" s="112"/>
      <c r="CWI49" s="112"/>
      <c r="CWJ49" s="112"/>
      <c r="CWK49" s="112"/>
      <c r="CWL49" s="112"/>
      <c r="CWM49" s="112"/>
      <c r="CWN49" s="112"/>
      <c r="CWO49" s="112"/>
      <c r="CWP49" s="112"/>
      <c r="CWQ49" s="112"/>
      <c r="CWR49" s="112"/>
      <c r="CWS49" s="112"/>
      <c r="CWT49" s="112"/>
      <c r="CWU49" s="112"/>
      <c r="CWV49" s="112"/>
      <c r="CWW49" s="112"/>
      <c r="CWX49" s="112"/>
      <c r="CWY49" s="112"/>
      <c r="CWZ49" s="112"/>
      <c r="CXA49" s="112"/>
      <c r="CXB49" s="112"/>
      <c r="CXC49" s="112"/>
      <c r="CXD49" s="112"/>
      <c r="CXE49" s="112"/>
      <c r="CXF49" s="112"/>
      <c r="CXG49" s="112"/>
      <c r="CXH49" s="112"/>
      <c r="CXI49" s="112"/>
      <c r="CXJ49" s="112"/>
      <c r="CXK49" s="112"/>
      <c r="CXL49" s="112"/>
      <c r="CXM49" s="112"/>
      <c r="CXN49" s="112"/>
      <c r="CXO49" s="112"/>
      <c r="CXP49" s="112"/>
      <c r="CXQ49" s="112"/>
      <c r="CXR49" s="112"/>
      <c r="CXS49" s="112"/>
      <c r="CXT49" s="112"/>
      <c r="CXU49" s="112"/>
      <c r="CXV49" s="112"/>
      <c r="CXW49" s="112"/>
      <c r="CXX49" s="112"/>
      <c r="CXY49" s="112"/>
      <c r="CXZ49" s="112"/>
      <c r="CYA49" s="112"/>
      <c r="CYB49" s="112"/>
      <c r="CYC49" s="112"/>
      <c r="CYD49" s="112"/>
      <c r="CYE49" s="112"/>
      <c r="CYF49" s="112"/>
      <c r="CYG49" s="112"/>
      <c r="CYH49" s="112"/>
      <c r="CYI49" s="112"/>
      <c r="CYJ49" s="112"/>
      <c r="CYK49" s="112"/>
      <c r="CYL49" s="112"/>
      <c r="CYM49" s="112"/>
      <c r="CYN49" s="112"/>
      <c r="CYO49" s="112"/>
      <c r="CYP49" s="112"/>
      <c r="CYQ49" s="112"/>
      <c r="CYR49" s="112"/>
      <c r="CYS49" s="112"/>
      <c r="CYT49" s="112"/>
      <c r="CYU49" s="112"/>
      <c r="CYV49" s="112"/>
      <c r="CYW49" s="112"/>
      <c r="CYX49" s="112"/>
      <c r="CYY49" s="112"/>
      <c r="CYZ49" s="112"/>
      <c r="CZA49" s="112"/>
      <c r="CZB49" s="112"/>
      <c r="CZC49" s="112"/>
      <c r="CZD49" s="112"/>
      <c r="CZE49" s="112"/>
      <c r="CZF49" s="112"/>
      <c r="CZG49" s="112"/>
      <c r="CZH49" s="112"/>
      <c r="CZI49" s="112"/>
      <c r="CZJ49" s="112"/>
      <c r="CZK49" s="112"/>
      <c r="CZL49" s="112"/>
      <c r="CZM49" s="112"/>
      <c r="CZN49" s="112"/>
      <c r="CZO49" s="112"/>
      <c r="CZP49" s="112"/>
      <c r="CZQ49" s="112"/>
      <c r="CZR49" s="112"/>
      <c r="CZS49" s="112"/>
      <c r="CZT49" s="112"/>
      <c r="CZU49" s="112"/>
      <c r="CZV49" s="112"/>
      <c r="CZW49" s="112"/>
      <c r="CZX49" s="112"/>
      <c r="CZY49" s="112"/>
      <c r="CZZ49" s="112"/>
      <c r="DAA49" s="112"/>
      <c r="DAB49" s="112"/>
      <c r="DAC49" s="112"/>
      <c r="DAD49" s="112"/>
      <c r="DAE49" s="112"/>
      <c r="DAF49" s="112"/>
      <c r="DAG49" s="112"/>
      <c r="DAH49" s="112"/>
      <c r="DAI49" s="112"/>
      <c r="DAJ49" s="112"/>
      <c r="DAK49" s="112"/>
      <c r="DAL49" s="112"/>
      <c r="DAM49" s="112"/>
      <c r="DAN49" s="112"/>
      <c r="DAO49" s="112"/>
      <c r="DAP49" s="112"/>
      <c r="DAQ49" s="112"/>
      <c r="DAR49" s="112"/>
      <c r="DAS49" s="112"/>
      <c r="DAT49" s="112"/>
      <c r="DAU49" s="112"/>
      <c r="DAV49" s="112"/>
      <c r="DAW49" s="112"/>
      <c r="DAX49" s="112"/>
      <c r="DAY49" s="112"/>
      <c r="DAZ49" s="112"/>
      <c r="DBA49" s="112"/>
      <c r="DBB49" s="112"/>
      <c r="DBC49" s="112"/>
      <c r="DBD49" s="112"/>
      <c r="DBE49" s="112"/>
      <c r="DBF49" s="112"/>
      <c r="DBG49" s="112"/>
      <c r="DBH49" s="112"/>
      <c r="DBI49" s="112"/>
      <c r="DBJ49" s="112"/>
      <c r="DBK49" s="112"/>
      <c r="DBL49" s="112"/>
      <c r="DBM49" s="112"/>
      <c r="DBN49" s="112"/>
      <c r="DBO49" s="112"/>
      <c r="DBP49" s="112"/>
      <c r="DBQ49" s="112"/>
      <c r="DBR49" s="112"/>
      <c r="DBS49" s="112"/>
      <c r="DBT49" s="112"/>
      <c r="DBU49" s="112"/>
      <c r="DBV49" s="112"/>
      <c r="DBW49" s="112"/>
      <c r="DBX49" s="112"/>
      <c r="DBY49" s="112"/>
      <c r="DBZ49" s="112"/>
      <c r="DCA49" s="112"/>
      <c r="DCB49" s="112"/>
      <c r="DCC49" s="112"/>
      <c r="DCD49" s="112"/>
      <c r="DCE49" s="112"/>
      <c r="DCF49" s="112"/>
      <c r="DCG49" s="112"/>
      <c r="DCH49" s="112"/>
      <c r="DCI49" s="112"/>
      <c r="DCJ49" s="112"/>
      <c r="DCK49" s="112"/>
      <c r="DCL49" s="112"/>
      <c r="DCM49" s="112"/>
      <c r="DCN49" s="112"/>
      <c r="DCO49" s="112"/>
      <c r="DCP49" s="112"/>
      <c r="DCQ49" s="112"/>
      <c r="DCR49" s="112"/>
      <c r="DCS49" s="112"/>
      <c r="DCT49" s="112"/>
      <c r="DCU49" s="112"/>
      <c r="DCV49" s="112"/>
      <c r="DCW49" s="112"/>
      <c r="DCX49" s="112"/>
      <c r="DCY49" s="112"/>
      <c r="DCZ49" s="112"/>
      <c r="DDA49" s="112"/>
      <c r="DDB49" s="112"/>
      <c r="DDC49" s="112"/>
      <c r="DDD49" s="112"/>
      <c r="DDE49" s="112"/>
      <c r="DDF49" s="112"/>
      <c r="DDG49" s="112"/>
      <c r="DDH49" s="112"/>
      <c r="DDI49" s="112"/>
      <c r="DDJ49" s="112"/>
      <c r="DDK49" s="112"/>
      <c r="DDL49" s="112"/>
      <c r="DDM49" s="112"/>
      <c r="DDN49" s="112"/>
      <c r="DDO49" s="112"/>
      <c r="DDP49" s="112"/>
      <c r="DDQ49" s="112"/>
      <c r="DDR49" s="112"/>
      <c r="DDS49" s="112"/>
      <c r="DDT49" s="112"/>
      <c r="DDU49" s="112"/>
      <c r="DDV49" s="112"/>
      <c r="DDW49" s="112"/>
      <c r="DDX49" s="112"/>
      <c r="DDY49" s="112"/>
      <c r="DDZ49" s="112"/>
      <c r="DEA49" s="112"/>
      <c r="DEB49" s="112"/>
      <c r="DEC49" s="112"/>
      <c r="DED49" s="112"/>
      <c r="DEE49" s="112"/>
      <c r="DEF49" s="112"/>
      <c r="DEG49" s="112"/>
      <c r="DEH49" s="112"/>
      <c r="DEI49" s="112"/>
      <c r="DEJ49" s="112"/>
      <c r="DEK49" s="112"/>
      <c r="DEL49" s="112"/>
      <c r="DEM49" s="112"/>
      <c r="DEN49" s="112"/>
      <c r="DEO49" s="112"/>
      <c r="DEP49" s="112"/>
      <c r="DEQ49" s="112"/>
      <c r="DER49" s="112"/>
      <c r="DES49" s="112"/>
      <c r="DET49" s="112"/>
      <c r="DEU49" s="112"/>
      <c r="DEV49" s="112"/>
      <c r="DEW49" s="112"/>
      <c r="DEX49" s="112"/>
      <c r="DEY49" s="112"/>
      <c r="DEZ49" s="112"/>
      <c r="DFA49" s="112"/>
      <c r="DFB49" s="112"/>
      <c r="DFC49" s="112"/>
      <c r="DFD49" s="112"/>
      <c r="DFE49" s="112"/>
      <c r="DFF49" s="112"/>
      <c r="DFG49" s="112"/>
      <c r="DFH49" s="112"/>
      <c r="DFI49" s="112"/>
      <c r="DFJ49" s="112"/>
      <c r="DFK49" s="112"/>
      <c r="DFL49" s="112"/>
      <c r="DFM49" s="112"/>
      <c r="DFN49" s="112"/>
      <c r="DFO49" s="112"/>
      <c r="DFP49" s="112"/>
      <c r="DFQ49" s="112"/>
      <c r="DFR49" s="112"/>
      <c r="DFS49" s="112"/>
      <c r="DFT49" s="112"/>
      <c r="DFU49" s="112"/>
      <c r="DFV49" s="112"/>
      <c r="DFW49" s="112"/>
      <c r="DFX49" s="112"/>
      <c r="DFY49" s="112"/>
      <c r="DFZ49" s="112"/>
      <c r="DGA49" s="112"/>
      <c r="DGB49" s="112"/>
      <c r="DGC49" s="112"/>
      <c r="DGD49" s="112"/>
      <c r="DGE49" s="112"/>
      <c r="DGF49" s="112"/>
      <c r="DGG49" s="112"/>
      <c r="DGH49" s="112"/>
      <c r="DGI49" s="112"/>
      <c r="DGJ49" s="112"/>
      <c r="DGK49" s="112"/>
      <c r="DGL49" s="112"/>
      <c r="DGM49" s="112"/>
      <c r="DGN49" s="112"/>
      <c r="DGO49" s="112"/>
      <c r="DGP49" s="112"/>
      <c r="DGQ49" s="112"/>
      <c r="DGR49" s="112"/>
      <c r="DGS49" s="112"/>
      <c r="DGT49" s="112"/>
      <c r="DGU49" s="112"/>
      <c r="DGV49" s="112"/>
      <c r="DGW49" s="112"/>
      <c r="DGX49" s="112"/>
      <c r="DGY49" s="112"/>
      <c r="DGZ49" s="112"/>
      <c r="DHA49" s="112"/>
      <c r="DHB49" s="112"/>
      <c r="DHC49" s="112"/>
      <c r="DHD49" s="112"/>
      <c r="DHE49" s="112"/>
      <c r="DHF49" s="112"/>
      <c r="DHG49" s="112"/>
      <c r="DHH49" s="112"/>
      <c r="DHI49" s="112"/>
      <c r="DHJ49" s="112"/>
      <c r="DHK49" s="112"/>
      <c r="DHL49" s="112"/>
      <c r="DHM49" s="112"/>
      <c r="DHN49" s="112"/>
      <c r="DHO49" s="112"/>
      <c r="DHP49" s="112"/>
      <c r="DHQ49" s="112"/>
      <c r="DHR49" s="112"/>
      <c r="DHS49" s="112"/>
      <c r="DHT49" s="112"/>
      <c r="DHU49" s="112"/>
      <c r="DHV49" s="112"/>
      <c r="DHW49" s="112"/>
      <c r="DHX49" s="112"/>
      <c r="DHY49" s="112"/>
      <c r="DHZ49" s="112"/>
      <c r="DIA49" s="112"/>
      <c r="DIB49" s="112"/>
      <c r="DIC49" s="112"/>
      <c r="DID49" s="112"/>
      <c r="DIE49" s="112"/>
      <c r="DIF49" s="112"/>
      <c r="DIG49" s="112"/>
      <c r="DIH49" s="112"/>
      <c r="DII49" s="112"/>
      <c r="DIJ49" s="112"/>
      <c r="DIK49" s="112"/>
      <c r="DIL49" s="112"/>
      <c r="DIM49" s="112"/>
      <c r="DIN49" s="112"/>
      <c r="DIO49" s="112"/>
      <c r="DIP49" s="112"/>
      <c r="DIQ49" s="112"/>
      <c r="DIR49" s="112"/>
      <c r="DIS49" s="112"/>
      <c r="DIT49" s="112"/>
      <c r="DIU49" s="112"/>
      <c r="DIV49" s="112"/>
      <c r="DIW49" s="112"/>
      <c r="DIX49" s="112"/>
      <c r="DIY49" s="112"/>
      <c r="DIZ49" s="112"/>
      <c r="DJA49" s="112"/>
      <c r="DJB49" s="112"/>
      <c r="DJC49" s="112"/>
      <c r="DJD49" s="112"/>
      <c r="DJE49" s="112"/>
      <c r="DJF49" s="112"/>
      <c r="DJG49" s="112"/>
      <c r="DJH49" s="112"/>
      <c r="DJI49" s="112"/>
      <c r="DJJ49" s="112"/>
      <c r="DJK49" s="112"/>
      <c r="DJL49" s="112"/>
      <c r="DJM49" s="112"/>
      <c r="DJN49" s="112"/>
      <c r="DJO49" s="112"/>
      <c r="DJP49" s="112"/>
      <c r="DJQ49" s="112"/>
      <c r="DJR49" s="112"/>
      <c r="DJS49" s="112"/>
      <c r="DJT49" s="112"/>
      <c r="DJU49" s="112"/>
      <c r="DJV49" s="112"/>
      <c r="DJW49" s="112"/>
      <c r="DJX49" s="112"/>
      <c r="DJY49" s="112"/>
      <c r="DJZ49" s="112"/>
      <c r="DKA49" s="112"/>
      <c r="DKB49" s="112"/>
      <c r="DKC49" s="112"/>
      <c r="DKD49" s="112"/>
      <c r="DKE49" s="112"/>
      <c r="DKF49" s="112"/>
      <c r="DKG49" s="112"/>
      <c r="DKH49" s="112"/>
      <c r="DKI49" s="112"/>
      <c r="DKJ49" s="112"/>
      <c r="DKK49" s="112"/>
      <c r="DKL49" s="112"/>
      <c r="DKM49" s="112"/>
      <c r="DKN49" s="112"/>
      <c r="DKO49" s="112"/>
      <c r="DKP49" s="112"/>
      <c r="DKQ49" s="112"/>
      <c r="DKR49" s="112"/>
      <c r="DKS49" s="112"/>
      <c r="DKT49" s="112"/>
      <c r="DKU49" s="112"/>
      <c r="DKV49" s="112"/>
      <c r="DKW49" s="112"/>
      <c r="DKX49" s="112"/>
      <c r="DKY49" s="112"/>
      <c r="DKZ49" s="112"/>
      <c r="DLA49" s="112"/>
      <c r="DLB49" s="112"/>
      <c r="DLC49" s="112"/>
      <c r="DLD49" s="112"/>
      <c r="DLE49" s="112"/>
      <c r="DLF49" s="112"/>
      <c r="DLG49" s="112"/>
      <c r="DLH49" s="112"/>
      <c r="DLI49" s="112"/>
      <c r="DLJ49" s="112"/>
      <c r="DLK49" s="112"/>
      <c r="DLL49" s="112"/>
      <c r="DLM49" s="112"/>
      <c r="DLN49" s="112"/>
      <c r="DLO49" s="112"/>
      <c r="DLP49" s="112"/>
      <c r="DLQ49" s="112"/>
      <c r="DLR49" s="112"/>
      <c r="DLS49" s="112"/>
      <c r="DLT49" s="112"/>
      <c r="DLU49" s="112"/>
      <c r="DLV49" s="112"/>
      <c r="DLW49" s="112"/>
      <c r="DLX49" s="112"/>
      <c r="DLY49" s="112"/>
      <c r="DLZ49" s="112"/>
      <c r="DMA49" s="112"/>
      <c r="DMB49" s="112"/>
      <c r="DMC49" s="112"/>
      <c r="DMD49" s="112"/>
      <c r="DME49" s="112"/>
      <c r="DMF49" s="112"/>
      <c r="DMG49" s="112"/>
      <c r="DMH49" s="112"/>
      <c r="DMI49" s="112"/>
      <c r="DMJ49" s="112"/>
      <c r="DMK49" s="112"/>
      <c r="DML49" s="112"/>
      <c r="DMM49" s="112"/>
      <c r="DMN49" s="112"/>
      <c r="DMO49" s="112"/>
      <c r="DMP49" s="112"/>
      <c r="DMQ49" s="112"/>
      <c r="DMR49" s="112"/>
      <c r="DMS49" s="112"/>
      <c r="DMT49" s="112"/>
      <c r="DMU49" s="112"/>
      <c r="DMV49" s="112"/>
      <c r="DMW49" s="112"/>
      <c r="DMX49" s="112"/>
      <c r="DMY49" s="112"/>
      <c r="DMZ49" s="112"/>
      <c r="DNA49" s="112"/>
      <c r="DNB49" s="112"/>
      <c r="DNC49" s="112"/>
      <c r="DND49" s="112"/>
      <c r="DNE49" s="112"/>
      <c r="DNF49" s="112"/>
      <c r="DNG49" s="112"/>
      <c r="DNH49" s="112"/>
      <c r="DNI49" s="112"/>
      <c r="DNJ49" s="112"/>
      <c r="DNK49" s="112"/>
      <c r="DNL49" s="112"/>
      <c r="DNM49" s="112"/>
      <c r="DNN49" s="112"/>
      <c r="DNO49" s="112"/>
      <c r="DNP49" s="112"/>
      <c r="DNQ49" s="112"/>
      <c r="DNR49" s="112"/>
      <c r="DNS49" s="112"/>
      <c r="DNT49" s="112"/>
      <c r="DNU49" s="112"/>
      <c r="DNV49" s="112"/>
      <c r="DNW49" s="112"/>
      <c r="DNX49" s="112"/>
      <c r="DNY49" s="112"/>
      <c r="DNZ49" s="112"/>
      <c r="DOA49" s="112"/>
      <c r="DOB49" s="112"/>
      <c r="DOC49" s="112"/>
      <c r="DOD49" s="112"/>
      <c r="DOE49" s="112"/>
      <c r="DOF49" s="112"/>
      <c r="DOG49" s="112"/>
      <c r="DOH49" s="112"/>
      <c r="DOI49" s="112"/>
      <c r="DOJ49" s="112"/>
      <c r="DOK49" s="112"/>
      <c r="DOL49" s="112"/>
      <c r="DOM49" s="112"/>
      <c r="DON49" s="112"/>
      <c r="DOO49" s="112"/>
      <c r="DOP49" s="112"/>
      <c r="DOQ49" s="112"/>
      <c r="DOR49" s="112"/>
      <c r="DOS49" s="112"/>
      <c r="DOT49" s="112"/>
      <c r="DOU49" s="112"/>
      <c r="DOV49" s="112"/>
      <c r="DOW49" s="112"/>
      <c r="DOX49" s="112"/>
      <c r="DOY49" s="112"/>
      <c r="DOZ49" s="112"/>
      <c r="DPA49" s="112"/>
      <c r="DPB49" s="112"/>
      <c r="DPC49" s="112"/>
      <c r="DPD49" s="112"/>
      <c r="DPE49" s="112"/>
      <c r="DPF49" s="112"/>
      <c r="DPG49" s="112"/>
      <c r="DPH49" s="112"/>
      <c r="DPI49" s="112"/>
      <c r="DPJ49" s="112"/>
      <c r="DPK49" s="112"/>
      <c r="DPL49" s="112"/>
      <c r="DPM49" s="112"/>
      <c r="DPN49" s="112"/>
      <c r="DPO49" s="112"/>
      <c r="DPP49" s="112"/>
      <c r="DPQ49" s="112"/>
      <c r="DPR49" s="112"/>
      <c r="DPS49" s="112"/>
      <c r="DPT49" s="112"/>
      <c r="DPU49" s="112"/>
      <c r="DPV49" s="112"/>
      <c r="DPW49" s="112"/>
      <c r="DPX49" s="112"/>
      <c r="DPY49" s="112"/>
      <c r="DPZ49" s="112"/>
      <c r="DQA49" s="112"/>
      <c r="DQB49" s="112"/>
      <c r="DQC49" s="112"/>
      <c r="DQD49" s="112"/>
      <c r="DQE49" s="112"/>
      <c r="DQF49" s="112"/>
      <c r="DQG49" s="112"/>
      <c r="DQH49" s="112"/>
      <c r="DQI49" s="112"/>
      <c r="DQJ49" s="112"/>
      <c r="DQK49" s="112"/>
      <c r="DQL49" s="112"/>
      <c r="DQM49" s="112"/>
      <c r="DQN49" s="112"/>
      <c r="DQO49" s="112"/>
      <c r="DQP49" s="112"/>
      <c r="DQQ49" s="112"/>
      <c r="DQR49" s="112"/>
      <c r="DQS49" s="112"/>
      <c r="DQT49" s="112"/>
      <c r="DQU49" s="112"/>
      <c r="DQV49" s="112"/>
      <c r="DQW49" s="112"/>
      <c r="DQX49" s="112"/>
      <c r="DQY49" s="112"/>
      <c r="DQZ49" s="112"/>
      <c r="DRA49" s="112"/>
      <c r="DRB49" s="112"/>
      <c r="DRC49" s="112"/>
      <c r="DRD49" s="112"/>
      <c r="DRE49" s="112"/>
      <c r="DRF49" s="112"/>
      <c r="DRG49" s="112"/>
      <c r="DRH49" s="112"/>
      <c r="DRI49" s="112"/>
      <c r="DRJ49" s="112"/>
      <c r="DRK49" s="112"/>
      <c r="DRL49" s="112"/>
      <c r="DRM49" s="112"/>
      <c r="DRN49" s="112"/>
      <c r="DRO49" s="112"/>
      <c r="DRP49" s="112"/>
      <c r="DRQ49" s="112"/>
      <c r="DRR49" s="112"/>
      <c r="DRS49" s="112"/>
      <c r="DRT49" s="112"/>
      <c r="DRU49" s="112"/>
      <c r="DRV49" s="112"/>
      <c r="DRW49" s="112"/>
      <c r="DRX49" s="112"/>
      <c r="DRY49" s="112"/>
      <c r="DRZ49" s="112"/>
      <c r="DSA49" s="112"/>
      <c r="DSB49" s="112"/>
      <c r="DSC49" s="112"/>
      <c r="DSD49" s="112"/>
      <c r="DSE49" s="112"/>
      <c r="DSF49" s="112"/>
      <c r="DSG49" s="112"/>
      <c r="DSH49" s="112"/>
      <c r="DSI49" s="112"/>
      <c r="DSJ49" s="112"/>
      <c r="DSK49" s="112"/>
      <c r="DSL49" s="112"/>
      <c r="DSM49" s="112"/>
      <c r="DSN49" s="112"/>
      <c r="DSO49" s="112"/>
      <c r="DSP49" s="112"/>
      <c r="DSQ49" s="112"/>
      <c r="DSR49" s="112"/>
      <c r="DSS49" s="112"/>
      <c r="DST49" s="112"/>
      <c r="DSU49" s="112"/>
      <c r="DSV49" s="112"/>
      <c r="DSW49" s="112"/>
      <c r="DSX49" s="112"/>
      <c r="DSY49" s="112"/>
      <c r="DSZ49" s="112"/>
      <c r="DTA49" s="112"/>
      <c r="DTB49" s="112"/>
      <c r="DTC49" s="112"/>
      <c r="DTD49" s="112"/>
      <c r="DTE49" s="112"/>
      <c r="DTF49" s="112"/>
      <c r="DTG49" s="112"/>
      <c r="DTH49" s="112"/>
      <c r="DTI49" s="112"/>
      <c r="DTJ49" s="112"/>
      <c r="DTK49" s="112"/>
      <c r="DTL49" s="112"/>
      <c r="DTM49" s="112"/>
      <c r="DTN49" s="112"/>
      <c r="DTO49" s="112"/>
      <c r="DTP49" s="112"/>
      <c r="DTQ49" s="112"/>
      <c r="DTR49" s="112"/>
      <c r="DTS49" s="112"/>
      <c r="DTT49" s="112"/>
      <c r="DTU49" s="112"/>
      <c r="DTV49" s="112"/>
      <c r="DTW49" s="112"/>
      <c r="DTX49" s="112"/>
      <c r="DTY49" s="112"/>
      <c r="DTZ49" s="112"/>
      <c r="DUA49" s="112"/>
      <c r="DUB49" s="112"/>
      <c r="DUC49" s="112"/>
      <c r="DUD49" s="112"/>
      <c r="DUE49" s="112"/>
      <c r="DUF49" s="112"/>
      <c r="DUG49" s="112"/>
      <c r="DUH49" s="112"/>
      <c r="DUI49" s="112"/>
      <c r="DUJ49" s="112"/>
      <c r="DUK49" s="112"/>
      <c r="DUL49" s="112"/>
      <c r="DUM49" s="112"/>
      <c r="DUN49" s="112"/>
      <c r="DUO49" s="112"/>
      <c r="DUP49" s="112"/>
      <c r="DUQ49" s="112"/>
      <c r="DUR49" s="112"/>
      <c r="DUS49" s="112"/>
      <c r="DUT49" s="112"/>
      <c r="DUU49" s="112"/>
      <c r="DUV49" s="112"/>
      <c r="DUW49" s="112"/>
      <c r="DUX49" s="112"/>
      <c r="DUY49" s="112"/>
      <c r="DUZ49" s="112"/>
      <c r="DVA49" s="112"/>
      <c r="DVB49" s="112"/>
      <c r="DVC49" s="112"/>
      <c r="DVD49" s="112"/>
      <c r="DVE49" s="112"/>
      <c r="DVF49" s="112"/>
      <c r="DVG49" s="112"/>
      <c r="DVH49" s="112"/>
      <c r="DVI49" s="112"/>
      <c r="DVJ49" s="112"/>
      <c r="DVK49" s="112"/>
      <c r="DVL49" s="112"/>
      <c r="DVM49" s="112"/>
      <c r="DVN49" s="112"/>
      <c r="DVO49" s="112"/>
      <c r="DVP49" s="112"/>
      <c r="DVQ49" s="112"/>
      <c r="DVR49" s="112"/>
      <c r="DVS49" s="112"/>
      <c r="DVT49" s="112"/>
      <c r="DVU49" s="112"/>
      <c r="DVV49" s="112"/>
      <c r="DVW49" s="112"/>
      <c r="DVX49" s="112"/>
      <c r="DVY49" s="112"/>
      <c r="DVZ49" s="112"/>
      <c r="DWA49" s="112"/>
      <c r="DWB49" s="112"/>
      <c r="DWC49" s="112"/>
      <c r="DWD49" s="112"/>
      <c r="DWE49" s="112"/>
      <c r="DWF49" s="112"/>
      <c r="DWG49" s="112"/>
      <c r="DWH49" s="112"/>
      <c r="DWI49" s="112"/>
      <c r="DWJ49" s="112"/>
      <c r="DWK49" s="112"/>
      <c r="DWL49" s="112"/>
      <c r="DWM49" s="112"/>
      <c r="DWN49" s="112"/>
      <c r="DWO49" s="112"/>
      <c r="DWP49" s="112"/>
      <c r="DWQ49" s="112"/>
      <c r="DWR49" s="112"/>
      <c r="DWS49" s="112"/>
      <c r="DWT49" s="112"/>
      <c r="DWU49" s="112"/>
      <c r="DWV49" s="112"/>
      <c r="DWW49" s="112"/>
      <c r="DWX49" s="112"/>
      <c r="DWY49" s="112"/>
      <c r="DWZ49" s="112"/>
      <c r="DXA49" s="112"/>
      <c r="DXB49" s="112"/>
      <c r="DXC49" s="112"/>
      <c r="DXD49" s="112"/>
      <c r="DXE49" s="112"/>
      <c r="DXF49" s="112"/>
      <c r="DXG49" s="112"/>
      <c r="DXH49" s="112"/>
      <c r="DXI49" s="112"/>
      <c r="DXJ49" s="112"/>
      <c r="DXK49" s="112"/>
      <c r="DXL49" s="112"/>
      <c r="DXM49" s="112"/>
      <c r="DXN49" s="112"/>
      <c r="DXO49" s="112"/>
      <c r="DXP49" s="112"/>
      <c r="DXQ49" s="112"/>
      <c r="DXR49" s="112"/>
      <c r="DXS49" s="112"/>
      <c r="DXT49" s="112"/>
      <c r="DXU49" s="112"/>
      <c r="DXV49" s="112"/>
      <c r="DXW49" s="112"/>
      <c r="DXX49" s="112"/>
      <c r="DXY49" s="112"/>
      <c r="DXZ49" s="112"/>
      <c r="DYA49" s="112"/>
      <c r="DYB49" s="112"/>
      <c r="DYC49" s="112"/>
      <c r="DYD49" s="112"/>
      <c r="DYE49" s="112"/>
      <c r="DYF49" s="112"/>
      <c r="DYG49" s="112"/>
      <c r="DYH49" s="112"/>
      <c r="DYI49" s="112"/>
      <c r="DYJ49" s="112"/>
      <c r="DYK49" s="112"/>
      <c r="DYL49" s="112"/>
      <c r="DYM49" s="112"/>
      <c r="DYN49" s="112"/>
      <c r="DYO49" s="112"/>
      <c r="DYP49" s="112"/>
      <c r="DYQ49" s="112"/>
      <c r="DYR49" s="112"/>
      <c r="DYS49" s="112"/>
      <c r="DYT49" s="112"/>
      <c r="DYU49" s="112"/>
      <c r="DYV49" s="112"/>
      <c r="DYW49" s="112"/>
      <c r="DYX49" s="112"/>
      <c r="DYY49" s="112"/>
      <c r="DYZ49" s="112"/>
      <c r="DZA49" s="112"/>
      <c r="DZB49" s="112"/>
      <c r="DZC49" s="112"/>
      <c r="DZD49" s="112"/>
      <c r="DZE49" s="112"/>
      <c r="DZF49" s="112"/>
      <c r="DZG49" s="112"/>
      <c r="DZH49" s="112"/>
      <c r="DZI49" s="112"/>
      <c r="DZJ49" s="112"/>
      <c r="DZK49" s="112"/>
      <c r="DZL49" s="112"/>
      <c r="DZM49" s="112"/>
      <c r="DZN49" s="112"/>
      <c r="DZO49" s="112"/>
      <c r="DZP49" s="112"/>
      <c r="DZQ49" s="112"/>
      <c r="DZR49" s="112"/>
      <c r="DZS49" s="112"/>
      <c r="DZT49" s="112"/>
      <c r="DZU49" s="112"/>
      <c r="DZV49" s="112"/>
      <c r="DZW49" s="112"/>
      <c r="DZX49" s="112"/>
      <c r="DZY49" s="112"/>
      <c r="DZZ49" s="112"/>
      <c r="EAA49" s="112"/>
      <c r="EAB49" s="112"/>
      <c r="EAC49" s="112"/>
      <c r="EAD49" s="112"/>
      <c r="EAE49" s="112"/>
      <c r="EAF49" s="112"/>
      <c r="EAG49" s="112"/>
      <c r="EAH49" s="112"/>
      <c r="EAI49" s="112"/>
      <c r="EAJ49" s="112"/>
      <c r="EAK49" s="112"/>
      <c r="EAL49" s="112"/>
      <c r="EAM49" s="112"/>
      <c r="EAN49" s="112"/>
      <c r="EAO49" s="112"/>
      <c r="EAP49" s="112"/>
      <c r="EAQ49" s="112"/>
      <c r="EAR49" s="112"/>
      <c r="EAS49" s="112"/>
      <c r="EAT49" s="112"/>
      <c r="EAU49" s="112"/>
      <c r="EAV49" s="112"/>
      <c r="EAW49" s="112"/>
      <c r="EAX49" s="112"/>
      <c r="EAY49" s="112"/>
      <c r="EAZ49" s="112"/>
      <c r="EBA49" s="112"/>
      <c r="EBB49" s="112"/>
      <c r="EBC49" s="112"/>
      <c r="EBD49" s="112"/>
      <c r="EBE49" s="112"/>
      <c r="EBF49" s="112"/>
      <c r="EBG49" s="112"/>
      <c r="EBH49" s="112"/>
      <c r="EBI49" s="112"/>
      <c r="EBJ49" s="112"/>
      <c r="EBK49" s="112"/>
      <c r="EBL49" s="112"/>
      <c r="EBM49" s="112"/>
      <c r="EBN49" s="112"/>
      <c r="EBO49" s="112"/>
      <c r="EBP49" s="112"/>
      <c r="EBQ49" s="112"/>
      <c r="EBR49" s="112"/>
      <c r="EBS49" s="112"/>
      <c r="EBT49" s="112"/>
      <c r="EBU49" s="112"/>
      <c r="EBV49" s="112"/>
      <c r="EBW49" s="112"/>
      <c r="EBX49" s="112"/>
      <c r="EBY49" s="112"/>
      <c r="EBZ49" s="112"/>
      <c r="ECA49" s="112"/>
      <c r="ECB49" s="112"/>
      <c r="ECC49" s="112"/>
      <c r="ECD49" s="112"/>
      <c r="ECE49" s="112"/>
      <c r="ECF49" s="112"/>
      <c r="ECG49" s="112"/>
      <c r="ECH49" s="112"/>
      <c r="ECI49" s="112"/>
      <c r="ECJ49" s="112"/>
      <c r="ECK49" s="112"/>
      <c r="ECL49" s="112"/>
      <c r="ECM49" s="112"/>
      <c r="ECN49" s="112"/>
      <c r="ECO49" s="112"/>
      <c r="ECP49" s="112"/>
      <c r="ECQ49" s="112"/>
      <c r="ECR49" s="112"/>
      <c r="ECS49" s="112"/>
      <c r="ECT49" s="112"/>
      <c r="ECU49" s="112"/>
      <c r="ECV49" s="112"/>
      <c r="ECW49" s="112"/>
      <c r="ECX49" s="112"/>
      <c r="ECY49" s="112"/>
      <c r="ECZ49" s="112"/>
      <c r="EDA49" s="112"/>
      <c r="EDB49" s="112"/>
      <c r="EDC49" s="112"/>
      <c r="EDD49" s="112"/>
      <c r="EDE49" s="112"/>
      <c r="EDF49" s="112"/>
      <c r="EDG49" s="112"/>
      <c r="EDH49" s="112"/>
      <c r="EDI49" s="112"/>
      <c r="EDJ49" s="112"/>
      <c r="EDK49" s="112"/>
      <c r="EDL49" s="112"/>
      <c r="EDM49" s="112"/>
      <c r="EDN49" s="112"/>
      <c r="EDO49" s="112"/>
      <c r="EDP49" s="112"/>
      <c r="EDQ49" s="112"/>
      <c r="EDR49" s="112"/>
      <c r="EDS49" s="112"/>
      <c r="EDT49" s="112"/>
      <c r="EDU49" s="112"/>
      <c r="EDV49" s="112"/>
      <c r="EDW49" s="112"/>
      <c r="EDX49" s="112"/>
      <c r="EDY49" s="112"/>
      <c r="EDZ49" s="112"/>
      <c r="EEA49" s="112"/>
      <c r="EEB49" s="112"/>
      <c r="EEC49" s="112"/>
      <c r="EED49" s="112"/>
      <c r="EEE49" s="112"/>
      <c r="EEF49" s="112"/>
      <c r="EEG49" s="112"/>
      <c r="EEH49" s="112"/>
      <c r="EEI49" s="112"/>
      <c r="EEJ49" s="112"/>
      <c r="EEK49" s="112"/>
      <c r="EEL49" s="112"/>
      <c r="EEM49" s="112"/>
      <c r="EEN49" s="112"/>
      <c r="EEO49" s="112"/>
      <c r="EEP49" s="112"/>
      <c r="EEQ49" s="112"/>
      <c r="EER49" s="112"/>
      <c r="EES49" s="112"/>
      <c r="EET49" s="112"/>
      <c r="EEU49" s="112"/>
      <c r="EEV49" s="112"/>
      <c r="EEW49" s="112"/>
      <c r="EEX49" s="112"/>
      <c r="EEY49" s="112"/>
      <c r="EEZ49" s="112"/>
      <c r="EFA49" s="112"/>
      <c r="EFB49" s="112"/>
      <c r="EFC49" s="112"/>
      <c r="EFD49" s="112"/>
      <c r="EFE49" s="112"/>
      <c r="EFF49" s="112"/>
      <c r="EFG49" s="112"/>
      <c r="EFH49" s="112"/>
      <c r="EFI49" s="112"/>
      <c r="EFJ49" s="112"/>
      <c r="EFK49" s="112"/>
      <c r="EFL49" s="112"/>
      <c r="EFM49" s="112"/>
      <c r="EFN49" s="112"/>
      <c r="EFO49" s="112"/>
      <c r="EFP49" s="112"/>
      <c r="EFQ49" s="112"/>
      <c r="EFR49" s="112"/>
      <c r="EFS49" s="112"/>
      <c r="EFT49" s="112"/>
      <c r="EFU49" s="112"/>
      <c r="EFV49" s="112"/>
      <c r="EFW49" s="112"/>
      <c r="EFX49" s="112"/>
      <c r="EFY49" s="112"/>
      <c r="EFZ49" s="112"/>
      <c r="EGA49" s="112"/>
      <c r="EGB49" s="112"/>
      <c r="EGC49" s="112"/>
      <c r="EGD49" s="112"/>
      <c r="EGE49" s="112"/>
      <c r="EGF49" s="112"/>
      <c r="EGG49" s="112"/>
      <c r="EGH49" s="112"/>
      <c r="EGI49" s="112"/>
      <c r="EGJ49" s="112"/>
      <c r="EGK49" s="112"/>
      <c r="EGL49" s="112"/>
      <c r="EGM49" s="112"/>
      <c r="EGN49" s="112"/>
      <c r="EGO49" s="112"/>
      <c r="EGP49" s="112"/>
      <c r="EGQ49" s="112"/>
      <c r="EGR49" s="112"/>
      <c r="EGS49" s="112"/>
      <c r="EGT49" s="112"/>
      <c r="EGU49" s="112"/>
      <c r="EGV49" s="112"/>
      <c r="EGW49" s="112"/>
      <c r="EGX49" s="112"/>
      <c r="EGY49" s="112"/>
      <c r="EGZ49" s="112"/>
      <c r="EHA49" s="112"/>
      <c r="EHB49" s="112"/>
      <c r="EHC49" s="112"/>
      <c r="EHD49" s="112"/>
      <c r="EHE49" s="112"/>
      <c r="EHF49" s="112"/>
      <c r="EHG49" s="112"/>
      <c r="EHH49" s="112"/>
      <c r="EHI49" s="112"/>
      <c r="EHJ49" s="112"/>
      <c r="EHK49" s="112"/>
      <c r="EHL49" s="112"/>
      <c r="EHM49" s="112"/>
      <c r="EHN49" s="112"/>
      <c r="EHO49" s="112"/>
      <c r="EHP49" s="112"/>
      <c r="EHQ49" s="112"/>
      <c r="EHR49" s="112"/>
      <c r="EHS49" s="112"/>
      <c r="EHT49" s="112"/>
      <c r="EHU49" s="112"/>
      <c r="EHV49" s="112"/>
      <c r="EHW49" s="112"/>
      <c r="EHX49" s="112"/>
      <c r="EHY49" s="112"/>
      <c r="EHZ49" s="112"/>
      <c r="EIA49" s="112"/>
      <c r="EIB49" s="112"/>
      <c r="EIC49" s="112"/>
      <c r="EID49" s="112"/>
      <c r="EIE49" s="112"/>
      <c r="EIF49" s="112"/>
      <c r="EIG49" s="112"/>
      <c r="EIH49" s="112"/>
      <c r="EII49" s="112"/>
      <c r="EIJ49" s="112"/>
      <c r="EIK49" s="112"/>
      <c r="EIL49" s="112"/>
      <c r="EIM49" s="112"/>
      <c r="EIN49" s="112"/>
      <c r="EIO49" s="112"/>
      <c r="EIP49" s="112"/>
      <c r="EIQ49" s="112"/>
      <c r="EIR49" s="112"/>
      <c r="EIS49" s="112"/>
      <c r="EIT49" s="112"/>
      <c r="EIU49" s="112"/>
      <c r="EIV49" s="112"/>
      <c r="EIW49" s="112"/>
      <c r="EIX49" s="112"/>
      <c r="EIY49" s="112"/>
      <c r="EIZ49" s="112"/>
      <c r="EJA49" s="112"/>
      <c r="EJB49" s="112"/>
      <c r="EJC49" s="112"/>
      <c r="EJD49" s="112"/>
      <c r="EJE49" s="112"/>
      <c r="EJF49" s="112"/>
      <c r="EJG49" s="112"/>
      <c r="EJH49" s="112"/>
      <c r="EJI49" s="112"/>
      <c r="EJJ49" s="112"/>
      <c r="EJK49" s="112"/>
      <c r="EJL49" s="112"/>
      <c r="EJM49" s="112"/>
      <c r="EJN49" s="112"/>
      <c r="EJO49" s="112"/>
      <c r="EJP49" s="112"/>
      <c r="EJQ49" s="112"/>
      <c r="EJR49" s="112"/>
      <c r="EJS49" s="112"/>
      <c r="EJT49" s="112"/>
      <c r="EJU49" s="112"/>
      <c r="EJV49" s="112"/>
      <c r="EJW49" s="112"/>
      <c r="EJX49" s="112"/>
      <c r="EJY49" s="112"/>
      <c r="EJZ49" s="112"/>
      <c r="EKA49" s="112"/>
      <c r="EKB49" s="112"/>
      <c r="EKC49" s="112"/>
      <c r="EKD49" s="112"/>
      <c r="EKE49" s="112"/>
      <c r="EKF49" s="112"/>
      <c r="EKG49" s="112"/>
      <c r="EKH49" s="112"/>
      <c r="EKI49" s="112"/>
      <c r="EKJ49" s="112"/>
      <c r="EKK49" s="112"/>
      <c r="EKL49" s="112"/>
      <c r="EKM49" s="112"/>
      <c r="EKN49" s="112"/>
      <c r="EKO49" s="112"/>
      <c r="EKP49" s="112"/>
      <c r="EKQ49" s="112"/>
      <c r="EKR49" s="112"/>
      <c r="EKS49" s="112"/>
      <c r="EKT49" s="112"/>
      <c r="EKU49" s="112"/>
      <c r="EKV49" s="112"/>
      <c r="EKW49" s="112"/>
      <c r="EKX49" s="112"/>
      <c r="EKY49" s="112"/>
      <c r="EKZ49" s="112"/>
      <c r="ELA49" s="112"/>
      <c r="ELB49" s="112"/>
      <c r="ELC49" s="112"/>
      <c r="ELD49" s="112"/>
      <c r="ELE49" s="112"/>
      <c r="ELF49" s="112"/>
      <c r="ELG49" s="112"/>
      <c r="ELH49" s="112"/>
      <c r="ELI49" s="112"/>
      <c r="ELJ49" s="112"/>
      <c r="ELK49" s="112"/>
      <c r="ELL49" s="112"/>
      <c r="ELM49" s="112"/>
      <c r="ELN49" s="112"/>
      <c r="ELO49" s="112"/>
      <c r="ELP49" s="112"/>
      <c r="ELQ49" s="112"/>
      <c r="ELR49" s="112"/>
      <c r="ELS49" s="112"/>
      <c r="ELT49" s="112"/>
      <c r="ELU49" s="112"/>
      <c r="ELV49" s="112"/>
      <c r="ELW49" s="112"/>
      <c r="ELX49" s="112"/>
      <c r="ELY49" s="112"/>
      <c r="ELZ49" s="112"/>
      <c r="EMA49" s="112"/>
      <c r="EMB49" s="112"/>
      <c r="EMC49" s="112"/>
      <c r="EMD49" s="112"/>
      <c r="EME49" s="112"/>
      <c r="EMF49" s="112"/>
      <c r="EMG49" s="112"/>
      <c r="EMH49" s="112"/>
      <c r="EMI49" s="112"/>
      <c r="EMJ49" s="112"/>
      <c r="EMK49" s="112"/>
      <c r="EML49" s="112"/>
      <c r="EMM49" s="112"/>
      <c r="EMN49" s="112"/>
      <c r="EMO49" s="112"/>
      <c r="EMP49" s="112"/>
      <c r="EMQ49" s="112"/>
      <c r="EMR49" s="112"/>
      <c r="EMS49" s="112"/>
      <c r="EMT49" s="112"/>
      <c r="EMU49" s="112"/>
      <c r="EMV49" s="112"/>
      <c r="EMW49" s="112"/>
      <c r="EMX49" s="112"/>
      <c r="EMY49" s="112"/>
      <c r="EMZ49" s="112"/>
      <c r="ENA49" s="112"/>
      <c r="ENB49" s="112"/>
      <c r="ENC49" s="112"/>
      <c r="END49" s="112"/>
      <c r="ENE49" s="112"/>
      <c r="ENF49" s="112"/>
      <c r="ENG49" s="112"/>
      <c r="ENH49" s="112"/>
      <c r="ENI49" s="112"/>
      <c r="ENJ49" s="112"/>
      <c r="ENK49" s="112"/>
      <c r="ENL49" s="112"/>
      <c r="ENM49" s="112"/>
      <c r="ENN49" s="112"/>
      <c r="ENO49" s="112"/>
      <c r="ENP49" s="112"/>
      <c r="ENQ49" s="112"/>
      <c r="ENR49" s="112"/>
      <c r="ENS49" s="112"/>
      <c r="ENT49" s="112"/>
      <c r="ENU49" s="112"/>
      <c r="ENV49" s="112"/>
      <c r="ENW49" s="112"/>
      <c r="ENX49" s="112"/>
      <c r="ENY49" s="112"/>
      <c r="ENZ49" s="112"/>
      <c r="EOA49" s="112"/>
      <c r="EOB49" s="112"/>
      <c r="EOC49" s="112"/>
      <c r="EOD49" s="112"/>
      <c r="EOE49" s="112"/>
      <c r="EOF49" s="112"/>
      <c r="EOG49" s="112"/>
      <c r="EOH49" s="112"/>
      <c r="EOI49" s="112"/>
      <c r="EOJ49" s="112"/>
      <c r="EOK49" s="112"/>
      <c r="EOL49" s="112"/>
      <c r="EOM49" s="112"/>
      <c r="EON49" s="112"/>
      <c r="EOO49" s="112"/>
      <c r="EOP49" s="112"/>
      <c r="EOQ49" s="112"/>
      <c r="EOR49" s="112"/>
      <c r="EOS49" s="112"/>
      <c r="EOT49" s="112"/>
      <c r="EOU49" s="112"/>
      <c r="EOV49" s="112"/>
      <c r="EOW49" s="112"/>
      <c r="EOX49" s="112"/>
      <c r="EOY49" s="112"/>
      <c r="EOZ49" s="112"/>
      <c r="EPA49" s="112"/>
      <c r="EPB49" s="112"/>
      <c r="EPC49" s="112"/>
      <c r="EPD49" s="112"/>
      <c r="EPE49" s="112"/>
      <c r="EPF49" s="112"/>
      <c r="EPG49" s="112"/>
      <c r="EPH49" s="112"/>
      <c r="EPI49" s="112"/>
      <c r="EPJ49" s="112"/>
      <c r="EPK49" s="112"/>
      <c r="EPL49" s="112"/>
      <c r="EPM49" s="112"/>
      <c r="EPN49" s="112"/>
      <c r="EPO49" s="112"/>
      <c r="EPP49" s="112"/>
      <c r="EPQ49" s="112"/>
      <c r="EPR49" s="112"/>
      <c r="EPS49" s="112"/>
      <c r="EPT49" s="112"/>
      <c r="EPU49" s="112"/>
      <c r="EPV49" s="112"/>
      <c r="EPW49" s="112"/>
      <c r="EPX49" s="112"/>
      <c r="EPY49" s="112"/>
      <c r="EPZ49" s="112"/>
      <c r="EQA49" s="112"/>
      <c r="EQB49" s="112"/>
      <c r="EQC49" s="112"/>
      <c r="EQD49" s="112"/>
      <c r="EQE49" s="112"/>
      <c r="EQF49" s="112"/>
      <c r="EQG49" s="112"/>
      <c r="EQH49" s="112"/>
      <c r="EQI49" s="112"/>
      <c r="EQJ49" s="112"/>
      <c r="EQK49" s="112"/>
      <c r="EQL49" s="112"/>
      <c r="EQM49" s="112"/>
      <c r="EQN49" s="112"/>
      <c r="EQO49" s="112"/>
      <c r="EQP49" s="112"/>
      <c r="EQQ49" s="112"/>
      <c r="EQR49" s="112"/>
      <c r="EQS49" s="112"/>
      <c r="EQT49" s="112"/>
      <c r="EQU49" s="112"/>
      <c r="EQV49" s="112"/>
      <c r="EQW49" s="112"/>
      <c r="EQX49" s="112"/>
      <c r="EQY49" s="112"/>
      <c r="EQZ49" s="112"/>
      <c r="ERA49" s="112"/>
      <c r="ERB49" s="112"/>
      <c r="ERC49" s="112"/>
      <c r="ERD49" s="112"/>
      <c r="ERE49" s="112"/>
      <c r="ERF49" s="112"/>
      <c r="ERG49" s="112"/>
      <c r="ERH49" s="112"/>
      <c r="ERI49" s="112"/>
      <c r="ERJ49" s="112"/>
      <c r="ERK49" s="112"/>
      <c r="ERL49" s="112"/>
      <c r="ERM49" s="112"/>
      <c r="ERN49" s="112"/>
      <c r="ERO49" s="112"/>
      <c r="ERP49" s="112"/>
      <c r="ERQ49" s="112"/>
      <c r="ERR49" s="112"/>
      <c r="ERS49" s="112"/>
      <c r="ERT49" s="112"/>
      <c r="ERU49" s="112"/>
      <c r="ERV49" s="112"/>
      <c r="ERW49" s="112"/>
      <c r="ERX49" s="112"/>
      <c r="ERY49" s="112"/>
      <c r="ERZ49" s="112"/>
      <c r="ESA49" s="112"/>
      <c r="ESB49" s="112"/>
      <c r="ESC49" s="112"/>
      <c r="ESD49" s="112"/>
      <c r="ESE49" s="112"/>
      <c r="ESF49" s="112"/>
      <c r="ESG49" s="112"/>
      <c r="ESH49" s="112"/>
      <c r="ESI49" s="112"/>
      <c r="ESJ49" s="112"/>
      <c r="ESK49" s="112"/>
      <c r="ESL49" s="112"/>
      <c r="ESM49" s="112"/>
      <c r="ESN49" s="112"/>
      <c r="ESO49" s="112"/>
      <c r="ESP49" s="112"/>
      <c r="ESQ49" s="112"/>
      <c r="ESR49" s="112"/>
      <c r="ESS49" s="112"/>
      <c r="EST49" s="112"/>
      <c r="ESU49" s="112"/>
      <c r="ESV49" s="112"/>
      <c r="ESW49" s="112"/>
      <c r="ESX49" s="112"/>
      <c r="ESY49" s="112"/>
      <c r="ESZ49" s="112"/>
      <c r="ETA49" s="112"/>
      <c r="ETB49" s="112"/>
      <c r="ETC49" s="112"/>
      <c r="ETD49" s="112"/>
      <c r="ETE49" s="112"/>
      <c r="ETF49" s="112"/>
      <c r="ETG49" s="112"/>
      <c r="ETH49" s="112"/>
      <c r="ETI49" s="112"/>
      <c r="ETJ49" s="112"/>
      <c r="ETK49" s="112"/>
      <c r="ETL49" s="112"/>
      <c r="ETM49" s="112"/>
      <c r="ETN49" s="112"/>
      <c r="ETO49" s="112"/>
      <c r="ETP49" s="112"/>
      <c r="ETQ49" s="112"/>
      <c r="ETR49" s="112"/>
      <c r="ETS49" s="112"/>
      <c r="ETT49" s="112"/>
      <c r="ETU49" s="112"/>
      <c r="ETV49" s="112"/>
      <c r="ETW49" s="112"/>
      <c r="ETX49" s="112"/>
      <c r="ETY49" s="112"/>
      <c r="ETZ49" s="112"/>
      <c r="EUA49" s="112"/>
      <c r="EUB49" s="112"/>
      <c r="EUC49" s="112"/>
      <c r="EUD49" s="112"/>
      <c r="EUE49" s="112"/>
      <c r="EUF49" s="112"/>
      <c r="EUG49" s="112"/>
      <c r="EUH49" s="112"/>
      <c r="EUI49" s="112"/>
      <c r="EUJ49" s="112"/>
      <c r="EUK49" s="112"/>
      <c r="EUL49" s="112"/>
      <c r="EUM49" s="112"/>
      <c r="EUN49" s="112"/>
      <c r="EUO49" s="112"/>
      <c r="EUP49" s="112"/>
      <c r="EUQ49" s="112"/>
      <c r="EUR49" s="112"/>
      <c r="EUS49" s="112"/>
      <c r="EUT49" s="112"/>
      <c r="EUU49" s="112"/>
      <c r="EUV49" s="112"/>
      <c r="EUW49" s="112"/>
      <c r="EUX49" s="112"/>
      <c r="EUY49" s="112"/>
      <c r="EUZ49" s="112"/>
      <c r="EVA49" s="112"/>
      <c r="EVB49" s="112"/>
      <c r="EVC49" s="112"/>
      <c r="EVD49" s="112"/>
      <c r="EVE49" s="112"/>
      <c r="EVF49" s="112"/>
      <c r="EVG49" s="112"/>
      <c r="EVH49" s="112"/>
      <c r="EVI49" s="112"/>
      <c r="EVJ49" s="112"/>
      <c r="EVK49" s="112"/>
      <c r="EVL49" s="112"/>
      <c r="EVM49" s="112"/>
      <c r="EVN49" s="112"/>
      <c r="EVO49" s="112"/>
      <c r="EVP49" s="112"/>
      <c r="EVQ49" s="112"/>
      <c r="EVR49" s="112"/>
      <c r="EVS49" s="112"/>
      <c r="EVT49" s="112"/>
      <c r="EVU49" s="112"/>
      <c r="EVV49" s="112"/>
      <c r="EVW49" s="112"/>
      <c r="EVX49" s="112"/>
      <c r="EVY49" s="112"/>
      <c r="EVZ49" s="112"/>
      <c r="EWA49" s="112"/>
      <c r="EWB49" s="112"/>
      <c r="EWC49" s="112"/>
      <c r="EWD49" s="112"/>
      <c r="EWE49" s="112"/>
      <c r="EWF49" s="112"/>
      <c r="EWG49" s="112"/>
      <c r="EWH49" s="112"/>
      <c r="EWI49" s="112"/>
      <c r="EWJ49" s="112"/>
      <c r="EWK49" s="112"/>
      <c r="EWL49" s="112"/>
      <c r="EWM49" s="112"/>
      <c r="EWN49" s="112"/>
      <c r="EWO49" s="112"/>
      <c r="EWP49" s="112"/>
      <c r="EWQ49" s="112"/>
      <c r="EWR49" s="112"/>
      <c r="EWS49" s="112"/>
      <c r="EWT49" s="112"/>
      <c r="EWU49" s="112"/>
      <c r="EWV49" s="112"/>
      <c r="EWW49" s="112"/>
      <c r="EWX49" s="112"/>
      <c r="EWY49" s="112"/>
      <c r="EWZ49" s="112"/>
      <c r="EXA49" s="112"/>
      <c r="EXB49" s="112"/>
      <c r="EXC49" s="112"/>
      <c r="EXD49" s="112"/>
      <c r="EXE49" s="112"/>
      <c r="EXF49" s="112"/>
      <c r="EXG49" s="112"/>
      <c r="EXH49" s="112"/>
      <c r="EXI49" s="112"/>
      <c r="EXJ49" s="112"/>
      <c r="EXK49" s="112"/>
      <c r="EXL49" s="112"/>
      <c r="EXM49" s="112"/>
      <c r="EXN49" s="112"/>
      <c r="EXO49" s="112"/>
      <c r="EXP49" s="112"/>
      <c r="EXQ49" s="112"/>
      <c r="EXR49" s="112"/>
      <c r="EXS49" s="112"/>
      <c r="EXT49" s="112"/>
      <c r="EXU49" s="112"/>
      <c r="EXV49" s="112"/>
      <c r="EXW49" s="112"/>
      <c r="EXX49" s="112"/>
      <c r="EXY49" s="112"/>
      <c r="EXZ49" s="112"/>
      <c r="EYA49" s="112"/>
      <c r="EYB49" s="112"/>
      <c r="EYC49" s="112"/>
      <c r="EYD49" s="112"/>
      <c r="EYE49" s="112"/>
      <c r="EYF49" s="112"/>
      <c r="EYG49" s="112"/>
      <c r="EYH49" s="112"/>
      <c r="EYI49" s="112"/>
      <c r="EYJ49" s="112"/>
      <c r="EYK49" s="112"/>
      <c r="EYL49" s="112"/>
      <c r="EYM49" s="112"/>
      <c r="EYN49" s="112"/>
      <c r="EYO49" s="112"/>
      <c r="EYP49" s="112"/>
      <c r="EYQ49" s="112"/>
      <c r="EYR49" s="112"/>
      <c r="EYS49" s="112"/>
      <c r="EYT49" s="112"/>
      <c r="EYU49" s="112"/>
      <c r="EYV49" s="112"/>
      <c r="EYW49" s="112"/>
      <c r="EYX49" s="112"/>
      <c r="EYY49" s="112"/>
      <c r="EYZ49" s="112"/>
      <c r="EZA49" s="112"/>
      <c r="EZB49" s="112"/>
      <c r="EZC49" s="112"/>
      <c r="EZD49" s="112"/>
      <c r="EZE49" s="112"/>
      <c r="EZF49" s="112"/>
      <c r="EZG49" s="112"/>
      <c r="EZH49" s="112"/>
      <c r="EZI49" s="112"/>
      <c r="EZJ49" s="112"/>
      <c r="EZK49" s="112"/>
      <c r="EZL49" s="112"/>
      <c r="EZM49" s="112"/>
      <c r="EZN49" s="112"/>
      <c r="EZO49" s="112"/>
      <c r="EZP49" s="112"/>
      <c r="EZQ49" s="112"/>
      <c r="EZR49" s="112"/>
      <c r="EZS49" s="112"/>
      <c r="EZT49" s="112"/>
      <c r="EZU49" s="112"/>
      <c r="EZV49" s="112"/>
      <c r="EZW49" s="112"/>
      <c r="EZX49" s="112"/>
      <c r="EZY49" s="112"/>
      <c r="EZZ49" s="112"/>
      <c r="FAA49" s="112"/>
      <c r="FAB49" s="112"/>
      <c r="FAC49" s="112"/>
      <c r="FAD49" s="112"/>
      <c r="FAE49" s="112"/>
      <c r="FAF49" s="112"/>
      <c r="FAG49" s="112"/>
      <c r="FAH49" s="112"/>
      <c r="FAI49" s="112"/>
      <c r="FAJ49" s="112"/>
      <c r="FAK49" s="112"/>
      <c r="FAL49" s="112"/>
      <c r="FAM49" s="112"/>
      <c r="FAN49" s="112"/>
      <c r="FAO49" s="112"/>
      <c r="FAP49" s="112"/>
      <c r="FAQ49" s="112"/>
      <c r="FAR49" s="112"/>
      <c r="FAS49" s="112"/>
      <c r="FAT49" s="112"/>
      <c r="FAU49" s="112"/>
      <c r="FAV49" s="112"/>
      <c r="FAW49" s="112"/>
      <c r="FAX49" s="112"/>
      <c r="FAY49" s="112"/>
      <c r="FAZ49" s="112"/>
      <c r="FBA49" s="112"/>
      <c r="FBB49" s="112"/>
      <c r="FBC49" s="112"/>
      <c r="FBD49" s="112"/>
      <c r="FBE49" s="112"/>
      <c r="FBF49" s="112"/>
      <c r="FBG49" s="112"/>
      <c r="FBH49" s="112"/>
      <c r="FBI49" s="112"/>
      <c r="FBJ49" s="112"/>
      <c r="FBK49" s="112"/>
      <c r="FBL49" s="112"/>
      <c r="FBM49" s="112"/>
      <c r="FBN49" s="112"/>
      <c r="FBO49" s="112"/>
      <c r="FBP49" s="112"/>
      <c r="FBQ49" s="112"/>
      <c r="FBR49" s="112"/>
      <c r="FBS49" s="112"/>
      <c r="FBT49" s="112"/>
      <c r="FBU49" s="112"/>
      <c r="FBV49" s="112"/>
      <c r="FBW49" s="112"/>
      <c r="FBX49" s="112"/>
      <c r="FBY49" s="112"/>
      <c r="FBZ49" s="112"/>
      <c r="FCA49" s="112"/>
      <c r="FCB49" s="112"/>
      <c r="FCC49" s="112"/>
      <c r="FCD49" s="112"/>
      <c r="FCE49" s="112"/>
      <c r="FCF49" s="112"/>
      <c r="FCG49" s="112"/>
      <c r="FCH49" s="112"/>
      <c r="FCI49" s="112"/>
      <c r="FCJ49" s="112"/>
      <c r="FCK49" s="112"/>
      <c r="FCL49" s="112"/>
      <c r="FCM49" s="112"/>
      <c r="FCN49" s="112"/>
      <c r="FCO49" s="112"/>
      <c r="FCP49" s="112"/>
      <c r="FCQ49" s="112"/>
      <c r="FCR49" s="112"/>
      <c r="FCS49" s="112"/>
      <c r="FCT49" s="112"/>
      <c r="FCU49" s="112"/>
      <c r="FCV49" s="112"/>
      <c r="FCW49" s="112"/>
      <c r="FCX49" s="112"/>
      <c r="FCY49" s="112"/>
      <c r="FCZ49" s="112"/>
      <c r="FDA49" s="112"/>
      <c r="FDB49" s="112"/>
      <c r="FDC49" s="112"/>
      <c r="FDD49" s="112"/>
      <c r="FDE49" s="112"/>
      <c r="FDF49" s="112"/>
      <c r="FDG49" s="112"/>
      <c r="FDH49" s="112"/>
      <c r="FDI49" s="112"/>
      <c r="FDJ49" s="112"/>
      <c r="FDK49" s="112"/>
      <c r="FDL49" s="112"/>
      <c r="FDM49" s="112"/>
      <c r="FDN49" s="112"/>
      <c r="FDO49" s="112"/>
      <c r="FDP49" s="112"/>
      <c r="FDQ49" s="112"/>
      <c r="FDR49" s="112"/>
      <c r="FDS49" s="112"/>
      <c r="FDT49" s="112"/>
      <c r="FDU49" s="112"/>
      <c r="FDV49" s="112"/>
      <c r="FDW49" s="112"/>
      <c r="FDX49" s="112"/>
      <c r="FDY49" s="112"/>
      <c r="FDZ49" s="112"/>
      <c r="FEA49" s="112"/>
      <c r="FEB49" s="112"/>
      <c r="FEC49" s="112"/>
      <c r="FED49" s="112"/>
      <c r="FEE49" s="112"/>
      <c r="FEF49" s="112"/>
      <c r="FEG49" s="112"/>
      <c r="FEH49" s="112"/>
      <c r="FEI49" s="112"/>
      <c r="FEJ49" s="112"/>
      <c r="FEK49" s="112"/>
      <c r="FEL49" s="112"/>
      <c r="FEM49" s="112"/>
      <c r="FEN49" s="112"/>
      <c r="FEO49" s="112"/>
      <c r="FEP49" s="112"/>
      <c r="FEQ49" s="112"/>
      <c r="FER49" s="112"/>
      <c r="FES49" s="112"/>
      <c r="FET49" s="112"/>
      <c r="FEU49" s="112"/>
      <c r="FEV49" s="112"/>
      <c r="FEW49" s="112"/>
      <c r="FEX49" s="112"/>
      <c r="FEY49" s="112"/>
      <c r="FEZ49" s="112"/>
      <c r="FFA49" s="112"/>
      <c r="FFB49" s="112"/>
      <c r="FFC49" s="112"/>
      <c r="FFD49" s="112"/>
      <c r="FFE49" s="112"/>
      <c r="FFF49" s="112"/>
      <c r="FFG49" s="112"/>
      <c r="FFH49" s="112"/>
      <c r="FFI49" s="112"/>
      <c r="FFJ49" s="112"/>
      <c r="FFK49" s="112"/>
      <c r="FFL49" s="112"/>
      <c r="FFM49" s="112"/>
      <c r="FFN49" s="112"/>
      <c r="FFO49" s="112"/>
      <c r="FFP49" s="112"/>
      <c r="FFQ49" s="112"/>
      <c r="FFR49" s="112"/>
      <c r="FFS49" s="112"/>
      <c r="FFT49" s="112"/>
      <c r="FFU49" s="112"/>
      <c r="FFV49" s="112"/>
      <c r="FFW49" s="112"/>
      <c r="FFX49" s="112"/>
      <c r="FFY49" s="112"/>
      <c r="FFZ49" s="112"/>
      <c r="FGA49" s="112"/>
      <c r="FGB49" s="112"/>
      <c r="FGC49" s="112"/>
      <c r="FGD49" s="112"/>
      <c r="FGE49" s="112"/>
      <c r="FGF49" s="112"/>
      <c r="FGG49" s="112"/>
      <c r="FGH49" s="112"/>
      <c r="FGI49" s="112"/>
      <c r="FGJ49" s="112"/>
      <c r="FGK49" s="112"/>
      <c r="FGL49" s="112"/>
      <c r="FGM49" s="112"/>
      <c r="FGN49" s="112"/>
      <c r="FGO49" s="112"/>
      <c r="FGP49" s="112"/>
      <c r="FGQ49" s="112"/>
      <c r="FGR49" s="112"/>
      <c r="FGS49" s="112"/>
      <c r="FGT49" s="112"/>
      <c r="FGU49" s="112"/>
      <c r="FGV49" s="112"/>
      <c r="FGW49" s="112"/>
      <c r="FGX49" s="112"/>
      <c r="FGY49" s="112"/>
      <c r="FGZ49" s="112"/>
      <c r="FHA49" s="112"/>
      <c r="FHB49" s="112"/>
      <c r="FHC49" s="112"/>
      <c r="FHD49" s="112"/>
      <c r="FHE49" s="112"/>
      <c r="FHF49" s="112"/>
      <c r="FHG49" s="112"/>
      <c r="FHH49" s="112"/>
      <c r="FHI49" s="112"/>
      <c r="FHJ49" s="112"/>
      <c r="FHK49" s="112"/>
      <c r="FHL49" s="112"/>
      <c r="FHM49" s="112"/>
      <c r="FHN49" s="112"/>
      <c r="FHO49" s="112"/>
      <c r="FHP49" s="112"/>
      <c r="FHQ49" s="112"/>
      <c r="FHR49" s="112"/>
      <c r="FHS49" s="112"/>
      <c r="FHT49" s="112"/>
      <c r="FHU49" s="112"/>
      <c r="FHV49" s="112"/>
      <c r="FHW49" s="112"/>
      <c r="FHX49" s="112"/>
      <c r="FHY49" s="112"/>
      <c r="FHZ49" s="112"/>
      <c r="FIA49" s="112"/>
      <c r="FIB49" s="112"/>
      <c r="FIC49" s="112"/>
      <c r="FID49" s="112"/>
      <c r="FIE49" s="112"/>
      <c r="FIF49" s="112"/>
      <c r="FIG49" s="112"/>
      <c r="FIH49" s="112"/>
      <c r="FII49" s="112"/>
      <c r="FIJ49" s="112"/>
      <c r="FIK49" s="112"/>
      <c r="FIL49" s="112"/>
      <c r="FIM49" s="112"/>
      <c r="FIN49" s="112"/>
      <c r="FIO49" s="112"/>
      <c r="FIP49" s="112"/>
      <c r="FIQ49" s="112"/>
      <c r="FIR49" s="112"/>
      <c r="FIS49" s="112"/>
      <c r="FIT49" s="112"/>
      <c r="FIU49" s="112"/>
      <c r="FIV49" s="112"/>
      <c r="FIW49" s="112"/>
      <c r="FIX49" s="112"/>
      <c r="FIY49" s="112"/>
      <c r="FIZ49" s="112"/>
      <c r="FJA49" s="112"/>
      <c r="FJB49" s="112"/>
      <c r="FJC49" s="112"/>
      <c r="FJD49" s="112"/>
      <c r="FJE49" s="112"/>
      <c r="FJF49" s="112"/>
      <c r="FJG49" s="112"/>
      <c r="FJH49" s="112"/>
      <c r="FJI49" s="112"/>
      <c r="FJJ49" s="112"/>
      <c r="FJK49" s="112"/>
      <c r="FJL49" s="112"/>
      <c r="FJM49" s="112"/>
      <c r="FJN49" s="112"/>
      <c r="FJO49" s="112"/>
      <c r="FJP49" s="112"/>
      <c r="FJQ49" s="112"/>
      <c r="FJR49" s="112"/>
      <c r="FJS49" s="112"/>
      <c r="FJT49" s="112"/>
      <c r="FJU49" s="112"/>
      <c r="FJV49" s="112"/>
      <c r="FJW49" s="112"/>
      <c r="FJX49" s="112"/>
      <c r="FJY49" s="112"/>
      <c r="FJZ49" s="112"/>
      <c r="FKA49" s="112"/>
      <c r="FKB49" s="112"/>
      <c r="FKC49" s="112"/>
      <c r="FKD49" s="112"/>
      <c r="FKE49" s="112"/>
      <c r="FKF49" s="112"/>
      <c r="FKG49" s="112"/>
      <c r="FKH49" s="112"/>
      <c r="FKI49" s="112"/>
      <c r="FKJ49" s="112"/>
      <c r="FKK49" s="112"/>
      <c r="FKL49" s="112"/>
      <c r="FKM49" s="112"/>
      <c r="FKN49" s="112"/>
      <c r="FKO49" s="112"/>
      <c r="FKP49" s="112"/>
      <c r="FKQ49" s="112"/>
      <c r="FKR49" s="112"/>
      <c r="FKS49" s="112"/>
      <c r="FKT49" s="112"/>
      <c r="FKU49" s="112"/>
      <c r="FKV49" s="112"/>
      <c r="FKW49" s="112"/>
      <c r="FKX49" s="112"/>
      <c r="FKY49" s="112"/>
      <c r="FKZ49" s="112"/>
      <c r="FLA49" s="112"/>
      <c r="FLB49" s="112"/>
      <c r="FLC49" s="112"/>
      <c r="FLD49" s="112"/>
      <c r="FLE49" s="112"/>
      <c r="FLF49" s="112"/>
      <c r="FLG49" s="112"/>
      <c r="FLH49" s="112"/>
      <c r="FLI49" s="112"/>
      <c r="FLJ49" s="112"/>
      <c r="FLK49" s="112"/>
      <c r="FLL49" s="112"/>
      <c r="FLM49" s="112"/>
      <c r="FLN49" s="112"/>
      <c r="FLO49" s="112"/>
      <c r="FLP49" s="112"/>
      <c r="FLQ49" s="112"/>
      <c r="FLR49" s="112"/>
      <c r="FLS49" s="112"/>
      <c r="FLT49" s="112"/>
      <c r="FLU49" s="112"/>
      <c r="FLV49" s="112"/>
      <c r="FLW49" s="112"/>
      <c r="FLX49" s="112"/>
      <c r="FLY49" s="112"/>
      <c r="FLZ49" s="112"/>
      <c r="FMA49" s="112"/>
      <c r="FMB49" s="112"/>
      <c r="FMC49" s="112"/>
      <c r="FMD49" s="112"/>
      <c r="FME49" s="112"/>
      <c r="FMF49" s="112"/>
      <c r="FMG49" s="112"/>
      <c r="FMH49" s="112"/>
      <c r="FMI49" s="112"/>
      <c r="FMJ49" s="112"/>
      <c r="FMK49" s="112"/>
      <c r="FML49" s="112"/>
      <c r="FMM49" s="112"/>
      <c r="FMN49" s="112"/>
      <c r="FMO49" s="112"/>
      <c r="FMP49" s="112"/>
      <c r="FMQ49" s="112"/>
      <c r="FMR49" s="112"/>
      <c r="FMS49" s="112"/>
      <c r="FMT49" s="112"/>
      <c r="FMU49" s="112"/>
      <c r="FMV49" s="112"/>
      <c r="FMW49" s="112"/>
      <c r="FMX49" s="112"/>
      <c r="FMY49" s="112"/>
      <c r="FMZ49" s="112"/>
      <c r="FNA49" s="112"/>
      <c r="FNB49" s="112"/>
      <c r="FNC49" s="112"/>
      <c r="FND49" s="112"/>
      <c r="FNE49" s="112"/>
      <c r="FNF49" s="112"/>
      <c r="FNG49" s="112"/>
      <c r="FNH49" s="112"/>
      <c r="FNI49" s="112"/>
      <c r="FNJ49" s="112"/>
      <c r="FNK49" s="112"/>
      <c r="FNL49" s="112"/>
      <c r="FNM49" s="112"/>
      <c r="FNN49" s="112"/>
      <c r="FNO49" s="112"/>
      <c r="FNP49" s="112"/>
      <c r="FNQ49" s="112"/>
      <c r="FNR49" s="112"/>
      <c r="FNS49" s="112"/>
      <c r="FNT49" s="112"/>
      <c r="FNU49" s="112"/>
      <c r="FNV49" s="112"/>
      <c r="FNW49" s="112"/>
      <c r="FNX49" s="112"/>
      <c r="FNY49" s="112"/>
      <c r="FNZ49" s="112"/>
      <c r="FOA49" s="112"/>
      <c r="FOB49" s="112"/>
      <c r="FOC49" s="112"/>
      <c r="FOD49" s="112"/>
      <c r="FOE49" s="112"/>
      <c r="FOF49" s="112"/>
      <c r="FOG49" s="112"/>
      <c r="FOH49" s="112"/>
      <c r="FOI49" s="112"/>
      <c r="FOJ49" s="112"/>
      <c r="FOK49" s="112"/>
      <c r="FOL49" s="112"/>
      <c r="FOM49" s="112"/>
      <c r="FON49" s="112"/>
      <c r="FOO49" s="112"/>
      <c r="FOP49" s="112"/>
      <c r="FOQ49" s="112"/>
      <c r="FOR49" s="112"/>
      <c r="FOS49" s="112"/>
      <c r="FOT49" s="112"/>
      <c r="FOU49" s="112"/>
      <c r="FOV49" s="112"/>
      <c r="FOW49" s="112"/>
      <c r="FOX49" s="112"/>
      <c r="FOY49" s="112"/>
      <c r="FOZ49" s="112"/>
      <c r="FPA49" s="112"/>
      <c r="FPB49" s="112"/>
      <c r="FPC49" s="112"/>
      <c r="FPD49" s="112"/>
      <c r="FPE49" s="112"/>
      <c r="FPF49" s="112"/>
      <c r="FPG49" s="112"/>
      <c r="FPH49" s="112"/>
      <c r="FPI49" s="112"/>
      <c r="FPJ49" s="112"/>
      <c r="FPK49" s="112"/>
      <c r="FPL49" s="112"/>
      <c r="FPM49" s="112"/>
      <c r="FPN49" s="112"/>
      <c r="FPO49" s="112"/>
      <c r="FPP49" s="112"/>
      <c r="FPQ49" s="112"/>
      <c r="FPR49" s="112"/>
      <c r="FPS49" s="112"/>
      <c r="FPT49" s="112"/>
      <c r="FPU49" s="112"/>
      <c r="FPV49" s="112"/>
      <c r="FPW49" s="112"/>
      <c r="FPX49" s="112"/>
      <c r="FPY49" s="112"/>
      <c r="FPZ49" s="112"/>
      <c r="FQA49" s="112"/>
      <c r="FQB49" s="112"/>
      <c r="FQC49" s="112"/>
      <c r="FQD49" s="112"/>
      <c r="FQE49" s="112"/>
      <c r="FQF49" s="112"/>
      <c r="FQG49" s="112"/>
      <c r="FQH49" s="112"/>
      <c r="FQI49" s="112"/>
      <c r="FQJ49" s="112"/>
      <c r="FQK49" s="112"/>
      <c r="FQL49" s="112"/>
      <c r="FQM49" s="112"/>
      <c r="FQN49" s="112"/>
      <c r="FQO49" s="112"/>
      <c r="FQP49" s="112"/>
      <c r="FQQ49" s="112"/>
      <c r="FQR49" s="112"/>
      <c r="FQS49" s="112"/>
      <c r="FQT49" s="112"/>
      <c r="FQU49" s="112"/>
      <c r="FQV49" s="112"/>
      <c r="FQW49" s="112"/>
      <c r="FQX49" s="112"/>
      <c r="FQY49" s="112"/>
      <c r="FQZ49" s="112"/>
      <c r="FRA49" s="112"/>
      <c r="FRB49" s="112"/>
      <c r="FRC49" s="112"/>
      <c r="FRD49" s="112"/>
      <c r="FRE49" s="112"/>
      <c r="FRF49" s="112"/>
      <c r="FRG49" s="112"/>
      <c r="FRH49" s="112"/>
      <c r="FRI49" s="112"/>
      <c r="FRJ49" s="112"/>
      <c r="FRK49" s="112"/>
      <c r="FRL49" s="112"/>
      <c r="FRM49" s="112"/>
      <c r="FRN49" s="112"/>
      <c r="FRO49" s="112"/>
      <c r="FRP49" s="112"/>
      <c r="FRQ49" s="112"/>
      <c r="FRR49" s="112"/>
      <c r="FRS49" s="112"/>
      <c r="FRT49" s="112"/>
      <c r="FRU49" s="112"/>
      <c r="FRV49" s="112"/>
      <c r="FRW49" s="112"/>
      <c r="FRX49" s="112"/>
      <c r="FRY49" s="112"/>
      <c r="FRZ49" s="112"/>
      <c r="FSA49" s="112"/>
      <c r="FSB49" s="112"/>
      <c r="FSC49" s="112"/>
      <c r="FSD49" s="112"/>
      <c r="FSE49" s="112"/>
      <c r="FSF49" s="112"/>
      <c r="FSG49" s="112"/>
      <c r="FSH49" s="112"/>
      <c r="FSI49" s="112"/>
      <c r="FSJ49" s="112"/>
      <c r="FSK49" s="112"/>
      <c r="FSL49" s="112"/>
      <c r="FSM49" s="112"/>
      <c r="FSN49" s="112"/>
      <c r="FSO49" s="112"/>
      <c r="FSP49" s="112"/>
      <c r="FSQ49" s="112"/>
      <c r="FSR49" s="112"/>
      <c r="FSS49" s="112"/>
      <c r="FST49" s="112"/>
      <c r="FSU49" s="112"/>
      <c r="FSV49" s="112"/>
      <c r="FSW49" s="112"/>
      <c r="FSX49" s="112"/>
      <c r="FSY49" s="112"/>
      <c r="FSZ49" s="112"/>
      <c r="FTA49" s="112"/>
      <c r="FTB49" s="112"/>
      <c r="FTC49" s="112"/>
      <c r="FTD49" s="112"/>
      <c r="FTE49" s="112"/>
      <c r="FTF49" s="112"/>
      <c r="FTG49" s="112"/>
      <c r="FTH49" s="112"/>
      <c r="FTI49" s="112"/>
      <c r="FTJ49" s="112"/>
      <c r="FTK49" s="112"/>
      <c r="FTL49" s="112"/>
      <c r="FTM49" s="112"/>
      <c r="FTN49" s="112"/>
      <c r="FTO49" s="112"/>
      <c r="FTP49" s="112"/>
      <c r="FTQ49" s="112"/>
      <c r="FTR49" s="112"/>
      <c r="FTS49" s="112"/>
      <c r="FTT49" s="112"/>
      <c r="FTU49" s="112"/>
      <c r="FTV49" s="112"/>
      <c r="FTW49" s="112"/>
      <c r="FTX49" s="112"/>
      <c r="FTY49" s="112"/>
      <c r="FTZ49" s="112"/>
      <c r="FUA49" s="112"/>
      <c r="FUB49" s="112"/>
      <c r="FUC49" s="112"/>
      <c r="FUD49" s="112"/>
      <c r="FUE49" s="112"/>
      <c r="FUF49" s="112"/>
      <c r="FUG49" s="112"/>
      <c r="FUH49" s="112"/>
      <c r="FUI49" s="112"/>
      <c r="FUJ49" s="112"/>
      <c r="FUK49" s="112"/>
      <c r="FUL49" s="112"/>
      <c r="FUM49" s="112"/>
      <c r="FUN49" s="112"/>
      <c r="FUO49" s="112"/>
      <c r="FUP49" s="112"/>
      <c r="FUQ49" s="112"/>
      <c r="FUR49" s="112"/>
      <c r="FUS49" s="112"/>
      <c r="FUT49" s="112"/>
      <c r="FUU49" s="112"/>
      <c r="FUV49" s="112"/>
      <c r="FUW49" s="112"/>
      <c r="FUX49" s="112"/>
      <c r="FUY49" s="112"/>
      <c r="FUZ49" s="112"/>
      <c r="FVA49" s="112"/>
      <c r="FVB49" s="112"/>
      <c r="FVC49" s="112"/>
      <c r="FVD49" s="112"/>
      <c r="FVE49" s="112"/>
      <c r="FVF49" s="112"/>
      <c r="FVG49" s="112"/>
      <c r="FVH49" s="112"/>
      <c r="FVI49" s="112"/>
      <c r="FVJ49" s="112"/>
      <c r="FVK49" s="112"/>
      <c r="FVL49" s="112"/>
      <c r="FVM49" s="112"/>
      <c r="FVN49" s="112"/>
      <c r="FVO49" s="112"/>
      <c r="FVP49" s="112"/>
      <c r="FVQ49" s="112"/>
      <c r="FVR49" s="112"/>
      <c r="FVS49" s="112"/>
      <c r="FVT49" s="112"/>
      <c r="FVU49" s="112"/>
      <c r="FVV49" s="112"/>
      <c r="FVW49" s="112"/>
      <c r="FVX49" s="112"/>
      <c r="FVY49" s="112"/>
      <c r="FVZ49" s="112"/>
      <c r="FWA49" s="112"/>
      <c r="FWB49" s="112"/>
      <c r="FWC49" s="112"/>
      <c r="FWD49" s="112"/>
      <c r="FWE49" s="112"/>
      <c r="FWF49" s="112"/>
      <c r="FWG49" s="112"/>
      <c r="FWH49" s="112"/>
      <c r="FWI49" s="112"/>
      <c r="FWJ49" s="112"/>
      <c r="FWK49" s="112"/>
      <c r="FWL49" s="112"/>
      <c r="FWM49" s="112"/>
      <c r="FWN49" s="112"/>
      <c r="FWO49" s="112"/>
      <c r="FWP49" s="112"/>
      <c r="FWQ49" s="112"/>
      <c r="FWR49" s="112"/>
      <c r="FWS49" s="112"/>
      <c r="FWT49" s="112"/>
      <c r="FWU49" s="112"/>
      <c r="FWV49" s="112"/>
      <c r="FWW49" s="112"/>
      <c r="FWX49" s="112"/>
      <c r="FWY49" s="112"/>
      <c r="FWZ49" s="112"/>
      <c r="FXA49" s="112"/>
      <c r="FXB49" s="112"/>
      <c r="FXC49" s="112"/>
      <c r="FXD49" s="112"/>
      <c r="FXE49" s="112"/>
      <c r="FXF49" s="112"/>
      <c r="FXG49" s="112"/>
      <c r="FXH49" s="112"/>
      <c r="FXI49" s="112"/>
      <c r="FXJ49" s="112"/>
      <c r="FXK49" s="112"/>
      <c r="FXL49" s="112"/>
      <c r="FXM49" s="112"/>
      <c r="FXN49" s="112"/>
      <c r="FXO49" s="112"/>
      <c r="FXP49" s="112"/>
      <c r="FXQ49" s="112"/>
      <c r="FXR49" s="112"/>
      <c r="FXS49" s="112"/>
      <c r="FXT49" s="112"/>
      <c r="FXU49" s="112"/>
      <c r="FXV49" s="112"/>
      <c r="FXW49" s="112"/>
      <c r="FXX49" s="112"/>
      <c r="FXY49" s="112"/>
      <c r="FXZ49" s="112"/>
      <c r="FYA49" s="112"/>
      <c r="FYB49" s="112"/>
      <c r="FYC49" s="112"/>
      <c r="FYD49" s="112"/>
      <c r="FYE49" s="112"/>
      <c r="FYF49" s="112"/>
      <c r="FYG49" s="112"/>
      <c r="FYH49" s="112"/>
      <c r="FYI49" s="112"/>
      <c r="FYJ49" s="112"/>
      <c r="FYK49" s="112"/>
      <c r="FYL49" s="112"/>
      <c r="FYM49" s="112"/>
      <c r="FYN49" s="112"/>
      <c r="FYO49" s="112"/>
      <c r="FYP49" s="112"/>
      <c r="FYQ49" s="112"/>
      <c r="FYR49" s="112"/>
      <c r="FYS49" s="112"/>
      <c r="FYT49" s="112"/>
      <c r="FYU49" s="112"/>
      <c r="FYV49" s="112"/>
      <c r="FYW49" s="112"/>
      <c r="FYX49" s="112"/>
      <c r="FYY49" s="112"/>
      <c r="FYZ49" s="112"/>
      <c r="FZA49" s="112"/>
      <c r="FZB49" s="112"/>
      <c r="FZC49" s="112"/>
      <c r="FZD49" s="112"/>
      <c r="FZE49" s="112"/>
      <c r="FZF49" s="112"/>
      <c r="FZG49" s="112"/>
      <c r="FZH49" s="112"/>
      <c r="FZI49" s="112"/>
      <c r="FZJ49" s="112"/>
      <c r="FZK49" s="112"/>
      <c r="FZL49" s="112"/>
      <c r="FZM49" s="112"/>
      <c r="FZN49" s="112"/>
      <c r="FZO49" s="112"/>
      <c r="FZP49" s="112"/>
      <c r="FZQ49" s="112"/>
      <c r="FZR49" s="112"/>
      <c r="FZS49" s="112"/>
      <c r="FZT49" s="112"/>
      <c r="FZU49" s="112"/>
      <c r="FZV49" s="112"/>
      <c r="FZW49" s="112"/>
      <c r="FZX49" s="112"/>
      <c r="FZY49" s="112"/>
      <c r="FZZ49" s="112"/>
      <c r="GAA49" s="112"/>
      <c r="GAB49" s="112"/>
      <c r="GAC49" s="112"/>
      <c r="GAD49" s="112"/>
      <c r="GAE49" s="112"/>
      <c r="GAF49" s="112"/>
      <c r="GAG49" s="112"/>
      <c r="GAH49" s="112"/>
      <c r="GAI49" s="112"/>
      <c r="GAJ49" s="112"/>
      <c r="GAK49" s="112"/>
      <c r="GAL49" s="112"/>
      <c r="GAM49" s="112"/>
      <c r="GAN49" s="112"/>
      <c r="GAO49" s="112"/>
      <c r="GAP49" s="112"/>
      <c r="GAQ49" s="112"/>
      <c r="GAR49" s="112"/>
      <c r="GAS49" s="112"/>
      <c r="GAT49" s="112"/>
      <c r="GAU49" s="112"/>
      <c r="GAV49" s="112"/>
      <c r="GAW49" s="112"/>
      <c r="GAX49" s="112"/>
      <c r="GAY49" s="112"/>
      <c r="GAZ49" s="112"/>
      <c r="GBA49" s="112"/>
      <c r="GBB49" s="112"/>
      <c r="GBC49" s="112"/>
      <c r="GBD49" s="112"/>
      <c r="GBE49" s="112"/>
      <c r="GBF49" s="112"/>
      <c r="GBG49" s="112"/>
      <c r="GBH49" s="112"/>
      <c r="GBI49" s="112"/>
      <c r="GBJ49" s="112"/>
      <c r="GBK49" s="112"/>
      <c r="GBL49" s="112"/>
      <c r="GBM49" s="112"/>
      <c r="GBN49" s="112"/>
      <c r="GBO49" s="112"/>
      <c r="GBP49" s="112"/>
      <c r="GBQ49" s="112"/>
      <c r="GBR49" s="112"/>
      <c r="GBS49" s="112"/>
      <c r="GBT49" s="112"/>
      <c r="GBU49" s="112"/>
      <c r="GBV49" s="112"/>
      <c r="GBW49" s="112"/>
      <c r="GBX49" s="112"/>
      <c r="GBY49" s="112"/>
      <c r="GBZ49" s="112"/>
      <c r="GCA49" s="112"/>
      <c r="GCB49" s="112"/>
      <c r="GCC49" s="112"/>
      <c r="GCD49" s="112"/>
      <c r="GCE49" s="112"/>
      <c r="GCF49" s="112"/>
      <c r="GCG49" s="112"/>
      <c r="GCH49" s="112"/>
      <c r="GCI49" s="112"/>
      <c r="GCJ49" s="112"/>
      <c r="GCK49" s="112"/>
      <c r="GCL49" s="112"/>
      <c r="GCM49" s="112"/>
      <c r="GCN49" s="112"/>
      <c r="GCO49" s="112"/>
      <c r="GCP49" s="112"/>
      <c r="GCQ49" s="112"/>
      <c r="GCR49" s="112"/>
      <c r="GCS49" s="112"/>
      <c r="GCT49" s="112"/>
      <c r="GCU49" s="112"/>
      <c r="GCV49" s="112"/>
      <c r="GCW49" s="112"/>
      <c r="GCX49" s="112"/>
      <c r="GCY49" s="112"/>
      <c r="GCZ49" s="112"/>
      <c r="GDA49" s="112"/>
      <c r="GDB49" s="112"/>
      <c r="GDC49" s="112"/>
      <c r="GDD49" s="112"/>
      <c r="GDE49" s="112"/>
      <c r="GDF49" s="112"/>
      <c r="GDG49" s="112"/>
      <c r="GDH49" s="112"/>
      <c r="GDI49" s="112"/>
      <c r="GDJ49" s="112"/>
      <c r="GDK49" s="112"/>
      <c r="GDL49" s="112"/>
      <c r="GDM49" s="112"/>
      <c r="GDN49" s="112"/>
      <c r="GDO49" s="112"/>
      <c r="GDP49" s="112"/>
      <c r="GDQ49" s="112"/>
      <c r="GDR49" s="112"/>
      <c r="GDS49" s="112"/>
      <c r="GDT49" s="112"/>
      <c r="GDU49" s="112"/>
      <c r="GDV49" s="112"/>
      <c r="GDW49" s="112"/>
      <c r="GDX49" s="112"/>
      <c r="GDY49" s="112"/>
      <c r="GDZ49" s="112"/>
      <c r="GEA49" s="112"/>
      <c r="GEB49" s="112"/>
      <c r="GEC49" s="112"/>
      <c r="GED49" s="112"/>
      <c r="GEE49" s="112"/>
      <c r="GEF49" s="112"/>
      <c r="GEG49" s="112"/>
      <c r="GEH49" s="112"/>
      <c r="GEI49" s="112"/>
      <c r="GEJ49" s="112"/>
      <c r="GEK49" s="112"/>
      <c r="GEL49" s="112"/>
      <c r="GEM49" s="112"/>
      <c r="GEN49" s="112"/>
      <c r="GEO49" s="112"/>
      <c r="GEP49" s="112"/>
      <c r="GEQ49" s="112"/>
      <c r="GER49" s="112"/>
      <c r="GES49" s="112"/>
      <c r="GET49" s="112"/>
      <c r="GEU49" s="112"/>
      <c r="GEV49" s="112"/>
      <c r="GEW49" s="112"/>
      <c r="GEX49" s="112"/>
      <c r="GEY49" s="112"/>
      <c r="GEZ49" s="112"/>
      <c r="GFA49" s="112"/>
      <c r="GFB49" s="112"/>
      <c r="GFC49" s="112"/>
      <c r="GFD49" s="112"/>
      <c r="GFE49" s="112"/>
      <c r="GFF49" s="112"/>
      <c r="GFG49" s="112"/>
      <c r="GFH49" s="112"/>
      <c r="GFI49" s="112"/>
      <c r="GFJ49" s="112"/>
      <c r="GFK49" s="112"/>
      <c r="GFL49" s="112"/>
      <c r="GFM49" s="112"/>
      <c r="GFN49" s="112"/>
      <c r="GFO49" s="112"/>
      <c r="GFP49" s="112"/>
      <c r="GFQ49" s="112"/>
      <c r="GFR49" s="112"/>
      <c r="GFS49" s="112"/>
      <c r="GFT49" s="112"/>
      <c r="GFU49" s="112"/>
      <c r="GFV49" s="112"/>
      <c r="GFW49" s="112"/>
      <c r="GFX49" s="112"/>
      <c r="GFY49" s="112"/>
      <c r="GFZ49" s="112"/>
      <c r="GGA49" s="112"/>
      <c r="GGB49" s="112"/>
      <c r="GGC49" s="112"/>
      <c r="GGD49" s="112"/>
      <c r="GGE49" s="112"/>
      <c r="GGF49" s="112"/>
      <c r="GGG49" s="112"/>
      <c r="GGH49" s="112"/>
      <c r="GGI49" s="112"/>
      <c r="GGJ49" s="112"/>
      <c r="GGK49" s="112"/>
      <c r="GGL49" s="112"/>
      <c r="GGM49" s="112"/>
      <c r="GGN49" s="112"/>
      <c r="GGO49" s="112"/>
      <c r="GGP49" s="112"/>
      <c r="GGQ49" s="112"/>
      <c r="GGR49" s="112"/>
      <c r="GGS49" s="112"/>
      <c r="GGT49" s="112"/>
      <c r="GGU49" s="112"/>
      <c r="GGV49" s="112"/>
      <c r="GGW49" s="112"/>
      <c r="GGX49" s="112"/>
      <c r="GGY49" s="112"/>
      <c r="GGZ49" s="112"/>
      <c r="GHA49" s="112"/>
      <c r="GHB49" s="112"/>
      <c r="GHC49" s="112"/>
      <c r="GHD49" s="112"/>
      <c r="GHE49" s="112"/>
      <c r="GHF49" s="112"/>
      <c r="GHG49" s="112"/>
      <c r="GHH49" s="112"/>
      <c r="GHI49" s="112"/>
      <c r="GHJ49" s="112"/>
      <c r="GHK49" s="112"/>
      <c r="GHL49" s="112"/>
      <c r="GHM49" s="112"/>
      <c r="GHN49" s="112"/>
      <c r="GHO49" s="112"/>
      <c r="GHP49" s="112"/>
      <c r="GHQ49" s="112"/>
      <c r="GHR49" s="112"/>
      <c r="GHS49" s="112"/>
      <c r="GHT49" s="112"/>
      <c r="GHU49" s="112"/>
      <c r="GHV49" s="112"/>
      <c r="GHW49" s="112"/>
      <c r="GHX49" s="112"/>
      <c r="GHY49" s="112"/>
      <c r="GHZ49" s="112"/>
      <c r="GIA49" s="112"/>
      <c r="GIB49" s="112"/>
      <c r="GIC49" s="112"/>
      <c r="GID49" s="112"/>
      <c r="GIE49" s="112"/>
      <c r="GIF49" s="112"/>
      <c r="GIG49" s="112"/>
      <c r="GIH49" s="112"/>
      <c r="GII49" s="112"/>
      <c r="GIJ49" s="112"/>
      <c r="GIK49" s="112"/>
      <c r="GIL49" s="112"/>
      <c r="GIM49" s="112"/>
      <c r="GIN49" s="112"/>
      <c r="GIO49" s="112"/>
      <c r="GIP49" s="112"/>
      <c r="GIQ49" s="112"/>
      <c r="GIR49" s="112"/>
      <c r="GIS49" s="112"/>
      <c r="GIT49" s="112"/>
      <c r="GIU49" s="112"/>
      <c r="GIV49" s="112"/>
      <c r="GIW49" s="112"/>
      <c r="GIX49" s="112"/>
      <c r="GIY49" s="112"/>
      <c r="GIZ49" s="112"/>
      <c r="GJA49" s="112"/>
      <c r="GJB49" s="112"/>
      <c r="GJC49" s="112"/>
      <c r="GJD49" s="112"/>
      <c r="GJE49" s="112"/>
      <c r="GJF49" s="112"/>
      <c r="GJG49" s="112"/>
      <c r="GJH49" s="112"/>
      <c r="GJI49" s="112"/>
      <c r="GJJ49" s="112"/>
      <c r="GJK49" s="112"/>
      <c r="GJL49" s="112"/>
      <c r="GJM49" s="112"/>
      <c r="GJN49" s="112"/>
      <c r="GJO49" s="112"/>
      <c r="GJP49" s="112"/>
      <c r="GJQ49" s="112"/>
      <c r="GJR49" s="112"/>
      <c r="GJS49" s="112"/>
      <c r="GJT49" s="112"/>
      <c r="GJU49" s="112"/>
      <c r="GJV49" s="112"/>
      <c r="GJW49" s="112"/>
      <c r="GJX49" s="112"/>
      <c r="GJY49" s="112"/>
      <c r="GJZ49" s="112"/>
      <c r="GKA49" s="112"/>
      <c r="GKB49" s="112"/>
      <c r="GKC49" s="112"/>
      <c r="GKD49" s="112"/>
      <c r="GKE49" s="112"/>
      <c r="GKF49" s="112"/>
      <c r="GKG49" s="112"/>
      <c r="GKH49" s="112"/>
      <c r="GKI49" s="112"/>
      <c r="GKJ49" s="112"/>
      <c r="GKK49" s="112"/>
      <c r="GKL49" s="112"/>
      <c r="GKM49" s="112"/>
      <c r="GKN49" s="112"/>
      <c r="GKO49" s="112"/>
      <c r="GKP49" s="112"/>
      <c r="GKQ49" s="112"/>
      <c r="GKR49" s="112"/>
      <c r="GKS49" s="112"/>
      <c r="GKT49" s="112"/>
      <c r="GKU49" s="112"/>
      <c r="GKV49" s="112"/>
      <c r="GKW49" s="112"/>
      <c r="GKX49" s="112"/>
      <c r="GKY49" s="112"/>
      <c r="GKZ49" s="112"/>
      <c r="GLA49" s="112"/>
      <c r="GLB49" s="112"/>
      <c r="GLC49" s="112"/>
      <c r="GLD49" s="112"/>
      <c r="GLE49" s="112"/>
      <c r="GLF49" s="112"/>
      <c r="GLG49" s="112"/>
      <c r="GLH49" s="112"/>
      <c r="GLI49" s="112"/>
      <c r="GLJ49" s="112"/>
      <c r="GLK49" s="112"/>
      <c r="GLL49" s="112"/>
      <c r="GLM49" s="112"/>
      <c r="GLN49" s="112"/>
      <c r="GLO49" s="112"/>
      <c r="GLP49" s="112"/>
      <c r="GLQ49" s="112"/>
      <c r="GLR49" s="112"/>
      <c r="GLS49" s="112"/>
      <c r="GLT49" s="112"/>
      <c r="GLU49" s="112"/>
      <c r="GLV49" s="112"/>
      <c r="GLW49" s="112"/>
      <c r="GLX49" s="112"/>
      <c r="GLY49" s="112"/>
      <c r="GLZ49" s="112"/>
      <c r="GMA49" s="112"/>
      <c r="GMB49" s="112"/>
      <c r="GMC49" s="112"/>
      <c r="GMD49" s="112"/>
      <c r="GME49" s="112"/>
      <c r="GMF49" s="112"/>
      <c r="GMG49" s="112"/>
      <c r="GMH49" s="112"/>
      <c r="GMI49" s="112"/>
      <c r="GMJ49" s="112"/>
      <c r="GMK49" s="112"/>
      <c r="GML49" s="112"/>
      <c r="GMM49" s="112"/>
      <c r="GMN49" s="112"/>
      <c r="GMO49" s="112"/>
      <c r="GMP49" s="112"/>
      <c r="GMQ49" s="112"/>
      <c r="GMR49" s="112"/>
      <c r="GMS49" s="112"/>
      <c r="GMT49" s="112"/>
      <c r="GMU49" s="112"/>
      <c r="GMV49" s="112"/>
      <c r="GMW49" s="112"/>
      <c r="GMX49" s="112"/>
      <c r="GMY49" s="112"/>
      <c r="GMZ49" s="112"/>
      <c r="GNA49" s="112"/>
      <c r="GNB49" s="112"/>
      <c r="GNC49" s="112"/>
      <c r="GND49" s="112"/>
      <c r="GNE49" s="112"/>
      <c r="GNF49" s="112"/>
      <c r="GNG49" s="112"/>
      <c r="GNH49" s="112"/>
      <c r="GNI49" s="112"/>
      <c r="GNJ49" s="112"/>
      <c r="GNK49" s="112"/>
      <c r="GNL49" s="112"/>
      <c r="GNM49" s="112"/>
      <c r="GNN49" s="112"/>
      <c r="GNO49" s="112"/>
      <c r="GNP49" s="112"/>
      <c r="GNQ49" s="112"/>
      <c r="GNR49" s="112"/>
      <c r="GNS49" s="112"/>
      <c r="GNT49" s="112"/>
      <c r="GNU49" s="112"/>
      <c r="GNV49" s="112"/>
      <c r="GNW49" s="112"/>
      <c r="GNX49" s="112"/>
      <c r="GNY49" s="112"/>
      <c r="GNZ49" s="112"/>
      <c r="GOA49" s="112"/>
      <c r="GOB49" s="112"/>
      <c r="GOC49" s="112"/>
      <c r="GOD49" s="112"/>
      <c r="GOE49" s="112"/>
      <c r="GOF49" s="112"/>
      <c r="GOG49" s="112"/>
      <c r="GOH49" s="112"/>
      <c r="GOI49" s="112"/>
      <c r="GOJ49" s="112"/>
      <c r="GOK49" s="112"/>
      <c r="GOL49" s="112"/>
      <c r="GOM49" s="112"/>
      <c r="GON49" s="112"/>
      <c r="GOO49" s="112"/>
      <c r="GOP49" s="112"/>
      <c r="GOQ49" s="112"/>
      <c r="GOR49" s="112"/>
      <c r="GOS49" s="112"/>
      <c r="GOT49" s="112"/>
      <c r="GOU49" s="112"/>
      <c r="GOV49" s="112"/>
      <c r="GOW49" s="112"/>
      <c r="GOX49" s="112"/>
      <c r="GOY49" s="112"/>
      <c r="GOZ49" s="112"/>
      <c r="GPA49" s="112"/>
      <c r="GPB49" s="112"/>
      <c r="GPC49" s="112"/>
      <c r="GPD49" s="112"/>
      <c r="GPE49" s="112"/>
      <c r="GPF49" s="112"/>
      <c r="GPG49" s="112"/>
      <c r="GPH49" s="112"/>
      <c r="GPI49" s="112"/>
      <c r="GPJ49" s="112"/>
      <c r="GPK49" s="112"/>
      <c r="GPL49" s="112"/>
      <c r="GPM49" s="112"/>
      <c r="GPN49" s="112"/>
      <c r="GPO49" s="112"/>
      <c r="GPP49" s="112"/>
      <c r="GPQ49" s="112"/>
      <c r="GPR49" s="112"/>
      <c r="GPS49" s="112"/>
      <c r="GPT49" s="112"/>
      <c r="GPU49" s="112"/>
      <c r="GPV49" s="112"/>
      <c r="GPW49" s="112"/>
      <c r="GPX49" s="112"/>
      <c r="GPY49" s="112"/>
      <c r="GPZ49" s="112"/>
      <c r="GQA49" s="112"/>
      <c r="GQB49" s="112"/>
      <c r="GQC49" s="112"/>
      <c r="GQD49" s="112"/>
      <c r="GQE49" s="112"/>
      <c r="GQF49" s="112"/>
      <c r="GQG49" s="112"/>
      <c r="GQH49" s="112"/>
      <c r="GQI49" s="112"/>
      <c r="GQJ49" s="112"/>
      <c r="GQK49" s="112"/>
      <c r="GQL49" s="112"/>
      <c r="GQM49" s="112"/>
      <c r="GQN49" s="112"/>
      <c r="GQO49" s="112"/>
      <c r="GQP49" s="112"/>
      <c r="GQQ49" s="112"/>
      <c r="GQR49" s="112"/>
      <c r="GQS49" s="112"/>
      <c r="GQT49" s="112"/>
      <c r="GQU49" s="112"/>
      <c r="GQV49" s="112"/>
      <c r="GQW49" s="112"/>
      <c r="GQX49" s="112"/>
      <c r="GQY49" s="112"/>
      <c r="GQZ49" s="112"/>
      <c r="GRA49" s="112"/>
      <c r="GRB49" s="112"/>
      <c r="GRC49" s="112"/>
      <c r="GRD49" s="112"/>
      <c r="GRE49" s="112"/>
      <c r="GRF49" s="112"/>
      <c r="GRG49" s="112"/>
      <c r="GRH49" s="112"/>
      <c r="GRI49" s="112"/>
      <c r="GRJ49" s="112"/>
      <c r="GRK49" s="112"/>
      <c r="GRL49" s="112"/>
      <c r="GRM49" s="112"/>
      <c r="GRN49" s="112"/>
      <c r="GRO49" s="112"/>
      <c r="GRP49" s="112"/>
      <c r="GRQ49" s="112"/>
      <c r="GRR49" s="112"/>
      <c r="GRS49" s="112"/>
      <c r="GRT49" s="112"/>
      <c r="GRU49" s="112"/>
      <c r="GRV49" s="112"/>
      <c r="GRW49" s="112"/>
      <c r="GRX49" s="112"/>
      <c r="GRY49" s="112"/>
      <c r="GRZ49" s="112"/>
      <c r="GSA49" s="112"/>
      <c r="GSB49" s="112"/>
      <c r="GSC49" s="112"/>
      <c r="GSD49" s="112"/>
      <c r="GSE49" s="112"/>
      <c r="GSF49" s="112"/>
      <c r="GSG49" s="112"/>
      <c r="GSH49" s="112"/>
      <c r="GSI49" s="112"/>
      <c r="GSJ49" s="112"/>
      <c r="GSK49" s="112"/>
      <c r="GSL49" s="112"/>
      <c r="GSM49" s="112"/>
      <c r="GSN49" s="112"/>
      <c r="GSO49" s="112"/>
      <c r="GSP49" s="112"/>
      <c r="GSQ49" s="112"/>
      <c r="GSR49" s="112"/>
      <c r="GSS49" s="112"/>
      <c r="GST49" s="112"/>
      <c r="GSU49" s="112"/>
      <c r="GSV49" s="112"/>
      <c r="GSW49" s="112"/>
      <c r="GSX49" s="112"/>
      <c r="GSY49" s="112"/>
      <c r="GSZ49" s="112"/>
      <c r="GTA49" s="112"/>
      <c r="GTB49" s="112"/>
      <c r="GTC49" s="112"/>
      <c r="GTD49" s="112"/>
      <c r="GTE49" s="112"/>
      <c r="GTF49" s="112"/>
      <c r="GTG49" s="112"/>
      <c r="GTH49" s="112"/>
      <c r="GTI49" s="112"/>
      <c r="GTJ49" s="112"/>
      <c r="GTK49" s="112"/>
      <c r="GTL49" s="112"/>
      <c r="GTM49" s="112"/>
      <c r="GTN49" s="112"/>
      <c r="GTO49" s="112"/>
      <c r="GTP49" s="112"/>
      <c r="GTQ49" s="112"/>
      <c r="GTR49" s="112"/>
      <c r="GTS49" s="112"/>
      <c r="GTT49" s="112"/>
      <c r="GTU49" s="112"/>
      <c r="GTV49" s="112"/>
      <c r="GTW49" s="112"/>
      <c r="GTX49" s="112"/>
      <c r="GTY49" s="112"/>
      <c r="GTZ49" s="112"/>
      <c r="GUA49" s="112"/>
      <c r="GUB49" s="112"/>
      <c r="GUC49" s="112"/>
      <c r="GUD49" s="112"/>
      <c r="GUE49" s="112"/>
      <c r="GUF49" s="112"/>
      <c r="GUG49" s="112"/>
      <c r="GUH49" s="112"/>
      <c r="GUI49" s="112"/>
      <c r="GUJ49" s="112"/>
      <c r="GUK49" s="112"/>
      <c r="GUL49" s="112"/>
      <c r="GUM49" s="112"/>
      <c r="GUN49" s="112"/>
      <c r="GUO49" s="112"/>
      <c r="GUP49" s="112"/>
      <c r="GUQ49" s="112"/>
      <c r="GUR49" s="112"/>
      <c r="GUS49" s="112"/>
      <c r="GUT49" s="112"/>
      <c r="GUU49" s="112"/>
      <c r="GUV49" s="112"/>
      <c r="GUW49" s="112"/>
      <c r="GUX49" s="112"/>
      <c r="GUY49" s="112"/>
      <c r="GUZ49" s="112"/>
      <c r="GVA49" s="112"/>
      <c r="GVB49" s="112"/>
      <c r="GVC49" s="112"/>
      <c r="GVD49" s="112"/>
      <c r="GVE49" s="112"/>
      <c r="GVF49" s="112"/>
      <c r="GVG49" s="112"/>
      <c r="GVH49" s="112"/>
      <c r="GVI49" s="112"/>
      <c r="GVJ49" s="112"/>
      <c r="GVK49" s="112"/>
      <c r="GVL49" s="112"/>
      <c r="GVM49" s="112"/>
      <c r="GVN49" s="112"/>
      <c r="GVO49" s="112"/>
      <c r="GVP49" s="112"/>
      <c r="GVQ49" s="112"/>
      <c r="GVR49" s="112"/>
      <c r="GVS49" s="112"/>
      <c r="GVT49" s="112"/>
      <c r="GVU49" s="112"/>
      <c r="GVV49" s="112"/>
      <c r="GVW49" s="112"/>
      <c r="GVX49" s="112"/>
      <c r="GVY49" s="112"/>
      <c r="GVZ49" s="112"/>
      <c r="GWA49" s="112"/>
      <c r="GWB49" s="112"/>
      <c r="GWC49" s="112"/>
      <c r="GWD49" s="112"/>
      <c r="GWE49" s="112"/>
      <c r="GWF49" s="112"/>
      <c r="GWG49" s="112"/>
      <c r="GWH49" s="112"/>
      <c r="GWI49" s="112"/>
      <c r="GWJ49" s="112"/>
      <c r="GWK49" s="112"/>
      <c r="GWL49" s="112"/>
      <c r="GWM49" s="112"/>
      <c r="GWN49" s="112"/>
      <c r="GWO49" s="112"/>
      <c r="GWP49" s="112"/>
      <c r="GWQ49" s="112"/>
      <c r="GWR49" s="112"/>
      <c r="GWS49" s="112"/>
      <c r="GWT49" s="112"/>
      <c r="GWU49" s="112"/>
      <c r="GWV49" s="112"/>
      <c r="GWW49" s="112"/>
      <c r="GWX49" s="112"/>
      <c r="GWY49" s="112"/>
      <c r="GWZ49" s="112"/>
      <c r="GXA49" s="112"/>
      <c r="GXB49" s="112"/>
      <c r="GXC49" s="112"/>
      <c r="GXD49" s="112"/>
      <c r="GXE49" s="112"/>
      <c r="GXF49" s="112"/>
      <c r="GXG49" s="112"/>
      <c r="GXH49" s="112"/>
      <c r="GXI49" s="112"/>
      <c r="GXJ49" s="112"/>
      <c r="GXK49" s="112"/>
      <c r="GXL49" s="112"/>
      <c r="GXM49" s="112"/>
      <c r="GXN49" s="112"/>
      <c r="GXO49" s="112"/>
      <c r="GXP49" s="112"/>
      <c r="GXQ49" s="112"/>
      <c r="GXR49" s="112"/>
      <c r="GXS49" s="112"/>
      <c r="GXT49" s="112"/>
      <c r="GXU49" s="112"/>
      <c r="GXV49" s="112"/>
      <c r="GXW49" s="112"/>
      <c r="GXX49" s="112"/>
      <c r="GXY49" s="112"/>
      <c r="GXZ49" s="112"/>
      <c r="GYA49" s="112"/>
      <c r="GYB49" s="112"/>
      <c r="GYC49" s="112"/>
      <c r="GYD49" s="112"/>
      <c r="GYE49" s="112"/>
      <c r="GYF49" s="112"/>
      <c r="GYG49" s="112"/>
      <c r="GYH49" s="112"/>
      <c r="GYI49" s="112"/>
      <c r="GYJ49" s="112"/>
      <c r="GYK49" s="112"/>
      <c r="GYL49" s="112"/>
      <c r="GYM49" s="112"/>
      <c r="GYN49" s="112"/>
      <c r="GYO49" s="112"/>
      <c r="GYP49" s="112"/>
      <c r="GYQ49" s="112"/>
      <c r="GYR49" s="112"/>
      <c r="GYS49" s="112"/>
      <c r="GYT49" s="112"/>
      <c r="GYU49" s="112"/>
      <c r="GYV49" s="112"/>
      <c r="GYW49" s="112"/>
      <c r="GYX49" s="112"/>
      <c r="GYY49" s="112"/>
      <c r="GYZ49" s="112"/>
      <c r="GZA49" s="112"/>
      <c r="GZB49" s="112"/>
      <c r="GZC49" s="112"/>
      <c r="GZD49" s="112"/>
      <c r="GZE49" s="112"/>
      <c r="GZF49" s="112"/>
      <c r="GZG49" s="112"/>
      <c r="GZH49" s="112"/>
      <c r="GZI49" s="112"/>
      <c r="GZJ49" s="112"/>
      <c r="GZK49" s="112"/>
      <c r="GZL49" s="112"/>
      <c r="GZM49" s="112"/>
      <c r="GZN49" s="112"/>
      <c r="GZO49" s="112"/>
      <c r="GZP49" s="112"/>
      <c r="GZQ49" s="112"/>
      <c r="GZR49" s="112"/>
      <c r="GZS49" s="112"/>
      <c r="GZT49" s="112"/>
      <c r="GZU49" s="112"/>
      <c r="GZV49" s="112"/>
      <c r="GZW49" s="112"/>
      <c r="GZX49" s="112"/>
      <c r="GZY49" s="112"/>
      <c r="GZZ49" s="112"/>
      <c r="HAA49" s="112"/>
      <c r="HAB49" s="112"/>
      <c r="HAC49" s="112"/>
      <c r="HAD49" s="112"/>
      <c r="HAE49" s="112"/>
      <c r="HAF49" s="112"/>
      <c r="HAG49" s="112"/>
      <c r="HAH49" s="112"/>
      <c r="HAI49" s="112"/>
      <c r="HAJ49" s="112"/>
      <c r="HAK49" s="112"/>
      <c r="HAL49" s="112"/>
      <c r="HAM49" s="112"/>
      <c r="HAN49" s="112"/>
      <c r="HAO49" s="112"/>
      <c r="HAP49" s="112"/>
      <c r="HAQ49" s="112"/>
      <c r="HAR49" s="112"/>
      <c r="HAS49" s="112"/>
      <c r="HAT49" s="112"/>
      <c r="HAU49" s="112"/>
      <c r="HAV49" s="112"/>
      <c r="HAW49" s="112"/>
      <c r="HAX49" s="112"/>
      <c r="HAY49" s="112"/>
      <c r="HAZ49" s="112"/>
      <c r="HBA49" s="112"/>
      <c r="HBB49" s="112"/>
      <c r="HBC49" s="112"/>
      <c r="HBD49" s="112"/>
      <c r="HBE49" s="112"/>
      <c r="HBF49" s="112"/>
      <c r="HBG49" s="112"/>
      <c r="HBH49" s="112"/>
      <c r="HBI49" s="112"/>
      <c r="HBJ49" s="112"/>
      <c r="HBK49" s="112"/>
      <c r="HBL49" s="112"/>
      <c r="HBM49" s="112"/>
      <c r="HBN49" s="112"/>
      <c r="HBO49" s="112"/>
      <c r="HBP49" s="112"/>
      <c r="HBQ49" s="112"/>
      <c r="HBR49" s="112"/>
      <c r="HBS49" s="112"/>
      <c r="HBT49" s="112"/>
      <c r="HBU49" s="112"/>
      <c r="HBV49" s="112"/>
      <c r="HBW49" s="112"/>
      <c r="HBX49" s="112"/>
      <c r="HBY49" s="112"/>
      <c r="HBZ49" s="112"/>
      <c r="HCA49" s="112"/>
      <c r="HCB49" s="112"/>
      <c r="HCC49" s="112"/>
      <c r="HCD49" s="112"/>
      <c r="HCE49" s="112"/>
      <c r="HCF49" s="112"/>
      <c r="HCG49" s="112"/>
      <c r="HCH49" s="112"/>
      <c r="HCI49" s="112"/>
      <c r="HCJ49" s="112"/>
      <c r="HCK49" s="112"/>
      <c r="HCL49" s="112"/>
      <c r="HCM49" s="112"/>
      <c r="HCN49" s="112"/>
      <c r="HCO49" s="112"/>
      <c r="HCP49" s="112"/>
      <c r="HCQ49" s="112"/>
      <c r="HCR49" s="112"/>
      <c r="HCS49" s="112"/>
      <c r="HCT49" s="112"/>
      <c r="HCU49" s="112"/>
      <c r="HCV49" s="112"/>
      <c r="HCW49" s="112"/>
      <c r="HCX49" s="112"/>
      <c r="HCY49" s="112"/>
      <c r="HCZ49" s="112"/>
      <c r="HDA49" s="112"/>
      <c r="HDB49" s="112"/>
      <c r="HDC49" s="112"/>
      <c r="HDD49" s="112"/>
      <c r="HDE49" s="112"/>
      <c r="HDF49" s="112"/>
      <c r="HDG49" s="112"/>
      <c r="HDH49" s="112"/>
      <c r="HDI49" s="112"/>
      <c r="HDJ49" s="112"/>
      <c r="HDK49" s="112"/>
      <c r="HDL49" s="112"/>
      <c r="HDM49" s="112"/>
      <c r="HDN49" s="112"/>
      <c r="HDO49" s="112"/>
      <c r="HDP49" s="112"/>
      <c r="HDQ49" s="112"/>
      <c r="HDR49" s="112"/>
      <c r="HDS49" s="112"/>
      <c r="HDT49" s="112"/>
      <c r="HDU49" s="112"/>
      <c r="HDV49" s="112"/>
      <c r="HDW49" s="112"/>
      <c r="HDX49" s="112"/>
      <c r="HDY49" s="112"/>
      <c r="HDZ49" s="112"/>
      <c r="HEA49" s="112"/>
      <c r="HEB49" s="112"/>
      <c r="HEC49" s="112"/>
      <c r="HED49" s="112"/>
      <c r="HEE49" s="112"/>
      <c r="HEF49" s="112"/>
      <c r="HEG49" s="112"/>
      <c r="HEH49" s="112"/>
      <c r="HEI49" s="112"/>
      <c r="HEJ49" s="112"/>
      <c r="HEK49" s="112"/>
      <c r="HEL49" s="112"/>
      <c r="HEM49" s="112"/>
      <c r="HEN49" s="112"/>
      <c r="HEO49" s="112"/>
      <c r="HEP49" s="112"/>
      <c r="HEQ49" s="112"/>
      <c r="HER49" s="112"/>
      <c r="HES49" s="112"/>
      <c r="HET49" s="112"/>
      <c r="HEU49" s="112"/>
      <c r="HEV49" s="112"/>
      <c r="HEW49" s="112"/>
      <c r="HEX49" s="112"/>
      <c r="HEY49" s="112"/>
      <c r="HEZ49" s="112"/>
      <c r="HFA49" s="112"/>
      <c r="HFB49" s="112"/>
      <c r="HFC49" s="112"/>
      <c r="HFD49" s="112"/>
      <c r="HFE49" s="112"/>
      <c r="HFF49" s="112"/>
      <c r="HFG49" s="112"/>
      <c r="HFH49" s="112"/>
      <c r="HFI49" s="112"/>
      <c r="HFJ49" s="112"/>
      <c r="HFK49" s="112"/>
      <c r="HFL49" s="112"/>
      <c r="HFM49" s="112"/>
      <c r="HFN49" s="112"/>
      <c r="HFO49" s="112"/>
      <c r="HFP49" s="112"/>
      <c r="HFQ49" s="112"/>
      <c r="HFR49" s="112"/>
      <c r="HFS49" s="112"/>
      <c r="HFT49" s="112"/>
      <c r="HFU49" s="112"/>
      <c r="HFV49" s="112"/>
      <c r="HFW49" s="112"/>
      <c r="HFX49" s="112"/>
      <c r="HFY49" s="112"/>
      <c r="HFZ49" s="112"/>
      <c r="HGA49" s="112"/>
      <c r="HGB49" s="112"/>
      <c r="HGC49" s="112"/>
      <c r="HGD49" s="112"/>
      <c r="HGE49" s="112"/>
      <c r="HGF49" s="112"/>
      <c r="HGG49" s="112"/>
      <c r="HGH49" s="112"/>
      <c r="HGI49" s="112"/>
      <c r="HGJ49" s="112"/>
      <c r="HGK49" s="112"/>
      <c r="HGL49" s="112"/>
      <c r="HGM49" s="112"/>
      <c r="HGN49" s="112"/>
      <c r="HGO49" s="112"/>
      <c r="HGP49" s="112"/>
      <c r="HGQ49" s="112"/>
      <c r="HGR49" s="112"/>
      <c r="HGS49" s="112"/>
      <c r="HGT49" s="112"/>
      <c r="HGU49" s="112"/>
      <c r="HGV49" s="112"/>
      <c r="HGW49" s="112"/>
      <c r="HGX49" s="112"/>
      <c r="HGY49" s="112"/>
      <c r="HGZ49" s="112"/>
      <c r="HHA49" s="112"/>
      <c r="HHB49" s="112"/>
      <c r="HHC49" s="112"/>
      <c r="HHD49" s="112"/>
      <c r="HHE49" s="112"/>
      <c r="HHF49" s="112"/>
      <c r="HHG49" s="112"/>
      <c r="HHH49" s="112"/>
      <c r="HHI49" s="112"/>
      <c r="HHJ49" s="112"/>
      <c r="HHK49" s="112"/>
      <c r="HHL49" s="112"/>
      <c r="HHM49" s="112"/>
      <c r="HHN49" s="112"/>
      <c r="HHO49" s="112"/>
      <c r="HHP49" s="112"/>
      <c r="HHQ49" s="112"/>
      <c r="HHR49" s="112"/>
      <c r="HHS49" s="112"/>
      <c r="HHT49" s="112"/>
      <c r="HHU49" s="112"/>
      <c r="HHV49" s="112"/>
      <c r="HHW49" s="112"/>
      <c r="HHX49" s="112"/>
      <c r="HHY49" s="112"/>
      <c r="HHZ49" s="112"/>
      <c r="HIA49" s="112"/>
      <c r="HIB49" s="112"/>
      <c r="HIC49" s="112"/>
      <c r="HID49" s="112"/>
      <c r="HIE49" s="112"/>
      <c r="HIF49" s="112"/>
      <c r="HIG49" s="112"/>
      <c r="HIH49" s="112"/>
      <c r="HII49" s="112"/>
      <c r="HIJ49" s="112"/>
      <c r="HIK49" s="112"/>
      <c r="HIL49" s="112"/>
      <c r="HIM49" s="112"/>
      <c r="HIN49" s="112"/>
      <c r="HIO49" s="112"/>
      <c r="HIP49" s="112"/>
      <c r="HIQ49" s="112"/>
      <c r="HIR49" s="112"/>
      <c r="HIS49" s="112"/>
      <c r="HIT49" s="112"/>
      <c r="HIU49" s="112"/>
      <c r="HIV49" s="112"/>
      <c r="HIW49" s="112"/>
      <c r="HIX49" s="112"/>
      <c r="HIY49" s="112"/>
      <c r="HIZ49" s="112"/>
      <c r="HJA49" s="112"/>
      <c r="HJB49" s="112"/>
      <c r="HJC49" s="112"/>
      <c r="HJD49" s="112"/>
      <c r="HJE49" s="112"/>
      <c r="HJF49" s="112"/>
      <c r="HJG49" s="112"/>
      <c r="HJH49" s="112"/>
      <c r="HJI49" s="112"/>
      <c r="HJJ49" s="112"/>
      <c r="HJK49" s="112"/>
      <c r="HJL49" s="112"/>
      <c r="HJM49" s="112"/>
      <c r="HJN49" s="112"/>
      <c r="HJO49" s="112"/>
      <c r="HJP49" s="112"/>
      <c r="HJQ49" s="112"/>
      <c r="HJR49" s="112"/>
      <c r="HJS49" s="112"/>
      <c r="HJT49" s="112"/>
      <c r="HJU49" s="112"/>
      <c r="HJV49" s="112"/>
      <c r="HJW49" s="112"/>
      <c r="HJX49" s="112"/>
      <c r="HJY49" s="112"/>
      <c r="HJZ49" s="112"/>
      <c r="HKA49" s="112"/>
      <c r="HKB49" s="112"/>
      <c r="HKC49" s="112"/>
      <c r="HKD49" s="112"/>
      <c r="HKE49" s="112"/>
      <c r="HKF49" s="112"/>
      <c r="HKG49" s="112"/>
      <c r="HKH49" s="112"/>
      <c r="HKI49" s="112"/>
      <c r="HKJ49" s="112"/>
      <c r="HKK49" s="112"/>
      <c r="HKL49" s="112"/>
      <c r="HKM49" s="112"/>
      <c r="HKN49" s="112"/>
      <c r="HKO49" s="112"/>
      <c r="HKP49" s="112"/>
      <c r="HKQ49" s="112"/>
      <c r="HKR49" s="112"/>
      <c r="HKS49" s="112"/>
      <c r="HKT49" s="112"/>
      <c r="HKU49" s="112"/>
      <c r="HKV49" s="112"/>
      <c r="HKW49" s="112"/>
      <c r="HKX49" s="112"/>
      <c r="HKY49" s="112"/>
      <c r="HKZ49" s="112"/>
      <c r="HLA49" s="112"/>
      <c r="HLB49" s="112"/>
      <c r="HLC49" s="112"/>
      <c r="HLD49" s="112"/>
      <c r="HLE49" s="112"/>
      <c r="HLF49" s="112"/>
      <c r="HLG49" s="112"/>
      <c r="HLH49" s="112"/>
      <c r="HLI49" s="112"/>
      <c r="HLJ49" s="112"/>
      <c r="HLK49" s="112"/>
      <c r="HLL49" s="112"/>
      <c r="HLM49" s="112"/>
      <c r="HLN49" s="112"/>
      <c r="HLO49" s="112"/>
      <c r="HLP49" s="112"/>
      <c r="HLQ49" s="112"/>
      <c r="HLR49" s="112"/>
      <c r="HLS49" s="112"/>
      <c r="HLT49" s="112"/>
      <c r="HLU49" s="112"/>
      <c r="HLV49" s="112"/>
      <c r="HLW49" s="112"/>
      <c r="HLX49" s="112"/>
      <c r="HLY49" s="112"/>
      <c r="HLZ49" s="112"/>
      <c r="HMA49" s="112"/>
      <c r="HMB49" s="112"/>
      <c r="HMC49" s="112"/>
      <c r="HMD49" s="112"/>
      <c r="HME49" s="112"/>
      <c r="HMF49" s="112"/>
      <c r="HMG49" s="112"/>
      <c r="HMH49" s="112"/>
      <c r="HMI49" s="112"/>
      <c r="HMJ49" s="112"/>
      <c r="HMK49" s="112"/>
      <c r="HML49" s="112"/>
      <c r="HMM49" s="112"/>
      <c r="HMN49" s="112"/>
      <c r="HMO49" s="112"/>
      <c r="HMP49" s="112"/>
      <c r="HMQ49" s="112"/>
      <c r="HMR49" s="112"/>
      <c r="HMS49" s="112"/>
      <c r="HMT49" s="112"/>
      <c r="HMU49" s="112"/>
      <c r="HMV49" s="112"/>
      <c r="HMW49" s="112"/>
      <c r="HMX49" s="112"/>
      <c r="HMY49" s="112"/>
      <c r="HMZ49" s="112"/>
      <c r="HNA49" s="112"/>
      <c r="HNB49" s="112"/>
      <c r="HNC49" s="112"/>
      <c r="HND49" s="112"/>
      <c r="HNE49" s="112"/>
      <c r="HNF49" s="112"/>
      <c r="HNG49" s="112"/>
      <c r="HNH49" s="112"/>
      <c r="HNI49" s="112"/>
      <c r="HNJ49" s="112"/>
      <c r="HNK49" s="112"/>
      <c r="HNL49" s="112"/>
      <c r="HNM49" s="112"/>
      <c r="HNN49" s="112"/>
      <c r="HNO49" s="112"/>
      <c r="HNP49" s="112"/>
      <c r="HNQ49" s="112"/>
      <c r="HNR49" s="112"/>
      <c r="HNS49" s="112"/>
      <c r="HNT49" s="112"/>
      <c r="HNU49" s="112"/>
      <c r="HNV49" s="112"/>
      <c r="HNW49" s="112"/>
      <c r="HNX49" s="112"/>
      <c r="HNY49" s="112"/>
      <c r="HNZ49" s="112"/>
      <c r="HOA49" s="112"/>
      <c r="HOB49" s="112"/>
      <c r="HOC49" s="112"/>
      <c r="HOD49" s="112"/>
      <c r="HOE49" s="112"/>
      <c r="HOF49" s="112"/>
      <c r="HOG49" s="112"/>
      <c r="HOH49" s="112"/>
      <c r="HOI49" s="112"/>
      <c r="HOJ49" s="112"/>
      <c r="HOK49" s="112"/>
      <c r="HOL49" s="112"/>
      <c r="HOM49" s="112"/>
      <c r="HON49" s="112"/>
      <c r="HOO49" s="112"/>
      <c r="HOP49" s="112"/>
      <c r="HOQ49" s="112"/>
      <c r="HOR49" s="112"/>
      <c r="HOS49" s="112"/>
      <c r="HOT49" s="112"/>
      <c r="HOU49" s="112"/>
      <c r="HOV49" s="112"/>
      <c r="HOW49" s="112"/>
      <c r="HOX49" s="112"/>
      <c r="HOY49" s="112"/>
      <c r="HOZ49" s="112"/>
      <c r="HPA49" s="112"/>
      <c r="HPB49" s="112"/>
      <c r="HPC49" s="112"/>
      <c r="HPD49" s="112"/>
      <c r="HPE49" s="112"/>
      <c r="HPF49" s="112"/>
      <c r="HPG49" s="112"/>
      <c r="HPH49" s="112"/>
      <c r="HPI49" s="112"/>
      <c r="HPJ49" s="112"/>
      <c r="HPK49" s="112"/>
      <c r="HPL49" s="112"/>
      <c r="HPM49" s="112"/>
      <c r="HPN49" s="112"/>
      <c r="HPO49" s="112"/>
      <c r="HPP49" s="112"/>
      <c r="HPQ49" s="112"/>
      <c r="HPR49" s="112"/>
      <c r="HPS49" s="112"/>
      <c r="HPT49" s="112"/>
      <c r="HPU49" s="112"/>
      <c r="HPV49" s="112"/>
      <c r="HPW49" s="112"/>
      <c r="HPX49" s="112"/>
      <c r="HPY49" s="112"/>
      <c r="HPZ49" s="112"/>
      <c r="HQA49" s="112"/>
      <c r="HQB49" s="112"/>
      <c r="HQC49" s="112"/>
      <c r="HQD49" s="112"/>
      <c r="HQE49" s="112"/>
      <c r="HQF49" s="112"/>
      <c r="HQG49" s="112"/>
      <c r="HQH49" s="112"/>
      <c r="HQI49" s="112"/>
      <c r="HQJ49" s="112"/>
      <c r="HQK49" s="112"/>
      <c r="HQL49" s="112"/>
      <c r="HQM49" s="112"/>
      <c r="HQN49" s="112"/>
      <c r="HQO49" s="112"/>
      <c r="HQP49" s="112"/>
      <c r="HQQ49" s="112"/>
      <c r="HQR49" s="112"/>
      <c r="HQS49" s="112"/>
      <c r="HQT49" s="112"/>
      <c r="HQU49" s="112"/>
      <c r="HQV49" s="112"/>
      <c r="HQW49" s="112"/>
      <c r="HQX49" s="112"/>
      <c r="HQY49" s="112"/>
      <c r="HQZ49" s="112"/>
      <c r="HRA49" s="112"/>
      <c r="HRB49" s="112"/>
      <c r="HRC49" s="112"/>
      <c r="HRD49" s="112"/>
      <c r="HRE49" s="112"/>
      <c r="HRF49" s="112"/>
      <c r="HRG49" s="112"/>
      <c r="HRH49" s="112"/>
      <c r="HRI49" s="112"/>
      <c r="HRJ49" s="112"/>
      <c r="HRK49" s="112"/>
      <c r="HRL49" s="112"/>
      <c r="HRM49" s="112"/>
      <c r="HRN49" s="112"/>
      <c r="HRO49" s="112"/>
      <c r="HRP49" s="112"/>
      <c r="HRQ49" s="112"/>
      <c r="HRR49" s="112"/>
      <c r="HRS49" s="112"/>
      <c r="HRT49" s="112"/>
      <c r="HRU49" s="112"/>
      <c r="HRV49" s="112"/>
      <c r="HRW49" s="112"/>
      <c r="HRX49" s="112"/>
      <c r="HRY49" s="112"/>
      <c r="HRZ49" s="112"/>
      <c r="HSA49" s="112"/>
      <c r="HSB49" s="112"/>
      <c r="HSC49" s="112"/>
      <c r="HSD49" s="112"/>
      <c r="HSE49" s="112"/>
      <c r="HSF49" s="112"/>
      <c r="HSG49" s="112"/>
      <c r="HSH49" s="112"/>
      <c r="HSI49" s="112"/>
      <c r="HSJ49" s="112"/>
      <c r="HSK49" s="112"/>
      <c r="HSL49" s="112"/>
      <c r="HSM49" s="112"/>
      <c r="HSN49" s="112"/>
      <c r="HSO49" s="112"/>
      <c r="HSP49" s="112"/>
      <c r="HSQ49" s="112"/>
      <c r="HSR49" s="112"/>
      <c r="HSS49" s="112"/>
      <c r="HST49" s="112"/>
      <c r="HSU49" s="112"/>
      <c r="HSV49" s="112"/>
      <c r="HSW49" s="112"/>
      <c r="HSX49" s="112"/>
      <c r="HSY49" s="112"/>
      <c r="HSZ49" s="112"/>
      <c r="HTA49" s="112"/>
      <c r="HTB49" s="112"/>
      <c r="HTC49" s="112"/>
      <c r="HTD49" s="112"/>
      <c r="HTE49" s="112"/>
      <c r="HTF49" s="112"/>
      <c r="HTG49" s="112"/>
      <c r="HTH49" s="112"/>
      <c r="HTI49" s="112"/>
      <c r="HTJ49" s="112"/>
      <c r="HTK49" s="112"/>
      <c r="HTL49" s="112"/>
      <c r="HTM49" s="112"/>
      <c r="HTN49" s="112"/>
    </row>
    <row r="50" spans="1:5942" s="111" customFormat="1" ht="9.9499999999999993" hidden="1" customHeight="1" x14ac:dyDescent="0.25">
      <c r="A50" s="133" t="s">
        <v>169</v>
      </c>
      <c r="B50" s="469">
        <f>100+2</f>
        <v>102</v>
      </c>
      <c r="C50" s="339"/>
      <c r="D50" s="339">
        <f t="shared" si="41"/>
        <v>102</v>
      </c>
      <c r="E50" s="469">
        <f>2+2</f>
        <v>4</v>
      </c>
      <c r="F50" s="339"/>
      <c r="G50" s="339">
        <f t="shared" si="42"/>
        <v>4</v>
      </c>
      <c r="H50" s="251">
        <f t="shared" si="43"/>
        <v>3.9215686274509803E-2</v>
      </c>
      <c r="I50" s="251" t="e">
        <f t="shared" si="140"/>
        <v>#DIV/0!</v>
      </c>
      <c r="J50" s="251">
        <f t="shared" si="141"/>
        <v>3.9215686274509803E-2</v>
      </c>
      <c r="K50" s="339">
        <v>49</v>
      </c>
      <c r="L50" s="339"/>
      <c r="M50" s="339">
        <f t="shared" si="5"/>
        <v>49</v>
      </c>
      <c r="N50" s="339">
        <v>4</v>
      </c>
      <c r="O50" s="339"/>
      <c r="P50" s="339">
        <f t="shared" si="6"/>
        <v>4</v>
      </c>
      <c r="Q50" s="251">
        <f t="shared" si="142"/>
        <v>8.1632653061224483E-2</v>
      </c>
      <c r="R50" s="251" t="e">
        <f t="shared" si="143"/>
        <v>#DIV/0!</v>
      </c>
      <c r="S50" s="251">
        <f t="shared" si="144"/>
        <v>8.1632653061224483E-2</v>
      </c>
      <c r="T50" s="469">
        <f>33+2</f>
        <v>35</v>
      </c>
      <c r="U50" s="339"/>
      <c r="V50" s="339">
        <f t="shared" si="10"/>
        <v>35</v>
      </c>
      <c r="W50" s="469">
        <v>2</v>
      </c>
      <c r="X50" s="339"/>
      <c r="Y50" s="339">
        <f t="shared" si="11"/>
        <v>2</v>
      </c>
      <c r="Z50" s="251">
        <f t="shared" si="145"/>
        <v>5.7142857142857141E-2</v>
      </c>
      <c r="AA50" s="251" t="e">
        <f t="shared" si="146"/>
        <v>#DIV/0!</v>
      </c>
      <c r="AB50" s="251">
        <f t="shared" si="147"/>
        <v>5.7142857142857141E-2</v>
      </c>
      <c r="AC50" s="339"/>
      <c r="AD50" s="339"/>
      <c r="AE50" s="339">
        <f t="shared" si="15"/>
        <v>0</v>
      </c>
      <c r="AF50" s="339"/>
      <c r="AG50" s="339"/>
      <c r="AH50" s="339">
        <f t="shared" si="16"/>
        <v>0</v>
      </c>
      <c r="AI50" s="251" t="e">
        <f t="shared" si="150"/>
        <v>#DIV/0!</v>
      </c>
      <c r="AJ50" s="251" t="e">
        <f t="shared" si="151"/>
        <v>#DIV/0!</v>
      </c>
      <c r="AK50" s="251" t="e">
        <f t="shared" si="152"/>
        <v>#DIV/0!</v>
      </c>
      <c r="AL50" s="339">
        <f t="shared" ref="AL50" si="154">SUM(B50,K50,T50,AC50)</f>
        <v>186</v>
      </c>
      <c r="AM50" s="339">
        <f t="shared" ref="AM50" si="155">SUM(C50,L50,U50,AD50)</f>
        <v>0</v>
      </c>
      <c r="AN50" s="339">
        <f t="shared" ref="AN50" si="156">SUM(AL50:AM50)</f>
        <v>186</v>
      </c>
      <c r="AO50" s="339">
        <f t="shared" ref="AO50:AO52" si="157">SUM(E50,N50,W50,AF50)</f>
        <v>10</v>
      </c>
      <c r="AP50" s="339">
        <f t="shared" ref="AP50:AP52" si="158">SUM(F50,O50,X50,AG50)</f>
        <v>0</v>
      </c>
      <c r="AQ50" s="339">
        <f t="shared" si="133"/>
        <v>10</v>
      </c>
      <c r="AR50" s="251">
        <f t="shared" si="153"/>
        <v>5.3763440860215055E-2</v>
      </c>
      <c r="AS50" s="251" t="e">
        <f t="shared" si="23"/>
        <v>#DIV/0!</v>
      </c>
      <c r="AT50" s="251">
        <f t="shared" si="24"/>
        <v>5.3763440860215055E-2</v>
      </c>
      <c r="AU50" s="117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  <c r="IU50" s="112"/>
      <c r="IV50" s="112"/>
      <c r="IW50" s="112"/>
      <c r="IX50" s="112"/>
      <c r="IY50" s="112"/>
      <c r="IZ50" s="112"/>
      <c r="JA50" s="112"/>
      <c r="JB50" s="112"/>
      <c r="JC50" s="112"/>
      <c r="JD50" s="112"/>
      <c r="JE50" s="112"/>
      <c r="JF50" s="112"/>
      <c r="JG50" s="112"/>
      <c r="JH50" s="112"/>
      <c r="JI50" s="112"/>
      <c r="JJ50" s="112"/>
      <c r="JK50" s="112"/>
      <c r="JL50" s="112"/>
      <c r="JM50" s="112"/>
      <c r="JN50" s="112"/>
      <c r="JO50" s="112"/>
      <c r="JP50" s="112"/>
      <c r="JQ50" s="112"/>
      <c r="JR50" s="112"/>
      <c r="JS50" s="112"/>
      <c r="JT50" s="112"/>
      <c r="JU50" s="112"/>
      <c r="JV50" s="112"/>
      <c r="JW50" s="112"/>
      <c r="JX50" s="112"/>
      <c r="JY50" s="112"/>
      <c r="JZ50" s="112"/>
      <c r="KA50" s="112"/>
      <c r="KB50" s="112"/>
      <c r="KC50" s="112"/>
      <c r="KD50" s="112"/>
      <c r="KE50" s="112"/>
      <c r="KF50" s="112"/>
      <c r="KG50" s="112"/>
      <c r="KH50" s="112"/>
      <c r="KI50" s="112"/>
      <c r="KJ50" s="112"/>
      <c r="KK50" s="112"/>
      <c r="KL50" s="112"/>
      <c r="KM50" s="112"/>
      <c r="KN50" s="112"/>
      <c r="KO50" s="112"/>
      <c r="KP50" s="112"/>
      <c r="KQ50" s="112"/>
      <c r="KR50" s="112"/>
      <c r="KS50" s="112"/>
      <c r="KT50" s="112"/>
      <c r="KU50" s="112"/>
      <c r="KV50" s="112"/>
      <c r="KW50" s="112"/>
      <c r="KX50" s="112"/>
      <c r="KY50" s="112"/>
      <c r="KZ50" s="112"/>
      <c r="LA50" s="112"/>
      <c r="LB50" s="112"/>
      <c r="LC50" s="112"/>
      <c r="LD50" s="112"/>
      <c r="LE50" s="112"/>
      <c r="LF50" s="112"/>
      <c r="LG50" s="112"/>
      <c r="LH50" s="112"/>
      <c r="LI50" s="112"/>
      <c r="LJ50" s="112"/>
      <c r="LK50" s="112"/>
      <c r="LL50" s="112"/>
      <c r="LM50" s="112"/>
      <c r="LN50" s="112"/>
      <c r="LO50" s="112"/>
      <c r="LP50" s="112"/>
      <c r="LQ50" s="112"/>
      <c r="LR50" s="112"/>
      <c r="LS50" s="112"/>
      <c r="LT50" s="112"/>
      <c r="LU50" s="112"/>
      <c r="LV50" s="112"/>
      <c r="LW50" s="112"/>
      <c r="LX50" s="112"/>
      <c r="LY50" s="112"/>
      <c r="LZ50" s="112"/>
      <c r="MA50" s="112"/>
      <c r="MB50" s="112"/>
      <c r="MC50" s="112"/>
      <c r="MD50" s="112"/>
      <c r="ME50" s="112"/>
      <c r="MF50" s="112"/>
      <c r="MG50" s="112"/>
      <c r="MH50" s="112"/>
      <c r="MI50" s="112"/>
      <c r="MJ50" s="112"/>
      <c r="MK50" s="112"/>
      <c r="ML50" s="112"/>
      <c r="MM50" s="112"/>
      <c r="MN50" s="112"/>
      <c r="MO50" s="112"/>
      <c r="MP50" s="112"/>
      <c r="MQ50" s="112"/>
      <c r="MR50" s="112"/>
      <c r="MS50" s="112"/>
      <c r="MT50" s="112"/>
      <c r="MU50" s="112"/>
      <c r="MV50" s="112"/>
      <c r="MW50" s="112"/>
      <c r="MX50" s="112"/>
      <c r="MY50" s="112"/>
      <c r="MZ50" s="112"/>
      <c r="NA50" s="112"/>
      <c r="NB50" s="112"/>
      <c r="NC50" s="112"/>
      <c r="ND50" s="112"/>
      <c r="NE50" s="112"/>
      <c r="NF50" s="112"/>
      <c r="NG50" s="112"/>
      <c r="NH50" s="112"/>
      <c r="NI50" s="112"/>
      <c r="NJ50" s="112"/>
      <c r="NK50" s="112"/>
      <c r="NL50" s="112"/>
      <c r="NM50" s="112"/>
      <c r="NN50" s="112"/>
      <c r="NO50" s="112"/>
      <c r="NP50" s="112"/>
      <c r="NQ50" s="112"/>
      <c r="NR50" s="112"/>
      <c r="NS50" s="112"/>
      <c r="NT50" s="112"/>
      <c r="NU50" s="112"/>
      <c r="NV50" s="112"/>
      <c r="NW50" s="112"/>
      <c r="NX50" s="112"/>
      <c r="NY50" s="112"/>
      <c r="NZ50" s="112"/>
      <c r="OA50" s="112"/>
      <c r="OB50" s="112"/>
      <c r="OC50" s="112"/>
      <c r="OD50" s="112"/>
      <c r="OE50" s="112"/>
      <c r="OF50" s="112"/>
      <c r="OG50" s="112"/>
      <c r="OH50" s="112"/>
      <c r="OI50" s="112"/>
      <c r="OJ50" s="112"/>
      <c r="OK50" s="112"/>
      <c r="OL50" s="112"/>
      <c r="OM50" s="112"/>
      <c r="ON50" s="112"/>
      <c r="OO50" s="112"/>
      <c r="OP50" s="112"/>
      <c r="OQ50" s="112"/>
      <c r="OR50" s="112"/>
      <c r="OS50" s="112"/>
      <c r="OT50" s="112"/>
      <c r="OU50" s="112"/>
      <c r="OV50" s="112"/>
      <c r="OW50" s="112"/>
      <c r="OX50" s="112"/>
      <c r="OY50" s="112"/>
      <c r="OZ50" s="112"/>
      <c r="PA50" s="112"/>
      <c r="PB50" s="112"/>
      <c r="PC50" s="112"/>
      <c r="PD50" s="112"/>
      <c r="PE50" s="112"/>
      <c r="PF50" s="112"/>
      <c r="PG50" s="112"/>
      <c r="PH50" s="112"/>
      <c r="PI50" s="112"/>
      <c r="PJ50" s="112"/>
      <c r="PK50" s="112"/>
      <c r="PL50" s="112"/>
      <c r="PM50" s="112"/>
      <c r="PN50" s="112"/>
      <c r="PO50" s="112"/>
      <c r="PP50" s="112"/>
      <c r="PQ50" s="112"/>
      <c r="PR50" s="112"/>
      <c r="PS50" s="112"/>
      <c r="PT50" s="112"/>
      <c r="PU50" s="112"/>
      <c r="PV50" s="112"/>
      <c r="PW50" s="112"/>
      <c r="PX50" s="112"/>
      <c r="PY50" s="112"/>
      <c r="PZ50" s="112"/>
      <c r="QA50" s="112"/>
      <c r="QB50" s="112"/>
      <c r="QC50" s="112"/>
      <c r="QD50" s="112"/>
      <c r="QE50" s="112"/>
      <c r="QF50" s="112"/>
      <c r="QG50" s="112"/>
      <c r="QH50" s="112"/>
      <c r="QI50" s="112"/>
      <c r="QJ50" s="112"/>
      <c r="QK50" s="112"/>
      <c r="QL50" s="112"/>
      <c r="QM50" s="112"/>
      <c r="QN50" s="112"/>
      <c r="QO50" s="112"/>
      <c r="QP50" s="112"/>
      <c r="QQ50" s="112"/>
      <c r="QR50" s="112"/>
      <c r="QS50" s="112"/>
      <c r="QT50" s="112"/>
      <c r="QU50" s="112"/>
      <c r="QV50" s="112"/>
      <c r="QW50" s="112"/>
      <c r="QX50" s="112"/>
      <c r="QY50" s="112"/>
      <c r="QZ50" s="112"/>
      <c r="RA50" s="112"/>
      <c r="RB50" s="112"/>
      <c r="RC50" s="112"/>
      <c r="RD50" s="112"/>
      <c r="RE50" s="112"/>
      <c r="RF50" s="112"/>
      <c r="RG50" s="112"/>
      <c r="RH50" s="112"/>
      <c r="RI50" s="112"/>
      <c r="RJ50" s="112"/>
      <c r="RK50" s="112"/>
      <c r="RL50" s="112"/>
      <c r="RM50" s="112"/>
      <c r="RN50" s="112"/>
      <c r="RO50" s="112"/>
      <c r="RP50" s="112"/>
      <c r="RQ50" s="112"/>
      <c r="RR50" s="112"/>
      <c r="RS50" s="112"/>
      <c r="RT50" s="112"/>
      <c r="RU50" s="112"/>
      <c r="RV50" s="112"/>
      <c r="RW50" s="112"/>
      <c r="RX50" s="112"/>
      <c r="RY50" s="112"/>
      <c r="RZ50" s="112"/>
      <c r="SA50" s="112"/>
      <c r="SB50" s="112"/>
      <c r="SC50" s="112"/>
      <c r="SD50" s="112"/>
      <c r="SE50" s="112"/>
      <c r="SF50" s="112"/>
      <c r="SG50" s="112"/>
      <c r="SH50" s="112"/>
      <c r="SI50" s="112"/>
      <c r="SJ50" s="112"/>
      <c r="SK50" s="112"/>
      <c r="SL50" s="112"/>
      <c r="SM50" s="112"/>
      <c r="SN50" s="112"/>
      <c r="SO50" s="112"/>
      <c r="SP50" s="112"/>
      <c r="SQ50" s="112"/>
      <c r="SR50" s="112"/>
      <c r="SS50" s="112"/>
      <c r="ST50" s="112"/>
      <c r="SU50" s="112"/>
      <c r="SV50" s="112"/>
      <c r="SW50" s="112"/>
      <c r="SX50" s="112"/>
      <c r="SY50" s="112"/>
      <c r="SZ50" s="112"/>
      <c r="TA50" s="112"/>
      <c r="TB50" s="112"/>
      <c r="TC50" s="112"/>
      <c r="TD50" s="112"/>
      <c r="TE50" s="112"/>
      <c r="TF50" s="112"/>
      <c r="TG50" s="112"/>
      <c r="TH50" s="112"/>
      <c r="TI50" s="112"/>
      <c r="TJ50" s="112"/>
      <c r="TK50" s="112"/>
      <c r="TL50" s="112"/>
      <c r="TM50" s="112"/>
      <c r="TN50" s="112"/>
      <c r="TO50" s="112"/>
      <c r="TP50" s="112"/>
      <c r="TQ50" s="112"/>
      <c r="TR50" s="112"/>
      <c r="TS50" s="112"/>
      <c r="TT50" s="112"/>
      <c r="TU50" s="112"/>
      <c r="TV50" s="112"/>
      <c r="TW50" s="112"/>
      <c r="TX50" s="112"/>
      <c r="TY50" s="112"/>
      <c r="TZ50" s="112"/>
      <c r="UA50" s="112"/>
      <c r="UB50" s="112"/>
      <c r="UC50" s="112"/>
      <c r="UD50" s="112"/>
      <c r="UE50" s="112"/>
      <c r="UF50" s="112"/>
      <c r="UG50" s="112"/>
      <c r="UH50" s="112"/>
      <c r="UI50" s="112"/>
      <c r="UJ50" s="112"/>
      <c r="UK50" s="112"/>
      <c r="UL50" s="112"/>
      <c r="UM50" s="112"/>
      <c r="UN50" s="112"/>
      <c r="UO50" s="112"/>
      <c r="UP50" s="112"/>
      <c r="UQ50" s="112"/>
      <c r="UR50" s="112"/>
      <c r="US50" s="112"/>
      <c r="UT50" s="112"/>
      <c r="UU50" s="112"/>
      <c r="UV50" s="112"/>
      <c r="UW50" s="112"/>
      <c r="UX50" s="112"/>
      <c r="UY50" s="112"/>
      <c r="UZ50" s="112"/>
      <c r="VA50" s="112"/>
      <c r="VB50" s="112"/>
      <c r="VC50" s="112"/>
      <c r="VD50" s="112"/>
      <c r="VE50" s="112"/>
      <c r="VF50" s="112"/>
      <c r="VG50" s="112"/>
      <c r="VH50" s="112"/>
      <c r="VI50" s="112"/>
      <c r="VJ50" s="112"/>
      <c r="VK50" s="112"/>
      <c r="VL50" s="112"/>
      <c r="VM50" s="112"/>
      <c r="VN50" s="112"/>
      <c r="VO50" s="112"/>
      <c r="VP50" s="112"/>
      <c r="VQ50" s="112"/>
      <c r="VR50" s="112"/>
      <c r="VS50" s="112"/>
      <c r="VT50" s="112"/>
      <c r="VU50" s="112"/>
      <c r="VV50" s="112"/>
      <c r="VW50" s="112"/>
      <c r="VX50" s="112"/>
      <c r="VY50" s="112"/>
      <c r="VZ50" s="112"/>
      <c r="WA50" s="112"/>
      <c r="WB50" s="112"/>
      <c r="WC50" s="112"/>
      <c r="WD50" s="112"/>
      <c r="WE50" s="112"/>
      <c r="WF50" s="112"/>
      <c r="WG50" s="112"/>
      <c r="WH50" s="112"/>
      <c r="WI50" s="112"/>
      <c r="WJ50" s="112"/>
      <c r="WK50" s="112"/>
      <c r="WL50" s="112"/>
      <c r="WM50" s="112"/>
      <c r="WN50" s="112"/>
      <c r="WO50" s="112"/>
      <c r="WP50" s="112"/>
      <c r="WQ50" s="112"/>
      <c r="WR50" s="112"/>
      <c r="WS50" s="112"/>
      <c r="WT50" s="112"/>
      <c r="WU50" s="112"/>
      <c r="WV50" s="112"/>
      <c r="WW50" s="112"/>
      <c r="WX50" s="112"/>
      <c r="WY50" s="112"/>
      <c r="WZ50" s="112"/>
      <c r="XA50" s="112"/>
      <c r="XB50" s="112"/>
      <c r="XC50" s="112"/>
      <c r="XD50" s="112"/>
      <c r="XE50" s="112"/>
      <c r="XF50" s="112"/>
      <c r="XG50" s="112"/>
      <c r="XH50" s="112"/>
      <c r="XI50" s="112"/>
      <c r="XJ50" s="112"/>
      <c r="XK50" s="112"/>
      <c r="XL50" s="112"/>
      <c r="XM50" s="112"/>
      <c r="XN50" s="112"/>
      <c r="XO50" s="112"/>
      <c r="XP50" s="112"/>
      <c r="XQ50" s="112"/>
      <c r="XR50" s="112"/>
      <c r="XS50" s="112"/>
      <c r="XT50" s="112"/>
      <c r="XU50" s="112"/>
      <c r="XV50" s="112"/>
      <c r="XW50" s="112"/>
      <c r="XX50" s="112"/>
      <c r="XY50" s="112"/>
      <c r="XZ50" s="112"/>
      <c r="YA50" s="112"/>
      <c r="YB50" s="112"/>
      <c r="YC50" s="112"/>
      <c r="YD50" s="112"/>
      <c r="YE50" s="112"/>
      <c r="YF50" s="112"/>
      <c r="YG50" s="112"/>
      <c r="YH50" s="112"/>
      <c r="YI50" s="112"/>
      <c r="YJ50" s="112"/>
      <c r="YK50" s="112"/>
      <c r="YL50" s="112"/>
      <c r="YM50" s="112"/>
      <c r="YN50" s="112"/>
      <c r="YO50" s="112"/>
      <c r="YP50" s="112"/>
      <c r="YQ50" s="112"/>
      <c r="YR50" s="112"/>
      <c r="YS50" s="112"/>
      <c r="YT50" s="112"/>
      <c r="YU50" s="112"/>
      <c r="YV50" s="112"/>
      <c r="YW50" s="112"/>
      <c r="YX50" s="112"/>
      <c r="YY50" s="112"/>
      <c r="YZ50" s="112"/>
      <c r="ZA50" s="112"/>
      <c r="ZB50" s="112"/>
      <c r="ZC50" s="112"/>
      <c r="ZD50" s="112"/>
      <c r="ZE50" s="112"/>
      <c r="ZF50" s="112"/>
      <c r="ZG50" s="112"/>
      <c r="ZH50" s="112"/>
      <c r="ZI50" s="112"/>
      <c r="ZJ50" s="112"/>
      <c r="ZK50" s="112"/>
      <c r="ZL50" s="112"/>
      <c r="ZM50" s="112"/>
      <c r="ZN50" s="112"/>
      <c r="ZO50" s="112"/>
      <c r="ZP50" s="112"/>
      <c r="ZQ50" s="112"/>
      <c r="ZR50" s="112"/>
      <c r="ZS50" s="112"/>
      <c r="ZT50" s="112"/>
      <c r="ZU50" s="112"/>
      <c r="ZV50" s="112"/>
      <c r="ZW50" s="112"/>
      <c r="ZX50" s="112"/>
      <c r="ZY50" s="112"/>
      <c r="ZZ50" s="112"/>
      <c r="AAA50" s="112"/>
      <c r="AAB50" s="112"/>
      <c r="AAC50" s="112"/>
      <c r="AAD50" s="112"/>
      <c r="AAE50" s="112"/>
      <c r="AAF50" s="112"/>
      <c r="AAG50" s="112"/>
      <c r="AAH50" s="112"/>
      <c r="AAI50" s="112"/>
      <c r="AAJ50" s="112"/>
      <c r="AAK50" s="112"/>
      <c r="AAL50" s="112"/>
      <c r="AAM50" s="112"/>
      <c r="AAN50" s="112"/>
      <c r="AAO50" s="112"/>
      <c r="AAP50" s="112"/>
      <c r="AAQ50" s="112"/>
      <c r="AAR50" s="112"/>
      <c r="AAS50" s="112"/>
      <c r="AAT50" s="112"/>
      <c r="AAU50" s="112"/>
      <c r="AAV50" s="112"/>
      <c r="AAW50" s="112"/>
      <c r="AAX50" s="112"/>
      <c r="AAY50" s="112"/>
      <c r="AAZ50" s="112"/>
      <c r="ABA50" s="112"/>
      <c r="ABB50" s="112"/>
      <c r="ABC50" s="112"/>
      <c r="ABD50" s="112"/>
      <c r="ABE50" s="112"/>
      <c r="ABF50" s="112"/>
      <c r="ABG50" s="112"/>
      <c r="ABH50" s="112"/>
      <c r="ABI50" s="112"/>
      <c r="ABJ50" s="112"/>
      <c r="ABK50" s="112"/>
      <c r="ABL50" s="112"/>
      <c r="ABM50" s="112"/>
      <c r="ABN50" s="112"/>
      <c r="ABO50" s="112"/>
      <c r="ABP50" s="112"/>
      <c r="ABQ50" s="112"/>
      <c r="ABR50" s="112"/>
      <c r="ABS50" s="112"/>
      <c r="ABT50" s="112"/>
      <c r="ABU50" s="112"/>
      <c r="ABV50" s="112"/>
      <c r="ABW50" s="112"/>
      <c r="ABX50" s="112"/>
      <c r="ABY50" s="112"/>
      <c r="ABZ50" s="112"/>
      <c r="ACA50" s="112"/>
      <c r="ACB50" s="112"/>
      <c r="ACC50" s="112"/>
      <c r="ACD50" s="112"/>
      <c r="ACE50" s="112"/>
      <c r="ACF50" s="112"/>
      <c r="ACG50" s="112"/>
      <c r="ACH50" s="112"/>
      <c r="ACI50" s="112"/>
      <c r="ACJ50" s="112"/>
      <c r="ACK50" s="112"/>
      <c r="ACL50" s="112"/>
      <c r="ACM50" s="112"/>
      <c r="ACN50" s="112"/>
      <c r="ACO50" s="112"/>
      <c r="ACP50" s="112"/>
      <c r="ACQ50" s="112"/>
      <c r="ACR50" s="112"/>
      <c r="ACS50" s="112"/>
      <c r="ACT50" s="112"/>
      <c r="ACU50" s="112"/>
      <c r="ACV50" s="112"/>
      <c r="ACW50" s="112"/>
      <c r="ACX50" s="112"/>
      <c r="ACY50" s="112"/>
      <c r="ACZ50" s="112"/>
      <c r="ADA50" s="112"/>
      <c r="ADB50" s="112"/>
      <c r="ADC50" s="112"/>
      <c r="ADD50" s="112"/>
      <c r="ADE50" s="112"/>
      <c r="ADF50" s="112"/>
      <c r="ADG50" s="112"/>
      <c r="ADH50" s="112"/>
      <c r="ADI50" s="112"/>
      <c r="ADJ50" s="112"/>
      <c r="ADK50" s="112"/>
      <c r="ADL50" s="112"/>
      <c r="ADM50" s="112"/>
      <c r="ADN50" s="112"/>
      <c r="ADO50" s="112"/>
      <c r="ADP50" s="112"/>
      <c r="ADQ50" s="112"/>
      <c r="ADR50" s="112"/>
      <c r="ADS50" s="112"/>
      <c r="ADT50" s="112"/>
      <c r="ADU50" s="112"/>
      <c r="ADV50" s="112"/>
      <c r="ADW50" s="112"/>
      <c r="ADX50" s="112"/>
      <c r="ADY50" s="112"/>
      <c r="ADZ50" s="112"/>
      <c r="AEA50" s="112"/>
      <c r="AEB50" s="112"/>
      <c r="AEC50" s="112"/>
      <c r="AED50" s="112"/>
      <c r="AEE50" s="112"/>
      <c r="AEF50" s="112"/>
      <c r="AEG50" s="112"/>
      <c r="AEH50" s="112"/>
      <c r="AEI50" s="112"/>
      <c r="AEJ50" s="112"/>
      <c r="AEK50" s="112"/>
      <c r="AEL50" s="112"/>
      <c r="AEM50" s="112"/>
      <c r="AEN50" s="112"/>
      <c r="AEO50" s="112"/>
      <c r="AEP50" s="112"/>
      <c r="AEQ50" s="112"/>
      <c r="AER50" s="112"/>
      <c r="AES50" s="112"/>
      <c r="AET50" s="112"/>
      <c r="AEU50" s="112"/>
      <c r="AEV50" s="112"/>
      <c r="AEW50" s="112"/>
      <c r="AEX50" s="112"/>
      <c r="AEY50" s="112"/>
      <c r="AEZ50" s="112"/>
      <c r="AFA50" s="112"/>
      <c r="AFB50" s="112"/>
      <c r="AFC50" s="112"/>
      <c r="AFD50" s="112"/>
      <c r="AFE50" s="112"/>
      <c r="AFF50" s="112"/>
      <c r="AFG50" s="112"/>
      <c r="AFH50" s="112"/>
      <c r="AFI50" s="112"/>
      <c r="AFJ50" s="112"/>
      <c r="AFK50" s="112"/>
      <c r="AFL50" s="112"/>
      <c r="AFM50" s="112"/>
      <c r="AFN50" s="112"/>
      <c r="AFO50" s="112"/>
      <c r="AFP50" s="112"/>
      <c r="AFQ50" s="112"/>
      <c r="AFR50" s="112"/>
      <c r="AFS50" s="112"/>
      <c r="AFT50" s="112"/>
      <c r="AFU50" s="112"/>
      <c r="AFV50" s="112"/>
      <c r="AFW50" s="112"/>
      <c r="AFX50" s="112"/>
      <c r="AFY50" s="112"/>
      <c r="AFZ50" s="112"/>
      <c r="AGA50" s="112"/>
      <c r="AGB50" s="112"/>
      <c r="AGC50" s="112"/>
      <c r="AGD50" s="112"/>
      <c r="AGE50" s="112"/>
      <c r="AGF50" s="112"/>
      <c r="AGG50" s="112"/>
      <c r="AGH50" s="112"/>
      <c r="AGI50" s="112"/>
      <c r="AGJ50" s="112"/>
      <c r="AGK50" s="112"/>
      <c r="AGL50" s="112"/>
      <c r="AGM50" s="112"/>
      <c r="AGN50" s="112"/>
      <c r="AGO50" s="112"/>
      <c r="AGP50" s="112"/>
      <c r="AGQ50" s="112"/>
      <c r="AGR50" s="112"/>
      <c r="AGS50" s="112"/>
      <c r="AGT50" s="112"/>
      <c r="AGU50" s="112"/>
      <c r="AGV50" s="112"/>
      <c r="AGW50" s="112"/>
      <c r="AGX50" s="112"/>
      <c r="AGY50" s="112"/>
      <c r="AGZ50" s="112"/>
      <c r="AHA50" s="112"/>
      <c r="AHB50" s="112"/>
      <c r="AHC50" s="112"/>
      <c r="AHD50" s="112"/>
      <c r="AHE50" s="112"/>
      <c r="AHF50" s="112"/>
      <c r="AHG50" s="112"/>
      <c r="AHH50" s="112"/>
      <c r="AHI50" s="112"/>
      <c r="AHJ50" s="112"/>
      <c r="AHK50" s="112"/>
      <c r="AHL50" s="112"/>
      <c r="AHM50" s="112"/>
      <c r="AHN50" s="112"/>
      <c r="AHO50" s="112"/>
      <c r="AHP50" s="112"/>
      <c r="AHQ50" s="112"/>
      <c r="AHR50" s="112"/>
      <c r="AHS50" s="112"/>
      <c r="AHT50" s="112"/>
      <c r="AHU50" s="112"/>
      <c r="AHV50" s="112"/>
      <c r="AHW50" s="112"/>
      <c r="AHX50" s="112"/>
      <c r="AHY50" s="112"/>
      <c r="AHZ50" s="112"/>
      <c r="AIA50" s="112"/>
      <c r="AIB50" s="112"/>
      <c r="AIC50" s="112"/>
      <c r="AID50" s="112"/>
      <c r="AIE50" s="112"/>
      <c r="AIF50" s="112"/>
      <c r="AIG50" s="112"/>
      <c r="AIH50" s="112"/>
      <c r="AII50" s="112"/>
      <c r="AIJ50" s="112"/>
      <c r="AIK50" s="112"/>
      <c r="AIL50" s="112"/>
      <c r="AIM50" s="112"/>
      <c r="AIN50" s="112"/>
      <c r="AIO50" s="112"/>
      <c r="AIP50" s="112"/>
      <c r="AIQ50" s="112"/>
      <c r="AIR50" s="112"/>
      <c r="AIS50" s="112"/>
      <c r="AIT50" s="112"/>
      <c r="AIU50" s="112"/>
      <c r="AIV50" s="112"/>
      <c r="AIW50" s="112"/>
      <c r="AIX50" s="112"/>
      <c r="AIY50" s="112"/>
      <c r="AIZ50" s="112"/>
      <c r="AJA50" s="112"/>
      <c r="AJB50" s="112"/>
      <c r="AJC50" s="112"/>
      <c r="AJD50" s="112"/>
      <c r="AJE50" s="112"/>
      <c r="AJF50" s="112"/>
      <c r="AJG50" s="112"/>
      <c r="AJH50" s="112"/>
      <c r="AJI50" s="112"/>
      <c r="AJJ50" s="112"/>
      <c r="AJK50" s="112"/>
      <c r="AJL50" s="112"/>
      <c r="AJM50" s="112"/>
      <c r="AJN50" s="112"/>
      <c r="AJO50" s="112"/>
      <c r="AJP50" s="112"/>
      <c r="AJQ50" s="112"/>
      <c r="AJR50" s="112"/>
      <c r="AJS50" s="112"/>
      <c r="AJT50" s="112"/>
      <c r="AJU50" s="112"/>
      <c r="AJV50" s="112"/>
      <c r="AJW50" s="112"/>
      <c r="AJX50" s="112"/>
      <c r="AJY50" s="112"/>
      <c r="AJZ50" s="112"/>
      <c r="AKA50" s="112"/>
      <c r="AKB50" s="112"/>
      <c r="AKC50" s="112"/>
      <c r="AKD50" s="112"/>
      <c r="AKE50" s="112"/>
      <c r="AKF50" s="112"/>
      <c r="AKG50" s="112"/>
      <c r="AKH50" s="112"/>
      <c r="AKI50" s="112"/>
      <c r="AKJ50" s="112"/>
      <c r="AKK50" s="112"/>
      <c r="AKL50" s="112"/>
      <c r="AKM50" s="112"/>
      <c r="AKN50" s="112"/>
      <c r="AKO50" s="112"/>
      <c r="AKP50" s="112"/>
      <c r="AKQ50" s="112"/>
      <c r="AKR50" s="112"/>
      <c r="AKS50" s="112"/>
      <c r="AKT50" s="112"/>
      <c r="AKU50" s="112"/>
      <c r="AKV50" s="112"/>
      <c r="AKW50" s="112"/>
      <c r="AKX50" s="112"/>
      <c r="AKY50" s="112"/>
      <c r="AKZ50" s="112"/>
      <c r="ALA50" s="112"/>
      <c r="ALB50" s="112"/>
      <c r="ALC50" s="112"/>
      <c r="ALD50" s="112"/>
      <c r="ALE50" s="112"/>
      <c r="ALF50" s="112"/>
      <c r="ALG50" s="112"/>
      <c r="ALH50" s="112"/>
      <c r="ALI50" s="112"/>
      <c r="ALJ50" s="112"/>
      <c r="ALK50" s="112"/>
      <c r="ALL50" s="112"/>
      <c r="ALM50" s="112"/>
      <c r="ALN50" s="112"/>
      <c r="ALO50" s="112"/>
      <c r="ALP50" s="112"/>
      <c r="ALQ50" s="112"/>
      <c r="ALR50" s="112"/>
      <c r="ALS50" s="112"/>
      <c r="ALT50" s="112"/>
      <c r="ALU50" s="112"/>
      <c r="ALV50" s="112"/>
      <c r="ALW50" s="112"/>
      <c r="ALX50" s="112"/>
      <c r="ALY50" s="112"/>
      <c r="ALZ50" s="112"/>
      <c r="AMA50" s="112"/>
      <c r="AMB50" s="112"/>
      <c r="AMC50" s="112"/>
      <c r="AMD50" s="112"/>
      <c r="AME50" s="112"/>
      <c r="AMF50" s="112"/>
      <c r="AMG50" s="112"/>
      <c r="AMH50" s="112"/>
      <c r="AMI50" s="112"/>
      <c r="AMJ50" s="112"/>
      <c r="AMK50" s="112"/>
      <c r="AML50" s="112"/>
      <c r="AMM50" s="112"/>
      <c r="AMN50" s="112"/>
      <c r="AMO50" s="112"/>
      <c r="AMP50" s="112"/>
      <c r="AMQ50" s="112"/>
      <c r="AMR50" s="112"/>
      <c r="AMS50" s="112"/>
      <c r="AMT50" s="112"/>
      <c r="AMU50" s="112"/>
      <c r="AMV50" s="112"/>
      <c r="AMW50" s="112"/>
      <c r="AMX50" s="112"/>
      <c r="AMY50" s="112"/>
      <c r="AMZ50" s="112"/>
      <c r="ANA50" s="112"/>
      <c r="ANB50" s="112"/>
      <c r="ANC50" s="112"/>
      <c r="AND50" s="112"/>
      <c r="ANE50" s="112"/>
      <c r="ANF50" s="112"/>
      <c r="ANG50" s="112"/>
      <c r="ANH50" s="112"/>
      <c r="ANI50" s="112"/>
      <c r="ANJ50" s="112"/>
      <c r="ANK50" s="112"/>
      <c r="ANL50" s="112"/>
      <c r="ANM50" s="112"/>
      <c r="ANN50" s="112"/>
      <c r="ANO50" s="112"/>
      <c r="ANP50" s="112"/>
      <c r="ANQ50" s="112"/>
      <c r="ANR50" s="112"/>
      <c r="ANS50" s="112"/>
      <c r="ANT50" s="112"/>
      <c r="ANU50" s="112"/>
      <c r="ANV50" s="112"/>
      <c r="ANW50" s="112"/>
      <c r="ANX50" s="112"/>
      <c r="ANY50" s="112"/>
      <c r="ANZ50" s="112"/>
      <c r="AOA50" s="112"/>
      <c r="AOB50" s="112"/>
      <c r="AOC50" s="112"/>
      <c r="AOD50" s="112"/>
      <c r="AOE50" s="112"/>
      <c r="AOF50" s="112"/>
      <c r="AOG50" s="112"/>
      <c r="AOH50" s="112"/>
      <c r="AOI50" s="112"/>
      <c r="AOJ50" s="112"/>
      <c r="AOK50" s="112"/>
      <c r="AOL50" s="112"/>
      <c r="AOM50" s="112"/>
      <c r="AON50" s="112"/>
      <c r="AOO50" s="112"/>
      <c r="AOP50" s="112"/>
      <c r="AOQ50" s="112"/>
      <c r="AOR50" s="112"/>
      <c r="AOS50" s="112"/>
      <c r="AOT50" s="112"/>
      <c r="AOU50" s="112"/>
      <c r="AOV50" s="112"/>
      <c r="AOW50" s="112"/>
      <c r="AOX50" s="112"/>
      <c r="AOY50" s="112"/>
      <c r="AOZ50" s="112"/>
      <c r="APA50" s="112"/>
      <c r="APB50" s="112"/>
      <c r="APC50" s="112"/>
      <c r="APD50" s="112"/>
      <c r="APE50" s="112"/>
      <c r="APF50" s="112"/>
      <c r="APG50" s="112"/>
      <c r="APH50" s="112"/>
      <c r="API50" s="112"/>
      <c r="APJ50" s="112"/>
      <c r="APK50" s="112"/>
      <c r="APL50" s="112"/>
      <c r="APM50" s="112"/>
      <c r="APN50" s="112"/>
      <c r="APO50" s="112"/>
      <c r="APP50" s="112"/>
      <c r="APQ50" s="112"/>
      <c r="APR50" s="112"/>
      <c r="APS50" s="112"/>
      <c r="APT50" s="112"/>
      <c r="APU50" s="112"/>
      <c r="APV50" s="112"/>
      <c r="APW50" s="112"/>
      <c r="APX50" s="112"/>
      <c r="APY50" s="112"/>
      <c r="APZ50" s="112"/>
      <c r="AQA50" s="112"/>
      <c r="AQB50" s="112"/>
      <c r="AQC50" s="112"/>
      <c r="AQD50" s="112"/>
      <c r="AQE50" s="112"/>
      <c r="AQF50" s="112"/>
      <c r="AQG50" s="112"/>
      <c r="AQH50" s="112"/>
      <c r="AQI50" s="112"/>
      <c r="AQJ50" s="112"/>
      <c r="AQK50" s="112"/>
      <c r="AQL50" s="112"/>
      <c r="AQM50" s="112"/>
      <c r="AQN50" s="112"/>
      <c r="AQO50" s="112"/>
      <c r="AQP50" s="112"/>
      <c r="AQQ50" s="112"/>
      <c r="AQR50" s="112"/>
      <c r="AQS50" s="112"/>
      <c r="AQT50" s="112"/>
      <c r="AQU50" s="112"/>
      <c r="AQV50" s="112"/>
      <c r="AQW50" s="112"/>
      <c r="AQX50" s="112"/>
      <c r="AQY50" s="112"/>
      <c r="AQZ50" s="112"/>
      <c r="ARA50" s="112"/>
      <c r="ARB50" s="112"/>
      <c r="ARC50" s="112"/>
      <c r="ARD50" s="112"/>
      <c r="ARE50" s="112"/>
      <c r="ARF50" s="112"/>
      <c r="ARG50" s="112"/>
      <c r="ARH50" s="112"/>
      <c r="ARI50" s="112"/>
      <c r="ARJ50" s="112"/>
      <c r="ARK50" s="112"/>
      <c r="ARL50" s="112"/>
      <c r="ARM50" s="112"/>
      <c r="ARN50" s="112"/>
      <c r="ARO50" s="112"/>
      <c r="ARP50" s="112"/>
      <c r="ARQ50" s="112"/>
      <c r="ARR50" s="112"/>
      <c r="ARS50" s="112"/>
      <c r="ART50" s="112"/>
      <c r="ARU50" s="112"/>
      <c r="ARV50" s="112"/>
      <c r="ARW50" s="112"/>
      <c r="ARX50" s="112"/>
      <c r="ARY50" s="112"/>
      <c r="ARZ50" s="112"/>
      <c r="ASA50" s="112"/>
      <c r="ASB50" s="112"/>
      <c r="ASC50" s="112"/>
      <c r="ASD50" s="112"/>
      <c r="ASE50" s="112"/>
      <c r="ASF50" s="112"/>
      <c r="ASG50" s="112"/>
      <c r="ASH50" s="112"/>
      <c r="ASI50" s="112"/>
      <c r="ASJ50" s="112"/>
      <c r="ASK50" s="112"/>
      <c r="ASL50" s="112"/>
      <c r="ASM50" s="112"/>
      <c r="ASN50" s="112"/>
      <c r="ASO50" s="112"/>
      <c r="ASP50" s="112"/>
      <c r="ASQ50" s="112"/>
      <c r="ASR50" s="112"/>
      <c r="ASS50" s="112"/>
      <c r="AST50" s="112"/>
      <c r="ASU50" s="112"/>
      <c r="ASV50" s="112"/>
      <c r="ASW50" s="112"/>
      <c r="ASX50" s="112"/>
      <c r="ASY50" s="112"/>
      <c r="ASZ50" s="112"/>
      <c r="ATA50" s="112"/>
      <c r="ATB50" s="112"/>
      <c r="ATC50" s="112"/>
      <c r="ATD50" s="112"/>
      <c r="ATE50" s="112"/>
      <c r="ATF50" s="112"/>
      <c r="ATG50" s="112"/>
      <c r="ATH50" s="112"/>
      <c r="ATI50" s="112"/>
      <c r="ATJ50" s="112"/>
      <c r="ATK50" s="112"/>
      <c r="ATL50" s="112"/>
      <c r="ATM50" s="112"/>
      <c r="ATN50" s="112"/>
      <c r="ATO50" s="112"/>
      <c r="ATP50" s="112"/>
      <c r="ATQ50" s="112"/>
      <c r="ATR50" s="112"/>
      <c r="ATS50" s="112"/>
      <c r="ATT50" s="112"/>
      <c r="ATU50" s="112"/>
      <c r="ATV50" s="112"/>
      <c r="ATW50" s="112"/>
      <c r="ATX50" s="112"/>
      <c r="ATY50" s="112"/>
      <c r="ATZ50" s="112"/>
      <c r="AUA50" s="112"/>
      <c r="AUB50" s="112"/>
      <c r="AUC50" s="112"/>
      <c r="AUD50" s="112"/>
      <c r="AUE50" s="112"/>
      <c r="AUF50" s="112"/>
      <c r="AUG50" s="112"/>
      <c r="AUH50" s="112"/>
      <c r="AUI50" s="112"/>
      <c r="AUJ50" s="112"/>
      <c r="AUK50" s="112"/>
      <c r="AUL50" s="112"/>
      <c r="AUM50" s="112"/>
      <c r="AUN50" s="112"/>
      <c r="AUO50" s="112"/>
      <c r="AUP50" s="112"/>
      <c r="AUQ50" s="112"/>
      <c r="AUR50" s="112"/>
      <c r="AUS50" s="112"/>
      <c r="AUT50" s="112"/>
      <c r="AUU50" s="112"/>
      <c r="AUV50" s="112"/>
      <c r="AUW50" s="112"/>
      <c r="AUX50" s="112"/>
      <c r="AUY50" s="112"/>
      <c r="AUZ50" s="112"/>
      <c r="AVA50" s="112"/>
      <c r="AVB50" s="112"/>
      <c r="AVC50" s="112"/>
      <c r="AVD50" s="112"/>
      <c r="AVE50" s="112"/>
      <c r="AVF50" s="112"/>
      <c r="AVG50" s="112"/>
      <c r="AVH50" s="112"/>
      <c r="AVI50" s="112"/>
      <c r="AVJ50" s="112"/>
      <c r="AVK50" s="112"/>
      <c r="AVL50" s="112"/>
      <c r="AVM50" s="112"/>
      <c r="AVN50" s="112"/>
      <c r="AVO50" s="112"/>
      <c r="AVP50" s="112"/>
      <c r="AVQ50" s="112"/>
      <c r="AVR50" s="112"/>
      <c r="AVS50" s="112"/>
      <c r="AVT50" s="112"/>
      <c r="AVU50" s="112"/>
      <c r="AVV50" s="112"/>
      <c r="AVW50" s="112"/>
      <c r="AVX50" s="112"/>
      <c r="AVY50" s="112"/>
      <c r="AVZ50" s="112"/>
      <c r="AWA50" s="112"/>
      <c r="AWB50" s="112"/>
      <c r="AWC50" s="112"/>
      <c r="AWD50" s="112"/>
      <c r="AWE50" s="112"/>
      <c r="AWF50" s="112"/>
      <c r="AWG50" s="112"/>
      <c r="AWH50" s="112"/>
      <c r="AWI50" s="112"/>
      <c r="AWJ50" s="112"/>
      <c r="AWK50" s="112"/>
      <c r="AWL50" s="112"/>
      <c r="AWM50" s="112"/>
      <c r="AWN50" s="112"/>
      <c r="AWO50" s="112"/>
      <c r="AWP50" s="112"/>
      <c r="AWQ50" s="112"/>
      <c r="AWR50" s="112"/>
      <c r="AWS50" s="112"/>
      <c r="AWT50" s="112"/>
      <c r="AWU50" s="112"/>
      <c r="AWV50" s="112"/>
      <c r="AWW50" s="112"/>
      <c r="AWX50" s="112"/>
      <c r="AWY50" s="112"/>
      <c r="AWZ50" s="112"/>
      <c r="AXA50" s="112"/>
      <c r="AXB50" s="112"/>
      <c r="AXC50" s="112"/>
      <c r="AXD50" s="112"/>
      <c r="AXE50" s="112"/>
      <c r="AXF50" s="112"/>
      <c r="AXG50" s="112"/>
      <c r="AXH50" s="112"/>
      <c r="AXI50" s="112"/>
      <c r="AXJ50" s="112"/>
      <c r="AXK50" s="112"/>
      <c r="AXL50" s="112"/>
      <c r="AXM50" s="112"/>
      <c r="AXN50" s="112"/>
      <c r="AXO50" s="112"/>
      <c r="AXP50" s="112"/>
      <c r="AXQ50" s="112"/>
      <c r="AXR50" s="112"/>
      <c r="AXS50" s="112"/>
      <c r="AXT50" s="112"/>
      <c r="AXU50" s="112"/>
      <c r="AXV50" s="112"/>
      <c r="AXW50" s="112"/>
      <c r="AXX50" s="112"/>
      <c r="AXY50" s="112"/>
      <c r="AXZ50" s="112"/>
      <c r="AYA50" s="112"/>
      <c r="AYB50" s="112"/>
      <c r="AYC50" s="112"/>
      <c r="AYD50" s="112"/>
      <c r="AYE50" s="112"/>
      <c r="AYF50" s="112"/>
      <c r="AYG50" s="112"/>
      <c r="AYH50" s="112"/>
      <c r="AYI50" s="112"/>
      <c r="AYJ50" s="112"/>
      <c r="AYK50" s="112"/>
      <c r="AYL50" s="112"/>
      <c r="AYM50" s="112"/>
      <c r="AYN50" s="112"/>
      <c r="AYO50" s="112"/>
      <c r="AYP50" s="112"/>
      <c r="AYQ50" s="112"/>
      <c r="AYR50" s="112"/>
      <c r="AYS50" s="112"/>
      <c r="AYT50" s="112"/>
      <c r="AYU50" s="112"/>
      <c r="AYV50" s="112"/>
      <c r="AYW50" s="112"/>
      <c r="AYX50" s="112"/>
      <c r="AYY50" s="112"/>
      <c r="AYZ50" s="112"/>
      <c r="AZA50" s="112"/>
      <c r="AZB50" s="112"/>
      <c r="AZC50" s="112"/>
      <c r="AZD50" s="112"/>
      <c r="AZE50" s="112"/>
      <c r="AZF50" s="112"/>
      <c r="AZG50" s="112"/>
      <c r="AZH50" s="112"/>
      <c r="AZI50" s="112"/>
      <c r="AZJ50" s="112"/>
      <c r="AZK50" s="112"/>
      <c r="AZL50" s="112"/>
      <c r="AZM50" s="112"/>
      <c r="AZN50" s="112"/>
      <c r="AZO50" s="112"/>
      <c r="AZP50" s="112"/>
      <c r="AZQ50" s="112"/>
      <c r="AZR50" s="112"/>
      <c r="AZS50" s="112"/>
      <c r="AZT50" s="112"/>
      <c r="AZU50" s="112"/>
      <c r="AZV50" s="112"/>
      <c r="AZW50" s="112"/>
      <c r="AZX50" s="112"/>
      <c r="AZY50" s="112"/>
      <c r="AZZ50" s="112"/>
      <c r="BAA50" s="112"/>
      <c r="BAB50" s="112"/>
      <c r="BAC50" s="112"/>
      <c r="BAD50" s="112"/>
      <c r="BAE50" s="112"/>
      <c r="BAF50" s="112"/>
      <c r="BAG50" s="112"/>
      <c r="BAH50" s="112"/>
      <c r="BAI50" s="112"/>
      <c r="BAJ50" s="112"/>
      <c r="BAK50" s="112"/>
      <c r="BAL50" s="112"/>
      <c r="BAM50" s="112"/>
      <c r="BAN50" s="112"/>
      <c r="BAO50" s="112"/>
      <c r="BAP50" s="112"/>
      <c r="BAQ50" s="112"/>
      <c r="BAR50" s="112"/>
      <c r="BAS50" s="112"/>
      <c r="BAT50" s="112"/>
      <c r="BAU50" s="112"/>
      <c r="BAV50" s="112"/>
      <c r="BAW50" s="112"/>
      <c r="BAX50" s="112"/>
      <c r="BAY50" s="112"/>
      <c r="BAZ50" s="112"/>
      <c r="BBA50" s="112"/>
      <c r="BBB50" s="112"/>
      <c r="BBC50" s="112"/>
      <c r="BBD50" s="112"/>
      <c r="BBE50" s="112"/>
      <c r="BBF50" s="112"/>
      <c r="BBG50" s="112"/>
      <c r="BBH50" s="112"/>
      <c r="BBI50" s="112"/>
      <c r="BBJ50" s="112"/>
      <c r="BBK50" s="112"/>
      <c r="BBL50" s="112"/>
      <c r="BBM50" s="112"/>
      <c r="BBN50" s="112"/>
      <c r="BBO50" s="112"/>
      <c r="BBP50" s="112"/>
      <c r="BBQ50" s="112"/>
      <c r="BBR50" s="112"/>
      <c r="BBS50" s="112"/>
      <c r="BBT50" s="112"/>
      <c r="BBU50" s="112"/>
      <c r="BBV50" s="112"/>
      <c r="BBW50" s="112"/>
      <c r="BBX50" s="112"/>
      <c r="BBY50" s="112"/>
      <c r="BBZ50" s="112"/>
      <c r="BCA50" s="112"/>
      <c r="BCB50" s="112"/>
      <c r="BCC50" s="112"/>
      <c r="BCD50" s="112"/>
      <c r="BCE50" s="112"/>
      <c r="BCF50" s="112"/>
      <c r="BCG50" s="112"/>
      <c r="BCH50" s="112"/>
      <c r="BCI50" s="112"/>
      <c r="BCJ50" s="112"/>
      <c r="BCK50" s="112"/>
      <c r="BCL50" s="112"/>
      <c r="BCM50" s="112"/>
      <c r="BCN50" s="112"/>
      <c r="BCO50" s="112"/>
      <c r="BCP50" s="112"/>
      <c r="BCQ50" s="112"/>
      <c r="BCR50" s="112"/>
      <c r="BCS50" s="112"/>
      <c r="BCT50" s="112"/>
      <c r="BCU50" s="112"/>
      <c r="BCV50" s="112"/>
      <c r="BCW50" s="112"/>
      <c r="BCX50" s="112"/>
      <c r="BCY50" s="112"/>
      <c r="BCZ50" s="112"/>
      <c r="BDA50" s="112"/>
      <c r="BDB50" s="112"/>
      <c r="BDC50" s="112"/>
      <c r="BDD50" s="112"/>
      <c r="BDE50" s="112"/>
      <c r="BDF50" s="112"/>
      <c r="BDG50" s="112"/>
      <c r="BDH50" s="112"/>
      <c r="BDI50" s="112"/>
      <c r="BDJ50" s="112"/>
      <c r="BDK50" s="112"/>
      <c r="BDL50" s="112"/>
      <c r="BDM50" s="112"/>
      <c r="BDN50" s="112"/>
      <c r="BDO50" s="112"/>
      <c r="BDP50" s="112"/>
      <c r="BDQ50" s="112"/>
      <c r="BDR50" s="112"/>
      <c r="BDS50" s="112"/>
      <c r="BDT50" s="112"/>
      <c r="BDU50" s="112"/>
      <c r="BDV50" s="112"/>
      <c r="BDW50" s="112"/>
      <c r="BDX50" s="112"/>
      <c r="BDY50" s="112"/>
      <c r="BDZ50" s="112"/>
      <c r="BEA50" s="112"/>
      <c r="BEB50" s="112"/>
      <c r="BEC50" s="112"/>
      <c r="BED50" s="112"/>
      <c r="BEE50" s="112"/>
      <c r="BEF50" s="112"/>
      <c r="BEG50" s="112"/>
      <c r="BEH50" s="112"/>
      <c r="BEI50" s="112"/>
      <c r="BEJ50" s="112"/>
      <c r="BEK50" s="112"/>
      <c r="BEL50" s="112"/>
      <c r="BEM50" s="112"/>
      <c r="BEN50" s="112"/>
      <c r="BEO50" s="112"/>
      <c r="BEP50" s="112"/>
      <c r="BEQ50" s="112"/>
      <c r="BER50" s="112"/>
      <c r="BES50" s="112"/>
      <c r="BET50" s="112"/>
      <c r="BEU50" s="112"/>
      <c r="BEV50" s="112"/>
      <c r="BEW50" s="112"/>
      <c r="BEX50" s="112"/>
      <c r="BEY50" s="112"/>
      <c r="BEZ50" s="112"/>
      <c r="BFA50" s="112"/>
      <c r="BFB50" s="112"/>
      <c r="BFC50" s="112"/>
      <c r="BFD50" s="112"/>
      <c r="BFE50" s="112"/>
      <c r="BFF50" s="112"/>
      <c r="BFG50" s="112"/>
      <c r="BFH50" s="112"/>
      <c r="BFI50" s="112"/>
      <c r="BFJ50" s="112"/>
      <c r="BFK50" s="112"/>
      <c r="BFL50" s="112"/>
      <c r="BFM50" s="112"/>
      <c r="BFN50" s="112"/>
      <c r="BFO50" s="112"/>
      <c r="BFP50" s="112"/>
      <c r="BFQ50" s="112"/>
      <c r="BFR50" s="112"/>
      <c r="BFS50" s="112"/>
      <c r="BFT50" s="112"/>
      <c r="BFU50" s="112"/>
      <c r="BFV50" s="112"/>
      <c r="BFW50" s="112"/>
      <c r="BFX50" s="112"/>
      <c r="BFY50" s="112"/>
      <c r="BFZ50" s="112"/>
      <c r="BGA50" s="112"/>
      <c r="BGB50" s="112"/>
      <c r="BGC50" s="112"/>
      <c r="BGD50" s="112"/>
      <c r="BGE50" s="112"/>
      <c r="BGF50" s="112"/>
      <c r="BGG50" s="112"/>
      <c r="BGH50" s="112"/>
      <c r="BGI50" s="112"/>
      <c r="BGJ50" s="112"/>
      <c r="BGK50" s="112"/>
      <c r="BGL50" s="112"/>
      <c r="BGM50" s="112"/>
      <c r="BGN50" s="112"/>
      <c r="BGO50" s="112"/>
      <c r="BGP50" s="112"/>
      <c r="BGQ50" s="112"/>
      <c r="BGR50" s="112"/>
      <c r="BGS50" s="112"/>
      <c r="BGT50" s="112"/>
      <c r="BGU50" s="112"/>
      <c r="BGV50" s="112"/>
      <c r="BGW50" s="112"/>
      <c r="BGX50" s="112"/>
      <c r="BGY50" s="112"/>
      <c r="BGZ50" s="112"/>
      <c r="BHA50" s="112"/>
      <c r="BHB50" s="112"/>
      <c r="BHC50" s="112"/>
      <c r="BHD50" s="112"/>
      <c r="BHE50" s="112"/>
      <c r="BHF50" s="112"/>
      <c r="BHG50" s="112"/>
      <c r="BHH50" s="112"/>
      <c r="BHI50" s="112"/>
      <c r="BHJ50" s="112"/>
      <c r="BHK50" s="112"/>
      <c r="BHL50" s="112"/>
      <c r="BHM50" s="112"/>
      <c r="BHN50" s="112"/>
      <c r="BHO50" s="112"/>
      <c r="BHP50" s="112"/>
      <c r="BHQ50" s="112"/>
      <c r="BHR50" s="112"/>
      <c r="BHS50" s="112"/>
      <c r="BHT50" s="112"/>
      <c r="BHU50" s="112"/>
      <c r="BHV50" s="112"/>
      <c r="BHW50" s="112"/>
      <c r="BHX50" s="112"/>
      <c r="BHY50" s="112"/>
      <c r="BHZ50" s="112"/>
      <c r="BIA50" s="112"/>
      <c r="BIB50" s="112"/>
      <c r="BIC50" s="112"/>
      <c r="BID50" s="112"/>
      <c r="BIE50" s="112"/>
      <c r="BIF50" s="112"/>
      <c r="BIG50" s="112"/>
      <c r="BIH50" s="112"/>
      <c r="BII50" s="112"/>
      <c r="BIJ50" s="112"/>
      <c r="BIK50" s="112"/>
      <c r="BIL50" s="112"/>
      <c r="BIM50" s="112"/>
      <c r="BIN50" s="112"/>
      <c r="BIO50" s="112"/>
      <c r="BIP50" s="112"/>
      <c r="BIQ50" s="112"/>
      <c r="BIR50" s="112"/>
      <c r="BIS50" s="112"/>
      <c r="BIT50" s="112"/>
      <c r="BIU50" s="112"/>
      <c r="BIV50" s="112"/>
      <c r="BIW50" s="112"/>
      <c r="BIX50" s="112"/>
      <c r="BIY50" s="112"/>
      <c r="BIZ50" s="112"/>
      <c r="BJA50" s="112"/>
      <c r="BJB50" s="112"/>
      <c r="BJC50" s="112"/>
      <c r="BJD50" s="112"/>
      <c r="BJE50" s="112"/>
      <c r="BJF50" s="112"/>
      <c r="BJG50" s="112"/>
      <c r="BJH50" s="112"/>
      <c r="BJI50" s="112"/>
      <c r="BJJ50" s="112"/>
      <c r="BJK50" s="112"/>
      <c r="BJL50" s="112"/>
      <c r="BJM50" s="112"/>
      <c r="BJN50" s="112"/>
      <c r="BJO50" s="112"/>
      <c r="BJP50" s="112"/>
      <c r="BJQ50" s="112"/>
      <c r="BJR50" s="112"/>
      <c r="BJS50" s="112"/>
      <c r="BJT50" s="112"/>
      <c r="BJU50" s="112"/>
      <c r="BJV50" s="112"/>
      <c r="BJW50" s="112"/>
      <c r="BJX50" s="112"/>
      <c r="BJY50" s="112"/>
      <c r="BJZ50" s="112"/>
      <c r="BKA50" s="112"/>
      <c r="BKB50" s="112"/>
      <c r="BKC50" s="112"/>
      <c r="BKD50" s="112"/>
      <c r="BKE50" s="112"/>
      <c r="BKF50" s="112"/>
      <c r="BKG50" s="112"/>
      <c r="BKH50" s="112"/>
      <c r="BKI50" s="112"/>
      <c r="BKJ50" s="112"/>
      <c r="BKK50" s="112"/>
      <c r="BKL50" s="112"/>
      <c r="BKM50" s="112"/>
      <c r="BKN50" s="112"/>
      <c r="BKO50" s="112"/>
      <c r="BKP50" s="112"/>
      <c r="BKQ50" s="112"/>
      <c r="BKR50" s="112"/>
      <c r="BKS50" s="112"/>
      <c r="BKT50" s="112"/>
      <c r="BKU50" s="112"/>
      <c r="BKV50" s="112"/>
      <c r="BKW50" s="112"/>
      <c r="BKX50" s="112"/>
      <c r="BKY50" s="112"/>
      <c r="BKZ50" s="112"/>
      <c r="BLA50" s="112"/>
      <c r="BLB50" s="112"/>
      <c r="BLC50" s="112"/>
      <c r="BLD50" s="112"/>
      <c r="BLE50" s="112"/>
      <c r="BLF50" s="112"/>
      <c r="BLG50" s="112"/>
      <c r="BLH50" s="112"/>
      <c r="BLI50" s="112"/>
      <c r="BLJ50" s="112"/>
      <c r="BLK50" s="112"/>
      <c r="BLL50" s="112"/>
      <c r="BLM50" s="112"/>
      <c r="BLN50" s="112"/>
      <c r="BLO50" s="112"/>
      <c r="BLP50" s="112"/>
      <c r="BLQ50" s="112"/>
      <c r="BLR50" s="112"/>
      <c r="BLS50" s="112"/>
      <c r="BLT50" s="112"/>
      <c r="BLU50" s="112"/>
      <c r="BLV50" s="112"/>
      <c r="BLW50" s="112"/>
      <c r="BLX50" s="112"/>
      <c r="BLY50" s="112"/>
      <c r="BLZ50" s="112"/>
      <c r="BMA50" s="112"/>
      <c r="BMB50" s="112"/>
      <c r="BMC50" s="112"/>
      <c r="BMD50" s="112"/>
      <c r="BME50" s="112"/>
      <c r="BMF50" s="112"/>
      <c r="BMG50" s="112"/>
      <c r="BMH50" s="112"/>
      <c r="BMI50" s="112"/>
      <c r="BMJ50" s="112"/>
      <c r="BMK50" s="112"/>
      <c r="BML50" s="112"/>
      <c r="BMM50" s="112"/>
      <c r="BMN50" s="112"/>
      <c r="BMO50" s="112"/>
      <c r="BMP50" s="112"/>
      <c r="BMQ50" s="112"/>
      <c r="BMR50" s="112"/>
      <c r="BMS50" s="112"/>
      <c r="BMT50" s="112"/>
      <c r="BMU50" s="112"/>
      <c r="BMV50" s="112"/>
      <c r="BMW50" s="112"/>
      <c r="BMX50" s="112"/>
      <c r="BMY50" s="112"/>
      <c r="BMZ50" s="112"/>
      <c r="BNA50" s="112"/>
      <c r="BNB50" s="112"/>
      <c r="BNC50" s="112"/>
      <c r="BND50" s="112"/>
      <c r="BNE50" s="112"/>
      <c r="BNF50" s="112"/>
      <c r="BNG50" s="112"/>
      <c r="BNH50" s="112"/>
      <c r="BNI50" s="112"/>
      <c r="BNJ50" s="112"/>
      <c r="BNK50" s="112"/>
      <c r="BNL50" s="112"/>
      <c r="BNM50" s="112"/>
      <c r="BNN50" s="112"/>
      <c r="BNO50" s="112"/>
      <c r="BNP50" s="112"/>
      <c r="BNQ50" s="112"/>
      <c r="BNR50" s="112"/>
      <c r="BNS50" s="112"/>
      <c r="BNT50" s="112"/>
      <c r="BNU50" s="112"/>
      <c r="BNV50" s="112"/>
      <c r="BNW50" s="112"/>
      <c r="BNX50" s="112"/>
      <c r="BNY50" s="112"/>
      <c r="BNZ50" s="112"/>
      <c r="BOA50" s="112"/>
      <c r="BOB50" s="112"/>
      <c r="BOC50" s="112"/>
      <c r="BOD50" s="112"/>
      <c r="BOE50" s="112"/>
      <c r="BOF50" s="112"/>
      <c r="BOG50" s="112"/>
      <c r="BOH50" s="112"/>
      <c r="BOI50" s="112"/>
      <c r="BOJ50" s="112"/>
      <c r="BOK50" s="112"/>
      <c r="BOL50" s="112"/>
      <c r="BOM50" s="112"/>
      <c r="BON50" s="112"/>
      <c r="BOO50" s="112"/>
      <c r="BOP50" s="112"/>
      <c r="BOQ50" s="112"/>
      <c r="BOR50" s="112"/>
      <c r="BOS50" s="112"/>
      <c r="BOT50" s="112"/>
      <c r="BOU50" s="112"/>
      <c r="BOV50" s="112"/>
      <c r="BOW50" s="112"/>
      <c r="BOX50" s="112"/>
      <c r="BOY50" s="112"/>
      <c r="BOZ50" s="112"/>
      <c r="BPA50" s="112"/>
      <c r="BPB50" s="112"/>
      <c r="BPC50" s="112"/>
      <c r="BPD50" s="112"/>
      <c r="BPE50" s="112"/>
      <c r="BPF50" s="112"/>
      <c r="BPG50" s="112"/>
      <c r="BPH50" s="112"/>
      <c r="BPI50" s="112"/>
      <c r="BPJ50" s="112"/>
      <c r="BPK50" s="112"/>
      <c r="BPL50" s="112"/>
      <c r="BPM50" s="112"/>
      <c r="BPN50" s="112"/>
      <c r="BPO50" s="112"/>
      <c r="BPP50" s="112"/>
      <c r="BPQ50" s="112"/>
      <c r="BPR50" s="112"/>
      <c r="BPS50" s="112"/>
      <c r="BPT50" s="112"/>
      <c r="BPU50" s="112"/>
      <c r="BPV50" s="112"/>
      <c r="BPW50" s="112"/>
      <c r="BPX50" s="112"/>
      <c r="BPY50" s="112"/>
      <c r="BPZ50" s="112"/>
      <c r="BQA50" s="112"/>
      <c r="BQB50" s="112"/>
      <c r="BQC50" s="112"/>
      <c r="BQD50" s="112"/>
      <c r="BQE50" s="112"/>
      <c r="BQF50" s="112"/>
      <c r="BQG50" s="112"/>
      <c r="BQH50" s="112"/>
      <c r="BQI50" s="112"/>
      <c r="BQJ50" s="112"/>
      <c r="BQK50" s="112"/>
      <c r="BQL50" s="112"/>
      <c r="BQM50" s="112"/>
      <c r="BQN50" s="112"/>
      <c r="BQO50" s="112"/>
      <c r="BQP50" s="112"/>
      <c r="BQQ50" s="112"/>
      <c r="BQR50" s="112"/>
      <c r="BQS50" s="112"/>
      <c r="BQT50" s="112"/>
      <c r="BQU50" s="112"/>
      <c r="BQV50" s="112"/>
      <c r="BQW50" s="112"/>
      <c r="BQX50" s="112"/>
      <c r="BQY50" s="112"/>
      <c r="BQZ50" s="112"/>
      <c r="BRA50" s="112"/>
      <c r="BRB50" s="112"/>
      <c r="BRC50" s="112"/>
      <c r="BRD50" s="112"/>
      <c r="BRE50" s="112"/>
      <c r="BRF50" s="112"/>
      <c r="BRG50" s="112"/>
      <c r="BRH50" s="112"/>
      <c r="BRI50" s="112"/>
      <c r="BRJ50" s="112"/>
      <c r="BRK50" s="112"/>
      <c r="BRL50" s="112"/>
      <c r="BRM50" s="112"/>
      <c r="BRN50" s="112"/>
      <c r="BRO50" s="112"/>
      <c r="BRP50" s="112"/>
      <c r="BRQ50" s="112"/>
      <c r="BRR50" s="112"/>
      <c r="BRS50" s="112"/>
      <c r="BRT50" s="112"/>
      <c r="BRU50" s="112"/>
      <c r="BRV50" s="112"/>
      <c r="BRW50" s="112"/>
      <c r="BRX50" s="112"/>
      <c r="BRY50" s="112"/>
      <c r="BRZ50" s="112"/>
      <c r="BSA50" s="112"/>
      <c r="BSB50" s="112"/>
      <c r="BSC50" s="112"/>
      <c r="BSD50" s="112"/>
      <c r="BSE50" s="112"/>
      <c r="BSF50" s="112"/>
      <c r="BSG50" s="112"/>
      <c r="BSH50" s="112"/>
      <c r="BSI50" s="112"/>
      <c r="BSJ50" s="112"/>
      <c r="BSK50" s="112"/>
      <c r="BSL50" s="112"/>
      <c r="BSM50" s="112"/>
      <c r="BSN50" s="112"/>
      <c r="BSO50" s="112"/>
      <c r="BSP50" s="112"/>
      <c r="BSQ50" s="112"/>
      <c r="BSR50" s="112"/>
      <c r="BSS50" s="112"/>
      <c r="BST50" s="112"/>
      <c r="BSU50" s="112"/>
      <c r="BSV50" s="112"/>
      <c r="BSW50" s="112"/>
      <c r="BSX50" s="112"/>
      <c r="BSY50" s="112"/>
      <c r="BSZ50" s="112"/>
      <c r="BTA50" s="112"/>
      <c r="BTB50" s="112"/>
      <c r="BTC50" s="112"/>
      <c r="BTD50" s="112"/>
      <c r="BTE50" s="112"/>
      <c r="BTF50" s="112"/>
      <c r="BTG50" s="112"/>
      <c r="BTH50" s="112"/>
      <c r="BTI50" s="112"/>
      <c r="BTJ50" s="112"/>
      <c r="BTK50" s="112"/>
      <c r="BTL50" s="112"/>
      <c r="BTM50" s="112"/>
      <c r="BTN50" s="112"/>
      <c r="BTO50" s="112"/>
      <c r="BTP50" s="112"/>
      <c r="BTQ50" s="112"/>
      <c r="BTR50" s="112"/>
      <c r="BTS50" s="112"/>
      <c r="BTT50" s="112"/>
      <c r="BTU50" s="112"/>
      <c r="BTV50" s="112"/>
      <c r="BTW50" s="112"/>
      <c r="BTX50" s="112"/>
      <c r="BTY50" s="112"/>
      <c r="BTZ50" s="112"/>
      <c r="BUA50" s="112"/>
      <c r="BUB50" s="112"/>
      <c r="BUC50" s="112"/>
      <c r="BUD50" s="112"/>
      <c r="BUE50" s="112"/>
      <c r="BUF50" s="112"/>
      <c r="BUG50" s="112"/>
      <c r="BUH50" s="112"/>
      <c r="BUI50" s="112"/>
      <c r="BUJ50" s="112"/>
      <c r="BUK50" s="112"/>
      <c r="BUL50" s="112"/>
      <c r="BUM50" s="112"/>
      <c r="BUN50" s="112"/>
      <c r="BUO50" s="112"/>
      <c r="BUP50" s="112"/>
      <c r="BUQ50" s="112"/>
      <c r="BUR50" s="112"/>
      <c r="BUS50" s="112"/>
      <c r="BUT50" s="112"/>
      <c r="BUU50" s="112"/>
      <c r="BUV50" s="112"/>
      <c r="BUW50" s="112"/>
      <c r="BUX50" s="112"/>
      <c r="BUY50" s="112"/>
      <c r="BUZ50" s="112"/>
      <c r="BVA50" s="112"/>
      <c r="BVB50" s="112"/>
      <c r="BVC50" s="112"/>
      <c r="BVD50" s="112"/>
      <c r="BVE50" s="112"/>
      <c r="BVF50" s="112"/>
      <c r="BVG50" s="112"/>
      <c r="BVH50" s="112"/>
      <c r="BVI50" s="112"/>
      <c r="BVJ50" s="112"/>
      <c r="BVK50" s="112"/>
      <c r="BVL50" s="112"/>
      <c r="BVM50" s="112"/>
      <c r="BVN50" s="112"/>
      <c r="BVO50" s="112"/>
      <c r="BVP50" s="112"/>
      <c r="BVQ50" s="112"/>
      <c r="BVR50" s="112"/>
      <c r="BVS50" s="112"/>
      <c r="BVT50" s="112"/>
      <c r="BVU50" s="112"/>
      <c r="BVV50" s="112"/>
      <c r="BVW50" s="112"/>
      <c r="BVX50" s="112"/>
      <c r="BVY50" s="112"/>
      <c r="BVZ50" s="112"/>
      <c r="BWA50" s="112"/>
      <c r="BWB50" s="112"/>
      <c r="BWC50" s="112"/>
      <c r="BWD50" s="112"/>
      <c r="BWE50" s="112"/>
      <c r="BWF50" s="112"/>
      <c r="BWG50" s="112"/>
      <c r="BWH50" s="112"/>
      <c r="BWI50" s="112"/>
      <c r="BWJ50" s="112"/>
      <c r="BWK50" s="112"/>
      <c r="BWL50" s="112"/>
      <c r="BWM50" s="112"/>
      <c r="BWN50" s="112"/>
      <c r="BWO50" s="112"/>
      <c r="BWP50" s="112"/>
      <c r="BWQ50" s="112"/>
      <c r="BWR50" s="112"/>
      <c r="BWS50" s="112"/>
      <c r="BWT50" s="112"/>
      <c r="BWU50" s="112"/>
      <c r="BWV50" s="112"/>
      <c r="BWW50" s="112"/>
      <c r="BWX50" s="112"/>
      <c r="BWY50" s="112"/>
      <c r="BWZ50" s="112"/>
      <c r="BXA50" s="112"/>
      <c r="BXB50" s="112"/>
      <c r="BXC50" s="112"/>
      <c r="BXD50" s="112"/>
      <c r="BXE50" s="112"/>
      <c r="BXF50" s="112"/>
      <c r="BXG50" s="112"/>
      <c r="BXH50" s="112"/>
      <c r="BXI50" s="112"/>
      <c r="BXJ50" s="112"/>
      <c r="BXK50" s="112"/>
      <c r="BXL50" s="112"/>
      <c r="BXM50" s="112"/>
      <c r="BXN50" s="112"/>
      <c r="BXO50" s="112"/>
      <c r="BXP50" s="112"/>
      <c r="BXQ50" s="112"/>
      <c r="BXR50" s="112"/>
      <c r="BXS50" s="112"/>
      <c r="BXT50" s="112"/>
      <c r="BXU50" s="112"/>
      <c r="BXV50" s="112"/>
      <c r="BXW50" s="112"/>
      <c r="BXX50" s="112"/>
      <c r="BXY50" s="112"/>
      <c r="BXZ50" s="112"/>
      <c r="BYA50" s="112"/>
      <c r="BYB50" s="112"/>
      <c r="BYC50" s="112"/>
      <c r="BYD50" s="112"/>
      <c r="BYE50" s="112"/>
      <c r="BYF50" s="112"/>
      <c r="BYG50" s="112"/>
      <c r="BYH50" s="112"/>
      <c r="BYI50" s="112"/>
      <c r="BYJ50" s="112"/>
      <c r="BYK50" s="112"/>
      <c r="BYL50" s="112"/>
      <c r="BYM50" s="112"/>
      <c r="BYN50" s="112"/>
      <c r="BYO50" s="112"/>
      <c r="BYP50" s="112"/>
      <c r="BYQ50" s="112"/>
      <c r="BYR50" s="112"/>
      <c r="BYS50" s="112"/>
      <c r="BYT50" s="112"/>
      <c r="BYU50" s="112"/>
      <c r="BYV50" s="112"/>
      <c r="BYW50" s="112"/>
      <c r="BYX50" s="112"/>
      <c r="BYY50" s="112"/>
      <c r="BYZ50" s="112"/>
      <c r="BZA50" s="112"/>
      <c r="BZB50" s="112"/>
      <c r="BZC50" s="112"/>
      <c r="BZD50" s="112"/>
      <c r="BZE50" s="112"/>
      <c r="BZF50" s="112"/>
      <c r="BZG50" s="112"/>
      <c r="BZH50" s="112"/>
      <c r="BZI50" s="112"/>
      <c r="BZJ50" s="112"/>
      <c r="BZK50" s="112"/>
      <c r="BZL50" s="112"/>
      <c r="BZM50" s="112"/>
      <c r="BZN50" s="112"/>
      <c r="BZO50" s="112"/>
      <c r="BZP50" s="112"/>
      <c r="BZQ50" s="112"/>
      <c r="BZR50" s="112"/>
      <c r="BZS50" s="112"/>
      <c r="BZT50" s="112"/>
      <c r="BZU50" s="112"/>
      <c r="BZV50" s="112"/>
      <c r="BZW50" s="112"/>
      <c r="BZX50" s="112"/>
      <c r="BZY50" s="112"/>
      <c r="BZZ50" s="112"/>
      <c r="CAA50" s="112"/>
      <c r="CAB50" s="112"/>
      <c r="CAC50" s="112"/>
      <c r="CAD50" s="112"/>
      <c r="CAE50" s="112"/>
      <c r="CAF50" s="112"/>
      <c r="CAG50" s="112"/>
      <c r="CAH50" s="112"/>
      <c r="CAI50" s="112"/>
      <c r="CAJ50" s="112"/>
      <c r="CAK50" s="112"/>
      <c r="CAL50" s="112"/>
      <c r="CAM50" s="112"/>
      <c r="CAN50" s="112"/>
      <c r="CAO50" s="112"/>
      <c r="CAP50" s="112"/>
      <c r="CAQ50" s="112"/>
      <c r="CAR50" s="112"/>
      <c r="CAS50" s="112"/>
      <c r="CAT50" s="112"/>
      <c r="CAU50" s="112"/>
      <c r="CAV50" s="112"/>
      <c r="CAW50" s="112"/>
      <c r="CAX50" s="112"/>
      <c r="CAY50" s="112"/>
      <c r="CAZ50" s="112"/>
      <c r="CBA50" s="112"/>
      <c r="CBB50" s="112"/>
      <c r="CBC50" s="112"/>
      <c r="CBD50" s="112"/>
      <c r="CBE50" s="112"/>
      <c r="CBF50" s="112"/>
      <c r="CBG50" s="112"/>
      <c r="CBH50" s="112"/>
      <c r="CBI50" s="112"/>
      <c r="CBJ50" s="112"/>
      <c r="CBK50" s="112"/>
      <c r="CBL50" s="112"/>
      <c r="CBM50" s="112"/>
      <c r="CBN50" s="112"/>
      <c r="CBO50" s="112"/>
      <c r="CBP50" s="112"/>
      <c r="CBQ50" s="112"/>
      <c r="CBR50" s="112"/>
      <c r="CBS50" s="112"/>
      <c r="CBT50" s="112"/>
      <c r="CBU50" s="112"/>
      <c r="CBV50" s="112"/>
      <c r="CBW50" s="112"/>
      <c r="CBX50" s="112"/>
      <c r="CBY50" s="112"/>
      <c r="CBZ50" s="112"/>
      <c r="CCA50" s="112"/>
      <c r="CCB50" s="112"/>
      <c r="CCC50" s="112"/>
      <c r="CCD50" s="112"/>
      <c r="CCE50" s="112"/>
      <c r="CCF50" s="112"/>
      <c r="CCG50" s="112"/>
      <c r="CCH50" s="112"/>
      <c r="CCI50" s="112"/>
      <c r="CCJ50" s="112"/>
      <c r="CCK50" s="112"/>
      <c r="CCL50" s="112"/>
      <c r="CCM50" s="112"/>
      <c r="CCN50" s="112"/>
      <c r="CCO50" s="112"/>
      <c r="CCP50" s="112"/>
      <c r="CCQ50" s="112"/>
      <c r="CCR50" s="112"/>
      <c r="CCS50" s="112"/>
      <c r="CCT50" s="112"/>
      <c r="CCU50" s="112"/>
      <c r="CCV50" s="112"/>
      <c r="CCW50" s="112"/>
      <c r="CCX50" s="112"/>
      <c r="CCY50" s="112"/>
      <c r="CCZ50" s="112"/>
      <c r="CDA50" s="112"/>
      <c r="CDB50" s="112"/>
      <c r="CDC50" s="112"/>
      <c r="CDD50" s="112"/>
      <c r="CDE50" s="112"/>
      <c r="CDF50" s="112"/>
      <c r="CDG50" s="112"/>
      <c r="CDH50" s="112"/>
      <c r="CDI50" s="112"/>
      <c r="CDJ50" s="112"/>
      <c r="CDK50" s="112"/>
      <c r="CDL50" s="112"/>
      <c r="CDM50" s="112"/>
      <c r="CDN50" s="112"/>
      <c r="CDO50" s="112"/>
      <c r="CDP50" s="112"/>
      <c r="CDQ50" s="112"/>
      <c r="CDR50" s="112"/>
      <c r="CDS50" s="112"/>
      <c r="CDT50" s="112"/>
      <c r="CDU50" s="112"/>
      <c r="CDV50" s="112"/>
      <c r="CDW50" s="112"/>
      <c r="CDX50" s="112"/>
      <c r="CDY50" s="112"/>
      <c r="CDZ50" s="112"/>
      <c r="CEA50" s="112"/>
      <c r="CEB50" s="112"/>
      <c r="CEC50" s="112"/>
      <c r="CED50" s="112"/>
      <c r="CEE50" s="112"/>
      <c r="CEF50" s="112"/>
      <c r="CEG50" s="112"/>
      <c r="CEH50" s="112"/>
      <c r="CEI50" s="112"/>
      <c r="CEJ50" s="112"/>
      <c r="CEK50" s="112"/>
      <c r="CEL50" s="112"/>
      <c r="CEM50" s="112"/>
      <c r="CEN50" s="112"/>
      <c r="CEO50" s="112"/>
      <c r="CEP50" s="112"/>
      <c r="CEQ50" s="112"/>
      <c r="CER50" s="112"/>
      <c r="CES50" s="112"/>
      <c r="CET50" s="112"/>
      <c r="CEU50" s="112"/>
      <c r="CEV50" s="112"/>
      <c r="CEW50" s="112"/>
      <c r="CEX50" s="112"/>
      <c r="CEY50" s="112"/>
      <c r="CEZ50" s="112"/>
      <c r="CFA50" s="112"/>
      <c r="CFB50" s="112"/>
      <c r="CFC50" s="112"/>
      <c r="CFD50" s="112"/>
      <c r="CFE50" s="112"/>
      <c r="CFF50" s="112"/>
      <c r="CFG50" s="112"/>
      <c r="CFH50" s="112"/>
      <c r="CFI50" s="112"/>
      <c r="CFJ50" s="112"/>
      <c r="CFK50" s="112"/>
      <c r="CFL50" s="112"/>
      <c r="CFM50" s="112"/>
      <c r="CFN50" s="112"/>
      <c r="CFO50" s="112"/>
      <c r="CFP50" s="112"/>
      <c r="CFQ50" s="112"/>
      <c r="CFR50" s="112"/>
      <c r="CFS50" s="112"/>
      <c r="CFT50" s="112"/>
      <c r="CFU50" s="112"/>
      <c r="CFV50" s="112"/>
      <c r="CFW50" s="112"/>
      <c r="CFX50" s="112"/>
      <c r="CFY50" s="112"/>
      <c r="CFZ50" s="112"/>
      <c r="CGA50" s="112"/>
      <c r="CGB50" s="112"/>
      <c r="CGC50" s="112"/>
      <c r="CGD50" s="112"/>
      <c r="CGE50" s="112"/>
      <c r="CGF50" s="112"/>
      <c r="CGG50" s="112"/>
      <c r="CGH50" s="112"/>
      <c r="CGI50" s="112"/>
      <c r="CGJ50" s="112"/>
      <c r="CGK50" s="112"/>
      <c r="CGL50" s="112"/>
      <c r="CGM50" s="112"/>
      <c r="CGN50" s="112"/>
      <c r="CGO50" s="112"/>
      <c r="CGP50" s="112"/>
      <c r="CGQ50" s="112"/>
      <c r="CGR50" s="112"/>
      <c r="CGS50" s="112"/>
      <c r="CGT50" s="112"/>
      <c r="CGU50" s="112"/>
      <c r="CGV50" s="112"/>
      <c r="CGW50" s="112"/>
      <c r="CGX50" s="112"/>
      <c r="CGY50" s="112"/>
      <c r="CGZ50" s="112"/>
      <c r="CHA50" s="112"/>
      <c r="CHB50" s="112"/>
      <c r="CHC50" s="112"/>
      <c r="CHD50" s="112"/>
      <c r="CHE50" s="112"/>
      <c r="CHF50" s="112"/>
      <c r="CHG50" s="112"/>
      <c r="CHH50" s="112"/>
      <c r="CHI50" s="112"/>
      <c r="CHJ50" s="112"/>
      <c r="CHK50" s="112"/>
      <c r="CHL50" s="112"/>
      <c r="CHM50" s="112"/>
      <c r="CHN50" s="112"/>
      <c r="CHO50" s="112"/>
      <c r="CHP50" s="112"/>
      <c r="CHQ50" s="112"/>
      <c r="CHR50" s="112"/>
      <c r="CHS50" s="112"/>
      <c r="CHT50" s="112"/>
      <c r="CHU50" s="112"/>
      <c r="CHV50" s="112"/>
      <c r="CHW50" s="112"/>
      <c r="CHX50" s="112"/>
      <c r="CHY50" s="112"/>
      <c r="CHZ50" s="112"/>
      <c r="CIA50" s="112"/>
      <c r="CIB50" s="112"/>
      <c r="CIC50" s="112"/>
      <c r="CID50" s="112"/>
      <c r="CIE50" s="112"/>
      <c r="CIF50" s="112"/>
      <c r="CIG50" s="112"/>
      <c r="CIH50" s="112"/>
      <c r="CII50" s="112"/>
      <c r="CIJ50" s="112"/>
      <c r="CIK50" s="112"/>
      <c r="CIL50" s="112"/>
      <c r="CIM50" s="112"/>
      <c r="CIN50" s="112"/>
      <c r="CIO50" s="112"/>
      <c r="CIP50" s="112"/>
      <c r="CIQ50" s="112"/>
      <c r="CIR50" s="112"/>
      <c r="CIS50" s="112"/>
      <c r="CIT50" s="112"/>
      <c r="CIU50" s="112"/>
      <c r="CIV50" s="112"/>
      <c r="CIW50" s="112"/>
      <c r="CIX50" s="112"/>
      <c r="CIY50" s="112"/>
      <c r="CIZ50" s="112"/>
      <c r="CJA50" s="112"/>
      <c r="CJB50" s="112"/>
      <c r="CJC50" s="112"/>
      <c r="CJD50" s="112"/>
      <c r="CJE50" s="112"/>
      <c r="CJF50" s="112"/>
      <c r="CJG50" s="112"/>
      <c r="CJH50" s="112"/>
      <c r="CJI50" s="112"/>
      <c r="CJJ50" s="112"/>
      <c r="CJK50" s="112"/>
      <c r="CJL50" s="112"/>
      <c r="CJM50" s="112"/>
      <c r="CJN50" s="112"/>
      <c r="CJO50" s="112"/>
      <c r="CJP50" s="112"/>
      <c r="CJQ50" s="112"/>
      <c r="CJR50" s="112"/>
      <c r="CJS50" s="112"/>
      <c r="CJT50" s="112"/>
      <c r="CJU50" s="112"/>
      <c r="CJV50" s="112"/>
      <c r="CJW50" s="112"/>
      <c r="CJX50" s="112"/>
      <c r="CJY50" s="112"/>
      <c r="CJZ50" s="112"/>
      <c r="CKA50" s="112"/>
      <c r="CKB50" s="112"/>
      <c r="CKC50" s="112"/>
      <c r="CKD50" s="112"/>
      <c r="CKE50" s="112"/>
      <c r="CKF50" s="112"/>
      <c r="CKG50" s="112"/>
      <c r="CKH50" s="112"/>
      <c r="CKI50" s="112"/>
      <c r="CKJ50" s="112"/>
      <c r="CKK50" s="112"/>
      <c r="CKL50" s="112"/>
      <c r="CKM50" s="112"/>
      <c r="CKN50" s="112"/>
      <c r="CKO50" s="112"/>
      <c r="CKP50" s="112"/>
      <c r="CKQ50" s="112"/>
      <c r="CKR50" s="112"/>
      <c r="CKS50" s="112"/>
      <c r="CKT50" s="112"/>
      <c r="CKU50" s="112"/>
      <c r="CKV50" s="112"/>
      <c r="CKW50" s="112"/>
      <c r="CKX50" s="112"/>
      <c r="CKY50" s="112"/>
      <c r="CKZ50" s="112"/>
      <c r="CLA50" s="112"/>
      <c r="CLB50" s="112"/>
      <c r="CLC50" s="112"/>
      <c r="CLD50" s="112"/>
      <c r="CLE50" s="112"/>
      <c r="CLF50" s="112"/>
      <c r="CLG50" s="112"/>
      <c r="CLH50" s="112"/>
      <c r="CLI50" s="112"/>
      <c r="CLJ50" s="112"/>
      <c r="CLK50" s="112"/>
      <c r="CLL50" s="112"/>
      <c r="CLM50" s="112"/>
      <c r="CLN50" s="112"/>
      <c r="CLO50" s="112"/>
      <c r="CLP50" s="112"/>
      <c r="CLQ50" s="112"/>
      <c r="CLR50" s="112"/>
      <c r="CLS50" s="112"/>
      <c r="CLT50" s="112"/>
      <c r="CLU50" s="112"/>
      <c r="CLV50" s="112"/>
      <c r="CLW50" s="112"/>
      <c r="CLX50" s="112"/>
      <c r="CLY50" s="112"/>
      <c r="CLZ50" s="112"/>
      <c r="CMA50" s="112"/>
      <c r="CMB50" s="112"/>
      <c r="CMC50" s="112"/>
      <c r="CMD50" s="112"/>
      <c r="CME50" s="112"/>
      <c r="CMF50" s="112"/>
      <c r="CMG50" s="112"/>
      <c r="CMH50" s="112"/>
      <c r="CMI50" s="112"/>
      <c r="CMJ50" s="112"/>
      <c r="CMK50" s="112"/>
      <c r="CML50" s="112"/>
      <c r="CMM50" s="112"/>
      <c r="CMN50" s="112"/>
      <c r="CMO50" s="112"/>
      <c r="CMP50" s="112"/>
      <c r="CMQ50" s="112"/>
      <c r="CMR50" s="112"/>
      <c r="CMS50" s="112"/>
      <c r="CMT50" s="112"/>
      <c r="CMU50" s="112"/>
      <c r="CMV50" s="112"/>
      <c r="CMW50" s="112"/>
      <c r="CMX50" s="112"/>
      <c r="CMY50" s="112"/>
      <c r="CMZ50" s="112"/>
      <c r="CNA50" s="112"/>
      <c r="CNB50" s="112"/>
      <c r="CNC50" s="112"/>
      <c r="CND50" s="112"/>
      <c r="CNE50" s="112"/>
      <c r="CNF50" s="112"/>
      <c r="CNG50" s="112"/>
      <c r="CNH50" s="112"/>
      <c r="CNI50" s="112"/>
      <c r="CNJ50" s="112"/>
      <c r="CNK50" s="112"/>
      <c r="CNL50" s="112"/>
      <c r="CNM50" s="112"/>
      <c r="CNN50" s="112"/>
      <c r="CNO50" s="112"/>
      <c r="CNP50" s="112"/>
      <c r="CNQ50" s="112"/>
      <c r="CNR50" s="112"/>
      <c r="CNS50" s="112"/>
      <c r="CNT50" s="112"/>
      <c r="CNU50" s="112"/>
      <c r="CNV50" s="112"/>
      <c r="CNW50" s="112"/>
      <c r="CNX50" s="112"/>
      <c r="CNY50" s="112"/>
      <c r="CNZ50" s="112"/>
      <c r="COA50" s="112"/>
      <c r="COB50" s="112"/>
      <c r="COC50" s="112"/>
      <c r="COD50" s="112"/>
      <c r="COE50" s="112"/>
      <c r="COF50" s="112"/>
      <c r="COG50" s="112"/>
      <c r="COH50" s="112"/>
      <c r="COI50" s="112"/>
      <c r="COJ50" s="112"/>
      <c r="COK50" s="112"/>
      <c r="COL50" s="112"/>
      <c r="COM50" s="112"/>
      <c r="CON50" s="112"/>
      <c r="COO50" s="112"/>
      <c r="COP50" s="112"/>
      <c r="COQ50" s="112"/>
      <c r="COR50" s="112"/>
      <c r="COS50" s="112"/>
      <c r="COT50" s="112"/>
      <c r="COU50" s="112"/>
      <c r="COV50" s="112"/>
      <c r="COW50" s="112"/>
      <c r="COX50" s="112"/>
      <c r="COY50" s="112"/>
      <c r="COZ50" s="112"/>
      <c r="CPA50" s="112"/>
      <c r="CPB50" s="112"/>
      <c r="CPC50" s="112"/>
      <c r="CPD50" s="112"/>
      <c r="CPE50" s="112"/>
      <c r="CPF50" s="112"/>
      <c r="CPG50" s="112"/>
      <c r="CPH50" s="112"/>
      <c r="CPI50" s="112"/>
      <c r="CPJ50" s="112"/>
      <c r="CPK50" s="112"/>
      <c r="CPL50" s="112"/>
      <c r="CPM50" s="112"/>
      <c r="CPN50" s="112"/>
      <c r="CPO50" s="112"/>
      <c r="CPP50" s="112"/>
      <c r="CPQ50" s="112"/>
      <c r="CPR50" s="112"/>
      <c r="CPS50" s="112"/>
      <c r="CPT50" s="112"/>
      <c r="CPU50" s="112"/>
      <c r="CPV50" s="112"/>
      <c r="CPW50" s="112"/>
      <c r="CPX50" s="112"/>
      <c r="CPY50" s="112"/>
      <c r="CPZ50" s="112"/>
      <c r="CQA50" s="112"/>
      <c r="CQB50" s="112"/>
      <c r="CQC50" s="112"/>
      <c r="CQD50" s="112"/>
      <c r="CQE50" s="112"/>
      <c r="CQF50" s="112"/>
      <c r="CQG50" s="112"/>
      <c r="CQH50" s="112"/>
      <c r="CQI50" s="112"/>
      <c r="CQJ50" s="112"/>
      <c r="CQK50" s="112"/>
      <c r="CQL50" s="112"/>
      <c r="CQM50" s="112"/>
      <c r="CQN50" s="112"/>
      <c r="CQO50" s="112"/>
      <c r="CQP50" s="112"/>
      <c r="CQQ50" s="112"/>
      <c r="CQR50" s="112"/>
      <c r="CQS50" s="112"/>
      <c r="CQT50" s="112"/>
      <c r="CQU50" s="112"/>
      <c r="CQV50" s="112"/>
      <c r="CQW50" s="112"/>
      <c r="CQX50" s="112"/>
      <c r="CQY50" s="112"/>
      <c r="CQZ50" s="112"/>
      <c r="CRA50" s="112"/>
      <c r="CRB50" s="112"/>
      <c r="CRC50" s="112"/>
      <c r="CRD50" s="112"/>
      <c r="CRE50" s="112"/>
      <c r="CRF50" s="112"/>
      <c r="CRG50" s="112"/>
      <c r="CRH50" s="112"/>
      <c r="CRI50" s="112"/>
      <c r="CRJ50" s="112"/>
      <c r="CRK50" s="112"/>
      <c r="CRL50" s="112"/>
      <c r="CRM50" s="112"/>
      <c r="CRN50" s="112"/>
      <c r="CRO50" s="112"/>
      <c r="CRP50" s="112"/>
      <c r="CRQ50" s="112"/>
      <c r="CRR50" s="112"/>
      <c r="CRS50" s="112"/>
      <c r="CRT50" s="112"/>
      <c r="CRU50" s="112"/>
      <c r="CRV50" s="112"/>
      <c r="CRW50" s="112"/>
      <c r="CRX50" s="112"/>
      <c r="CRY50" s="112"/>
      <c r="CRZ50" s="112"/>
      <c r="CSA50" s="112"/>
      <c r="CSB50" s="112"/>
      <c r="CSC50" s="112"/>
      <c r="CSD50" s="112"/>
      <c r="CSE50" s="112"/>
      <c r="CSF50" s="112"/>
      <c r="CSG50" s="112"/>
      <c r="CSH50" s="112"/>
      <c r="CSI50" s="112"/>
      <c r="CSJ50" s="112"/>
      <c r="CSK50" s="112"/>
      <c r="CSL50" s="112"/>
      <c r="CSM50" s="112"/>
      <c r="CSN50" s="112"/>
      <c r="CSO50" s="112"/>
      <c r="CSP50" s="112"/>
      <c r="CSQ50" s="112"/>
      <c r="CSR50" s="112"/>
      <c r="CSS50" s="112"/>
      <c r="CST50" s="112"/>
      <c r="CSU50" s="112"/>
      <c r="CSV50" s="112"/>
      <c r="CSW50" s="112"/>
      <c r="CSX50" s="112"/>
      <c r="CSY50" s="112"/>
      <c r="CSZ50" s="112"/>
      <c r="CTA50" s="112"/>
      <c r="CTB50" s="112"/>
      <c r="CTC50" s="112"/>
      <c r="CTD50" s="112"/>
      <c r="CTE50" s="112"/>
      <c r="CTF50" s="112"/>
      <c r="CTG50" s="112"/>
      <c r="CTH50" s="112"/>
      <c r="CTI50" s="112"/>
      <c r="CTJ50" s="112"/>
      <c r="CTK50" s="112"/>
      <c r="CTL50" s="112"/>
      <c r="CTM50" s="112"/>
      <c r="CTN50" s="112"/>
      <c r="CTO50" s="112"/>
      <c r="CTP50" s="112"/>
      <c r="CTQ50" s="112"/>
      <c r="CTR50" s="112"/>
      <c r="CTS50" s="112"/>
      <c r="CTT50" s="112"/>
      <c r="CTU50" s="112"/>
      <c r="CTV50" s="112"/>
      <c r="CTW50" s="112"/>
      <c r="CTX50" s="112"/>
      <c r="CTY50" s="112"/>
      <c r="CTZ50" s="112"/>
      <c r="CUA50" s="112"/>
      <c r="CUB50" s="112"/>
      <c r="CUC50" s="112"/>
      <c r="CUD50" s="112"/>
      <c r="CUE50" s="112"/>
      <c r="CUF50" s="112"/>
      <c r="CUG50" s="112"/>
      <c r="CUH50" s="112"/>
      <c r="CUI50" s="112"/>
      <c r="CUJ50" s="112"/>
      <c r="CUK50" s="112"/>
      <c r="CUL50" s="112"/>
      <c r="CUM50" s="112"/>
      <c r="CUN50" s="112"/>
      <c r="CUO50" s="112"/>
      <c r="CUP50" s="112"/>
      <c r="CUQ50" s="112"/>
      <c r="CUR50" s="112"/>
      <c r="CUS50" s="112"/>
      <c r="CUT50" s="112"/>
      <c r="CUU50" s="112"/>
      <c r="CUV50" s="112"/>
      <c r="CUW50" s="112"/>
      <c r="CUX50" s="112"/>
      <c r="CUY50" s="112"/>
      <c r="CUZ50" s="112"/>
      <c r="CVA50" s="112"/>
      <c r="CVB50" s="112"/>
      <c r="CVC50" s="112"/>
      <c r="CVD50" s="112"/>
      <c r="CVE50" s="112"/>
      <c r="CVF50" s="112"/>
      <c r="CVG50" s="112"/>
      <c r="CVH50" s="112"/>
      <c r="CVI50" s="112"/>
      <c r="CVJ50" s="112"/>
      <c r="CVK50" s="112"/>
      <c r="CVL50" s="112"/>
      <c r="CVM50" s="112"/>
      <c r="CVN50" s="112"/>
      <c r="CVO50" s="112"/>
      <c r="CVP50" s="112"/>
      <c r="CVQ50" s="112"/>
      <c r="CVR50" s="112"/>
      <c r="CVS50" s="112"/>
      <c r="CVT50" s="112"/>
      <c r="CVU50" s="112"/>
      <c r="CVV50" s="112"/>
      <c r="CVW50" s="112"/>
      <c r="CVX50" s="112"/>
      <c r="CVY50" s="112"/>
      <c r="CVZ50" s="112"/>
      <c r="CWA50" s="112"/>
      <c r="CWB50" s="112"/>
      <c r="CWC50" s="112"/>
      <c r="CWD50" s="112"/>
      <c r="CWE50" s="112"/>
      <c r="CWF50" s="112"/>
      <c r="CWG50" s="112"/>
      <c r="CWH50" s="112"/>
      <c r="CWI50" s="112"/>
      <c r="CWJ50" s="112"/>
      <c r="CWK50" s="112"/>
      <c r="CWL50" s="112"/>
      <c r="CWM50" s="112"/>
      <c r="CWN50" s="112"/>
      <c r="CWO50" s="112"/>
      <c r="CWP50" s="112"/>
      <c r="CWQ50" s="112"/>
      <c r="CWR50" s="112"/>
      <c r="CWS50" s="112"/>
      <c r="CWT50" s="112"/>
      <c r="CWU50" s="112"/>
      <c r="CWV50" s="112"/>
      <c r="CWW50" s="112"/>
      <c r="CWX50" s="112"/>
      <c r="CWY50" s="112"/>
      <c r="CWZ50" s="112"/>
      <c r="CXA50" s="112"/>
      <c r="CXB50" s="112"/>
      <c r="CXC50" s="112"/>
      <c r="CXD50" s="112"/>
      <c r="CXE50" s="112"/>
      <c r="CXF50" s="112"/>
      <c r="CXG50" s="112"/>
      <c r="CXH50" s="112"/>
      <c r="CXI50" s="112"/>
      <c r="CXJ50" s="112"/>
      <c r="CXK50" s="112"/>
      <c r="CXL50" s="112"/>
      <c r="CXM50" s="112"/>
      <c r="CXN50" s="112"/>
      <c r="CXO50" s="112"/>
      <c r="CXP50" s="112"/>
      <c r="CXQ50" s="112"/>
      <c r="CXR50" s="112"/>
      <c r="CXS50" s="112"/>
      <c r="CXT50" s="112"/>
      <c r="CXU50" s="112"/>
      <c r="CXV50" s="112"/>
      <c r="CXW50" s="112"/>
      <c r="CXX50" s="112"/>
      <c r="CXY50" s="112"/>
      <c r="CXZ50" s="112"/>
      <c r="CYA50" s="112"/>
      <c r="CYB50" s="112"/>
      <c r="CYC50" s="112"/>
      <c r="CYD50" s="112"/>
      <c r="CYE50" s="112"/>
      <c r="CYF50" s="112"/>
      <c r="CYG50" s="112"/>
      <c r="CYH50" s="112"/>
      <c r="CYI50" s="112"/>
      <c r="CYJ50" s="112"/>
      <c r="CYK50" s="112"/>
      <c r="CYL50" s="112"/>
      <c r="CYM50" s="112"/>
      <c r="CYN50" s="112"/>
      <c r="CYO50" s="112"/>
      <c r="CYP50" s="112"/>
      <c r="CYQ50" s="112"/>
      <c r="CYR50" s="112"/>
      <c r="CYS50" s="112"/>
      <c r="CYT50" s="112"/>
      <c r="CYU50" s="112"/>
      <c r="CYV50" s="112"/>
      <c r="CYW50" s="112"/>
      <c r="CYX50" s="112"/>
      <c r="CYY50" s="112"/>
      <c r="CYZ50" s="112"/>
      <c r="CZA50" s="112"/>
      <c r="CZB50" s="112"/>
      <c r="CZC50" s="112"/>
      <c r="CZD50" s="112"/>
      <c r="CZE50" s="112"/>
      <c r="CZF50" s="112"/>
      <c r="CZG50" s="112"/>
      <c r="CZH50" s="112"/>
      <c r="CZI50" s="112"/>
      <c r="CZJ50" s="112"/>
      <c r="CZK50" s="112"/>
      <c r="CZL50" s="112"/>
      <c r="CZM50" s="112"/>
      <c r="CZN50" s="112"/>
      <c r="CZO50" s="112"/>
      <c r="CZP50" s="112"/>
      <c r="CZQ50" s="112"/>
      <c r="CZR50" s="112"/>
      <c r="CZS50" s="112"/>
      <c r="CZT50" s="112"/>
      <c r="CZU50" s="112"/>
      <c r="CZV50" s="112"/>
      <c r="CZW50" s="112"/>
      <c r="CZX50" s="112"/>
      <c r="CZY50" s="112"/>
      <c r="CZZ50" s="112"/>
      <c r="DAA50" s="112"/>
      <c r="DAB50" s="112"/>
      <c r="DAC50" s="112"/>
      <c r="DAD50" s="112"/>
      <c r="DAE50" s="112"/>
      <c r="DAF50" s="112"/>
      <c r="DAG50" s="112"/>
      <c r="DAH50" s="112"/>
      <c r="DAI50" s="112"/>
      <c r="DAJ50" s="112"/>
      <c r="DAK50" s="112"/>
      <c r="DAL50" s="112"/>
      <c r="DAM50" s="112"/>
      <c r="DAN50" s="112"/>
      <c r="DAO50" s="112"/>
      <c r="DAP50" s="112"/>
      <c r="DAQ50" s="112"/>
      <c r="DAR50" s="112"/>
      <c r="DAS50" s="112"/>
      <c r="DAT50" s="112"/>
      <c r="DAU50" s="112"/>
      <c r="DAV50" s="112"/>
      <c r="DAW50" s="112"/>
      <c r="DAX50" s="112"/>
      <c r="DAY50" s="112"/>
      <c r="DAZ50" s="112"/>
      <c r="DBA50" s="112"/>
      <c r="DBB50" s="112"/>
      <c r="DBC50" s="112"/>
      <c r="DBD50" s="112"/>
      <c r="DBE50" s="112"/>
      <c r="DBF50" s="112"/>
      <c r="DBG50" s="112"/>
      <c r="DBH50" s="112"/>
      <c r="DBI50" s="112"/>
      <c r="DBJ50" s="112"/>
      <c r="DBK50" s="112"/>
      <c r="DBL50" s="112"/>
      <c r="DBM50" s="112"/>
      <c r="DBN50" s="112"/>
      <c r="DBO50" s="112"/>
      <c r="DBP50" s="112"/>
      <c r="DBQ50" s="112"/>
      <c r="DBR50" s="112"/>
      <c r="DBS50" s="112"/>
      <c r="DBT50" s="112"/>
      <c r="DBU50" s="112"/>
      <c r="DBV50" s="112"/>
      <c r="DBW50" s="112"/>
      <c r="DBX50" s="112"/>
      <c r="DBY50" s="112"/>
      <c r="DBZ50" s="112"/>
      <c r="DCA50" s="112"/>
      <c r="DCB50" s="112"/>
      <c r="DCC50" s="112"/>
      <c r="DCD50" s="112"/>
      <c r="DCE50" s="112"/>
      <c r="DCF50" s="112"/>
      <c r="DCG50" s="112"/>
      <c r="DCH50" s="112"/>
      <c r="DCI50" s="112"/>
      <c r="DCJ50" s="112"/>
      <c r="DCK50" s="112"/>
      <c r="DCL50" s="112"/>
      <c r="DCM50" s="112"/>
      <c r="DCN50" s="112"/>
      <c r="DCO50" s="112"/>
      <c r="DCP50" s="112"/>
      <c r="DCQ50" s="112"/>
      <c r="DCR50" s="112"/>
      <c r="DCS50" s="112"/>
      <c r="DCT50" s="112"/>
      <c r="DCU50" s="112"/>
      <c r="DCV50" s="112"/>
      <c r="DCW50" s="112"/>
      <c r="DCX50" s="112"/>
      <c r="DCY50" s="112"/>
      <c r="DCZ50" s="112"/>
      <c r="DDA50" s="112"/>
      <c r="DDB50" s="112"/>
      <c r="DDC50" s="112"/>
      <c r="DDD50" s="112"/>
      <c r="DDE50" s="112"/>
      <c r="DDF50" s="112"/>
      <c r="DDG50" s="112"/>
      <c r="DDH50" s="112"/>
      <c r="DDI50" s="112"/>
      <c r="DDJ50" s="112"/>
      <c r="DDK50" s="112"/>
      <c r="DDL50" s="112"/>
      <c r="DDM50" s="112"/>
      <c r="DDN50" s="112"/>
      <c r="DDO50" s="112"/>
      <c r="DDP50" s="112"/>
      <c r="DDQ50" s="112"/>
      <c r="DDR50" s="112"/>
      <c r="DDS50" s="112"/>
      <c r="DDT50" s="112"/>
      <c r="DDU50" s="112"/>
      <c r="DDV50" s="112"/>
      <c r="DDW50" s="112"/>
      <c r="DDX50" s="112"/>
      <c r="DDY50" s="112"/>
      <c r="DDZ50" s="112"/>
      <c r="DEA50" s="112"/>
      <c r="DEB50" s="112"/>
      <c r="DEC50" s="112"/>
      <c r="DED50" s="112"/>
      <c r="DEE50" s="112"/>
      <c r="DEF50" s="112"/>
      <c r="DEG50" s="112"/>
      <c r="DEH50" s="112"/>
      <c r="DEI50" s="112"/>
      <c r="DEJ50" s="112"/>
      <c r="DEK50" s="112"/>
      <c r="DEL50" s="112"/>
      <c r="DEM50" s="112"/>
      <c r="DEN50" s="112"/>
      <c r="DEO50" s="112"/>
      <c r="DEP50" s="112"/>
      <c r="DEQ50" s="112"/>
      <c r="DER50" s="112"/>
      <c r="DES50" s="112"/>
      <c r="DET50" s="112"/>
      <c r="DEU50" s="112"/>
      <c r="DEV50" s="112"/>
      <c r="DEW50" s="112"/>
      <c r="DEX50" s="112"/>
      <c r="DEY50" s="112"/>
      <c r="DEZ50" s="112"/>
      <c r="DFA50" s="112"/>
      <c r="DFB50" s="112"/>
      <c r="DFC50" s="112"/>
      <c r="DFD50" s="112"/>
      <c r="DFE50" s="112"/>
      <c r="DFF50" s="112"/>
      <c r="DFG50" s="112"/>
      <c r="DFH50" s="112"/>
      <c r="DFI50" s="112"/>
      <c r="DFJ50" s="112"/>
      <c r="DFK50" s="112"/>
      <c r="DFL50" s="112"/>
      <c r="DFM50" s="112"/>
      <c r="DFN50" s="112"/>
      <c r="DFO50" s="112"/>
      <c r="DFP50" s="112"/>
      <c r="DFQ50" s="112"/>
      <c r="DFR50" s="112"/>
      <c r="DFS50" s="112"/>
      <c r="DFT50" s="112"/>
      <c r="DFU50" s="112"/>
      <c r="DFV50" s="112"/>
      <c r="DFW50" s="112"/>
      <c r="DFX50" s="112"/>
      <c r="DFY50" s="112"/>
      <c r="DFZ50" s="112"/>
      <c r="DGA50" s="112"/>
      <c r="DGB50" s="112"/>
      <c r="DGC50" s="112"/>
      <c r="DGD50" s="112"/>
      <c r="DGE50" s="112"/>
      <c r="DGF50" s="112"/>
      <c r="DGG50" s="112"/>
      <c r="DGH50" s="112"/>
      <c r="DGI50" s="112"/>
      <c r="DGJ50" s="112"/>
      <c r="DGK50" s="112"/>
      <c r="DGL50" s="112"/>
      <c r="DGM50" s="112"/>
      <c r="DGN50" s="112"/>
      <c r="DGO50" s="112"/>
      <c r="DGP50" s="112"/>
      <c r="DGQ50" s="112"/>
      <c r="DGR50" s="112"/>
      <c r="DGS50" s="112"/>
      <c r="DGT50" s="112"/>
      <c r="DGU50" s="112"/>
      <c r="DGV50" s="112"/>
      <c r="DGW50" s="112"/>
      <c r="DGX50" s="112"/>
      <c r="DGY50" s="112"/>
      <c r="DGZ50" s="112"/>
      <c r="DHA50" s="112"/>
      <c r="DHB50" s="112"/>
      <c r="DHC50" s="112"/>
      <c r="DHD50" s="112"/>
      <c r="DHE50" s="112"/>
      <c r="DHF50" s="112"/>
      <c r="DHG50" s="112"/>
      <c r="DHH50" s="112"/>
      <c r="DHI50" s="112"/>
      <c r="DHJ50" s="112"/>
      <c r="DHK50" s="112"/>
      <c r="DHL50" s="112"/>
      <c r="DHM50" s="112"/>
      <c r="DHN50" s="112"/>
      <c r="DHO50" s="112"/>
      <c r="DHP50" s="112"/>
      <c r="DHQ50" s="112"/>
      <c r="DHR50" s="112"/>
      <c r="DHS50" s="112"/>
      <c r="DHT50" s="112"/>
      <c r="DHU50" s="112"/>
      <c r="DHV50" s="112"/>
      <c r="DHW50" s="112"/>
      <c r="DHX50" s="112"/>
      <c r="DHY50" s="112"/>
      <c r="DHZ50" s="112"/>
      <c r="DIA50" s="112"/>
      <c r="DIB50" s="112"/>
      <c r="DIC50" s="112"/>
      <c r="DID50" s="112"/>
      <c r="DIE50" s="112"/>
      <c r="DIF50" s="112"/>
      <c r="DIG50" s="112"/>
      <c r="DIH50" s="112"/>
      <c r="DII50" s="112"/>
      <c r="DIJ50" s="112"/>
      <c r="DIK50" s="112"/>
      <c r="DIL50" s="112"/>
      <c r="DIM50" s="112"/>
      <c r="DIN50" s="112"/>
      <c r="DIO50" s="112"/>
      <c r="DIP50" s="112"/>
      <c r="DIQ50" s="112"/>
      <c r="DIR50" s="112"/>
      <c r="DIS50" s="112"/>
      <c r="DIT50" s="112"/>
      <c r="DIU50" s="112"/>
      <c r="DIV50" s="112"/>
      <c r="DIW50" s="112"/>
      <c r="DIX50" s="112"/>
      <c r="DIY50" s="112"/>
      <c r="DIZ50" s="112"/>
      <c r="DJA50" s="112"/>
      <c r="DJB50" s="112"/>
      <c r="DJC50" s="112"/>
      <c r="DJD50" s="112"/>
      <c r="DJE50" s="112"/>
      <c r="DJF50" s="112"/>
      <c r="DJG50" s="112"/>
      <c r="DJH50" s="112"/>
      <c r="DJI50" s="112"/>
      <c r="DJJ50" s="112"/>
      <c r="DJK50" s="112"/>
      <c r="DJL50" s="112"/>
      <c r="DJM50" s="112"/>
      <c r="DJN50" s="112"/>
      <c r="DJO50" s="112"/>
      <c r="DJP50" s="112"/>
      <c r="DJQ50" s="112"/>
      <c r="DJR50" s="112"/>
      <c r="DJS50" s="112"/>
      <c r="DJT50" s="112"/>
      <c r="DJU50" s="112"/>
      <c r="DJV50" s="112"/>
      <c r="DJW50" s="112"/>
      <c r="DJX50" s="112"/>
      <c r="DJY50" s="112"/>
      <c r="DJZ50" s="112"/>
      <c r="DKA50" s="112"/>
      <c r="DKB50" s="112"/>
      <c r="DKC50" s="112"/>
      <c r="DKD50" s="112"/>
      <c r="DKE50" s="112"/>
      <c r="DKF50" s="112"/>
      <c r="DKG50" s="112"/>
      <c r="DKH50" s="112"/>
      <c r="DKI50" s="112"/>
      <c r="DKJ50" s="112"/>
      <c r="DKK50" s="112"/>
      <c r="DKL50" s="112"/>
      <c r="DKM50" s="112"/>
      <c r="DKN50" s="112"/>
      <c r="DKO50" s="112"/>
      <c r="DKP50" s="112"/>
      <c r="DKQ50" s="112"/>
      <c r="DKR50" s="112"/>
      <c r="DKS50" s="112"/>
      <c r="DKT50" s="112"/>
      <c r="DKU50" s="112"/>
      <c r="DKV50" s="112"/>
      <c r="DKW50" s="112"/>
      <c r="DKX50" s="112"/>
      <c r="DKY50" s="112"/>
      <c r="DKZ50" s="112"/>
      <c r="DLA50" s="112"/>
      <c r="DLB50" s="112"/>
      <c r="DLC50" s="112"/>
      <c r="DLD50" s="112"/>
      <c r="DLE50" s="112"/>
      <c r="DLF50" s="112"/>
      <c r="DLG50" s="112"/>
      <c r="DLH50" s="112"/>
      <c r="DLI50" s="112"/>
      <c r="DLJ50" s="112"/>
      <c r="DLK50" s="112"/>
      <c r="DLL50" s="112"/>
      <c r="DLM50" s="112"/>
      <c r="DLN50" s="112"/>
      <c r="DLO50" s="112"/>
      <c r="DLP50" s="112"/>
      <c r="DLQ50" s="112"/>
      <c r="DLR50" s="112"/>
      <c r="DLS50" s="112"/>
      <c r="DLT50" s="112"/>
      <c r="DLU50" s="112"/>
      <c r="DLV50" s="112"/>
      <c r="DLW50" s="112"/>
      <c r="DLX50" s="112"/>
      <c r="DLY50" s="112"/>
      <c r="DLZ50" s="112"/>
      <c r="DMA50" s="112"/>
      <c r="DMB50" s="112"/>
      <c r="DMC50" s="112"/>
      <c r="DMD50" s="112"/>
      <c r="DME50" s="112"/>
      <c r="DMF50" s="112"/>
      <c r="DMG50" s="112"/>
      <c r="DMH50" s="112"/>
      <c r="DMI50" s="112"/>
      <c r="DMJ50" s="112"/>
      <c r="DMK50" s="112"/>
      <c r="DML50" s="112"/>
      <c r="DMM50" s="112"/>
      <c r="DMN50" s="112"/>
      <c r="DMO50" s="112"/>
      <c r="DMP50" s="112"/>
      <c r="DMQ50" s="112"/>
      <c r="DMR50" s="112"/>
      <c r="DMS50" s="112"/>
      <c r="DMT50" s="112"/>
      <c r="DMU50" s="112"/>
      <c r="DMV50" s="112"/>
      <c r="DMW50" s="112"/>
      <c r="DMX50" s="112"/>
      <c r="DMY50" s="112"/>
      <c r="DMZ50" s="112"/>
      <c r="DNA50" s="112"/>
      <c r="DNB50" s="112"/>
      <c r="DNC50" s="112"/>
      <c r="DND50" s="112"/>
      <c r="DNE50" s="112"/>
      <c r="DNF50" s="112"/>
      <c r="DNG50" s="112"/>
      <c r="DNH50" s="112"/>
      <c r="DNI50" s="112"/>
      <c r="DNJ50" s="112"/>
      <c r="DNK50" s="112"/>
      <c r="DNL50" s="112"/>
      <c r="DNM50" s="112"/>
      <c r="DNN50" s="112"/>
      <c r="DNO50" s="112"/>
      <c r="DNP50" s="112"/>
      <c r="DNQ50" s="112"/>
      <c r="DNR50" s="112"/>
      <c r="DNS50" s="112"/>
      <c r="DNT50" s="112"/>
      <c r="DNU50" s="112"/>
      <c r="DNV50" s="112"/>
      <c r="DNW50" s="112"/>
      <c r="DNX50" s="112"/>
      <c r="DNY50" s="112"/>
      <c r="DNZ50" s="112"/>
      <c r="DOA50" s="112"/>
      <c r="DOB50" s="112"/>
      <c r="DOC50" s="112"/>
      <c r="DOD50" s="112"/>
      <c r="DOE50" s="112"/>
      <c r="DOF50" s="112"/>
      <c r="DOG50" s="112"/>
      <c r="DOH50" s="112"/>
      <c r="DOI50" s="112"/>
      <c r="DOJ50" s="112"/>
      <c r="DOK50" s="112"/>
      <c r="DOL50" s="112"/>
      <c r="DOM50" s="112"/>
      <c r="DON50" s="112"/>
      <c r="DOO50" s="112"/>
      <c r="DOP50" s="112"/>
      <c r="DOQ50" s="112"/>
      <c r="DOR50" s="112"/>
      <c r="DOS50" s="112"/>
      <c r="DOT50" s="112"/>
      <c r="DOU50" s="112"/>
      <c r="DOV50" s="112"/>
      <c r="DOW50" s="112"/>
      <c r="DOX50" s="112"/>
      <c r="DOY50" s="112"/>
      <c r="DOZ50" s="112"/>
      <c r="DPA50" s="112"/>
      <c r="DPB50" s="112"/>
      <c r="DPC50" s="112"/>
      <c r="DPD50" s="112"/>
      <c r="DPE50" s="112"/>
      <c r="DPF50" s="112"/>
      <c r="DPG50" s="112"/>
      <c r="DPH50" s="112"/>
      <c r="DPI50" s="112"/>
      <c r="DPJ50" s="112"/>
      <c r="DPK50" s="112"/>
      <c r="DPL50" s="112"/>
      <c r="DPM50" s="112"/>
      <c r="DPN50" s="112"/>
      <c r="DPO50" s="112"/>
      <c r="DPP50" s="112"/>
      <c r="DPQ50" s="112"/>
      <c r="DPR50" s="112"/>
      <c r="DPS50" s="112"/>
      <c r="DPT50" s="112"/>
      <c r="DPU50" s="112"/>
      <c r="DPV50" s="112"/>
      <c r="DPW50" s="112"/>
      <c r="DPX50" s="112"/>
      <c r="DPY50" s="112"/>
      <c r="DPZ50" s="112"/>
      <c r="DQA50" s="112"/>
      <c r="DQB50" s="112"/>
      <c r="DQC50" s="112"/>
      <c r="DQD50" s="112"/>
      <c r="DQE50" s="112"/>
      <c r="DQF50" s="112"/>
      <c r="DQG50" s="112"/>
      <c r="DQH50" s="112"/>
      <c r="DQI50" s="112"/>
      <c r="DQJ50" s="112"/>
      <c r="DQK50" s="112"/>
      <c r="DQL50" s="112"/>
      <c r="DQM50" s="112"/>
      <c r="DQN50" s="112"/>
      <c r="DQO50" s="112"/>
      <c r="DQP50" s="112"/>
      <c r="DQQ50" s="112"/>
      <c r="DQR50" s="112"/>
      <c r="DQS50" s="112"/>
      <c r="DQT50" s="112"/>
      <c r="DQU50" s="112"/>
      <c r="DQV50" s="112"/>
      <c r="DQW50" s="112"/>
      <c r="DQX50" s="112"/>
      <c r="DQY50" s="112"/>
      <c r="DQZ50" s="112"/>
      <c r="DRA50" s="112"/>
      <c r="DRB50" s="112"/>
      <c r="DRC50" s="112"/>
      <c r="DRD50" s="112"/>
      <c r="DRE50" s="112"/>
      <c r="DRF50" s="112"/>
      <c r="DRG50" s="112"/>
      <c r="DRH50" s="112"/>
      <c r="DRI50" s="112"/>
      <c r="DRJ50" s="112"/>
      <c r="DRK50" s="112"/>
      <c r="DRL50" s="112"/>
      <c r="DRM50" s="112"/>
      <c r="DRN50" s="112"/>
      <c r="DRO50" s="112"/>
      <c r="DRP50" s="112"/>
      <c r="DRQ50" s="112"/>
      <c r="DRR50" s="112"/>
      <c r="DRS50" s="112"/>
      <c r="DRT50" s="112"/>
      <c r="DRU50" s="112"/>
      <c r="DRV50" s="112"/>
      <c r="DRW50" s="112"/>
      <c r="DRX50" s="112"/>
      <c r="DRY50" s="112"/>
      <c r="DRZ50" s="112"/>
      <c r="DSA50" s="112"/>
      <c r="DSB50" s="112"/>
      <c r="DSC50" s="112"/>
      <c r="DSD50" s="112"/>
      <c r="DSE50" s="112"/>
      <c r="DSF50" s="112"/>
      <c r="DSG50" s="112"/>
      <c r="DSH50" s="112"/>
      <c r="DSI50" s="112"/>
      <c r="DSJ50" s="112"/>
      <c r="DSK50" s="112"/>
      <c r="DSL50" s="112"/>
      <c r="DSM50" s="112"/>
      <c r="DSN50" s="112"/>
      <c r="DSO50" s="112"/>
      <c r="DSP50" s="112"/>
      <c r="DSQ50" s="112"/>
      <c r="DSR50" s="112"/>
      <c r="DSS50" s="112"/>
      <c r="DST50" s="112"/>
      <c r="DSU50" s="112"/>
      <c r="DSV50" s="112"/>
      <c r="DSW50" s="112"/>
      <c r="DSX50" s="112"/>
      <c r="DSY50" s="112"/>
      <c r="DSZ50" s="112"/>
      <c r="DTA50" s="112"/>
      <c r="DTB50" s="112"/>
      <c r="DTC50" s="112"/>
      <c r="DTD50" s="112"/>
      <c r="DTE50" s="112"/>
      <c r="DTF50" s="112"/>
      <c r="DTG50" s="112"/>
      <c r="DTH50" s="112"/>
      <c r="DTI50" s="112"/>
      <c r="DTJ50" s="112"/>
      <c r="DTK50" s="112"/>
      <c r="DTL50" s="112"/>
      <c r="DTM50" s="112"/>
      <c r="DTN50" s="112"/>
      <c r="DTO50" s="112"/>
      <c r="DTP50" s="112"/>
      <c r="DTQ50" s="112"/>
      <c r="DTR50" s="112"/>
      <c r="DTS50" s="112"/>
      <c r="DTT50" s="112"/>
      <c r="DTU50" s="112"/>
      <c r="DTV50" s="112"/>
      <c r="DTW50" s="112"/>
      <c r="DTX50" s="112"/>
      <c r="DTY50" s="112"/>
      <c r="DTZ50" s="112"/>
      <c r="DUA50" s="112"/>
      <c r="DUB50" s="112"/>
      <c r="DUC50" s="112"/>
      <c r="DUD50" s="112"/>
      <c r="DUE50" s="112"/>
      <c r="DUF50" s="112"/>
      <c r="DUG50" s="112"/>
      <c r="DUH50" s="112"/>
      <c r="DUI50" s="112"/>
      <c r="DUJ50" s="112"/>
      <c r="DUK50" s="112"/>
      <c r="DUL50" s="112"/>
      <c r="DUM50" s="112"/>
      <c r="DUN50" s="112"/>
      <c r="DUO50" s="112"/>
      <c r="DUP50" s="112"/>
      <c r="DUQ50" s="112"/>
      <c r="DUR50" s="112"/>
      <c r="DUS50" s="112"/>
      <c r="DUT50" s="112"/>
      <c r="DUU50" s="112"/>
      <c r="DUV50" s="112"/>
      <c r="DUW50" s="112"/>
      <c r="DUX50" s="112"/>
      <c r="DUY50" s="112"/>
      <c r="DUZ50" s="112"/>
      <c r="DVA50" s="112"/>
      <c r="DVB50" s="112"/>
      <c r="DVC50" s="112"/>
      <c r="DVD50" s="112"/>
      <c r="DVE50" s="112"/>
      <c r="DVF50" s="112"/>
      <c r="DVG50" s="112"/>
      <c r="DVH50" s="112"/>
      <c r="DVI50" s="112"/>
      <c r="DVJ50" s="112"/>
      <c r="DVK50" s="112"/>
      <c r="DVL50" s="112"/>
      <c r="DVM50" s="112"/>
      <c r="DVN50" s="112"/>
      <c r="DVO50" s="112"/>
      <c r="DVP50" s="112"/>
      <c r="DVQ50" s="112"/>
      <c r="DVR50" s="112"/>
      <c r="DVS50" s="112"/>
      <c r="DVT50" s="112"/>
      <c r="DVU50" s="112"/>
      <c r="DVV50" s="112"/>
      <c r="DVW50" s="112"/>
      <c r="DVX50" s="112"/>
      <c r="DVY50" s="112"/>
      <c r="DVZ50" s="112"/>
      <c r="DWA50" s="112"/>
      <c r="DWB50" s="112"/>
      <c r="DWC50" s="112"/>
      <c r="DWD50" s="112"/>
      <c r="DWE50" s="112"/>
      <c r="DWF50" s="112"/>
      <c r="DWG50" s="112"/>
      <c r="DWH50" s="112"/>
      <c r="DWI50" s="112"/>
      <c r="DWJ50" s="112"/>
      <c r="DWK50" s="112"/>
      <c r="DWL50" s="112"/>
      <c r="DWM50" s="112"/>
      <c r="DWN50" s="112"/>
      <c r="DWO50" s="112"/>
      <c r="DWP50" s="112"/>
      <c r="DWQ50" s="112"/>
      <c r="DWR50" s="112"/>
      <c r="DWS50" s="112"/>
      <c r="DWT50" s="112"/>
      <c r="DWU50" s="112"/>
      <c r="DWV50" s="112"/>
      <c r="DWW50" s="112"/>
      <c r="DWX50" s="112"/>
      <c r="DWY50" s="112"/>
      <c r="DWZ50" s="112"/>
      <c r="DXA50" s="112"/>
      <c r="DXB50" s="112"/>
      <c r="DXC50" s="112"/>
      <c r="DXD50" s="112"/>
      <c r="DXE50" s="112"/>
      <c r="DXF50" s="112"/>
      <c r="DXG50" s="112"/>
      <c r="DXH50" s="112"/>
      <c r="DXI50" s="112"/>
      <c r="DXJ50" s="112"/>
      <c r="DXK50" s="112"/>
      <c r="DXL50" s="112"/>
      <c r="DXM50" s="112"/>
      <c r="DXN50" s="112"/>
      <c r="DXO50" s="112"/>
      <c r="DXP50" s="112"/>
      <c r="DXQ50" s="112"/>
      <c r="DXR50" s="112"/>
      <c r="DXS50" s="112"/>
      <c r="DXT50" s="112"/>
      <c r="DXU50" s="112"/>
      <c r="DXV50" s="112"/>
      <c r="DXW50" s="112"/>
      <c r="DXX50" s="112"/>
      <c r="DXY50" s="112"/>
      <c r="DXZ50" s="112"/>
      <c r="DYA50" s="112"/>
      <c r="DYB50" s="112"/>
      <c r="DYC50" s="112"/>
      <c r="DYD50" s="112"/>
      <c r="DYE50" s="112"/>
      <c r="DYF50" s="112"/>
      <c r="DYG50" s="112"/>
      <c r="DYH50" s="112"/>
      <c r="DYI50" s="112"/>
      <c r="DYJ50" s="112"/>
      <c r="DYK50" s="112"/>
      <c r="DYL50" s="112"/>
      <c r="DYM50" s="112"/>
      <c r="DYN50" s="112"/>
      <c r="DYO50" s="112"/>
      <c r="DYP50" s="112"/>
      <c r="DYQ50" s="112"/>
      <c r="DYR50" s="112"/>
      <c r="DYS50" s="112"/>
      <c r="DYT50" s="112"/>
      <c r="DYU50" s="112"/>
      <c r="DYV50" s="112"/>
      <c r="DYW50" s="112"/>
      <c r="DYX50" s="112"/>
      <c r="DYY50" s="112"/>
      <c r="DYZ50" s="112"/>
      <c r="DZA50" s="112"/>
      <c r="DZB50" s="112"/>
      <c r="DZC50" s="112"/>
      <c r="DZD50" s="112"/>
      <c r="DZE50" s="112"/>
      <c r="DZF50" s="112"/>
      <c r="DZG50" s="112"/>
      <c r="DZH50" s="112"/>
      <c r="DZI50" s="112"/>
      <c r="DZJ50" s="112"/>
      <c r="DZK50" s="112"/>
      <c r="DZL50" s="112"/>
      <c r="DZM50" s="112"/>
      <c r="DZN50" s="112"/>
      <c r="DZO50" s="112"/>
      <c r="DZP50" s="112"/>
      <c r="DZQ50" s="112"/>
      <c r="DZR50" s="112"/>
      <c r="DZS50" s="112"/>
      <c r="DZT50" s="112"/>
      <c r="DZU50" s="112"/>
      <c r="DZV50" s="112"/>
      <c r="DZW50" s="112"/>
      <c r="DZX50" s="112"/>
      <c r="DZY50" s="112"/>
      <c r="DZZ50" s="112"/>
      <c r="EAA50" s="112"/>
      <c r="EAB50" s="112"/>
      <c r="EAC50" s="112"/>
      <c r="EAD50" s="112"/>
      <c r="EAE50" s="112"/>
      <c r="EAF50" s="112"/>
      <c r="EAG50" s="112"/>
      <c r="EAH50" s="112"/>
      <c r="EAI50" s="112"/>
      <c r="EAJ50" s="112"/>
      <c r="EAK50" s="112"/>
      <c r="EAL50" s="112"/>
      <c r="EAM50" s="112"/>
      <c r="EAN50" s="112"/>
      <c r="EAO50" s="112"/>
      <c r="EAP50" s="112"/>
      <c r="EAQ50" s="112"/>
      <c r="EAR50" s="112"/>
      <c r="EAS50" s="112"/>
      <c r="EAT50" s="112"/>
      <c r="EAU50" s="112"/>
      <c r="EAV50" s="112"/>
      <c r="EAW50" s="112"/>
      <c r="EAX50" s="112"/>
      <c r="EAY50" s="112"/>
      <c r="EAZ50" s="112"/>
      <c r="EBA50" s="112"/>
      <c r="EBB50" s="112"/>
      <c r="EBC50" s="112"/>
      <c r="EBD50" s="112"/>
      <c r="EBE50" s="112"/>
      <c r="EBF50" s="112"/>
      <c r="EBG50" s="112"/>
      <c r="EBH50" s="112"/>
      <c r="EBI50" s="112"/>
      <c r="EBJ50" s="112"/>
      <c r="EBK50" s="112"/>
      <c r="EBL50" s="112"/>
      <c r="EBM50" s="112"/>
      <c r="EBN50" s="112"/>
      <c r="EBO50" s="112"/>
      <c r="EBP50" s="112"/>
      <c r="EBQ50" s="112"/>
      <c r="EBR50" s="112"/>
      <c r="EBS50" s="112"/>
      <c r="EBT50" s="112"/>
      <c r="EBU50" s="112"/>
      <c r="EBV50" s="112"/>
      <c r="EBW50" s="112"/>
      <c r="EBX50" s="112"/>
      <c r="EBY50" s="112"/>
      <c r="EBZ50" s="112"/>
      <c r="ECA50" s="112"/>
      <c r="ECB50" s="112"/>
      <c r="ECC50" s="112"/>
      <c r="ECD50" s="112"/>
      <c r="ECE50" s="112"/>
      <c r="ECF50" s="112"/>
      <c r="ECG50" s="112"/>
      <c r="ECH50" s="112"/>
      <c r="ECI50" s="112"/>
      <c r="ECJ50" s="112"/>
      <c r="ECK50" s="112"/>
      <c r="ECL50" s="112"/>
      <c r="ECM50" s="112"/>
      <c r="ECN50" s="112"/>
      <c r="ECO50" s="112"/>
      <c r="ECP50" s="112"/>
      <c r="ECQ50" s="112"/>
      <c r="ECR50" s="112"/>
      <c r="ECS50" s="112"/>
      <c r="ECT50" s="112"/>
      <c r="ECU50" s="112"/>
      <c r="ECV50" s="112"/>
      <c r="ECW50" s="112"/>
      <c r="ECX50" s="112"/>
      <c r="ECY50" s="112"/>
      <c r="ECZ50" s="112"/>
      <c r="EDA50" s="112"/>
      <c r="EDB50" s="112"/>
      <c r="EDC50" s="112"/>
      <c r="EDD50" s="112"/>
      <c r="EDE50" s="112"/>
      <c r="EDF50" s="112"/>
      <c r="EDG50" s="112"/>
      <c r="EDH50" s="112"/>
      <c r="EDI50" s="112"/>
      <c r="EDJ50" s="112"/>
      <c r="EDK50" s="112"/>
      <c r="EDL50" s="112"/>
      <c r="EDM50" s="112"/>
      <c r="EDN50" s="112"/>
      <c r="EDO50" s="112"/>
      <c r="EDP50" s="112"/>
      <c r="EDQ50" s="112"/>
      <c r="EDR50" s="112"/>
      <c r="EDS50" s="112"/>
      <c r="EDT50" s="112"/>
      <c r="EDU50" s="112"/>
      <c r="EDV50" s="112"/>
      <c r="EDW50" s="112"/>
      <c r="EDX50" s="112"/>
      <c r="EDY50" s="112"/>
      <c r="EDZ50" s="112"/>
      <c r="EEA50" s="112"/>
      <c r="EEB50" s="112"/>
      <c r="EEC50" s="112"/>
      <c r="EED50" s="112"/>
      <c r="EEE50" s="112"/>
      <c r="EEF50" s="112"/>
      <c r="EEG50" s="112"/>
      <c r="EEH50" s="112"/>
      <c r="EEI50" s="112"/>
      <c r="EEJ50" s="112"/>
      <c r="EEK50" s="112"/>
      <c r="EEL50" s="112"/>
      <c r="EEM50" s="112"/>
      <c r="EEN50" s="112"/>
      <c r="EEO50" s="112"/>
      <c r="EEP50" s="112"/>
      <c r="EEQ50" s="112"/>
      <c r="EER50" s="112"/>
      <c r="EES50" s="112"/>
      <c r="EET50" s="112"/>
      <c r="EEU50" s="112"/>
      <c r="EEV50" s="112"/>
      <c r="EEW50" s="112"/>
      <c r="EEX50" s="112"/>
      <c r="EEY50" s="112"/>
      <c r="EEZ50" s="112"/>
      <c r="EFA50" s="112"/>
      <c r="EFB50" s="112"/>
      <c r="EFC50" s="112"/>
      <c r="EFD50" s="112"/>
      <c r="EFE50" s="112"/>
      <c r="EFF50" s="112"/>
      <c r="EFG50" s="112"/>
      <c r="EFH50" s="112"/>
      <c r="EFI50" s="112"/>
      <c r="EFJ50" s="112"/>
      <c r="EFK50" s="112"/>
      <c r="EFL50" s="112"/>
      <c r="EFM50" s="112"/>
      <c r="EFN50" s="112"/>
      <c r="EFO50" s="112"/>
      <c r="EFP50" s="112"/>
      <c r="EFQ50" s="112"/>
      <c r="EFR50" s="112"/>
      <c r="EFS50" s="112"/>
      <c r="EFT50" s="112"/>
      <c r="EFU50" s="112"/>
      <c r="EFV50" s="112"/>
      <c r="EFW50" s="112"/>
      <c r="EFX50" s="112"/>
      <c r="EFY50" s="112"/>
      <c r="EFZ50" s="112"/>
      <c r="EGA50" s="112"/>
      <c r="EGB50" s="112"/>
      <c r="EGC50" s="112"/>
      <c r="EGD50" s="112"/>
      <c r="EGE50" s="112"/>
      <c r="EGF50" s="112"/>
      <c r="EGG50" s="112"/>
      <c r="EGH50" s="112"/>
      <c r="EGI50" s="112"/>
      <c r="EGJ50" s="112"/>
      <c r="EGK50" s="112"/>
      <c r="EGL50" s="112"/>
      <c r="EGM50" s="112"/>
      <c r="EGN50" s="112"/>
      <c r="EGO50" s="112"/>
      <c r="EGP50" s="112"/>
      <c r="EGQ50" s="112"/>
      <c r="EGR50" s="112"/>
      <c r="EGS50" s="112"/>
      <c r="EGT50" s="112"/>
      <c r="EGU50" s="112"/>
      <c r="EGV50" s="112"/>
      <c r="EGW50" s="112"/>
      <c r="EGX50" s="112"/>
      <c r="EGY50" s="112"/>
      <c r="EGZ50" s="112"/>
      <c r="EHA50" s="112"/>
      <c r="EHB50" s="112"/>
      <c r="EHC50" s="112"/>
      <c r="EHD50" s="112"/>
      <c r="EHE50" s="112"/>
      <c r="EHF50" s="112"/>
      <c r="EHG50" s="112"/>
      <c r="EHH50" s="112"/>
      <c r="EHI50" s="112"/>
      <c r="EHJ50" s="112"/>
      <c r="EHK50" s="112"/>
      <c r="EHL50" s="112"/>
      <c r="EHM50" s="112"/>
      <c r="EHN50" s="112"/>
      <c r="EHO50" s="112"/>
      <c r="EHP50" s="112"/>
      <c r="EHQ50" s="112"/>
      <c r="EHR50" s="112"/>
      <c r="EHS50" s="112"/>
      <c r="EHT50" s="112"/>
      <c r="EHU50" s="112"/>
      <c r="EHV50" s="112"/>
      <c r="EHW50" s="112"/>
      <c r="EHX50" s="112"/>
      <c r="EHY50" s="112"/>
      <c r="EHZ50" s="112"/>
      <c r="EIA50" s="112"/>
      <c r="EIB50" s="112"/>
      <c r="EIC50" s="112"/>
      <c r="EID50" s="112"/>
      <c r="EIE50" s="112"/>
      <c r="EIF50" s="112"/>
      <c r="EIG50" s="112"/>
      <c r="EIH50" s="112"/>
      <c r="EII50" s="112"/>
      <c r="EIJ50" s="112"/>
      <c r="EIK50" s="112"/>
      <c r="EIL50" s="112"/>
      <c r="EIM50" s="112"/>
      <c r="EIN50" s="112"/>
      <c r="EIO50" s="112"/>
      <c r="EIP50" s="112"/>
      <c r="EIQ50" s="112"/>
      <c r="EIR50" s="112"/>
      <c r="EIS50" s="112"/>
      <c r="EIT50" s="112"/>
      <c r="EIU50" s="112"/>
      <c r="EIV50" s="112"/>
      <c r="EIW50" s="112"/>
      <c r="EIX50" s="112"/>
      <c r="EIY50" s="112"/>
      <c r="EIZ50" s="112"/>
      <c r="EJA50" s="112"/>
      <c r="EJB50" s="112"/>
      <c r="EJC50" s="112"/>
      <c r="EJD50" s="112"/>
      <c r="EJE50" s="112"/>
      <c r="EJF50" s="112"/>
      <c r="EJG50" s="112"/>
      <c r="EJH50" s="112"/>
      <c r="EJI50" s="112"/>
      <c r="EJJ50" s="112"/>
      <c r="EJK50" s="112"/>
      <c r="EJL50" s="112"/>
      <c r="EJM50" s="112"/>
      <c r="EJN50" s="112"/>
      <c r="EJO50" s="112"/>
      <c r="EJP50" s="112"/>
      <c r="EJQ50" s="112"/>
      <c r="EJR50" s="112"/>
      <c r="EJS50" s="112"/>
      <c r="EJT50" s="112"/>
      <c r="EJU50" s="112"/>
      <c r="EJV50" s="112"/>
      <c r="EJW50" s="112"/>
      <c r="EJX50" s="112"/>
      <c r="EJY50" s="112"/>
      <c r="EJZ50" s="112"/>
      <c r="EKA50" s="112"/>
      <c r="EKB50" s="112"/>
      <c r="EKC50" s="112"/>
      <c r="EKD50" s="112"/>
      <c r="EKE50" s="112"/>
      <c r="EKF50" s="112"/>
      <c r="EKG50" s="112"/>
      <c r="EKH50" s="112"/>
      <c r="EKI50" s="112"/>
      <c r="EKJ50" s="112"/>
      <c r="EKK50" s="112"/>
      <c r="EKL50" s="112"/>
      <c r="EKM50" s="112"/>
      <c r="EKN50" s="112"/>
      <c r="EKO50" s="112"/>
      <c r="EKP50" s="112"/>
      <c r="EKQ50" s="112"/>
      <c r="EKR50" s="112"/>
      <c r="EKS50" s="112"/>
      <c r="EKT50" s="112"/>
      <c r="EKU50" s="112"/>
      <c r="EKV50" s="112"/>
      <c r="EKW50" s="112"/>
      <c r="EKX50" s="112"/>
      <c r="EKY50" s="112"/>
      <c r="EKZ50" s="112"/>
      <c r="ELA50" s="112"/>
      <c r="ELB50" s="112"/>
      <c r="ELC50" s="112"/>
      <c r="ELD50" s="112"/>
      <c r="ELE50" s="112"/>
      <c r="ELF50" s="112"/>
      <c r="ELG50" s="112"/>
      <c r="ELH50" s="112"/>
      <c r="ELI50" s="112"/>
      <c r="ELJ50" s="112"/>
      <c r="ELK50" s="112"/>
      <c r="ELL50" s="112"/>
      <c r="ELM50" s="112"/>
      <c r="ELN50" s="112"/>
      <c r="ELO50" s="112"/>
      <c r="ELP50" s="112"/>
      <c r="ELQ50" s="112"/>
      <c r="ELR50" s="112"/>
      <c r="ELS50" s="112"/>
      <c r="ELT50" s="112"/>
      <c r="ELU50" s="112"/>
      <c r="ELV50" s="112"/>
      <c r="ELW50" s="112"/>
      <c r="ELX50" s="112"/>
      <c r="ELY50" s="112"/>
      <c r="ELZ50" s="112"/>
      <c r="EMA50" s="112"/>
      <c r="EMB50" s="112"/>
      <c r="EMC50" s="112"/>
      <c r="EMD50" s="112"/>
      <c r="EME50" s="112"/>
      <c r="EMF50" s="112"/>
      <c r="EMG50" s="112"/>
      <c r="EMH50" s="112"/>
      <c r="EMI50" s="112"/>
      <c r="EMJ50" s="112"/>
      <c r="EMK50" s="112"/>
      <c r="EML50" s="112"/>
      <c r="EMM50" s="112"/>
      <c r="EMN50" s="112"/>
      <c r="EMO50" s="112"/>
      <c r="EMP50" s="112"/>
      <c r="EMQ50" s="112"/>
      <c r="EMR50" s="112"/>
      <c r="EMS50" s="112"/>
      <c r="EMT50" s="112"/>
      <c r="EMU50" s="112"/>
      <c r="EMV50" s="112"/>
      <c r="EMW50" s="112"/>
      <c r="EMX50" s="112"/>
      <c r="EMY50" s="112"/>
      <c r="EMZ50" s="112"/>
      <c r="ENA50" s="112"/>
      <c r="ENB50" s="112"/>
      <c r="ENC50" s="112"/>
      <c r="END50" s="112"/>
      <c r="ENE50" s="112"/>
      <c r="ENF50" s="112"/>
      <c r="ENG50" s="112"/>
      <c r="ENH50" s="112"/>
      <c r="ENI50" s="112"/>
      <c r="ENJ50" s="112"/>
      <c r="ENK50" s="112"/>
      <c r="ENL50" s="112"/>
      <c r="ENM50" s="112"/>
      <c r="ENN50" s="112"/>
      <c r="ENO50" s="112"/>
      <c r="ENP50" s="112"/>
      <c r="ENQ50" s="112"/>
      <c r="ENR50" s="112"/>
      <c r="ENS50" s="112"/>
      <c r="ENT50" s="112"/>
      <c r="ENU50" s="112"/>
      <c r="ENV50" s="112"/>
      <c r="ENW50" s="112"/>
      <c r="ENX50" s="112"/>
      <c r="ENY50" s="112"/>
      <c r="ENZ50" s="112"/>
      <c r="EOA50" s="112"/>
      <c r="EOB50" s="112"/>
      <c r="EOC50" s="112"/>
      <c r="EOD50" s="112"/>
      <c r="EOE50" s="112"/>
      <c r="EOF50" s="112"/>
      <c r="EOG50" s="112"/>
      <c r="EOH50" s="112"/>
      <c r="EOI50" s="112"/>
      <c r="EOJ50" s="112"/>
      <c r="EOK50" s="112"/>
      <c r="EOL50" s="112"/>
      <c r="EOM50" s="112"/>
      <c r="EON50" s="112"/>
      <c r="EOO50" s="112"/>
      <c r="EOP50" s="112"/>
      <c r="EOQ50" s="112"/>
      <c r="EOR50" s="112"/>
      <c r="EOS50" s="112"/>
      <c r="EOT50" s="112"/>
      <c r="EOU50" s="112"/>
      <c r="EOV50" s="112"/>
      <c r="EOW50" s="112"/>
      <c r="EOX50" s="112"/>
      <c r="EOY50" s="112"/>
      <c r="EOZ50" s="112"/>
      <c r="EPA50" s="112"/>
      <c r="EPB50" s="112"/>
      <c r="EPC50" s="112"/>
      <c r="EPD50" s="112"/>
      <c r="EPE50" s="112"/>
      <c r="EPF50" s="112"/>
      <c r="EPG50" s="112"/>
      <c r="EPH50" s="112"/>
      <c r="EPI50" s="112"/>
      <c r="EPJ50" s="112"/>
      <c r="EPK50" s="112"/>
      <c r="EPL50" s="112"/>
      <c r="EPM50" s="112"/>
      <c r="EPN50" s="112"/>
      <c r="EPO50" s="112"/>
      <c r="EPP50" s="112"/>
      <c r="EPQ50" s="112"/>
      <c r="EPR50" s="112"/>
      <c r="EPS50" s="112"/>
      <c r="EPT50" s="112"/>
      <c r="EPU50" s="112"/>
      <c r="EPV50" s="112"/>
      <c r="EPW50" s="112"/>
      <c r="EPX50" s="112"/>
      <c r="EPY50" s="112"/>
      <c r="EPZ50" s="112"/>
      <c r="EQA50" s="112"/>
      <c r="EQB50" s="112"/>
      <c r="EQC50" s="112"/>
      <c r="EQD50" s="112"/>
      <c r="EQE50" s="112"/>
      <c r="EQF50" s="112"/>
      <c r="EQG50" s="112"/>
      <c r="EQH50" s="112"/>
      <c r="EQI50" s="112"/>
      <c r="EQJ50" s="112"/>
      <c r="EQK50" s="112"/>
      <c r="EQL50" s="112"/>
      <c r="EQM50" s="112"/>
      <c r="EQN50" s="112"/>
      <c r="EQO50" s="112"/>
      <c r="EQP50" s="112"/>
      <c r="EQQ50" s="112"/>
      <c r="EQR50" s="112"/>
      <c r="EQS50" s="112"/>
      <c r="EQT50" s="112"/>
      <c r="EQU50" s="112"/>
      <c r="EQV50" s="112"/>
      <c r="EQW50" s="112"/>
      <c r="EQX50" s="112"/>
      <c r="EQY50" s="112"/>
      <c r="EQZ50" s="112"/>
      <c r="ERA50" s="112"/>
      <c r="ERB50" s="112"/>
      <c r="ERC50" s="112"/>
      <c r="ERD50" s="112"/>
      <c r="ERE50" s="112"/>
      <c r="ERF50" s="112"/>
      <c r="ERG50" s="112"/>
      <c r="ERH50" s="112"/>
      <c r="ERI50" s="112"/>
      <c r="ERJ50" s="112"/>
      <c r="ERK50" s="112"/>
      <c r="ERL50" s="112"/>
      <c r="ERM50" s="112"/>
      <c r="ERN50" s="112"/>
      <c r="ERO50" s="112"/>
      <c r="ERP50" s="112"/>
      <c r="ERQ50" s="112"/>
      <c r="ERR50" s="112"/>
      <c r="ERS50" s="112"/>
      <c r="ERT50" s="112"/>
      <c r="ERU50" s="112"/>
      <c r="ERV50" s="112"/>
      <c r="ERW50" s="112"/>
      <c r="ERX50" s="112"/>
      <c r="ERY50" s="112"/>
      <c r="ERZ50" s="112"/>
      <c r="ESA50" s="112"/>
      <c r="ESB50" s="112"/>
      <c r="ESC50" s="112"/>
      <c r="ESD50" s="112"/>
      <c r="ESE50" s="112"/>
      <c r="ESF50" s="112"/>
      <c r="ESG50" s="112"/>
      <c r="ESH50" s="112"/>
      <c r="ESI50" s="112"/>
      <c r="ESJ50" s="112"/>
      <c r="ESK50" s="112"/>
      <c r="ESL50" s="112"/>
      <c r="ESM50" s="112"/>
      <c r="ESN50" s="112"/>
      <c r="ESO50" s="112"/>
      <c r="ESP50" s="112"/>
      <c r="ESQ50" s="112"/>
      <c r="ESR50" s="112"/>
      <c r="ESS50" s="112"/>
      <c r="EST50" s="112"/>
      <c r="ESU50" s="112"/>
      <c r="ESV50" s="112"/>
      <c r="ESW50" s="112"/>
      <c r="ESX50" s="112"/>
      <c r="ESY50" s="112"/>
      <c r="ESZ50" s="112"/>
      <c r="ETA50" s="112"/>
      <c r="ETB50" s="112"/>
      <c r="ETC50" s="112"/>
      <c r="ETD50" s="112"/>
      <c r="ETE50" s="112"/>
      <c r="ETF50" s="112"/>
      <c r="ETG50" s="112"/>
      <c r="ETH50" s="112"/>
      <c r="ETI50" s="112"/>
      <c r="ETJ50" s="112"/>
      <c r="ETK50" s="112"/>
      <c r="ETL50" s="112"/>
      <c r="ETM50" s="112"/>
      <c r="ETN50" s="112"/>
      <c r="ETO50" s="112"/>
      <c r="ETP50" s="112"/>
      <c r="ETQ50" s="112"/>
      <c r="ETR50" s="112"/>
      <c r="ETS50" s="112"/>
      <c r="ETT50" s="112"/>
      <c r="ETU50" s="112"/>
      <c r="ETV50" s="112"/>
      <c r="ETW50" s="112"/>
      <c r="ETX50" s="112"/>
      <c r="ETY50" s="112"/>
      <c r="ETZ50" s="112"/>
      <c r="EUA50" s="112"/>
      <c r="EUB50" s="112"/>
      <c r="EUC50" s="112"/>
      <c r="EUD50" s="112"/>
      <c r="EUE50" s="112"/>
      <c r="EUF50" s="112"/>
      <c r="EUG50" s="112"/>
      <c r="EUH50" s="112"/>
      <c r="EUI50" s="112"/>
      <c r="EUJ50" s="112"/>
      <c r="EUK50" s="112"/>
      <c r="EUL50" s="112"/>
      <c r="EUM50" s="112"/>
      <c r="EUN50" s="112"/>
      <c r="EUO50" s="112"/>
      <c r="EUP50" s="112"/>
      <c r="EUQ50" s="112"/>
      <c r="EUR50" s="112"/>
      <c r="EUS50" s="112"/>
      <c r="EUT50" s="112"/>
      <c r="EUU50" s="112"/>
      <c r="EUV50" s="112"/>
      <c r="EUW50" s="112"/>
      <c r="EUX50" s="112"/>
      <c r="EUY50" s="112"/>
      <c r="EUZ50" s="112"/>
      <c r="EVA50" s="112"/>
      <c r="EVB50" s="112"/>
      <c r="EVC50" s="112"/>
      <c r="EVD50" s="112"/>
      <c r="EVE50" s="112"/>
      <c r="EVF50" s="112"/>
      <c r="EVG50" s="112"/>
      <c r="EVH50" s="112"/>
      <c r="EVI50" s="112"/>
      <c r="EVJ50" s="112"/>
      <c r="EVK50" s="112"/>
      <c r="EVL50" s="112"/>
      <c r="EVM50" s="112"/>
      <c r="EVN50" s="112"/>
      <c r="EVO50" s="112"/>
      <c r="EVP50" s="112"/>
      <c r="EVQ50" s="112"/>
      <c r="EVR50" s="112"/>
      <c r="EVS50" s="112"/>
      <c r="EVT50" s="112"/>
      <c r="EVU50" s="112"/>
      <c r="EVV50" s="112"/>
      <c r="EVW50" s="112"/>
      <c r="EVX50" s="112"/>
      <c r="EVY50" s="112"/>
      <c r="EVZ50" s="112"/>
      <c r="EWA50" s="112"/>
      <c r="EWB50" s="112"/>
      <c r="EWC50" s="112"/>
      <c r="EWD50" s="112"/>
      <c r="EWE50" s="112"/>
      <c r="EWF50" s="112"/>
      <c r="EWG50" s="112"/>
      <c r="EWH50" s="112"/>
      <c r="EWI50" s="112"/>
      <c r="EWJ50" s="112"/>
      <c r="EWK50" s="112"/>
      <c r="EWL50" s="112"/>
      <c r="EWM50" s="112"/>
      <c r="EWN50" s="112"/>
      <c r="EWO50" s="112"/>
      <c r="EWP50" s="112"/>
      <c r="EWQ50" s="112"/>
      <c r="EWR50" s="112"/>
      <c r="EWS50" s="112"/>
      <c r="EWT50" s="112"/>
      <c r="EWU50" s="112"/>
      <c r="EWV50" s="112"/>
      <c r="EWW50" s="112"/>
      <c r="EWX50" s="112"/>
      <c r="EWY50" s="112"/>
      <c r="EWZ50" s="112"/>
      <c r="EXA50" s="112"/>
      <c r="EXB50" s="112"/>
      <c r="EXC50" s="112"/>
      <c r="EXD50" s="112"/>
      <c r="EXE50" s="112"/>
      <c r="EXF50" s="112"/>
      <c r="EXG50" s="112"/>
      <c r="EXH50" s="112"/>
      <c r="EXI50" s="112"/>
      <c r="EXJ50" s="112"/>
      <c r="EXK50" s="112"/>
      <c r="EXL50" s="112"/>
      <c r="EXM50" s="112"/>
      <c r="EXN50" s="112"/>
      <c r="EXO50" s="112"/>
      <c r="EXP50" s="112"/>
      <c r="EXQ50" s="112"/>
      <c r="EXR50" s="112"/>
      <c r="EXS50" s="112"/>
      <c r="EXT50" s="112"/>
      <c r="EXU50" s="112"/>
      <c r="EXV50" s="112"/>
      <c r="EXW50" s="112"/>
      <c r="EXX50" s="112"/>
      <c r="EXY50" s="112"/>
      <c r="EXZ50" s="112"/>
      <c r="EYA50" s="112"/>
      <c r="EYB50" s="112"/>
      <c r="EYC50" s="112"/>
      <c r="EYD50" s="112"/>
      <c r="EYE50" s="112"/>
      <c r="EYF50" s="112"/>
      <c r="EYG50" s="112"/>
      <c r="EYH50" s="112"/>
      <c r="EYI50" s="112"/>
      <c r="EYJ50" s="112"/>
      <c r="EYK50" s="112"/>
      <c r="EYL50" s="112"/>
      <c r="EYM50" s="112"/>
      <c r="EYN50" s="112"/>
      <c r="EYO50" s="112"/>
      <c r="EYP50" s="112"/>
      <c r="EYQ50" s="112"/>
      <c r="EYR50" s="112"/>
      <c r="EYS50" s="112"/>
      <c r="EYT50" s="112"/>
      <c r="EYU50" s="112"/>
      <c r="EYV50" s="112"/>
      <c r="EYW50" s="112"/>
      <c r="EYX50" s="112"/>
      <c r="EYY50" s="112"/>
      <c r="EYZ50" s="112"/>
      <c r="EZA50" s="112"/>
      <c r="EZB50" s="112"/>
      <c r="EZC50" s="112"/>
      <c r="EZD50" s="112"/>
      <c r="EZE50" s="112"/>
      <c r="EZF50" s="112"/>
      <c r="EZG50" s="112"/>
      <c r="EZH50" s="112"/>
      <c r="EZI50" s="112"/>
      <c r="EZJ50" s="112"/>
      <c r="EZK50" s="112"/>
      <c r="EZL50" s="112"/>
      <c r="EZM50" s="112"/>
      <c r="EZN50" s="112"/>
      <c r="EZO50" s="112"/>
      <c r="EZP50" s="112"/>
      <c r="EZQ50" s="112"/>
      <c r="EZR50" s="112"/>
      <c r="EZS50" s="112"/>
      <c r="EZT50" s="112"/>
      <c r="EZU50" s="112"/>
      <c r="EZV50" s="112"/>
      <c r="EZW50" s="112"/>
      <c r="EZX50" s="112"/>
      <c r="EZY50" s="112"/>
      <c r="EZZ50" s="112"/>
      <c r="FAA50" s="112"/>
      <c r="FAB50" s="112"/>
      <c r="FAC50" s="112"/>
      <c r="FAD50" s="112"/>
      <c r="FAE50" s="112"/>
      <c r="FAF50" s="112"/>
      <c r="FAG50" s="112"/>
      <c r="FAH50" s="112"/>
      <c r="FAI50" s="112"/>
      <c r="FAJ50" s="112"/>
      <c r="FAK50" s="112"/>
      <c r="FAL50" s="112"/>
      <c r="FAM50" s="112"/>
      <c r="FAN50" s="112"/>
      <c r="FAO50" s="112"/>
      <c r="FAP50" s="112"/>
      <c r="FAQ50" s="112"/>
      <c r="FAR50" s="112"/>
      <c r="FAS50" s="112"/>
      <c r="FAT50" s="112"/>
      <c r="FAU50" s="112"/>
      <c r="FAV50" s="112"/>
      <c r="FAW50" s="112"/>
      <c r="FAX50" s="112"/>
      <c r="FAY50" s="112"/>
      <c r="FAZ50" s="112"/>
      <c r="FBA50" s="112"/>
      <c r="FBB50" s="112"/>
      <c r="FBC50" s="112"/>
      <c r="FBD50" s="112"/>
      <c r="FBE50" s="112"/>
      <c r="FBF50" s="112"/>
      <c r="FBG50" s="112"/>
      <c r="FBH50" s="112"/>
      <c r="FBI50" s="112"/>
      <c r="FBJ50" s="112"/>
      <c r="FBK50" s="112"/>
      <c r="FBL50" s="112"/>
      <c r="FBM50" s="112"/>
      <c r="FBN50" s="112"/>
      <c r="FBO50" s="112"/>
      <c r="FBP50" s="112"/>
      <c r="FBQ50" s="112"/>
      <c r="FBR50" s="112"/>
      <c r="FBS50" s="112"/>
      <c r="FBT50" s="112"/>
      <c r="FBU50" s="112"/>
      <c r="FBV50" s="112"/>
      <c r="FBW50" s="112"/>
      <c r="FBX50" s="112"/>
      <c r="FBY50" s="112"/>
      <c r="FBZ50" s="112"/>
      <c r="FCA50" s="112"/>
      <c r="FCB50" s="112"/>
      <c r="FCC50" s="112"/>
      <c r="FCD50" s="112"/>
      <c r="FCE50" s="112"/>
      <c r="FCF50" s="112"/>
      <c r="FCG50" s="112"/>
      <c r="FCH50" s="112"/>
      <c r="FCI50" s="112"/>
      <c r="FCJ50" s="112"/>
      <c r="FCK50" s="112"/>
      <c r="FCL50" s="112"/>
      <c r="FCM50" s="112"/>
      <c r="FCN50" s="112"/>
      <c r="FCO50" s="112"/>
      <c r="FCP50" s="112"/>
      <c r="FCQ50" s="112"/>
      <c r="FCR50" s="112"/>
      <c r="FCS50" s="112"/>
      <c r="FCT50" s="112"/>
      <c r="FCU50" s="112"/>
      <c r="FCV50" s="112"/>
      <c r="FCW50" s="112"/>
      <c r="FCX50" s="112"/>
      <c r="FCY50" s="112"/>
      <c r="FCZ50" s="112"/>
      <c r="FDA50" s="112"/>
      <c r="FDB50" s="112"/>
      <c r="FDC50" s="112"/>
      <c r="FDD50" s="112"/>
      <c r="FDE50" s="112"/>
      <c r="FDF50" s="112"/>
      <c r="FDG50" s="112"/>
      <c r="FDH50" s="112"/>
      <c r="FDI50" s="112"/>
      <c r="FDJ50" s="112"/>
      <c r="FDK50" s="112"/>
      <c r="FDL50" s="112"/>
      <c r="FDM50" s="112"/>
      <c r="FDN50" s="112"/>
      <c r="FDO50" s="112"/>
      <c r="FDP50" s="112"/>
      <c r="FDQ50" s="112"/>
      <c r="FDR50" s="112"/>
      <c r="FDS50" s="112"/>
      <c r="FDT50" s="112"/>
      <c r="FDU50" s="112"/>
      <c r="FDV50" s="112"/>
      <c r="FDW50" s="112"/>
      <c r="FDX50" s="112"/>
      <c r="FDY50" s="112"/>
      <c r="FDZ50" s="112"/>
      <c r="FEA50" s="112"/>
      <c r="FEB50" s="112"/>
      <c r="FEC50" s="112"/>
      <c r="FED50" s="112"/>
      <c r="FEE50" s="112"/>
      <c r="FEF50" s="112"/>
      <c r="FEG50" s="112"/>
      <c r="FEH50" s="112"/>
      <c r="FEI50" s="112"/>
      <c r="FEJ50" s="112"/>
      <c r="FEK50" s="112"/>
      <c r="FEL50" s="112"/>
      <c r="FEM50" s="112"/>
      <c r="FEN50" s="112"/>
      <c r="FEO50" s="112"/>
      <c r="FEP50" s="112"/>
      <c r="FEQ50" s="112"/>
      <c r="FER50" s="112"/>
      <c r="FES50" s="112"/>
      <c r="FET50" s="112"/>
      <c r="FEU50" s="112"/>
      <c r="FEV50" s="112"/>
      <c r="FEW50" s="112"/>
      <c r="FEX50" s="112"/>
      <c r="FEY50" s="112"/>
      <c r="FEZ50" s="112"/>
      <c r="FFA50" s="112"/>
      <c r="FFB50" s="112"/>
      <c r="FFC50" s="112"/>
      <c r="FFD50" s="112"/>
      <c r="FFE50" s="112"/>
      <c r="FFF50" s="112"/>
      <c r="FFG50" s="112"/>
      <c r="FFH50" s="112"/>
      <c r="FFI50" s="112"/>
      <c r="FFJ50" s="112"/>
      <c r="FFK50" s="112"/>
      <c r="FFL50" s="112"/>
      <c r="FFM50" s="112"/>
      <c r="FFN50" s="112"/>
      <c r="FFO50" s="112"/>
      <c r="FFP50" s="112"/>
      <c r="FFQ50" s="112"/>
      <c r="FFR50" s="112"/>
      <c r="FFS50" s="112"/>
      <c r="FFT50" s="112"/>
      <c r="FFU50" s="112"/>
      <c r="FFV50" s="112"/>
      <c r="FFW50" s="112"/>
      <c r="FFX50" s="112"/>
      <c r="FFY50" s="112"/>
      <c r="FFZ50" s="112"/>
      <c r="FGA50" s="112"/>
      <c r="FGB50" s="112"/>
      <c r="FGC50" s="112"/>
      <c r="FGD50" s="112"/>
      <c r="FGE50" s="112"/>
      <c r="FGF50" s="112"/>
      <c r="FGG50" s="112"/>
      <c r="FGH50" s="112"/>
      <c r="FGI50" s="112"/>
      <c r="FGJ50" s="112"/>
      <c r="FGK50" s="112"/>
      <c r="FGL50" s="112"/>
      <c r="FGM50" s="112"/>
      <c r="FGN50" s="112"/>
      <c r="FGO50" s="112"/>
      <c r="FGP50" s="112"/>
      <c r="FGQ50" s="112"/>
      <c r="FGR50" s="112"/>
      <c r="FGS50" s="112"/>
      <c r="FGT50" s="112"/>
      <c r="FGU50" s="112"/>
      <c r="FGV50" s="112"/>
      <c r="FGW50" s="112"/>
      <c r="FGX50" s="112"/>
      <c r="FGY50" s="112"/>
      <c r="FGZ50" s="112"/>
      <c r="FHA50" s="112"/>
      <c r="FHB50" s="112"/>
      <c r="FHC50" s="112"/>
      <c r="FHD50" s="112"/>
      <c r="FHE50" s="112"/>
      <c r="FHF50" s="112"/>
      <c r="FHG50" s="112"/>
      <c r="FHH50" s="112"/>
      <c r="FHI50" s="112"/>
      <c r="FHJ50" s="112"/>
      <c r="FHK50" s="112"/>
      <c r="FHL50" s="112"/>
      <c r="FHM50" s="112"/>
      <c r="FHN50" s="112"/>
      <c r="FHO50" s="112"/>
      <c r="FHP50" s="112"/>
      <c r="FHQ50" s="112"/>
      <c r="FHR50" s="112"/>
      <c r="FHS50" s="112"/>
      <c r="FHT50" s="112"/>
      <c r="FHU50" s="112"/>
      <c r="FHV50" s="112"/>
      <c r="FHW50" s="112"/>
      <c r="FHX50" s="112"/>
      <c r="FHY50" s="112"/>
      <c r="FHZ50" s="112"/>
      <c r="FIA50" s="112"/>
      <c r="FIB50" s="112"/>
      <c r="FIC50" s="112"/>
      <c r="FID50" s="112"/>
      <c r="FIE50" s="112"/>
      <c r="FIF50" s="112"/>
      <c r="FIG50" s="112"/>
      <c r="FIH50" s="112"/>
      <c r="FII50" s="112"/>
      <c r="FIJ50" s="112"/>
      <c r="FIK50" s="112"/>
      <c r="FIL50" s="112"/>
      <c r="FIM50" s="112"/>
      <c r="FIN50" s="112"/>
      <c r="FIO50" s="112"/>
      <c r="FIP50" s="112"/>
      <c r="FIQ50" s="112"/>
      <c r="FIR50" s="112"/>
      <c r="FIS50" s="112"/>
      <c r="FIT50" s="112"/>
      <c r="FIU50" s="112"/>
      <c r="FIV50" s="112"/>
      <c r="FIW50" s="112"/>
      <c r="FIX50" s="112"/>
      <c r="FIY50" s="112"/>
      <c r="FIZ50" s="112"/>
      <c r="FJA50" s="112"/>
      <c r="FJB50" s="112"/>
      <c r="FJC50" s="112"/>
      <c r="FJD50" s="112"/>
      <c r="FJE50" s="112"/>
      <c r="FJF50" s="112"/>
      <c r="FJG50" s="112"/>
      <c r="FJH50" s="112"/>
      <c r="FJI50" s="112"/>
      <c r="FJJ50" s="112"/>
      <c r="FJK50" s="112"/>
      <c r="FJL50" s="112"/>
      <c r="FJM50" s="112"/>
      <c r="FJN50" s="112"/>
      <c r="FJO50" s="112"/>
      <c r="FJP50" s="112"/>
      <c r="FJQ50" s="112"/>
      <c r="FJR50" s="112"/>
      <c r="FJS50" s="112"/>
      <c r="FJT50" s="112"/>
      <c r="FJU50" s="112"/>
      <c r="FJV50" s="112"/>
      <c r="FJW50" s="112"/>
      <c r="FJX50" s="112"/>
      <c r="FJY50" s="112"/>
      <c r="FJZ50" s="112"/>
      <c r="FKA50" s="112"/>
      <c r="FKB50" s="112"/>
      <c r="FKC50" s="112"/>
      <c r="FKD50" s="112"/>
      <c r="FKE50" s="112"/>
      <c r="FKF50" s="112"/>
      <c r="FKG50" s="112"/>
      <c r="FKH50" s="112"/>
      <c r="FKI50" s="112"/>
      <c r="FKJ50" s="112"/>
      <c r="FKK50" s="112"/>
      <c r="FKL50" s="112"/>
      <c r="FKM50" s="112"/>
      <c r="FKN50" s="112"/>
      <c r="FKO50" s="112"/>
      <c r="FKP50" s="112"/>
      <c r="FKQ50" s="112"/>
      <c r="FKR50" s="112"/>
      <c r="FKS50" s="112"/>
      <c r="FKT50" s="112"/>
      <c r="FKU50" s="112"/>
      <c r="FKV50" s="112"/>
      <c r="FKW50" s="112"/>
      <c r="FKX50" s="112"/>
      <c r="FKY50" s="112"/>
      <c r="FKZ50" s="112"/>
      <c r="FLA50" s="112"/>
      <c r="FLB50" s="112"/>
      <c r="FLC50" s="112"/>
      <c r="FLD50" s="112"/>
      <c r="FLE50" s="112"/>
      <c r="FLF50" s="112"/>
      <c r="FLG50" s="112"/>
      <c r="FLH50" s="112"/>
      <c r="FLI50" s="112"/>
      <c r="FLJ50" s="112"/>
      <c r="FLK50" s="112"/>
      <c r="FLL50" s="112"/>
      <c r="FLM50" s="112"/>
      <c r="FLN50" s="112"/>
      <c r="FLO50" s="112"/>
      <c r="FLP50" s="112"/>
      <c r="FLQ50" s="112"/>
      <c r="FLR50" s="112"/>
      <c r="FLS50" s="112"/>
      <c r="FLT50" s="112"/>
      <c r="FLU50" s="112"/>
      <c r="FLV50" s="112"/>
      <c r="FLW50" s="112"/>
      <c r="FLX50" s="112"/>
      <c r="FLY50" s="112"/>
      <c r="FLZ50" s="112"/>
      <c r="FMA50" s="112"/>
      <c r="FMB50" s="112"/>
      <c r="FMC50" s="112"/>
      <c r="FMD50" s="112"/>
      <c r="FME50" s="112"/>
      <c r="FMF50" s="112"/>
      <c r="FMG50" s="112"/>
      <c r="FMH50" s="112"/>
      <c r="FMI50" s="112"/>
      <c r="FMJ50" s="112"/>
      <c r="FMK50" s="112"/>
      <c r="FML50" s="112"/>
      <c r="FMM50" s="112"/>
      <c r="FMN50" s="112"/>
      <c r="FMO50" s="112"/>
      <c r="FMP50" s="112"/>
      <c r="FMQ50" s="112"/>
      <c r="FMR50" s="112"/>
      <c r="FMS50" s="112"/>
      <c r="FMT50" s="112"/>
      <c r="FMU50" s="112"/>
      <c r="FMV50" s="112"/>
      <c r="FMW50" s="112"/>
      <c r="FMX50" s="112"/>
      <c r="FMY50" s="112"/>
      <c r="FMZ50" s="112"/>
      <c r="FNA50" s="112"/>
      <c r="FNB50" s="112"/>
      <c r="FNC50" s="112"/>
      <c r="FND50" s="112"/>
      <c r="FNE50" s="112"/>
      <c r="FNF50" s="112"/>
      <c r="FNG50" s="112"/>
      <c r="FNH50" s="112"/>
      <c r="FNI50" s="112"/>
      <c r="FNJ50" s="112"/>
      <c r="FNK50" s="112"/>
      <c r="FNL50" s="112"/>
      <c r="FNM50" s="112"/>
      <c r="FNN50" s="112"/>
      <c r="FNO50" s="112"/>
      <c r="FNP50" s="112"/>
      <c r="FNQ50" s="112"/>
      <c r="FNR50" s="112"/>
      <c r="FNS50" s="112"/>
      <c r="FNT50" s="112"/>
      <c r="FNU50" s="112"/>
      <c r="FNV50" s="112"/>
      <c r="FNW50" s="112"/>
      <c r="FNX50" s="112"/>
      <c r="FNY50" s="112"/>
      <c r="FNZ50" s="112"/>
      <c r="FOA50" s="112"/>
      <c r="FOB50" s="112"/>
      <c r="FOC50" s="112"/>
      <c r="FOD50" s="112"/>
      <c r="FOE50" s="112"/>
      <c r="FOF50" s="112"/>
      <c r="FOG50" s="112"/>
      <c r="FOH50" s="112"/>
      <c r="FOI50" s="112"/>
      <c r="FOJ50" s="112"/>
      <c r="FOK50" s="112"/>
      <c r="FOL50" s="112"/>
      <c r="FOM50" s="112"/>
      <c r="FON50" s="112"/>
      <c r="FOO50" s="112"/>
      <c r="FOP50" s="112"/>
      <c r="FOQ50" s="112"/>
      <c r="FOR50" s="112"/>
      <c r="FOS50" s="112"/>
      <c r="FOT50" s="112"/>
      <c r="FOU50" s="112"/>
      <c r="FOV50" s="112"/>
      <c r="FOW50" s="112"/>
      <c r="FOX50" s="112"/>
      <c r="FOY50" s="112"/>
      <c r="FOZ50" s="112"/>
      <c r="FPA50" s="112"/>
      <c r="FPB50" s="112"/>
      <c r="FPC50" s="112"/>
      <c r="FPD50" s="112"/>
      <c r="FPE50" s="112"/>
      <c r="FPF50" s="112"/>
      <c r="FPG50" s="112"/>
      <c r="FPH50" s="112"/>
      <c r="FPI50" s="112"/>
      <c r="FPJ50" s="112"/>
      <c r="FPK50" s="112"/>
      <c r="FPL50" s="112"/>
      <c r="FPM50" s="112"/>
      <c r="FPN50" s="112"/>
      <c r="FPO50" s="112"/>
      <c r="FPP50" s="112"/>
      <c r="FPQ50" s="112"/>
      <c r="FPR50" s="112"/>
      <c r="FPS50" s="112"/>
      <c r="FPT50" s="112"/>
      <c r="FPU50" s="112"/>
      <c r="FPV50" s="112"/>
      <c r="FPW50" s="112"/>
      <c r="FPX50" s="112"/>
      <c r="FPY50" s="112"/>
      <c r="FPZ50" s="112"/>
      <c r="FQA50" s="112"/>
      <c r="FQB50" s="112"/>
      <c r="FQC50" s="112"/>
      <c r="FQD50" s="112"/>
      <c r="FQE50" s="112"/>
      <c r="FQF50" s="112"/>
      <c r="FQG50" s="112"/>
      <c r="FQH50" s="112"/>
      <c r="FQI50" s="112"/>
      <c r="FQJ50" s="112"/>
      <c r="FQK50" s="112"/>
      <c r="FQL50" s="112"/>
      <c r="FQM50" s="112"/>
      <c r="FQN50" s="112"/>
      <c r="FQO50" s="112"/>
      <c r="FQP50" s="112"/>
      <c r="FQQ50" s="112"/>
      <c r="FQR50" s="112"/>
      <c r="FQS50" s="112"/>
      <c r="FQT50" s="112"/>
      <c r="FQU50" s="112"/>
      <c r="FQV50" s="112"/>
      <c r="FQW50" s="112"/>
      <c r="FQX50" s="112"/>
      <c r="FQY50" s="112"/>
      <c r="FQZ50" s="112"/>
      <c r="FRA50" s="112"/>
      <c r="FRB50" s="112"/>
      <c r="FRC50" s="112"/>
      <c r="FRD50" s="112"/>
      <c r="FRE50" s="112"/>
      <c r="FRF50" s="112"/>
      <c r="FRG50" s="112"/>
      <c r="FRH50" s="112"/>
      <c r="FRI50" s="112"/>
      <c r="FRJ50" s="112"/>
      <c r="FRK50" s="112"/>
      <c r="FRL50" s="112"/>
      <c r="FRM50" s="112"/>
      <c r="FRN50" s="112"/>
      <c r="FRO50" s="112"/>
      <c r="FRP50" s="112"/>
      <c r="FRQ50" s="112"/>
      <c r="FRR50" s="112"/>
      <c r="FRS50" s="112"/>
      <c r="FRT50" s="112"/>
      <c r="FRU50" s="112"/>
      <c r="FRV50" s="112"/>
      <c r="FRW50" s="112"/>
      <c r="FRX50" s="112"/>
      <c r="FRY50" s="112"/>
      <c r="FRZ50" s="112"/>
      <c r="FSA50" s="112"/>
      <c r="FSB50" s="112"/>
      <c r="FSC50" s="112"/>
      <c r="FSD50" s="112"/>
      <c r="FSE50" s="112"/>
      <c r="FSF50" s="112"/>
      <c r="FSG50" s="112"/>
      <c r="FSH50" s="112"/>
      <c r="FSI50" s="112"/>
      <c r="FSJ50" s="112"/>
      <c r="FSK50" s="112"/>
      <c r="FSL50" s="112"/>
      <c r="FSM50" s="112"/>
      <c r="FSN50" s="112"/>
      <c r="FSO50" s="112"/>
      <c r="FSP50" s="112"/>
      <c r="FSQ50" s="112"/>
      <c r="FSR50" s="112"/>
      <c r="FSS50" s="112"/>
      <c r="FST50" s="112"/>
      <c r="FSU50" s="112"/>
      <c r="FSV50" s="112"/>
      <c r="FSW50" s="112"/>
      <c r="FSX50" s="112"/>
      <c r="FSY50" s="112"/>
      <c r="FSZ50" s="112"/>
      <c r="FTA50" s="112"/>
      <c r="FTB50" s="112"/>
      <c r="FTC50" s="112"/>
      <c r="FTD50" s="112"/>
      <c r="FTE50" s="112"/>
      <c r="FTF50" s="112"/>
      <c r="FTG50" s="112"/>
      <c r="FTH50" s="112"/>
      <c r="FTI50" s="112"/>
      <c r="FTJ50" s="112"/>
      <c r="FTK50" s="112"/>
      <c r="FTL50" s="112"/>
      <c r="FTM50" s="112"/>
      <c r="FTN50" s="112"/>
      <c r="FTO50" s="112"/>
      <c r="FTP50" s="112"/>
      <c r="FTQ50" s="112"/>
      <c r="FTR50" s="112"/>
      <c r="FTS50" s="112"/>
      <c r="FTT50" s="112"/>
      <c r="FTU50" s="112"/>
      <c r="FTV50" s="112"/>
      <c r="FTW50" s="112"/>
      <c r="FTX50" s="112"/>
      <c r="FTY50" s="112"/>
      <c r="FTZ50" s="112"/>
      <c r="FUA50" s="112"/>
      <c r="FUB50" s="112"/>
      <c r="FUC50" s="112"/>
      <c r="FUD50" s="112"/>
      <c r="FUE50" s="112"/>
      <c r="FUF50" s="112"/>
      <c r="FUG50" s="112"/>
      <c r="FUH50" s="112"/>
      <c r="FUI50" s="112"/>
      <c r="FUJ50" s="112"/>
      <c r="FUK50" s="112"/>
      <c r="FUL50" s="112"/>
      <c r="FUM50" s="112"/>
      <c r="FUN50" s="112"/>
      <c r="FUO50" s="112"/>
      <c r="FUP50" s="112"/>
      <c r="FUQ50" s="112"/>
      <c r="FUR50" s="112"/>
      <c r="FUS50" s="112"/>
      <c r="FUT50" s="112"/>
      <c r="FUU50" s="112"/>
      <c r="FUV50" s="112"/>
      <c r="FUW50" s="112"/>
      <c r="FUX50" s="112"/>
      <c r="FUY50" s="112"/>
      <c r="FUZ50" s="112"/>
      <c r="FVA50" s="112"/>
      <c r="FVB50" s="112"/>
      <c r="FVC50" s="112"/>
      <c r="FVD50" s="112"/>
      <c r="FVE50" s="112"/>
      <c r="FVF50" s="112"/>
      <c r="FVG50" s="112"/>
      <c r="FVH50" s="112"/>
      <c r="FVI50" s="112"/>
      <c r="FVJ50" s="112"/>
      <c r="FVK50" s="112"/>
      <c r="FVL50" s="112"/>
      <c r="FVM50" s="112"/>
      <c r="FVN50" s="112"/>
      <c r="FVO50" s="112"/>
      <c r="FVP50" s="112"/>
      <c r="FVQ50" s="112"/>
      <c r="FVR50" s="112"/>
      <c r="FVS50" s="112"/>
      <c r="FVT50" s="112"/>
      <c r="FVU50" s="112"/>
      <c r="FVV50" s="112"/>
      <c r="FVW50" s="112"/>
      <c r="FVX50" s="112"/>
      <c r="FVY50" s="112"/>
      <c r="FVZ50" s="112"/>
      <c r="FWA50" s="112"/>
      <c r="FWB50" s="112"/>
      <c r="FWC50" s="112"/>
      <c r="FWD50" s="112"/>
      <c r="FWE50" s="112"/>
      <c r="FWF50" s="112"/>
      <c r="FWG50" s="112"/>
      <c r="FWH50" s="112"/>
      <c r="FWI50" s="112"/>
      <c r="FWJ50" s="112"/>
      <c r="FWK50" s="112"/>
      <c r="FWL50" s="112"/>
      <c r="FWM50" s="112"/>
      <c r="FWN50" s="112"/>
      <c r="FWO50" s="112"/>
      <c r="FWP50" s="112"/>
      <c r="FWQ50" s="112"/>
      <c r="FWR50" s="112"/>
      <c r="FWS50" s="112"/>
      <c r="FWT50" s="112"/>
      <c r="FWU50" s="112"/>
      <c r="FWV50" s="112"/>
      <c r="FWW50" s="112"/>
      <c r="FWX50" s="112"/>
      <c r="FWY50" s="112"/>
      <c r="FWZ50" s="112"/>
      <c r="FXA50" s="112"/>
      <c r="FXB50" s="112"/>
      <c r="FXC50" s="112"/>
      <c r="FXD50" s="112"/>
      <c r="FXE50" s="112"/>
      <c r="FXF50" s="112"/>
      <c r="FXG50" s="112"/>
      <c r="FXH50" s="112"/>
      <c r="FXI50" s="112"/>
      <c r="FXJ50" s="112"/>
      <c r="FXK50" s="112"/>
      <c r="FXL50" s="112"/>
      <c r="FXM50" s="112"/>
      <c r="FXN50" s="112"/>
      <c r="FXO50" s="112"/>
      <c r="FXP50" s="112"/>
      <c r="FXQ50" s="112"/>
      <c r="FXR50" s="112"/>
      <c r="FXS50" s="112"/>
      <c r="FXT50" s="112"/>
      <c r="FXU50" s="112"/>
      <c r="FXV50" s="112"/>
      <c r="FXW50" s="112"/>
      <c r="FXX50" s="112"/>
      <c r="FXY50" s="112"/>
      <c r="FXZ50" s="112"/>
      <c r="FYA50" s="112"/>
      <c r="FYB50" s="112"/>
      <c r="FYC50" s="112"/>
      <c r="FYD50" s="112"/>
      <c r="FYE50" s="112"/>
      <c r="FYF50" s="112"/>
      <c r="FYG50" s="112"/>
      <c r="FYH50" s="112"/>
      <c r="FYI50" s="112"/>
      <c r="FYJ50" s="112"/>
      <c r="FYK50" s="112"/>
      <c r="FYL50" s="112"/>
      <c r="FYM50" s="112"/>
      <c r="FYN50" s="112"/>
      <c r="FYO50" s="112"/>
      <c r="FYP50" s="112"/>
      <c r="FYQ50" s="112"/>
      <c r="FYR50" s="112"/>
      <c r="FYS50" s="112"/>
      <c r="FYT50" s="112"/>
      <c r="FYU50" s="112"/>
      <c r="FYV50" s="112"/>
      <c r="FYW50" s="112"/>
      <c r="FYX50" s="112"/>
      <c r="FYY50" s="112"/>
      <c r="FYZ50" s="112"/>
      <c r="FZA50" s="112"/>
      <c r="FZB50" s="112"/>
      <c r="FZC50" s="112"/>
      <c r="FZD50" s="112"/>
      <c r="FZE50" s="112"/>
      <c r="FZF50" s="112"/>
      <c r="FZG50" s="112"/>
      <c r="FZH50" s="112"/>
      <c r="FZI50" s="112"/>
      <c r="FZJ50" s="112"/>
      <c r="FZK50" s="112"/>
      <c r="FZL50" s="112"/>
      <c r="FZM50" s="112"/>
      <c r="FZN50" s="112"/>
      <c r="FZO50" s="112"/>
      <c r="FZP50" s="112"/>
      <c r="FZQ50" s="112"/>
      <c r="FZR50" s="112"/>
      <c r="FZS50" s="112"/>
      <c r="FZT50" s="112"/>
      <c r="FZU50" s="112"/>
      <c r="FZV50" s="112"/>
      <c r="FZW50" s="112"/>
      <c r="FZX50" s="112"/>
      <c r="FZY50" s="112"/>
      <c r="FZZ50" s="112"/>
      <c r="GAA50" s="112"/>
      <c r="GAB50" s="112"/>
      <c r="GAC50" s="112"/>
      <c r="GAD50" s="112"/>
      <c r="GAE50" s="112"/>
      <c r="GAF50" s="112"/>
      <c r="GAG50" s="112"/>
      <c r="GAH50" s="112"/>
      <c r="GAI50" s="112"/>
      <c r="GAJ50" s="112"/>
      <c r="GAK50" s="112"/>
      <c r="GAL50" s="112"/>
      <c r="GAM50" s="112"/>
      <c r="GAN50" s="112"/>
      <c r="GAO50" s="112"/>
      <c r="GAP50" s="112"/>
      <c r="GAQ50" s="112"/>
      <c r="GAR50" s="112"/>
      <c r="GAS50" s="112"/>
      <c r="GAT50" s="112"/>
      <c r="GAU50" s="112"/>
      <c r="GAV50" s="112"/>
      <c r="GAW50" s="112"/>
      <c r="GAX50" s="112"/>
      <c r="GAY50" s="112"/>
      <c r="GAZ50" s="112"/>
      <c r="GBA50" s="112"/>
      <c r="GBB50" s="112"/>
      <c r="GBC50" s="112"/>
      <c r="GBD50" s="112"/>
      <c r="GBE50" s="112"/>
      <c r="GBF50" s="112"/>
      <c r="GBG50" s="112"/>
      <c r="GBH50" s="112"/>
      <c r="GBI50" s="112"/>
      <c r="GBJ50" s="112"/>
      <c r="GBK50" s="112"/>
      <c r="GBL50" s="112"/>
      <c r="GBM50" s="112"/>
      <c r="GBN50" s="112"/>
      <c r="GBO50" s="112"/>
      <c r="GBP50" s="112"/>
      <c r="GBQ50" s="112"/>
      <c r="GBR50" s="112"/>
      <c r="GBS50" s="112"/>
      <c r="GBT50" s="112"/>
      <c r="GBU50" s="112"/>
      <c r="GBV50" s="112"/>
      <c r="GBW50" s="112"/>
      <c r="GBX50" s="112"/>
      <c r="GBY50" s="112"/>
      <c r="GBZ50" s="112"/>
      <c r="GCA50" s="112"/>
      <c r="GCB50" s="112"/>
      <c r="GCC50" s="112"/>
      <c r="GCD50" s="112"/>
      <c r="GCE50" s="112"/>
      <c r="GCF50" s="112"/>
      <c r="GCG50" s="112"/>
      <c r="GCH50" s="112"/>
      <c r="GCI50" s="112"/>
      <c r="GCJ50" s="112"/>
      <c r="GCK50" s="112"/>
      <c r="GCL50" s="112"/>
      <c r="GCM50" s="112"/>
      <c r="GCN50" s="112"/>
      <c r="GCO50" s="112"/>
      <c r="GCP50" s="112"/>
      <c r="GCQ50" s="112"/>
      <c r="GCR50" s="112"/>
      <c r="GCS50" s="112"/>
      <c r="GCT50" s="112"/>
      <c r="GCU50" s="112"/>
      <c r="GCV50" s="112"/>
      <c r="GCW50" s="112"/>
      <c r="GCX50" s="112"/>
      <c r="GCY50" s="112"/>
      <c r="GCZ50" s="112"/>
      <c r="GDA50" s="112"/>
      <c r="GDB50" s="112"/>
      <c r="GDC50" s="112"/>
      <c r="GDD50" s="112"/>
      <c r="GDE50" s="112"/>
      <c r="GDF50" s="112"/>
      <c r="GDG50" s="112"/>
      <c r="GDH50" s="112"/>
      <c r="GDI50" s="112"/>
      <c r="GDJ50" s="112"/>
      <c r="GDK50" s="112"/>
      <c r="GDL50" s="112"/>
      <c r="GDM50" s="112"/>
      <c r="GDN50" s="112"/>
      <c r="GDO50" s="112"/>
      <c r="GDP50" s="112"/>
      <c r="GDQ50" s="112"/>
      <c r="GDR50" s="112"/>
      <c r="GDS50" s="112"/>
      <c r="GDT50" s="112"/>
      <c r="GDU50" s="112"/>
      <c r="GDV50" s="112"/>
      <c r="GDW50" s="112"/>
      <c r="GDX50" s="112"/>
      <c r="GDY50" s="112"/>
      <c r="GDZ50" s="112"/>
      <c r="GEA50" s="112"/>
      <c r="GEB50" s="112"/>
      <c r="GEC50" s="112"/>
      <c r="GED50" s="112"/>
      <c r="GEE50" s="112"/>
      <c r="GEF50" s="112"/>
      <c r="GEG50" s="112"/>
      <c r="GEH50" s="112"/>
      <c r="GEI50" s="112"/>
      <c r="GEJ50" s="112"/>
      <c r="GEK50" s="112"/>
      <c r="GEL50" s="112"/>
      <c r="GEM50" s="112"/>
      <c r="GEN50" s="112"/>
      <c r="GEO50" s="112"/>
      <c r="GEP50" s="112"/>
      <c r="GEQ50" s="112"/>
      <c r="GER50" s="112"/>
      <c r="GES50" s="112"/>
      <c r="GET50" s="112"/>
      <c r="GEU50" s="112"/>
      <c r="GEV50" s="112"/>
      <c r="GEW50" s="112"/>
      <c r="GEX50" s="112"/>
      <c r="GEY50" s="112"/>
      <c r="GEZ50" s="112"/>
      <c r="GFA50" s="112"/>
      <c r="GFB50" s="112"/>
      <c r="GFC50" s="112"/>
      <c r="GFD50" s="112"/>
      <c r="GFE50" s="112"/>
      <c r="GFF50" s="112"/>
      <c r="GFG50" s="112"/>
      <c r="GFH50" s="112"/>
      <c r="GFI50" s="112"/>
      <c r="GFJ50" s="112"/>
      <c r="GFK50" s="112"/>
      <c r="GFL50" s="112"/>
      <c r="GFM50" s="112"/>
      <c r="GFN50" s="112"/>
      <c r="GFO50" s="112"/>
      <c r="GFP50" s="112"/>
      <c r="GFQ50" s="112"/>
      <c r="GFR50" s="112"/>
      <c r="GFS50" s="112"/>
      <c r="GFT50" s="112"/>
      <c r="GFU50" s="112"/>
      <c r="GFV50" s="112"/>
      <c r="GFW50" s="112"/>
      <c r="GFX50" s="112"/>
      <c r="GFY50" s="112"/>
      <c r="GFZ50" s="112"/>
      <c r="GGA50" s="112"/>
      <c r="GGB50" s="112"/>
      <c r="GGC50" s="112"/>
      <c r="GGD50" s="112"/>
      <c r="GGE50" s="112"/>
      <c r="GGF50" s="112"/>
      <c r="GGG50" s="112"/>
      <c r="GGH50" s="112"/>
      <c r="GGI50" s="112"/>
      <c r="GGJ50" s="112"/>
      <c r="GGK50" s="112"/>
      <c r="GGL50" s="112"/>
      <c r="GGM50" s="112"/>
      <c r="GGN50" s="112"/>
      <c r="GGO50" s="112"/>
      <c r="GGP50" s="112"/>
      <c r="GGQ50" s="112"/>
      <c r="GGR50" s="112"/>
      <c r="GGS50" s="112"/>
      <c r="GGT50" s="112"/>
      <c r="GGU50" s="112"/>
      <c r="GGV50" s="112"/>
      <c r="GGW50" s="112"/>
      <c r="GGX50" s="112"/>
      <c r="GGY50" s="112"/>
      <c r="GGZ50" s="112"/>
      <c r="GHA50" s="112"/>
      <c r="GHB50" s="112"/>
      <c r="GHC50" s="112"/>
      <c r="GHD50" s="112"/>
      <c r="GHE50" s="112"/>
      <c r="GHF50" s="112"/>
      <c r="GHG50" s="112"/>
      <c r="GHH50" s="112"/>
      <c r="GHI50" s="112"/>
      <c r="GHJ50" s="112"/>
      <c r="GHK50" s="112"/>
      <c r="GHL50" s="112"/>
      <c r="GHM50" s="112"/>
      <c r="GHN50" s="112"/>
      <c r="GHO50" s="112"/>
      <c r="GHP50" s="112"/>
      <c r="GHQ50" s="112"/>
      <c r="GHR50" s="112"/>
      <c r="GHS50" s="112"/>
      <c r="GHT50" s="112"/>
      <c r="GHU50" s="112"/>
      <c r="GHV50" s="112"/>
      <c r="GHW50" s="112"/>
      <c r="GHX50" s="112"/>
      <c r="GHY50" s="112"/>
      <c r="GHZ50" s="112"/>
      <c r="GIA50" s="112"/>
      <c r="GIB50" s="112"/>
      <c r="GIC50" s="112"/>
      <c r="GID50" s="112"/>
      <c r="GIE50" s="112"/>
      <c r="GIF50" s="112"/>
      <c r="GIG50" s="112"/>
      <c r="GIH50" s="112"/>
      <c r="GII50" s="112"/>
      <c r="GIJ50" s="112"/>
      <c r="GIK50" s="112"/>
      <c r="GIL50" s="112"/>
      <c r="GIM50" s="112"/>
      <c r="GIN50" s="112"/>
      <c r="GIO50" s="112"/>
      <c r="GIP50" s="112"/>
      <c r="GIQ50" s="112"/>
      <c r="GIR50" s="112"/>
      <c r="GIS50" s="112"/>
      <c r="GIT50" s="112"/>
      <c r="GIU50" s="112"/>
      <c r="GIV50" s="112"/>
      <c r="GIW50" s="112"/>
      <c r="GIX50" s="112"/>
      <c r="GIY50" s="112"/>
      <c r="GIZ50" s="112"/>
      <c r="GJA50" s="112"/>
      <c r="GJB50" s="112"/>
      <c r="GJC50" s="112"/>
      <c r="GJD50" s="112"/>
      <c r="GJE50" s="112"/>
      <c r="GJF50" s="112"/>
      <c r="GJG50" s="112"/>
      <c r="GJH50" s="112"/>
      <c r="GJI50" s="112"/>
      <c r="GJJ50" s="112"/>
      <c r="GJK50" s="112"/>
      <c r="GJL50" s="112"/>
      <c r="GJM50" s="112"/>
      <c r="GJN50" s="112"/>
      <c r="GJO50" s="112"/>
      <c r="GJP50" s="112"/>
      <c r="GJQ50" s="112"/>
      <c r="GJR50" s="112"/>
      <c r="GJS50" s="112"/>
      <c r="GJT50" s="112"/>
      <c r="GJU50" s="112"/>
      <c r="GJV50" s="112"/>
      <c r="GJW50" s="112"/>
      <c r="GJX50" s="112"/>
      <c r="GJY50" s="112"/>
      <c r="GJZ50" s="112"/>
      <c r="GKA50" s="112"/>
      <c r="GKB50" s="112"/>
      <c r="GKC50" s="112"/>
      <c r="GKD50" s="112"/>
      <c r="GKE50" s="112"/>
      <c r="GKF50" s="112"/>
      <c r="GKG50" s="112"/>
      <c r="GKH50" s="112"/>
      <c r="GKI50" s="112"/>
      <c r="GKJ50" s="112"/>
      <c r="GKK50" s="112"/>
      <c r="GKL50" s="112"/>
      <c r="GKM50" s="112"/>
      <c r="GKN50" s="112"/>
      <c r="GKO50" s="112"/>
      <c r="GKP50" s="112"/>
      <c r="GKQ50" s="112"/>
      <c r="GKR50" s="112"/>
      <c r="GKS50" s="112"/>
      <c r="GKT50" s="112"/>
      <c r="GKU50" s="112"/>
      <c r="GKV50" s="112"/>
      <c r="GKW50" s="112"/>
      <c r="GKX50" s="112"/>
      <c r="GKY50" s="112"/>
      <c r="GKZ50" s="112"/>
      <c r="GLA50" s="112"/>
      <c r="GLB50" s="112"/>
      <c r="GLC50" s="112"/>
      <c r="GLD50" s="112"/>
      <c r="GLE50" s="112"/>
      <c r="GLF50" s="112"/>
      <c r="GLG50" s="112"/>
      <c r="GLH50" s="112"/>
      <c r="GLI50" s="112"/>
      <c r="GLJ50" s="112"/>
      <c r="GLK50" s="112"/>
      <c r="GLL50" s="112"/>
      <c r="GLM50" s="112"/>
      <c r="GLN50" s="112"/>
      <c r="GLO50" s="112"/>
      <c r="GLP50" s="112"/>
      <c r="GLQ50" s="112"/>
      <c r="GLR50" s="112"/>
      <c r="GLS50" s="112"/>
      <c r="GLT50" s="112"/>
      <c r="GLU50" s="112"/>
      <c r="GLV50" s="112"/>
      <c r="GLW50" s="112"/>
      <c r="GLX50" s="112"/>
      <c r="GLY50" s="112"/>
      <c r="GLZ50" s="112"/>
      <c r="GMA50" s="112"/>
      <c r="GMB50" s="112"/>
      <c r="GMC50" s="112"/>
      <c r="GMD50" s="112"/>
      <c r="GME50" s="112"/>
      <c r="GMF50" s="112"/>
      <c r="GMG50" s="112"/>
      <c r="GMH50" s="112"/>
      <c r="GMI50" s="112"/>
      <c r="GMJ50" s="112"/>
      <c r="GMK50" s="112"/>
      <c r="GML50" s="112"/>
      <c r="GMM50" s="112"/>
      <c r="GMN50" s="112"/>
      <c r="GMO50" s="112"/>
      <c r="GMP50" s="112"/>
      <c r="GMQ50" s="112"/>
      <c r="GMR50" s="112"/>
      <c r="GMS50" s="112"/>
      <c r="GMT50" s="112"/>
      <c r="GMU50" s="112"/>
      <c r="GMV50" s="112"/>
      <c r="GMW50" s="112"/>
      <c r="GMX50" s="112"/>
      <c r="GMY50" s="112"/>
      <c r="GMZ50" s="112"/>
      <c r="GNA50" s="112"/>
      <c r="GNB50" s="112"/>
      <c r="GNC50" s="112"/>
      <c r="GND50" s="112"/>
      <c r="GNE50" s="112"/>
      <c r="GNF50" s="112"/>
      <c r="GNG50" s="112"/>
      <c r="GNH50" s="112"/>
      <c r="GNI50" s="112"/>
      <c r="GNJ50" s="112"/>
      <c r="GNK50" s="112"/>
      <c r="GNL50" s="112"/>
      <c r="GNM50" s="112"/>
      <c r="GNN50" s="112"/>
      <c r="GNO50" s="112"/>
      <c r="GNP50" s="112"/>
      <c r="GNQ50" s="112"/>
      <c r="GNR50" s="112"/>
      <c r="GNS50" s="112"/>
      <c r="GNT50" s="112"/>
      <c r="GNU50" s="112"/>
      <c r="GNV50" s="112"/>
      <c r="GNW50" s="112"/>
      <c r="GNX50" s="112"/>
      <c r="GNY50" s="112"/>
      <c r="GNZ50" s="112"/>
      <c r="GOA50" s="112"/>
      <c r="GOB50" s="112"/>
      <c r="GOC50" s="112"/>
      <c r="GOD50" s="112"/>
      <c r="GOE50" s="112"/>
      <c r="GOF50" s="112"/>
      <c r="GOG50" s="112"/>
      <c r="GOH50" s="112"/>
      <c r="GOI50" s="112"/>
      <c r="GOJ50" s="112"/>
      <c r="GOK50" s="112"/>
      <c r="GOL50" s="112"/>
      <c r="GOM50" s="112"/>
      <c r="GON50" s="112"/>
      <c r="GOO50" s="112"/>
      <c r="GOP50" s="112"/>
      <c r="GOQ50" s="112"/>
      <c r="GOR50" s="112"/>
      <c r="GOS50" s="112"/>
      <c r="GOT50" s="112"/>
      <c r="GOU50" s="112"/>
      <c r="GOV50" s="112"/>
      <c r="GOW50" s="112"/>
      <c r="GOX50" s="112"/>
      <c r="GOY50" s="112"/>
      <c r="GOZ50" s="112"/>
      <c r="GPA50" s="112"/>
      <c r="GPB50" s="112"/>
      <c r="GPC50" s="112"/>
      <c r="GPD50" s="112"/>
      <c r="GPE50" s="112"/>
      <c r="GPF50" s="112"/>
      <c r="GPG50" s="112"/>
      <c r="GPH50" s="112"/>
      <c r="GPI50" s="112"/>
      <c r="GPJ50" s="112"/>
      <c r="GPK50" s="112"/>
      <c r="GPL50" s="112"/>
      <c r="GPM50" s="112"/>
      <c r="GPN50" s="112"/>
      <c r="GPO50" s="112"/>
      <c r="GPP50" s="112"/>
      <c r="GPQ50" s="112"/>
      <c r="GPR50" s="112"/>
      <c r="GPS50" s="112"/>
      <c r="GPT50" s="112"/>
      <c r="GPU50" s="112"/>
      <c r="GPV50" s="112"/>
      <c r="GPW50" s="112"/>
      <c r="GPX50" s="112"/>
      <c r="GPY50" s="112"/>
      <c r="GPZ50" s="112"/>
      <c r="GQA50" s="112"/>
      <c r="GQB50" s="112"/>
      <c r="GQC50" s="112"/>
      <c r="GQD50" s="112"/>
      <c r="GQE50" s="112"/>
      <c r="GQF50" s="112"/>
      <c r="GQG50" s="112"/>
      <c r="GQH50" s="112"/>
      <c r="GQI50" s="112"/>
      <c r="GQJ50" s="112"/>
      <c r="GQK50" s="112"/>
      <c r="GQL50" s="112"/>
      <c r="GQM50" s="112"/>
      <c r="GQN50" s="112"/>
      <c r="GQO50" s="112"/>
      <c r="GQP50" s="112"/>
      <c r="GQQ50" s="112"/>
      <c r="GQR50" s="112"/>
      <c r="GQS50" s="112"/>
      <c r="GQT50" s="112"/>
      <c r="GQU50" s="112"/>
      <c r="GQV50" s="112"/>
      <c r="GQW50" s="112"/>
      <c r="GQX50" s="112"/>
      <c r="GQY50" s="112"/>
      <c r="GQZ50" s="112"/>
      <c r="GRA50" s="112"/>
      <c r="GRB50" s="112"/>
      <c r="GRC50" s="112"/>
      <c r="GRD50" s="112"/>
      <c r="GRE50" s="112"/>
      <c r="GRF50" s="112"/>
      <c r="GRG50" s="112"/>
      <c r="GRH50" s="112"/>
      <c r="GRI50" s="112"/>
      <c r="GRJ50" s="112"/>
      <c r="GRK50" s="112"/>
      <c r="GRL50" s="112"/>
      <c r="GRM50" s="112"/>
      <c r="GRN50" s="112"/>
      <c r="GRO50" s="112"/>
      <c r="GRP50" s="112"/>
      <c r="GRQ50" s="112"/>
      <c r="GRR50" s="112"/>
      <c r="GRS50" s="112"/>
      <c r="GRT50" s="112"/>
      <c r="GRU50" s="112"/>
      <c r="GRV50" s="112"/>
      <c r="GRW50" s="112"/>
      <c r="GRX50" s="112"/>
      <c r="GRY50" s="112"/>
      <c r="GRZ50" s="112"/>
      <c r="GSA50" s="112"/>
      <c r="GSB50" s="112"/>
      <c r="GSC50" s="112"/>
      <c r="GSD50" s="112"/>
      <c r="GSE50" s="112"/>
      <c r="GSF50" s="112"/>
      <c r="GSG50" s="112"/>
      <c r="GSH50" s="112"/>
      <c r="GSI50" s="112"/>
      <c r="GSJ50" s="112"/>
      <c r="GSK50" s="112"/>
      <c r="GSL50" s="112"/>
      <c r="GSM50" s="112"/>
      <c r="GSN50" s="112"/>
      <c r="GSO50" s="112"/>
      <c r="GSP50" s="112"/>
      <c r="GSQ50" s="112"/>
      <c r="GSR50" s="112"/>
      <c r="GSS50" s="112"/>
      <c r="GST50" s="112"/>
      <c r="GSU50" s="112"/>
      <c r="GSV50" s="112"/>
      <c r="GSW50" s="112"/>
      <c r="GSX50" s="112"/>
      <c r="GSY50" s="112"/>
      <c r="GSZ50" s="112"/>
      <c r="GTA50" s="112"/>
      <c r="GTB50" s="112"/>
      <c r="GTC50" s="112"/>
      <c r="GTD50" s="112"/>
      <c r="GTE50" s="112"/>
      <c r="GTF50" s="112"/>
      <c r="GTG50" s="112"/>
      <c r="GTH50" s="112"/>
      <c r="GTI50" s="112"/>
      <c r="GTJ50" s="112"/>
      <c r="GTK50" s="112"/>
      <c r="GTL50" s="112"/>
      <c r="GTM50" s="112"/>
      <c r="GTN50" s="112"/>
      <c r="GTO50" s="112"/>
      <c r="GTP50" s="112"/>
      <c r="GTQ50" s="112"/>
      <c r="GTR50" s="112"/>
      <c r="GTS50" s="112"/>
      <c r="GTT50" s="112"/>
      <c r="GTU50" s="112"/>
      <c r="GTV50" s="112"/>
      <c r="GTW50" s="112"/>
      <c r="GTX50" s="112"/>
      <c r="GTY50" s="112"/>
      <c r="GTZ50" s="112"/>
      <c r="GUA50" s="112"/>
      <c r="GUB50" s="112"/>
      <c r="GUC50" s="112"/>
      <c r="GUD50" s="112"/>
      <c r="GUE50" s="112"/>
      <c r="GUF50" s="112"/>
      <c r="GUG50" s="112"/>
      <c r="GUH50" s="112"/>
      <c r="GUI50" s="112"/>
      <c r="GUJ50" s="112"/>
      <c r="GUK50" s="112"/>
      <c r="GUL50" s="112"/>
      <c r="GUM50" s="112"/>
      <c r="GUN50" s="112"/>
      <c r="GUO50" s="112"/>
      <c r="GUP50" s="112"/>
      <c r="GUQ50" s="112"/>
      <c r="GUR50" s="112"/>
      <c r="GUS50" s="112"/>
      <c r="GUT50" s="112"/>
      <c r="GUU50" s="112"/>
      <c r="GUV50" s="112"/>
      <c r="GUW50" s="112"/>
      <c r="GUX50" s="112"/>
      <c r="GUY50" s="112"/>
      <c r="GUZ50" s="112"/>
      <c r="GVA50" s="112"/>
      <c r="GVB50" s="112"/>
      <c r="GVC50" s="112"/>
      <c r="GVD50" s="112"/>
      <c r="GVE50" s="112"/>
      <c r="GVF50" s="112"/>
      <c r="GVG50" s="112"/>
      <c r="GVH50" s="112"/>
      <c r="GVI50" s="112"/>
      <c r="GVJ50" s="112"/>
      <c r="GVK50" s="112"/>
      <c r="GVL50" s="112"/>
      <c r="GVM50" s="112"/>
      <c r="GVN50" s="112"/>
      <c r="GVO50" s="112"/>
      <c r="GVP50" s="112"/>
      <c r="GVQ50" s="112"/>
      <c r="GVR50" s="112"/>
      <c r="GVS50" s="112"/>
      <c r="GVT50" s="112"/>
      <c r="GVU50" s="112"/>
      <c r="GVV50" s="112"/>
      <c r="GVW50" s="112"/>
      <c r="GVX50" s="112"/>
      <c r="GVY50" s="112"/>
      <c r="GVZ50" s="112"/>
      <c r="GWA50" s="112"/>
      <c r="GWB50" s="112"/>
      <c r="GWC50" s="112"/>
      <c r="GWD50" s="112"/>
      <c r="GWE50" s="112"/>
      <c r="GWF50" s="112"/>
      <c r="GWG50" s="112"/>
      <c r="GWH50" s="112"/>
      <c r="GWI50" s="112"/>
      <c r="GWJ50" s="112"/>
      <c r="GWK50" s="112"/>
      <c r="GWL50" s="112"/>
      <c r="GWM50" s="112"/>
      <c r="GWN50" s="112"/>
      <c r="GWO50" s="112"/>
      <c r="GWP50" s="112"/>
      <c r="GWQ50" s="112"/>
      <c r="GWR50" s="112"/>
      <c r="GWS50" s="112"/>
      <c r="GWT50" s="112"/>
      <c r="GWU50" s="112"/>
      <c r="GWV50" s="112"/>
      <c r="GWW50" s="112"/>
      <c r="GWX50" s="112"/>
      <c r="GWY50" s="112"/>
      <c r="GWZ50" s="112"/>
      <c r="GXA50" s="112"/>
      <c r="GXB50" s="112"/>
      <c r="GXC50" s="112"/>
      <c r="GXD50" s="112"/>
      <c r="GXE50" s="112"/>
      <c r="GXF50" s="112"/>
      <c r="GXG50" s="112"/>
      <c r="GXH50" s="112"/>
      <c r="GXI50" s="112"/>
      <c r="GXJ50" s="112"/>
      <c r="GXK50" s="112"/>
      <c r="GXL50" s="112"/>
      <c r="GXM50" s="112"/>
      <c r="GXN50" s="112"/>
      <c r="GXO50" s="112"/>
      <c r="GXP50" s="112"/>
      <c r="GXQ50" s="112"/>
      <c r="GXR50" s="112"/>
      <c r="GXS50" s="112"/>
      <c r="GXT50" s="112"/>
      <c r="GXU50" s="112"/>
      <c r="GXV50" s="112"/>
      <c r="GXW50" s="112"/>
      <c r="GXX50" s="112"/>
      <c r="GXY50" s="112"/>
      <c r="GXZ50" s="112"/>
      <c r="GYA50" s="112"/>
      <c r="GYB50" s="112"/>
      <c r="GYC50" s="112"/>
      <c r="GYD50" s="112"/>
      <c r="GYE50" s="112"/>
      <c r="GYF50" s="112"/>
      <c r="GYG50" s="112"/>
      <c r="GYH50" s="112"/>
      <c r="GYI50" s="112"/>
      <c r="GYJ50" s="112"/>
      <c r="GYK50" s="112"/>
      <c r="GYL50" s="112"/>
      <c r="GYM50" s="112"/>
      <c r="GYN50" s="112"/>
      <c r="GYO50" s="112"/>
      <c r="GYP50" s="112"/>
      <c r="GYQ50" s="112"/>
      <c r="GYR50" s="112"/>
      <c r="GYS50" s="112"/>
      <c r="GYT50" s="112"/>
      <c r="GYU50" s="112"/>
      <c r="GYV50" s="112"/>
      <c r="GYW50" s="112"/>
      <c r="GYX50" s="112"/>
      <c r="GYY50" s="112"/>
      <c r="GYZ50" s="112"/>
      <c r="GZA50" s="112"/>
      <c r="GZB50" s="112"/>
      <c r="GZC50" s="112"/>
      <c r="GZD50" s="112"/>
      <c r="GZE50" s="112"/>
      <c r="GZF50" s="112"/>
      <c r="GZG50" s="112"/>
      <c r="GZH50" s="112"/>
      <c r="GZI50" s="112"/>
      <c r="GZJ50" s="112"/>
      <c r="GZK50" s="112"/>
      <c r="GZL50" s="112"/>
      <c r="GZM50" s="112"/>
      <c r="GZN50" s="112"/>
      <c r="GZO50" s="112"/>
      <c r="GZP50" s="112"/>
      <c r="GZQ50" s="112"/>
      <c r="GZR50" s="112"/>
      <c r="GZS50" s="112"/>
      <c r="GZT50" s="112"/>
      <c r="GZU50" s="112"/>
      <c r="GZV50" s="112"/>
      <c r="GZW50" s="112"/>
      <c r="GZX50" s="112"/>
      <c r="GZY50" s="112"/>
      <c r="GZZ50" s="112"/>
      <c r="HAA50" s="112"/>
      <c r="HAB50" s="112"/>
      <c r="HAC50" s="112"/>
      <c r="HAD50" s="112"/>
      <c r="HAE50" s="112"/>
      <c r="HAF50" s="112"/>
      <c r="HAG50" s="112"/>
      <c r="HAH50" s="112"/>
      <c r="HAI50" s="112"/>
      <c r="HAJ50" s="112"/>
      <c r="HAK50" s="112"/>
      <c r="HAL50" s="112"/>
      <c r="HAM50" s="112"/>
      <c r="HAN50" s="112"/>
      <c r="HAO50" s="112"/>
      <c r="HAP50" s="112"/>
      <c r="HAQ50" s="112"/>
      <c r="HAR50" s="112"/>
      <c r="HAS50" s="112"/>
      <c r="HAT50" s="112"/>
      <c r="HAU50" s="112"/>
      <c r="HAV50" s="112"/>
      <c r="HAW50" s="112"/>
      <c r="HAX50" s="112"/>
      <c r="HAY50" s="112"/>
      <c r="HAZ50" s="112"/>
      <c r="HBA50" s="112"/>
      <c r="HBB50" s="112"/>
      <c r="HBC50" s="112"/>
      <c r="HBD50" s="112"/>
      <c r="HBE50" s="112"/>
      <c r="HBF50" s="112"/>
      <c r="HBG50" s="112"/>
      <c r="HBH50" s="112"/>
      <c r="HBI50" s="112"/>
      <c r="HBJ50" s="112"/>
      <c r="HBK50" s="112"/>
      <c r="HBL50" s="112"/>
      <c r="HBM50" s="112"/>
      <c r="HBN50" s="112"/>
      <c r="HBO50" s="112"/>
      <c r="HBP50" s="112"/>
      <c r="HBQ50" s="112"/>
      <c r="HBR50" s="112"/>
      <c r="HBS50" s="112"/>
      <c r="HBT50" s="112"/>
      <c r="HBU50" s="112"/>
      <c r="HBV50" s="112"/>
      <c r="HBW50" s="112"/>
      <c r="HBX50" s="112"/>
      <c r="HBY50" s="112"/>
      <c r="HBZ50" s="112"/>
      <c r="HCA50" s="112"/>
      <c r="HCB50" s="112"/>
      <c r="HCC50" s="112"/>
      <c r="HCD50" s="112"/>
      <c r="HCE50" s="112"/>
      <c r="HCF50" s="112"/>
      <c r="HCG50" s="112"/>
      <c r="HCH50" s="112"/>
      <c r="HCI50" s="112"/>
      <c r="HCJ50" s="112"/>
      <c r="HCK50" s="112"/>
      <c r="HCL50" s="112"/>
      <c r="HCM50" s="112"/>
      <c r="HCN50" s="112"/>
      <c r="HCO50" s="112"/>
      <c r="HCP50" s="112"/>
      <c r="HCQ50" s="112"/>
      <c r="HCR50" s="112"/>
      <c r="HCS50" s="112"/>
      <c r="HCT50" s="112"/>
      <c r="HCU50" s="112"/>
      <c r="HCV50" s="112"/>
      <c r="HCW50" s="112"/>
      <c r="HCX50" s="112"/>
      <c r="HCY50" s="112"/>
      <c r="HCZ50" s="112"/>
      <c r="HDA50" s="112"/>
      <c r="HDB50" s="112"/>
      <c r="HDC50" s="112"/>
      <c r="HDD50" s="112"/>
      <c r="HDE50" s="112"/>
      <c r="HDF50" s="112"/>
      <c r="HDG50" s="112"/>
      <c r="HDH50" s="112"/>
      <c r="HDI50" s="112"/>
      <c r="HDJ50" s="112"/>
      <c r="HDK50" s="112"/>
      <c r="HDL50" s="112"/>
      <c r="HDM50" s="112"/>
      <c r="HDN50" s="112"/>
      <c r="HDO50" s="112"/>
      <c r="HDP50" s="112"/>
      <c r="HDQ50" s="112"/>
      <c r="HDR50" s="112"/>
      <c r="HDS50" s="112"/>
      <c r="HDT50" s="112"/>
      <c r="HDU50" s="112"/>
      <c r="HDV50" s="112"/>
      <c r="HDW50" s="112"/>
      <c r="HDX50" s="112"/>
      <c r="HDY50" s="112"/>
      <c r="HDZ50" s="112"/>
      <c r="HEA50" s="112"/>
      <c r="HEB50" s="112"/>
      <c r="HEC50" s="112"/>
      <c r="HED50" s="112"/>
      <c r="HEE50" s="112"/>
      <c r="HEF50" s="112"/>
      <c r="HEG50" s="112"/>
      <c r="HEH50" s="112"/>
      <c r="HEI50" s="112"/>
      <c r="HEJ50" s="112"/>
      <c r="HEK50" s="112"/>
      <c r="HEL50" s="112"/>
      <c r="HEM50" s="112"/>
      <c r="HEN50" s="112"/>
      <c r="HEO50" s="112"/>
      <c r="HEP50" s="112"/>
      <c r="HEQ50" s="112"/>
      <c r="HER50" s="112"/>
      <c r="HES50" s="112"/>
      <c r="HET50" s="112"/>
      <c r="HEU50" s="112"/>
      <c r="HEV50" s="112"/>
      <c r="HEW50" s="112"/>
      <c r="HEX50" s="112"/>
      <c r="HEY50" s="112"/>
      <c r="HEZ50" s="112"/>
      <c r="HFA50" s="112"/>
      <c r="HFB50" s="112"/>
      <c r="HFC50" s="112"/>
      <c r="HFD50" s="112"/>
      <c r="HFE50" s="112"/>
      <c r="HFF50" s="112"/>
      <c r="HFG50" s="112"/>
      <c r="HFH50" s="112"/>
      <c r="HFI50" s="112"/>
      <c r="HFJ50" s="112"/>
      <c r="HFK50" s="112"/>
      <c r="HFL50" s="112"/>
      <c r="HFM50" s="112"/>
      <c r="HFN50" s="112"/>
      <c r="HFO50" s="112"/>
      <c r="HFP50" s="112"/>
      <c r="HFQ50" s="112"/>
      <c r="HFR50" s="112"/>
      <c r="HFS50" s="112"/>
      <c r="HFT50" s="112"/>
      <c r="HFU50" s="112"/>
      <c r="HFV50" s="112"/>
      <c r="HFW50" s="112"/>
      <c r="HFX50" s="112"/>
      <c r="HFY50" s="112"/>
      <c r="HFZ50" s="112"/>
      <c r="HGA50" s="112"/>
      <c r="HGB50" s="112"/>
      <c r="HGC50" s="112"/>
      <c r="HGD50" s="112"/>
      <c r="HGE50" s="112"/>
      <c r="HGF50" s="112"/>
      <c r="HGG50" s="112"/>
      <c r="HGH50" s="112"/>
      <c r="HGI50" s="112"/>
      <c r="HGJ50" s="112"/>
      <c r="HGK50" s="112"/>
      <c r="HGL50" s="112"/>
      <c r="HGM50" s="112"/>
      <c r="HGN50" s="112"/>
      <c r="HGO50" s="112"/>
      <c r="HGP50" s="112"/>
      <c r="HGQ50" s="112"/>
      <c r="HGR50" s="112"/>
      <c r="HGS50" s="112"/>
      <c r="HGT50" s="112"/>
      <c r="HGU50" s="112"/>
      <c r="HGV50" s="112"/>
      <c r="HGW50" s="112"/>
      <c r="HGX50" s="112"/>
      <c r="HGY50" s="112"/>
      <c r="HGZ50" s="112"/>
      <c r="HHA50" s="112"/>
      <c r="HHB50" s="112"/>
      <c r="HHC50" s="112"/>
      <c r="HHD50" s="112"/>
      <c r="HHE50" s="112"/>
      <c r="HHF50" s="112"/>
      <c r="HHG50" s="112"/>
      <c r="HHH50" s="112"/>
      <c r="HHI50" s="112"/>
      <c r="HHJ50" s="112"/>
      <c r="HHK50" s="112"/>
      <c r="HHL50" s="112"/>
      <c r="HHM50" s="112"/>
      <c r="HHN50" s="112"/>
      <c r="HHO50" s="112"/>
      <c r="HHP50" s="112"/>
      <c r="HHQ50" s="112"/>
      <c r="HHR50" s="112"/>
      <c r="HHS50" s="112"/>
      <c r="HHT50" s="112"/>
      <c r="HHU50" s="112"/>
      <c r="HHV50" s="112"/>
      <c r="HHW50" s="112"/>
      <c r="HHX50" s="112"/>
      <c r="HHY50" s="112"/>
      <c r="HHZ50" s="112"/>
      <c r="HIA50" s="112"/>
      <c r="HIB50" s="112"/>
      <c r="HIC50" s="112"/>
      <c r="HID50" s="112"/>
      <c r="HIE50" s="112"/>
      <c r="HIF50" s="112"/>
      <c r="HIG50" s="112"/>
      <c r="HIH50" s="112"/>
      <c r="HII50" s="112"/>
      <c r="HIJ50" s="112"/>
      <c r="HIK50" s="112"/>
      <c r="HIL50" s="112"/>
      <c r="HIM50" s="112"/>
      <c r="HIN50" s="112"/>
      <c r="HIO50" s="112"/>
      <c r="HIP50" s="112"/>
      <c r="HIQ50" s="112"/>
      <c r="HIR50" s="112"/>
      <c r="HIS50" s="112"/>
      <c r="HIT50" s="112"/>
      <c r="HIU50" s="112"/>
      <c r="HIV50" s="112"/>
      <c r="HIW50" s="112"/>
      <c r="HIX50" s="112"/>
      <c r="HIY50" s="112"/>
      <c r="HIZ50" s="112"/>
      <c r="HJA50" s="112"/>
      <c r="HJB50" s="112"/>
      <c r="HJC50" s="112"/>
      <c r="HJD50" s="112"/>
      <c r="HJE50" s="112"/>
      <c r="HJF50" s="112"/>
      <c r="HJG50" s="112"/>
      <c r="HJH50" s="112"/>
      <c r="HJI50" s="112"/>
      <c r="HJJ50" s="112"/>
      <c r="HJK50" s="112"/>
      <c r="HJL50" s="112"/>
      <c r="HJM50" s="112"/>
      <c r="HJN50" s="112"/>
      <c r="HJO50" s="112"/>
      <c r="HJP50" s="112"/>
      <c r="HJQ50" s="112"/>
      <c r="HJR50" s="112"/>
      <c r="HJS50" s="112"/>
      <c r="HJT50" s="112"/>
      <c r="HJU50" s="112"/>
      <c r="HJV50" s="112"/>
      <c r="HJW50" s="112"/>
      <c r="HJX50" s="112"/>
      <c r="HJY50" s="112"/>
      <c r="HJZ50" s="112"/>
      <c r="HKA50" s="112"/>
      <c r="HKB50" s="112"/>
      <c r="HKC50" s="112"/>
      <c r="HKD50" s="112"/>
      <c r="HKE50" s="112"/>
      <c r="HKF50" s="112"/>
      <c r="HKG50" s="112"/>
      <c r="HKH50" s="112"/>
      <c r="HKI50" s="112"/>
      <c r="HKJ50" s="112"/>
      <c r="HKK50" s="112"/>
      <c r="HKL50" s="112"/>
      <c r="HKM50" s="112"/>
      <c r="HKN50" s="112"/>
      <c r="HKO50" s="112"/>
      <c r="HKP50" s="112"/>
      <c r="HKQ50" s="112"/>
      <c r="HKR50" s="112"/>
      <c r="HKS50" s="112"/>
      <c r="HKT50" s="112"/>
      <c r="HKU50" s="112"/>
      <c r="HKV50" s="112"/>
      <c r="HKW50" s="112"/>
      <c r="HKX50" s="112"/>
      <c r="HKY50" s="112"/>
      <c r="HKZ50" s="112"/>
      <c r="HLA50" s="112"/>
      <c r="HLB50" s="112"/>
      <c r="HLC50" s="112"/>
      <c r="HLD50" s="112"/>
      <c r="HLE50" s="112"/>
      <c r="HLF50" s="112"/>
      <c r="HLG50" s="112"/>
      <c r="HLH50" s="112"/>
      <c r="HLI50" s="112"/>
      <c r="HLJ50" s="112"/>
      <c r="HLK50" s="112"/>
      <c r="HLL50" s="112"/>
      <c r="HLM50" s="112"/>
      <c r="HLN50" s="112"/>
      <c r="HLO50" s="112"/>
      <c r="HLP50" s="112"/>
      <c r="HLQ50" s="112"/>
      <c r="HLR50" s="112"/>
      <c r="HLS50" s="112"/>
      <c r="HLT50" s="112"/>
      <c r="HLU50" s="112"/>
      <c r="HLV50" s="112"/>
      <c r="HLW50" s="112"/>
      <c r="HLX50" s="112"/>
      <c r="HLY50" s="112"/>
      <c r="HLZ50" s="112"/>
      <c r="HMA50" s="112"/>
      <c r="HMB50" s="112"/>
      <c r="HMC50" s="112"/>
      <c r="HMD50" s="112"/>
      <c r="HME50" s="112"/>
      <c r="HMF50" s="112"/>
      <c r="HMG50" s="112"/>
      <c r="HMH50" s="112"/>
      <c r="HMI50" s="112"/>
      <c r="HMJ50" s="112"/>
      <c r="HMK50" s="112"/>
      <c r="HML50" s="112"/>
      <c r="HMM50" s="112"/>
      <c r="HMN50" s="112"/>
      <c r="HMO50" s="112"/>
      <c r="HMP50" s="112"/>
      <c r="HMQ50" s="112"/>
      <c r="HMR50" s="112"/>
      <c r="HMS50" s="112"/>
      <c r="HMT50" s="112"/>
      <c r="HMU50" s="112"/>
      <c r="HMV50" s="112"/>
      <c r="HMW50" s="112"/>
      <c r="HMX50" s="112"/>
      <c r="HMY50" s="112"/>
      <c r="HMZ50" s="112"/>
      <c r="HNA50" s="112"/>
      <c r="HNB50" s="112"/>
      <c r="HNC50" s="112"/>
      <c r="HND50" s="112"/>
      <c r="HNE50" s="112"/>
      <c r="HNF50" s="112"/>
      <c r="HNG50" s="112"/>
      <c r="HNH50" s="112"/>
      <c r="HNI50" s="112"/>
      <c r="HNJ50" s="112"/>
      <c r="HNK50" s="112"/>
      <c r="HNL50" s="112"/>
      <c r="HNM50" s="112"/>
      <c r="HNN50" s="112"/>
      <c r="HNO50" s="112"/>
      <c r="HNP50" s="112"/>
      <c r="HNQ50" s="112"/>
      <c r="HNR50" s="112"/>
      <c r="HNS50" s="112"/>
      <c r="HNT50" s="112"/>
      <c r="HNU50" s="112"/>
      <c r="HNV50" s="112"/>
      <c r="HNW50" s="112"/>
      <c r="HNX50" s="112"/>
      <c r="HNY50" s="112"/>
      <c r="HNZ50" s="112"/>
      <c r="HOA50" s="112"/>
      <c r="HOB50" s="112"/>
      <c r="HOC50" s="112"/>
      <c r="HOD50" s="112"/>
      <c r="HOE50" s="112"/>
      <c r="HOF50" s="112"/>
      <c r="HOG50" s="112"/>
      <c r="HOH50" s="112"/>
      <c r="HOI50" s="112"/>
      <c r="HOJ50" s="112"/>
      <c r="HOK50" s="112"/>
      <c r="HOL50" s="112"/>
      <c r="HOM50" s="112"/>
      <c r="HON50" s="112"/>
      <c r="HOO50" s="112"/>
      <c r="HOP50" s="112"/>
      <c r="HOQ50" s="112"/>
      <c r="HOR50" s="112"/>
      <c r="HOS50" s="112"/>
      <c r="HOT50" s="112"/>
      <c r="HOU50" s="112"/>
      <c r="HOV50" s="112"/>
      <c r="HOW50" s="112"/>
      <c r="HOX50" s="112"/>
      <c r="HOY50" s="112"/>
      <c r="HOZ50" s="112"/>
      <c r="HPA50" s="112"/>
      <c r="HPB50" s="112"/>
      <c r="HPC50" s="112"/>
      <c r="HPD50" s="112"/>
      <c r="HPE50" s="112"/>
      <c r="HPF50" s="112"/>
      <c r="HPG50" s="112"/>
      <c r="HPH50" s="112"/>
      <c r="HPI50" s="112"/>
      <c r="HPJ50" s="112"/>
      <c r="HPK50" s="112"/>
      <c r="HPL50" s="112"/>
      <c r="HPM50" s="112"/>
      <c r="HPN50" s="112"/>
      <c r="HPO50" s="112"/>
      <c r="HPP50" s="112"/>
      <c r="HPQ50" s="112"/>
      <c r="HPR50" s="112"/>
      <c r="HPS50" s="112"/>
      <c r="HPT50" s="112"/>
      <c r="HPU50" s="112"/>
      <c r="HPV50" s="112"/>
      <c r="HPW50" s="112"/>
      <c r="HPX50" s="112"/>
      <c r="HPY50" s="112"/>
      <c r="HPZ50" s="112"/>
      <c r="HQA50" s="112"/>
      <c r="HQB50" s="112"/>
      <c r="HQC50" s="112"/>
      <c r="HQD50" s="112"/>
      <c r="HQE50" s="112"/>
      <c r="HQF50" s="112"/>
      <c r="HQG50" s="112"/>
      <c r="HQH50" s="112"/>
      <c r="HQI50" s="112"/>
      <c r="HQJ50" s="112"/>
      <c r="HQK50" s="112"/>
      <c r="HQL50" s="112"/>
      <c r="HQM50" s="112"/>
      <c r="HQN50" s="112"/>
      <c r="HQO50" s="112"/>
      <c r="HQP50" s="112"/>
      <c r="HQQ50" s="112"/>
      <c r="HQR50" s="112"/>
      <c r="HQS50" s="112"/>
      <c r="HQT50" s="112"/>
      <c r="HQU50" s="112"/>
      <c r="HQV50" s="112"/>
      <c r="HQW50" s="112"/>
      <c r="HQX50" s="112"/>
      <c r="HQY50" s="112"/>
      <c r="HQZ50" s="112"/>
      <c r="HRA50" s="112"/>
      <c r="HRB50" s="112"/>
      <c r="HRC50" s="112"/>
      <c r="HRD50" s="112"/>
      <c r="HRE50" s="112"/>
      <c r="HRF50" s="112"/>
      <c r="HRG50" s="112"/>
      <c r="HRH50" s="112"/>
      <c r="HRI50" s="112"/>
      <c r="HRJ50" s="112"/>
      <c r="HRK50" s="112"/>
      <c r="HRL50" s="112"/>
      <c r="HRM50" s="112"/>
      <c r="HRN50" s="112"/>
      <c r="HRO50" s="112"/>
      <c r="HRP50" s="112"/>
      <c r="HRQ50" s="112"/>
      <c r="HRR50" s="112"/>
      <c r="HRS50" s="112"/>
      <c r="HRT50" s="112"/>
      <c r="HRU50" s="112"/>
      <c r="HRV50" s="112"/>
      <c r="HRW50" s="112"/>
      <c r="HRX50" s="112"/>
      <c r="HRY50" s="112"/>
      <c r="HRZ50" s="112"/>
      <c r="HSA50" s="112"/>
      <c r="HSB50" s="112"/>
      <c r="HSC50" s="112"/>
      <c r="HSD50" s="112"/>
      <c r="HSE50" s="112"/>
      <c r="HSF50" s="112"/>
      <c r="HSG50" s="112"/>
      <c r="HSH50" s="112"/>
      <c r="HSI50" s="112"/>
      <c r="HSJ50" s="112"/>
      <c r="HSK50" s="112"/>
      <c r="HSL50" s="112"/>
      <c r="HSM50" s="112"/>
      <c r="HSN50" s="112"/>
      <c r="HSO50" s="112"/>
      <c r="HSP50" s="112"/>
      <c r="HSQ50" s="112"/>
      <c r="HSR50" s="112"/>
      <c r="HSS50" s="112"/>
      <c r="HST50" s="112"/>
      <c r="HSU50" s="112"/>
      <c r="HSV50" s="112"/>
      <c r="HSW50" s="112"/>
      <c r="HSX50" s="112"/>
      <c r="HSY50" s="112"/>
      <c r="HSZ50" s="112"/>
      <c r="HTA50" s="112"/>
      <c r="HTB50" s="112"/>
      <c r="HTC50" s="112"/>
      <c r="HTD50" s="112"/>
      <c r="HTE50" s="112"/>
      <c r="HTF50" s="112"/>
      <c r="HTG50" s="112"/>
      <c r="HTH50" s="112"/>
      <c r="HTI50" s="112"/>
      <c r="HTJ50" s="112"/>
      <c r="HTK50" s="112"/>
      <c r="HTL50" s="112"/>
      <c r="HTM50" s="112"/>
      <c r="HTN50" s="112"/>
    </row>
    <row r="51" spans="1:5942" s="111" customFormat="1" ht="9.9499999999999993" hidden="1" customHeight="1" x14ac:dyDescent="0.25">
      <c r="A51" s="133" t="s">
        <v>170</v>
      </c>
      <c r="B51" s="339"/>
      <c r="C51" s="339"/>
      <c r="D51" s="339"/>
      <c r="E51" s="339"/>
      <c r="F51" s="339"/>
      <c r="G51" s="339">
        <f t="shared" ref="G51:G52" si="159">SUM(E51:F51)</f>
        <v>0</v>
      </c>
      <c r="H51" s="251" t="e">
        <f t="shared" ref="H51:H52" si="160">E51/B51</f>
        <v>#DIV/0!</v>
      </c>
      <c r="I51" s="251" t="e">
        <f t="shared" ref="I51:I52" si="161">F51/C51</f>
        <v>#DIV/0!</v>
      </c>
      <c r="J51" s="251" t="e">
        <f t="shared" ref="J51:J52" si="162">G51/D51</f>
        <v>#DIV/0!</v>
      </c>
      <c r="K51" s="339">
        <v>22</v>
      </c>
      <c r="L51" s="339"/>
      <c r="M51" s="339">
        <f t="shared" si="5"/>
        <v>22</v>
      </c>
      <c r="N51" s="339">
        <v>3</v>
      </c>
      <c r="O51" s="339"/>
      <c r="P51" s="339">
        <f t="shared" si="6"/>
        <v>3</v>
      </c>
      <c r="Q51" s="251">
        <f t="shared" ref="Q51:Q52" si="163">N51/K51</f>
        <v>0.13636363636363635</v>
      </c>
      <c r="R51" s="251" t="e">
        <f t="shared" ref="R51:R52" si="164">O51/L51</f>
        <v>#DIV/0!</v>
      </c>
      <c r="S51" s="251">
        <f t="shared" ref="S51:S52" si="165">P51/M51</f>
        <v>0.13636363636363635</v>
      </c>
      <c r="T51" s="469">
        <f>24+3</f>
        <v>27</v>
      </c>
      <c r="U51" s="339"/>
      <c r="V51" s="339">
        <f t="shared" si="10"/>
        <v>27</v>
      </c>
      <c r="W51" s="469">
        <v>3</v>
      </c>
      <c r="X51" s="339"/>
      <c r="Y51" s="339">
        <f t="shared" si="11"/>
        <v>3</v>
      </c>
      <c r="Z51" s="251">
        <f t="shared" si="145"/>
        <v>0.1111111111111111</v>
      </c>
      <c r="AA51" s="251" t="e">
        <f t="shared" si="146"/>
        <v>#DIV/0!</v>
      </c>
      <c r="AB51" s="251">
        <f t="shared" si="147"/>
        <v>0.1111111111111111</v>
      </c>
      <c r="AC51" s="339"/>
      <c r="AD51" s="339"/>
      <c r="AE51" s="339">
        <f t="shared" si="15"/>
        <v>0</v>
      </c>
      <c r="AF51" s="339"/>
      <c r="AG51" s="339"/>
      <c r="AH51" s="339">
        <f t="shared" si="16"/>
        <v>0</v>
      </c>
      <c r="AI51" s="251" t="e">
        <f t="shared" si="150"/>
        <v>#DIV/0!</v>
      </c>
      <c r="AJ51" s="251" t="e">
        <f t="shared" si="151"/>
        <v>#DIV/0!</v>
      </c>
      <c r="AK51" s="251" t="e">
        <f t="shared" si="152"/>
        <v>#DIV/0!</v>
      </c>
      <c r="AL51" s="339">
        <f t="shared" ref="AL51:AL52" si="166">SUM(B51,K51,T51,AC51)</f>
        <v>49</v>
      </c>
      <c r="AM51" s="339">
        <f t="shared" ref="AM51:AM52" si="167">SUM(C51,L51,U51,AD51)</f>
        <v>0</v>
      </c>
      <c r="AN51" s="339">
        <f t="shared" ref="AN51:AN52" si="168">SUM(AL51:AM51)</f>
        <v>49</v>
      </c>
      <c r="AO51" s="339">
        <f t="shared" si="157"/>
        <v>6</v>
      </c>
      <c r="AP51" s="339">
        <f t="shared" si="158"/>
        <v>0</v>
      </c>
      <c r="AQ51" s="339">
        <f t="shared" si="133"/>
        <v>6</v>
      </c>
      <c r="AR51" s="251">
        <f t="shared" ref="AR51:AR52" si="169">AO51/AL51</f>
        <v>0.12244897959183673</v>
      </c>
      <c r="AS51" s="251" t="e">
        <f t="shared" ref="AS51:AS52" si="170">AP51/AM51</f>
        <v>#DIV/0!</v>
      </c>
      <c r="AT51" s="251">
        <f t="shared" ref="AT51:AT52" si="171">AQ51/AN51</f>
        <v>0.12244897959183673</v>
      </c>
      <c r="AU51" s="117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  <c r="BAW51" s="112"/>
      <c r="BAX51" s="112"/>
      <c r="BAY51" s="112"/>
      <c r="BAZ51" s="112"/>
      <c r="BBA51" s="112"/>
      <c r="BBB51" s="112"/>
      <c r="BBC51" s="112"/>
      <c r="BBD51" s="112"/>
      <c r="BBE51" s="112"/>
      <c r="BBF51" s="112"/>
      <c r="BBG51" s="112"/>
      <c r="BBH51" s="112"/>
      <c r="BBI51" s="112"/>
      <c r="BBJ51" s="112"/>
      <c r="BBK51" s="112"/>
      <c r="BBL51" s="112"/>
      <c r="BBM51" s="112"/>
      <c r="BBN51" s="112"/>
      <c r="BBO51" s="112"/>
      <c r="BBP51" s="112"/>
      <c r="BBQ51" s="112"/>
      <c r="BBR51" s="112"/>
      <c r="BBS51" s="112"/>
      <c r="BBT51" s="112"/>
      <c r="BBU51" s="112"/>
      <c r="BBV51" s="112"/>
      <c r="BBW51" s="112"/>
      <c r="BBX51" s="112"/>
      <c r="BBY51" s="112"/>
      <c r="BBZ51" s="112"/>
      <c r="BCA51" s="112"/>
      <c r="BCB51" s="112"/>
      <c r="BCC51" s="112"/>
      <c r="BCD51" s="112"/>
      <c r="BCE51" s="112"/>
      <c r="BCF51" s="112"/>
      <c r="BCG51" s="112"/>
      <c r="BCH51" s="112"/>
      <c r="BCI51" s="112"/>
      <c r="BCJ51" s="112"/>
      <c r="BCK51" s="112"/>
      <c r="BCL51" s="112"/>
      <c r="BCM51" s="112"/>
      <c r="BCN51" s="112"/>
      <c r="BCO51" s="112"/>
      <c r="BCP51" s="112"/>
      <c r="BCQ51" s="112"/>
      <c r="BCR51" s="112"/>
      <c r="BCS51" s="112"/>
      <c r="BCT51" s="112"/>
      <c r="BCU51" s="112"/>
      <c r="BCV51" s="112"/>
      <c r="BCW51" s="112"/>
      <c r="BCX51" s="112"/>
      <c r="BCY51" s="112"/>
      <c r="BCZ51" s="112"/>
      <c r="BDA51" s="112"/>
      <c r="BDB51" s="112"/>
      <c r="BDC51" s="112"/>
      <c r="BDD51" s="112"/>
      <c r="BDE51" s="112"/>
      <c r="BDF51" s="112"/>
      <c r="BDG51" s="112"/>
      <c r="BDH51" s="112"/>
      <c r="BDI51" s="112"/>
      <c r="BDJ51" s="112"/>
      <c r="BDK51" s="112"/>
      <c r="BDL51" s="112"/>
      <c r="BDM51" s="112"/>
      <c r="BDN51" s="112"/>
      <c r="BDO51" s="112"/>
      <c r="BDP51" s="112"/>
      <c r="BDQ51" s="112"/>
      <c r="BDR51" s="112"/>
      <c r="BDS51" s="112"/>
      <c r="BDT51" s="112"/>
      <c r="BDU51" s="112"/>
      <c r="BDV51" s="112"/>
      <c r="BDW51" s="112"/>
      <c r="BDX51" s="112"/>
      <c r="BDY51" s="112"/>
      <c r="BDZ51" s="112"/>
      <c r="BEA51" s="112"/>
      <c r="BEB51" s="112"/>
      <c r="BEC51" s="112"/>
      <c r="BED51" s="112"/>
      <c r="BEE51" s="112"/>
      <c r="BEF51" s="112"/>
      <c r="BEG51" s="112"/>
      <c r="BEH51" s="112"/>
      <c r="BEI51" s="112"/>
      <c r="BEJ51" s="112"/>
      <c r="BEK51" s="112"/>
      <c r="BEL51" s="112"/>
      <c r="BEM51" s="112"/>
      <c r="BEN51" s="112"/>
      <c r="BEO51" s="112"/>
      <c r="BEP51" s="112"/>
      <c r="BEQ51" s="112"/>
      <c r="BER51" s="112"/>
      <c r="BES51" s="112"/>
      <c r="BET51" s="112"/>
      <c r="BEU51" s="112"/>
      <c r="BEV51" s="112"/>
      <c r="BEW51" s="112"/>
      <c r="BEX51" s="112"/>
      <c r="BEY51" s="112"/>
      <c r="BEZ51" s="112"/>
      <c r="BFA51" s="112"/>
      <c r="BFB51" s="112"/>
      <c r="BFC51" s="112"/>
      <c r="BFD51" s="112"/>
      <c r="BFE51" s="112"/>
      <c r="BFF51" s="112"/>
      <c r="BFG51" s="112"/>
      <c r="BFH51" s="112"/>
      <c r="BFI51" s="112"/>
      <c r="BFJ51" s="112"/>
      <c r="BFK51" s="112"/>
      <c r="BFL51" s="112"/>
      <c r="BFM51" s="112"/>
      <c r="BFN51" s="112"/>
      <c r="BFO51" s="112"/>
      <c r="BFP51" s="112"/>
      <c r="BFQ51" s="112"/>
      <c r="BFR51" s="112"/>
      <c r="BFS51" s="112"/>
      <c r="BFT51" s="112"/>
      <c r="BFU51" s="112"/>
      <c r="BFV51" s="112"/>
      <c r="BFW51" s="112"/>
      <c r="BFX51" s="112"/>
      <c r="BFY51" s="112"/>
      <c r="BFZ51" s="112"/>
      <c r="BGA51" s="112"/>
      <c r="BGB51" s="112"/>
      <c r="BGC51" s="112"/>
      <c r="BGD51" s="112"/>
      <c r="BGE51" s="112"/>
      <c r="BGF51" s="112"/>
      <c r="BGG51" s="112"/>
      <c r="BGH51" s="112"/>
      <c r="BGI51" s="112"/>
      <c r="BGJ51" s="112"/>
      <c r="BGK51" s="112"/>
      <c r="BGL51" s="112"/>
      <c r="BGM51" s="112"/>
      <c r="BGN51" s="112"/>
      <c r="BGO51" s="112"/>
      <c r="BGP51" s="112"/>
      <c r="BGQ51" s="112"/>
      <c r="BGR51" s="112"/>
      <c r="BGS51" s="112"/>
      <c r="BGT51" s="112"/>
      <c r="BGU51" s="112"/>
      <c r="BGV51" s="112"/>
      <c r="BGW51" s="112"/>
      <c r="BGX51" s="112"/>
      <c r="BGY51" s="112"/>
      <c r="BGZ51" s="112"/>
      <c r="BHA51" s="112"/>
      <c r="BHB51" s="112"/>
      <c r="BHC51" s="112"/>
      <c r="BHD51" s="112"/>
      <c r="BHE51" s="112"/>
      <c r="BHF51" s="112"/>
      <c r="BHG51" s="112"/>
      <c r="BHH51" s="112"/>
      <c r="BHI51" s="112"/>
      <c r="BHJ51" s="112"/>
      <c r="BHK51" s="112"/>
      <c r="BHL51" s="112"/>
      <c r="BHM51" s="112"/>
      <c r="BHN51" s="112"/>
      <c r="BHO51" s="112"/>
      <c r="BHP51" s="112"/>
      <c r="BHQ51" s="112"/>
      <c r="BHR51" s="112"/>
      <c r="BHS51" s="112"/>
      <c r="BHT51" s="112"/>
      <c r="BHU51" s="112"/>
      <c r="BHV51" s="112"/>
      <c r="BHW51" s="112"/>
      <c r="BHX51" s="112"/>
      <c r="BHY51" s="112"/>
      <c r="BHZ51" s="112"/>
      <c r="BIA51" s="112"/>
      <c r="BIB51" s="112"/>
      <c r="BIC51" s="112"/>
      <c r="BID51" s="112"/>
      <c r="BIE51" s="112"/>
      <c r="BIF51" s="112"/>
      <c r="BIG51" s="112"/>
      <c r="BIH51" s="112"/>
      <c r="BII51" s="112"/>
      <c r="BIJ51" s="112"/>
      <c r="BIK51" s="112"/>
      <c r="BIL51" s="112"/>
      <c r="BIM51" s="112"/>
      <c r="BIN51" s="112"/>
      <c r="BIO51" s="112"/>
      <c r="BIP51" s="112"/>
      <c r="BIQ51" s="112"/>
      <c r="BIR51" s="112"/>
      <c r="BIS51" s="112"/>
      <c r="BIT51" s="112"/>
      <c r="BIU51" s="112"/>
      <c r="BIV51" s="112"/>
      <c r="BIW51" s="112"/>
      <c r="BIX51" s="112"/>
      <c r="BIY51" s="112"/>
      <c r="BIZ51" s="112"/>
      <c r="BJA51" s="112"/>
      <c r="BJB51" s="112"/>
      <c r="BJC51" s="112"/>
      <c r="BJD51" s="112"/>
      <c r="BJE51" s="112"/>
      <c r="BJF51" s="112"/>
      <c r="BJG51" s="112"/>
      <c r="BJH51" s="112"/>
      <c r="BJI51" s="112"/>
      <c r="BJJ51" s="112"/>
      <c r="BJK51" s="112"/>
      <c r="BJL51" s="112"/>
      <c r="BJM51" s="112"/>
      <c r="BJN51" s="112"/>
      <c r="BJO51" s="112"/>
      <c r="BJP51" s="112"/>
      <c r="BJQ51" s="112"/>
      <c r="BJR51" s="112"/>
      <c r="BJS51" s="112"/>
      <c r="BJT51" s="112"/>
      <c r="BJU51" s="112"/>
      <c r="BJV51" s="112"/>
      <c r="BJW51" s="112"/>
      <c r="BJX51" s="112"/>
      <c r="BJY51" s="112"/>
      <c r="BJZ51" s="112"/>
      <c r="BKA51" s="112"/>
      <c r="BKB51" s="112"/>
      <c r="BKC51" s="112"/>
      <c r="BKD51" s="112"/>
      <c r="BKE51" s="112"/>
      <c r="BKF51" s="112"/>
      <c r="BKG51" s="112"/>
      <c r="BKH51" s="112"/>
      <c r="BKI51" s="112"/>
      <c r="BKJ51" s="112"/>
      <c r="BKK51" s="112"/>
      <c r="BKL51" s="112"/>
      <c r="BKM51" s="112"/>
      <c r="BKN51" s="112"/>
      <c r="BKO51" s="112"/>
      <c r="BKP51" s="112"/>
      <c r="BKQ51" s="112"/>
      <c r="BKR51" s="112"/>
      <c r="BKS51" s="112"/>
      <c r="BKT51" s="112"/>
      <c r="BKU51" s="112"/>
      <c r="BKV51" s="112"/>
      <c r="BKW51" s="112"/>
      <c r="BKX51" s="112"/>
      <c r="BKY51" s="112"/>
      <c r="BKZ51" s="112"/>
      <c r="BLA51" s="112"/>
      <c r="BLB51" s="112"/>
      <c r="BLC51" s="112"/>
      <c r="BLD51" s="112"/>
      <c r="BLE51" s="112"/>
      <c r="BLF51" s="112"/>
      <c r="BLG51" s="112"/>
      <c r="BLH51" s="112"/>
      <c r="BLI51" s="112"/>
      <c r="BLJ51" s="112"/>
      <c r="BLK51" s="112"/>
      <c r="BLL51" s="112"/>
      <c r="BLM51" s="112"/>
      <c r="BLN51" s="112"/>
      <c r="BLO51" s="112"/>
      <c r="BLP51" s="112"/>
      <c r="BLQ51" s="112"/>
      <c r="BLR51" s="112"/>
      <c r="BLS51" s="112"/>
      <c r="BLT51" s="112"/>
      <c r="BLU51" s="112"/>
      <c r="BLV51" s="112"/>
      <c r="BLW51" s="112"/>
      <c r="BLX51" s="112"/>
      <c r="BLY51" s="112"/>
      <c r="BLZ51" s="112"/>
      <c r="BMA51" s="112"/>
      <c r="BMB51" s="112"/>
      <c r="BMC51" s="112"/>
      <c r="BMD51" s="112"/>
      <c r="BME51" s="112"/>
      <c r="BMF51" s="112"/>
      <c r="BMG51" s="112"/>
      <c r="BMH51" s="112"/>
      <c r="BMI51" s="112"/>
      <c r="BMJ51" s="112"/>
      <c r="BMK51" s="112"/>
      <c r="BML51" s="112"/>
      <c r="BMM51" s="112"/>
      <c r="BMN51" s="112"/>
      <c r="BMO51" s="112"/>
      <c r="BMP51" s="112"/>
      <c r="BMQ51" s="112"/>
      <c r="BMR51" s="112"/>
      <c r="BMS51" s="112"/>
      <c r="BMT51" s="112"/>
      <c r="BMU51" s="112"/>
      <c r="BMV51" s="112"/>
      <c r="BMW51" s="112"/>
      <c r="BMX51" s="112"/>
      <c r="BMY51" s="112"/>
      <c r="BMZ51" s="112"/>
      <c r="BNA51" s="112"/>
      <c r="BNB51" s="112"/>
      <c r="BNC51" s="112"/>
      <c r="BND51" s="112"/>
      <c r="BNE51" s="112"/>
      <c r="BNF51" s="112"/>
      <c r="BNG51" s="112"/>
      <c r="BNH51" s="112"/>
      <c r="BNI51" s="112"/>
      <c r="BNJ51" s="112"/>
      <c r="BNK51" s="112"/>
      <c r="BNL51" s="112"/>
      <c r="BNM51" s="112"/>
      <c r="BNN51" s="112"/>
      <c r="BNO51" s="112"/>
      <c r="BNP51" s="112"/>
      <c r="BNQ51" s="112"/>
      <c r="BNR51" s="112"/>
      <c r="BNS51" s="112"/>
      <c r="BNT51" s="112"/>
      <c r="BNU51" s="112"/>
      <c r="BNV51" s="112"/>
      <c r="BNW51" s="112"/>
      <c r="BNX51" s="112"/>
      <c r="BNY51" s="112"/>
      <c r="BNZ51" s="112"/>
      <c r="BOA51" s="112"/>
      <c r="BOB51" s="112"/>
      <c r="BOC51" s="112"/>
      <c r="BOD51" s="112"/>
      <c r="BOE51" s="112"/>
      <c r="BOF51" s="112"/>
      <c r="BOG51" s="112"/>
      <c r="BOH51" s="112"/>
      <c r="BOI51" s="112"/>
      <c r="BOJ51" s="112"/>
      <c r="BOK51" s="112"/>
      <c r="BOL51" s="112"/>
      <c r="BOM51" s="112"/>
      <c r="BON51" s="112"/>
      <c r="BOO51" s="112"/>
      <c r="BOP51" s="112"/>
      <c r="BOQ51" s="112"/>
      <c r="BOR51" s="112"/>
      <c r="BOS51" s="112"/>
      <c r="BOT51" s="112"/>
      <c r="BOU51" s="112"/>
      <c r="BOV51" s="112"/>
      <c r="BOW51" s="112"/>
      <c r="BOX51" s="112"/>
      <c r="BOY51" s="112"/>
      <c r="BOZ51" s="112"/>
      <c r="BPA51" s="112"/>
      <c r="BPB51" s="112"/>
      <c r="BPC51" s="112"/>
      <c r="BPD51" s="112"/>
      <c r="BPE51" s="112"/>
      <c r="BPF51" s="112"/>
      <c r="BPG51" s="112"/>
      <c r="BPH51" s="112"/>
      <c r="BPI51" s="112"/>
      <c r="BPJ51" s="112"/>
      <c r="BPK51" s="112"/>
      <c r="BPL51" s="112"/>
      <c r="BPM51" s="112"/>
      <c r="BPN51" s="112"/>
      <c r="BPO51" s="112"/>
      <c r="BPP51" s="112"/>
      <c r="BPQ51" s="112"/>
      <c r="BPR51" s="112"/>
      <c r="BPS51" s="112"/>
      <c r="BPT51" s="112"/>
      <c r="BPU51" s="112"/>
      <c r="BPV51" s="112"/>
      <c r="BPW51" s="112"/>
      <c r="BPX51" s="112"/>
      <c r="BPY51" s="112"/>
      <c r="BPZ51" s="112"/>
      <c r="BQA51" s="112"/>
      <c r="BQB51" s="112"/>
      <c r="BQC51" s="112"/>
      <c r="BQD51" s="112"/>
      <c r="BQE51" s="112"/>
      <c r="BQF51" s="112"/>
      <c r="BQG51" s="112"/>
      <c r="BQH51" s="112"/>
      <c r="BQI51" s="112"/>
      <c r="BQJ51" s="112"/>
      <c r="BQK51" s="112"/>
      <c r="BQL51" s="112"/>
      <c r="BQM51" s="112"/>
      <c r="BQN51" s="112"/>
      <c r="BQO51" s="112"/>
      <c r="BQP51" s="112"/>
      <c r="BQQ51" s="112"/>
      <c r="BQR51" s="112"/>
      <c r="BQS51" s="112"/>
      <c r="BQT51" s="112"/>
      <c r="BQU51" s="112"/>
      <c r="BQV51" s="112"/>
      <c r="BQW51" s="112"/>
      <c r="BQX51" s="112"/>
      <c r="BQY51" s="112"/>
      <c r="BQZ51" s="112"/>
      <c r="BRA51" s="112"/>
      <c r="BRB51" s="112"/>
      <c r="BRC51" s="112"/>
      <c r="BRD51" s="112"/>
      <c r="BRE51" s="112"/>
      <c r="BRF51" s="112"/>
      <c r="BRG51" s="112"/>
      <c r="BRH51" s="112"/>
      <c r="BRI51" s="112"/>
      <c r="BRJ51" s="112"/>
      <c r="BRK51" s="112"/>
      <c r="BRL51" s="112"/>
      <c r="BRM51" s="112"/>
      <c r="BRN51" s="112"/>
      <c r="BRO51" s="112"/>
      <c r="BRP51" s="112"/>
      <c r="BRQ51" s="112"/>
      <c r="BRR51" s="112"/>
      <c r="BRS51" s="112"/>
      <c r="BRT51" s="112"/>
      <c r="BRU51" s="112"/>
      <c r="BRV51" s="112"/>
      <c r="BRW51" s="112"/>
      <c r="BRX51" s="112"/>
      <c r="BRY51" s="112"/>
      <c r="BRZ51" s="112"/>
      <c r="BSA51" s="112"/>
      <c r="BSB51" s="112"/>
      <c r="BSC51" s="112"/>
      <c r="BSD51" s="112"/>
      <c r="BSE51" s="112"/>
      <c r="BSF51" s="112"/>
      <c r="BSG51" s="112"/>
      <c r="BSH51" s="112"/>
      <c r="BSI51" s="112"/>
      <c r="BSJ51" s="112"/>
      <c r="BSK51" s="112"/>
      <c r="BSL51" s="112"/>
      <c r="BSM51" s="112"/>
      <c r="BSN51" s="112"/>
      <c r="BSO51" s="112"/>
      <c r="BSP51" s="112"/>
      <c r="BSQ51" s="112"/>
      <c r="BSR51" s="112"/>
      <c r="BSS51" s="112"/>
      <c r="BST51" s="112"/>
      <c r="BSU51" s="112"/>
      <c r="BSV51" s="112"/>
      <c r="BSW51" s="112"/>
      <c r="BSX51" s="112"/>
      <c r="BSY51" s="112"/>
      <c r="BSZ51" s="112"/>
      <c r="BTA51" s="112"/>
      <c r="BTB51" s="112"/>
      <c r="BTC51" s="112"/>
      <c r="BTD51" s="112"/>
      <c r="BTE51" s="112"/>
      <c r="BTF51" s="112"/>
      <c r="BTG51" s="112"/>
      <c r="BTH51" s="112"/>
      <c r="BTI51" s="112"/>
      <c r="BTJ51" s="112"/>
      <c r="BTK51" s="112"/>
      <c r="BTL51" s="112"/>
      <c r="BTM51" s="112"/>
      <c r="BTN51" s="112"/>
      <c r="BTO51" s="112"/>
      <c r="BTP51" s="112"/>
      <c r="BTQ51" s="112"/>
      <c r="BTR51" s="112"/>
      <c r="BTS51" s="112"/>
      <c r="BTT51" s="112"/>
      <c r="BTU51" s="112"/>
      <c r="BTV51" s="112"/>
      <c r="BTW51" s="112"/>
      <c r="BTX51" s="112"/>
      <c r="BTY51" s="112"/>
      <c r="BTZ51" s="112"/>
      <c r="BUA51" s="112"/>
      <c r="BUB51" s="112"/>
      <c r="BUC51" s="112"/>
      <c r="BUD51" s="112"/>
      <c r="BUE51" s="112"/>
      <c r="BUF51" s="112"/>
      <c r="BUG51" s="112"/>
      <c r="BUH51" s="112"/>
      <c r="BUI51" s="112"/>
      <c r="BUJ51" s="112"/>
      <c r="BUK51" s="112"/>
      <c r="BUL51" s="112"/>
      <c r="BUM51" s="112"/>
      <c r="BUN51" s="112"/>
      <c r="BUO51" s="112"/>
      <c r="BUP51" s="112"/>
      <c r="BUQ51" s="112"/>
      <c r="BUR51" s="112"/>
      <c r="BUS51" s="112"/>
      <c r="BUT51" s="112"/>
      <c r="BUU51" s="112"/>
      <c r="BUV51" s="112"/>
      <c r="BUW51" s="112"/>
      <c r="BUX51" s="112"/>
      <c r="BUY51" s="112"/>
      <c r="BUZ51" s="112"/>
      <c r="BVA51" s="112"/>
      <c r="BVB51" s="112"/>
      <c r="BVC51" s="112"/>
      <c r="BVD51" s="112"/>
      <c r="BVE51" s="112"/>
      <c r="BVF51" s="112"/>
      <c r="BVG51" s="112"/>
      <c r="BVH51" s="112"/>
      <c r="BVI51" s="112"/>
      <c r="BVJ51" s="112"/>
      <c r="BVK51" s="112"/>
      <c r="BVL51" s="112"/>
      <c r="BVM51" s="112"/>
      <c r="BVN51" s="112"/>
      <c r="BVO51" s="112"/>
      <c r="BVP51" s="112"/>
      <c r="BVQ51" s="112"/>
      <c r="BVR51" s="112"/>
      <c r="BVS51" s="112"/>
      <c r="BVT51" s="112"/>
      <c r="BVU51" s="112"/>
      <c r="BVV51" s="112"/>
      <c r="BVW51" s="112"/>
      <c r="BVX51" s="112"/>
      <c r="BVY51" s="112"/>
      <c r="BVZ51" s="112"/>
      <c r="BWA51" s="112"/>
      <c r="BWB51" s="112"/>
      <c r="BWC51" s="112"/>
      <c r="BWD51" s="112"/>
      <c r="BWE51" s="112"/>
      <c r="BWF51" s="112"/>
      <c r="BWG51" s="112"/>
      <c r="BWH51" s="112"/>
      <c r="BWI51" s="112"/>
      <c r="BWJ51" s="112"/>
      <c r="BWK51" s="112"/>
      <c r="BWL51" s="112"/>
      <c r="BWM51" s="112"/>
      <c r="BWN51" s="112"/>
      <c r="BWO51" s="112"/>
      <c r="BWP51" s="112"/>
      <c r="BWQ51" s="112"/>
      <c r="BWR51" s="112"/>
      <c r="BWS51" s="112"/>
      <c r="BWT51" s="112"/>
      <c r="BWU51" s="112"/>
      <c r="BWV51" s="112"/>
      <c r="BWW51" s="112"/>
      <c r="BWX51" s="112"/>
      <c r="BWY51" s="112"/>
      <c r="BWZ51" s="112"/>
      <c r="BXA51" s="112"/>
      <c r="BXB51" s="112"/>
      <c r="BXC51" s="112"/>
      <c r="BXD51" s="112"/>
      <c r="BXE51" s="112"/>
      <c r="BXF51" s="112"/>
      <c r="BXG51" s="112"/>
      <c r="BXH51" s="112"/>
      <c r="BXI51" s="112"/>
      <c r="BXJ51" s="112"/>
      <c r="BXK51" s="112"/>
      <c r="BXL51" s="112"/>
      <c r="BXM51" s="112"/>
      <c r="BXN51" s="112"/>
      <c r="BXO51" s="112"/>
      <c r="BXP51" s="112"/>
      <c r="BXQ51" s="112"/>
      <c r="BXR51" s="112"/>
      <c r="BXS51" s="112"/>
      <c r="BXT51" s="112"/>
      <c r="BXU51" s="112"/>
      <c r="BXV51" s="112"/>
      <c r="BXW51" s="112"/>
      <c r="BXX51" s="112"/>
      <c r="BXY51" s="112"/>
      <c r="BXZ51" s="112"/>
      <c r="BYA51" s="112"/>
      <c r="BYB51" s="112"/>
      <c r="BYC51" s="112"/>
      <c r="BYD51" s="112"/>
      <c r="BYE51" s="112"/>
      <c r="BYF51" s="112"/>
      <c r="BYG51" s="112"/>
      <c r="BYH51" s="112"/>
      <c r="BYI51" s="112"/>
      <c r="BYJ51" s="112"/>
      <c r="BYK51" s="112"/>
      <c r="BYL51" s="112"/>
      <c r="BYM51" s="112"/>
      <c r="BYN51" s="112"/>
      <c r="BYO51" s="112"/>
      <c r="BYP51" s="112"/>
      <c r="BYQ51" s="112"/>
      <c r="BYR51" s="112"/>
      <c r="BYS51" s="112"/>
      <c r="BYT51" s="112"/>
      <c r="BYU51" s="112"/>
      <c r="BYV51" s="112"/>
      <c r="BYW51" s="112"/>
      <c r="BYX51" s="112"/>
      <c r="BYY51" s="112"/>
      <c r="BYZ51" s="112"/>
      <c r="BZA51" s="112"/>
      <c r="BZB51" s="112"/>
      <c r="BZC51" s="112"/>
      <c r="BZD51" s="112"/>
      <c r="BZE51" s="112"/>
      <c r="BZF51" s="112"/>
      <c r="BZG51" s="112"/>
      <c r="BZH51" s="112"/>
      <c r="BZI51" s="112"/>
      <c r="BZJ51" s="112"/>
      <c r="BZK51" s="112"/>
      <c r="BZL51" s="112"/>
      <c r="BZM51" s="112"/>
      <c r="BZN51" s="112"/>
      <c r="BZO51" s="112"/>
      <c r="BZP51" s="112"/>
      <c r="BZQ51" s="112"/>
      <c r="BZR51" s="112"/>
      <c r="BZS51" s="112"/>
      <c r="BZT51" s="112"/>
      <c r="BZU51" s="112"/>
      <c r="BZV51" s="112"/>
      <c r="BZW51" s="112"/>
      <c r="BZX51" s="112"/>
      <c r="BZY51" s="112"/>
      <c r="BZZ51" s="112"/>
      <c r="CAA51" s="112"/>
      <c r="CAB51" s="112"/>
      <c r="CAC51" s="112"/>
      <c r="CAD51" s="112"/>
      <c r="CAE51" s="112"/>
      <c r="CAF51" s="112"/>
      <c r="CAG51" s="112"/>
      <c r="CAH51" s="112"/>
      <c r="CAI51" s="112"/>
      <c r="CAJ51" s="112"/>
      <c r="CAK51" s="112"/>
      <c r="CAL51" s="112"/>
      <c r="CAM51" s="112"/>
      <c r="CAN51" s="112"/>
      <c r="CAO51" s="112"/>
      <c r="CAP51" s="112"/>
      <c r="CAQ51" s="112"/>
      <c r="CAR51" s="112"/>
      <c r="CAS51" s="112"/>
      <c r="CAT51" s="112"/>
      <c r="CAU51" s="112"/>
      <c r="CAV51" s="112"/>
      <c r="CAW51" s="112"/>
      <c r="CAX51" s="112"/>
      <c r="CAY51" s="112"/>
      <c r="CAZ51" s="112"/>
      <c r="CBA51" s="112"/>
      <c r="CBB51" s="112"/>
      <c r="CBC51" s="112"/>
      <c r="CBD51" s="112"/>
      <c r="CBE51" s="112"/>
      <c r="CBF51" s="112"/>
      <c r="CBG51" s="112"/>
      <c r="CBH51" s="112"/>
      <c r="CBI51" s="112"/>
      <c r="CBJ51" s="112"/>
      <c r="CBK51" s="112"/>
      <c r="CBL51" s="112"/>
      <c r="CBM51" s="112"/>
      <c r="CBN51" s="112"/>
      <c r="CBO51" s="112"/>
      <c r="CBP51" s="112"/>
      <c r="CBQ51" s="112"/>
      <c r="CBR51" s="112"/>
      <c r="CBS51" s="112"/>
      <c r="CBT51" s="112"/>
      <c r="CBU51" s="112"/>
      <c r="CBV51" s="112"/>
      <c r="CBW51" s="112"/>
      <c r="CBX51" s="112"/>
      <c r="CBY51" s="112"/>
      <c r="CBZ51" s="112"/>
      <c r="CCA51" s="112"/>
      <c r="CCB51" s="112"/>
      <c r="CCC51" s="112"/>
      <c r="CCD51" s="112"/>
      <c r="CCE51" s="112"/>
      <c r="CCF51" s="112"/>
      <c r="CCG51" s="112"/>
      <c r="CCH51" s="112"/>
      <c r="CCI51" s="112"/>
      <c r="CCJ51" s="112"/>
      <c r="CCK51" s="112"/>
      <c r="CCL51" s="112"/>
      <c r="CCM51" s="112"/>
      <c r="CCN51" s="112"/>
      <c r="CCO51" s="112"/>
      <c r="CCP51" s="112"/>
      <c r="CCQ51" s="112"/>
      <c r="CCR51" s="112"/>
      <c r="CCS51" s="112"/>
      <c r="CCT51" s="112"/>
      <c r="CCU51" s="112"/>
      <c r="CCV51" s="112"/>
      <c r="CCW51" s="112"/>
      <c r="CCX51" s="112"/>
      <c r="CCY51" s="112"/>
      <c r="CCZ51" s="112"/>
      <c r="CDA51" s="112"/>
      <c r="CDB51" s="112"/>
      <c r="CDC51" s="112"/>
      <c r="CDD51" s="112"/>
      <c r="CDE51" s="112"/>
      <c r="CDF51" s="112"/>
      <c r="CDG51" s="112"/>
      <c r="CDH51" s="112"/>
      <c r="CDI51" s="112"/>
      <c r="CDJ51" s="112"/>
      <c r="CDK51" s="112"/>
      <c r="CDL51" s="112"/>
      <c r="CDM51" s="112"/>
      <c r="CDN51" s="112"/>
      <c r="CDO51" s="112"/>
      <c r="CDP51" s="112"/>
      <c r="CDQ51" s="112"/>
      <c r="CDR51" s="112"/>
      <c r="CDS51" s="112"/>
      <c r="CDT51" s="112"/>
      <c r="CDU51" s="112"/>
      <c r="CDV51" s="112"/>
      <c r="CDW51" s="112"/>
      <c r="CDX51" s="112"/>
      <c r="CDY51" s="112"/>
      <c r="CDZ51" s="112"/>
      <c r="CEA51" s="112"/>
      <c r="CEB51" s="112"/>
      <c r="CEC51" s="112"/>
      <c r="CED51" s="112"/>
      <c r="CEE51" s="112"/>
      <c r="CEF51" s="112"/>
      <c r="CEG51" s="112"/>
      <c r="CEH51" s="112"/>
      <c r="CEI51" s="112"/>
      <c r="CEJ51" s="112"/>
      <c r="CEK51" s="112"/>
      <c r="CEL51" s="112"/>
      <c r="CEM51" s="112"/>
      <c r="CEN51" s="112"/>
      <c r="CEO51" s="112"/>
      <c r="CEP51" s="112"/>
      <c r="CEQ51" s="112"/>
      <c r="CER51" s="112"/>
      <c r="CES51" s="112"/>
      <c r="CET51" s="112"/>
      <c r="CEU51" s="112"/>
      <c r="CEV51" s="112"/>
      <c r="CEW51" s="112"/>
      <c r="CEX51" s="112"/>
      <c r="CEY51" s="112"/>
      <c r="CEZ51" s="112"/>
      <c r="CFA51" s="112"/>
      <c r="CFB51" s="112"/>
      <c r="CFC51" s="112"/>
      <c r="CFD51" s="112"/>
      <c r="CFE51" s="112"/>
      <c r="CFF51" s="112"/>
      <c r="CFG51" s="112"/>
      <c r="CFH51" s="112"/>
      <c r="CFI51" s="112"/>
      <c r="CFJ51" s="112"/>
      <c r="CFK51" s="112"/>
      <c r="CFL51" s="112"/>
      <c r="CFM51" s="112"/>
      <c r="CFN51" s="112"/>
      <c r="CFO51" s="112"/>
      <c r="CFP51" s="112"/>
      <c r="CFQ51" s="112"/>
      <c r="CFR51" s="112"/>
      <c r="CFS51" s="112"/>
      <c r="CFT51" s="112"/>
      <c r="CFU51" s="112"/>
      <c r="CFV51" s="112"/>
      <c r="CFW51" s="112"/>
      <c r="CFX51" s="112"/>
      <c r="CFY51" s="112"/>
      <c r="CFZ51" s="112"/>
      <c r="CGA51" s="112"/>
      <c r="CGB51" s="112"/>
      <c r="CGC51" s="112"/>
      <c r="CGD51" s="112"/>
      <c r="CGE51" s="112"/>
      <c r="CGF51" s="112"/>
      <c r="CGG51" s="112"/>
      <c r="CGH51" s="112"/>
      <c r="CGI51" s="112"/>
      <c r="CGJ51" s="112"/>
      <c r="CGK51" s="112"/>
      <c r="CGL51" s="112"/>
      <c r="CGM51" s="112"/>
      <c r="CGN51" s="112"/>
      <c r="CGO51" s="112"/>
      <c r="CGP51" s="112"/>
      <c r="CGQ51" s="112"/>
      <c r="CGR51" s="112"/>
      <c r="CGS51" s="112"/>
      <c r="CGT51" s="112"/>
      <c r="CGU51" s="112"/>
      <c r="CGV51" s="112"/>
      <c r="CGW51" s="112"/>
      <c r="CGX51" s="112"/>
      <c r="CGY51" s="112"/>
      <c r="CGZ51" s="112"/>
      <c r="CHA51" s="112"/>
      <c r="CHB51" s="112"/>
      <c r="CHC51" s="112"/>
      <c r="CHD51" s="112"/>
      <c r="CHE51" s="112"/>
      <c r="CHF51" s="112"/>
      <c r="CHG51" s="112"/>
      <c r="CHH51" s="112"/>
      <c r="CHI51" s="112"/>
      <c r="CHJ51" s="112"/>
      <c r="CHK51" s="112"/>
      <c r="CHL51" s="112"/>
      <c r="CHM51" s="112"/>
      <c r="CHN51" s="112"/>
      <c r="CHO51" s="112"/>
      <c r="CHP51" s="112"/>
      <c r="CHQ51" s="112"/>
      <c r="CHR51" s="112"/>
      <c r="CHS51" s="112"/>
      <c r="CHT51" s="112"/>
      <c r="CHU51" s="112"/>
      <c r="CHV51" s="112"/>
      <c r="CHW51" s="112"/>
      <c r="CHX51" s="112"/>
      <c r="CHY51" s="112"/>
      <c r="CHZ51" s="112"/>
      <c r="CIA51" s="112"/>
      <c r="CIB51" s="112"/>
      <c r="CIC51" s="112"/>
      <c r="CID51" s="112"/>
      <c r="CIE51" s="112"/>
      <c r="CIF51" s="112"/>
      <c r="CIG51" s="112"/>
      <c r="CIH51" s="112"/>
      <c r="CII51" s="112"/>
      <c r="CIJ51" s="112"/>
      <c r="CIK51" s="112"/>
      <c r="CIL51" s="112"/>
      <c r="CIM51" s="112"/>
      <c r="CIN51" s="112"/>
      <c r="CIO51" s="112"/>
      <c r="CIP51" s="112"/>
      <c r="CIQ51" s="112"/>
      <c r="CIR51" s="112"/>
      <c r="CIS51" s="112"/>
      <c r="CIT51" s="112"/>
      <c r="CIU51" s="112"/>
      <c r="CIV51" s="112"/>
      <c r="CIW51" s="112"/>
      <c r="CIX51" s="112"/>
      <c r="CIY51" s="112"/>
      <c r="CIZ51" s="112"/>
      <c r="CJA51" s="112"/>
      <c r="CJB51" s="112"/>
      <c r="CJC51" s="112"/>
      <c r="CJD51" s="112"/>
      <c r="CJE51" s="112"/>
      <c r="CJF51" s="112"/>
      <c r="CJG51" s="112"/>
      <c r="CJH51" s="112"/>
      <c r="CJI51" s="112"/>
      <c r="CJJ51" s="112"/>
      <c r="CJK51" s="112"/>
      <c r="CJL51" s="112"/>
      <c r="CJM51" s="112"/>
      <c r="CJN51" s="112"/>
      <c r="CJO51" s="112"/>
      <c r="CJP51" s="112"/>
      <c r="CJQ51" s="112"/>
      <c r="CJR51" s="112"/>
      <c r="CJS51" s="112"/>
      <c r="CJT51" s="112"/>
      <c r="CJU51" s="112"/>
      <c r="CJV51" s="112"/>
      <c r="CJW51" s="112"/>
      <c r="CJX51" s="112"/>
      <c r="CJY51" s="112"/>
      <c r="CJZ51" s="112"/>
      <c r="CKA51" s="112"/>
      <c r="CKB51" s="112"/>
      <c r="CKC51" s="112"/>
      <c r="CKD51" s="112"/>
      <c r="CKE51" s="112"/>
      <c r="CKF51" s="112"/>
      <c r="CKG51" s="112"/>
      <c r="CKH51" s="112"/>
      <c r="CKI51" s="112"/>
      <c r="CKJ51" s="112"/>
      <c r="CKK51" s="112"/>
      <c r="CKL51" s="112"/>
      <c r="CKM51" s="112"/>
      <c r="CKN51" s="112"/>
      <c r="CKO51" s="112"/>
      <c r="CKP51" s="112"/>
      <c r="CKQ51" s="112"/>
      <c r="CKR51" s="112"/>
      <c r="CKS51" s="112"/>
      <c r="CKT51" s="112"/>
      <c r="CKU51" s="112"/>
      <c r="CKV51" s="112"/>
      <c r="CKW51" s="112"/>
      <c r="CKX51" s="112"/>
      <c r="CKY51" s="112"/>
      <c r="CKZ51" s="112"/>
      <c r="CLA51" s="112"/>
      <c r="CLB51" s="112"/>
      <c r="CLC51" s="112"/>
      <c r="CLD51" s="112"/>
      <c r="CLE51" s="112"/>
      <c r="CLF51" s="112"/>
      <c r="CLG51" s="112"/>
      <c r="CLH51" s="112"/>
      <c r="CLI51" s="112"/>
      <c r="CLJ51" s="112"/>
      <c r="CLK51" s="112"/>
      <c r="CLL51" s="112"/>
      <c r="CLM51" s="112"/>
      <c r="CLN51" s="112"/>
      <c r="CLO51" s="112"/>
      <c r="CLP51" s="112"/>
      <c r="CLQ51" s="112"/>
      <c r="CLR51" s="112"/>
      <c r="CLS51" s="112"/>
      <c r="CLT51" s="112"/>
      <c r="CLU51" s="112"/>
      <c r="CLV51" s="112"/>
      <c r="CLW51" s="112"/>
      <c r="CLX51" s="112"/>
      <c r="CLY51" s="112"/>
      <c r="CLZ51" s="112"/>
      <c r="CMA51" s="112"/>
      <c r="CMB51" s="112"/>
      <c r="CMC51" s="112"/>
      <c r="CMD51" s="112"/>
      <c r="CME51" s="112"/>
      <c r="CMF51" s="112"/>
      <c r="CMG51" s="112"/>
      <c r="CMH51" s="112"/>
      <c r="CMI51" s="112"/>
      <c r="CMJ51" s="112"/>
      <c r="CMK51" s="112"/>
      <c r="CML51" s="112"/>
      <c r="CMM51" s="112"/>
      <c r="CMN51" s="112"/>
      <c r="CMO51" s="112"/>
      <c r="CMP51" s="112"/>
      <c r="CMQ51" s="112"/>
      <c r="CMR51" s="112"/>
      <c r="CMS51" s="112"/>
      <c r="CMT51" s="112"/>
      <c r="CMU51" s="112"/>
      <c r="CMV51" s="112"/>
      <c r="CMW51" s="112"/>
      <c r="CMX51" s="112"/>
      <c r="CMY51" s="112"/>
      <c r="CMZ51" s="112"/>
      <c r="CNA51" s="112"/>
      <c r="CNB51" s="112"/>
      <c r="CNC51" s="112"/>
      <c r="CND51" s="112"/>
      <c r="CNE51" s="112"/>
      <c r="CNF51" s="112"/>
      <c r="CNG51" s="112"/>
      <c r="CNH51" s="112"/>
      <c r="CNI51" s="112"/>
      <c r="CNJ51" s="112"/>
      <c r="CNK51" s="112"/>
      <c r="CNL51" s="112"/>
      <c r="CNM51" s="112"/>
      <c r="CNN51" s="112"/>
      <c r="CNO51" s="112"/>
      <c r="CNP51" s="112"/>
      <c r="CNQ51" s="112"/>
      <c r="CNR51" s="112"/>
      <c r="CNS51" s="112"/>
      <c r="CNT51" s="112"/>
      <c r="CNU51" s="112"/>
      <c r="CNV51" s="112"/>
      <c r="CNW51" s="112"/>
      <c r="CNX51" s="112"/>
      <c r="CNY51" s="112"/>
      <c r="CNZ51" s="112"/>
      <c r="COA51" s="112"/>
      <c r="COB51" s="112"/>
      <c r="COC51" s="112"/>
      <c r="COD51" s="112"/>
      <c r="COE51" s="112"/>
      <c r="COF51" s="112"/>
      <c r="COG51" s="112"/>
      <c r="COH51" s="112"/>
      <c r="COI51" s="112"/>
      <c r="COJ51" s="112"/>
      <c r="COK51" s="112"/>
      <c r="COL51" s="112"/>
      <c r="COM51" s="112"/>
      <c r="CON51" s="112"/>
      <c r="COO51" s="112"/>
      <c r="COP51" s="112"/>
      <c r="COQ51" s="112"/>
      <c r="COR51" s="112"/>
      <c r="COS51" s="112"/>
      <c r="COT51" s="112"/>
      <c r="COU51" s="112"/>
      <c r="COV51" s="112"/>
      <c r="COW51" s="112"/>
      <c r="COX51" s="112"/>
      <c r="COY51" s="112"/>
      <c r="COZ51" s="112"/>
      <c r="CPA51" s="112"/>
      <c r="CPB51" s="112"/>
      <c r="CPC51" s="112"/>
      <c r="CPD51" s="112"/>
      <c r="CPE51" s="112"/>
      <c r="CPF51" s="112"/>
      <c r="CPG51" s="112"/>
      <c r="CPH51" s="112"/>
      <c r="CPI51" s="112"/>
      <c r="CPJ51" s="112"/>
      <c r="CPK51" s="112"/>
      <c r="CPL51" s="112"/>
      <c r="CPM51" s="112"/>
      <c r="CPN51" s="112"/>
      <c r="CPO51" s="112"/>
      <c r="CPP51" s="112"/>
      <c r="CPQ51" s="112"/>
      <c r="CPR51" s="112"/>
      <c r="CPS51" s="112"/>
      <c r="CPT51" s="112"/>
      <c r="CPU51" s="112"/>
      <c r="CPV51" s="112"/>
      <c r="CPW51" s="112"/>
      <c r="CPX51" s="112"/>
      <c r="CPY51" s="112"/>
      <c r="CPZ51" s="112"/>
      <c r="CQA51" s="112"/>
      <c r="CQB51" s="112"/>
      <c r="CQC51" s="112"/>
      <c r="CQD51" s="112"/>
      <c r="CQE51" s="112"/>
      <c r="CQF51" s="112"/>
      <c r="CQG51" s="112"/>
      <c r="CQH51" s="112"/>
      <c r="CQI51" s="112"/>
      <c r="CQJ51" s="112"/>
      <c r="CQK51" s="112"/>
      <c r="CQL51" s="112"/>
      <c r="CQM51" s="112"/>
      <c r="CQN51" s="112"/>
      <c r="CQO51" s="112"/>
      <c r="CQP51" s="112"/>
      <c r="CQQ51" s="112"/>
      <c r="CQR51" s="112"/>
      <c r="CQS51" s="112"/>
      <c r="CQT51" s="112"/>
      <c r="CQU51" s="112"/>
      <c r="CQV51" s="112"/>
      <c r="CQW51" s="112"/>
      <c r="CQX51" s="112"/>
      <c r="CQY51" s="112"/>
      <c r="CQZ51" s="112"/>
      <c r="CRA51" s="112"/>
      <c r="CRB51" s="112"/>
      <c r="CRC51" s="112"/>
      <c r="CRD51" s="112"/>
      <c r="CRE51" s="112"/>
      <c r="CRF51" s="112"/>
      <c r="CRG51" s="112"/>
      <c r="CRH51" s="112"/>
      <c r="CRI51" s="112"/>
      <c r="CRJ51" s="112"/>
      <c r="CRK51" s="112"/>
      <c r="CRL51" s="112"/>
      <c r="CRM51" s="112"/>
      <c r="CRN51" s="112"/>
      <c r="CRO51" s="112"/>
      <c r="CRP51" s="112"/>
      <c r="CRQ51" s="112"/>
      <c r="CRR51" s="112"/>
      <c r="CRS51" s="112"/>
      <c r="CRT51" s="112"/>
      <c r="CRU51" s="112"/>
      <c r="CRV51" s="112"/>
      <c r="CRW51" s="112"/>
      <c r="CRX51" s="112"/>
      <c r="CRY51" s="112"/>
      <c r="CRZ51" s="112"/>
      <c r="CSA51" s="112"/>
      <c r="CSB51" s="112"/>
      <c r="CSC51" s="112"/>
      <c r="CSD51" s="112"/>
      <c r="CSE51" s="112"/>
      <c r="CSF51" s="112"/>
      <c r="CSG51" s="112"/>
      <c r="CSH51" s="112"/>
      <c r="CSI51" s="112"/>
      <c r="CSJ51" s="112"/>
      <c r="CSK51" s="112"/>
      <c r="CSL51" s="112"/>
      <c r="CSM51" s="112"/>
      <c r="CSN51" s="112"/>
      <c r="CSO51" s="112"/>
      <c r="CSP51" s="112"/>
      <c r="CSQ51" s="112"/>
      <c r="CSR51" s="112"/>
      <c r="CSS51" s="112"/>
      <c r="CST51" s="112"/>
      <c r="CSU51" s="112"/>
      <c r="CSV51" s="112"/>
      <c r="CSW51" s="112"/>
      <c r="CSX51" s="112"/>
      <c r="CSY51" s="112"/>
      <c r="CSZ51" s="112"/>
      <c r="CTA51" s="112"/>
      <c r="CTB51" s="112"/>
      <c r="CTC51" s="112"/>
      <c r="CTD51" s="112"/>
      <c r="CTE51" s="112"/>
      <c r="CTF51" s="112"/>
      <c r="CTG51" s="112"/>
      <c r="CTH51" s="112"/>
      <c r="CTI51" s="112"/>
      <c r="CTJ51" s="112"/>
      <c r="CTK51" s="112"/>
      <c r="CTL51" s="112"/>
      <c r="CTM51" s="112"/>
      <c r="CTN51" s="112"/>
      <c r="CTO51" s="112"/>
      <c r="CTP51" s="112"/>
      <c r="CTQ51" s="112"/>
      <c r="CTR51" s="112"/>
      <c r="CTS51" s="112"/>
      <c r="CTT51" s="112"/>
      <c r="CTU51" s="112"/>
      <c r="CTV51" s="112"/>
      <c r="CTW51" s="112"/>
      <c r="CTX51" s="112"/>
      <c r="CTY51" s="112"/>
      <c r="CTZ51" s="112"/>
      <c r="CUA51" s="112"/>
      <c r="CUB51" s="112"/>
      <c r="CUC51" s="112"/>
      <c r="CUD51" s="112"/>
      <c r="CUE51" s="112"/>
      <c r="CUF51" s="112"/>
      <c r="CUG51" s="112"/>
      <c r="CUH51" s="112"/>
      <c r="CUI51" s="112"/>
      <c r="CUJ51" s="112"/>
      <c r="CUK51" s="112"/>
      <c r="CUL51" s="112"/>
      <c r="CUM51" s="112"/>
      <c r="CUN51" s="112"/>
      <c r="CUO51" s="112"/>
      <c r="CUP51" s="112"/>
      <c r="CUQ51" s="112"/>
      <c r="CUR51" s="112"/>
      <c r="CUS51" s="112"/>
      <c r="CUT51" s="112"/>
      <c r="CUU51" s="112"/>
      <c r="CUV51" s="112"/>
      <c r="CUW51" s="112"/>
      <c r="CUX51" s="112"/>
      <c r="CUY51" s="112"/>
      <c r="CUZ51" s="112"/>
      <c r="CVA51" s="112"/>
      <c r="CVB51" s="112"/>
      <c r="CVC51" s="112"/>
      <c r="CVD51" s="112"/>
      <c r="CVE51" s="112"/>
      <c r="CVF51" s="112"/>
      <c r="CVG51" s="112"/>
      <c r="CVH51" s="112"/>
      <c r="CVI51" s="112"/>
      <c r="CVJ51" s="112"/>
      <c r="CVK51" s="112"/>
      <c r="CVL51" s="112"/>
      <c r="CVM51" s="112"/>
      <c r="CVN51" s="112"/>
      <c r="CVO51" s="112"/>
      <c r="CVP51" s="112"/>
      <c r="CVQ51" s="112"/>
      <c r="CVR51" s="112"/>
      <c r="CVS51" s="112"/>
      <c r="CVT51" s="112"/>
      <c r="CVU51" s="112"/>
      <c r="CVV51" s="112"/>
      <c r="CVW51" s="112"/>
      <c r="CVX51" s="112"/>
      <c r="CVY51" s="112"/>
      <c r="CVZ51" s="112"/>
      <c r="CWA51" s="112"/>
      <c r="CWB51" s="112"/>
      <c r="CWC51" s="112"/>
      <c r="CWD51" s="112"/>
      <c r="CWE51" s="112"/>
      <c r="CWF51" s="112"/>
      <c r="CWG51" s="112"/>
      <c r="CWH51" s="112"/>
      <c r="CWI51" s="112"/>
      <c r="CWJ51" s="112"/>
      <c r="CWK51" s="112"/>
      <c r="CWL51" s="112"/>
      <c r="CWM51" s="112"/>
      <c r="CWN51" s="112"/>
      <c r="CWO51" s="112"/>
      <c r="CWP51" s="112"/>
      <c r="CWQ51" s="112"/>
      <c r="CWR51" s="112"/>
      <c r="CWS51" s="112"/>
      <c r="CWT51" s="112"/>
      <c r="CWU51" s="112"/>
      <c r="CWV51" s="112"/>
      <c r="CWW51" s="112"/>
      <c r="CWX51" s="112"/>
      <c r="CWY51" s="112"/>
      <c r="CWZ51" s="112"/>
      <c r="CXA51" s="112"/>
      <c r="CXB51" s="112"/>
      <c r="CXC51" s="112"/>
      <c r="CXD51" s="112"/>
      <c r="CXE51" s="112"/>
      <c r="CXF51" s="112"/>
      <c r="CXG51" s="112"/>
      <c r="CXH51" s="112"/>
      <c r="CXI51" s="112"/>
      <c r="CXJ51" s="112"/>
      <c r="CXK51" s="112"/>
      <c r="CXL51" s="112"/>
      <c r="CXM51" s="112"/>
      <c r="CXN51" s="112"/>
      <c r="CXO51" s="112"/>
      <c r="CXP51" s="112"/>
      <c r="CXQ51" s="112"/>
      <c r="CXR51" s="112"/>
      <c r="CXS51" s="112"/>
      <c r="CXT51" s="112"/>
      <c r="CXU51" s="112"/>
      <c r="CXV51" s="112"/>
      <c r="CXW51" s="112"/>
      <c r="CXX51" s="112"/>
      <c r="CXY51" s="112"/>
      <c r="CXZ51" s="112"/>
      <c r="CYA51" s="112"/>
      <c r="CYB51" s="112"/>
      <c r="CYC51" s="112"/>
      <c r="CYD51" s="112"/>
      <c r="CYE51" s="112"/>
      <c r="CYF51" s="112"/>
      <c r="CYG51" s="112"/>
      <c r="CYH51" s="112"/>
      <c r="CYI51" s="112"/>
      <c r="CYJ51" s="112"/>
      <c r="CYK51" s="112"/>
      <c r="CYL51" s="112"/>
      <c r="CYM51" s="112"/>
      <c r="CYN51" s="112"/>
      <c r="CYO51" s="112"/>
      <c r="CYP51" s="112"/>
      <c r="CYQ51" s="112"/>
      <c r="CYR51" s="112"/>
      <c r="CYS51" s="112"/>
      <c r="CYT51" s="112"/>
      <c r="CYU51" s="112"/>
      <c r="CYV51" s="112"/>
      <c r="CYW51" s="112"/>
      <c r="CYX51" s="112"/>
      <c r="CYY51" s="112"/>
      <c r="CYZ51" s="112"/>
      <c r="CZA51" s="112"/>
      <c r="CZB51" s="112"/>
      <c r="CZC51" s="112"/>
      <c r="CZD51" s="112"/>
      <c r="CZE51" s="112"/>
      <c r="CZF51" s="112"/>
      <c r="CZG51" s="112"/>
      <c r="CZH51" s="112"/>
      <c r="CZI51" s="112"/>
      <c r="CZJ51" s="112"/>
      <c r="CZK51" s="112"/>
      <c r="CZL51" s="112"/>
      <c r="CZM51" s="112"/>
      <c r="CZN51" s="112"/>
      <c r="CZO51" s="112"/>
      <c r="CZP51" s="112"/>
      <c r="CZQ51" s="112"/>
      <c r="CZR51" s="112"/>
      <c r="CZS51" s="112"/>
      <c r="CZT51" s="112"/>
      <c r="CZU51" s="112"/>
      <c r="CZV51" s="112"/>
      <c r="CZW51" s="112"/>
      <c r="CZX51" s="112"/>
      <c r="CZY51" s="112"/>
      <c r="CZZ51" s="112"/>
      <c r="DAA51" s="112"/>
      <c r="DAB51" s="112"/>
      <c r="DAC51" s="112"/>
      <c r="DAD51" s="112"/>
      <c r="DAE51" s="112"/>
      <c r="DAF51" s="112"/>
      <c r="DAG51" s="112"/>
      <c r="DAH51" s="112"/>
      <c r="DAI51" s="112"/>
      <c r="DAJ51" s="112"/>
      <c r="DAK51" s="112"/>
      <c r="DAL51" s="112"/>
      <c r="DAM51" s="112"/>
      <c r="DAN51" s="112"/>
      <c r="DAO51" s="112"/>
      <c r="DAP51" s="112"/>
      <c r="DAQ51" s="112"/>
      <c r="DAR51" s="112"/>
      <c r="DAS51" s="112"/>
      <c r="DAT51" s="112"/>
      <c r="DAU51" s="112"/>
      <c r="DAV51" s="112"/>
      <c r="DAW51" s="112"/>
      <c r="DAX51" s="112"/>
      <c r="DAY51" s="112"/>
      <c r="DAZ51" s="112"/>
      <c r="DBA51" s="112"/>
      <c r="DBB51" s="112"/>
      <c r="DBC51" s="112"/>
      <c r="DBD51" s="112"/>
      <c r="DBE51" s="112"/>
      <c r="DBF51" s="112"/>
      <c r="DBG51" s="112"/>
      <c r="DBH51" s="112"/>
      <c r="DBI51" s="112"/>
      <c r="DBJ51" s="112"/>
      <c r="DBK51" s="112"/>
      <c r="DBL51" s="112"/>
      <c r="DBM51" s="112"/>
      <c r="DBN51" s="112"/>
      <c r="DBO51" s="112"/>
      <c r="DBP51" s="112"/>
      <c r="DBQ51" s="112"/>
      <c r="DBR51" s="112"/>
      <c r="DBS51" s="112"/>
      <c r="DBT51" s="112"/>
      <c r="DBU51" s="112"/>
      <c r="DBV51" s="112"/>
      <c r="DBW51" s="112"/>
      <c r="DBX51" s="112"/>
      <c r="DBY51" s="112"/>
      <c r="DBZ51" s="112"/>
      <c r="DCA51" s="112"/>
      <c r="DCB51" s="112"/>
      <c r="DCC51" s="112"/>
      <c r="DCD51" s="112"/>
      <c r="DCE51" s="112"/>
      <c r="DCF51" s="112"/>
      <c r="DCG51" s="112"/>
      <c r="DCH51" s="112"/>
      <c r="DCI51" s="112"/>
      <c r="DCJ51" s="112"/>
      <c r="DCK51" s="112"/>
      <c r="DCL51" s="112"/>
      <c r="DCM51" s="112"/>
      <c r="DCN51" s="112"/>
      <c r="DCO51" s="112"/>
      <c r="DCP51" s="112"/>
      <c r="DCQ51" s="112"/>
      <c r="DCR51" s="112"/>
      <c r="DCS51" s="112"/>
      <c r="DCT51" s="112"/>
      <c r="DCU51" s="112"/>
      <c r="DCV51" s="112"/>
      <c r="DCW51" s="112"/>
      <c r="DCX51" s="112"/>
      <c r="DCY51" s="112"/>
      <c r="DCZ51" s="112"/>
      <c r="DDA51" s="112"/>
      <c r="DDB51" s="112"/>
      <c r="DDC51" s="112"/>
      <c r="DDD51" s="112"/>
      <c r="DDE51" s="112"/>
      <c r="DDF51" s="112"/>
      <c r="DDG51" s="112"/>
      <c r="DDH51" s="112"/>
      <c r="DDI51" s="112"/>
      <c r="DDJ51" s="112"/>
      <c r="DDK51" s="112"/>
      <c r="DDL51" s="112"/>
      <c r="DDM51" s="112"/>
      <c r="DDN51" s="112"/>
      <c r="DDO51" s="112"/>
      <c r="DDP51" s="112"/>
      <c r="DDQ51" s="112"/>
      <c r="DDR51" s="112"/>
      <c r="DDS51" s="112"/>
      <c r="DDT51" s="112"/>
      <c r="DDU51" s="112"/>
      <c r="DDV51" s="112"/>
      <c r="DDW51" s="112"/>
      <c r="DDX51" s="112"/>
      <c r="DDY51" s="112"/>
      <c r="DDZ51" s="112"/>
      <c r="DEA51" s="112"/>
      <c r="DEB51" s="112"/>
      <c r="DEC51" s="112"/>
      <c r="DED51" s="112"/>
      <c r="DEE51" s="112"/>
      <c r="DEF51" s="112"/>
      <c r="DEG51" s="112"/>
      <c r="DEH51" s="112"/>
      <c r="DEI51" s="112"/>
      <c r="DEJ51" s="112"/>
      <c r="DEK51" s="112"/>
      <c r="DEL51" s="112"/>
      <c r="DEM51" s="112"/>
      <c r="DEN51" s="112"/>
      <c r="DEO51" s="112"/>
      <c r="DEP51" s="112"/>
      <c r="DEQ51" s="112"/>
      <c r="DER51" s="112"/>
      <c r="DES51" s="112"/>
      <c r="DET51" s="112"/>
      <c r="DEU51" s="112"/>
      <c r="DEV51" s="112"/>
      <c r="DEW51" s="112"/>
      <c r="DEX51" s="112"/>
      <c r="DEY51" s="112"/>
      <c r="DEZ51" s="112"/>
      <c r="DFA51" s="112"/>
      <c r="DFB51" s="112"/>
      <c r="DFC51" s="112"/>
      <c r="DFD51" s="112"/>
      <c r="DFE51" s="112"/>
      <c r="DFF51" s="112"/>
      <c r="DFG51" s="112"/>
      <c r="DFH51" s="112"/>
      <c r="DFI51" s="112"/>
      <c r="DFJ51" s="112"/>
      <c r="DFK51" s="112"/>
      <c r="DFL51" s="112"/>
      <c r="DFM51" s="112"/>
      <c r="DFN51" s="112"/>
      <c r="DFO51" s="112"/>
      <c r="DFP51" s="112"/>
      <c r="DFQ51" s="112"/>
      <c r="DFR51" s="112"/>
      <c r="DFS51" s="112"/>
      <c r="DFT51" s="112"/>
      <c r="DFU51" s="112"/>
      <c r="DFV51" s="112"/>
      <c r="DFW51" s="112"/>
      <c r="DFX51" s="112"/>
      <c r="DFY51" s="112"/>
      <c r="DFZ51" s="112"/>
      <c r="DGA51" s="112"/>
      <c r="DGB51" s="112"/>
      <c r="DGC51" s="112"/>
      <c r="DGD51" s="112"/>
      <c r="DGE51" s="112"/>
      <c r="DGF51" s="112"/>
      <c r="DGG51" s="112"/>
      <c r="DGH51" s="112"/>
      <c r="DGI51" s="112"/>
      <c r="DGJ51" s="112"/>
      <c r="DGK51" s="112"/>
      <c r="DGL51" s="112"/>
      <c r="DGM51" s="112"/>
      <c r="DGN51" s="112"/>
      <c r="DGO51" s="112"/>
      <c r="DGP51" s="112"/>
      <c r="DGQ51" s="112"/>
      <c r="DGR51" s="112"/>
      <c r="DGS51" s="112"/>
      <c r="DGT51" s="112"/>
      <c r="DGU51" s="112"/>
      <c r="DGV51" s="112"/>
      <c r="DGW51" s="112"/>
      <c r="DGX51" s="112"/>
      <c r="DGY51" s="112"/>
      <c r="DGZ51" s="112"/>
      <c r="DHA51" s="112"/>
      <c r="DHB51" s="112"/>
      <c r="DHC51" s="112"/>
      <c r="DHD51" s="112"/>
      <c r="DHE51" s="112"/>
      <c r="DHF51" s="112"/>
      <c r="DHG51" s="112"/>
      <c r="DHH51" s="112"/>
      <c r="DHI51" s="112"/>
      <c r="DHJ51" s="112"/>
      <c r="DHK51" s="112"/>
      <c r="DHL51" s="112"/>
      <c r="DHM51" s="112"/>
      <c r="DHN51" s="112"/>
      <c r="DHO51" s="112"/>
      <c r="DHP51" s="112"/>
      <c r="DHQ51" s="112"/>
      <c r="DHR51" s="112"/>
      <c r="DHS51" s="112"/>
      <c r="DHT51" s="112"/>
      <c r="DHU51" s="112"/>
      <c r="DHV51" s="112"/>
      <c r="DHW51" s="112"/>
      <c r="DHX51" s="112"/>
      <c r="DHY51" s="112"/>
      <c r="DHZ51" s="112"/>
      <c r="DIA51" s="112"/>
      <c r="DIB51" s="112"/>
      <c r="DIC51" s="112"/>
      <c r="DID51" s="112"/>
      <c r="DIE51" s="112"/>
      <c r="DIF51" s="112"/>
      <c r="DIG51" s="112"/>
      <c r="DIH51" s="112"/>
      <c r="DII51" s="112"/>
      <c r="DIJ51" s="112"/>
      <c r="DIK51" s="112"/>
      <c r="DIL51" s="112"/>
      <c r="DIM51" s="112"/>
      <c r="DIN51" s="112"/>
      <c r="DIO51" s="112"/>
      <c r="DIP51" s="112"/>
      <c r="DIQ51" s="112"/>
      <c r="DIR51" s="112"/>
      <c r="DIS51" s="112"/>
      <c r="DIT51" s="112"/>
      <c r="DIU51" s="112"/>
      <c r="DIV51" s="112"/>
      <c r="DIW51" s="112"/>
      <c r="DIX51" s="112"/>
      <c r="DIY51" s="112"/>
      <c r="DIZ51" s="112"/>
      <c r="DJA51" s="112"/>
      <c r="DJB51" s="112"/>
      <c r="DJC51" s="112"/>
      <c r="DJD51" s="112"/>
      <c r="DJE51" s="112"/>
      <c r="DJF51" s="112"/>
      <c r="DJG51" s="112"/>
      <c r="DJH51" s="112"/>
      <c r="DJI51" s="112"/>
      <c r="DJJ51" s="112"/>
      <c r="DJK51" s="112"/>
      <c r="DJL51" s="112"/>
      <c r="DJM51" s="112"/>
      <c r="DJN51" s="112"/>
      <c r="DJO51" s="112"/>
      <c r="DJP51" s="112"/>
      <c r="DJQ51" s="112"/>
      <c r="DJR51" s="112"/>
      <c r="DJS51" s="112"/>
      <c r="DJT51" s="112"/>
      <c r="DJU51" s="112"/>
      <c r="DJV51" s="112"/>
      <c r="DJW51" s="112"/>
      <c r="DJX51" s="112"/>
      <c r="DJY51" s="112"/>
      <c r="DJZ51" s="112"/>
      <c r="DKA51" s="112"/>
      <c r="DKB51" s="112"/>
      <c r="DKC51" s="112"/>
      <c r="DKD51" s="112"/>
      <c r="DKE51" s="112"/>
      <c r="DKF51" s="112"/>
      <c r="DKG51" s="112"/>
      <c r="DKH51" s="112"/>
      <c r="DKI51" s="112"/>
      <c r="DKJ51" s="112"/>
      <c r="DKK51" s="112"/>
      <c r="DKL51" s="112"/>
      <c r="DKM51" s="112"/>
      <c r="DKN51" s="112"/>
      <c r="DKO51" s="112"/>
      <c r="DKP51" s="112"/>
      <c r="DKQ51" s="112"/>
      <c r="DKR51" s="112"/>
      <c r="DKS51" s="112"/>
      <c r="DKT51" s="112"/>
      <c r="DKU51" s="112"/>
      <c r="DKV51" s="112"/>
      <c r="DKW51" s="112"/>
      <c r="DKX51" s="112"/>
      <c r="DKY51" s="112"/>
      <c r="DKZ51" s="112"/>
      <c r="DLA51" s="112"/>
      <c r="DLB51" s="112"/>
      <c r="DLC51" s="112"/>
      <c r="DLD51" s="112"/>
      <c r="DLE51" s="112"/>
      <c r="DLF51" s="112"/>
      <c r="DLG51" s="112"/>
      <c r="DLH51" s="112"/>
      <c r="DLI51" s="112"/>
      <c r="DLJ51" s="112"/>
      <c r="DLK51" s="112"/>
      <c r="DLL51" s="112"/>
      <c r="DLM51" s="112"/>
      <c r="DLN51" s="112"/>
      <c r="DLO51" s="112"/>
      <c r="DLP51" s="112"/>
      <c r="DLQ51" s="112"/>
      <c r="DLR51" s="112"/>
      <c r="DLS51" s="112"/>
      <c r="DLT51" s="112"/>
      <c r="DLU51" s="112"/>
      <c r="DLV51" s="112"/>
      <c r="DLW51" s="112"/>
      <c r="DLX51" s="112"/>
      <c r="DLY51" s="112"/>
      <c r="DLZ51" s="112"/>
      <c r="DMA51" s="112"/>
      <c r="DMB51" s="112"/>
      <c r="DMC51" s="112"/>
      <c r="DMD51" s="112"/>
      <c r="DME51" s="112"/>
      <c r="DMF51" s="112"/>
      <c r="DMG51" s="112"/>
      <c r="DMH51" s="112"/>
      <c r="DMI51" s="112"/>
      <c r="DMJ51" s="112"/>
      <c r="DMK51" s="112"/>
      <c r="DML51" s="112"/>
      <c r="DMM51" s="112"/>
      <c r="DMN51" s="112"/>
      <c r="DMO51" s="112"/>
      <c r="DMP51" s="112"/>
      <c r="DMQ51" s="112"/>
      <c r="DMR51" s="112"/>
      <c r="DMS51" s="112"/>
      <c r="DMT51" s="112"/>
      <c r="DMU51" s="112"/>
      <c r="DMV51" s="112"/>
      <c r="DMW51" s="112"/>
      <c r="DMX51" s="112"/>
      <c r="DMY51" s="112"/>
      <c r="DMZ51" s="112"/>
      <c r="DNA51" s="112"/>
      <c r="DNB51" s="112"/>
      <c r="DNC51" s="112"/>
      <c r="DND51" s="112"/>
      <c r="DNE51" s="112"/>
      <c r="DNF51" s="112"/>
      <c r="DNG51" s="112"/>
      <c r="DNH51" s="112"/>
      <c r="DNI51" s="112"/>
      <c r="DNJ51" s="112"/>
      <c r="DNK51" s="112"/>
      <c r="DNL51" s="112"/>
      <c r="DNM51" s="112"/>
      <c r="DNN51" s="112"/>
      <c r="DNO51" s="112"/>
      <c r="DNP51" s="112"/>
      <c r="DNQ51" s="112"/>
      <c r="DNR51" s="112"/>
      <c r="DNS51" s="112"/>
      <c r="DNT51" s="112"/>
      <c r="DNU51" s="112"/>
      <c r="DNV51" s="112"/>
      <c r="DNW51" s="112"/>
      <c r="DNX51" s="112"/>
      <c r="DNY51" s="112"/>
      <c r="DNZ51" s="112"/>
      <c r="DOA51" s="112"/>
      <c r="DOB51" s="112"/>
      <c r="DOC51" s="112"/>
      <c r="DOD51" s="112"/>
      <c r="DOE51" s="112"/>
      <c r="DOF51" s="112"/>
      <c r="DOG51" s="112"/>
      <c r="DOH51" s="112"/>
      <c r="DOI51" s="112"/>
      <c r="DOJ51" s="112"/>
      <c r="DOK51" s="112"/>
      <c r="DOL51" s="112"/>
      <c r="DOM51" s="112"/>
      <c r="DON51" s="112"/>
      <c r="DOO51" s="112"/>
      <c r="DOP51" s="112"/>
      <c r="DOQ51" s="112"/>
      <c r="DOR51" s="112"/>
      <c r="DOS51" s="112"/>
      <c r="DOT51" s="112"/>
      <c r="DOU51" s="112"/>
      <c r="DOV51" s="112"/>
      <c r="DOW51" s="112"/>
      <c r="DOX51" s="112"/>
      <c r="DOY51" s="112"/>
      <c r="DOZ51" s="112"/>
      <c r="DPA51" s="112"/>
      <c r="DPB51" s="112"/>
      <c r="DPC51" s="112"/>
      <c r="DPD51" s="112"/>
      <c r="DPE51" s="112"/>
      <c r="DPF51" s="112"/>
      <c r="DPG51" s="112"/>
      <c r="DPH51" s="112"/>
      <c r="DPI51" s="112"/>
      <c r="DPJ51" s="112"/>
      <c r="DPK51" s="112"/>
      <c r="DPL51" s="112"/>
      <c r="DPM51" s="112"/>
      <c r="DPN51" s="112"/>
      <c r="DPO51" s="112"/>
      <c r="DPP51" s="112"/>
      <c r="DPQ51" s="112"/>
      <c r="DPR51" s="112"/>
      <c r="DPS51" s="112"/>
      <c r="DPT51" s="112"/>
      <c r="DPU51" s="112"/>
      <c r="DPV51" s="112"/>
      <c r="DPW51" s="112"/>
      <c r="DPX51" s="112"/>
      <c r="DPY51" s="112"/>
      <c r="DPZ51" s="112"/>
      <c r="DQA51" s="112"/>
      <c r="DQB51" s="112"/>
      <c r="DQC51" s="112"/>
      <c r="DQD51" s="112"/>
      <c r="DQE51" s="112"/>
      <c r="DQF51" s="112"/>
      <c r="DQG51" s="112"/>
      <c r="DQH51" s="112"/>
      <c r="DQI51" s="112"/>
      <c r="DQJ51" s="112"/>
      <c r="DQK51" s="112"/>
      <c r="DQL51" s="112"/>
      <c r="DQM51" s="112"/>
      <c r="DQN51" s="112"/>
      <c r="DQO51" s="112"/>
      <c r="DQP51" s="112"/>
      <c r="DQQ51" s="112"/>
      <c r="DQR51" s="112"/>
      <c r="DQS51" s="112"/>
      <c r="DQT51" s="112"/>
      <c r="DQU51" s="112"/>
      <c r="DQV51" s="112"/>
      <c r="DQW51" s="112"/>
      <c r="DQX51" s="112"/>
      <c r="DQY51" s="112"/>
      <c r="DQZ51" s="112"/>
      <c r="DRA51" s="112"/>
      <c r="DRB51" s="112"/>
      <c r="DRC51" s="112"/>
      <c r="DRD51" s="112"/>
      <c r="DRE51" s="112"/>
      <c r="DRF51" s="112"/>
      <c r="DRG51" s="112"/>
      <c r="DRH51" s="112"/>
      <c r="DRI51" s="112"/>
      <c r="DRJ51" s="112"/>
      <c r="DRK51" s="112"/>
      <c r="DRL51" s="112"/>
      <c r="DRM51" s="112"/>
      <c r="DRN51" s="112"/>
      <c r="DRO51" s="112"/>
      <c r="DRP51" s="112"/>
      <c r="DRQ51" s="112"/>
      <c r="DRR51" s="112"/>
      <c r="DRS51" s="112"/>
      <c r="DRT51" s="112"/>
      <c r="DRU51" s="112"/>
      <c r="DRV51" s="112"/>
      <c r="DRW51" s="112"/>
      <c r="DRX51" s="112"/>
      <c r="DRY51" s="112"/>
      <c r="DRZ51" s="112"/>
      <c r="DSA51" s="112"/>
      <c r="DSB51" s="112"/>
      <c r="DSC51" s="112"/>
      <c r="DSD51" s="112"/>
      <c r="DSE51" s="112"/>
      <c r="DSF51" s="112"/>
      <c r="DSG51" s="112"/>
      <c r="DSH51" s="112"/>
      <c r="DSI51" s="112"/>
      <c r="DSJ51" s="112"/>
      <c r="DSK51" s="112"/>
      <c r="DSL51" s="112"/>
      <c r="DSM51" s="112"/>
      <c r="DSN51" s="112"/>
      <c r="DSO51" s="112"/>
      <c r="DSP51" s="112"/>
      <c r="DSQ51" s="112"/>
      <c r="DSR51" s="112"/>
      <c r="DSS51" s="112"/>
      <c r="DST51" s="112"/>
      <c r="DSU51" s="112"/>
      <c r="DSV51" s="112"/>
      <c r="DSW51" s="112"/>
      <c r="DSX51" s="112"/>
      <c r="DSY51" s="112"/>
      <c r="DSZ51" s="112"/>
      <c r="DTA51" s="112"/>
      <c r="DTB51" s="112"/>
      <c r="DTC51" s="112"/>
      <c r="DTD51" s="112"/>
      <c r="DTE51" s="112"/>
      <c r="DTF51" s="112"/>
      <c r="DTG51" s="112"/>
      <c r="DTH51" s="112"/>
      <c r="DTI51" s="112"/>
      <c r="DTJ51" s="112"/>
      <c r="DTK51" s="112"/>
      <c r="DTL51" s="112"/>
      <c r="DTM51" s="112"/>
      <c r="DTN51" s="112"/>
      <c r="DTO51" s="112"/>
      <c r="DTP51" s="112"/>
      <c r="DTQ51" s="112"/>
      <c r="DTR51" s="112"/>
      <c r="DTS51" s="112"/>
      <c r="DTT51" s="112"/>
      <c r="DTU51" s="112"/>
      <c r="DTV51" s="112"/>
      <c r="DTW51" s="112"/>
      <c r="DTX51" s="112"/>
      <c r="DTY51" s="112"/>
      <c r="DTZ51" s="112"/>
      <c r="DUA51" s="112"/>
      <c r="DUB51" s="112"/>
      <c r="DUC51" s="112"/>
      <c r="DUD51" s="112"/>
      <c r="DUE51" s="112"/>
      <c r="DUF51" s="112"/>
      <c r="DUG51" s="112"/>
      <c r="DUH51" s="112"/>
      <c r="DUI51" s="112"/>
      <c r="DUJ51" s="112"/>
      <c r="DUK51" s="112"/>
      <c r="DUL51" s="112"/>
      <c r="DUM51" s="112"/>
      <c r="DUN51" s="112"/>
      <c r="DUO51" s="112"/>
      <c r="DUP51" s="112"/>
      <c r="DUQ51" s="112"/>
      <c r="DUR51" s="112"/>
      <c r="DUS51" s="112"/>
      <c r="DUT51" s="112"/>
      <c r="DUU51" s="112"/>
      <c r="DUV51" s="112"/>
      <c r="DUW51" s="112"/>
      <c r="DUX51" s="112"/>
      <c r="DUY51" s="112"/>
      <c r="DUZ51" s="112"/>
      <c r="DVA51" s="112"/>
      <c r="DVB51" s="112"/>
      <c r="DVC51" s="112"/>
      <c r="DVD51" s="112"/>
      <c r="DVE51" s="112"/>
      <c r="DVF51" s="112"/>
      <c r="DVG51" s="112"/>
      <c r="DVH51" s="112"/>
      <c r="DVI51" s="112"/>
      <c r="DVJ51" s="112"/>
      <c r="DVK51" s="112"/>
      <c r="DVL51" s="112"/>
      <c r="DVM51" s="112"/>
      <c r="DVN51" s="112"/>
      <c r="DVO51" s="112"/>
      <c r="DVP51" s="112"/>
      <c r="DVQ51" s="112"/>
      <c r="DVR51" s="112"/>
      <c r="DVS51" s="112"/>
      <c r="DVT51" s="112"/>
      <c r="DVU51" s="112"/>
      <c r="DVV51" s="112"/>
      <c r="DVW51" s="112"/>
      <c r="DVX51" s="112"/>
      <c r="DVY51" s="112"/>
      <c r="DVZ51" s="112"/>
      <c r="DWA51" s="112"/>
      <c r="DWB51" s="112"/>
      <c r="DWC51" s="112"/>
      <c r="DWD51" s="112"/>
      <c r="DWE51" s="112"/>
      <c r="DWF51" s="112"/>
      <c r="DWG51" s="112"/>
      <c r="DWH51" s="112"/>
      <c r="DWI51" s="112"/>
      <c r="DWJ51" s="112"/>
      <c r="DWK51" s="112"/>
      <c r="DWL51" s="112"/>
      <c r="DWM51" s="112"/>
      <c r="DWN51" s="112"/>
      <c r="DWO51" s="112"/>
      <c r="DWP51" s="112"/>
      <c r="DWQ51" s="112"/>
      <c r="DWR51" s="112"/>
      <c r="DWS51" s="112"/>
      <c r="DWT51" s="112"/>
      <c r="DWU51" s="112"/>
      <c r="DWV51" s="112"/>
      <c r="DWW51" s="112"/>
      <c r="DWX51" s="112"/>
      <c r="DWY51" s="112"/>
      <c r="DWZ51" s="112"/>
      <c r="DXA51" s="112"/>
      <c r="DXB51" s="112"/>
      <c r="DXC51" s="112"/>
      <c r="DXD51" s="112"/>
      <c r="DXE51" s="112"/>
      <c r="DXF51" s="112"/>
      <c r="DXG51" s="112"/>
      <c r="DXH51" s="112"/>
      <c r="DXI51" s="112"/>
      <c r="DXJ51" s="112"/>
      <c r="DXK51" s="112"/>
      <c r="DXL51" s="112"/>
      <c r="DXM51" s="112"/>
      <c r="DXN51" s="112"/>
      <c r="DXO51" s="112"/>
      <c r="DXP51" s="112"/>
      <c r="DXQ51" s="112"/>
      <c r="DXR51" s="112"/>
      <c r="DXS51" s="112"/>
      <c r="DXT51" s="112"/>
      <c r="DXU51" s="112"/>
      <c r="DXV51" s="112"/>
      <c r="DXW51" s="112"/>
      <c r="DXX51" s="112"/>
      <c r="DXY51" s="112"/>
      <c r="DXZ51" s="112"/>
      <c r="DYA51" s="112"/>
      <c r="DYB51" s="112"/>
      <c r="DYC51" s="112"/>
      <c r="DYD51" s="112"/>
      <c r="DYE51" s="112"/>
      <c r="DYF51" s="112"/>
      <c r="DYG51" s="112"/>
      <c r="DYH51" s="112"/>
      <c r="DYI51" s="112"/>
      <c r="DYJ51" s="112"/>
      <c r="DYK51" s="112"/>
      <c r="DYL51" s="112"/>
      <c r="DYM51" s="112"/>
      <c r="DYN51" s="112"/>
      <c r="DYO51" s="112"/>
      <c r="DYP51" s="112"/>
      <c r="DYQ51" s="112"/>
      <c r="DYR51" s="112"/>
      <c r="DYS51" s="112"/>
      <c r="DYT51" s="112"/>
      <c r="DYU51" s="112"/>
      <c r="DYV51" s="112"/>
      <c r="DYW51" s="112"/>
      <c r="DYX51" s="112"/>
      <c r="DYY51" s="112"/>
      <c r="DYZ51" s="112"/>
      <c r="DZA51" s="112"/>
      <c r="DZB51" s="112"/>
      <c r="DZC51" s="112"/>
      <c r="DZD51" s="112"/>
      <c r="DZE51" s="112"/>
      <c r="DZF51" s="112"/>
      <c r="DZG51" s="112"/>
      <c r="DZH51" s="112"/>
      <c r="DZI51" s="112"/>
      <c r="DZJ51" s="112"/>
      <c r="DZK51" s="112"/>
      <c r="DZL51" s="112"/>
      <c r="DZM51" s="112"/>
      <c r="DZN51" s="112"/>
      <c r="DZO51" s="112"/>
      <c r="DZP51" s="112"/>
      <c r="DZQ51" s="112"/>
      <c r="DZR51" s="112"/>
      <c r="DZS51" s="112"/>
      <c r="DZT51" s="112"/>
      <c r="DZU51" s="112"/>
      <c r="DZV51" s="112"/>
      <c r="DZW51" s="112"/>
      <c r="DZX51" s="112"/>
      <c r="DZY51" s="112"/>
      <c r="DZZ51" s="112"/>
      <c r="EAA51" s="112"/>
      <c r="EAB51" s="112"/>
      <c r="EAC51" s="112"/>
      <c r="EAD51" s="112"/>
      <c r="EAE51" s="112"/>
      <c r="EAF51" s="112"/>
      <c r="EAG51" s="112"/>
      <c r="EAH51" s="112"/>
      <c r="EAI51" s="112"/>
      <c r="EAJ51" s="112"/>
      <c r="EAK51" s="112"/>
      <c r="EAL51" s="112"/>
      <c r="EAM51" s="112"/>
      <c r="EAN51" s="112"/>
      <c r="EAO51" s="112"/>
      <c r="EAP51" s="112"/>
      <c r="EAQ51" s="112"/>
      <c r="EAR51" s="112"/>
      <c r="EAS51" s="112"/>
      <c r="EAT51" s="112"/>
      <c r="EAU51" s="112"/>
      <c r="EAV51" s="112"/>
      <c r="EAW51" s="112"/>
      <c r="EAX51" s="112"/>
      <c r="EAY51" s="112"/>
      <c r="EAZ51" s="112"/>
      <c r="EBA51" s="112"/>
      <c r="EBB51" s="112"/>
      <c r="EBC51" s="112"/>
      <c r="EBD51" s="112"/>
      <c r="EBE51" s="112"/>
      <c r="EBF51" s="112"/>
      <c r="EBG51" s="112"/>
      <c r="EBH51" s="112"/>
      <c r="EBI51" s="112"/>
      <c r="EBJ51" s="112"/>
      <c r="EBK51" s="112"/>
      <c r="EBL51" s="112"/>
      <c r="EBM51" s="112"/>
      <c r="EBN51" s="112"/>
      <c r="EBO51" s="112"/>
      <c r="EBP51" s="112"/>
      <c r="EBQ51" s="112"/>
      <c r="EBR51" s="112"/>
      <c r="EBS51" s="112"/>
      <c r="EBT51" s="112"/>
      <c r="EBU51" s="112"/>
      <c r="EBV51" s="112"/>
      <c r="EBW51" s="112"/>
      <c r="EBX51" s="112"/>
      <c r="EBY51" s="112"/>
      <c r="EBZ51" s="112"/>
      <c r="ECA51" s="112"/>
      <c r="ECB51" s="112"/>
      <c r="ECC51" s="112"/>
      <c r="ECD51" s="112"/>
      <c r="ECE51" s="112"/>
      <c r="ECF51" s="112"/>
      <c r="ECG51" s="112"/>
      <c r="ECH51" s="112"/>
      <c r="ECI51" s="112"/>
      <c r="ECJ51" s="112"/>
      <c r="ECK51" s="112"/>
      <c r="ECL51" s="112"/>
      <c r="ECM51" s="112"/>
      <c r="ECN51" s="112"/>
      <c r="ECO51" s="112"/>
      <c r="ECP51" s="112"/>
      <c r="ECQ51" s="112"/>
      <c r="ECR51" s="112"/>
      <c r="ECS51" s="112"/>
      <c r="ECT51" s="112"/>
      <c r="ECU51" s="112"/>
      <c r="ECV51" s="112"/>
      <c r="ECW51" s="112"/>
      <c r="ECX51" s="112"/>
      <c r="ECY51" s="112"/>
      <c r="ECZ51" s="112"/>
      <c r="EDA51" s="112"/>
      <c r="EDB51" s="112"/>
      <c r="EDC51" s="112"/>
      <c r="EDD51" s="112"/>
      <c r="EDE51" s="112"/>
      <c r="EDF51" s="112"/>
      <c r="EDG51" s="112"/>
      <c r="EDH51" s="112"/>
      <c r="EDI51" s="112"/>
      <c r="EDJ51" s="112"/>
      <c r="EDK51" s="112"/>
      <c r="EDL51" s="112"/>
      <c r="EDM51" s="112"/>
      <c r="EDN51" s="112"/>
      <c r="EDO51" s="112"/>
      <c r="EDP51" s="112"/>
      <c r="EDQ51" s="112"/>
      <c r="EDR51" s="112"/>
      <c r="EDS51" s="112"/>
      <c r="EDT51" s="112"/>
      <c r="EDU51" s="112"/>
      <c r="EDV51" s="112"/>
      <c r="EDW51" s="112"/>
      <c r="EDX51" s="112"/>
      <c r="EDY51" s="112"/>
      <c r="EDZ51" s="112"/>
      <c r="EEA51" s="112"/>
      <c r="EEB51" s="112"/>
      <c r="EEC51" s="112"/>
      <c r="EED51" s="112"/>
      <c r="EEE51" s="112"/>
      <c r="EEF51" s="112"/>
      <c r="EEG51" s="112"/>
      <c r="EEH51" s="112"/>
      <c r="EEI51" s="112"/>
      <c r="EEJ51" s="112"/>
      <c r="EEK51" s="112"/>
      <c r="EEL51" s="112"/>
      <c r="EEM51" s="112"/>
      <c r="EEN51" s="112"/>
      <c r="EEO51" s="112"/>
      <c r="EEP51" s="112"/>
      <c r="EEQ51" s="112"/>
      <c r="EER51" s="112"/>
      <c r="EES51" s="112"/>
      <c r="EET51" s="112"/>
      <c r="EEU51" s="112"/>
      <c r="EEV51" s="112"/>
      <c r="EEW51" s="112"/>
      <c r="EEX51" s="112"/>
      <c r="EEY51" s="112"/>
      <c r="EEZ51" s="112"/>
      <c r="EFA51" s="112"/>
      <c r="EFB51" s="112"/>
      <c r="EFC51" s="112"/>
      <c r="EFD51" s="112"/>
      <c r="EFE51" s="112"/>
      <c r="EFF51" s="112"/>
      <c r="EFG51" s="112"/>
      <c r="EFH51" s="112"/>
      <c r="EFI51" s="112"/>
      <c r="EFJ51" s="112"/>
      <c r="EFK51" s="112"/>
      <c r="EFL51" s="112"/>
      <c r="EFM51" s="112"/>
      <c r="EFN51" s="112"/>
      <c r="EFO51" s="112"/>
      <c r="EFP51" s="112"/>
      <c r="EFQ51" s="112"/>
      <c r="EFR51" s="112"/>
      <c r="EFS51" s="112"/>
      <c r="EFT51" s="112"/>
      <c r="EFU51" s="112"/>
      <c r="EFV51" s="112"/>
      <c r="EFW51" s="112"/>
      <c r="EFX51" s="112"/>
      <c r="EFY51" s="112"/>
      <c r="EFZ51" s="112"/>
      <c r="EGA51" s="112"/>
      <c r="EGB51" s="112"/>
      <c r="EGC51" s="112"/>
      <c r="EGD51" s="112"/>
      <c r="EGE51" s="112"/>
      <c r="EGF51" s="112"/>
      <c r="EGG51" s="112"/>
      <c r="EGH51" s="112"/>
      <c r="EGI51" s="112"/>
      <c r="EGJ51" s="112"/>
      <c r="EGK51" s="112"/>
      <c r="EGL51" s="112"/>
      <c r="EGM51" s="112"/>
      <c r="EGN51" s="112"/>
      <c r="EGO51" s="112"/>
      <c r="EGP51" s="112"/>
      <c r="EGQ51" s="112"/>
      <c r="EGR51" s="112"/>
      <c r="EGS51" s="112"/>
      <c r="EGT51" s="112"/>
      <c r="EGU51" s="112"/>
      <c r="EGV51" s="112"/>
      <c r="EGW51" s="112"/>
      <c r="EGX51" s="112"/>
      <c r="EGY51" s="112"/>
      <c r="EGZ51" s="112"/>
      <c r="EHA51" s="112"/>
      <c r="EHB51" s="112"/>
      <c r="EHC51" s="112"/>
      <c r="EHD51" s="112"/>
      <c r="EHE51" s="112"/>
      <c r="EHF51" s="112"/>
      <c r="EHG51" s="112"/>
      <c r="EHH51" s="112"/>
      <c r="EHI51" s="112"/>
      <c r="EHJ51" s="112"/>
      <c r="EHK51" s="112"/>
      <c r="EHL51" s="112"/>
      <c r="EHM51" s="112"/>
      <c r="EHN51" s="112"/>
      <c r="EHO51" s="112"/>
      <c r="EHP51" s="112"/>
      <c r="EHQ51" s="112"/>
      <c r="EHR51" s="112"/>
      <c r="EHS51" s="112"/>
      <c r="EHT51" s="112"/>
      <c r="EHU51" s="112"/>
      <c r="EHV51" s="112"/>
      <c r="EHW51" s="112"/>
      <c r="EHX51" s="112"/>
      <c r="EHY51" s="112"/>
      <c r="EHZ51" s="112"/>
      <c r="EIA51" s="112"/>
      <c r="EIB51" s="112"/>
      <c r="EIC51" s="112"/>
      <c r="EID51" s="112"/>
      <c r="EIE51" s="112"/>
      <c r="EIF51" s="112"/>
      <c r="EIG51" s="112"/>
      <c r="EIH51" s="112"/>
      <c r="EII51" s="112"/>
      <c r="EIJ51" s="112"/>
      <c r="EIK51" s="112"/>
      <c r="EIL51" s="112"/>
      <c r="EIM51" s="112"/>
      <c r="EIN51" s="112"/>
      <c r="EIO51" s="112"/>
      <c r="EIP51" s="112"/>
      <c r="EIQ51" s="112"/>
      <c r="EIR51" s="112"/>
      <c r="EIS51" s="112"/>
      <c r="EIT51" s="112"/>
      <c r="EIU51" s="112"/>
      <c r="EIV51" s="112"/>
      <c r="EIW51" s="112"/>
      <c r="EIX51" s="112"/>
      <c r="EIY51" s="112"/>
      <c r="EIZ51" s="112"/>
      <c r="EJA51" s="112"/>
      <c r="EJB51" s="112"/>
      <c r="EJC51" s="112"/>
      <c r="EJD51" s="112"/>
      <c r="EJE51" s="112"/>
      <c r="EJF51" s="112"/>
      <c r="EJG51" s="112"/>
      <c r="EJH51" s="112"/>
      <c r="EJI51" s="112"/>
      <c r="EJJ51" s="112"/>
      <c r="EJK51" s="112"/>
      <c r="EJL51" s="112"/>
      <c r="EJM51" s="112"/>
      <c r="EJN51" s="112"/>
      <c r="EJO51" s="112"/>
      <c r="EJP51" s="112"/>
      <c r="EJQ51" s="112"/>
      <c r="EJR51" s="112"/>
      <c r="EJS51" s="112"/>
      <c r="EJT51" s="112"/>
      <c r="EJU51" s="112"/>
      <c r="EJV51" s="112"/>
      <c r="EJW51" s="112"/>
      <c r="EJX51" s="112"/>
      <c r="EJY51" s="112"/>
      <c r="EJZ51" s="112"/>
      <c r="EKA51" s="112"/>
      <c r="EKB51" s="112"/>
      <c r="EKC51" s="112"/>
      <c r="EKD51" s="112"/>
      <c r="EKE51" s="112"/>
      <c r="EKF51" s="112"/>
      <c r="EKG51" s="112"/>
      <c r="EKH51" s="112"/>
      <c r="EKI51" s="112"/>
      <c r="EKJ51" s="112"/>
      <c r="EKK51" s="112"/>
      <c r="EKL51" s="112"/>
      <c r="EKM51" s="112"/>
      <c r="EKN51" s="112"/>
      <c r="EKO51" s="112"/>
      <c r="EKP51" s="112"/>
      <c r="EKQ51" s="112"/>
      <c r="EKR51" s="112"/>
      <c r="EKS51" s="112"/>
      <c r="EKT51" s="112"/>
      <c r="EKU51" s="112"/>
      <c r="EKV51" s="112"/>
      <c r="EKW51" s="112"/>
      <c r="EKX51" s="112"/>
      <c r="EKY51" s="112"/>
      <c r="EKZ51" s="112"/>
      <c r="ELA51" s="112"/>
      <c r="ELB51" s="112"/>
      <c r="ELC51" s="112"/>
      <c r="ELD51" s="112"/>
      <c r="ELE51" s="112"/>
      <c r="ELF51" s="112"/>
      <c r="ELG51" s="112"/>
      <c r="ELH51" s="112"/>
      <c r="ELI51" s="112"/>
      <c r="ELJ51" s="112"/>
      <c r="ELK51" s="112"/>
      <c r="ELL51" s="112"/>
      <c r="ELM51" s="112"/>
      <c r="ELN51" s="112"/>
      <c r="ELO51" s="112"/>
      <c r="ELP51" s="112"/>
      <c r="ELQ51" s="112"/>
      <c r="ELR51" s="112"/>
      <c r="ELS51" s="112"/>
      <c r="ELT51" s="112"/>
      <c r="ELU51" s="112"/>
      <c r="ELV51" s="112"/>
      <c r="ELW51" s="112"/>
      <c r="ELX51" s="112"/>
      <c r="ELY51" s="112"/>
      <c r="ELZ51" s="112"/>
      <c r="EMA51" s="112"/>
      <c r="EMB51" s="112"/>
      <c r="EMC51" s="112"/>
      <c r="EMD51" s="112"/>
      <c r="EME51" s="112"/>
      <c r="EMF51" s="112"/>
      <c r="EMG51" s="112"/>
      <c r="EMH51" s="112"/>
      <c r="EMI51" s="112"/>
      <c r="EMJ51" s="112"/>
      <c r="EMK51" s="112"/>
      <c r="EML51" s="112"/>
      <c r="EMM51" s="112"/>
      <c r="EMN51" s="112"/>
      <c r="EMO51" s="112"/>
      <c r="EMP51" s="112"/>
      <c r="EMQ51" s="112"/>
      <c r="EMR51" s="112"/>
      <c r="EMS51" s="112"/>
      <c r="EMT51" s="112"/>
      <c r="EMU51" s="112"/>
      <c r="EMV51" s="112"/>
      <c r="EMW51" s="112"/>
      <c r="EMX51" s="112"/>
      <c r="EMY51" s="112"/>
      <c r="EMZ51" s="112"/>
      <c r="ENA51" s="112"/>
      <c r="ENB51" s="112"/>
      <c r="ENC51" s="112"/>
      <c r="END51" s="112"/>
      <c r="ENE51" s="112"/>
      <c r="ENF51" s="112"/>
      <c r="ENG51" s="112"/>
      <c r="ENH51" s="112"/>
      <c r="ENI51" s="112"/>
      <c r="ENJ51" s="112"/>
      <c r="ENK51" s="112"/>
      <c r="ENL51" s="112"/>
      <c r="ENM51" s="112"/>
      <c r="ENN51" s="112"/>
      <c r="ENO51" s="112"/>
      <c r="ENP51" s="112"/>
      <c r="ENQ51" s="112"/>
      <c r="ENR51" s="112"/>
      <c r="ENS51" s="112"/>
      <c r="ENT51" s="112"/>
      <c r="ENU51" s="112"/>
      <c r="ENV51" s="112"/>
      <c r="ENW51" s="112"/>
      <c r="ENX51" s="112"/>
      <c r="ENY51" s="112"/>
      <c r="ENZ51" s="112"/>
      <c r="EOA51" s="112"/>
      <c r="EOB51" s="112"/>
      <c r="EOC51" s="112"/>
      <c r="EOD51" s="112"/>
      <c r="EOE51" s="112"/>
      <c r="EOF51" s="112"/>
      <c r="EOG51" s="112"/>
      <c r="EOH51" s="112"/>
      <c r="EOI51" s="112"/>
      <c r="EOJ51" s="112"/>
      <c r="EOK51" s="112"/>
      <c r="EOL51" s="112"/>
      <c r="EOM51" s="112"/>
      <c r="EON51" s="112"/>
      <c r="EOO51" s="112"/>
      <c r="EOP51" s="112"/>
      <c r="EOQ51" s="112"/>
      <c r="EOR51" s="112"/>
      <c r="EOS51" s="112"/>
      <c r="EOT51" s="112"/>
      <c r="EOU51" s="112"/>
      <c r="EOV51" s="112"/>
      <c r="EOW51" s="112"/>
      <c r="EOX51" s="112"/>
      <c r="EOY51" s="112"/>
      <c r="EOZ51" s="112"/>
      <c r="EPA51" s="112"/>
      <c r="EPB51" s="112"/>
      <c r="EPC51" s="112"/>
      <c r="EPD51" s="112"/>
      <c r="EPE51" s="112"/>
      <c r="EPF51" s="112"/>
      <c r="EPG51" s="112"/>
      <c r="EPH51" s="112"/>
      <c r="EPI51" s="112"/>
      <c r="EPJ51" s="112"/>
      <c r="EPK51" s="112"/>
      <c r="EPL51" s="112"/>
      <c r="EPM51" s="112"/>
      <c r="EPN51" s="112"/>
      <c r="EPO51" s="112"/>
      <c r="EPP51" s="112"/>
      <c r="EPQ51" s="112"/>
      <c r="EPR51" s="112"/>
      <c r="EPS51" s="112"/>
      <c r="EPT51" s="112"/>
      <c r="EPU51" s="112"/>
      <c r="EPV51" s="112"/>
      <c r="EPW51" s="112"/>
      <c r="EPX51" s="112"/>
      <c r="EPY51" s="112"/>
      <c r="EPZ51" s="112"/>
      <c r="EQA51" s="112"/>
      <c r="EQB51" s="112"/>
      <c r="EQC51" s="112"/>
      <c r="EQD51" s="112"/>
      <c r="EQE51" s="112"/>
      <c r="EQF51" s="112"/>
      <c r="EQG51" s="112"/>
      <c r="EQH51" s="112"/>
      <c r="EQI51" s="112"/>
      <c r="EQJ51" s="112"/>
      <c r="EQK51" s="112"/>
      <c r="EQL51" s="112"/>
      <c r="EQM51" s="112"/>
      <c r="EQN51" s="112"/>
      <c r="EQO51" s="112"/>
      <c r="EQP51" s="112"/>
      <c r="EQQ51" s="112"/>
      <c r="EQR51" s="112"/>
      <c r="EQS51" s="112"/>
      <c r="EQT51" s="112"/>
      <c r="EQU51" s="112"/>
      <c r="EQV51" s="112"/>
      <c r="EQW51" s="112"/>
      <c r="EQX51" s="112"/>
      <c r="EQY51" s="112"/>
      <c r="EQZ51" s="112"/>
      <c r="ERA51" s="112"/>
      <c r="ERB51" s="112"/>
      <c r="ERC51" s="112"/>
      <c r="ERD51" s="112"/>
      <c r="ERE51" s="112"/>
      <c r="ERF51" s="112"/>
      <c r="ERG51" s="112"/>
      <c r="ERH51" s="112"/>
      <c r="ERI51" s="112"/>
      <c r="ERJ51" s="112"/>
      <c r="ERK51" s="112"/>
      <c r="ERL51" s="112"/>
      <c r="ERM51" s="112"/>
      <c r="ERN51" s="112"/>
      <c r="ERO51" s="112"/>
      <c r="ERP51" s="112"/>
      <c r="ERQ51" s="112"/>
      <c r="ERR51" s="112"/>
      <c r="ERS51" s="112"/>
      <c r="ERT51" s="112"/>
      <c r="ERU51" s="112"/>
      <c r="ERV51" s="112"/>
      <c r="ERW51" s="112"/>
      <c r="ERX51" s="112"/>
      <c r="ERY51" s="112"/>
      <c r="ERZ51" s="112"/>
      <c r="ESA51" s="112"/>
      <c r="ESB51" s="112"/>
      <c r="ESC51" s="112"/>
      <c r="ESD51" s="112"/>
      <c r="ESE51" s="112"/>
      <c r="ESF51" s="112"/>
      <c r="ESG51" s="112"/>
      <c r="ESH51" s="112"/>
      <c r="ESI51" s="112"/>
      <c r="ESJ51" s="112"/>
      <c r="ESK51" s="112"/>
      <c r="ESL51" s="112"/>
      <c r="ESM51" s="112"/>
      <c r="ESN51" s="112"/>
      <c r="ESO51" s="112"/>
      <c r="ESP51" s="112"/>
      <c r="ESQ51" s="112"/>
      <c r="ESR51" s="112"/>
      <c r="ESS51" s="112"/>
      <c r="EST51" s="112"/>
      <c r="ESU51" s="112"/>
      <c r="ESV51" s="112"/>
      <c r="ESW51" s="112"/>
      <c r="ESX51" s="112"/>
      <c r="ESY51" s="112"/>
      <c r="ESZ51" s="112"/>
      <c r="ETA51" s="112"/>
      <c r="ETB51" s="112"/>
      <c r="ETC51" s="112"/>
      <c r="ETD51" s="112"/>
      <c r="ETE51" s="112"/>
      <c r="ETF51" s="112"/>
      <c r="ETG51" s="112"/>
      <c r="ETH51" s="112"/>
      <c r="ETI51" s="112"/>
      <c r="ETJ51" s="112"/>
      <c r="ETK51" s="112"/>
      <c r="ETL51" s="112"/>
      <c r="ETM51" s="112"/>
      <c r="ETN51" s="112"/>
      <c r="ETO51" s="112"/>
      <c r="ETP51" s="112"/>
      <c r="ETQ51" s="112"/>
      <c r="ETR51" s="112"/>
      <c r="ETS51" s="112"/>
      <c r="ETT51" s="112"/>
      <c r="ETU51" s="112"/>
      <c r="ETV51" s="112"/>
      <c r="ETW51" s="112"/>
      <c r="ETX51" s="112"/>
      <c r="ETY51" s="112"/>
      <c r="ETZ51" s="112"/>
      <c r="EUA51" s="112"/>
      <c r="EUB51" s="112"/>
      <c r="EUC51" s="112"/>
      <c r="EUD51" s="112"/>
      <c r="EUE51" s="112"/>
      <c r="EUF51" s="112"/>
      <c r="EUG51" s="112"/>
      <c r="EUH51" s="112"/>
      <c r="EUI51" s="112"/>
      <c r="EUJ51" s="112"/>
      <c r="EUK51" s="112"/>
      <c r="EUL51" s="112"/>
      <c r="EUM51" s="112"/>
      <c r="EUN51" s="112"/>
      <c r="EUO51" s="112"/>
      <c r="EUP51" s="112"/>
      <c r="EUQ51" s="112"/>
      <c r="EUR51" s="112"/>
      <c r="EUS51" s="112"/>
      <c r="EUT51" s="112"/>
      <c r="EUU51" s="112"/>
      <c r="EUV51" s="112"/>
      <c r="EUW51" s="112"/>
      <c r="EUX51" s="112"/>
      <c r="EUY51" s="112"/>
      <c r="EUZ51" s="112"/>
      <c r="EVA51" s="112"/>
      <c r="EVB51" s="112"/>
      <c r="EVC51" s="112"/>
      <c r="EVD51" s="112"/>
      <c r="EVE51" s="112"/>
      <c r="EVF51" s="112"/>
      <c r="EVG51" s="112"/>
      <c r="EVH51" s="112"/>
      <c r="EVI51" s="112"/>
      <c r="EVJ51" s="112"/>
      <c r="EVK51" s="112"/>
      <c r="EVL51" s="112"/>
      <c r="EVM51" s="112"/>
      <c r="EVN51" s="112"/>
      <c r="EVO51" s="112"/>
      <c r="EVP51" s="112"/>
      <c r="EVQ51" s="112"/>
      <c r="EVR51" s="112"/>
      <c r="EVS51" s="112"/>
      <c r="EVT51" s="112"/>
      <c r="EVU51" s="112"/>
      <c r="EVV51" s="112"/>
      <c r="EVW51" s="112"/>
      <c r="EVX51" s="112"/>
      <c r="EVY51" s="112"/>
      <c r="EVZ51" s="112"/>
      <c r="EWA51" s="112"/>
      <c r="EWB51" s="112"/>
      <c r="EWC51" s="112"/>
      <c r="EWD51" s="112"/>
      <c r="EWE51" s="112"/>
      <c r="EWF51" s="112"/>
      <c r="EWG51" s="112"/>
      <c r="EWH51" s="112"/>
      <c r="EWI51" s="112"/>
      <c r="EWJ51" s="112"/>
      <c r="EWK51" s="112"/>
      <c r="EWL51" s="112"/>
      <c r="EWM51" s="112"/>
      <c r="EWN51" s="112"/>
      <c r="EWO51" s="112"/>
      <c r="EWP51" s="112"/>
      <c r="EWQ51" s="112"/>
      <c r="EWR51" s="112"/>
      <c r="EWS51" s="112"/>
      <c r="EWT51" s="112"/>
      <c r="EWU51" s="112"/>
      <c r="EWV51" s="112"/>
      <c r="EWW51" s="112"/>
      <c r="EWX51" s="112"/>
      <c r="EWY51" s="112"/>
      <c r="EWZ51" s="112"/>
      <c r="EXA51" s="112"/>
      <c r="EXB51" s="112"/>
      <c r="EXC51" s="112"/>
      <c r="EXD51" s="112"/>
      <c r="EXE51" s="112"/>
      <c r="EXF51" s="112"/>
      <c r="EXG51" s="112"/>
      <c r="EXH51" s="112"/>
      <c r="EXI51" s="112"/>
      <c r="EXJ51" s="112"/>
      <c r="EXK51" s="112"/>
      <c r="EXL51" s="112"/>
      <c r="EXM51" s="112"/>
      <c r="EXN51" s="112"/>
      <c r="EXO51" s="112"/>
      <c r="EXP51" s="112"/>
      <c r="EXQ51" s="112"/>
      <c r="EXR51" s="112"/>
      <c r="EXS51" s="112"/>
      <c r="EXT51" s="112"/>
      <c r="EXU51" s="112"/>
      <c r="EXV51" s="112"/>
      <c r="EXW51" s="112"/>
      <c r="EXX51" s="112"/>
      <c r="EXY51" s="112"/>
      <c r="EXZ51" s="112"/>
      <c r="EYA51" s="112"/>
      <c r="EYB51" s="112"/>
      <c r="EYC51" s="112"/>
      <c r="EYD51" s="112"/>
      <c r="EYE51" s="112"/>
      <c r="EYF51" s="112"/>
      <c r="EYG51" s="112"/>
      <c r="EYH51" s="112"/>
      <c r="EYI51" s="112"/>
      <c r="EYJ51" s="112"/>
      <c r="EYK51" s="112"/>
      <c r="EYL51" s="112"/>
      <c r="EYM51" s="112"/>
      <c r="EYN51" s="112"/>
      <c r="EYO51" s="112"/>
      <c r="EYP51" s="112"/>
      <c r="EYQ51" s="112"/>
      <c r="EYR51" s="112"/>
      <c r="EYS51" s="112"/>
      <c r="EYT51" s="112"/>
      <c r="EYU51" s="112"/>
      <c r="EYV51" s="112"/>
      <c r="EYW51" s="112"/>
      <c r="EYX51" s="112"/>
      <c r="EYY51" s="112"/>
      <c r="EYZ51" s="112"/>
      <c r="EZA51" s="112"/>
      <c r="EZB51" s="112"/>
      <c r="EZC51" s="112"/>
      <c r="EZD51" s="112"/>
      <c r="EZE51" s="112"/>
      <c r="EZF51" s="112"/>
      <c r="EZG51" s="112"/>
      <c r="EZH51" s="112"/>
      <c r="EZI51" s="112"/>
      <c r="EZJ51" s="112"/>
      <c r="EZK51" s="112"/>
      <c r="EZL51" s="112"/>
      <c r="EZM51" s="112"/>
      <c r="EZN51" s="112"/>
      <c r="EZO51" s="112"/>
      <c r="EZP51" s="112"/>
      <c r="EZQ51" s="112"/>
      <c r="EZR51" s="112"/>
      <c r="EZS51" s="112"/>
      <c r="EZT51" s="112"/>
      <c r="EZU51" s="112"/>
      <c r="EZV51" s="112"/>
      <c r="EZW51" s="112"/>
      <c r="EZX51" s="112"/>
      <c r="EZY51" s="112"/>
      <c r="EZZ51" s="112"/>
      <c r="FAA51" s="112"/>
      <c r="FAB51" s="112"/>
      <c r="FAC51" s="112"/>
      <c r="FAD51" s="112"/>
      <c r="FAE51" s="112"/>
      <c r="FAF51" s="112"/>
      <c r="FAG51" s="112"/>
      <c r="FAH51" s="112"/>
      <c r="FAI51" s="112"/>
      <c r="FAJ51" s="112"/>
      <c r="FAK51" s="112"/>
      <c r="FAL51" s="112"/>
      <c r="FAM51" s="112"/>
      <c r="FAN51" s="112"/>
      <c r="FAO51" s="112"/>
      <c r="FAP51" s="112"/>
      <c r="FAQ51" s="112"/>
      <c r="FAR51" s="112"/>
      <c r="FAS51" s="112"/>
      <c r="FAT51" s="112"/>
      <c r="FAU51" s="112"/>
      <c r="FAV51" s="112"/>
      <c r="FAW51" s="112"/>
      <c r="FAX51" s="112"/>
      <c r="FAY51" s="112"/>
      <c r="FAZ51" s="112"/>
      <c r="FBA51" s="112"/>
      <c r="FBB51" s="112"/>
      <c r="FBC51" s="112"/>
      <c r="FBD51" s="112"/>
      <c r="FBE51" s="112"/>
      <c r="FBF51" s="112"/>
      <c r="FBG51" s="112"/>
      <c r="FBH51" s="112"/>
      <c r="FBI51" s="112"/>
      <c r="FBJ51" s="112"/>
      <c r="FBK51" s="112"/>
      <c r="FBL51" s="112"/>
      <c r="FBM51" s="112"/>
      <c r="FBN51" s="112"/>
      <c r="FBO51" s="112"/>
      <c r="FBP51" s="112"/>
      <c r="FBQ51" s="112"/>
      <c r="FBR51" s="112"/>
      <c r="FBS51" s="112"/>
      <c r="FBT51" s="112"/>
      <c r="FBU51" s="112"/>
      <c r="FBV51" s="112"/>
      <c r="FBW51" s="112"/>
      <c r="FBX51" s="112"/>
      <c r="FBY51" s="112"/>
      <c r="FBZ51" s="112"/>
      <c r="FCA51" s="112"/>
      <c r="FCB51" s="112"/>
      <c r="FCC51" s="112"/>
      <c r="FCD51" s="112"/>
      <c r="FCE51" s="112"/>
      <c r="FCF51" s="112"/>
      <c r="FCG51" s="112"/>
      <c r="FCH51" s="112"/>
      <c r="FCI51" s="112"/>
      <c r="FCJ51" s="112"/>
      <c r="FCK51" s="112"/>
      <c r="FCL51" s="112"/>
      <c r="FCM51" s="112"/>
      <c r="FCN51" s="112"/>
      <c r="FCO51" s="112"/>
      <c r="FCP51" s="112"/>
      <c r="FCQ51" s="112"/>
      <c r="FCR51" s="112"/>
      <c r="FCS51" s="112"/>
      <c r="FCT51" s="112"/>
      <c r="FCU51" s="112"/>
      <c r="FCV51" s="112"/>
      <c r="FCW51" s="112"/>
      <c r="FCX51" s="112"/>
      <c r="FCY51" s="112"/>
      <c r="FCZ51" s="112"/>
      <c r="FDA51" s="112"/>
      <c r="FDB51" s="112"/>
      <c r="FDC51" s="112"/>
      <c r="FDD51" s="112"/>
      <c r="FDE51" s="112"/>
      <c r="FDF51" s="112"/>
      <c r="FDG51" s="112"/>
      <c r="FDH51" s="112"/>
      <c r="FDI51" s="112"/>
      <c r="FDJ51" s="112"/>
      <c r="FDK51" s="112"/>
      <c r="FDL51" s="112"/>
      <c r="FDM51" s="112"/>
      <c r="FDN51" s="112"/>
      <c r="FDO51" s="112"/>
      <c r="FDP51" s="112"/>
      <c r="FDQ51" s="112"/>
      <c r="FDR51" s="112"/>
      <c r="FDS51" s="112"/>
      <c r="FDT51" s="112"/>
      <c r="FDU51" s="112"/>
      <c r="FDV51" s="112"/>
      <c r="FDW51" s="112"/>
      <c r="FDX51" s="112"/>
      <c r="FDY51" s="112"/>
      <c r="FDZ51" s="112"/>
      <c r="FEA51" s="112"/>
      <c r="FEB51" s="112"/>
      <c r="FEC51" s="112"/>
      <c r="FED51" s="112"/>
      <c r="FEE51" s="112"/>
      <c r="FEF51" s="112"/>
      <c r="FEG51" s="112"/>
      <c r="FEH51" s="112"/>
      <c r="FEI51" s="112"/>
      <c r="FEJ51" s="112"/>
      <c r="FEK51" s="112"/>
      <c r="FEL51" s="112"/>
      <c r="FEM51" s="112"/>
      <c r="FEN51" s="112"/>
      <c r="FEO51" s="112"/>
      <c r="FEP51" s="112"/>
      <c r="FEQ51" s="112"/>
      <c r="FER51" s="112"/>
      <c r="FES51" s="112"/>
      <c r="FET51" s="112"/>
      <c r="FEU51" s="112"/>
      <c r="FEV51" s="112"/>
      <c r="FEW51" s="112"/>
      <c r="FEX51" s="112"/>
      <c r="FEY51" s="112"/>
      <c r="FEZ51" s="112"/>
      <c r="FFA51" s="112"/>
      <c r="FFB51" s="112"/>
      <c r="FFC51" s="112"/>
      <c r="FFD51" s="112"/>
      <c r="FFE51" s="112"/>
      <c r="FFF51" s="112"/>
      <c r="FFG51" s="112"/>
      <c r="FFH51" s="112"/>
      <c r="FFI51" s="112"/>
      <c r="FFJ51" s="112"/>
      <c r="FFK51" s="112"/>
      <c r="FFL51" s="112"/>
      <c r="FFM51" s="112"/>
      <c r="FFN51" s="112"/>
      <c r="FFO51" s="112"/>
      <c r="FFP51" s="112"/>
      <c r="FFQ51" s="112"/>
      <c r="FFR51" s="112"/>
      <c r="FFS51" s="112"/>
      <c r="FFT51" s="112"/>
      <c r="FFU51" s="112"/>
      <c r="FFV51" s="112"/>
      <c r="FFW51" s="112"/>
      <c r="FFX51" s="112"/>
      <c r="FFY51" s="112"/>
      <c r="FFZ51" s="112"/>
      <c r="FGA51" s="112"/>
      <c r="FGB51" s="112"/>
      <c r="FGC51" s="112"/>
      <c r="FGD51" s="112"/>
      <c r="FGE51" s="112"/>
      <c r="FGF51" s="112"/>
      <c r="FGG51" s="112"/>
      <c r="FGH51" s="112"/>
      <c r="FGI51" s="112"/>
      <c r="FGJ51" s="112"/>
      <c r="FGK51" s="112"/>
      <c r="FGL51" s="112"/>
      <c r="FGM51" s="112"/>
      <c r="FGN51" s="112"/>
      <c r="FGO51" s="112"/>
      <c r="FGP51" s="112"/>
      <c r="FGQ51" s="112"/>
      <c r="FGR51" s="112"/>
      <c r="FGS51" s="112"/>
      <c r="FGT51" s="112"/>
      <c r="FGU51" s="112"/>
      <c r="FGV51" s="112"/>
      <c r="FGW51" s="112"/>
      <c r="FGX51" s="112"/>
      <c r="FGY51" s="112"/>
      <c r="FGZ51" s="112"/>
      <c r="FHA51" s="112"/>
      <c r="FHB51" s="112"/>
      <c r="FHC51" s="112"/>
      <c r="FHD51" s="112"/>
      <c r="FHE51" s="112"/>
      <c r="FHF51" s="112"/>
      <c r="FHG51" s="112"/>
      <c r="FHH51" s="112"/>
      <c r="FHI51" s="112"/>
      <c r="FHJ51" s="112"/>
      <c r="FHK51" s="112"/>
      <c r="FHL51" s="112"/>
      <c r="FHM51" s="112"/>
      <c r="FHN51" s="112"/>
      <c r="FHO51" s="112"/>
      <c r="FHP51" s="112"/>
      <c r="FHQ51" s="112"/>
      <c r="FHR51" s="112"/>
      <c r="FHS51" s="112"/>
      <c r="FHT51" s="112"/>
      <c r="FHU51" s="112"/>
      <c r="FHV51" s="112"/>
      <c r="FHW51" s="112"/>
      <c r="FHX51" s="112"/>
      <c r="FHY51" s="112"/>
      <c r="FHZ51" s="112"/>
      <c r="FIA51" s="112"/>
      <c r="FIB51" s="112"/>
      <c r="FIC51" s="112"/>
      <c r="FID51" s="112"/>
      <c r="FIE51" s="112"/>
      <c r="FIF51" s="112"/>
      <c r="FIG51" s="112"/>
      <c r="FIH51" s="112"/>
      <c r="FII51" s="112"/>
      <c r="FIJ51" s="112"/>
      <c r="FIK51" s="112"/>
      <c r="FIL51" s="112"/>
      <c r="FIM51" s="112"/>
      <c r="FIN51" s="112"/>
      <c r="FIO51" s="112"/>
      <c r="FIP51" s="112"/>
      <c r="FIQ51" s="112"/>
      <c r="FIR51" s="112"/>
      <c r="FIS51" s="112"/>
      <c r="FIT51" s="112"/>
      <c r="FIU51" s="112"/>
      <c r="FIV51" s="112"/>
      <c r="FIW51" s="112"/>
      <c r="FIX51" s="112"/>
      <c r="FIY51" s="112"/>
      <c r="FIZ51" s="112"/>
      <c r="FJA51" s="112"/>
      <c r="FJB51" s="112"/>
      <c r="FJC51" s="112"/>
      <c r="FJD51" s="112"/>
      <c r="FJE51" s="112"/>
      <c r="FJF51" s="112"/>
      <c r="FJG51" s="112"/>
      <c r="FJH51" s="112"/>
      <c r="FJI51" s="112"/>
      <c r="FJJ51" s="112"/>
      <c r="FJK51" s="112"/>
      <c r="FJL51" s="112"/>
      <c r="FJM51" s="112"/>
      <c r="FJN51" s="112"/>
      <c r="FJO51" s="112"/>
      <c r="FJP51" s="112"/>
      <c r="FJQ51" s="112"/>
      <c r="FJR51" s="112"/>
      <c r="FJS51" s="112"/>
      <c r="FJT51" s="112"/>
      <c r="FJU51" s="112"/>
      <c r="FJV51" s="112"/>
      <c r="FJW51" s="112"/>
      <c r="FJX51" s="112"/>
      <c r="FJY51" s="112"/>
      <c r="FJZ51" s="112"/>
      <c r="FKA51" s="112"/>
      <c r="FKB51" s="112"/>
      <c r="FKC51" s="112"/>
      <c r="FKD51" s="112"/>
      <c r="FKE51" s="112"/>
      <c r="FKF51" s="112"/>
      <c r="FKG51" s="112"/>
      <c r="FKH51" s="112"/>
      <c r="FKI51" s="112"/>
      <c r="FKJ51" s="112"/>
      <c r="FKK51" s="112"/>
      <c r="FKL51" s="112"/>
      <c r="FKM51" s="112"/>
      <c r="FKN51" s="112"/>
      <c r="FKO51" s="112"/>
      <c r="FKP51" s="112"/>
      <c r="FKQ51" s="112"/>
      <c r="FKR51" s="112"/>
      <c r="FKS51" s="112"/>
      <c r="FKT51" s="112"/>
      <c r="FKU51" s="112"/>
      <c r="FKV51" s="112"/>
      <c r="FKW51" s="112"/>
      <c r="FKX51" s="112"/>
      <c r="FKY51" s="112"/>
      <c r="FKZ51" s="112"/>
      <c r="FLA51" s="112"/>
      <c r="FLB51" s="112"/>
      <c r="FLC51" s="112"/>
      <c r="FLD51" s="112"/>
      <c r="FLE51" s="112"/>
      <c r="FLF51" s="112"/>
      <c r="FLG51" s="112"/>
      <c r="FLH51" s="112"/>
      <c r="FLI51" s="112"/>
      <c r="FLJ51" s="112"/>
      <c r="FLK51" s="112"/>
      <c r="FLL51" s="112"/>
      <c r="FLM51" s="112"/>
      <c r="FLN51" s="112"/>
      <c r="FLO51" s="112"/>
      <c r="FLP51" s="112"/>
      <c r="FLQ51" s="112"/>
      <c r="FLR51" s="112"/>
      <c r="FLS51" s="112"/>
      <c r="FLT51" s="112"/>
      <c r="FLU51" s="112"/>
      <c r="FLV51" s="112"/>
      <c r="FLW51" s="112"/>
      <c r="FLX51" s="112"/>
      <c r="FLY51" s="112"/>
      <c r="FLZ51" s="112"/>
      <c r="FMA51" s="112"/>
      <c r="FMB51" s="112"/>
      <c r="FMC51" s="112"/>
      <c r="FMD51" s="112"/>
      <c r="FME51" s="112"/>
      <c r="FMF51" s="112"/>
      <c r="FMG51" s="112"/>
      <c r="FMH51" s="112"/>
      <c r="FMI51" s="112"/>
      <c r="FMJ51" s="112"/>
      <c r="FMK51" s="112"/>
      <c r="FML51" s="112"/>
      <c r="FMM51" s="112"/>
      <c r="FMN51" s="112"/>
      <c r="FMO51" s="112"/>
      <c r="FMP51" s="112"/>
      <c r="FMQ51" s="112"/>
      <c r="FMR51" s="112"/>
      <c r="FMS51" s="112"/>
      <c r="FMT51" s="112"/>
      <c r="FMU51" s="112"/>
      <c r="FMV51" s="112"/>
      <c r="FMW51" s="112"/>
      <c r="FMX51" s="112"/>
      <c r="FMY51" s="112"/>
      <c r="FMZ51" s="112"/>
      <c r="FNA51" s="112"/>
      <c r="FNB51" s="112"/>
      <c r="FNC51" s="112"/>
      <c r="FND51" s="112"/>
      <c r="FNE51" s="112"/>
      <c r="FNF51" s="112"/>
      <c r="FNG51" s="112"/>
      <c r="FNH51" s="112"/>
      <c r="FNI51" s="112"/>
      <c r="FNJ51" s="112"/>
      <c r="FNK51" s="112"/>
      <c r="FNL51" s="112"/>
      <c r="FNM51" s="112"/>
      <c r="FNN51" s="112"/>
      <c r="FNO51" s="112"/>
      <c r="FNP51" s="112"/>
      <c r="FNQ51" s="112"/>
      <c r="FNR51" s="112"/>
      <c r="FNS51" s="112"/>
      <c r="FNT51" s="112"/>
      <c r="FNU51" s="112"/>
      <c r="FNV51" s="112"/>
      <c r="FNW51" s="112"/>
      <c r="FNX51" s="112"/>
      <c r="FNY51" s="112"/>
      <c r="FNZ51" s="112"/>
      <c r="FOA51" s="112"/>
      <c r="FOB51" s="112"/>
      <c r="FOC51" s="112"/>
      <c r="FOD51" s="112"/>
      <c r="FOE51" s="112"/>
      <c r="FOF51" s="112"/>
      <c r="FOG51" s="112"/>
      <c r="FOH51" s="112"/>
      <c r="FOI51" s="112"/>
      <c r="FOJ51" s="112"/>
      <c r="FOK51" s="112"/>
      <c r="FOL51" s="112"/>
      <c r="FOM51" s="112"/>
      <c r="FON51" s="112"/>
      <c r="FOO51" s="112"/>
      <c r="FOP51" s="112"/>
      <c r="FOQ51" s="112"/>
      <c r="FOR51" s="112"/>
      <c r="FOS51" s="112"/>
      <c r="FOT51" s="112"/>
      <c r="FOU51" s="112"/>
      <c r="FOV51" s="112"/>
      <c r="FOW51" s="112"/>
      <c r="FOX51" s="112"/>
      <c r="FOY51" s="112"/>
      <c r="FOZ51" s="112"/>
      <c r="FPA51" s="112"/>
      <c r="FPB51" s="112"/>
      <c r="FPC51" s="112"/>
      <c r="FPD51" s="112"/>
      <c r="FPE51" s="112"/>
      <c r="FPF51" s="112"/>
      <c r="FPG51" s="112"/>
      <c r="FPH51" s="112"/>
      <c r="FPI51" s="112"/>
      <c r="FPJ51" s="112"/>
      <c r="FPK51" s="112"/>
      <c r="FPL51" s="112"/>
      <c r="FPM51" s="112"/>
      <c r="FPN51" s="112"/>
      <c r="FPO51" s="112"/>
      <c r="FPP51" s="112"/>
      <c r="FPQ51" s="112"/>
      <c r="FPR51" s="112"/>
      <c r="FPS51" s="112"/>
      <c r="FPT51" s="112"/>
      <c r="FPU51" s="112"/>
      <c r="FPV51" s="112"/>
      <c r="FPW51" s="112"/>
      <c r="FPX51" s="112"/>
      <c r="FPY51" s="112"/>
      <c r="FPZ51" s="112"/>
      <c r="FQA51" s="112"/>
      <c r="FQB51" s="112"/>
      <c r="FQC51" s="112"/>
      <c r="FQD51" s="112"/>
      <c r="FQE51" s="112"/>
      <c r="FQF51" s="112"/>
      <c r="FQG51" s="112"/>
      <c r="FQH51" s="112"/>
      <c r="FQI51" s="112"/>
      <c r="FQJ51" s="112"/>
      <c r="FQK51" s="112"/>
      <c r="FQL51" s="112"/>
      <c r="FQM51" s="112"/>
      <c r="FQN51" s="112"/>
      <c r="FQO51" s="112"/>
      <c r="FQP51" s="112"/>
      <c r="FQQ51" s="112"/>
      <c r="FQR51" s="112"/>
      <c r="FQS51" s="112"/>
      <c r="FQT51" s="112"/>
      <c r="FQU51" s="112"/>
      <c r="FQV51" s="112"/>
      <c r="FQW51" s="112"/>
      <c r="FQX51" s="112"/>
      <c r="FQY51" s="112"/>
      <c r="FQZ51" s="112"/>
      <c r="FRA51" s="112"/>
      <c r="FRB51" s="112"/>
      <c r="FRC51" s="112"/>
      <c r="FRD51" s="112"/>
      <c r="FRE51" s="112"/>
      <c r="FRF51" s="112"/>
      <c r="FRG51" s="112"/>
      <c r="FRH51" s="112"/>
      <c r="FRI51" s="112"/>
      <c r="FRJ51" s="112"/>
      <c r="FRK51" s="112"/>
      <c r="FRL51" s="112"/>
      <c r="FRM51" s="112"/>
      <c r="FRN51" s="112"/>
      <c r="FRO51" s="112"/>
      <c r="FRP51" s="112"/>
      <c r="FRQ51" s="112"/>
      <c r="FRR51" s="112"/>
      <c r="FRS51" s="112"/>
      <c r="FRT51" s="112"/>
      <c r="FRU51" s="112"/>
      <c r="FRV51" s="112"/>
      <c r="FRW51" s="112"/>
      <c r="FRX51" s="112"/>
      <c r="FRY51" s="112"/>
      <c r="FRZ51" s="112"/>
      <c r="FSA51" s="112"/>
      <c r="FSB51" s="112"/>
      <c r="FSC51" s="112"/>
      <c r="FSD51" s="112"/>
      <c r="FSE51" s="112"/>
      <c r="FSF51" s="112"/>
      <c r="FSG51" s="112"/>
      <c r="FSH51" s="112"/>
      <c r="FSI51" s="112"/>
      <c r="FSJ51" s="112"/>
      <c r="FSK51" s="112"/>
      <c r="FSL51" s="112"/>
      <c r="FSM51" s="112"/>
      <c r="FSN51" s="112"/>
      <c r="FSO51" s="112"/>
      <c r="FSP51" s="112"/>
      <c r="FSQ51" s="112"/>
      <c r="FSR51" s="112"/>
      <c r="FSS51" s="112"/>
      <c r="FST51" s="112"/>
      <c r="FSU51" s="112"/>
      <c r="FSV51" s="112"/>
      <c r="FSW51" s="112"/>
      <c r="FSX51" s="112"/>
      <c r="FSY51" s="112"/>
      <c r="FSZ51" s="112"/>
      <c r="FTA51" s="112"/>
      <c r="FTB51" s="112"/>
      <c r="FTC51" s="112"/>
      <c r="FTD51" s="112"/>
      <c r="FTE51" s="112"/>
      <c r="FTF51" s="112"/>
      <c r="FTG51" s="112"/>
      <c r="FTH51" s="112"/>
      <c r="FTI51" s="112"/>
      <c r="FTJ51" s="112"/>
      <c r="FTK51" s="112"/>
      <c r="FTL51" s="112"/>
      <c r="FTM51" s="112"/>
      <c r="FTN51" s="112"/>
      <c r="FTO51" s="112"/>
      <c r="FTP51" s="112"/>
      <c r="FTQ51" s="112"/>
      <c r="FTR51" s="112"/>
      <c r="FTS51" s="112"/>
      <c r="FTT51" s="112"/>
      <c r="FTU51" s="112"/>
      <c r="FTV51" s="112"/>
      <c r="FTW51" s="112"/>
      <c r="FTX51" s="112"/>
      <c r="FTY51" s="112"/>
      <c r="FTZ51" s="112"/>
      <c r="FUA51" s="112"/>
      <c r="FUB51" s="112"/>
      <c r="FUC51" s="112"/>
      <c r="FUD51" s="112"/>
      <c r="FUE51" s="112"/>
      <c r="FUF51" s="112"/>
      <c r="FUG51" s="112"/>
      <c r="FUH51" s="112"/>
      <c r="FUI51" s="112"/>
      <c r="FUJ51" s="112"/>
      <c r="FUK51" s="112"/>
      <c r="FUL51" s="112"/>
      <c r="FUM51" s="112"/>
      <c r="FUN51" s="112"/>
      <c r="FUO51" s="112"/>
      <c r="FUP51" s="112"/>
      <c r="FUQ51" s="112"/>
      <c r="FUR51" s="112"/>
      <c r="FUS51" s="112"/>
      <c r="FUT51" s="112"/>
      <c r="FUU51" s="112"/>
      <c r="FUV51" s="112"/>
      <c r="FUW51" s="112"/>
      <c r="FUX51" s="112"/>
      <c r="FUY51" s="112"/>
      <c r="FUZ51" s="112"/>
      <c r="FVA51" s="112"/>
      <c r="FVB51" s="112"/>
      <c r="FVC51" s="112"/>
      <c r="FVD51" s="112"/>
      <c r="FVE51" s="112"/>
      <c r="FVF51" s="112"/>
      <c r="FVG51" s="112"/>
      <c r="FVH51" s="112"/>
      <c r="FVI51" s="112"/>
      <c r="FVJ51" s="112"/>
      <c r="FVK51" s="112"/>
      <c r="FVL51" s="112"/>
      <c r="FVM51" s="112"/>
      <c r="FVN51" s="112"/>
      <c r="FVO51" s="112"/>
      <c r="FVP51" s="112"/>
      <c r="FVQ51" s="112"/>
      <c r="FVR51" s="112"/>
      <c r="FVS51" s="112"/>
      <c r="FVT51" s="112"/>
      <c r="FVU51" s="112"/>
      <c r="FVV51" s="112"/>
      <c r="FVW51" s="112"/>
      <c r="FVX51" s="112"/>
      <c r="FVY51" s="112"/>
      <c r="FVZ51" s="112"/>
      <c r="FWA51" s="112"/>
      <c r="FWB51" s="112"/>
      <c r="FWC51" s="112"/>
      <c r="FWD51" s="112"/>
      <c r="FWE51" s="112"/>
      <c r="FWF51" s="112"/>
      <c r="FWG51" s="112"/>
      <c r="FWH51" s="112"/>
      <c r="FWI51" s="112"/>
      <c r="FWJ51" s="112"/>
      <c r="FWK51" s="112"/>
      <c r="FWL51" s="112"/>
      <c r="FWM51" s="112"/>
      <c r="FWN51" s="112"/>
      <c r="FWO51" s="112"/>
      <c r="FWP51" s="112"/>
      <c r="FWQ51" s="112"/>
      <c r="FWR51" s="112"/>
      <c r="FWS51" s="112"/>
      <c r="FWT51" s="112"/>
      <c r="FWU51" s="112"/>
      <c r="FWV51" s="112"/>
      <c r="FWW51" s="112"/>
      <c r="FWX51" s="112"/>
      <c r="FWY51" s="112"/>
      <c r="FWZ51" s="112"/>
      <c r="FXA51" s="112"/>
      <c r="FXB51" s="112"/>
      <c r="FXC51" s="112"/>
      <c r="FXD51" s="112"/>
      <c r="FXE51" s="112"/>
      <c r="FXF51" s="112"/>
      <c r="FXG51" s="112"/>
      <c r="FXH51" s="112"/>
      <c r="FXI51" s="112"/>
      <c r="FXJ51" s="112"/>
      <c r="FXK51" s="112"/>
      <c r="FXL51" s="112"/>
      <c r="FXM51" s="112"/>
      <c r="FXN51" s="112"/>
      <c r="FXO51" s="112"/>
      <c r="FXP51" s="112"/>
      <c r="FXQ51" s="112"/>
      <c r="FXR51" s="112"/>
      <c r="FXS51" s="112"/>
      <c r="FXT51" s="112"/>
      <c r="FXU51" s="112"/>
      <c r="FXV51" s="112"/>
      <c r="FXW51" s="112"/>
      <c r="FXX51" s="112"/>
      <c r="FXY51" s="112"/>
      <c r="FXZ51" s="112"/>
      <c r="FYA51" s="112"/>
      <c r="FYB51" s="112"/>
      <c r="FYC51" s="112"/>
      <c r="FYD51" s="112"/>
      <c r="FYE51" s="112"/>
      <c r="FYF51" s="112"/>
      <c r="FYG51" s="112"/>
      <c r="FYH51" s="112"/>
      <c r="FYI51" s="112"/>
      <c r="FYJ51" s="112"/>
      <c r="FYK51" s="112"/>
      <c r="FYL51" s="112"/>
      <c r="FYM51" s="112"/>
      <c r="FYN51" s="112"/>
      <c r="FYO51" s="112"/>
      <c r="FYP51" s="112"/>
      <c r="FYQ51" s="112"/>
      <c r="FYR51" s="112"/>
      <c r="FYS51" s="112"/>
      <c r="FYT51" s="112"/>
      <c r="FYU51" s="112"/>
      <c r="FYV51" s="112"/>
      <c r="FYW51" s="112"/>
      <c r="FYX51" s="112"/>
      <c r="FYY51" s="112"/>
      <c r="FYZ51" s="112"/>
      <c r="FZA51" s="112"/>
      <c r="FZB51" s="112"/>
      <c r="FZC51" s="112"/>
      <c r="FZD51" s="112"/>
      <c r="FZE51" s="112"/>
      <c r="FZF51" s="112"/>
      <c r="FZG51" s="112"/>
      <c r="FZH51" s="112"/>
      <c r="FZI51" s="112"/>
      <c r="FZJ51" s="112"/>
      <c r="FZK51" s="112"/>
      <c r="FZL51" s="112"/>
      <c r="FZM51" s="112"/>
      <c r="FZN51" s="112"/>
      <c r="FZO51" s="112"/>
      <c r="FZP51" s="112"/>
      <c r="FZQ51" s="112"/>
      <c r="FZR51" s="112"/>
      <c r="FZS51" s="112"/>
      <c r="FZT51" s="112"/>
      <c r="FZU51" s="112"/>
      <c r="FZV51" s="112"/>
      <c r="FZW51" s="112"/>
      <c r="FZX51" s="112"/>
      <c r="FZY51" s="112"/>
      <c r="FZZ51" s="112"/>
      <c r="GAA51" s="112"/>
      <c r="GAB51" s="112"/>
      <c r="GAC51" s="112"/>
      <c r="GAD51" s="112"/>
      <c r="GAE51" s="112"/>
      <c r="GAF51" s="112"/>
      <c r="GAG51" s="112"/>
      <c r="GAH51" s="112"/>
      <c r="GAI51" s="112"/>
      <c r="GAJ51" s="112"/>
      <c r="GAK51" s="112"/>
      <c r="GAL51" s="112"/>
      <c r="GAM51" s="112"/>
      <c r="GAN51" s="112"/>
      <c r="GAO51" s="112"/>
      <c r="GAP51" s="112"/>
      <c r="GAQ51" s="112"/>
      <c r="GAR51" s="112"/>
      <c r="GAS51" s="112"/>
      <c r="GAT51" s="112"/>
      <c r="GAU51" s="112"/>
      <c r="GAV51" s="112"/>
      <c r="GAW51" s="112"/>
      <c r="GAX51" s="112"/>
      <c r="GAY51" s="112"/>
      <c r="GAZ51" s="112"/>
      <c r="GBA51" s="112"/>
      <c r="GBB51" s="112"/>
      <c r="GBC51" s="112"/>
      <c r="GBD51" s="112"/>
      <c r="GBE51" s="112"/>
      <c r="GBF51" s="112"/>
      <c r="GBG51" s="112"/>
      <c r="GBH51" s="112"/>
      <c r="GBI51" s="112"/>
      <c r="GBJ51" s="112"/>
      <c r="GBK51" s="112"/>
      <c r="GBL51" s="112"/>
      <c r="GBM51" s="112"/>
      <c r="GBN51" s="112"/>
      <c r="GBO51" s="112"/>
      <c r="GBP51" s="112"/>
      <c r="GBQ51" s="112"/>
      <c r="GBR51" s="112"/>
      <c r="GBS51" s="112"/>
      <c r="GBT51" s="112"/>
      <c r="GBU51" s="112"/>
      <c r="GBV51" s="112"/>
      <c r="GBW51" s="112"/>
      <c r="GBX51" s="112"/>
      <c r="GBY51" s="112"/>
      <c r="GBZ51" s="112"/>
      <c r="GCA51" s="112"/>
      <c r="GCB51" s="112"/>
      <c r="GCC51" s="112"/>
      <c r="GCD51" s="112"/>
      <c r="GCE51" s="112"/>
      <c r="GCF51" s="112"/>
      <c r="GCG51" s="112"/>
      <c r="GCH51" s="112"/>
      <c r="GCI51" s="112"/>
      <c r="GCJ51" s="112"/>
      <c r="GCK51" s="112"/>
      <c r="GCL51" s="112"/>
      <c r="GCM51" s="112"/>
      <c r="GCN51" s="112"/>
      <c r="GCO51" s="112"/>
      <c r="GCP51" s="112"/>
      <c r="GCQ51" s="112"/>
      <c r="GCR51" s="112"/>
      <c r="GCS51" s="112"/>
      <c r="GCT51" s="112"/>
      <c r="GCU51" s="112"/>
      <c r="GCV51" s="112"/>
      <c r="GCW51" s="112"/>
      <c r="GCX51" s="112"/>
      <c r="GCY51" s="112"/>
      <c r="GCZ51" s="112"/>
      <c r="GDA51" s="112"/>
      <c r="GDB51" s="112"/>
      <c r="GDC51" s="112"/>
      <c r="GDD51" s="112"/>
      <c r="GDE51" s="112"/>
      <c r="GDF51" s="112"/>
      <c r="GDG51" s="112"/>
      <c r="GDH51" s="112"/>
      <c r="GDI51" s="112"/>
      <c r="GDJ51" s="112"/>
      <c r="GDK51" s="112"/>
      <c r="GDL51" s="112"/>
      <c r="GDM51" s="112"/>
      <c r="GDN51" s="112"/>
      <c r="GDO51" s="112"/>
      <c r="GDP51" s="112"/>
      <c r="GDQ51" s="112"/>
      <c r="GDR51" s="112"/>
      <c r="GDS51" s="112"/>
      <c r="GDT51" s="112"/>
      <c r="GDU51" s="112"/>
      <c r="GDV51" s="112"/>
      <c r="GDW51" s="112"/>
      <c r="GDX51" s="112"/>
      <c r="GDY51" s="112"/>
      <c r="GDZ51" s="112"/>
      <c r="GEA51" s="112"/>
      <c r="GEB51" s="112"/>
      <c r="GEC51" s="112"/>
      <c r="GED51" s="112"/>
      <c r="GEE51" s="112"/>
      <c r="GEF51" s="112"/>
      <c r="GEG51" s="112"/>
      <c r="GEH51" s="112"/>
      <c r="GEI51" s="112"/>
      <c r="GEJ51" s="112"/>
      <c r="GEK51" s="112"/>
      <c r="GEL51" s="112"/>
      <c r="GEM51" s="112"/>
      <c r="GEN51" s="112"/>
      <c r="GEO51" s="112"/>
      <c r="GEP51" s="112"/>
      <c r="GEQ51" s="112"/>
      <c r="GER51" s="112"/>
      <c r="GES51" s="112"/>
      <c r="GET51" s="112"/>
      <c r="GEU51" s="112"/>
      <c r="GEV51" s="112"/>
      <c r="GEW51" s="112"/>
      <c r="GEX51" s="112"/>
      <c r="GEY51" s="112"/>
      <c r="GEZ51" s="112"/>
      <c r="GFA51" s="112"/>
      <c r="GFB51" s="112"/>
      <c r="GFC51" s="112"/>
      <c r="GFD51" s="112"/>
      <c r="GFE51" s="112"/>
      <c r="GFF51" s="112"/>
      <c r="GFG51" s="112"/>
      <c r="GFH51" s="112"/>
      <c r="GFI51" s="112"/>
      <c r="GFJ51" s="112"/>
      <c r="GFK51" s="112"/>
      <c r="GFL51" s="112"/>
      <c r="GFM51" s="112"/>
      <c r="GFN51" s="112"/>
      <c r="GFO51" s="112"/>
      <c r="GFP51" s="112"/>
      <c r="GFQ51" s="112"/>
      <c r="GFR51" s="112"/>
      <c r="GFS51" s="112"/>
      <c r="GFT51" s="112"/>
      <c r="GFU51" s="112"/>
      <c r="GFV51" s="112"/>
      <c r="GFW51" s="112"/>
      <c r="GFX51" s="112"/>
      <c r="GFY51" s="112"/>
      <c r="GFZ51" s="112"/>
      <c r="GGA51" s="112"/>
      <c r="GGB51" s="112"/>
      <c r="GGC51" s="112"/>
      <c r="GGD51" s="112"/>
      <c r="GGE51" s="112"/>
      <c r="GGF51" s="112"/>
      <c r="GGG51" s="112"/>
      <c r="GGH51" s="112"/>
      <c r="GGI51" s="112"/>
      <c r="GGJ51" s="112"/>
      <c r="GGK51" s="112"/>
      <c r="GGL51" s="112"/>
      <c r="GGM51" s="112"/>
      <c r="GGN51" s="112"/>
      <c r="GGO51" s="112"/>
      <c r="GGP51" s="112"/>
      <c r="GGQ51" s="112"/>
      <c r="GGR51" s="112"/>
      <c r="GGS51" s="112"/>
      <c r="GGT51" s="112"/>
      <c r="GGU51" s="112"/>
      <c r="GGV51" s="112"/>
      <c r="GGW51" s="112"/>
      <c r="GGX51" s="112"/>
      <c r="GGY51" s="112"/>
      <c r="GGZ51" s="112"/>
      <c r="GHA51" s="112"/>
      <c r="GHB51" s="112"/>
      <c r="GHC51" s="112"/>
      <c r="GHD51" s="112"/>
      <c r="GHE51" s="112"/>
      <c r="GHF51" s="112"/>
      <c r="GHG51" s="112"/>
      <c r="GHH51" s="112"/>
      <c r="GHI51" s="112"/>
      <c r="GHJ51" s="112"/>
      <c r="GHK51" s="112"/>
      <c r="GHL51" s="112"/>
      <c r="GHM51" s="112"/>
      <c r="GHN51" s="112"/>
      <c r="GHO51" s="112"/>
      <c r="GHP51" s="112"/>
      <c r="GHQ51" s="112"/>
      <c r="GHR51" s="112"/>
      <c r="GHS51" s="112"/>
      <c r="GHT51" s="112"/>
      <c r="GHU51" s="112"/>
      <c r="GHV51" s="112"/>
      <c r="GHW51" s="112"/>
      <c r="GHX51" s="112"/>
      <c r="GHY51" s="112"/>
      <c r="GHZ51" s="112"/>
      <c r="GIA51" s="112"/>
      <c r="GIB51" s="112"/>
      <c r="GIC51" s="112"/>
      <c r="GID51" s="112"/>
      <c r="GIE51" s="112"/>
      <c r="GIF51" s="112"/>
      <c r="GIG51" s="112"/>
      <c r="GIH51" s="112"/>
      <c r="GII51" s="112"/>
      <c r="GIJ51" s="112"/>
      <c r="GIK51" s="112"/>
      <c r="GIL51" s="112"/>
      <c r="GIM51" s="112"/>
      <c r="GIN51" s="112"/>
      <c r="GIO51" s="112"/>
      <c r="GIP51" s="112"/>
      <c r="GIQ51" s="112"/>
      <c r="GIR51" s="112"/>
      <c r="GIS51" s="112"/>
      <c r="GIT51" s="112"/>
      <c r="GIU51" s="112"/>
      <c r="GIV51" s="112"/>
      <c r="GIW51" s="112"/>
      <c r="GIX51" s="112"/>
      <c r="GIY51" s="112"/>
      <c r="GIZ51" s="112"/>
      <c r="GJA51" s="112"/>
      <c r="GJB51" s="112"/>
      <c r="GJC51" s="112"/>
      <c r="GJD51" s="112"/>
      <c r="GJE51" s="112"/>
      <c r="GJF51" s="112"/>
      <c r="GJG51" s="112"/>
      <c r="GJH51" s="112"/>
      <c r="GJI51" s="112"/>
      <c r="GJJ51" s="112"/>
      <c r="GJK51" s="112"/>
      <c r="GJL51" s="112"/>
      <c r="GJM51" s="112"/>
      <c r="GJN51" s="112"/>
      <c r="GJO51" s="112"/>
      <c r="GJP51" s="112"/>
      <c r="GJQ51" s="112"/>
      <c r="GJR51" s="112"/>
      <c r="GJS51" s="112"/>
      <c r="GJT51" s="112"/>
      <c r="GJU51" s="112"/>
      <c r="GJV51" s="112"/>
      <c r="GJW51" s="112"/>
      <c r="GJX51" s="112"/>
      <c r="GJY51" s="112"/>
      <c r="GJZ51" s="112"/>
      <c r="GKA51" s="112"/>
      <c r="GKB51" s="112"/>
      <c r="GKC51" s="112"/>
      <c r="GKD51" s="112"/>
      <c r="GKE51" s="112"/>
      <c r="GKF51" s="112"/>
      <c r="GKG51" s="112"/>
      <c r="GKH51" s="112"/>
      <c r="GKI51" s="112"/>
      <c r="GKJ51" s="112"/>
      <c r="GKK51" s="112"/>
      <c r="GKL51" s="112"/>
      <c r="GKM51" s="112"/>
      <c r="GKN51" s="112"/>
      <c r="GKO51" s="112"/>
      <c r="GKP51" s="112"/>
      <c r="GKQ51" s="112"/>
      <c r="GKR51" s="112"/>
      <c r="GKS51" s="112"/>
      <c r="GKT51" s="112"/>
      <c r="GKU51" s="112"/>
      <c r="GKV51" s="112"/>
      <c r="GKW51" s="112"/>
      <c r="GKX51" s="112"/>
      <c r="GKY51" s="112"/>
      <c r="GKZ51" s="112"/>
      <c r="GLA51" s="112"/>
      <c r="GLB51" s="112"/>
      <c r="GLC51" s="112"/>
      <c r="GLD51" s="112"/>
      <c r="GLE51" s="112"/>
      <c r="GLF51" s="112"/>
      <c r="GLG51" s="112"/>
      <c r="GLH51" s="112"/>
      <c r="GLI51" s="112"/>
      <c r="GLJ51" s="112"/>
      <c r="GLK51" s="112"/>
      <c r="GLL51" s="112"/>
      <c r="GLM51" s="112"/>
      <c r="GLN51" s="112"/>
      <c r="GLO51" s="112"/>
      <c r="GLP51" s="112"/>
      <c r="GLQ51" s="112"/>
      <c r="GLR51" s="112"/>
      <c r="GLS51" s="112"/>
      <c r="GLT51" s="112"/>
      <c r="GLU51" s="112"/>
      <c r="GLV51" s="112"/>
      <c r="GLW51" s="112"/>
      <c r="GLX51" s="112"/>
      <c r="GLY51" s="112"/>
      <c r="GLZ51" s="112"/>
      <c r="GMA51" s="112"/>
      <c r="GMB51" s="112"/>
      <c r="GMC51" s="112"/>
      <c r="GMD51" s="112"/>
      <c r="GME51" s="112"/>
      <c r="GMF51" s="112"/>
      <c r="GMG51" s="112"/>
      <c r="GMH51" s="112"/>
      <c r="GMI51" s="112"/>
      <c r="GMJ51" s="112"/>
      <c r="GMK51" s="112"/>
      <c r="GML51" s="112"/>
      <c r="GMM51" s="112"/>
      <c r="GMN51" s="112"/>
      <c r="GMO51" s="112"/>
      <c r="GMP51" s="112"/>
      <c r="GMQ51" s="112"/>
      <c r="GMR51" s="112"/>
      <c r="GMS51" s="112"/>
      <c r="GMT51" s="112"/>
      <c r="GMU51" s="112"/>
      <c r="GMV51" s="112"/>
      <c r="GMW51" s="112"/>
      <c r="GMX51" s="112"/>
      <c r="GMY51" s="112"/>
      <c r="GMZ51" s="112"/>
      <c r="GNA51" s="112"/>
      <c r="GNB51" s="112"/>
      <c r="GNC51" s="112"/>
      <c r="GND51" s="112"/>
      <c r="GNE51" s="112"/>
      <c r="GNF51" s="112"/>
      <c r="GNG51" s="112"/>
      <c r="GNH51" s="112"/>
      <c r="GNI51" s="112"/>
      <c r="GNJ51" s="112"/>
      <c r="GNK51" s="112"/>
      <c r="GNL51" s="112"/>
      <c r="GNM51" s="112"/>
      <c r="GNN51" s="112"/>
      <c r="GNO51" s="112"/>
      <c r="GNP51" s="112"/>
      <c r="GNQ51" s="112"/>
      <c r="GNR51" s="112"/>
      <c r="GNS51" s="112"/>
      <c r="GNT51" s="112"/>
      <c r="GNU51" s="112"/>
      <c r="GNV51" s="112"/>
      <c r="GNW51" s="112"/>
      <c r="GNX51" s="112"/>
      <c r="GNY51" s="112"/>
      <c r="GNZ51" s="112"/>
      <c r="GOA51" s="112"/>
      <c r="GOB51" s="112"/>
      <c r="GOC51" s="112"/>
      <c r="GOD51" s="112"/>
      <c r="GOE51" s="112"/>
      <c r="GOF51" s="112"/>
      <c r="GOG51" s="112"/>
      <c r="GOH51" s="112"/>
      <c r="GOI51" s="112"/>
      <c r="GOJ51" s="112"/>
      <c r="GOK51" s="112"/>
      <c r="GOL51" s="112"/>
      <c r="GOM51" s="112"/>
      <c r="GON51" s="112"/>
      <c r="GOO51" s="112"/>
      <c r="GOP51" s="112"/>
      <c r="GOQ51" s="112"/>
      <c r="GOR51" s="112"/>
      <c r="GOS51" s="112"/>
      <c r="GOT51" s="112"/>
      <c r="GOU51" s="112"/>
      <c r="GOV51" s="112"/>
      <c r="GOW51" s="112"/>
      <c r="GOX51" s="112"/>
      <c r="GOY51" s="112"/>
      <c r="GOZ51" s="112"/>
      <c r="GPA51" s="112"/>
      <c r="GPB51" s="112"/>
      <c r="GPC51" s="112"/>
      <c r="GPD51" s="112"/>
      <c r="GPE51" s="112"/>
      <c r="GPF51" s="112"/>
      <c r="GPG51" s="112"/>
      <c r="GPH51" s="112"/>
      <c r="GPI51" s="112"/>
      <c r="GPJ51" s="112"/>
      <c r="GPK51" s="112"/>
      <c r="GPL51" s="112"/>
      <c r="GPM51" s="112"/>
      <c r="GPN51" s="112"/>
      <c r="GPO51" s="112"/>
      <c r="GPP51" s="112"/>
      <c r="GPQ51" s="112"/>
      <c r="GPR51" s="112"/>
      <c r="GPS51" s="112"/>
      <c r="GPT51" s="112"/>
      <c r="GPU51" s="112"/>
      <c r="GPV51" s="112"/>
      <c r="GPW51" s="112"/>
      <c r="GPX51" s="112"/>
      <c r="GPY51" s="112"/>
      <c r="GPZ51" s="112"/>
      <c r="GQA51" s="112"/>
      <c r="GQB51" s="112"/>
      <c r="GQC51" s="112"/>
      <c r="GQD51" s="112"/>
      <c r="GQE51" s="112"/>
      <c r="GQF51" s="112"/>
      <c r="GQG51" s="112"/>
      <c r="GQH51" s="112"/>
      <c r="GQI51" s="112"/>
      <c r="GQJ51" s="112"/>
      <c r="GQK51" s="112"/>
      <c r="GQL51" s="112"/>
      <c r="GQM51" s="112"/>
      <c r="GQN51" s="112"/>
      <c r="GQO51" s="112"/>
      <c r="GQP51" s="112"/>
      <c r="GQQ51" s="112"/>
      <c r="GQR51" s="112"/>
      <c r="GQS51" s="112"/>
      <c r="GQT51" s="112"/>
      <c r="GQU51" s="112"/>
      <c r="GQV51" s="112"/>
      <c r="GQW51" s="112"/>
      <c r="GQX51" s="112"/>
      <c r="GQY51" s="112"/>
      <c r="GQZ51" s="112"/>
      <c r="GRA51" s="112"/>
      <c r="GRB51" s="112"/>
      <c r="GRC51" s="112"/>
      <c r="GRD51" s="112"/>
      <c r="GRE51" s="112"/>
      <c r="GRF51" s="112"/>
      <c r="GRG51" s="112"/>
      <c r="GRH51" s="112"/>
      <c r="GRI51" s="112"/>
      <c r="GRJ51" s="112"/>
      <c r="GRK51" s="112"/>
      <c r="GRL51" s="112"/>
      <c r="GRM51" s="112"/>
      <c r="GRN51" s="112"/>
      <c r="GRO51" s="112"/>
      <c r="GRP51" s="112"/>
      <c r="GRQ51" s="112"/>
      <c r="GRR51" s="112"/>
      <c r="GRS51" s="112"/>
      <c r="GRT51" s="112"/>
      <c r="GRU51" s="112"/>
      <c r="GRV51" s="112"/>
      <c r="GRW51" s="112"/>
      <c r="GRX51" s="112"/>
      <c r="GRY51" s="112"/>
      <c r="GRZ51" s="112"/>
      <c r="GSA51" s="112"/>
      <c r="GSB51" s="112"/>
      <c r="GSC51" s="112"/>
      <c r="GSD51" s="112"/>
      <c r="GSE51" s="112"/>
      <c r="GSF51" s="112"/>
      <c r="GSG51" s="112"/>
      <c r="GSH51" s="112"/>
      <c r="GSI51" s="112"/>
      <c r="GSJ51" s="112"/>
      <c r="GSK51" s="112"/>
      <c r="GSL51" s="112"/>
      <c r="GSM51" s="112"/>
      <c r="GSN51" s="112"/>
      <c r="GSO51" s="112"/>
      <c r="GSP51" s="112"/>
      <c r="GSQ51" s="112"/>
      <c r="GSR51" s="112"/>
      <c r="GSS51" s="112"/>
      <c r="GST51" s="112"/>
      <c r="GSU51" s="112"/>
      <c r="GSV51" s="112"/>
      <c r="GSW51" s="112"/>
      <c r="GSX51" s="112"/>
      <c r="GSY51" s="112"/>
      <c r="GSZ51" s="112"/>
      <c r="GTA51" s="112"/>
      <c r="GTB51" s="112"/>
      <c r="GTC51" s="112"/>
      <c r="GTD51" s="112"/>
      <c r="GTE51" s="112"/>
      <c r="GTF51" s="112"/>
      <c r="GTG51" s="112"/>
      <c r="GTH51" s="112"/>
      <c r="GTI51" s="112"/>
      <c r="GTJ51" s="112"/>
      <c r="GTK51" s="112"/>
      <c r="GTL51" s="112"/>
      <c r="GTM51" s="112"/>
      <c r="GTN51" s="112"/>
      <c r="GTO51" s="112"/>
      <c r="GTP51" s="112"/>
      <c r="GTQ51" s="112"/>
      <c r="GTR51" s="112"/>
      <c r="GTS51" s="112"/>
      <c r="GTT51" s="112"/>
      <c r="GTU51" s="112"/>
      <c r="GTV51" s="112"/>
      <c r="GTW51" s="112"/>
      <c r="GTX51" s="112"/>
      <c r="GTY51" s="112"/>
      <c r="GTZ51" s="112"/>
      <c r="GUA51" s="112"/>
      <c r="GUB51" s="112"/>
      <c r="GUC51" s="112"/>
      <c r="GUD51" s="112"/>
      <c r="GUE51" s="112"/>
      <c r="GUF51" s="112"/>
      <c r="GUG51" s="112"/>
      <c r="GUH51" s="112"/>
      <c r="GUI51" s="112"/>
      <c r="GUJ51" s="112"/>
      <c r="GUK51" s="112"/>
      <c r="GUL51" s="112"/>
      <c r="GUM51" s="112"/>
      <c r="GUN51" s="112"/>
      <c r="GUO51" s="112"/>
      <c r="GUP51" s="112"/>
      <c r="GUQ51" s="112"/>
      <c r="GUR51" s="112"/>
      <c r="GUS51" s="112"/>
      <c r="GUT51" s="112"/>
      <c r="GUU51" s="112"/>
      <c r="GUV51" s="112"/>
      <c r="GUW51" s="112"/>
      <c r="GUX51" s="112"/>
      <c r="GUY51" s="112"/>
      <c r="GUZ51" s="112"/>
      <c r="GVA51" s="112"/>
      <c r="GVB51" s="112"/>
      <c r="GVC51" s="112"/>
      <c r="GVD51" s="112"/>
      <c r="GVE51" s="112"/>
      <c r="GVF51" s="112"/>
      <c r="GVG51" s="112"/>
      <c r="GVH51" s="112"/>
      <c r="GVI51" s="112"/>
      <c r="GVJ51" s="112"/>
      <c r="GVK51" s="112"/>
      <c r="GVL51" s="112"/>
      <c r="GVM51" s="112"/>
      <c r="GVN51" s="112"/>
      <c r="GVO51" s="112"/>
      <c r="GVP51" s="112"/>
      <c r="GVQ51" s="112"/>
      <c r="GVR51" s="112"/>
      <c r="GVS51" s="112"/>
      <c r="GVT51" s="112"/>
      <c r="GVU51" s="112"/>
      <c r="GVV51" s="112"/>
      <c r="GVW51" s="112"/>
      <c r="GVX51" s="112"/>
      <c r="GVY51" s="112"/>
      <c r="GVZ51" s="112"/>
      <c r="GWA51" s="112"/>
      <c r="GWB51" s="112"/>
      <c r="GWC51" s="112"/>
      <c r="GWD51" s="112"/>
      <c r="GWE51" s="112"/>
      <c r="GWF51" s="112"/>
      <c r="GWG51" s="112"/>
      <c r="GWH51" s="112"/>
      <c r="GWI51" s="112"/>
      <c r="GWJ51" s="112"/>
      <c r="GWK51" s="112"/>
      <c r="GWL51" s="112"/>
      <c r="GWM51" s="112"/>
      <c r="GWN51" s="112"/>
      <c r="GWO51" s="112"/>
      <c r="GWP51" s="112"/>
      <c r="GWQ51" s="112"/>
      <c r="GWR51" s="112"/>
      <c r="GWS51" s="112"/>
      <c r="GWT51" s="112"/>
      <c r="GWU51" s="112"/>
      <c r="GWV51" s="112"/>
      <c r="GWW51" s="112"/>
      <c r="GWX51" s="112"/>
      <c r="GWY51" s="112"/>
      <c r="GWZ51" s="112"/>
      <c r="GXA51" s="112"/>
      <c r="GXB51" s="112"/>
      <c r="GXC51" s="112"/>
      <c r="GXD51" s="112"/>
      <c r="GXE51" s="112"/>
      <c r="GXF51" s="112"/>
      <c r="GXG51" s="112"/>
      <c r="GXH51" s="112"/>
      <c r="GXI51" s="112"/>
      <c r="GXJ51" s="112"/>
      <c r="GXK51" s="112"/>
      <c r="GXL51" s="112"/>
      <c r="GXM51" s="112"/>
      <c r="GXN51" s="112"/>
      <c r="GXO51" s="112"/>
      <c r="GXP51" s="112"/>
      <c r="GXQ51" s="112"/>
      <c r="GXR51" s="112"/>
      <c r="GXS51" s="112"/>
      <c r="GXT51" s="112"/>
      <c r="GXU51" s="112"/>
      <c r="GXV51" s="112"/>
      <c r="GXW51" s="112"/>
      <c r="GXX51" s="112"/>
      <c r="GXY51" s="112"/>
      <c r="GXZ51" s="112"/>
      <c r="GYA51" s="112"/>
      <c r="GYB51" s="112"/>
      <c r="GYC51" s="112"/>
      <c r="GYD51" s="112"/>
      <c r="GYE51" s="112"/>
      <c r="GYF51" s="112"/>
      <c r="GYG51" s="112"/>
      <c r="GYH51" s="112"/>
      <c r="GYI51" s="112"/>
      <c r="GYJ51" s="112"/>
      <c r="GYK51" s="112"/>
      <c r="GYL51" s="112"/>
      <c r="GYM51" s="112"/>
      <c r="GYN51" s="112"/>
      <c r="GYO51" s="112"/>
      <c r="GYP51" s="112"/>
      <c r="GYQ51" s="112"/>
      <c r="GYR51" s="112"/>
      <c r="GYS51" s="112"/>
      <c r="GYT51" s="112"/>
      <c r="GYU51" s="112"/>
      <c r="GYV51" s="112"/>
      <c r="GYW51" s="112"/>
      <c r="GYX51" s="112"/>
      <c r="GYY51" s="112"/>
      <c r="GYZ51" s="112"/>
      <c r="GZA51" s="112"/>
      <c r="GZB51" s="112"/>
      <c r="GZC51" s="112"/>
      <c r="GZD51" s="112"/>
      <c r="GZE51" s="112"/>
      <c r="GZF51" s="112"/>
      <c r="GZG51" s="112"/>
      <c r="GZH51" s="112"/>
      <c r="GZI51" s="112"/>
      <c r="GZJ51" s="112"/>
      <c r="GZK51" s="112"/>
      <c r="GZL51" s="112"/>
      <c r="GZM51" s="112"/>
      <c r="GZN51" s="112"/>
      <c r="GZO51" s="112"/>
      <c r="GZP51" s="112"/>
      <c r="GZQ51" s="112"/>
      <c r="GZR51" s="112"/>
      <c r="GZS51" s="112"/>
      <c r="GZT51" s="112"/>
      <c r="GZU51" s="112"/>
      <c r="GZV51" s="112"/>
      <c r="GZW51" s="112"/>
      <c r="GZX51" s="112"/>
      <c r="GZY51" s="112"/>
      <c r="GZZ51" s="112"/>
      <c r="HAA51" s="112"/>
      <c r="HAB51" s="112"/>
      <c r="HAC51" s="112"/>
      <c r="HAD51" s="112"/>
      <c r="HAE51" s="112"/>
      <c r="HAF51" s="112"/>
      <c r="HAG51" s="112"/>
      <c r="HAH51" s="112"/>
      <c r="HAI51" s="112"/>
      <c r="HAJ51" s="112"/>
      <c r="HAK51" s="112"/>
      <c r="HAL51" s="112"/>
      <c r="HAM51" s="112"/>
      <c r="HAN51" s="112"/>
      <c r="HAO51" s="112"/>
      <c r="HAP51" s="112"/>
      <c r="HAQ51" s="112"/>
      <c r="HAR51" s="112"/>
      <c r="HAS51" s="112"/>
      <c r="HAT51" s="112"/>
      <c r="HAU51" s="112"/>
      <c r="HAV51" s="112"/>
      <c r="HAW51" s="112"/>
      <c r="HAX51" s="112"/>
      <c r="HAY51" s="112"/>
      <c r="HAZ51" s="112"/>
      <c r="HBA51" s="112"/>
      <c r="HBB51" s="112"/>
      <c r="HBC51" s="112"/>
      <c r="HBD51" s="112"/>
      <c r="HBE51" s="112"/>
      <c r="HBF51" s="112"/>
      <c r="HBG51" s="112"/>
      <c r="HBH51" s="112"/>
      <c r="HBI51" s="112"/>
      <c r="HBJ51" s="112"/>
      <c r="HBK51" s="112"/>
      <c r="HBL51" s="112"/>
      <c r="HBM51" s="112"/>
      <c r="HBN51" s="112"/>
      <c r="HBO51" s="112"/>
      <c r="HBP51" s="112"/>
      <c r="HBQ51" s="112"/>
      <c r="HBR51" s="112"/>
      <c r="HBS51" s="112"/>
      <c r="HBT51" s="112"/>
      <c r="HBU51" s="112"/>
      <c r="HBV51" s="112"/>
      <c r="HBW51" s="112"/>
      <c r="HBX51" s="112"/>
      <c r="HBY51" s="112"/>
      <c r="HBZ51" s="112"/>
      <c r="HCA51" s="112"/>
      <c r="HCB51" s="112"/>
      <c r="HCC51" s="112"/>
      <c r="HCD51" s="112"/>
      <c r="HCE51" s="112"/>
      <c r="HCF51" s="112"/>
      <c r="HCG51" s="112"/>
      <c r="HCH51" s="112"/>
      <c r="HCI51" s="112"/>
      <c r="HCJ51" s="112"/>
      <c r="HCK51" s="112"/>
      <c r="HCL51" s="112"/>
      <c r="HCM51" s="112"/>
      <c r="HCN51" s="112"/>
      <c r="HCO51" s="112"/>
      <c r="HCP51" s="112"/>
      <c r="HCQ51" s="112"/>
      <c r="HCR51" s="112"/>
      <c r="HCS51" s="112"/>
      <c r="HCT51" s="112"/>
      <c r="HCU51" s="112"/>
      <c r="HCV51" s="112"/>
      <c r="HCW51" s="112"/>
      <c r="HCX51" s="112"/>
      <c r="HCY51" s="112"/>
      <c r="HCZ51" s="112"/>
      <c r="HDA51" s="112"/>
      <c r="HDB51" s="112"/>
      <c r="HDC51" s="112"/>
      <c r="HDD51" s="112"/>
      <c r="HDE51" s="112"/>
      <c r="HDF51" s="112"/>
      <c r="HDG51" s="112"/>
      <c r="HDH51" s="112"/>
      <c r="HDI51" s="112"/>
      <c r="HDJ51" s="112"/>
      <c r="HDK51" s="112"/>
      <c r="HDL51" s="112"/>
      <c r="HDM51" s="112"/>
      <c r="HDN51" s="112"/>
      <c r="HDO51" s="112"/>
      <c r="HDP51" s="112"/>
      <c r="HDQ51" s="112"/>
      <c r="HDR51" s="112"/>
      <c r="HDS51" s="112"/>
      <c r="HDT51" s="112"/>
      <c r="HDU51" s="112"/>
      <c r="HDV51" s="112"/>
      <c r="HDW51" s="112"/>
      <c r="HDX51" s="112"/>
      <c r="HDY51" s="112"/>
      <c r="HDZ51" s="112"/>
      <c r="HEA51" s="112"/>
      <c r="HEB51" s="112"/>
      <c r="HEC51" s="112"/>
      <c r="HED51" s="112"/>
      <c r="HEE51" s="112"/>
      <c r="HEF51" s="112"/>
      <c r="HEG51" s="112"/>
      <c r="HEH51" s="112"/>
      <c r="HEI51" s="112"/>
      <c r="HEJ51" s="112"/>
      <c r="HEK51" s="112"/>
      <c r="HEL51" s="112"/>
      <c r="HEM51" s="112"/>
      <c r="HEN51" s="112"/>
      <c r="HEO51" s="112"/>
      <c r="HEP51" s="112"/>
      <c r="HEQ51" s="112"/>
      <c r="HER51" s="112"/>
      <c r="HES51" s="112"/>
      <c r="HET51" s="112"/>
      <c r="HEU51" s="112"/>
      <c r="HEV51" s="112"/>
      <c r="HEW51" s="112"/>
      <c r="HEX51" s="112"/>
      <c r="HEY51" s="112"/>
      <c r="HEZ51" s="112"/>
      <c r="HFA51" s="112"/>
      <c r="HFB51" s="112"/>
      <c r="HFC51" s="112"/>
      <c r="HFD51" s="112"/>
      <c r="HFE51" s="112"/>
      <c r="HFF51" s="112"/>
      <c r="HFG51" s="112"/>
      <c r="HFH51" s="112"/>
      <c r="HFI51" s="112"/>
      <c r="HFJ51" s="112"/>
      <c r="HFK51" s="112"/>
      <c r="HFL51" s="112"/>
      <c r="HFM51" s="112"/>
      <c r="HFN51" s="112"/>
      <c r="HFO51" s="112"/>
      <c r="HFP51" s="112"/>
      <c r="HFQ51" s="112"/>
      <c r="HFR51" s="112"/>
      <c r="HFS51" s="112"/>
      <c r="HFT51" s="112"/>
      <c r="HFU51" s="112"/>
      <c r="HFV51" s="112"/>
      <c r="HFW51" s="112"/>
      <c r="HFX51" s="112"/>
      <c r="HFY51" s="112"/>
      <c r="HFZ51" s="112"/>
      <c r="HGA51" s="112"/>
      <c r="HGB51" s="112"/>
      <c r="HGC51" s="112"/>
      <c r="HGD51" s="112"/>
      <c r="HGE51" s="112"/>
      <c r="HGF51" s="112"/>
      <c r="HGG51" s="112"/>
      <c r="HGH51" s="112"/>
      <c r="HGI51" s="112"/>
      <c r="HGJ51" s="112"/>
      <c r="HGK51" s="112"/>
      <c r="HGL51" s="112"/>
      <c r="HGM51" s="112"/>
      <c r="HGN51" s="112"/>
      <c r="HGO51" s="112"/>
      <c r="HGP51" s="112"/>
      <c r="HGQ51" s="112"/>
      <c r="HGR51" s="112"/>
      <c r="HGS51" s="112"/>
      <c r="HGT51" s="112"/>
      <c r="HGU51" s="112"/>
      <c r="HGV51" s="112"/>
      <c r="HGW51" s="112"/>
      <c r="HGX51" s="112"/>
      <c r="HGY51" s="112"/>
      <c r="HGZ51" s="112"/>
      <c r="HHA51" s="112"/>
      <c r="HHB51" s="112"/>
      <c r="HHC51" s="112"/>
      <c r="HHD51" s="112"/>
      <c r="HHE51" s="112"/>
      <c r="HHF51" s="112"/>
      <c r="HHG51" s="112"/>
      <c r="HHH51" s="112"/>
      <c r="HHI51" s="112"/>
      <c r="HHJ51" s="112"/>
      <c r="HHK51" s="112"/>
      <c r="HHL51" s="112"/>
      <c r="HHM51" s="112"/>
      <c r="HHN51" s="112"/>
      <c r="HHO51" s="112"/>
      <c r="HHP51" s="112"/>
      <c r="HHQ51" s="112"/>
      <c r="HHR51" s="112"/>
      <c r="HHS51" s="112"/>
      <c r="HHT51" s="112"/>
      <c r="HHU51" s="112"/>
      <c r="HHV51" s="112"/>
      <c r="HHW51" s="112"/>
      <c r="HHX51" s="112"/>
      <c r="HHY51" s="112"/>
      <c r="HHZ51" s="112"/>
      <c r="HIA51" s="112"/>
      <c r="HIB51" s="112"/>
      <c r="HIC51" s="112"/>
      <c r="HID51" s="112"/>
      <c r="HIE51" s="112"/>
      <c r="HIF51" s="112"/>
      <c r="HIG51" s="112"/>
      <c r="HIH51" s="112"/>
      <c r="HII51" s="112"/>
      <c r="HIJ51" s="112"/>
      <c r="HIK51" s="112"/>
      <c r="HIL51" s="112"/>
      <c r="HIM51" s="112"/>
      <c r="HIN51" s="112"/>
      <c r="HIO51" s="112"/>
      <c r="HIP51" s="112"/>
      <c r="HIQ51" s="112"/>
      <c r="HIR51" s="112"/>
      <c r="HIS51" s="112"/>
      <c r="HIT51" s="112"/>
      <c r="HIU51" s="112"/>
      <c r="HIV51" s="112"/>
      <c r="HIW51" s="112"/>
      <c r="HIX51" s="112"/>
      <c r="HIY51" s="112"/>
      <c r="HIZ51" s="112"/>
      <c r="HJA51" s="112"/>
      <c r="HJB51" s="112"/>
      <c r="HJC51" s="112"/>
      <c r="HJD51" s="112"/>
      <c r="HJE51" s="112"/>
      <c r="HJF51" s="112"/>
      <c r="HJG51" s="112"/>
      <c r="HJH51" s="112"/>
      <c r="HJI51" s="112"/>
      <c r="HJJ51" s="112"/>
      <c r="HJK51" s="112"/>
      <c r="HJL51" s="112"/>
      <c r="HJM51" s="112"/>
      <c r="HJN51" s="112"/>
      <c r="HJO51" s="112"/>
      <c r="HJP51" s="112"/>
      <c r="HJQ51" s="112"/>
      <c r="HJR51" s="112"/>
      <c r="HJS51" s="112"/>
      <c r="HJT51" s="112"/>
      <c r="HJU51" s="112"/>
      <c r="HJV51" s="112"/>
      <c r="HJW51" s="112"/>
      <c r="HJX51" s="112"/>
      <c r="HJY51" s="112"/>
      <c r="HJZ51" s="112"/>
      <c r="HKA51" s="112"/>
      <c r="HKB51" s="112"/>
      <c r="HKC51" s="112"/>
      <c r="HKD51" s="112"/>
      <c r="HKE51" s="112"/>
      <c r="HKF51" s="112"/>
      <c r="HKG51" s="112"/>
      <c r="HKH51" s="112"/>
      <c r="HKI51" s="112"/>
      <c r="HKJ51" s="112"/>
      <c r="HKK51" s="112"/>
      <c r="HKL51" s="112"/>
      <c r="HKM51" s="112"/>
      <c r="HKN51" s="112"/>
      <c r="HKO51" s="112"/>
      <c r="HKP51" s="112"/>
      <c r="HKQ51" s="112"/>
      <c r="HKR51" s="112"/>
      <c r="HKS51" s="112"/>
      <c r="HKT51" s="112"/>
      <c r="HKU51" s="112"/>
      <c r="HKV51" s="112"/>
      <c r="HKW51" s="112"/>
      <c r="HKX51" s="112"/>
      <c r="HKY51" s="112"/>
      <c r="HKZ51" s="112"/>
      <c r="HLA51" s="112"/>
      <c r="HLB51" s="112"/>
      <c r="HLC51" s="112"/>
      <c r="HLD51" s="112"/>
      <c r="HLE51" s="112"/>
      <c r="HLF51" s="112"/>
      <c r="HLG51" s="112"/>
      <c r="HLH51" s="112"/>
      <c r="HLI51" s="112"/>
      <c r="HLJ51" s="112"/>
      <c r="HLK51" s="112"/>
      <c r="HLL51" s="112"/>
      <c r="HLM51" s="112"/>
      <c r="HLN51" s="112"/>
      <c r="HLO51" s="112"/>
      <c r="HLP51" s="112"/>
      <c r="HLQ51" s="112"/>
      <c r="HLR51" s="112"/>
      <c r="HLS51" s="112"/>
      <c r="HLT51" s="112"/>
      <c r="HLU51" s="112"/>
      <c r="HLV51" s="112"/>
      <c r="HLW51" s="112"/>
      <c r="HLX51" s="112"/>
      <c r="HLY51" s="112"/>
      <c r="HLZ51" s="112"/>
      <c r="HMA51" s="112"/>
      <c r="HMB51" s="112"/>
      <c r="HMC51" s="112"/>
      <c r="HMD51" s="112"/>
      <c r="HME51" s="112"/>
      <c r="HMF51" s="112"/>
      <c r="HMG51" s="112"/>
      <c r="HMH51" s="112"/>
      <c r="HMI51" s="112"/>
      <c r="HMJ51" s="112"/>
      <c r="HMK51" s="112"/>
      <c r="HML51" s="112"/>
      <c r="HMM51" s="112"/>
      <c r="HMN51" s="112"/>
      <c r="HMO51" s="112"/>
      <c r="HMP51" s="112"/>
      <c r="HMQ51" s="112"/>
      <c r="HMR51" s="112"/>
      <c r="HMS51" s="112"/>
      <c r="HMT51" s="112"/>
      <c r="HMU51" s="112"/>
      <c r="HMV51" s="112"/>
      <c r="HMW51" s="112"/>
      <c r="HMX51" s="112"/>
      <c r="HMY51" s="112"/>
      <c r="HMZ51" s="112"/>
      <c r="HNA51" s="112"/>
      <c r="HNB51" s="112"/>
      <c r="HNC51" s="112"/>
      <c r="HND51" s="112"/>
      <c r="HNE51" s="112"/>
      <c r="HNF51" s="112"/>
      <c r="HNG51" s="112"/>
      <c r="HNH51" s="112"/>
      <c r="HNI51" s="112"/>
      <c r="HNJ51" s="112"/>
      <c r="HNK51" s="112"/>
      <c r="HNL51" s="112"/>
      <c r="HNM51" s="112"/>
      <c r="HNN51" s="112"/>
      <c r="HNO51" s="112"/>
      <c r="HNP51" s="112"/>
      <c r="HNQ51" s="112"/>
      <c r="HNR51" s="112"/>
      <c r="HNS51" s="112"/>
      <c r="HNT51" s="112"/>
      <c r="HNU51" s="112"/>
      <c r="HNV51" s="112"/>
      <c r="HNW51" s="112"/>
      <c r="HNX51" s="112"/>
      <c r="HNY51" s="112"/>
      <c r="HNZ51" s="112"/>
      <c r="HOA51" s="112"/>
      <c r="HOB51" s="112"/>
      <c r="HOC51" s="112"/>
      <c r="HOD51" s="112"/>
      <c r="HOE51" s="112"/>
      <c r="HOF51" s="112"/>
      <c r="HOG51" s="112"/>
      <c r="HOH51" s="112"/>
      <c r="HOI51" s="112"/>
      <c r="HOJ51" s="112"/>
      <c r="HOK51" s="112"/>
      <c r="HOL51" s="112"/>
      <c r="HOM51" s="112"/>
      <c r="HON51" s="112"/>
      <c r="HOO51" s="112"/>
      <c r="HOP51" s="112"/>
      <c r="HOQ51" s="112"/>
      <c r="HOR51" s="112"/>
      <c r="HOS51" s="112"/>
      <c r="HOT51" s="112"/>
      <c r="HOU51" s="112"/>
      <c r="HOV51" s="112"/>
      <c r="HOW51" s="112"/>
      <c r="HOX51" s="112"/>
      <c r="HOY51" s="112"/>
      <c r="HOZ51" s="112"/>
      <c r="HPA51" s="112"/>
      <c r="HPB51" s="112"/>
      <c r="HPC51" s="112"/>
      <c r="HPD51" s="112"/>
      <c r="HPE51" s="112"/>
      <c r="HPF51" s="112"/>
      <c r="HPG51" s="112"/>
      <c r="HPH51" s="112"/>
      <c r="HPI51" s="112"/>
      <c r="HPJ51" s="112"/>
      <c r="HPK51" s="112"/>
      <c r="HPL51" s="112"/>
      <c r="HPM51" s="112"/>
      <c r="HPN51" s="112"/>
      <c r="HPO51" s="112"/>
      <c r="HPP51" s="112"/>
      <c r="HPQ51" s="112"/>
      <c r="HPR51" s="112"/>
      <c r="HPS51" s="112"/>
      <c r="HPT51" s="112"/>
      <c r="HPU51" s="112"/>
      <c r="HPV51" s="112"/>
      <c r="HPW51" s="112"/>
      <c r="HPX51" s="112"/>
      <c r="HPY51" s="112"/>
      <c r="HPZ51" s="112"/>
      <c r="HQA51" s="112"/>
      <c r="HQB51" s="112"/>
      <c r="HQC51" s="112"/>
      <c r="HQD51" s="112"/>
      <c r="HQE51" s="112"/>
      <c r="HQF51" s="112"/>
      <c r="HQG51" s="112"/>
      <c r="HQH51" s="112"/>
      <c r="HQI51" s="112"/>
      <c r="HQJ51" s="112"/>
      <c r="HQK51" s="112"/>
      <c r="HQL51" s="112"/>
      <c r="HQM51" s="112"/>
      <c r="HQN51" s="112"/>
      <c r="HQO51" s="112"/>
      <c r="HQP51" s="112"/>
      <c r="HQQ51" s="112"/>
      <c r="HQR51" s="112"/>
      <c r="HQS51" s="112"/>
      <c r="HQT51" s="112"/>
      <c r="HQU51" s="112"/>
      <c r="HQV51" s="112"/>
      <c r="HQW51" s="112"/>
      <c r="HQX51" s="112"/>
      <c r="HQY51" s="112"/>
      <c r="HQZ51" s="112"/>
      <c r="HRA51" s="112"/>
      <c r="HRB51" s="112"/>
      <c r="HRC51" s="112"/>
      <c r="HRD51" s="112"/>
      <c r="HRE51" s="112"/>
      <c r="HRF51" s="112"/>
      <c r="HRG51" s="112"/>
      <c r="HRH51" s="112"/>
      <c r="HRI51" s="112"/>
      <c r="HRJ51" s="112"/>
      <c r="HRK51" s="112"/>
      <c r="HRL51" s="112"/>
      <c r="HRM51" s="112"/>
      <c r="HRN51" s="112"/>
      <c r="HRO51" s="112"/>
      <c r="HRP51" s="112"/>
      <c r="HRQ51" s="112"/>
      <c r="HRR51" s="112"/>
      <c r="HRS51" s="112"/>
      <c r="HRT51" s="112"/>
      <c r="HRU51" s="112"/>
      <c r="HRV51" s="112"/>
      <c r="HRW51" s="112"/>
      <c r="HRX51" s="112"/>
      <c r="HRY51" s="112"/>
      <c r="HRZ51" s="112"/>
      <c r="HSA51" s="112"/>
      <c r="HSB51" s="112"/>
      <c r="HSC51" s="112"/>
      <c r="HSD51" s="112"/>
      <c r="HSE51" s="112"/>
      <c r="HSF51" s="112"/>
      <c r="HSG51" s="112"/>
      <c r="HSH51" s="112"/>
      <c r="HSI51" s="112"/>
      <c r="HSJ51" s="112"/>
      <c r="HSK51" s="112"/>
      <c r="HSL51" s="112"/>
      <c r="HSM51" s="112"/>
      <c r="HSN51" s="112"/>
      <c r="HSO51" s="112"/>
      <c r="HSP51" s="112"/>
      <c r="HSQ51" s="112"/>
      <c r="HSR51" s="112"/>
      <c r="HSS51" s="112"/>
      <c r="HST51" s="112"/>
      <c r="HSU51" s="112"/>
      <c r="HSV51" s="112"/>
      <c r="HSW51" s="112"/>
      <c r="HSX51" s="112"/>
      <c r="HSY51" s="112"/>
      <c r="HSZ51" s="112"/>
      <c r="HTA51" s="112"/>
      <c r="HTB51" s="112"/>
      <c r="HTC51" s="112"/>
      <c r="HTD51" s="112"/>
      <c r="HTE51" s="112"/>
      <c r="HTF51" s="112"/>
      <c r="HTG51" s="112"/>
      <c r="HTH51" s="112"/>
      <c r="HTI51" s="112"/>
      <c r="HTJ51" s="112"/>
      <c r="HTK51" s="112"/>
      <c r="HTL51" s="112"/>
      <c r="HTM51" s="112"/>
      <c r="HTN51" s="112"/>
    </row>
    <row r="52" spans="1:5942" s="111" customFormat="1" ht="9.9499999999999993" hidden="1" customHeight="1" x14ac:dyDescent="0.25">
      <c r="A52" s="133" t="s">
        <v>294</v>
      </c>
      <c r="B52" s="339"/>
      <c r="C52" s="339"/>
      <c r="D52" s="339"/>
      <c r="E52" s="339"/>
      <c r="F52" s="339"/>
      <c r="G52" s="339">
        <f t="shared" si="159"/>
        <v>0</v>
      </c>
      <c r="H52" s="251" t="e">
        <f t="shared" si="160"/>
        <v>#DIV/0!</v>
      </c>
      <c r="I52" s="251" t="e">
        <f t="shared" si="161"/>
        <v>#DIV/0!</v>
      </c>
      <c r="J52" s="251" t="e">
        <f t="shared" si="162"/>
        <v>#DIV/0!</v>
      </c>
      <c r="K52" s="339">
        <v>28</v>
      </c>
      <c r="L52" s="339"/>
      <c r="M52" s="339">
        <f t="shared" si="5"/>
        <v>28</v>
      </c>
      <c r="N52" s="339">
        <v>1</v>
      </c>
      <c r="O52" s="339"/>
      <c r="P52" s="339">
        <f t="shared" si="6"/>
        <v>1</v>
      </c>
      <c r="Q52" s="251">
        <f t="shared" si="163"/>
        <v>3.5714285714285712E-2</v>
      </c>
      <c r="R52" s="251" t="e">
        <f t="shared" si="164"/>
        <v>#DIV/0!</v>
      </c>
      <c r="S52" s="251">
        <f t="shared" si="165"/>
        <v>3.5714285714285712E-2</v>
      </c>
      <c r="T52" s="469">
        <f>21+2</f>
        <v>23</v>
      </c>
      <c r="U52" s="339"/>
      <c r="V52" s="339">
        <f t="shared" si="10"/>
        <v>23</v>
      </c>
      <c r="W52" s="469">
        <v>2</v>
      </c>
      <c r="X52" s="339"/>
      <c r="Y52" s="339">
        <f t="shared" si="11"/>
        <v>2</v>
      </c>
      <c r="Z52" s="251">
        <f t="shared" si="145"/>
        <v>8.6956521739130432E-2</v>
      </c>
      <c r="AA52" s="251" t="e">
        <f t="shared" si="146"/>
        <v>#DIV/0!</v>
      </c>
      <c r="AB52" s="251">
        <f t="shared" si="147"/>
        <v>8.6956521739130432E-2</v>
      </c>
      <c r="AC52" s="339"/>
      <c r="AD52" s="339"/>
      <c r="AE52" s="339">
        <f t="shared" si="15"/>
        <v>0</v>
      </c>
      <c r="AF52" s="339"/>
      <c r="AG52" s="339"/>
      <c r="AH52" s="339">
        <f t="shared" si="16"/>
        <v>0</v>
      </c>
      <c r="AI52" s="251" t="e">
        <f t="shared" si="150"/>
        <v>#DIV/0!</v>
      </c>
      <c r="AJ52" s="251" t="e">
        <f t="shared" si="151"/>
        <v>#DIV/0!</v>
      </c>
      <c r="AK52" s="251" t="e">
        <f t="shared" si="152"/>
        <v>#DIV/0!</v>
      </c>
      <c r="AL52" s="339">
        <f t="shared" si="166"/>
        <v>51</v>
      </c>
      <c r="AM52" s="339">
        <f t="shared" si="167"/>
        <v>0</v>
      </c>
      <c r="AN52" s="339">
        <f t="shared" si="168"/>
        <v>51</v>
      </c>
      <c r="AO52" s="339">
        <f t="shared" si="157"/>
        <v>3</v>
      </c>
      <c r="AP52" s="339">
        <f t="shared" si="158"/>
        <v>0</v>
      </c>
      <c r="AQ52" s="339">
        <f t="shared" si="133"/>
        <v>3</v>
      </c>
      <c r="AR52" s="251">
        <f t="shared" si="169"/>
        <v>5.8823529411764705E-2</v>
      </c>
      <c r="AS52" s="251" t="e">
        <f t="shared" si="170"/>
        <v>#DIV/0!</v>
      </c>
      <c r="AT52" s="251">
        <f t="shared" si="171"/>
        <v>5.8823529411764705E-2</v>
      </c>
      <c r="AU52" s="117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  <c r="BAW52" s="112"/>
      <c r="BAX52" s="112"/>
      <c r="BAY52" s="112"/>
      <c r="BAZ52" s="112"/>
      <c r="BBA52" s="112"/>
      <c r="BBB52" s="112"/>
      <c r="BBC52" s="112"/>
      <c r="BBD52" s="112"/>
      <c r="BBE52" s="112"/>
      <c r="BBF52" s="112"/>
      <c r="BBG52" s="112"/>
      <c r="BBH52" s="112"/>
      <c r="BBI52" s="112"/>
      <c r="BBJ52" s="112"/>
      <c r="BBK52" s="112"/>
      <c r="BBL52" s="112"/>
      <c r="BBM52" s="112"/>
      <c r="BBN52" s="112"/>
      <c r="BBO52" s="112"/>
      <c r="BBP52" s="112"/>
      <c r="BBQ52" s="112"/>
      <c r="BBR52" s="112"/>
      <c r="BBS52" s="112"/>
      <c r="BBT52" s="112"/>
      <c r="BBU52" s="112"/>
      <c r="BBV52" s="112"/>
      <c r="BBW52" s="112"/>
      <c r="BBX52" s="112"/>
      <c r="BBY52" s="112"/>
      <c r="BBZ52" s="112"/>
      <c r="BCA52" s="112"/>
      <c r="BCB52" s="112"/>
      <c r="BCC52" s="112"/>
      <c r="BCD52" s="112"/>
      <c r="BCE52" s="112"/>
      <c r="BCF52" s="112"/>
      <c r="BCG52" s="112"/>
      <c r="BCH52" s="112"/>
      <c r="BCI52" s="112"/>
      <c r="BCJ52" s="112"/>
      <c r="BCK52" s="112"/>
      <c r="BCL52" s="112"/>
      <c r="BCM52" s="112"/>
      <c r="BCN52" s="112"/>
      <c r="BCO52" s="112"/>
      <c r="BCP52" s="112"/>
      <c r="BCQ52" s="112"/>
      <c r="BCR52" s="112"/>
      <c r="BCS52" s="112"/>
      <c r="BCT52" s="112"/>
      <c r="BCU52" s="112"/>
      <c r="BCV52" s="112"/>
      <c r="BCW52" s="112"/>
      <c r="BCX52" s="112"/>
      <c r="BCY52" s="112"/>
      <c r="BCZ52" s="112"/>
      <c r="BDA52" s="112"/>
      <c r="BDB52" s="112"/>
      <c r="BDC52" s="112"/>
      <c r="BDD52" s="112"/>
      <c r="BDE52" s="112"/>
      <c r="BDF52" s="112"/>
      <c r="BDG52" s="112"/>
      <c r="BDH52" s="112"/>
      <c r="BDI52" s="112"/>
      <c r="BDJ52" s="112"/>
      <c r="BDK52" s="112"/>
      <c r="BDL52" s="112"/>
      <c r="BDM52" s="112"/>
      <c r="BDN52" s="112"/>
      <c r="BDO52" s="112"/>
      <c r="BDP52" s="112"/>
      <c r="BDQ52" s="112"/>
      <c r="BDR52" s="112"/>
      <c r="BDS52" s="112"/>
      <c r="BDT52" s="112"/>
      <c r="BDU52" s="112"/>
      <c r="BDV52" s="112"/>
      <c r="BDW52" s="112"/>
      <c r="BDX52" s="112"/>
      <c r="BDY52" s="112"/>
      <c r="BDZ52" s="112"/>
      <c r="BEA52" s="112"/>
      <c r="BEB52" s="112"/>
      <c r="BEC52" s="112"/>
      <c r="BED52" s="112"/>
      <c r="BEE52" s="112"/>
      <c r="BEF52" s="112"/>
      <c r="BEG52" s="112"/>
      <c r="BEH52" s="112"/>
      <c r="BEI52" s="112"/>
      <c r="BEJ52" s="112"/>
      <c r="BEK52" s="112"/>
      <c r="BEL52" s="112"/>
      <c r="BEM52" s="112"/>
      <c r="BEN52" s="112"/>
      <c r="BEO52" s="112"/>
      <c r="BEP52" s="112"/>
      <c r="BEQ52" s="112"/>
      <c r="BER52" s="112"/>
      <c r="BES52" s="112"/>
      <c r="BET52" s="112"/>
      <c r="BEU52" s="112"/>
      <c r="BEV52" s="112"/>
      <c r="BEW52" s="112"/>
      <c r="BEX52" s="112"/>
      <c r="BEY52" s="112"/>
      <c r="BEZ52" s="112"/>
      <c r="BFA52" s="112"/>
      <c r="BFB52" s="112"/>
      <c r="BFC52" s="112"/>
      <c r="BFD52" s="112"/>
      <c r="BFE52" s="112"/>
      <c r="BFF52" s="112"/>
      <c r="BFG52" s="112"/>
      <c r="BFH52" s="112"/>
      <c r="BFI52" s="112"/>
      <c r="BFJ52" s="112"/>
      <c r="BFK52" s="112"/>
      <c r="BFL52" s="112"/>
      <c r="BFM52" s="112"/>
      <c r="BFN52" s="112"/>
      <c r="BFO52" s="112"/>
      <c r="BFP52" s="112"/>
      <c r="BFQ52" s="112"/>
      <c r="BFR52" s="112"/>
      <c r="BFS52" s="112"/>
      <c r="BFT52" s="112"/>
      <c r="BFU52" s="112"/>
      <c r="BFV52" s="112"/>
      <c r="BFW52" s="112"/>
      <c r="BFX52" s="112"/>
      <c r="BFY52" s="112"/>
      <c r="BFZ52" s="112"/>
      <c r="BGA52" s="112"/>
      <c r="BGB52" s="112"/>
      <c r="BGC52" s="112"/>
      <c r="BGD52" s="112"/>
      <c r="BGE52" s="112"/>
      <c r="BGF52" s="112"/>
      <c r="BGG52" s="112"/>
      <c r="BGH52" s="112"/>
      <c r="BGI52" s="112"/>
      <c r="BGJ52" s="112"/>
      <c r="BGK52" s="112"/>
      <c r="BGL52" s="112"/>
      <c r="BGM52" s="112"/>
      <c r="BGN52" s="112"/>
      <c r="BGO52" s="112"/>
      <c r="BGP52" s="112"/>
      <c r="BGQ52" s="112"/>
      <c r="BGR52" s="112"/>
      <c r="BGS52" s="112"/>
      <c r="BGT52" s="112"/>
      <c r="BGU52" s="112"/>
      <c r="BGV52" s="112"/>
      <c r="BGW52" s="112"/>
      <c r="BGX52" s="112"/>
      <c r="BGY52" s="112"/>
      <c r="BGZ52" s="112"/>
      <c r="BHA52" s="112"/>
      <c r="BHB52" s="112"/>
      <c r="BHC52" s="112"/>
      <c r="BHD52" s="112"/>
      <c r="BHE52" s="112"/>
      <c r="BHF52" s="112"/>
      <c r="BHG52" s="112"/>
      <c r="BHH52" s="112"/>
      <c r="BHI52" s="112"/>
      <c r="BHJ52" s="112"/>
      <c r="BHK52" s="112"/>
      <c r="BHL52" s="112"/>
      <c r="BHM52" s="112"/>
      <c r="BHN52" s="112"/>
      <c r="BHO52" s="112"/>
      <c r="BHP52" s="112"/>
      <c r="BHQ52" s="112"/>
      <c r="BHR52" s="112"/>
      <c r="BHS52" s="112"/>
      <c r="BHT52" s="112"/>
      <c r="BHU52" s="112"/>
      <c r="BHV52" s="112"/>
      <c r="BHW52" s="112"/>
      <c r="BHX52" s="112"/>
      <c r="BHY52" s="112"/>
      <c r="BHZ52" s="112"/>
      <c r="BIA52" s="112"/>
      <c r="BIB52" s="112"/>
      <c r="BIC52" s="112"/>
      <c r="BID52" s="112"/>
      <c r="BIE52" s="112"/>
      <c r="BIF52" s="112"/>
      <c r="BIG52" s="112"/>
      <c r="BIH52" s="112"/>
      <c r="BII52" s="112"/>
      <c r="BIJ52" s="112"/>
      <c r="BIK52" s="112"/>
      <c r="BIL52" s="112"/>
      <c r="BIM52" s="112"/>
      <c r="BIN52" s="112"/>
      <c r="BIO52" s="112"/>
      <c r="BIP52" s="112"/>
      <c r="BIQ52" s="112"/>
      <c r="BIR52" s="112"/>
      <c r="BIS52" s="112"/>
      <c r="BIT52" s="112"/>
      <c r="BIU52" s="112"/>
      <c r="BIV52" s="112"/>
      <c r="BIW52" s="112"/>
      <c r="BIX52" s="112"/>
      <c r="BIY52" s="112"/>
      <c r="BIZ52" s="112"/>
      <c r="BJA52" s="112"/>
      <c r="BJB52" s="112"/>
      <c r="BJC52" s="112"/>
      <c r="BJD52" s="112"/>
      <c r="BJE52" s="112"/>
      <c r="BJF52" s="112"/>
      <c r="BJG52" s="112"/>
      <c r="BJH52" s="112"/>
      <c r="BJI52" s="112"/>
      <c r="BJJ52" s="112"/>
      <c r="BJK52" s="112"/>
      <c r="BJL52" s="112"/>
      <c r="BJM52" s="112"/>
      <c r="BJN52" s="112"/>
      <c r="BJO52" s="112"/>
      <c r="BJP52" s="112"/>
      <c r="BJQ52" s="112"/>
      <c r="BJR52" s="112"/>
      <c r="BJS52" s="112"/>
      <c r="BJT52" s="112"/>
      <c r="BJU52" s="112"/>
      <c r="BJV52" s="112"/>
      <c r="BJW52" s="112"/>
      <c r="BJX52" s="112"/>
      <c r="BJY52" s="112"/>
      <c r="BJZ52" s="112"/>
      <c r="BKA52" s="112"/>
      <c r="BKB52" s="112"/>
      <c r="BKC52" s="112"/>
      <c r="BKD52" s="112"/>
      <c r="BKE52" s="112"/>
      <c r="BKF52" s="112"/>
      <c r="BKG52" s="112"/>
      <c r="BKH52" s="112"/>
      <c r="BKI52" s="112"/>
      <c r="BKJ52" s="112"/>
      <c r="BKK52" s="112"/>
      <c r="BKL52" s="112"/>
      <c r="BKM52" s="112"/>
      <c r="BKN52" s="112"/>
      <c r="BKO52" s="112"/>
      <c r="BKP52" s="112"/>
      <c r="BKQ52" s="112"/>
      <c r="BKR52" s="112"/>
      <c r="BKS52" s="112"/>
      <c r="BKT52" s="112"/>
      <c r="BKU52" s="112"/>
      <c r="BKV52" s="112"/>
      <c r="BKW52" s="112"/>
      <c r="BKX52" s="112"/>
      <c r="BKY52" s="112"/>
      <c r="BKZ52" s="112"/>
      <c r="BLA52" s="112"/>
      <c r="BLB52" s="112"/>
      <c r="BLC52" s="112"/>
      <c r="BLD52" s="112"/>
      <c r="BLE52" s="112"/>
      <c r="BLF52" s="112"/>
      <c r="BLG52" s="112"/>
      <c r="BLH52" s="112"/>
      <c r="BLI52" s="112"/>
      <c r="BLJ52" s="112"/>
      <c r="BLK52" s="112"/>
      <c r="BLL52" s="112"/>
      <c r="BLM52" s="112"/>
      <c r="BLN52" s="112"/>
      <c r="BLO52" s="112"/>
      <c r="BLP52" s="112"/>
      <c r="BLQ52" s="112"/>
      <c r="BLR52" s="112"/>
      <c r="BLS52" s="112"/>
      <c r="BLT52" s="112"/>
      <c r="BLU52" s="112"/>
      <c r="BLV52" s="112"/>
      <c r="BLW52" s="112"/>
      <c r="BLX52" s="112"/>
      <c r="BLY52" s="112"/>
      <c r="BLZ52" s="112"/>
      <c r="BMA52" s="112"/>
      <c r="BMB52" s="112"/>
      <c r="BMC52" s="112"/>
      <c r="BMD52" s="112"/>
      <c r="BME52" s="112"/>
      <c r="BMF52" s="112"/>
      <c r="BMG52" s="112"/>
      <c r="BMH52" s="112"/>
      <c r="BMI52" s="112"/>
      <c r="BMJ52" s="112"/>
      <c r="BMK52" s="112"/>
      <c r="BML52" s="112"/>
      <c r="BMM52" s="112"/>
      <c r="BMN52" s="112"/>
      <c r="BMO52" s="112"/>
      <c r="BMP52" s="112"/>
      <c r="BMQ52" s="112"/>
      <c r="BMR52" s="112"/>
      <c r="BMS52" s="112"/>
      <c r="BMT52" s="112"/>
      <c r="BMU52" s="112"/>
      <c r="BMV52" s="112"/>
      <c r="BMW52" s="112"/>
      <c r="BMX52" s="112"/>
      <c r="BMY52" s="112"/>
      <c r="BMZ52" s="112"/>
      <c r="BNA52" s="112"/>
      <c r="BNB52" s="112"/>
      <c r="BNC52" s="112"/>
      <c r="BND52" s="112"/>
      <c r="BNE52" s="112"/>
      <c r="BNF52" s="112"/>
      <c r="BNG52" s="112"/>
      <c r="BNH52" s="112"/>
      <c r="BNI52" s="112"/>
      <c r="BNJ52" s="112"/>
      <c r="BNK52" s="112"/>
      <c r="BNL52" s="112"/>
      <c r="BNM52" s="112"/>
      <c r="BNN52" s="112"/>
      <c r="BNO52" s="112"/>
      <c r="BNP52" s="112"/>
      <c r="BNQ52" s="112"/>
      <c r="BNR52" s="112"/>
      <c r="BNS52" s="112"/>
      <c r="BNT52" s="112"/>
      <c r="BNU52" s="112"/>
      <c r="BNV52" s="112"/>
      <c r="BNW52" s="112"/>
      <c r="BNX52" s="112"/>
      <c r="BNY52" s="112"/>
      <c r="BNZ52" s="112"/>
      <c r="BOA52" s="112"/>
      <c r="BOB52" s="112"/>
      <c r="BOC52" s="112"/>
      <c r="BOD52" s="112"/>
      <c r="BOE52" s="112"/>
      <c r="BOF52" s="112"/>
      <c r="BOG52" s="112"/>
      <c r="BOH52" s="112"/>
      <c r="BOI52" s="112"/>
      <c r="BOJ52" s="112"/>
      <c r="BOK52" s="112"/>
      <c r="BOL52" s="112"/>
      <c r="BOM52" s="112"/>
      <c r="BON52" s="112"/>
      <c r="BOO52" s="112"/>
      <c r="BOP52" s="112"/>
      <c r="BOQ52" s="112"/>
      <c r="BOR52" s="112"/>
      <c r="BOS52" s="112"/>
      <c r="BOT52" s="112"/>
      <c r="BOU52" s="112"/>
      <c r="BOV52" s="112"/>
      <c r="BOW52" s="112"/>
      <c r="BOX52" s="112"/>
      <c r="BOY52" s="112"/>
      <c r="BOZ52" s="112"/>
      <c r="BPA52" s="112"/>
      <c r="BPB52" s="112"/>
      <c r="BPC52" s="112"/>
      <c r="BPD52" s="112"/>
      <c r="BPE52" s="112"/>
      <c r="BPF52" s="112"/>
      <c r="BPG52" s="112"/>
      <c r="BPH52" s="112"/>
      <c r="BPI52" s="112"/>
      <c r="BPJ52" s="112"/>
      <c r="BPK52" s="112"/>
      <c r="BPL52" s="112"/>
      <c r="BPM52" s="112"/>
      <c r="BPN52" s="112"/>
      <c r="BPO52" s="112"/>
      <c r="BPP52" s="112"/>
      <c r="BPQ52" s="112"/>
      <c r="BPR52" s="112"/>
      <c r="BPS52" s="112"/>
      <c r="BPT52" s="112"/>
      <c r="BPU52" s="112"/>
      <c r="BPV52" s="112"/>
      <c r="BPW52" s="112"/>
      <c r="BPX52" s="112"/>
      <c r="BPY52" s="112"/>
      <c r="BPZ52" s="112"/>
      <c r="BQA52" s="112"/>
      <c r="BQB52" s="112"/>
      <c r="BQC52" s="112"/>
      <c r="BQD52" s="112"/>
      <c r="BQE52" s="112"/>
      <c r="BQF52" s="112"/>
      <c r="BQG52" s="112"/>
      <c r="BQH52" s="112"/>
      <c r="BQI52" s="112"/>
      <c r="BQJ52" s="112"/>
      <c r="BQK52" s="112"/>
      <c r="BQL52" s="112"/>
      <c r="BQM52" s="112"/>
      <c r="BQN52" s="112"/>
      <c r="BQO52" s="112"/>
      <c r="BQP52" s="112"/>
      <c r="BQQ52" s="112"/>
      <c r="BQR52" s="112"/>
      <c r="BQS52" s="112"/>
      <c r="BQT52" s="112"/>
      <c r="BQU52" s="112"/>
      <c r="BQV52" s="112"/>
      <c r="BQW52" s="112"/>
      <c r="BQX52" s="112"/>
      <c r="BQY52" s="112"/>
      <c r="BQZ52" s="112"/>
      <c r="BRA52" s="112"/>
      <c r="BRB52" s="112"/>
      <c r="BRC52" s="112"/>
      <c r="BRD52" s="112"/>
      <c r="BRE52" s="112"/>
      <c r="BRF52" s="112"/>
      <c r="BRG52" s="112"/>
      <c r="BRH52" s="112"/>
      <c r="BRI52" s="112"/>
      <c r="BRJ52" s="112"/>
      <c r="BRK52" s="112"/>
      <c r="BRL52" s="112"/>
      <c r="BRM52" s="112"/>
      <c r="BRN52" s="112"/>
      <c r="BRO52" s="112"/>
      <c r="BRP52" s="112"/>
      <c r="BRQ52" s="112"/>
      <c r="BRR52" s="112"/>
      <c r="BRS52" s="112"/>
      <c r="BRT52" s="112"/>
      <c r="BRU52" s="112"/>
      <c r="BRV52" s="112"/>
      <c r="BRW52" s="112"/>
      <c r="BRX52" s="112"/>
      <c r="BRY52" s="112"/>
      <c r="BRZ52" s="112"/>
      <c r="BSA52" s="112"/>
      <c r="BSB52" s="112"/>
      <c r="BSC52" s="112"/>
      <c r="BSD52" s="112"/>
      <c r="BSE52" s="112"/>
      <c r="BSF52" s="112"/>
      <c r="BSG52" s="112"/>
      <c r="BSH52" s="112"/>
      <c r="BSI52" s="112"/>
      <c r="BSJ52" s="112"/>
      <c r="BSK52" s="112"/>
      <c r="BSL52" s="112"/>
      <c r="BSM52" s="112"/>
      <c r="BSN52" s="112"/>
      <c r="BSO52" s="112"/>
      <c r="BSP52" s="112"/>
      <c r="BSQ52" s="112"/>
      <c r="BSR52" s="112"/>
      <c r="BSS52" s="112"/>
      <c r="BST52" s="112"/>
      <c r="BSU52" s="112"/>
      <c r="BSV52" s="112"/>
      <c r="BSW52" s="112"/>
      <c r="BSX52" s="112"/>
      <c r="BSY52" s="112"/>
      <c r="BSZ52" s="112"/>
      <c r="BTA52" s="112"/>
      <c r="BTB52" s="112"/>
      <c r="BTC52" s="112"/>
      <c r="BTD52" s="112"/>
      <c r="BTE52" s="112"/>
      <c r="BTF52" s="112"/>
      <c r="BTG52" s="112"/>
      <c r="BTH52" s="112"/>
      <c r="BTI52" s="112"/>
      <c r="BTJ52" s="112"/>
      <c r="BTK52" s="112"/>
      <c r="BTL52" s="112"/>
      <c r="BTM52" s="112"/>
      <c r="BTN52" s="112"/>
      <c r="BTO52" s="112"/>
      <c r="BTP52" s="112"/>
      <c r="BTQ52" s="112"/>
      <c r="BTR52" s="112"/>
      <c r="BTS52" s="112"/>
      <c r="BTT52" s="112"/>
      <c r="BTU52" s="112"/>
      <c r="BTV52" s="112"/>
      <c r="BTW52" s="112"/>
      <c r="BTX52" s="112"/>
      <c r="BTY52" s="112"/>
      <c r="BTZ52" s="112"/>
      <c r="BUA52" s="112"/>
      <c r="BUB52" s="112"/>
      <c r="BUC52" s="112"/>
      <c r="BUD52" s="112"/>
      <c r="BUE52" s="112"/>
      <c r="BUF52" s="112"/>
      <c r="BUG52" s="112"/>
      <c r="BUH52" s="112"/>
      <c r="BUI52" s="112"/>
      <c r="BUJ52" s="112"/>
      <c r="BUK52" s="112"/>
      <c r="BUL52" s="112"/>
      <c r="BUM52" s="112"/>
      <c r="BUN52" s="112"/>
      <c r="BUO52" s="112"/>
      <c r="BUP52" s="112"/>
      <c r="BUQ52" s="112"/>
      <c r="BUR52" s="112"/>
      <c r="BUS52" s="112"/>
      <c r="BUT52" s="112"/>
      <c r="BUU52" s="112"/>
      <c r="BUV52" s="112"/>
      <c r="BUW52" s="112"/>
      <c r="BUX52" s="112"/>
      <c r="BUY52" s="112"/>
      <c r="BUZ52" s="112"/>
      <c r="BVA52" s="112"/>
      <c r="BVB52" s="112"/>
      <c r="BVC52" s="112"/>
      <c r="BVD52" s="112"/>
      <c r="BVE52" s="112"/>
      <c r="BVF52" s="112"/>
      <c r="BVG52" s="112"/>
      <c r="BVH52" s="112"/>
      <c r="BVI52" s="112"/>
      <c r="BVJ52" s="112"/>
      <c r="BVK52" s="112"/>
      <c r="BVL52" s="112"/>
      <c r="BVM52" s="112"/>
      <c r="BVN52" s="112"/>
      <c r="BVO52" s="112"/>
      <c r="BVP52" s="112"/>
      <c r="BVQ52" s="112"/>
      <c r="BVR52" s="112"/>
      <c r="BVS52" s="112"/>
      <c r="BVT52" s="112"/>
      <c r="BVU52" s="112"/>
      <c r="BVV52" s="112"/>
      <c r="BVW52" s="112"/>
      <c r="BVX52" s="112"/>
      <c r="BVY52" s="112"/>
      <c r="BVZ52" s="112"/>
      <c r="BWA52" s="112"/>
      <c r="BWB52" s="112"/>
      <c r="BWC52" s="112"/>
      <c r="BWD52" s="112"/>
      <c r="BWE52" s="112"/>
      <c r="BWF52" s="112"/>
      <c r="BWG52" s="112"/>
      <c r="BWH52" s="112"/>
      <c r="BWI52" s="112"/>
      <c r="BWJ52" s="112"/>
      <c r="BWK52" s="112"/>
      <c r="BWL52" s="112"/>
      <c r="BWM52" s="112"/>
      <c r="BWN52" s="112"/>
      <c r="BWO52" s="112"/>
      <c r="BWP52" s="112"/>
      <c r="BWQ52" s="112"/>
      <c r="BWR52" s="112"/>
      <c r="BWS52" s="112"/>
      <c r="BWT52" s="112"/>
      <c r="BWU52" s="112"/>
      <c r="BWV52" s="112"/>
      <c r="BWW52" s="112"/>
      <c r="BWX52" s="112"/>
      <c r="BWY52" s="112"/>
      <c r="BWZ52" s="112"/>
      <c r="BXA52" s="112"/>
      <c r="BXB52" s="112"/>
      <c r="BXC52" s="112"/>
      <c r="BXD52" s="112"/>
      <c r="BXE52" s="112"/>
      <c r="BXF52" s="112"/>
      <c r="BXG52" s="112"/>
      <c r="BXH52" s="112"/>
      <c r="BXI52" s="112"/>
      <c r="BXJ52" s="112"/>
      <c r="BXK52" s="112"/>
      <c r="BXL52" s="112"/>
      <c r="BXM52" s="112"/>
      <c r="BXN52" s="112"/>
      <c r="BXO52" s="112"/>
      <c r="BXP52" s="112"/>
      <c r="BXQ52" s="112"/>
      <c r="BXR52" s="112"/>
      <c r="BXS52" s="112"/>
      <c r="BXT52" s="112"/>
      <c r="BXU52" s="112"/>
      <c r="BXV52" s="112"/>
      <c r="BXW52" s="112"/>
      <c r="BXX52" s="112"/>
      <c r="BXY52" s="112"/>
      <c r="BXZ52" s="112"/>
      <c r="BYA52" s="112"/>
      <c r="BYB52" s="112"/>
      <c r="BYC52" s="112"/>
      <c r="BYD52" s="112"/>
      <c r="BYE52" s="112"/>
      <c r="BYF52" s="112"/>
      <c r="BYG52" s="112"/>
      <c r="BYH52" s="112"/>
      <c r="BYI52" s="112"/>
      <c r="BYJ52" s="112"/>
      <c r="BYK52" s="112"/>
      <c r="BYL52" s="112"/>
      <c r="BYM52" s="112"/>
      <c r="BYN52" s="112"/>
      <c r="BYO52" s="112"/>
      <c r="BYP52" s="112"/>
      <c r="BYQ52" s="112"/>
      <c r="BYR52" s="112"/>
      <c r="BYS52" s="112"/>
      <c r="BYT52" s="112"/>
      <c r="BYU52" s="112"/>
      <c r="BYV52" s="112"/>
      <c r="BYW52" s="112"/>
      <c r="BYX52" s="112"/>
      <c r="BYY52" s="112"/>
      <c r="BYZ52" s="112"/>
      <c r="BZA52" s="112"/>
      <c r="BZB52" s="112"/>
      <c r="BZC52" s="112"/>
      <c r="BZD52" s="112"/>
      <c r="BZE52" s="112"/>
      <c r="BZF52" s="112"/>
      <c r="BZG52" s="112"/>
      <c r="BZH52" s="112"/>
      <c r="BZI52" s="112"/>
      <c r="BZJ52" s="112"/>
      <c r="BZK52" s="112"/>
      <c r="BZL52" s="112"/>
      <c r="BZM52" s="112"/>
      <c r="BZN52" s="112"/>
      <c r="BZO52" s="112"/>
      <c r="BZP52" s="112"/>
      <c r="BZQ52" s="112"/>
      <c r="BZR52" s="112"/>
      <c r="BZS52" s="112"/>
      <c r="BZT52" s="112"/>
      <c r="BZU52" s="112"/>
      <c r="BZV52" s="112"/>
      <c r="BZW52" s="112"/>
      <c r="BZX52" s="112"/>
      <c r="BZY52" s="112"/>
      <c r="BZZ52" s="112"/>
      <c r="CAA52" s="112"/>
      <c r="CAB52" s="112"/>
      <c r="CAC52" s="112"/>
      <c r="CAD52" s="112"/>
      <c r="CAE52" s="112"/>
      <c r="CAF52" s="112"/>
      <c r="CAG52" s="112"/>
      <c r="CAH52" s="112"/>
      <c r="CAI52" s="112"/>
      <c r="CAJ52" s="112"/>
      <c r="CAK52" s="112"/>
      <c r="CAL52" s="112"/>
      <c r="CAM52" s="112"/>
      <c r="CAN52" s="112"/>
      <c r="CAO52" s="112"/>
      <c r="CAP52" s="112"/>
      <c r="CAQ52" s="112"/>
      <c r="CAR52" s="112"/>
      <c r="CAS52" s="112"/>
      <c r="CAT52" s="112"/>
      <c r="CAU52" s="112"/>
      <c r="CAV52" s="112"/>
      <c r="CAW52" s="112"/>
      <c r="CAX52" s="112"/>
      <c r="CAY52" s="112"/>
      <c r="CAZ52" s="112"/>
      <c r="CBA52" s="112"/>
      <c r="CBB52" s="112"/>
      <c r="CBC52" s="112"/>
      <c r="CBD52" s="112"/>
      <c r="CBE52" s="112"/>
      <c r="CBF52" s="112"/>
      <c r="CBG52" s="112"/>
      <c r="CBH52" s="112"/>
      <c r="CBI52" s="112"/>
      <c r="CBJ52" s="112"/>
      <c r="CBK52" s="112"/>
      <c r="CBL52" s="112"/>
      <c r="CBM52" s="112"/>
      <c r="CBN52" s="112"/>
      <c r="CBO52" s="112"/>
      <c r="CBP52" s="112"/>
      <c r="CBQ52" s="112"/>
      <c r="CBR52" s="112"/>
      <c r="CBS52" s="112"/>
      <c r="CBT52" s="112"/>
      <c r="CBU52" s="112"/>
      <c r="CBV52" s="112"/>
      <c r="CBW52" s="112"/>
      <c r="CBX52" s="112"/>
      <c r="CBY52" s="112"/>
      <c r="CBZ52" s="112"/>
      <c r="CCA52" s="112"/>
      <c r="CCB52" s="112"/>
      <c r="CCC52" s="112"/>
      <c r="CCD52" s="112"/>
      <c r="CCE52" s="112"/>
      <c r="CCF52" s="112"/>
      <c r="CCG52" s="112"/>
      <c r="CCH52" s="112"/>
      <c r="CCI52" s="112"/>
      <c r="CCJ52" s="112"/>
      <c r="CCK52" s="112"/>
      <c r="CCL52" s="112"/>
      <c r="CCM52" s="112"/>
      <c r="CCN52" s="112"/>
      <c r="CCO52" s="112"/>
      <c r="CCP52" s="112"/>
      <c r="CCQ52" s="112"/>
      <c r="CCR52" s="112"/>
      <c r="CCS52" s="112"/>
      <c r="CCT52" s="112"/>
      <c r="CCU52" s="112"/>
      <c r="CCV52" s="112"/>
      <c r="CCW52" s="112"/>
      <c r="CCX52" s="112"/>
      <c r="CCY52" s="112"/>
      <c r="CCZ52" s="112"/>
      <c r="CDA52" s="112"/>
      <c r="CDB52" s="112"/>
      <c r="CDC52" s="112"/>
      <c r="CDD52" s="112"/>
      <c r="CDE52" s="112"/>
      <c r="CDF52" s="112"/>
      <c r="CDG52" s="112"/>
      <c r="CDH52" s="112"/>
      <c r="CDI52" s="112"/>
      <c r="CDJ52" s="112"/>
      <c r="CDK52" s="112"/>
      <c r="CDL52" s="112"/>
      <c r="CDM52" s="112"/>
      <c r="CDN52" s="112"/>
      <c r="CDO52" s="112"/>
      <c r="CDP52" s="112"/>
      <c r="CDQ52" s="112"/>
      <c r="CDR52" s="112"/>
      <c r="CDS52" s="112"/>
      <c r="CDT52" s="112"/>
      <c r="CDU52" s="112"/>
      <c r="CDV52" s="112"/>
      <c r="CDW52" s="112"/>
      <c r="CDX52" s="112"/>
      <c r="CDY52" s="112"/>
      <c r="CDZ52" s="112"/>
      <c r="CEA52" s="112"/>
      <c r="CEB52" s="112"/>
      <c r="CEC52" s="112"/>
      <c r="CED52" s="112"/>
      <c r="CEE52" s="112"/>
      <c r="CEF52" s="112"/>
      <c r="CEG52" s="112"/>
      <c r="CEH52" s="112"/>
      <c r="CEI52" s="112"/>
      <c r="CEJ52" s="112"/>
      <c r="CEK52" s="112"/>
      <c r="CEL52" s="112"/>
      <c r="CEM52" s="112"/>
      <c r="CEN52" s="112"/>
      <c r="CEO52" s="112"/>
      <c r="CEP52" s="112"/>
      <c r="CEQ52" s="112"/>
      <c r="CER52" s="112"/>
      <c r="CES52" s="112"/>
      <c r="CET52" s="112"/>
      <c r="CEU52" s="112"/>
      <c r="CEV52" s="112"/>
      <c r="CEW52" s="112"/>
      <c r="CEX52" s="112"/>
      <c r="CEY52" s="112"/>
      <c r="CEZ52" s="112"/>
      <c r="CFA52" s="112"/>
      <c r="CFB52" s="112"/>
      <c r="CFC52" s="112"/>
      <c r="CFD52" s="112"/>
      <c r="CFE52" s="112"/>
      <c r="CFF52" s="112"/>
      <c r="CFG52" s="112"/>
      <c r="CFH52" s="112"/>
      <c r="CFI52" s="112"/>
      <c r="CFJ52" s="112"/>
      <c r="CFK52" s="112"/>
      <c r="CFL52" s="112"/>
      <c r="CFM52" s="112"/>
      <c r="CFN52" s="112"/>
      <c r="CFO52" s="112"/>
      <c r="CFP52" s="112"/>
      <c r="CFQ52" s="112"/>
      <c r="CFR52" s="112"/>
      <c r="CFS52" s="112"/>
      <c r="CFT52" s="112"/>
      <c r="CFU52" s="112"/>
      <c r="CFV52" s="112"/>
      <c r="CFW52" s="112"/>
      <c r="CFX52" s="112"/>
      <c r="CFY52" s="112"/>
      <c r="CFZ52" s="112"/>
      <c r="CGA52" s="112"/>
      <c r="CGB52" s="112"/>
      <c r="CGC52" s="112"/>
      <c r="CGD52" s="112"/>
      <c r="CGE52" s="112"/>
      <c r="CGF52" s="112"/>
      <c r="CGG52" s="112"/>
      <c r="CGH52" s="112"/>
      <c r="CGI52" s="112"/>
      <c r="CGJ52" s="112"/>
      <c r="CGK52" s="112"/>
      <c r="CGL52" s="112"/>
      <c r="CGM52" s="112"/>
      <c r="CGN52" s="112"/>
      <c r="CGO52" s="112"/>
      <c r="CGP52" s="112"/>
      <c r="CGQ52" s="112"/>
      <c r="CGR52" s="112"/>
      <c r="CGS52" s="112"/>
      <c r="CGT52" s="112"/>
      <c r="CGU52" s="112"/>
      <c r="CGV52" s="112"/>
      <c r="CGW52" s="112"/>
      <c r="CGX52" s="112"/>
      <c r="CGY52" s="112"/>
      <c r="CGZ52" s="112"/>
      <c r="CHA52" s="112"/>
      <c r="CHB52" s="112"/>
      <c r="CHC52" s="112"/>
      <c r="CHD52" s="112"/>
      <c r="CHE52" s="112"/>
      <c r="CHF52" s="112"/>
      <c r="CHG52" s="112"/>
      <c r="CHH52" s="112"/>
      <c r="CHI52" s="112"/>
      <c r="CHJ52" s="112"/>
      <c r="CHK52" s="112"/>
      <c r="CHL52" s="112"/>
      <c r="CHM52" s="112"/>
      <c r="CHN52" s="112"/>
      <c r="CHO52" s="112"/>
      <c r="CHP52" s="112"/>
      <c r="CHQ52" s="112"/>
      <c r="CHR52" s="112"/>
      <c r="CHS52" s="112"/>
      <c r="CHT52" s="112"/>
      <c r="CHU52" s="112"/>
      <c r="CHV52" s="112"/>
      <c r="CHW52" s="112"/>
      <c r="CHX52" s="112"/>
      <c r="CHY52" s="112"/>
      <c r="CHZ52" s="112"/>
      <c r="CIA52" s="112"/>
      <c r="CIB52" s="112"/>
      <c r="CIC52" s="112"/>
      <c r="CID52" s="112"/>
      <c r="CIE52" s="112"/>
      <c r="CIF52" s="112"/>
      <c r="CIG52" s="112"/>
      <c r="CIH52" s="112"/>
      <c r="CII52" s="112"/>
      <c r="CIJ52" s="112"/>
      <c r="CIK52" s="112"/>
      <c r="CIL52" s="112"/>
      <c r="CIM52" s="112"/>
      <c r="CIN52" s="112"/>
      <c r="CIO52" s="112"/>
      <c r="CIP52" s="112"/>
      <c r="CIQ52" s="112"/>
      <c r="CIR52" s="112"/>
      <c r="CIS52" s="112"/>
      <c r="CIT52" s="112"/>
      <c r="CIU52" s="112"/>
      <c r="CIV52" s="112"/>
      <c r="CIW52" s="112"/>
      <c r="CIX52" s="112"/>
      <c r="CIY52" s="112"/>
      <c r="CIZ52" s="112"/>
      <c r="CJA52" s="112"/>
      <c r="CJB52" s="112"/>
      <c r="CJC52" s="112"/>
      <c r="CJD52" s="112"/>
      <c r="CJE52" s="112"/>
      <c r="CJF52" s="112"/>
      <c r="CJG52" s="112"/>
      <c r="CJH52" s="112"/>
      <c r="CJI52" s="112"/>
      <c r="CJJ52" s="112"/>
      <c r="CJK52" s="112"/>
      <c r="CJL52" s="112"/>
      <c r="CJM52" s="112"/>
      <c r="CJN52" s="112"/>
      <c r="CJO52" s="112"/>
      <c r="CJP52" s="112"/>
      <c r="CJQ52" s="112"/>
      <c r="CJR52" s="112"/>
      <c r="CJS52" s="112"/>
      <c r="CJT52" s="112"/>
      <c r="CJU52" s="112"/>
      <c r="CJV52" s="112"/>
      <c r="CJW52" s="112"/>
      <c r="CJX52" s="112"/>
      <c r="CJY52" s="112"/>
      <c r="CJZ52" s="112"/>
      <c r="CKA52" s="112"/>
      <c r="CKB52" s="112"/>
      <c r="CKC52" s="112"/>
      <c r="CKD52" s="112"/>
      <c r="CKE52" s="112"/>
      <c r="CKF52" s="112"/>
      <c r="CKG52" s="112"/>
      <c r="CKH52" s="112"/>
      <c r="CKI52" s="112"/>
      <c r="CKJ52" s="112"/>
      <c r="CKK52" s="112"/>
      <c r="CKL52" s="112"/>
      <c r="CKM52" s="112"/>
      <c r="CKN52" s="112"/>
      <c r="CKO52" s="112"/>
      <c r="CKP52" s="112"/>
      <c r="CKQ52" s="112"/>
      <c r="CKR52" s="112"/>
      <c r="CKS52" s="112"/>
      <c r="CKT52" s="112"/>
      <c r="CKU52" s="112"/>
      <c r="CKV52" s="112"/>
      <c r="CKW52" s="112"/>
      <c r="CKX52" s="112"/>
      <c r="CKY52" s="112"/>
      <c r="CKZ52" s="112"/>
      <c r="CLA52" s="112"/>
      <c r="CLB52" s="112"/>
      <c r="CLC52" s="112"/>
      <c r="CLD52" s="112"/>
      <c r="CLE52" s="112"/>
      <c r="CLF52" s="112"/>
      <c r="CLG52" s="112"/>
      <c r="CLH52" s="112"/>
      <c r="CLI52" s="112"/>
      <c r="CLJ52" s="112"/>
      <c r="CLK52" s="112"/>
      <c r="CLL52" s="112"/>
      <c r="CLM52" s="112"/>
      <c r="CLN52" s="112"/>
      <c r="CLO52" s="112"/>
      <c r="CLP52" s="112"/>
      <c r="CLQ52" s="112"/>
      <c r="CLR52" s="112"/>
      <c r="CLS52" s="112"/>
      <c r="CLT52" s="112"/>
      <c r="CLU52" s="112"/>
      <c r="CLV52" s="112"/>
      <c r="CLW52" s="112"/>
      <c r="CLX52" s="112"/>
      <c r="CLY52" s="112"/>
      <c r="CLZ52" s="112"/>
      <c r="CMA52" s="112"/>
      <c r="CMB52" s="112"/>
      <c r="CMC52" s="112"/>
      <c r="CMD52" s="112"/>
      <c r="CME52" s="112"/>
      <c r="CMF52" s="112"/>
      <c r="CMG52" s="112"/>
      <c r="CMH52" s="112"/>
      <c r="CMI52" s="112"/>
      <c r="CMJ52" s="112"/>
      <c r="CMK52" s="112"/>
      <c r="CML52" s="112"/>
      <c r="CMM52" s="112"/>
      <c r="CMN52" s="112"/>
      <c r="CMO52" s="112"/>
      <c r="CMP52" s="112"/>
      <c r="CMQ52" s="112"/>
      <c r="CMR52" s="112"/>
      <c r="CMS52" s="112"/>
      <c r="CMT52" s="112"/>
      <c r="CMU52" s="112"/>
      <c r="CMV52" s="112"/>
      <c r="CMW52" s="112"/>
      <c r="CMX52" s="112"/>
      <c r="CMY52" s="112"/>
      <c r="CMZ52" s="112"/>
      <c r="CNA52" s="112"/>
      <c r="CNB52" s="112"/>
      <c r="CNC52" s="112"/>
      <c r="CND52" s="112"/>
      <c r="CNE52" s="112"/>
      <c r="CNF52" s="112"/>
      <c r="CNG52" s="112"/>
      <c r="CNH52" s="112"/>
      <c r="CNI52" s="112"/>
      <c r="CNJ52" s="112"/>
      <c r="CNK52" s="112"/>
      <c r="CNL52" s="112"/>
      <c r="CNM52" s="112"/>
      <c r="CNN52" s="112"/>
      <c r="CNO52" s="112"/>
      <c r="CNP52" s="112"/>
      <c r="CNQ52" s="112"/>
      <c r="CNR52" s="112"/>
      <c r="CNS52" s="112"/>
      <c r="CNT52" s="112"/>
      <c r="CNU52" s="112"/>
      <c r="CNV52" s="112"/>
      <c r="CNW52" s="112"/>
      <c r="CNX52" s="112"/>
      <c r="CNY52" s="112"/>
      <c r="CNZ52" s="112"/>
      <c r="COA52" s="112"/>
      <c r="COB52" s="112"/>
      <c r="COC52" s="112"/>
      <c r="COD52" s="112"/>
      <c r="COE52" s="112"/>
      <c r="COF52" s="112"/>
      <c r="COG52" s="112"/>
      <c r="COH52" s="112"/>
      <c r="COI52" s="112"/>
      <c r="COJ52" s="112"/>
      <c r="COK52" s="112"/>
      <c r="COL52" s="112"/>
      <c r="COM52" s="112"/>
      <c r="CON52" s="112"/>
      <c r="COO52" s="112"/>
      <c r="COP52" s="112"/>
      <c r="COQ52" s="112"/>
      <c r="COR52" s="112"/>
      <c r="COS52" s="112"/>
      <c r="COT52" s="112"/>
      <c r="COU52" s="112"/>
      <c r="COV52" s="112"/>
      <c r="COW52" s="112"/>
      <c r="COX52" s="112"/>
      <c r="COY52" s="112"/>
      <c r="COZ52" s="112"/>
      <c r="CPA52" s="112"/>
      <c r="CPB52" s="112"/>
      <c r="CPC52" s="112"/>
      <c r="CPD52" s="112"/>
      <c r="CPE52" s="112"/>
      <c r="CPF52" s="112"/>
      <c r="CPG52" s="112"/>
      <c r="CPH52" s="112"/>
      <c r="CPI52" s="112"/>
      <c r="CPJ52" s="112"/>
      <c r="CPK52" s="112"/>
      <c r="CPL52" s="112"/>
      <c r="CPM52" s="112"/>
      <c r="CPN52" s="112"/>
      <c r="CPO52" s="112"/>
      <c r="CPP52" s="112"/>
      <c r="CPQ52" s="112"/>
      <c r="CPR52" s="112"/>
      <c r="CPS52" s="112"/>
      <c r="CPT52" s="112"/>
      <c r="CPU52" s="112"/>
      <c r="CPV52" s="112"/>
      <c r="CPW52" s="112"/>
      <c r="CPX52" s="112"/>
      <c r="CPY52" s="112"/>
      <c r="CPZ52" s="112"/>
      <c r="CQA52" s="112"/>
      <c r="CQB52" s="112"/>
      <c r="CQC52" s="112"/>
      <c r="CQD52" s="112"/>
      <c r="CQE52" s="112"/>
      <c r="CQF52" s="112"/>
      <c r="CQG52" s="112"/>
      <c r="CQH52" s="112"/>
      <c r="CQI52" s="112"/>
      <c r="CQJ52" s="112"/>
      <c r="CQK52" s="112"/>
      <c r="CQL52" s="112"/>
      <c r="CQM52" s="112"/>
      <c r="CQN52" s="112"/>
      <c r="CQO52" s="112"/>
      <c r="CQP52" s="112"/>
      <c r="CQQ52" s="112"/>
      <c r="CQR52" s="112"/>
      <c r="CQS52" s="112"/>
      <c r="CQT52" s="112"/>
      <c r="CQU52" s="112"/>
      <c r="CQV52" s="112"/>
      <c r="CQW52" s="112"/>
      <c r="CQX52" s="112"/>
      <c r="CQY52" s="112"/>
      <c r="CQZ52" s="112"/>
      <c r="CRA52" s="112"/>
      <c r="CRB52" s="112"/>
      <c r="CRC52" s="112"/>
      <c r="CRD52" s="112"/>
      <c r="CRE52" s="112"/>
      <c r="CRF52" s="112"/>
      <c r="CRG52" s="112"/>
      <c r="CRH52" s="112"/>
      <c r="CRI52" s="112"/>
      <c r="CRJ52" s="112"/>
      <c r="CRK52" s="112"/>
      <c r="CRL52" s="112"/>
      <c r="CRM52" s="112"/>
      <c r="CRN52" s="112"/>
      <c r="CRO52" s="112"/>
      <c r="CRP52" s="112"/>
      <c r="CRQ52" s="112"/>
      <c r="CRR52" s="112"/>
      <c r="CRS52" s="112"/>
      <c r="CRT52" s="112"/>
      <c r="CRU52" s="112"/>
      <c r="CRV52" s="112"/>
      <c r="CRW52" s="112"/>
      <c r="CRX52" s="112"/>
      <c r="CRY52" s="112"/>
      <c r="CRZ52" s="112"/>
      <c r="CSA52" s="112"/>
      <c r="CSB52" s="112"/>
      <c r="CSC52" s="112"/>
      <c r="CSD52" s="112"/>
      <c r="CSE52" s="112"/>
      <c r="CSF52" s="112"/>
      <c r="CSG52" s="112"/>
      <c r="CSH52" s="112"/>
      <c r="CSI52" s="112"/>
      <c r="CSJ52" s="112"/>
      <c r="CSK52" s="112"/>
      <c r="CSL52" s="112"/>
      <c r="CSM52" s="112"/>
      <c r="CSN52" s="112"/>
      <c r="CSO52" s="112"/>
      <c r="CSP52" s="112"/>
      <c r="CSQ52" s="112"/>
      <c r="CSR52" s="112"/>
      <c r="CSS52" s="112"/>
      <c r="CST52" s="112"/>
      <c r="CSU52" s="112"/>
      <c r="CSV52" s="112"/>
      <c r="CSW52" s="112"/>
      <c r="CSX52" s="112"/>
      <c r="CSY52" s="112"/>
      <c r="CSZ52" s="112"/>
      <c r="CTA52" s="112"/>
      <c r="CTB52" s="112"/>
      <c r="CTC52" s="112"/>
      <c r="CTD52" s="112"/>
      <c r="CTE52" s="112"/>
      <c r="CTF52" s="112"/>
      <c r="CTG52" s="112"/>
      <c r="CTH52" s="112"/>
      <c r="CTI52" s="112"/>
      <c r="CTJ52" s="112"/>
      <c r="CTK52" s="112"/>
      <c r="CTL52" s="112"/>
      <c r="CTM52" s="112"/>
      <c r="CTN52" s="112"/>
      <c r="CTO52" s="112"/>
      <c r="CTP52" s="112"/>
      <c r="CTQ52" s="112"/>
      <c r="CTR52" s="112"/>
      <c r="CTS52" s="112"/>
      <c r="CTT52" s="112"/>
      <c r="CTU52" s="112"/>
      <c r="CTV52" s="112"/>
      <c r="CTW52" s="112"/>
      <c r="CTX52" s="112"/>
      <c r="CTY52" s="112"/>
      <c r="CTZ52" s="112"/>
      <c r="CUA52" s="112"/>
      <c r="CUB52" s="112"/>
      <c r="CUC52" s="112"/>
      <c r="CUD52" s="112"/>
      <c r="CUE52" s="112"/>
      <c r="CUF52" s="112"/>
      <c r="CUG52" s="112"/>
      <c r="CUH52" s="112"/>
      <c r="CUI52" s="112"/>
      <c r="CUJ52" s="112"/>
      <c r="CUK52" s="112"/>
      <c r="CUL52" s="112"/>
      <c r="CUM52" s="112"/>
      <c r="CUN52" s="112"/>
      <c r="CUO52" s="112"/>
      <c r="CUP52" s="112"/>
      <c r="CUQ52" s="112"/>
      <c r="CUR52" s="112"/>
      <c r="CUS52" s="112"/>
      <c r="CUT52" s="112"/>
      <c r="CUU52" s="112"/>
      <c r="CUV52" s="112"/>
      <c r="CUW52" s="112"/>
      <c r="CUX52" s="112"/>
      <c r="CUY52" s="112"/>
      <c r="CUZ52" s="112"/>
      <c r="CVA52" s="112"/>
      <c r="CVB52" s="112"/>
      <c r="CVC52" s="112"/>
      <c r="CVD52" s="112"/>
      <c r="CVE52" s="112"/>
      <c r="CVF52" s="112"/>
      <c r="CVG52" s="112"/>
      <c r="CVH52" s="112"/>
      <c r="CVI52" s="112"/>
      <c r="CVJ52" s="112"/>
      <c r="CVK52" s="112"/>
      <c r="CVL52" s="112"/>
      <c r="CVM52" s="112"/>
      <c r="CVN52" s="112"/>
      <c r="CVO52" s="112"/>
      <c r="CVP52" s="112"/>
      <c r="CVQ52" s="112"/>
      <c r="CVR52" s="112"/>
      <c r="CVS52" s="112"/>
      <c r="CVT52" s="112"/>
      <c r="CVU52" s="112"/>
      <c r="CVV52" s="112"/>
      <c r="CVW52" s="112"/>
      <c r="CVX52" s="112"/>
      <c r="CVY52" s="112"/>
      <c r="CVZ52" s="112"/>
      <c r="CWA52" s="112"/>
      <c r="CWB52" s="112"/>
      <c r="CWC52" s="112"/>
      <c r="CWD52" s="112"/>
      <c r="CWE52" s="112"/>
      <c r="CWF52" s="112"/>
      <c r="CWG52" s="112"/>
      <c r="CWH52" s="112"/>
      <c r="CWI52" s="112"/>
      <c r="CWJ52" s="112"/>
      <c r="CWK52" s="112"/>
      <c r="CWL52" s="112"/>
      <c r="CWM52" s="112"/>
      <c r="CWN52" s="112"/>
      <c r="CWO52" s="112"/>
      <c r="CWP52" s="112"/>
      <c r="CWQ52" s="112"/>
      <c r="CWR52" s="112"/>
      <c r="CWS52" s="112"/>
      <c r="CWT52" s="112"/>
      <c r="CWU52" s="112"/>
      <c r="CWV52" s="112"/>
      <c r="CWW52" s="112"/>
      <c r="CWX52" s="112"/>
      <c r="CWY52" s="112"/>
      <c r="CWZ52" s="112"/>
      <c r="CXA52" s="112"/>
      <c r="CXB52" s="112"/>
      <c r="CXC52" s="112"/>
      <c r="CXD52" s="112"/>
      <c r="CXE52" s="112"/>
      <c r="CXF52" s="112"/>
      <c r="CXG52" s="112"/>
      <c r="CXH52" s="112"/>
      <c r="CXI52" s="112"/>
      <c r="CXJ52" s="112"/>
      <c r="CXK52" s="112"/>
      <c r="CXL52" s="112"/>
      <c r="CXM52" s="112"/>
      <c r="CXN52" s="112"/>
      <c r="CXO52" s="112"/>
      <c r="CXP52" s="112"/>
      <c r="CXQ52" s="112"/>
      <c r="CXR52" s="112"/>
      <c r="CXS52" s="112"/>
      <c r="CXT52" s="112"/>
      <c r="CXU52" s="112"/>
      <c r="CXV52" s="112"/>
      <c r="CXW52" s="112"/>
      <c r="CXX52" s="112"/>
      <c r="CXY52" s="112"/>
      <c r="CXZ52" s="112"/>
      <c r="CYA52" s="112"/>
      <c r="CYB52" s="112"/>
      <c r="CYC52" s="112"/>
      <c r="CYD52" s="112"/>
      <c r="CYE52" s="112"/>
      <c r="CYF52" s="112"/>
      <c r="CYG52" s="112"/>
      <c r="CYH52" s="112"/>
      <c r="CYI52" s="112"/>
      <c r="CYJ52" s="112"/>
      <c r="CYK52" s="112"/>
      <c r="CYL52" s="112"/>
      <c r="CYM52" s="112"/>
      <c r="CYN52" s="112"/>
      <c r="CYO52" s="112"/>
      <c r="CYP52" s="112"/>
      <c r="CYQ52" s="112"/>
      <c r="CYR52" s="112"/>
      <c r="CYS52" s="112"/>
      <c r="CYT52" s="112"/>
      <c r="CYU52" s="112"/>
      <c r="CYV52" s="112"/>
      <c r="CYW52" s="112"/>
      <c r="CYX52" s="112"/>
      <c r="CYY52" s="112"/>
      <c r="CYZ52" s="112"/>
      <c r="CZA52" s="112"/>
      <c r="CZB52" s="112"/>
      <c r="CZC52" s="112"/>
      <c r="CZD52" s="112"/>
      <c r="CZE52" s="112"/>
      <c r="CZF52" s="112"/>
      <c r="CZG52" s="112"/>
      <c r="CZH52" s="112"/>
      <c r="CZI52" s="112"/>
      <c r="CZJ52" s="112"/>
      <c r="CZK52" s="112"/>
      <c r="CZL52" s="112"/>
      <c r="CZM52" s="112"/>
      <c r="CZN52" s="112"/>
      <c r="CZO52" s="112"/>
      <c r="CZP52" s="112"/>
      <c r="CZQ52" s="112"/>
      <c r="CZR52" s="112"/>
      <c r="CZS52" s="112"/>
      <c r="CZT52" s="112"/>
      <c r="CZU52" s="112"/>
      <c r="CZV52" s="112"/>
      <c r="CZW52" s="112"/>
      <c r="CZX52" s="112"/>
      <c r="CZY52" s="112"/>
      <c r="CZZ52" s="112"/>
      <c r="DAA52" s="112"/>
      <c r="DAB52" s="112"/>
      <c r="DAC52" s="112"/>
      <c r="DAD52" s="112"/>
      <c r="DAE52" s="112"/>
      <c r="DAF52" s="112"/>
      <c r="DAG52" s="112"/>
      <c r="DAH52" s="112"/>
      <c r="DAI52" s="112"/>
      <c r="DAJ52" s="112"/>
      <c r="DAK52" s="112"/>
      <c r="DAL52" s="112"/>
      <c r="DAM52" s="112"/>
      <c r="DAN52" s="112"/>
      <c r="DAO52" s="112"/>
      <c r="DAP52" s="112"/>
      <c r="DAQ52" s="112"/>
      <c r="DAR52" s="112"/>
      <c r="DAS52" s="112"/>
      <c r="DAT52" s="112"/>
      <c r="DAU52" s="112"/>
      <c r="DAV52" s="112"/>
      <c r="DAW52" s="112"/>
      <c r="DAX52" s="112"/>
      <c r="DAY52" s="112"/>
      <c r="DAZ52" s="112"/>
      <c r="DBA52" s="112"/>
      <c r="DBB52" s="112"/>
      <c r="DBC52" s="112"/>
      <c r="DBD52" s="112"/>
      <c r="DBE52" s="112"/>
      <c r="DBF52" s="112"/>
      <c r="DBG52" s="112"/>
      <c r="DBH52" s="112"/>
      <c r="DBI52" s="112"/>
      <c r="DBJ52" s="112"/>
      <c r="DBK52" s="112"/>
      <c r="DBL52" s="112"/>
      <c r="DBM52" s="112"/>
      <c r="DBN52" s="112"/>
      <c r="DBO52" s="112"/>
      <c r="DBP52" s="112"/>
      <c r="DBQ52" s="112"/>
      <c r="DBR52" s="112"/>
      <c r="DBS52" s="112"/>
      <c r="DBT52" s="112"/>
      <c r="DBU52" s="112"/>
      <c r="DBV52" s="112"/>
      <c r="DBW52" s="112"/>
      <c r="DBX52" s="112"/>
      <c r="DBY52" s="112"/>
      <c r="DBZ52" s="112"/>
      <c r="DCA52" s="112"/>
      <c r="DCB52" s="112"/>
      <c r="DCC52" s="112"/>
      <c r="DCD52" s="112"/>
      <c r="DCE52" s="112"/>
      <c r="DCF52" s="112"/>
      <c r="DCG52" s="112"/>
      <c r="DCH52" s="112"/>
      <c r="DCI52" s="112"/>
      <c r="DCJ52" s="112"/>
      <c r="DCK52" s="112"/>
      <c r="DCL52" s="112"/>
      <c r="DCM52" s="112"/>
      <c r="DCN52" s="112"/>
      <c r="DCO52" s="112"/>
      <c r="DCP52" s="112"/>
      <c r="DCQ52" s="112"/>
      <c r="DCR52" s="112"/>
      <c r="DCS52" s="112"/>
      <c r="DCT52" s="112"/>
      <c r="DCU52" s="112"/>
      <c r="DCV52" s="112"/>
      <c r="DCW52" s="112"/>
      <c r="DCX52" s="112"/>
      <c r="DCY52" s="112"/>
      <c r="DCZ52" s="112"/>
      <c r="DDA52" s="112"/>
      <c r="DDB52" s="112"/>
      <c r="DDC52" s="112"/>
      <c r="DDD52" s="112"/>
      <c r="DDE52" s="112"/>
      <c r="DDF52" s="112"/>
      <c r="DDG52" s="112"/>
      <c r="DDH52" s="112"/>
      <c r="DDI52" s="112"/>
      <c r="DDJ52" s="112"/>
      <c r="DDK52" s="112"/>
      <c r="DDL52" s="112"/>
      <c r="DDM52" s="112"/>
      <c r="DDN52" s="112"/>
      <c r="DDO52" s="112"/>
      <c r="DDP52" s="112"/>
      <c r="DDQ52" s="112"/>
      <c r="DDR52" s="112"/>
      <c r="DDS52" s="112"/>
      <c r="DDT52" s="112"/>
      <c r="DDU52" s="112"/>
      <c r="DDV52" s="112"/>
      <c r="DDW52" s="112"/>
      <c r="DDX52" s="112"/>
      <c r="DDY52" s="112"/>
      <c r="DDZ52" s="112"/>
      <c r="DEA52" s="112"/>
      <c r="DEB52" s="112"/>
      <c r="DEC52" s="112"/>
      <c r="DED52" s="112"/>
      <c r="DEE52" s="112"/>
      <c r="DEF52" s="112"/>
      <c r="DEG52" s="112"/>
      <c r="DEH52" s="112"/>
      <c r="DEI52" s="112"/>
      <c r="DEJ52" s="112"/>
      <c r="DEK52" s="112"/>
      <c r="DEL52" s="112"/>
      <c r="DEM52" s="112"/>
      <c r="DEN52" s="112"/>
      <c r="DEO52" s="112"/>
      <c r="DEP52" s="112"/>
      <c r="DEQ52" s="112"/>
      <c r="DER52" s="112"/>
      <c r="DES52" s="112"/>
      <c r="DET52" s="112"/>
      <c r="DEU52" s="112"/>
      <c r="DEV52" s="112"/>
      <c r="DEW52" s="112"/>
      <c r="DEX52" s="112"/>
      <c r="DEY52" s="112"/>
      <c r="DEZ52" s="112"/>
      <c r="DFA52" s="112"/>
      <c r="DFB52" s="112"/>
      <c r="DFC52" s="112"/>
      <c r="DFD52" s="112"/>
      <c r="DFE52" s="112"/>
      <c r="DFF52" s="112"/>
      <c r="DFG52" s="112"/>
      <c r="DFH52" s="112"/>
      <c r="DFI52" s="112"/>
      <c r="DFJ52" s="112"/>
      <c r="DFK52" s="112"/>
      <c r="DFL52" s="112"/>
      <c r="DFM52" s="112"/>
      <c r="DFN52" s="112"/>
      <c r="DFO52" s="112"/>
      <c r="DFP52" s="112"/>
      <c r="DFQ52" s="112"/>
      <c r="DFR52" s="112"/>
      <c r="DFS52" s="112"/>
      <c r="DFT52" s="112"/>
      <c r="DFU52" s="112"/>
      <c r="DFV52" s="112"/>
      <c r="DFW52" s="112"/>
      <c r="DFX52" s="112"/>
      <c r="DFY52" s="112"/>
      <c r="DFZ52" s="112"/>
      <c r="DGA52" s="112"/>
      <c r="DGB52" s="112"/>
      <c r="DGC52" s="112"/>
      <c r="DGD52" s="112"/>
      <c r="DGE52" s="112"/>
      <c r="DGF52" s="112"/>
      <c r="DGG52" s="112"/>
      <c r="DGH52" s="112"/>
      <c r="DGI52" s="112"/>
      <c r="DGJ52" s="112"/>
      <c r="DGK52" s="112"/>
      <c r="DGL52" s="112"/>
      <c r="DGM52" s="112"/>
      <c r="DGN52" s="112"/>
      <c r="DGO52" s="112"/>
      <c r="DGP52" s="112"/>
      <c r="DGQ52" s="112"/>
      <c r="DGR52" s="112"/>
      <c r="DGS52" s="112"/>
      <c r="DGT52" s="112"/>
      <c r="DGU52" s="112"/>
      <c r="DGV52" s="112"/>
      <c r="DGW52" s="112"/>
      <c r="DGX52" s="112"/>
      <c r="DGY52" s="112"/>
      <c r="DGZ52" s="112"/>
      <c r="DHA52" s="112"/>
      <c r="DHB52" s="112"/>
      <c r="DHC52" s="112"/>
      <c r="DHD52" s="112"/>
      <c r="DHE52" s="112"/>
      <c r="DHF52" s="112"/>
      <c r="DHG52" s="112"/>
      <c r="DHH52" s="112"/>
      <c r="DHI52" s="112"/>
      <c r="DHJ52" s="112"/>
      <c r="DHK52" s="112"/>
      <c r="DHL52" s="112"/>
      <c r="DHM52" s="112"/>
      <c r="DHN52" s="112"/>
      <c r="DHO52" s="112"/>
      <c r="DHP52" s="112"/>
      <c r="DHQ52" s="112"/>
      <c r="DHR52" s="112"/>
      <c r="DHS52" s="112"/>
      <c r="DHT52" s="112"/>
      <c r="DHU52" s="112"/>
      <c r="DHV52" s="112"/>
      <c r="DHW52" s="112"/>
      <c r="DHX52" s="112"/>
      <c r="DHY52" s="112"/>
      <c r="DHZ52" s="112"/>
      <c r="DIA52" s="112"/>
      <c r="DIB52" s="112"/>
      <c r="DIC52" s="112"/>
      <c r="DID52" s="112"/>
      <c r="DIE52" s="112"/>
      <c r="DIF52" s="112"/>
      <c r="DIG52" s="112"/>
      <c r="DIH52" s="112"/>
      <c r="DII52" s="112"/>
      <c r="DIJ52" s="112"/>
      <c r="DIK52" s="112"/>
      <c r="DIL52" s="112"/>
      <c r="DIM52" s="112"/>
      <c r="DIN52" s="112"/>
      <c r="DIO52" s="112"/>
      <c r="DIP52" s="112"/>
      <c r="DIQ52" s="112"/>
      <c r="DIR52" s="112"/>
      <c r="DIS52" s="112"/>
      <c r="DIT52" s="112"/>
      <c r="DIU52" s="112"/>
      <c r="DIV52" s="112"/>
      <c r="DIW52" s="112"/>
      <c r="DIX52" s="112"/>
      <c r="DIY52" s="112"/>
      <c r="DIZ52" s="112"/>
      <c r="DJA52" s="112"/>
      <c r="DJB52" s="112"/>
      <c r="DJC52" s="112"/>
      <c r="DJD52" s="112"/>
      <c r="DJE52" s="112"/>
      <c r="DJF52" s="112"/>
      <c r="DJG52" s="112"/>
      <c r="DJH52" s="112"/>
      <c r="DJI52" s="112"/>
      <c r="DJJ52" s="112"/>
      <c r="DJK52" s="112"/>
      <c r="DJL52" s="112"/>
      <c r="DJM52" s="112"/>
      <c r="DJN52" s="112"/>
      <c r="DJO52" s="112"/>
      <c r="DJP52" s="112"/>
      <c r="DJQ52" s="112"/>
      <c r="DJR52" s="112"/>
      <c r="DJS52" s="112"/>
      <c r="DJT52" s="112"/>
      <c r="DJU52" s="112"/>
      <c r="DJV52" s="112"/>
      <c r="DJW52" s="112"/>
      <c r="DJX52" s="112"/>
      <c r="DJY52" s="112"/>
      <c r="DJZ52" s="112"/>
      <c r="DKA52" s="112"/>
      <c r="DKB52" s="112"/>
      <c r="DKC52" s="112"/>
      <c r="DKD52" s="112"/>
      <c r="DKE52" s="112"/>
      <c r="DKF52" s="112"/>
      <c r="DKG52" s="112"/>
      <c r="DKH52" s="112"/>
      <c r="DKI52" s="112"/>
      <c r="DKJ52" s="112"/>
      <c r="DKK52" s="112"/>
      <c r="DKL52" s="112"/>
      <c r="DKM52" s="112"/>
      <c r="DKN52" s="112"/>
      <c r="DKO52" s="112"/>
      <c r="DKP52" s="112"/>
      <c r="DKQ52" s="112"/>
      <c r="DKR52" s="112"/>
      <c r="DKS52" s="112"/>
      <c r="DKT52" s="112"/>
      <c r="DKU52" s="112"/>
      <c r="DKV52" s="112"/>
      <c r="DKW52" s="112"/>
      <c r="DKX52" s="112"/>
      <c r="DKY52" s="112"/>
      <c r="DKZ52" s="112"/>
      <c r="DLA52" s="112"/>
      <c r="DLB52" s="112"/>
      <c r="DLC52" s="112"/>
      <c r="DLD52" s="112"/>
      <c r="DLE52" s="112"/>
      <c r="DLF52" s="112"/>
      <c r="DLG52" s="112"/>
      <c r="DLH52" s="112"/>
      <c r="DLI52" s="112"/>
      <c r="DLJ52" s="112"/>
      <c r="DLK52" s="112"/>
      <c r="DLL52" s="112"/>
      <c r="DLM52" s="112"/>
      <c r="DLN52" s="112"/>
      <c r="DLO52" s="112"/>
      <c r="DLP52" s="112"/>
      <c r="DLQ52" s="112"/>
      <c r="DLR52" s="112"/>
      <c r="DLS52" s="112"/>
      <c r="DLT52" s="112"/>
      <c r="DLU52" s="112"/>
      <c r="DLV52" s="112"/>
      <c r="DLW52" s="112"/>
      <c r="DLX52" s="112"/>
      <c r="DLY52" s="112"/>
      <c r="DLZ52" s="112"/>
      <c r="DMA52" s="112"/>
      <c r="DMB52" s="112"/>
      <c r="DMC52" s="112"/>
      <c r="DMD52" s="112"/>
      <c r="DME52" s="112"/>
      <c r="DMF52" s="112"/>
      <c r="DMG52" s="112"/>
      <c r="DMH52" s="112"/>
      <c r="DMI52" s="112"/>
      <c r="DMJ52" s="112"/>
      <c r="DMK52" s="112"/>
      <c r="DML52" s="112"/>
      <c r="DMM52" s="112"/>
      <c r="DMN52" s="112"/>
      <c r="DMO52" s="112"/>
      <c r="DMP52" s="112"/>
      <c r="DMQ52" s="112"/>
      <c r="DMR52" s="112"/>
      <c r="DMS52" s="112"/>
      <c r="DMT52" s="112"/>
      <c r="DMU52" s="112"/>
      <c r="DMV52" s="112"/>
      <c r="DMW52" s="112"/>
      <c r="DMX52" s="112"/>
      <c r="DMY52" s="112"/>
      <c r="DMZ52" s="112"/>
      <c r="DNA52" s="112"/>
      <c r="DNB52" s="112"/>
      <c r="DNC52" s="112"/>
      <c r="DND52" s="112"/>
      <c r="DNE52" s="112"/>
      <c r="DNF52" s="112"/>
      <c r="DNG52" s="112"/>
      <c r="DNH52" s="112"/>
      <c r="DNI52" s="112"/>
      <c r="DNJ52" s="112"/>
      <c r="DNK52" s="112"/>
      <c r="DNL52" s="112"/>
      <c r="DNM52" s="112"/>
      <c r="DNN52" s="112"/>
      <c r="DNO52" s="112"/>
      <c r="DNP52" s="112"/>
      <c r="DNQ52" s="112"/>
      <c r="DNR52" s="112"/>
      <c r="DNS52" s="112"/>
      <c r="DNT52" s="112"/>
      <c r="DNU52" s="112"/>
      <c r="DNV52" s="112"/>
      <c r="DNW52" s="112"/>
      <c r="DNX52" s="112"/>
      <c r="DNY52" s="112"/>
      <c r="DNZ52" s="112"/>
      <c r="DOA52" s="112"/>
      <c r="DOB52" s="112"/>
      <c r="DOC52" s="112"/>
      <c r="DOD52" s="112"/>
      <c r="DOE52" s="112"/>
      <c r="DOF52" s="112"/>
      <c r="DOG52" s="112"/>
      <c r="DOH52" s="112"/>
      <c r="DOI52" s="112"/>
      <c r="DOJ52" s="112"/>
      <c r="DOK52" s="112"/>
      <c r="DOL52" s="112"/>
      <c r="DOM52" s="112"/>
      <c r="DON52" s="112"/>
      <c r="DOO52" s="112"/>
      <c r="DOP52" s="112"/>
      <c r="DOQ52" s="112"/>
      <c r="DOR52" s="112"/>
      <c r="DOS52" s="112"/>
      <c r="DOT52" s="112"/>
      <c r="DOU52" s="112"/>
      <c r="DOV52" s="112"/>
      <c r="DOW52" s="112"/>
      <c r="DOX52" s="112"/>
      <c r="DOY52" s="112"/>
      <c r="DOZ52" s="112"/>
      <c r="DPA52" s="112"/>
      <c r="DPB52" s="112"/>
      <c r="DPC52" s="112"/>
      <c r="DPD52" s="112"/>
      <c r="DPE52" s="112"/>
      <c r="DPF52" s="112"/>
      <c r="DPG52" s="112"/>
      <c r="DPH52" s="112"/>
      <c r="DPI52" s="112"/>
      <c r="DPJ52" s="112"/>
      <c r="DPK52" s="112"/>
      <c r="DPL52" s="112"/>
      <c r="DPM52" s="112"/>
      <c r="DPN52" s="112"/>
      <c r="DPO52" s="112"/>
      <c r="DPP52" s="112"/>
      <c r="DPQ52" s="112"/>
      <c r="DPR52" s="112"/>
      <c r="DPS52" s="112"/>
      <c r="DPT52" s="112"/>
      <c r="DPU52" s="112"/>
      <c r="DPV52" s="112"/>
      <c r="DPW52" s="112"/>
      <c r="DPX52" s="112"/>
      <c r="DPY52" s="112"/>
      <c r="DPZ52" s="112"/>
      <c r="DQA52" s="112"/>
      <c r="DQB52" s="112"/>
      <c r="DQC52" s="112"/>
      <c r="DQD52" s="112"/>
      <c r="DQE52" s="112"/>
      <c r="DQF52" s="112"/>
      <c r="DQG52" s="112"/>
      <c r="DQH52" s="112"/>
      <c r="DQI52" s="112"/>
      <c r="DQJ52" s="112"/>
      <c r="DQK52" s="112"/>
      <c r="DQL52" s="112"/>
      <c r="DQM52" s="112"/>
      <c r="DQN52" s="112"/>
      <c r="DQO52" s="112"/>
      <c r="DQP52" s="112"/>
      <c r="DQQ52" s="112"/>
      <c r="DQR52" s="112"/>
      <c r="DQS52" s="112"/>
      <c r="DQT52" s="112"/>
      <c r="DQU52" s="112"/>
      <c r="DQV52" s="112"/>
      <c r="DQW52" s="112"/>
      <c r="DQX52" s="112"/>
      <c r="DQY52" s="112"/>
      <c r="DQZ52" s="112"/>
      <c r="DRA52" s="112"/>
      <c r="DRB52" s="112"/>
      <c r="DRC52" s="112"/>
      <c r="DRD52" s="112"/>
      <c r="DRE52" s="112"/>
      <c r="DRF52" s="112"/>
      <c r="DRG52" s="112"/>
      <c r="DRH52" s="112"/>
      <c r="DRI52" s="112"/>
      <c r="DRJ52" s="112"/>
      <c r="DRK52" s="112"/>
      <c r="DRL52" s="112"/>
      <c r="DRM52" s="112"/>
      <c r="DRN52" s="112"/>
      <c r="DRO52" s="112"/>
      <c r="DRP52" s="112"/>
      <c r="DRQ52" s="112"/>
      <c r="DRR52" s="112"/>
      <c r="DRS52" s="112"/>
      <c r="DRT52" s="112"/>
      <c r="DRU52" s="112"/>
      <c r="DRV52" s="112"/>
      <c r="DRW52" s="112"/>
      <c r="DRX52" s="112"/>
      <c r="DRY52" s="112"/>
      <c r="DRZ52" s="112"/>
      <c r="DSA52" s="112"/>
      <c r="DSB52" s="112"/>
      <c r="DSC52" s="112"/>
      <c r="DSD52" s="112"/>
      <c r="DSE52" s="112"/>
      <c r="DSF52" s="112"/>
      <c r="DSG52" s="112"/>
      <c r="DSH52" s="112"/>
      <c r="DSI52" s="112"/>
      <c r="DSJ52" s="112"/>
      <c r="DSK52" s="112"/>
      <c r="DSL52" s="112"/>
      <c r="DSM52" s="112"/>
      <c r="DSN52" s="112"/>
      <c r="DSO52" s="112"/>
      <c r="DSP52" s="112"/>
      <c r="DSQ52" s="112"/>
      <c r="DSR52" s="112"/>
      <c r="DSS52" s="112"/>
      <c r="DST52" s="112"/>
      <c r="DSU52" s="112"/>
      <c r="DSV52" s="112"/>
      <c r="DSW52" s="112"/>
      <c r="DSX52" s="112"/>
      <c r="DSY52" s="112"/>
      <c r="DSZ52" s="112"/>
      <c r="DTA52" s="112"/>
      <c r="DTB52" s="112"/>
      <c r="DTC52" s="112"/>
      <c r="DTD52" s="112"/>
      <c r="DTE52" s="112"/>
      <c r="DTF52" s="112"/>
      <c r="DTG52" s="112"/>
      <c r="DTH52" s="112"/>
      <c r="DTI52" s="112"/>
      <c r="DTJ52" s="112"/>
      <c r="DTK52" s="112"/>
      <c r="DTL52" s="112"/>
      <c r="DTM52" s="112"/>
      <c r="DTN52" s="112"/>
      <c r="DTO52" s="112"/>
      <c r="DTP52" s="112"/>
      <c r="DTQ52" s="112"/>
      <c r="DTR52" s="112"/>
      <c r="DTS52" s="112"/>
      <c r="DTT52" s="112"/>
      <c r="DTU52" s="112"/>
      <c r="DTV52" s="112"/>
      <c r="DTW52" s="112"/>
      <c r="DTX52" s="112"/>
      <c r="DTY52" s="112"/>
      <c r="DTZ52" s="112"/>
      <c r="DUA52" s="112"/>
      <c r="DUB52" s="112"/>
      <c r="DUC52" s="112"/>
      <c r="DUD52" s="112"/>
      <c r="DUE52" s="112"/>
      <c r="DUF52" s="112"/>
      <c r="DUG52" s="112"/>
      <c r="DUH52" s="112"/>
      <c r="DUI52" s="112"/>
      <c r="DUJ52" s="112"/>
      <c r="DUK52" s="112"/>
      <c r="DUL52" s="112"/>
      <c r="DUM52" s="112"/>
      <c r="DUN52" s="112"/>
      <c r="DUO52" s="112"/>
      <c r="DUP52" s="112"/>
      <c r="DUQ52" s="112"/>
      <c r="DUR52" s="112"/>
      <c r="DUS52" s="112"/>
      <c r="DUT52" s="112"/>
      <c r="DUU52" s="112"/>
      <c r="DUV52" s="112"/>
      <c r="DUW52" s="112"/>
      <c r="DUX52" s="112"/>
      <c r="DUY52" s="112"/>
      <c r="DUZ52" s="112"/>
      <c r="DVA52" s="112"/>
      <c r="DVB52" s="112"/>
      <c r="DVC52" s="112"/>
      <c r="DVD52" s="112"/>
      <c r="DVE52" s="112"/>
      <c r="DVF52" s="112"/>
      <c r="DVG52" s="112"/>
      <c r="DVH52" s="112"/>
      <c r="DVI52" s="112"/>
      <c r="DVJ52" s="112"/>
      <c r="DVK52" s="112"/>
      <c r="DVL52" s="112"/>
      <c r="DVM52" s="112"/>
      <c r="DVN52" s="112"/>
      <c r="DVO52" s="112"/>
      <c r="DVP52" s="112"/>
      <c r="DVQ52" s="112"/>
      <c r="DVR52" s="112"/>
      <c r="DVS52" s="112"/>
      <c r="DVT52" s="112"/>
      <c r="DVU52" s="112"/>
      <c r="DVV52" s="112"/>
      <c r="DVW52" s="112"/>
      <c r="DVX52" s="112"/>
      <c r="DVY52" s="112"/>
      <c r="DVZ52" s="112"/>
      <c r="DWA52" s="112"/>
      <c r="DWB52" s="112"/>
      <c r="DWC52" s="112"/>
      <c r="DWD52" s="112"/>
      <c r="DWE52" s="112"/>
      <c r="DWF52" s="112"/>
      <c r="DWG52" s="112"/>
      <c r="DWH52" s="112"/>
      <c r="DWI52" s="112"/>
      <c r="DWJ52" s="112"/>
      <c r="DWK52" s="112"/>
      <c r="DWL52" s="112"/>
      <c r="DWM52" s="112"/>
      <c r="DWN52" s="112"/>
      <c r="DWO52" s="112"/>
      <c r="DWP52" s="112"/>
      <c r="DWQ52" s="112"/>
      <c r="DWR52" s="112"/>
      <c r="DWS52" s="112"/>
      <c r="DWT52" s="112"/>
      <c r="DWU52" s="112"/>
      <c r="DWV52" s="112"/>
      <c r="DWW52" s="112"/>
      <c r="DWX52" s="112"/>
      <c r="DWY52" s="112"/>
      <c r="DWZ52" s="112"/>
      <c r="DXA52" s="112"/>
      <c r="DXB52" s="112"/>
      <c r="DXC52" s="112"/>
      <c r="DXD52" s="112"/>
      <c r="DXE52" s="112"/>
      <c r="DXF52" s="112"/>
      <c r="DXG52" s="112"/>
      <c r="DXH52" s="112"/>
      <c r="DXI52" s="112"/>
      <c r="DXJ52" s="112"/>
      <c r="DXK52" s="112"/>
      <c r="DXL52" s="112"/>
      <c r="DXM52" s="112"/>
      <c r="DXN52" s="112"/>
      <c r="DXO52" s="112"/>
      <c r="DXP52" s="112"/>
      <c r="DXQ52" s="112"/>
      <c r="DXR52" s="112"/>
      <c r="DXS52" s="112"/>
      <c r="DXT52" s="112"/>
      <c r="DXU52" s="112"/>
      <c r="DXV52" s="112"/>
      <c r="DXW52" s="112"/>
      <c r="DXX52" s="112"/>
      <c r="DXY52" s="112"/>
      <c r="DXZ52" s="112"/>
      <c r="DYA52" s="112"/>
      <c r="DYB52" s="112"/>
      <c r="DYC52" s="112"/>
      <c r="DYD52" s="112"/>
      <c r="DYE52" s="112"/>
      <c r="DYF52" s="112"/>
      <c r="DYG52" s="112"/>
      <c r="DYH52" s="112"/>
      <c r="DYI52" s="112"/>
      <c r="DYJ52" s="112"/>
      <c r="DYK52" s="112"/>
      <c r="DYL52" s="112"/>
      <c r="DYM52" s="112"/>
      <c r="DYN52" s="112"/>
      <c r="DYO52" s="112"/>
      <c r="DYP52" s="112"/>
      <c r="DYQ52" s="112"/>
      <c r="DYR52" s="112"/>
      <c r="DYS52" s="112"/>
      <c r="DYT52" s="112"/>
      <c r="DYU52" s="112"/>
      <c r="DYV52" s="112"/>
      <c r="DYW52" s="112"/>
      <c r="DYX52" s="112"/>
      <c r="DYY52" s="112"/>
      <c r="DYZ52" s="112"/>
      <c r="DZA52" s="112"/>
      <c r="DZB52" s="112"/>
      <c r="DZC52" s="112"/>
      <c r="DZD52" s="112"/>
      <c r="DZE52" s="112"/>
      <c r="DZF52" s="112"/>
      <c r="DZG52" s="112"/>
      <c r="DZH52" s="112"/>
      <c r="DZI52" s="112"/>
      <c r="DZJ52" s="112"/>
      <c r="DZK52" s="112"/>
      <c r="DZL52" s="112"/>
      <c r="DZM52" s="112"/>
      <c r="DZN52" s="112"/>
      <c r="DZO52" s="112"/>
      <c r="DZP52" s="112"/>
      <c r="DZQ52" s="112"/>
      <c r="DZR52" s="112"/>
      <c r="DZS52" s="112"/>
      <c r="DZT52" s="112"/>
      <c r="DZU52" s="112"/>
      <c r="DZV52" s="112"/>
      <c r="DZW52" s="112"/>
      <c r="DZX52" s="112"/>
      <c r="DZY52" s="112"/>
      <c r="DZZ52" s="112"/>
      <c r="EAA52" s="112"/>
      <c r="EAB52" s="112"/>
      <c r="EAC52" s="112"/>
      <c r="EAD52" s="112"/>
      <c r="EAE52" s="112"/>
      <c r="EAF52" s="112"/>
      <c r="EAG52" s="112"/>
      <c r="EAH52" s="112"/>
      <c r="EAI52" s="112"/>
      <c r="EAJ52" s="112"/>
      <c r="EAK52" s="112"/>
      <c r="EAL52" s="112"/>
      <c r="EAM52" s="112"/>
      <c r="EAN52" s="112"/>
      <c r="EAO52" s="112"/>
      <c r="EAP52" s="112"/>
      <c r="EAQ52" s="112"/>
      <c r="EAR52" s="112"/>
      <c r="EAS52" s="112"/>
      <c r="EAT52" s="112"/>
      <c r="EAU52" s="112"/>
      <c r="EAV52" s="112"/>
      <c r="EAW52" s="112"/>
      <c r="EAX52" s="112"/>
      <c r="EAY52" s="112"/>
      <c r="EAZ52" s="112"/>
      <c r="EBA52" s="112"/>
      <c r="EBB52" s="112"/>
      <c r="EBC52" s="112"/>
      <c r="EBD52" s="112"/>
      <c r="EBE52" s="112"/>
      <c r="EBF52" s="112"/>
      <c r="EBG52" s="112"/>
      <c r="EBH52" s="112"/>
      <c r="EBI52" s="112"/>
      <c r="EBJ52" s="112"/>
      <c r="EBK52" s="112"/>
      <c r="EBL52" s="112"/>
      <c r="EBM52" s="112"/>
      <c r="EBN52" s="112"/>
      <c r="EBO52" s="112"/>
      <c r="EBP52" s="112"/>
      <c r="EBQ52" s="112"/>
      <c r="EBR52" s="112"/>
      <c r="EBS52" s="112"/>
      <c r="EBT52" s="112"/>
      <c r="EBU52" s="112"/>
      <c r="EBV52" s="112"/>
      <c r="EBW52" s="112"/>
      <c r="EBX52" s="112"/>
      <c r="EBY52" s="112"/>
      <c r="EBZ52" s="112"/>
      <c r="ECA52" s="112"/>
      <c r="ECB52" s="112"/>
      <c r="ECC52" s="112"/>
      <c r="ECD52" s="112"/>
      <c r="ECE52" s="112"/>
      <c r="ECF52" s="112"/>
      <c r="ECG52" s="112"/>
      <c r="ECH52" s="112"/>
      <c r="ECI52" s="112"/>
      <c r="ECJ52" s="112"/>
      <c r="ECK52" s="112"/>
      <c r="ECL52" s="112"/>
      <c r="ECM52" s="112"/>
      <c r="ECN52" s="112"/>
      <c r="ECO52" s="112"/>
      <c r="ECP52" s="112"/>
      <c r="ECQ52" s="112"/>
      <c r="ECR52" s="112"/>
      <c r="ECS52" s="112"/>
      <c r="ECT52" s="112"/>
      <c r="ECU52" s="112"/>
      <c r="ECV52" s="112"/>
      <c r="ECW52" s="112"/>
      <c r="ECX52" s="112"/>
      <c r="ECY52" s="112"/>
      <c r="ECZ52" s="112"/>
      <c r="EDA52" s="112"/>
      <c r="EDB52" s="112"/>
      <c r="EDC52" s="112"/>
      <c r="EDD52" s="112"/>
      <c r="EDE52" s="112"/>
      <c r="EDF52" s="112"/>
      <c r="EDG52" s="112"/>
      <c r="EDH52" s="112"/>
      <c r="EDI52" s="112"/>
      <c r="EDJ52" s="112"/>
      <c r="EDK52" s="112"/>
      <c r="EDL52" s="112"/>
      <c r="EDM52" s="112"/>
      <c r="EDN52" s="112"/>
      <c r="EDO52" s="112"/>
      <c r="EDP52" s="112"/>
      <c r="EDQ52" s="112"/>
      <c r="EDR52" s="112"/>
      <c r="EDS52" s="112"/>
      <c r="EDT52" s="112"/>
      <c r="EDU52" s="112"/>
      <c r="EDV52" s="112"/>
      <c r="EDW52" s="112"/>
      <c r="EDX52" s="112"/>
      <c r="EDY52" s="112"/>
      <c r="EDZ52" s="112"/>
      <c r="EEA52" s="112"/>
      <c r="EEB52" s="112"/>
      <c r="EEC52" s="112"/>
      <c r="EED52" s="112"/>
      <c r="EEE52" s="112"/>
      <c r="EEF52" s="112"/>
      <c r="EEG52" s="112"/>
      <c r="EEH52" s="112"/>
      <c r="EEI52" s="112"/>
      <c r="EEJ52" s="112"/>
      <c r="EEK52" s="112"/>
      <c r="EEL52" s="112"/>
      <c r="EEM52" s="112"/>
      <c r="EEN52" s="112"/>
      <c r="EEO52" s="112"/>
      <c r="EEP52" s="112"/>
      <c r="EEQ52" s="112"/>
      <c r="EER52" s="112"/>
      <c r="EES52" s="112"/>
      <c r="EET52" s="112"/>
      <c r="EEU52" s="112"/>
      <c r="EEV52" s="112"/>
      <c r="EEW52" s="112"/>
      <c r="EEX52" s="112"/>
      <c r="EEY52" s="112"/>
      <c r="EEZ52" s="112"/>
      <c r="EFA52" s="112"/>
      <c r="EFB52" s="112"/>
      <c r="EFC52" s="112"/>
      <c r="EFD52" s="112"/>
      <c r="EFE52" s="112"/>
      <c r="EFF52" s="112"/>
      <c r="EFG52" s="112"/>
      <c r="EFH52" s="112"/>
      <c r="EFI52" s="112"/>
      <c r="EFJ52" s="112"/>
      <c r="EFK52" s="112"/>
      <c r="EFL52" s="112"/>
      <c r="EFM52" s="112"/>
      <c r="EFN52" s="112"/>
      <c r="EFO52" s="112"/>
      <c r="EFP52" s="112"/>
      <c r="EFQ52" s="112"/>
      <c r="EFR52" s="112"/>
      <c r="EFS52" s="112"/>
      <c r="EFT52" s="112"/>
      <c r="EFU52" s="112"/>
      <c r="EFV52" s="112"/>
      <c r="EFW52" s="112"/>
      <c r="EFX52" s="112"/>
      <c r="EFY52" s="112"/>
      <c r="EFZ52" s="112"/>
      <c r="EGA52" s="112"/>
      <c r="EGB52" s="112"/>
      <c r="EGC52" s="112"/>
      <c r="EGD52" s="112"/>
      <c r="EGE52" s="112"/>
      <c r="EGF52" s="112"/>
      <c r="EGG52" s="112"/>
      <c r="EGH52" s="112"/>
      <c r="EGI52" s="112"/>
      <c r="EGJ52" s="112"/>
      <c r="EGK52" s="112"/>
      <c r="EGL52" s="112"/>
      <c r="EGM52" s="112"/>
      <c r="EGN52" s="112"/>
      <c r="EGO52" s="112"/>
      <c r="EGP52" s="112"/>
      <c r="EGQ52" s="112"/>
      <c r="EGR52" s="112"/>
      <c r="EGS52" s="112"/>
      <c r="EGT52" s="112"/>
      <c r="EGU52" s="112"/>
      <c r="EGV52" s="112"/>
      <c r="EGW52" s="112"/>
      <c r="EGX52" s="112"/>
      <c r="EGY52" s="112"/>
      <c r="EGZ52" s="112"/>
      <c r="EHA52" s="112"/>
      <c r="EHB52" s="112"/>
      <c r="EHC52" s="112"/>
      <c r="EHD52" s="112"/>
      <c r="EHE52" s="112"/>
      <c r="EHF52" s="112"/>
      <c r="EHG52" s="112"/>
      <c r="EHH52" s="112"/>
      <c r="EHI52" s="112"/>
      <c r="EHJ52" s="112"/>
      <c r="EHK52" s="112"/>
      <c r="EHL52" s="112"/>
      <c r="EHM52" s="112"/>
      <c r="EHN52" s="112"/>
      <c r="EHO52" s="112"/>
      <c r="EHP52" s="112"/>
      <c r="EHQ52" s="112"/>
      <c r="EHR52" s="112"/>
      <c r="EHS52" s="112"/>
      <c r="EHT52" s="112"/>
      <c r="EHU52" s="112"/>
      <c r="EHV52" s="112"/>
      <c r="EHW52" s="112"/>
      <c r="EHX52" s="112"/>
      <c r="EHY52" s="112"/>
      <c r="EHZ52" s="112"/>
      <c r="EIA52" s="112"/>
      <c r="EIB52" s="112"/>
      <c r="EIC52" s="112"/>
      <c r="EID52" s="112"/>
      <c r="EIE52" s="112"/>
      <c r="EIF52" s="112"/>
      <c r="EIG52" s="112"/>
      <c r="EIH52" s="112"/>
      <c r="EII52" s="112"/>
      <c r="EIJ52" s="112"/>
      <c r="EIK52" s="112"/>
      <c r="EIL52" s="112"/>
      <c r="EIM52" s="112"/>
      <c r="EIN52" s="112"/>
      <c r="EIO52" s="112"/>
      <c r="EIP52" s="112"/>
      <c r="EIQ52" s="112"/>
      <c r="EIR52" s="112"/>
      <c r="EIS52" s="112"/>
      <c r="EIT52" s="112"/>
      <c r="EIU52" s="112"/>
      <c r="EIV52" s="112"/>
      <c r="EIW52" s="112"/>
      <c r="EIX52" s="112"/>
      <c r="EIY52" s="112"/>
      <c r="EIZ52" s="112"/>
      <c r="EJA52" s="112"/>
      <c r="EJB52" s="112"/>
      <c r="EJC52" s="112"/>
      <c r="EJD52" s="112"/>
      <c r="EJE52" s="112"/>
      <c r="EJF52" s="112"/>
      <c r="EJG52" s="112"/>
      <c r="EJH52" s="112"/>
      <c r="EJI52" s="112"/>
      <c r="EJJ52" s="112"/>
      <c r="EJK52" s="112"/>
      <c r="EJL52" s="112"/>
      <c r="EJM52" s="112"/>
      <c r="EJN52" s="112"/>
      <c r="EJO52" s="112"/>
      <c r="EJP52" s="112"/>
      <c r="EJQ52" s="112"/>
      <c r="EJR52" s="112"/>
      <c r="EJS52" s="112"/>
      <c r="EJT52" s="112"/>
      <c r="EJU52" s="112"/>
      <c r="EJV52" s="112"/>
      <c r="EJW52" s="112"/>
      <c r="EJX52" s="112"/>
      <c r="EJY52" s="112"/>
      <c r="EJZ52" s="112"/>
      <c r="EKA52" s="112"/>
      <c r="EKB52" s="112"/>
      <c r="EKC52" s="112"/>
      <c r="EKD52" s="112"/>
      <c r="EKE52" s="112"/>
      <c r="EKF52" s="112"/>
      <c r="EKG52" s="112"/>
      <c r="EKH52" s="112"/>
      <c r="EKI52" s="112"/>
      <c r="EKJ52" s="112"/>
      <c r="EKK52" s="112"/>
      <c r="EKL52" s="112"/>
      <c r="EKM52" s="112"/>
      <c r="EKN52" s="112"/>
      <c r="EKO52" s="112"/>
      <c r="EKP52" s="112"/>
      <c r="EKQ52" s="112"/>
      <c r="EKR52" s="112"/>
      <c r="EKS52" s="112"/>
      <c r="EKT52" s="112"/>
      <c r="EKU52" s="112"/>
      <c r="EKV52" s="112"/>
      <c r="EKW52" s="112"/>
      <c r="EKX52" s="112"/>
      <c r="EKY52" s="112"/>
      <c r="EKZ52" s="112"/>
      <c r="ELA52" s="112"/>
      <c r="ELB52" s="112"/>
      <c r="ELC52" s="112"/>
      <c r="ELD52" s="112"/>
      <c r="ELE52" s="112"/>
      <c r="ELF52" s="112"/>
      <c r="ELG52" s="112"/>
      <c r="ELH52" s="112"/>
      <c r="ELI52" s="112"/>
      <c r="ELJ52" s="112"/>
      <c r="ELK52" s="112"/>
      <c r="ELL52" s="112"/>
      <c r="ELM52" s="112"/>
      <c r="ELN52" s="112"/>
      <c r="ELO52" s="112"/>
      <c r="ELP52" s="112"/>
      <c r="ELQ52" s="112"/>
      <c r="ELR52" s="112"/>
      <c r="ELS52" s="112"/>
      <c r="ELT52" s="112"/>
      <c r="ELU52" s="112"/>
      <c r="ELV52" s="112"/>
      <c r="ELW52" s="112"/>
      <c r="ELX52" s="112"/>
      <c r="ELY52" s="112"/>
      <c r="ELZ52" s="112"/>
      <c r="EMA52" s="112"/>
      <c r="EMB52" s="112"/>
      <c r="EMC52" s="112"/>
      <c r="EMD52" s="112"/>
      <c r="EME52" s="112"/>
      <c r="EMF52" s="112"/>
      <c r="EMG52" s="112"/>
      <c r="EMH52" s="112"/>
      <c r="EMI52" s="112"/>
      <c r="EMJ52" s="112"/>
      <c r="EMK52" s="112"/>
      <c r="EML52" s="112"/>
      <c r="EMM52" s="112"/>
      <c r="EMN52" s="112"/>
      <c r="EMO52" s="112"/>
      <c r="EMP52" s="112"/>
      <c r="EMQ52" s="112"/>
      <c r="EMR52" s="112"/>
      <c r="EMS52" s="112"/>
      <c r="EMT52" s="112"/>
      <c r="EMU52" s="112"/>
      <c r="EMV52" s="112"/>
      <c r="EMW52" s="112"/>
      <c r="EMX52" s="112"/>
      <c r="EMY52" s="112"/>
      <c r="EMZ52" s="112"/>
      <c r="ENA52" s="112"/>
      <c r="ENB52" s="112"/>
      <c r="ENC52" s="112"/>
      <c r="END52" s="112"/>
      <c r="ENE52" s="112"/>
      <c r="ENF52" s="112"/>
      <c r="ENG52" s="112"/>
      <c r="ENH52" s="112"/>
      <c r="ENI52" s="112"/>
      <c r="ENJ52" s="112"/>
      <c r="ENK52" s="112"/>
      <c r="ENL52" s="112"/>
      <c r="ENM52" s="112"/>
      <c r="ENN52" s="112"/>
      <c r="ENO52" s="112"/>
      <c r="ENP52" s="112"/>
      <c r="ENQ52" s="112"/>
      <c r="ENR52" s="112"/>
      <c r="ENS52" s="112"/>
      <c r="ENT52" s="112"/>
      <c r="ENU52" s="112"/>
      <c r="ENV52" s="112"/>
      <c r="ENW52" s="112"/>
      <c r="ENX52" s="112"/>
      <c r="ENY52" s="112"/>
      <c r="ENZ52" s="112"/>
      <c r="EOA52" s="112"/>
      <c r="EOB52" s="112"/>
      <c r="EOC52" s="112"/>
      <c r="EOD52" s="112"/>
      <c r="EOE52" s="112"/>
      <c r="EOF52" s="112"/>
      <c r="EOG52" s="112"/>
      <c r="EOH52" s="112"/>
      <c r="EOI52" s="112"/>
      <c r="EOJ52" s="112"/>
      <c r="EOK52" s="112"/>
      <c r="EOL52" s="112"/>
      <c r="EOM52" s="112"/>
      <c r="EON52" s="112"/>
      <c r="EOO52" s="112"/>
      <c r="EOP52" s="112"/>
      <c r="EOQ52" s="112"/>
      <c r="EOR52" s="112"/>
      <c r="EOS52" s="112"/>
      <c r="EOT52" s="112"/>
      <c r="EOU52" s="112"/>
      <c r="EOV52" s="112"/>
      <c r="EOW52" s="112"/>
      <c r="EOX52" s="112"/>
      <c r="EOY52" s="112"/>
      <c r="EOZ52" s="112"/>
      <c r="EPA52" s="112"/>
      <c r="EPB52" s="112"/>
      <c r="EPC52" s="112"/>
      <c r="EPD52" s="112"/>
      <c r="EPE52" s="112"/>
      <c r="EPF52" s="112"/>
      <c r="EPG52" s="112"/>
      <c r="EPH52" s="112"/>
      <c r="EPI52" s="112"/>
      <c r="EPJ52" s="112"/>
      <c r="EPK52" s="112"/>
      <c r="EPL52" s="112"/>
      <c r="EPM52" s="112"/>
      <c r="EPN52" s="112"/>
      <c r="EPO52" s="112"/>
      <c r="EPP52" s="112"/>
      <c r="EPQ52" s="112"/>
      <c r="EPR52" s="112"/>
      <c r="EPS52" s="112"/>
      <c r="EPT52" s="112"/>
      <c r="EPU52" s="112"/>
      <c r="EPV52" s="112"/>
      <c r="EPW52" s="112"/>
      <c r="EPX52" s="112"/>
      <c r="EPY52" s="112"/>
      <c r="EPZ52" s="112"/>
      <c r="EQA52" s="112"/>
      <c r="EQB52" s="112"/>
      <c r="EQC52" s="112"/>
      <c r="EQD52" s="112"/>
      <c r="EQE52" s="112"/>
      <c r="EQF52" s="112"/>
      <c r="EQG52" s="112"/>
      <c r="EQH52" s="112"/>
      <c r="EQI52" s="112"/>
      <c r="EQJ52" s="112"/>
      <c r="EQK52" s="112"/>
      <c r="EQL52" s="112"/>
      <c r="EQM52" s="112"/>
      <c r="EQN52" s="112"/>
      <c r="EQO52" s="112"/>
      <c r="EQP52" s="112"/>
      <c r="EQQ52" s="112"/>
      <c r="EQR52" s="112"/>
      <c r="EQS52" s="112"/>
      <c r="EQT52" s="112"/>
      <c r="EQU52" s="112"/>
      <c r="EQV52" s="112"/>
      <c r="EQW52" s="112"/>
      <c r="EQX52" s="112"/>
      <c r="EQY52" s="112"/>
      <c r="EQZ52" s="112"/>
      <c r="ERA52" s="112"/>
      <c r="ERB52" s="112"/>
      <c r="ERC52" s="112"/>
      <c r="ERD52" s="112"/>
      <c r="ERE52" s="112"/>
      <c r="ERF52" s="112"/>
      <c r="ERG52" s="112"/>
      <c r="ERH52" s="112"/>
      <c r="ERI52" s="112"/>
      <c r="ERJ52" s="112"/>
      <c r="ERK52" s="112"/>
      <c r="ERL52" s="112"/>
      <c r="ERM52" s="112"/>
      <c r="ERN52" s="112"/>
      <c r="ERO52" s="112"/>
      <c r="ERP52" s="112"/>
      <c r="ERQ52" s="112"/>
      <c r="ERR52" s="112"/>
      <c r="ERS52" s="112"/>
      <c r="ERT52" s="112"/>
      <c r="ERU52" s="112"/>
      <c r="ERV52" s="112"/>
      <c r="ERW52" s="112"/>
      <c r="ERX52" s="112"/>
      <c r="ERY52" s="112"/>
      <c r="ERZ52" s="112"/>
      <c r="ESA52" s="112"/>
      <c r="ESB52" s="112"/>
      <c r="ESC52" s="112"/>
      <c r="ESD52" s="112"/>
      <c r="ESE52" s="112"/>
      <c r="ESF52" s="112"/>
      <c r="ESG52" s="112"/>
      <c r="ESH52" s="112"/>
      <c r="ESI52" s="112"/>
      <c r="ESJ52" s="112"/>
      <c r="ESK52" s="112"/>
      <c r="ESL52" s="112"/>
      <c r="ESM52" s="112"/>
      <c r="ESN52" s="112"/>
      <c r="ESO52" s="112"/>
      <c r="ESP52" s="112"/>
      <c r="ESQ52" s="112"/>
      <c r="ESR52" s="112"/>
      <c r="ESS52" s="112"/>
      <c r="EST52" s="112"/>
      <c r="ESU52" s="112"/>
      <c r="ESV52" s="112"/>
      <c r="ESW52" s="112"/>
      <c r="ESX52" s="112"/>
      <c r="ESY52" s="112"/>
      <c r="ESZ52" s="112"/>
      <c r="ETA52" s="112"/>
      <c r="ETB52" s="112"/>
      <c r="ETC52" s="112"/>
      <c r="ETD52" s="112"/>
      <c r="ETE52" s="112"/>
      <c r="ETF52" s="112"/>
      <c r="ETG52" s="112"/>
      <c r="ETH52" s="112"/>
      <c r="ETI52" s="112"/>
      <c r="ETJ52" s="112"/>
      <c r="ETK52" s="112"/>
      <c r="ETL52" s="112"/>
      <c r="ETM52" s="112"/>
      <c r="ETN52" s="112"/>
      <c r="ETO52" s="112"/>
      <c r="ETP52" s="112"/>
      <c r="ETQ52" s="112"/>
      <c r="ETR52" s="112"/>
      <c r="ETS52" s="112"/>
      <c r="ETT52" s="112"/>
      <c r="ETU52" s="112"/>
      <c r="ETV52" s="112"/>
      <c r="ETW52" s="112"/>
      <c r="ETX52" s="112"/>
      <c r="ETY52" s="112"/>
      <c r="ETZ52" s="112"/>
      <c r="EUA52" s="112"/>
      <c r="EUB52" s="112"/>
      <c r="EUC52" s="112"/>
      <c r="EUD52" s="112"/>
      <c r="EUE52" s="112"/>
      <c r="EUF52" s="112"/>
      <c r="EUG52" s="112"/>
      <c r="EUH52" s="112"/>
      <c r="EUI52" s="112"/>
      <c r="EUJ52" s="112"/>
      <c r="EUK52" s="112"/>
      <c r="EUL52" s="112"/>
      <c r="EUM52" s="112"/>
      <c r="EUN52" s="112"/>
      <c r="EUO52" s="112"/>
      <c r="EUP52" s="112"/>
      <c r="EUQ52" s="112"/>
      <c r="EUR52" s="112"/>
      <c r="EUS52" s="112"/>
      <c r="EUT52" s="112"/>
      <c r="EUU52" s="112"/>
      <c r="EUV52" s="112"/>
      <c r="EUW52" s="112"/>
      <c r="EUX52" s="112"/>
      <c r="EUY52" s="112"/>
      <c r="EUZ52" s="112"/>
      <c r="EVA52" s="112"/>
      <c r="EVB52" s="112"/>
      <c r="EVC52" s="112"/>
      <c r="EVD52" s="112"/>
      <c r="EVE52" s="112"/>
      <c r="EVF52" s="112"/>
      <c r="EVG52" s="112"/>
      <c r="EVH52" s="112"/>
      <c r="EVI52" s="112"/>
      <c r="EVJ52" s="112"/>
      <c r="EVK52" s="112"/>
      <c r="EVL52" s="112"/>
      <c r="EVM52" s="112"/>
      <c r="EVN52" s="112"/>
      <c r="EVO52" s="112"/>
      <c r="EVP52" s="112"/>
      <c r="EVQ52" s="112"/>
      <c r="EVR52" s="112"/>
      <c r="EVS52" s="112"/>
      <c r="EVT52" s="112"/>
      <c r="EVU52" s="112"/>
      <c r="EVV52" s="112"/>
      <c r="EVW52" s="112"/>
      <c r="EVX52" s="112"/>
      <c r="EVY52" s="112"/>
      <c r="EVZ52" s="112"/>
      <c r="EWA52" s="112"/>
      <c r="EWB52" s="112"/>
      <c r="EWC52" s="112"/>
      <c r="EWD52" s="112"/>
      <c r="EWE52" s="112"/>
      <c r="EWF52" s="112"/>
      <c r="EWG52" s="112"/>
      <c r="EWH52" s="112"/>
      <c r="EWI52" s="112"/>
      <c r="EWJ52" s="112"/>
      <c r="EWK52" s="112"/>
      <c r="EWL52" s="112"/>
      <c r="EWM52" s="112"/>
      <c r="EWN52" s="112"/>
      <c r="EWO52" s="112"/>
      <c r="EWP52" s="112"/>
      <c r="EWQ52" s="112"/>
      <c r="EWR52" s="112"/>
      <c r="EWS52" s="112"/>
      <c r="EWT52" s="112"/>
      <c r="EWU52" s="112"/>
      <c r="EWV52" s="112"/>
      <c r="EWW52" s="112"/>
      <c r="EWX52" s="112"/>
      <c r="EWY52" s="112"/>
      <c r="EWZ52" s="112"/>
      <c r="EXA52" s="112"/>
      <c r="EXB52" s="112"/>
      <c r="EXC52" s="112"/>
      <c r="EXD52" s="112"/>
      <c r="EXE52" s="112"/>
      <c r="EXF52" s="112"/>
      <c r="EXG52" s="112"/>
      <c r="EXH52" s="112"/>
      <c r="EXI52" s="112"/>
      <c r="EXJ52" s="112"/>
      <c r="EXK52" s="112"/>
      <c r="EXL52" s="112"/>
      <c r="EXM52" s="112"/>
      <c r="EXN52" s="112"/>
      <c r="EXO52" s="112"/>
      <c r="EXP52" s="112"/>
      <c r="EXQ52" s="112"/>
      <c r="EXR52" s="112"/>
      <c r="EXS52" s="112"/>
      <c r="EXT52" s="112"/>
      <c r="EXU52" s="112"/>
      <c r="EXV52" s="112"/>
      <c r="EXW52" s="112"/>
      <c r="EXX52" s="112"/>
      <c r="EXY52" s="112"/>
      <c r="EXZ52" s="112"/>
      <c r="EYA52" s="112"/>
      <c r="EYB52" s="112"/>
      <c r="EYC52" s="112"/>
      <c r="EYD52" s="112"/>
      <c r="EYE52" s="112"/>
      <c r="EYF52" s="112"/>
      <c r="EYG52" s="112"/>
      <c r="EYH52" s="112"/>
      <c r="EYI52" s="112"/>
      <c r="EYJ52" s="112"/>
      <c r="EYK52" s="112"/>
      <c r="EYL52" s="112"/>
      <c r="EYM52" s="112"/>
      <c r="EYN52" s="112"/>
      <c r="EYO52" s="112"/>
      <c r="EYP52" s="112"/>
      <c r="EYQ52" s="112"/>
      <c r="EYR52" s="112"/>
      <c r="EYS52" s="112"/>
      <c r="EYT52" s="112"/>
      <c r="EYU52" s="112"/>
      <c r="EYV52" s="112"/>
      <c r="EYW52" s="112"/>
      <c r="EYX52" s="112"/>
      <c r="EYY52" s="112"/>
      <c r="EYZ52" s="112"/>
      <c r="EZA52" s="112"/>
      <c r="EZB52" s="112"/>
      <c r="EZC52" s="112"/>
      <c r="EZD52" s="112"/>
      <c r="EZE52" s="112"/>
      <c r="EZF52" s="112"/>
      <c r="EZG52" s="112"/>
      <c r="EZH52" s="112"/>
      <c r="EZI52" s="112"/>
      <c r="EZJ52" s="112"/>
      <c r="EZK52" s="112"/>
      <c r="EZL52" s="112"/>
      <c r="EZM52" s="112"/>
      <c r="EZN52" s="112"/>
      <c r="EZO52" s="112"/>
      <c r="EZP52" s="112"/>
      <c r="EZQ52" s="112"/>
      <c r="EZR52" s="112"/>
      <c r="EZS52" s="112"/>
      <c r="EZT52" s="112"/>
      <c r="EZU52" s="112"/>
      <c r="EZV52" s="112"/>
      <c r="EZW52" s="112"/>
      <c r="EZX52" s="112"/>
      <c r="EZY52" s="112"/>
      <c r="EZZ52" s="112"/>
      <c r="FAA52" s="112"/>
      <c r="FAB52" s="112"/>
      <c r="FAC52" s="112"/>
      <c r="FAD52" s="112"/>
      <c r="FAE52" s="112"/>
      <c r="FAF52" s="112"/>
      <c r="FAG52" s="112"/>
      <c r="FAH52" s="112"/>
      <c r="FAI52" s="112"/>
      <c r="FAJ52" s="112"/>
      <c r="FAK52" s="112"/>
      <c r="FAL52" s="112"/>
      <c r="FAM52" s="112"/>
      <c r="FAN52" s="112"/>
      <c r="FAO52" s="112"/>
      <c r="FAP52" s="112"/>
      <c r="FAQ52" s="112"/>
      <c r="FAR52" s="112"/>
      <c r="FAS52" s="112"/>
      <c r="FAT52" s="112"/>
      <c r="FAU52" s="112"/>
      <c r="FAV52" s="112"/>
      <c r="FAW52" s="112"/>
      <c r="FAX52" s="112"/>
      <c r="FAY52" s="112"/>
      <c r="FAZ52" s="112"/>
      <c r="FBA52" s="112"/>
      <c r="FBB52" s="112"/>
      <c r="FBC52" s="112"/>
      <c r="FBD52" s="112"/>
      <c r="FBE52" s="112"/>
      <c r="FBF52" s="112"/>
      <c r="FBG52" s="112"/>
      <c r="FBH52" s="112"/>
      <c r="FBI52" s="112"/>
      <c r="FBJ52" s="112"/>
      <c r="FBK52" s="112"/>
      <c r="FBL52" s="112"/>
      <c r="FBM52" s="112"/>
      <c r="FBN52" s="112"/>
      <c r="FBO52" s="112"/>
      <c r="FBP52" s="112"/>
      <c r="FBQ52" s="112"/>
      <c r="FBR52" s="112"/>
      <c r="FBS52" s="112"/>
      <c r="FBT52" s="112"/>
      <c r="FBU52" s="112"/>
      <c r="FBV52" s="112"/>
      <c r="FBW52" s="112"/>
      <c r="FBX52" s="112"/>
      <c r="FBY52" s="112"/>
      <c r="FBZ52" s="112"/>
      <c r="FCA52" s="112"/>
      <c r="FCB52" s="112"/>
      <c r="FCC52" s="112"/>
      <c r="FCD52" s="112"/>
      <c r="FCE52" s="112"/>
      <c r="FCF52" s="112"/>
      <c r="FCG52" s="112"/>
      <c r="FCH52" s="112"/>
      <c r="FCI52" s="112"/>
      <c r="FCJ52" s="112"/>
      <c r="FCK52" s="112"/>
      <c r="FCL52" s="112"/>
      <c r="FCM52" s="112"/>
      <c r="FCN52" s="112"/>
      <c r="FCO52" s="112"/>
      <c r="FCP52" s="112"/>
      <c r="FCQ52" s="112"/>
      <c r="FCR52" s="112"/>
      <c r="FCS52" s="112"/>
      <c r="FCT52" s="112"/>
      <c r="FCU52" s="112"/>
      <c r="FCV52" s="112"/>
      <c r="FCW52" s="112"/>
      <c r="FCX52" s="112"/>
      <c r="FCY52" s="112"/>
      <c r="FCZ52" s="112"/>
      <c r="FDA52" s="112"/>
      <c r="FDB52" s="112"/>
      <c r="FDC52" s="112"/>
      <c r="FDD52" s="112"/>
      <c r="FDE52" s="112"/>
      <c r="FDF52" s="112"/>
      <c r="FDG52" s="112"/>
      <c r="FDH52" s="112"/>
      <c r="FDI52" s="112"/>
      <c r="FDJ52" s="112"/>
      <c r="FDK52" s="112"/>
      <c r="FDL52" s="112"/>
      <c r="FDM52" s="112"/>
      <c r="FDN52" s="112"/>
      <c r="FDO52" s="112"/>
      <c r="FDP52" s="112"/>
      <c r="FDQ52" s="112"/>
      <c r="FDR52" s="112"/>
      <c r="FDS52" s="112"/>
      <c r="FDT52" s="112"/>
      <c r="FDU52" s="112"/>
      <c r="FDV52" s="112"/>
      <c r="FDW52" s="112"/>
      <c r="FDX52" s="112"/>
      <c r="FDY52" s="112"/>
      <c r="FDZ52" s="112"/>
      <c r="FEA52" s="112"/>
      <c r="FEB52" s="112"/>
      <c r="FEC52" s="112"/>
      <c r="FED52" s="112"/>
      <c r="FEE52" s="112"/>
      <c r="FEF52" s="112"/>
      <c r="FEG52" s="112"/>
      <c r="FEH52" s="112"/>
      <c r="FEI52" s="112"/>
      <c r="FEJ52" s="112"/>
      <c r="FEK52" s="112"/>
      <c r="FEL52" s="112"/>
      <c r="FEM52" s="112"/>
      <c r="FEN52" s="112"/>
      <c r="FEO52" s="112"/>
      <c r="FEP52" s="112"/>
      <c r="FEQ52" s="112"/>
      <c r="FER52" s="112"/>
      <c r="FES52" s="112"/>
      <c r="FET52" s="112"/>
      <c r="FEU52" s="112"/>
      <c r="FEV52" s="112"/>
      <c r="FEW52" s="112"/>
      <c r="FEX52" s="112"/>
      <c r="FEY52" s="112"/>
      <c r="FEZ52" s="112"/>
      <c r="FFA52" s="112"/>
      <c r="FFB52" s="112"/>
      <c r="FFC52" s="112"/>
      <c r="FFD52" s="112"/>
      <c r="FFE52" s="112"/>
      <c r="FFF52" s="112"/>
      <c r="FFG52" s="112"/>
      <c r="FFH52" s="112"/>
      <c r="FFI52" s="112"/>
      <c r="FFJ52" s="112"/>
      <c r="FFK52" s="112"/>
      <c r="FFL52" s="112"/>
      <c r="FFM52" s="112"/>
      <c r="FFN52" s="112"/>
      <c r="FFO52" s="112"/>
      <c r="FFP52" s="112"/>
      <c r="FFQ52" s="112"/>
      <c r="FFR52" s="112"/>
      <c r="FFS52" s="112"/>
      <c r="FFT52" s="112"/>
      <c r="FFU52" s="112"/>
      <c r="FFV52" s="112"/>
      <c r="FFW52" s="112"/>
      <c r="FFX52" s="112"/>
      <c r="FFY52" s="112"/>
      <c r="FFZ52" s="112"/>
      <c r="FGA52" s="112"/>
      <c r="FGB52" s="112"/>
      <c r="FGC52" s="112"/>
      <c r="FGD52" s="112"/>
      <c r="FGE52" s="112"/>
      <c r="FGF52" s="112"/>
      <c r="FGG52" s="112"/>
      <c r="FGH52" s="112"/>
      <c r="FGI52" s="112"/>
      <c r="FGJ52" s="112"/>
      <c r="FGK52" s="112"/>
      <c r="FGL52" s="112"/>
      <c r="FGM52" s="112"/>
      <c r="FGN52" s="112"/>
      <c r="FGO52" s="112"/>
      <c r="FGP52" s="112"/>
      <c r="FGQ52" s="112"/>
      <c r="FGR52" s="112"/>
      <c r="FGS52" s="112"/>
      <c r="FGT52" s="112"/>
      <c r="FGU52" s="112"/>
      <c r="FGV52" s="112"/>
      <c r="FGW52" s="112"/>
      <c r="FGX52" s="112"/>
      <c r="FGY52" s="112"/>
      <c r="FGZ52" s="112"/>
      <c r="FHA52" s="112"/>
      <c r="FHB52" s="112"/>
      <c r="FHC52" s="112"/>
      <c r="FHD52" s="112"/>
      <c r="FHE52" s="112"/>
      <c r="FHF52" s="112"/>
      <c r="FHG52" s="112"/>
      <c r="FHH52" s="112"/>
      <c r="FHI52" s="112"/>
      <c r="FHJ52" s="112"/>
      <c r="FHK52" s="112"/>
      <c r="FHL52" s="112"/>
      <c r="FHM52" s="112"/>
      <c r="FHN52" s="112"/>
      <c r="FHO52" s="112"/>
      <c r="FHP52" s="112"/>
      <c r="FHQ52" s="112"/>
      <c r="FHR52" s="112"/>
      <c r="FHS52" s="112"/>
      <c r="FHT52" s="112"/>
      <c r="FHU52" s="112"/>
      <c r="FHV52" s="112"/>
      <c r="FHW52" s="112"/>
      <c r="FHX52" s="112"/>
      <c r="FHY52" s="112"/>
      <c r="FHZ52" s="112"/>
      <c r="FIA52" s="112"/>
      <c r="FIB52" s="112"/>
      <c r="FIC52" s="112"/>
      <c r="FID52" s="112"/>
      <c r="FIE52" s="112"/>
      <c r="FIF52" s="112"/>
      <c r="FIG52" s="112"/>
      <c r="FIH52" s="112"/>
      <c r="FII52" s="112"/>
      <c r="FIJ52" s="112"/>
      <c r="FIK52" s="112"/>
      <c r="FIL52" s="112"/>
      <c r="FIM52" s="112"/>
      <c r="FIN52" s="112"/>
      <c r="FIO52" s="112"/>
      <c r="FIP52" s="112"/>
      <c r="FIQ52" s="112"/>
      <c r="FIR52" s="112"/>
      <c r="FIS52" s="112"/>
      <c r="FIT52" s="112"/>
      <c r="FIU52" s="112"/>
      <c r="FIV52" s="112"/>
      <c r="FIW52" s="112"/>
      <c r="FIX52" s="112"/>
      <c r="FIY52" s="112"/>
      <c r="FIZ52" s="112"/>
      <c r="FJA52" s="112"/>
      <c r="FJB52" s="112"/>
      <c r="FJC52" s="112"/>
      <c r="FJD52" s="112"/>
      <c r="FJE52" s="112"/>
      <c r="FJF52" s="112"/>
      <c r="FJG52" s="112"/>
      <c r="FJH52" s="112"/>
      <c r="FJI52" s="112"/>
      <c r="FJJ52" s="112"/>
      <c r="FJK52" s="112"/>
      <c r="FJL52" s="112"/>
      <c r="FJM52" s="112"/>
      <c r="FJN52" s="112"/>
      <c r="FJO52" s="112"/>
      <c r="FJP52" s="112"/>
      <c r="FJQ52" s="112"/>
      <c r="FJR52" s="112"/>
      <c r="FJS52" s="112"/>
      <c r="FJT52" s="112"/>
      <c r="FJU52" s="112"/>
      <c r="FJV52" s="112"/>
      <c r="FJW52" s="112"/>
      <c r="FJX52" s="112"/>
      <c r="FJY52" s="112"/>
      <c r="FJZ52" s="112"/>
      <c r="FKA52" s="112"/>
      <c r="FKB52" s="112"/>
      <c r="FKC52" s="112"/>
      <c r="FKD52" s="112"/>
      <c r="FKE52" s="112"/>
      <c r="FKF52" s="112"/>
      <c r="FKG52" s="112"/>
      <c r="FKH52" s="112"/>
      <c r="FKI52" s="112"/>
      <c r="FKJ52" s="112"/>
      <c r="FKK52" s="112"/>
      <c r="FKL52" s="112"/>
      <c r="FKM52" s="112"/>
      <c r="FKN52" s="112"/>
      <c r="FKO52" s="112"/>
      <c r="FKP52" s="112"/>
      <c r="FKQ52" s="112"/>
      <c r="FKR52" s="112"/>
      <c r="FKS52" s="112"/>
      <c r="FKT52" s="112"/>
      <c r="FKU52" s="112"/>
      <c r="FKV52" s="112"/>
      <c r="FKW52" s="112"/>
      <c r="FKX52" s="112"/>
      <c r="FKY52" s="112"/>
      <c r="FKZ52" s="112"/>
      <c r="FLA52" s="112"/>
      <c r="FLB52" s="112"/>
      <c r="FLC52" s="112"/>
      <c r="FLD52" s="112"/>
      <c r="FLE52" s="112"/>
      <c r="FLF52" s="112"/>
      <c r="FLG52" s="112"/>
      <c r="FLH52" s="112"/>
      <c r="FLI52" s="112"/>
      <c r="FLJ52" s="112"/>
      <c r="FLK52" s="112"/>
      <c r="FLL52" s="112"/>
      <c r="FLM52" s="112"/>
      <c r="FLN52" s="112"/>
      <c r="FLO52" s="112"/>
      <c r="FLP52" s="112"/>
      <c r="FLQ52" s="112"/>
      <c r="FLR52" s="112"/>
      <c r="FLS52" s="112"/>
      <c r="FLT52" s="112"/>
      <c r="FLU52" s="112"/>
      <c r="FLV52" s="112"/>
      <c r="FLW52" s="112"/>
      <c r="FLX52" s="112"/>
      <c r="FLY52" s="112"/>
      <c r="FLZ52" s="112"/>
      <c r="FMA52" s="112"/>
      <c r="FMB52" s="112"/>
      <c r="FMC52" s="112"/>
      <c r="FMD52" s="112"/>
      <c r="FME52" s="112"/>
      <c r="FMF52" s="112"/>
      <c r="FMG52" s="112"/>
      <c r="FMH52" s="112"/>
      <c r="FMI52" s="112"/>
      <c r="FMJ52" s="112"/>
      <c r="FMK52" s="112"/>
      <c r="FML52" s="112"/>
      <c r="FMM52" s="112"/>
      <c r="FMN52" s="112"/>
      <c r="FMO52" s="112"/>
      <c r="FMP52" s="112"/>
      <c r="FMQ52" s="112"/>
      <c r="FMR52" s="112"/>
      <c r="FMS52" s="112"/>
      <c r="FMT52" s="112"/>
      <c r="FMU52" s="112"/>
      <c r="FMV52" s="112"/>
      <c r="FMW52" s="112"/>
      <c r="FMX52" s="112"/>
      <c r="FMY52" s="112"/>
      <c r="FMZ52" s="112"/>
      <c r="FNA52" s="112"/>
      <c r="FNB52" s="112"/>
      <c r="FNC52" s="112"/>
      <c r="FND52" s="112"/>
      <c r="FNE52" s="112"/>
      <c r="FNF52" s="112"/>
      <c r="FNG52" s="112"/>
      <c r="FNH52" s="112"/>
      <c r="FNI52" s="112"/>
      <c r="FNJ52" s="112"/>
      <c r="FNK52" s="112"/>
      <c r="FNL52" s="112"/>
      <c r="FNM52" s="112"/>
      <c r="FNN52" s="112"/>
      <c r="FNO52" s="112"/>
      <c r="FNP52" s="112"/>
      <c r="FNQ52" s="112"/>
      <c r="FNR52" s="112"/>
      <c r="FNS52" s="112"/>
      <c r="FNT52" s="112"/>
      <c r="FNU52" s="112"/>
      <c r="FNV52" s="112"/>
      <c r="FNW52" s="112"/>
      <c r="FNX52" s="112"/>
      <c r="FNY52" s="112"/>
      <c r="FNZ52" s="112"/>
      <c r="FOA52" s="112"/>
      <c r="FOB52" s="112"/>
      <c r="FOC52" s="112"/>
      <c r="FOD52" s="112"/>
      <c r="FOE52" s="112"/>
      <c r="FOF52" s="112"/>
      <c r="FOG52" s="112"/>
      <c r="FOH52" s="112"/>
      <c r="FOI52" s="112"/>
      <c r="FOJ52" s="112"/>
      <c r="FOK52" s="112"/>
      <c r="FOL52" s="112"/>
      <c r="FOM52" s="112"/>
      <c r="FON52" s="112"/>
      <c r="FOO52" s="112"/>
      <c r="FOP52" s="112"/>
      <c r="FOQ52" s="112"/>
      <c r="FOR52" s="112"/>
      <c r="FOS52" s="112"/>
      <c r="FOT52" s="112"/>
      <c r="FOU52" s="112"/>
      <c r="FOV52" s="112"/>
      <c r="FOW52" s="112"/>
      <c r="FOX52" s="112"/>
      <c r="FOY52" s="112"/>
      <c r="FOZ52" s="112"/>
      <c r="FPA52" s="112"/>
      <c r="FPB52" s="112"/>
      <c r="FPC52" s="112"/>
      <c r="FPD52" s="112"/>
      <c r="FPE52" s="112"/>
      <c r="FPF52" s="112"/>
      <c r="FPG52" s="112"/>
      <c r="FPH52" s="112"/>
      <c r="FPI52" s="112"/>
      <c r="FPJ52" s="112"/>
      <c r="FPK52" s="112"/>
      <c r="FPL52" s="112"/>
      <c r="FPM52" s="112"/>
      <c r="FPN52" s="112"/>
      <c r="FPO52" s="112"/>
      <c r="FPP52" s="112"/>
      <c r="FPQ52" s="112"/>
      <c r="FPR52" s="112"/>
      <c r="FPS52" s="112"/>
      <c r="FPT52" s="112"/>
      <c r="FPU52" s="112"/>
      <c r="FPV52" s="112"/>
      <c r="FPW52" s="112"/>
      <c r="FPX52" s="112"/>
      <c r="FPY52" s="112"/>
      <c r="FPZ52" s="112"/>
      <c r="FQA52" s="112"/>
      <c r="FQB52" s="112"/>
      <c r="FQC52" s="112"/>
      <c r="FQD52" s="112"/>
      <c r="FQE52" s="112"/>
      <c r="FQF52" s="112"/>
      <c r="FQG52" s="112"/>
      <c r="FQH52" s="112"/>
      <c r="FQI52" s="112"/>
      <c r="FQJ52" s="112"/>
      <c r="FQK52" s="112"/>
      <c r="FQL52" s="112"/>
      <c r="FQM52" s="112"/>
      <c r="FQN52" s="112"/>
      <c r="FQO52" s="112"/>
      <c r="FQP52" s="112"/>
      <c r="FQQ52" s="112"/>
      <c r="FQR52" s="112"/>
      <c r="FQS52" s="112"/>
      <c r="FQT52" s="112"/>
      <c r="FQU52" s="112"/>
      <c r="FQV52" s="112"/>
      <c r="FQW52" s="112"/>
      <c r="FQX52" s="112"/>
      <c r="FQY52" s="112"/>
      <c r="FQZ52" s="112"/>
      <c r="FRA52" s="112"/>
      <c r="FRB52" s="112"/>
      <c r="FRC52" s="112"/>
      <c r="FRD52" s="112"/>
      <c r="FRE52" s="112"/>
      <c r="FRF52" s="112"/>
      <c r="FRG52" s="112"/>
      <c r="FRH52" s="112"/>
      <c r="FRI52" s="112"/>
      <c r="FRJ52" s="112"/>
      <c r="FRK52" s="112"/>
      <c r="FRL52" s="112"/>
      <c r="FRM52" s="112"/>
      <c r="FRN52" s="112"/>
      <c r="FRO52" s="112"/>
      <c r="FRP52" s="112"/>
      <c r="FRQ52" s="112"/>
      <c r="FRR52" s="112"/>
      <c r="FRS52" s="112"/>
      <c r="FRT52" s="112"/>
      <c r="FRU52" s="112"/>
      <c r="FRV52" s="112"/>
      <c r="FRW52" s="112"/>
      <c r="FRX52" s="112"/>
      <c r="FRY52" s="112"/>
      <c r="FRZ52" s="112"/>
      <c r="FSA52" s="112"/>
      <c r="FSB52" s="112"/>
      <c r="FSC52" s="112"/>
      <c r="FSD52" s="112"/>
      <c r="FSE52" s="112"/>
      <c r="FSF52" s="112"/>
      <c r="FSG52" s="112"/>
      <c r="FSH52" s="112"/>
      <c r="FSI52" s="112"/>
      <c r="FSJ52" s="112"/>
      <c r="FSK52" s="112"/>
      <c r="FSL52" s="112"/>
      <c r="FSM52" s="112"/>
      <c r="FSN52" s="112"/>
      <c r="FSO52" s="112"/>
      <c r="FSP52" s="112"/>
      <c r="FSQ52" s="112"/>
      <c r="FSR52" s="112"/>
      <c r="FSS52" s="112"/>
      <c r="FST52" s="112"/>
      <c r="FSU52" s="112"/>
      <c r="FSV52" s="112"/>
      <c r="FSW52" s="112"/>
      <c r="FSX52" s="112"/>
      <c r="FSY52" s="112"/>
      <c r="FSZ52" s="112"/>
      <c r="FTA52" s="112"/>
      <c r="FTB52" s="112"/>
      <c r="FTC52" s="112"/>
      <c r="FTD52" s="112"/>
      <c r="FTE52" s="112"/>
      <c r="FTF52" s="112"/>
      <c r="FTG52" s="112"/>
      <c r="FTH52" s="112"/>
      <c r="FTI52" s="112"/>
      <c r="FTJ52" s="112"/>
      <c r="FTK52" s="112"/>
      <c r="FTL52" s="112"/>
      <c r="FTM52" s="112"/>
      <c r="FTN52" s="112"/>
      <c r="FTO52" s="112"/>
      <c r="FTP52" s="112"/>
      <c r="FTQ52" s="112"/>
      <c r="FTR52" s="112"/>
      <c r="FTS52" s="112"/>
      <c r="FTT52" s="112"/>
      <c r="FTU52" s="112"/>
      <c r="FTV52" s="112"/>
      <c r="FTW52" s="112"/>
      <c r="FTX52" s="112"/>
      <c r="FTY52" s="112"/>
      <c r="FTZ52" s="112"/>
      <c r="FUA52" s="112"/>
      <c r="FUB52" s="112"/>
      <c r="FUC52" s="112"/>
      <c r="FUD52" s="112"/>
      <c r="FUE52" s="112"/>
      <c r="FUF52" s="112"/>
      <c r="FUG52" s="112"/>
      <c r="FUH52" s="112"/>
      <c r="FUI52" s="112"/>
      <c r="FUJ52" s="112"/>
      <c r="FUK52" s="112"/>
      <c r="FUL52" s="112"/>
      <c r="FUM52" s="112"/>
      <c r="FUN52" s="112"/>
      <c r="FUO52" s="112"/>
      <c r="FUP52" s="112"/>
      <c r="FUQ52" s="112"/>
      <c r="FUR52" s="112"/>
      <c r="FUS52" s="112"/>
      <c r="FUT52" s="112"/>
      <c r="FUU52" s="112"/>
      <c r="FUV52" s="112"/>
      <c r="FUW52" s="112"/>
      <c r="FUX52" s="112"/>
      <c r="FUY52" s="112"/>
      <c r="FUZ52" s="112"/>
      <c r="FVA52" s="112"/>
      <c r="FVB52" s="112"/>
      <c r="FVC52" s="112"/>
      <c r="FVD52" s="112"/>
      <c r="FVE52" s="112"/>
      <c r="FVF52" s="112"/>
      <c r="FVG52" s="112"/>
      <c r="FVH52" s="112"/>
      <c r="FVI52" s="112"/>
      <c r="FVJ52" s="112"/>
      <c r="FVK52" s="112"/>
      <c r="FVL52" s="112"/>
      <c r="FVM52" s="112"/>
      <c r="FVN52" s="112"/>
      <c r="FVO52" s="112"/>
      <c r="FVP52" s="112"/>
      <c r="FVQ52" s="112"/>
      <c r="FVR52" s="112"/>
      <c r="FVS52" s="112"/>
      <c r="FVT52" s="112"/>
      <c r="FVU52" s="112"/>
      <c r="FVV52" s="112"/>
      <c r="FVW52" s="112"/>
      <c r="FVX52" s="112"/>
      <c r="FVY52" s="112"/>
      <c r="FVZ52" s="112"/>
      <c r="FWA52" s="112"/>
      <c r="FWB52" s="112"/>
      <c r="FWC52" s="112"/>
      <c r="FWD52" s="112"/>
      <c r="FWE52" s="112"/>
      <c r="FWF52" s="112"/>
      <c r="FWG52" s="112"/>
      <c r="FWH52" s="112"/>
      <c r="FWI52" s="112"/>
      <c r="FWJ52" s="112"/>
      <c r="FWK52" s="112"/>
      <c r="FWL52" s="112"/>
      <c r="FWM52" s="112"/>
      <c r="FWN52" s="112"/>
      <c r="FWO52" s="112"/>
      <c r="FWP52" s="112"/>
      <c r="FWQ52" s="112"/>
      <c r="FWR52" s="112"/>
      <c r="FWS52" s="112"/>
      <c r="FWT52" s="112"/>
      <c r="FWU52" s="112"/>
      <c r="FWV52" s="112"/>
      <c r="FWW52" s="112"/>
      <c r="FWX52" s="112"/>
      <c r="FWY52" s="112"/>
      <c r="FWZ52" s="112"/>
      <c r="FXA52" s="112"/>
      <c r="FXB52" s="112"/>
      <c r="FXC52" s="112"/>
      <c r="FXD52" s="112"/>
      <c r="FXE52" s="112"/>
      <c r="FXF52" s="112"/>
      <c r="FXG52" s="112"/>
      <c r="FXH52" s="112"/>
      <c r="FXI52" s="112"/>
      <c r="FXJ52" s="112"/>
      <c r="FXK52" s="112"/>
      <c r="FXL52" s="112"/>
      <c r="FXM52" s="112"/>
      <c r="FXN52" s="112"/>
      <c r="FXO52" s="112"/>
      <c r="FXP52" s="112"/>
      <c r="FXQ52" s="112"/>
      <c r="FXR52" s="112"/>
      <c r="FXS52" s="112"/>
      <c r="FXT52" s="112"/>
      <c r="FXU52" s="112"/>
      <c r="FXV52" s="112"/>
      <c r="FXW52" s="112"/>
      <c r="FXX52" s="112"/>
      <c r="FXY52" s="112"/>
      <c r="FXZ52" s="112"/>
      <c r="FYA52" s="112"/>
      <c r="FYB52" s="112"/>
      <c r="FYC52" s="112"/>
      <c r="FYD52" s="112"/>
      <c r="FYE52" s="112"/>
      <c r="FYF52" s="112"/>
      <c r="FYG52" s="112"/>
      <c r="FYH52" s="112"/>
      <c r="FYI52" s="112"/>
      <c r="FYJ52" s="112"/>
      <c r="FYK52" s="112"/>
      <c r="FYL52" s="112"/>
      <c r="FYM52" s="112"/>
      <c r="FYN52" s="112"/>
      <c r="FYO52" s="112"/>
      <c r="FYP52" s="112"/>
      <c r="FYQ52" s="112"/>
      <c r="FYR52" s="112"/>
      <c r="FYS52" s="112"/>
      <c r="FYT52" s="112"/>
      <c r="FYU52" s="112"/>
      <c r="FYV52" s="112"/>
      <c r="FYW52" s="112"/>
      <c r="FYX52" s="112"/>
      <c r="FYY52" s="112"/>
      <c r="FYZ52" s="112"/>
      <c r="FZA52" s="112"/>
      <c r="FZB52" s="112"/>
      <c r="FZC52" s="112"/>
      <c r="FZD52" s="112"/>
      <c r="FZE52" s="112"/>
      <c r="FZF52" s="112"/>
      <c r="FZG52" s="112"/>
      <c r="FZH52" s="112"/>
      <c r="FZI52" s="112"/>
      <c r="FZJ52" s="112"/>
      <c r="FZK52" s="112"/>
      <c r="FZL52" s="112"/>
      <c r="FZM52" s="112"/>
      <c r="FZN52" s="112"/>
      <c r="FZO52" s="112"/>
      <c r="FZP52" s="112"/>
      <c r="FZQ52" s="112"/>
      <c r="FZR52" s="112"/>
      <c r="FZS52" s="112"/>
      <c r="FZT52" s="112"/>
      <c r="FZU52" s="112"/>
      <c r="FZV52" s="112"/>
      <c r="FZW52" s="112"/>
      <c r="FZX52" s="112"/>
      <c r="FZY52" s="112"/>
      <c r="FZZ52" s="112"/>
      <c r="GAA52" s="112"/>
      <c r="GAB52" s="112"/>
      <c r="GAC52" s="112"/>
      <c r="GAD52" s="112"/>
      <c r="GAE52" s="112"/>
      <c r="GAF52" s="112"/>
      <c r="GAG52" s="112"/>
      <c r="GAH52" s="112"/>
      <c r="GAI52" s="112"/>
      <c r="GAJ52" s="112"/>
      <c r="GAK52" s="112"/>
      <c r="GAL52" s="112"/>
      <c r="GAM52" s="112"/>
      <c r="GAN52" s="112"/>
      <c r="GAO52" s="112"/>
      <c r="GAP52" s="112"/>
      <c r="GAQ52" s="112"/>
      <c r="GAR52" s="112"/>
      <c r="GAS52" s="112"/>
      <c r="GAT52" s="112"/>
      <c r="GAU52" s="112"/>
      <c r="GAV52" s="112"/>
      <c r="GAW52" s="112"/>
      <c r="GAX52" s="112"/>
      <c r="GAY52" s="112"/>
      <c r="GAZ52" s="112"/>
      <c r="GBA52" s="112"/>
      <c r="GBB52" s="112"/>
      <c r="GBC52" s="112"/>
      <c r="GBD52" s="112"/>
      <c r="GBE52" s="112"/>
      <c r="GBF52" s="112"/>
      <c r="GBG52" s="112"/>
      <c r="GBH52" s="112"/>
      <c r="GBI52" s="112"/>
      <c r="GBJ52" s="112"/>
      <c r="GBK52" s="112"/>
      <c r="GBL52" s="112"/>
      <c r="GBM52" s="112"/>
      <c r="GBN52" s="112"/>
      <c r="GBO52" s="112"/>
      <c r="GBP52" s="112"/>
      <c r="GBQ52" s="112"/>
      <c r="GBR52" s="112"/>
      <c r="GBS52" s="112"/>
      <c r="GBT52" s="112"/>
      <c r="GBU52" s="112"/>
      <c r="GBV52" s="112"/>
      <c r="GBW52" s="112"/>
      <c r="GBX52" s="112"/>
      <c r="GBY52" s="112"/>
      <c r="GBZ52" s="112"/>
      <c r="GCA52" s="112"/>
      <c r="GCB52" s="112"/>
      <c r="GCC52" s="112"/>
      <c r="GCD52" s="112"/>
      <c r="GCE52" s="112"/>
      <c r="GCF52" s="112"/>
      <c r="GCG52" s="112"/>
      <c r="GCH52" s="112"/>
      <c r="GCI52" s="112"/>
      <c r="GCJ52" s="112"/>
      <c r="GCK52" s="112"/>
      <c r="GCL52" s="112"/>
      <c r="GCM52" s="112"/>
      <c r="GCN52" s="112"/>
      <c r="GCO52" s="112"/>
      <c r="GCP52" s="112"/>
      <c r="GCQ52" s="112"/>
      <c r="GCR52" s="112"/>
      <c r="GCS52" s="112"/>
      <c r="GCT52" s="112"/>
      <c r="GCU52" s="112"/>
      <c r="GCV52" s="112"/>
      <c r="GCW52" s="112"/>
      <c r="GCX52" s="112"/>
      <c r="GCY52" s="112"/>
      <c r="GCZ52" s="112"/>
      <c r="GDA52" s="112"/>
      <c r="GDB52" s="112"/>
      <c r="GDC52" s="112"/>
      <c r="GDD52" s="112"/>
      <c r="GDE52" s="112"/>
      <c r="GDF52" s="112"/>
      <c r="GDG52" s="112"/>
      <c r="GDH52" s="112"/>
      <c r="GDI52" s="112"/>
      <c r="GDJ52" s="112"/>
      <c r="GDK52" s="112"/>
      <c r="GDL52" s="112"/>
      <c r="GDM52" s="112"/>
      <c r="GDN52" s="112"/>
      <c r="GDO52" s="112"/>
      <c r="GDP52" s="112"/>
      <c r="GDQ52" s="112"/>
      <c r="GDR52" s="112"/>
      <c r="GDS52" s="112"/>
      <c r="GDT52" s="112"/>
      <c r="GDU52" s="112"/>
      <c r="GDV52" s="112"/>
      <c r="GDW52" s="112"/>
      <c r="GDX52" s="112"/>
      <c r="GDY52" s="112"/>
      <c r="GDZ52" s="112"/>
      <c r="GEA52" s="112"/>
      <c r="GEB52" s="112"/>
      <c r="GEC52" s="112"/>
      <c r="GED52" s="112"/>
      <c r="GEE52" s="112"/>
      <c r="GEF52" s="112"/>
      <c r="GEG52" s="112"/>
      <c r="GEH52" s="112"/>
      <c r="GEI52" s="112"/>
      <c r="GEJ52" s="112"/>
      <c r="GEK52" s="112"/>
      <c r="GEL52" s="112"/>
      <c r="GEM52" s="112"/>
      <c r="GEN52" s="112"/>
      <c r="GEO52" s="112"/>
      <c r="GEP52" s="112"/>
      <c r="GEQ52" s="112"/>
      <c r="GER52" s="112"/>
      <c r="GES52" s="112"/>
      <c r="GET52" s="112"/>
      <c r="GEU52" s="112"/>
      <c r="GEV52" s="112"/>
      <c r="GEW52" s="112"/>
      <c r="GEX52" s="112"/>
      <c r="GEY52" s="112"/>
      <c r="GEZ52" s="112"/>
      <c r="GFA52" s="112"/>
      <c r="GFB52" s="112"/>
      <c r="GFC52" s="112"/>
      <c r="GFD52" s="112"/>
      <c r="GFE52" s="112"/>
      <c r="GFF52" s="112"/>
      <c r="GFG52" s="112"/>
      <c r="GFH52" s="112"/>
      <c r="GFI52" s="112"/>
      <c r="GFJ52" s="112"/>
      <c r="GFK52" s="112"/>
      <c r="GFL52" s="112"/>
      <c r="GFM52" s="112"/>
      <c r="GFN52" s="112"/>
      <c r="GFO52" s="112"/>
      <c r="GFP52" s="112"/>
      <c r="GFQ52" s="112"/>
      <c r="GFR52" s="112"/>
      <c r="GFS52" s="112"/>
      <c r="GFT52" s="112"/>
      <c r="GFU52" s="112"/>
      <c r="GFV52" s="112"/>
      <c r="GFW52" s="112"/>
      <c r="GFX52" s="112"/>
      <c r="GFY52" s="112"/>
      <c r="GFZ52" s="112"/>
      <c r="GGA52" s="112"/>
      <c r="GGB52" s="112"/>
      <c r="GGC52" s="112"/>
      <c r="GGD52" s="112"/>
      <c r="GGE52" s="112"/>
      <c r="GGF52" s="112"/>
      <c r="GGG52" s="112"/>
      <c r="GGH52" s="112"/>
      <c r="GGI52" s="112"/>
      <c r="GGJ52" s="112"/>
      <c r="GGK52" s="112"/>
      <c r="GGL52" s="112"/>
      <c r="GGM52" s="112"/>
      <c r="GGN52" s="112"/>
      <c r="GGO52" s="112"/>
      <c r="GGP52" s="112"/>
      <c r="GGQ52" s="112"/>
      <c r="GGR52" s="112"/>
      <c r="GGS52" s="112"/>
      <c r="GGT52" s="112"/>
      <c r="GGU52" s="112"/>
      <c r="GGV52" s="112"/>
      <c r="GGW52" s="112"/>
      <c r="GGX52" s="112"/>
      <c r="GGY52" s="112"/>
      <c r="GGZ52" s="112"/>
      <c r="GHA52" s="112"/>
      <c r="GHB52" s="112"/>
      <c r="GHC52" s="112"/>
      <c r="GHD52" s="112"/>
      <c r="GHE52" s="112"/>
      <c r="GHF52" s="112"/>
      <c r="GHG52" s="112"/>
      <c r="GHH52" s="112"/>
      <c r="GHI52" s="112"/>
      <c r="GHJ52" s="112"/>
      <c r="GHK52" s="112"/>
      <c r="GHL52" s="112"/>
      <c r="GHM52" s="112"/>
      <c r="GHN52" s="112"/>
      <c r="GHO52" s="112"/>
      <c r="GHP52" s="112"/>
      <c r="GHQ52" s="112"/>
      <c r="GHR52" s="112"/>
      <c r="GHS52" s="112"/>
      <c r="GHT52" s="112"/>
      <c r="GHU52" s="112"/>
      <c r="GHV52" s="112"/>
      <c r="GHW52" s="112"/>
      <c r="GHX52" s="112"/>
      <c r="GHY52" s="112"/>
      <c r="GHZ52" s="112"/>
      <c r="GIA52" s="112"/>
      <c r="GIB52" s="112"/>
      <c r="GIC52" s="112"/>
      <c r="GID52" s="112"/>
      <c r="GIE52" s="112"/>
      <c r="GIF52" s="112"/>
      <c r="GIG52" s="112"/>
      <c r="GIH52" s="112"/>
      <c r="GII52" s="112"/>
      <c r="GIJ52" s="112"/>
      <c r="GIK52" s="112"/>
      <c r="GIL52" s="112"/>
      <c r="GIM52" s="112"/>
      <c r="GIN52" s="112"/>
      <c r="GIO52" s="112"/>
      <c r="GIP52" s="112"/>
      <c r="GIQ52" s="112"/>
      <c r="GIR52" s="112"/>
      <c r="GIS52" s="112"/>
      <c r="GIT52" s="112"/>
      <c r="GIU52" s="112"/>
      <c r="GIV52" s="112"/>
      <c r="GIW52" s="112"/>
      <c r="GIX52" s="112"/>
      <c r="GIY52" s="112"/>
      <c r="GIZ52" s="112"/>
      <c r="GJA52" s="112"/>
      <c r="GJB52" s="112"/>
      <c r="GJC52" s="112"/>
      <c r="GJD52" s="112"/>
      <c r="GJE52" s="112"/>
      <c r="GJF52" s="112"/>
      <c r="GJG52" s="112"/>
      <c r="GJH52" s="112"/>
      <c r="GJI52" s="112"/>
      <c r="GJJ52" s="112"/>
      <c r="GJK52" s="112"/>
      <c r="GJL52" s="112"/>
      <c r="GJM52" s="112"/>
      <c r="GJN52" s="112"/>
      <c r="GJO52" s="112"/>
      <c r="GJP52" s="112"/>
      <c r="GJQ52" s="112"/>
      <c r="GJR52" s="112"/>
      <c r="GJS52" s="112"/>
      <c r="GJT52" s="112"/>
      <c r="GJU52" s="112"/>
      <c r="GJV52" s="112"/>
      <c r="GJW52" s="112"/>
      <c r="GJX52" s="112"/>
      <c r="GJY52" s="112"/>
      <c r="GJZ52" s="112"/>
      <c r="GKA52" s="112"/>
      <c r="GKB52" s="112"/>
      <c r="GKC52" s="112"/>
      <c r="GKD52" s="112"/>
      <c r="GKE52" s="112"/>
      <c r="GKF52" s="112"/>
      <c r="GKG52" s="112"/>
      <c r="GKH52" s="112"/>
      <c r="GKI52" s="112"/>
      <c r="GKJ52" s="112"/>
      <c r="GKK52" s="112"/>
      <c r="GKL52" s="112"/>
      <c r="GKM52" s="112"/>
      <c r="GKN52" s="112"/>
      <c r="GKO52" s="112"/>
      <c r="GKP52" s="112"/>
      <c r="GKQ52" s="112"/>
      <c r="GKR52" s="112"/>
      <c r="GKS52" s="112"/>
      <c r="GKT52" s="112"/>
      <c r="GKU52" s="112"/>
      <c r="GKV52" s="112"/>
      <c r="GKW52" s="112"/>
      <c r="GKX52" s="112"/>
      <c r="GKY52" s="112"/>
      <c r="GKZ52" s="112"/>
      <c r="GLA52" s="112"/>
      <c r="GLB52" s="112"/>
      <c r="GLC52" s="112"/>
      <c r="GLD52" s="112"/>
      <c r="GLE52" s="112"/>
      <c r="GLF52" s="112"/>
      <c r="GLG52" s="112"/>
      <c r="GLH52" s="112"/>
      <c r="GLI52" s="112"/>
      <c r="GLJ52" s="112"/>
      <c r="GLK52" s="112"/>
      <c r="GLL52" s="112"/>
      <c r="GLM52" s="112"/>
      <c r="GLN52" s="112"/>
      <c r="GLO52" s="112"/>
      <c r="GLP52" s="112"/>
      <c r="GLQ52" s="112"/>
      <c r="GLR52" s="112"/>
      <c r="GLS52" s="112"/>
      <c r="GLT52" s="112"/>
      <c r="GLU52" s="112"/>
      <c r="GLV52" s="112"/>
      <c r="GLW52" s="112"/>
      <c r="GLX52" s="112"/>
      <c r="GLY52" s="112"/>
      <c r="GLZ52" s="112"/>
      <c r="GMA52" s="112"/>
      <c r="GMB52" s="112"/>
      <c r="GMC52" s="112"/>
      <c r="GMD52" s="112"/>
      <c r="GME52" s="112"/>
      <c r="GMF52" s="112"/>
      <c r="GMG52" s="112"/>
      <c r="GMH52" s="112"/>
      <c r="GMI52" s="112"/>
      <c r="GMJ52" s="112"/>
      <c r="GMK52" s="112"/>
      <c r="GML52" s="112"/>
      <c r="GMM52" s="112"/>
      <c r="GMN52" s="112"/>
      <c r="GMO52" s="112"/>
      <c r="GMP52" s="112"/>
      <c r="GMQ52" s="112"/>
      <c r="GMR52" s="112"/>
      <c r="GMS52" s="112"/>
      <c r="GMT52" s="112"/>
      <c r="GMU52" s="112"/>
      <c r="GMV52" s="112"/>
      <c r="GMW52" s="112"/>
      <c r="GMX52" s="112"/>
      <c r="GMY52" s="112"/>
      <c r="GMZ52" s="112"/>
      <c r="GNA52" s="112"/>
      <c r="GNB52" s="112"/>
      <c r="GNC52" s="112"/>
      <c r="GND52" s="112"/>
      <c r="GNE52" s="112"/>
      <c r="GNF52" s="112"/>
      <c r="GNG52" s="112"/>
      <c r="GNH52" s="112"/>
      <c r="GNI52" s="112"/>
      <c r="GNJ52" s="112"/>
      <c r="GNK52" s="112"/>
      <c r="GNL52" s="112"/>
      <c r="GNM52" s="112"/>
      <c r="GNN52" s="112"/>
      <c r="GNO52" s="112"/>
      <c r="GNP52" s="112"/>
      <c r="GNQ52" s="112"/>
      <c r="GNR52" s="112"/>
      <c r="GNS52" s="112"/>
      <c r="GNT52" s="112"/>
      <c r="GNU52" s="112"/>
      <c r="GNV52" s="112"/>
      <c r="GNW52" s="112"/>
      <c r="GNX52" s="112"/>
      <c r="GNY52" s="112"/>
      <c r="GNZ52" s="112"/>
      <c r="GOA52" s="112"/>
      <c r="GOB52" s="112"/>
      <c r="GOC52" s="112"/>
      <c r="GOD52" s="112"/>
      <c r="GOE52" s="112"/>
      <c r="GOF52" s="112"/>
      <c r="GOG52" s="112"/>
      <c r="GOH52" s="112"/>
      <c r="GOI52" s="112"/>
      <c r="GOJ52" s="112"/>
      <c r="GOK52" s="112"/>
      <c r="GOL52" s="112"/>
      <c r="GOM52" s="112"/>
      <c r="GON52" s="112"/>
      <c r="GOO52" s="112"/>
      <c r="GOP52" s="112"/>
      <c r="GOQ52" s="112"/>
      <c r="GOR52" s="112"/>
      <c r="GOS52" s="112"/>
      <c r="GOT52" s="112"/>
      <c r="GOU52" s="112"/>
      <c r="GOV52" s="112"/>
      <c r="GOW52" s="112"/>
      <c r="GOX52" s="112"/>
      <c r="GOY52" s="112"/>
      <c r="GOZ52" s="112"/>
      <c r="GPA52" s="112"/>
      <c r="GPB52" s="112"/>
      <c r="GPC52" s="112"/>
      <c r="GPD52" s="112"/>
      <c r="GPE52" s="112"/>
      <c r="GPF52" s="112"/>
      <c r="GPG52" s="112"/>
      <c r="GPH52" s="112"/>
      <c r="GPI52" s="112"/>
      <c r="GPJ52" s="112"/>
      <c r="GPK52" s="112"/>
      <c r="GPL52" s="112"/>
      <c r="GPM52" s="112"/>
      <c r="GPN52" s="112"/>
      <c r="GPO52" s="112"/>
      <c r="GPP52" s="112"/>
      <c r="GPQ52" s="112"/>
      <c r="GPR52" s="112"/>
      <c r="GPS52" s="112"/>
      <c r="GPT52" s="112"/>
      <c r="GPU52" s="112"/>
      <c r="GPV52" s="112"/>
      <c r="GPW52" s="112"/>
      <c r="GPX52" s="112"/>
      <c r="GPY52" s="112"/>
      <c r="GPZ52" s="112"/>
      <c r="GQA52" s="112"/>
      <c r="GQB52" s="112"/>
      <c r="GQC52" s="112"/>
      <c r="GQD52" s="112"/>
      <c r="GQE52" s="112"/>
      <c r="GQF52" s="112"/>
      <c r="GQG52" s="112"/>
      <c r="GQH52" s="112"/>
      <c r="GQI52" s="112"/>
      <c r="GQJ52" s="112"/>
      <c r="GQK52" s="112"/>
      <c r="GQL52" s="112"/>
      <c r="GQM52" s="112"/>
      <c r="GQN52" s="112"/>
      <c r="GQO52" s="112"/>
      <c r="GQP52" s="112"/>
      <c r="GQQ52" s="112"/>
      <c r="GQR52" s="112"/>
      <c r="GQS52" s="112"/>
      <c r="GQT52" s="112"/>
      <c r="GQU52" s="112"/>
      <c r="GQV52" s="112"/>
      <c r="GQW52" s="112"/>
      <c r="GQX52" s="112"/>
      <c r="GQY52" s="112"/>
      <c r="GQZ52" s="112"/>
      <c r="GRA52" s="112"/>
      <c r="GRB52" s="112"/>
      <c r="GRC52" s="112"/>
      <c r="GRD52" s="112"/>
      <c r="GRE52" s="112"/>
      <c r="GRF52" s="112"/>
      <c r="GRG52" s="112"/>
      <c r="GRH52" s="112"/>
      <c r="GRI52" s="112"/>
      <c r="GRJ52" s="112"/>
      <c r="GRK52" s="112"/>
      <c r="GRL52" s="112"/>
      <c r="GRM52" s="112"/>
      <c r="GRN52" s="112"/>
      <c r="GRO52" s="112"/>
      <c r="GRP52" s="112"/>
      <c r="GRQ52" s="112"/>
      <c r="GRR52" s="112"/>
      <c r="GRS52" s="112"/>
      <c r="GRT52" s="112"/>
      <c r="GRU52" s="112"/>
      <c r="GRV52" s="112"/>
      <c r="GRW52" s="112"/>
      <c r="GRX52" s="112"/>
      <c r="GRY52" s="112"/>
      <c r="GRZ52" s="112"/>
      <c r="GSA52" s="112"/>
      <c r="GSB52" s="112"/>
      <c r="GSC52" s="112"/>
      <c r="GSD52" s="112"/>
      <c r="GSE52" s="112"/>
      <c r="GSF52" s="112"/>
      <c r="GSG52" s="112"/>
      <c r="GSH52" s="112"/>
      <c r="GSI52" s="112"/>
      <c r="GSJ52" s="112"/>
      <c r="GSK52" s="112"/>
      <c r="GSL52" s="112"/>
      <c r="GSM52" s="112"/>
      <c r="GSN52" s="112"/>
      <c r="GSO52" s="112"/>
      <c r="GSP52" s="112"/>
      <c r="GSQ52" s="112"/>
      <c r="GSR52" s="112"/>
      <c r="GSS52" s="112"/>
      <c r="GST52" s="112"/>
      <c r="GSU52" s="112"/>
      <c r="GSV52" s="112"/>
      <c r="GSW52" s="112"/>
      <c r="GSX52" s="112"/>
      <c r="GSY52" s="112"/>
      <c r="GSZ52" s="112"/>
      <c r="GTA52" s="112"/>
      <c r="GTB52" s="112"/>
      <c r="GTC52" s="112"/>
      <c r="GTD52" s="112"/>
      <c r="GTE52" s="112"/>
      <c r="GTF52" s="112"/>
      <c r="GTG52" s="112"/>
      <c r="GTH52" s="112"/>
      <c r="GTI52" s="112"/>
      <c r="GTJ52" s="112"/>
      <c r="GTK52" s="112"/>
      <c r="GTL52" s="112"/>
      <c r="GTM52" s="112"/>
      <c r="GTN52" s="112"/>
      <c r="GTO52" s="112"/>
      <c r="GTP52" s="112"/>
      <c r="GTQ52" s="112"/>
      <c r="GTR52" s="112"/>
      <c r="GTS52" s="112"/>
      <c r="GTT52" s="112"/>
      <c r="GTU52" s="112"/>
      <c r="GTV52" s="112"/>
      <c r="GTW52" s="112"/>
      <c r="GTX52" s="112"/>
      <c r="GTY52" s="112"/>
      <c r="GTZ52" s="112"/>
      <c r="GUA52" s="112"/>
      <c r="GUB52" s="112"/>
      <c r="GUC52" s="112"/>
      <c r="GUD52" s="112"/>
      <c r="GUE52" s="112"/>
      <c r="GUF52" s="112"/>
      <c r="GUG52" s="112"/>
      <c r="GUH52" s="112"/>
      <c r="GUI52" s="112"/>
      <c r="GUJ52" s="112"/>
      <c r="GUK52" s="112"/>
      <c r="GUL52" s="112"/>
      <c r="GUM52" s="112"/>
      <c r="GUN52" s="112"/>
      <c r="GUO52" s="112"/>
      <c r="GUP52" s="112"/>
      <c r="GUQ52" s="112"/>
      <c r="GUR52" s="112"/>
      <c r="GUS52" s="112"/>
      <c r="GUT52" s="112"/>
      <c r="GUU52" s="112"/>
      <c r="GUV52" s="112"/>
      <c r="GUW52" s="112"/>
      <c r="GUX52" s="112"/>
      <c r="GUY52" s="112"/>
      <c r="GUZ52" s="112"/>
      <c r="GVA52" s="112"/>
      <c r="GVB52" s="112"/>
      <c r="GVC52" s="112"/>
      <c r="GVD52" s="112"/>
      <c r="GVE52" s="112"/>
      <c r="GVF52" s="112"/>
      <c r="GVG52" s="112"/>
      <c r="GVH52" s="112"/>
      <c r="GVI52" s="112"/>
      <c r="GVJ52" s="112"/>
      <c r="GVK52" s="112"/>
      <c r="GVL52" s="112"/>
      <c r="GVM52" s="112"/>
      <c r="GVN52" s="112"/>
      <c r="GVO52" s="112"/>
      <c r="GVP52" s="112"/>
      <c r="GVQ52" s="112"/>
      <c r="GVR52" s="112"/>
      <c r="GVS52" s="112"/>
      <c r="GVT52" s="112"/>
      <c r="GVU52" s="112"/>
      <c r="GVV52" s="112"/>
      <c r="GVW52" s="112"/>
      <c r="GVX52" s="112"/>
      <c r="GVY52" s="112"/>
      <c r="GVZ52" s="112"/>
      <c r="GWA52" s="112"/>
      <c r="GWB52" s="112"/>
      <c r="GWC52" s="112"/>
      <c r="GWD52" s="112"/>
      <c r="GWE52" s="112"/>
      <c r="GWF52" s="112"/>
      <c r="GWG52" s="112"/>
      <c r="GWH52" s="112"/>
      <c r="GWI52" s="112"/>
      <c r="GWJ52" s="112"/>
      <c r="GWK52" s="112"/>
      <c r="GWL52" s="112"/>
      <c r="GWM52" s="112"/>
      <c r="GWN52" s="112"/>
      <c r="GWO52" s="112"/>
      <c r="GWP52" s="112"/>
      <c r="GWQ52" s="112"/>
      <c r="GWR52" s="112"/>
      <c r="GWS52" s="112"/>
      <c r="GWT52" s="112"/>
      <c r="GWU52" s="112"/>
      <c r="GWV52" s="112"/>
      <c r="GWW52" s="112"/>
      <c r="GWX52" s="112"/>
      <c r="GWY52" s="112"/>
      <c r="GWZ52" s="112"/>
      <c r="GXA52" s="112"/>
      <c r="GXB52" s="112"/>
      <c r="GXC52" s="112"/>
      <c r="GXD52" s="112"/>
      <c r="GXE52" s="112"/>
      <c r="GXF52" s="112"/>
      <c r="GXG52" s="112"/>
      <c r="GXH52" s="112"/>
      <c r="GXI52" s="112"/>
      <c r="GXJ52" s="112"/>
      <c r="GXK52" s="112"/>
      <c r="GXL52" s="112"/>
      <c r="GXM52" s="112"/>
      <c r="GXN52" s="112"/>
      <c r="GXO52" s="112"/>
      <c r="GXP52" s="112"/>
      <c r="GXQ52" s="112"/>
      <c r="GXR52" s="112"/>
      <c r="GXS52" s="112"/>
      <c r="GXT52" s="112"/>
      <c r="GXU52" s="112"/>
      <c r="GXV52" s="112"/>
      <c r="GXW52" s="112"/>
      <c r="GXX52" s="112"/>
      <c r="GXY52" s="112"/>
      <c r="GXZ52" s="112"/>
      <c r="GYA52" s="112"/>
      <c r="GYB52" s="112"/>
      <c r="GYC52" s="112"/>
      <c r="GYD52" s="112"/>
      <c r="GYE52" s="112"/>
      <c r="GYF52" s="112"/>
      <c r="GYG52" s="112"/>
      <c r="GYH52" s="112"/>
      <c r="GYI52" s="112"/>
      <c r="GYJ52" s="112"/>
      <c r="GYK52" s="112"/>
      <c r="GYL52" s="112"/>
      <c r="GYM52" s="112"/>
      <c r="GYN52" s="112"/>
      <c r="GYO52" s="112"/>
      <c r="GYP52" s="112"/>
      <c r="GYQ52" s="112"/>
      <c r="GYR52" s="112"/>
      <c r="GYS52" s="112"/>
      <c r="GYT52" s="112"/>
      <c r="GYU52" s="112"/>
      <c r="GYV52" s="112"/>
      <c r="GYW52" s="112"/>
      <c r="GYX52" s="112"/>
      <c r="GYY52" s="112"/>
      <c r="GYZ52" s="112"/>
      <c r="GZA52" s="112"/>
      <c r="GZB52" s="112"/>
      <c r="GZC52" s="112"/>
      <c r="GZD52" s="112"/>
      <c r="GZE52" s="112"/>
      <c r="GZF52" s="112"/>
      <c r="GZG52" s="112"/>
      <c r="GZH52" s="112"/>
      <c r="GZI52" s="112"/>
      <c r="GZJ52" s="112"/>
      <c r="GZK52" s="112"/>
      <c r="GZL52" s="112"/>
      <c r="GZM52" s="112"/>
      <c r="GZN52" s="112"/>
      <c r="GZO52" s="112"/>
      <c r="GZP52" s="112"/>
      <c r="GZQ52" s="112"/>
      <c r="GZR52" s="112"/>
      <c r="GZS52" s="112"/>
      <c r="GZT52" s="112"/>
      <c r="GZU52" s="112"/>
      <c r="GZV52" s="112"/>
      <c r="GZW52" s="112"/>
      <c r="GZX52" s="112"/>
      <c r="GZY52" s="112"/>
      <c r="GZZ52" s="112"/>
      <c r="HAA52" s="112"/>
      <c r="HAB52" s="112"/>
      <c r="HAC52" s="112"/>
      <c r="HAD52" s="112"/>
      <c r="HAE52" s="112"/>
      <c r="HAF52" s="112"/>
      <c r="HAG52" s="112"/>
      <c r="HAH52" s="112"/>
      <c r="HAI52" s="112"/>
      <c r="HAJ52" s="112"/>
      <c r="HAK52" s="112"/>
      <c r="HAL52" s="112"/>
      <c r="HAM52" s="112"/>
      <c r="HAN52" s="112"/>
      <c r="HAO52" s="112"/>
      <c r="HAP52" s="112"/>
      <c r="HAQ52" s="112"/>
      <c r="HAR52" s="112"/>
      <c r="HAS52" s="112"/>
      <c r="HAT52" s="112"/>
      <c r="HAU52" s="112"/>
      <c r="HAV52" s="112"/>
      <c r="HAW52" s="112"/>
      <c r="HAX52" s="112"/>
      <c r="HAY52" s="112"/>
      <c r="HAZ52" s="112"/>
      <c r="HBA52" s="112"/>
      <c r="HBB52" s="112"/>
      <c r="HBC52" s="112"/>
      <c r="HBD52" s="112"/>
      <c r="HBE52" s="112"/>
      <c r="HBF52" s="112"/>
      <c r="HBG52" s="112"/>
      <c r="HBH52" s="112"/>
      <c r="HBI52" s="112"/>
      <c r="HBJ52" s="112"/>
      <c r="HBK52" s="112"/>
      <c r="HBL52" s="112"/>
      <c r="HBM52" s="112"/>
      <c r="HBN52" s="112"/>
      <c r="HBO52" s="112"/>
      <c r="HBP52" s="112"/>
      <c r="HBQ52" s="112"/>
      <c r="HBR52" s="112"/>
      <c r="HBS52" s="112"/>
      <c r="HBT52" s="112"/>
      <c r="HBU52" s="112"/>
      <c r="HBV52" s="112"/>
      <c r="HBW52" s="112"/>
      <c r="HBX52" s="112"/>
      <c r="HBY52" s="112"/>
      <c r="HBZ52" s="112"/>
      <c r="HCA52" s="112"/>
      <c r="HCB52" s="112"/>
      <c r="HCC52" s="112"/>
      <c r="HCD52" s="112"/>
      <c r="HCE52" s="112"/>
      <c r="HCF52" s="112"/>
      <c r="HCG52" s="112"/>
      <c r="HCH52" s="112"/>
      <c r="HCI52" s="112"/>
      <c r="HCJ52" s="112"/>
      <c r="HCK52" s="112"/>
      <c r="HCL52" s="112"/>
      <c r="HCM52" s="112"/>
      <c r="HCN52" s="112"/>
      <c r="HCO52" s="112"/>
      <c r="HCP52" s="112"/>
      <c r="HCQ52" s="112"/>
      <c r="HCR52" s="112"/>
      <c r="HCS52" s="112"/>
      <c r="HCT52" s="112"/>
      <c r="HCU52" s="112"/>
      <c r="HCV52" s="112"/>
      <c r="HCW52" s="112"/>
      <c r="HCX52" s="112"/>
      <c r="HCY52" s="112"/>
      <c r="HCZ52" s="112"/>
      <c r="HDA52" s="112"/>
      <c r="HDB52" s="112"/>
      <c r="HDC52" s="112"/>
      <c r="HDD52" s="112"/>
      <c r="HDE52" s="112"/>
      <c r="HDF52" s="112"/>
      <c r="HDG52" s="112"/>
      <c r="HDH52" s="112"/>
      <c r="HDI52" s="112"/>
      <c r="HDJ52" s="112"/>
      <c r="HDK52" s="112"/>
      <c r="HDL52" s="112"/>
      <c r="HDM52" s="112"/>
      <c r="HDN52" s="112"/>
      <c r="HDO52" s="112"/>
      <c r="HDP52" s="112"/>
      <c r="HDQ52" s="112"/>
      <c r="HDR52" s="112"/>
      <c r="HDS52" s="112"/>
      <c r="HDT52" s="112"/>
      <c r="HDU52" s="112"/>
      <c r="HDV52" s="112"/>
      <c r="HDW52" s="112"/>
      <c r="HDX52" s="112"/>
      <c r="HDY52" s="112"/>
      <c r="HDZ52" s="112"/>
      <c r="HEA52" s="112"/>
      <c r="HEB52" s="112"/>
      <c r="HEC52" s="112"/>
      <c r="HED52" s="112"/>
      <c r="HEE52" s="112"/>
      <c r="HEF52" s="112"/>
      <c r="HEG52" s="112"/>
      <c r="HEH52" s="112"/>
      <c r="HEI52" s="112"/>
      <c r="HEJ52" s="112"/>
      <c r="HEK52" s="112"/>
      <c r="HEL52" s="112"/>
      <c r="HEM52" s="112"/>
      <c r="HEN52" s="112"/>
      <c r="HEO52" s="112"/>
      <c r="HEP52" s="112"/>
      <c r="HEQ52" s="112"/>
      <c r="HER52" s="112"/>
      <c r="HES52" s="112"/>
      <c r="HET52" s="112"/>
      <c r="HEU52" s="112"/>
      <c r="HEV52" s="112"/>
      <c r="HEW52" s="112"/>
      <c r="HEX52" s="112"/>
      <c r="HEY52" s="112"/>
      <c r="HEZ52" s="112"/>
      <c r="HFA52" s="112"/>
      <c r="HFB52" s="112"/>
      <c r="HFC52" s="112"/>
      <c r="HFD52" s="112"/>
      <c r="HFE52" s="112"/>
      <c r="HFF52" s="112"/>
      <c r="HFG52" s="112"/>
      <c r="HFH52" s="112"/>
      <c r="HFI52" s="112"/>
      <c r="HFJ52" s="112"/>
      <c r="HFK52" s="112"/>
      <c r="HFL52" s="112"/>
      <c r="HFM52" s="112"/>
      <c r="HFN52" s="112"/>
      <c r="HFO52" s="112"/>
      <c r="HFP52" s="112"/>
      <c r="HFQ52" s="112"/>
      <c r="HFR52" s="112"/>
      <c r="HFS52" s="112"/>
      <c r="HFT52" s="112"/>
      <c r="HFU52" s="112"/>
      <c r="HFV52" s="112"/>
      <c r="HFW52" s="112"/>
      <c r="HFX52" s="112"/>
      <c r="HFY52" s="112"/>
      <c r="HFZ52" s="112"/>
      <c r="HGA52" s="112"/>
      <c r="HGB52" s="112"/>
      <c r="HGC52" s="112"/>
      <c r="HGD52" s="112"/>
      <c r="HGE52" s="112"/>
      <c r="HGF52" s="112"/>
      <c r="HGG52" s="112"/>
      <c r="HGH52" s="112"/>
      <c r="HGI52" s="112"/>
      <c r="HGJ52" s="112"/>
      <c r="HGK52" s="112"/>
      <c r="HGL52" s="112"/>
      <c r="HGM52" s="112"/>
      <c r="HGN52" s="112"/>
      <c r="HGO52" s="112"/>
      <c r="HGP52" s="112"/>
      <c r="HGQ52" s="112"/>
      <c r="HGR52" s="112"/>
      <c r="HGS52" s="112"/>
      <c r="HGT52" s="112"/>
      <c r="HGU52" s="112"/>
      <c r="HGV52" s="112"/>
      <c r="HGW52" s="112"/>
      <c r="HGX52" s="112"/>
      <c r="HGY52" s="112"/>
      <c r="HGZ52" s="112"/>
      <c r="HHA52" s="112"/>
      <c r="HHB52" s="112"/>
      <c r="HHC52" s="112"/>
      <c r="HHD52" s="112"/>
      <c r="HHE52" s="112"/>
      <c r="HHF52" s="112"/>
      <c r="HHG52" s="112"/>
      <c r="HHH52" s="112"/>
      <c r="HHI52" s="112"/>
      <c r="HHJ52" s="112"/>
      <c r="HHK52" s="112"/>
      <c r="HHL52" s="112"/>
      <c r="HHM52" s="112"/>
      <c r="HHN52" s="112"/>
      <c r="HHO52" s="112"/>
      <c r="HHP52" s="112"/>
      <c r="HHQ52" s="112"/>
      <c r="HHR52" s="112"/>
      <c r="HHS52" s="112"/>
      <c r="HHT52" s="112"/>
      <c r="HHU52" s="112"/>
      <c r="HHV52" s="112"/>
      <c r="HHW52" s="112"/>
      <c r="HHX52" s="112"/>
      <c r="HHY52" s="112"/>
      <c r="HHZ52" s="112"/>
      <c r="HIA52" s="112"/>
      <c r="HIB52" s="112"/>
      <c r="HIC52" s="112"/>
      <c r="HID52" s="112"/>
      <c r="HIE52" s="112"/>
      <c r="HIF52" s="112"/>
      <c r="HIG52" s="112"/>
      <c r="HIH52" s="112"/>
      <c r="HII52" s="112"/>
      <c r="HIJ52" s="112"/>
      <c r="HIK52" s="112"/>
      <c r="HIL52" s="112"/>
      <c r="HIM52" s="112"/>
      <c r="HIN52" s="112"/>
      <c r="HIO52" s="112"/>
      <c r="HIP52" s="112"/>
      <c r="HIQ52" s="112"/>
      <c r="HIR52" s="112"/>
      <c r="HIS52" s="112"/>
      <c r="HIT52" s="112"/>
      <c r="HIU52" s="112"/>
      <c r="HIV52" s="112"/>
      <c r="HIW52" s="112"/>
      <c r="HIX52" s="112"/>
      <c r="HIY52" s="112"/>
      <c r="HIZ52" s="112"/>
      <c r="HJA52" s="112"/>
      <c r="HJB52" s="112"/>
      <c r="HJC52" s="112"/>
      <c r="HJD52" s="112"/>
      <c r="HJE52" s="112"/>
      <c r="HJF52" s="112"/>
      <c r="HJG52" s="112"/>
      <c r="HJH52" s="112"/>
      <c r="HJI52" s="112"/>
      <c r="HJJ52" s="112"/>
      <c r="HJK52" s="112"/>
      <c r="HJL52" s="112"/>
      <c r="HJM52" s="112"/>
      <c r="HJN52" s="112"/>
      <c r="HJO52" s="112"/>
      <c r="HJP52" s="112"/>
      <c r="HJQ52" s="112"/>
      <c r="HJR52" s="112"/>
      <c r="HJS52" s="112"/>
      <c r="HJT52" s="112"/>
      <c r="HJU52" s="112"/>
      <c r="HJV52" s="112"/>
      <c r="HJW52" s="112"/>
      <c r="HJX52" s="112"/>
      <c r="HJY52" s="112"/>
      <c r="HJZ52" s="112"/>
      <c r="HKA52" s="112"/>
      <c r="HKB52" s="112"/>
      <c r="HKC52" s="112"/>
      <c r="HKD52" s="112"/>
      <c r="HKE52" s="112"/>
      <c r="HKF52" s="112"/>
      <c r="HKG52" s="112"/>
      <c r="HKH52" s="112"/>
      <c r="HKI52" s="112"/>
      <c r="HKJ52" s="112"/>
      <c r="HKK52" s="112"/>
      <c r="HKL52" s="112"/>
      <c r="HKM52" s="112"/>
      <c r="HKN52" s="112"/>
      <c r="HKO52" s="112"/>
      <c r="HKP52" s="112"/>
      <c r="HKQ52" s="112"/>
      <c r="HKR52" s="112"/>
      <c r="HKS52" s="112"/>
      <c r="HKT52" s="112"/>
      <c r="HKU52" s="112"/>
      <c r="HKV52" s="112"/>
      <c r="HKW52" s="112"/>
      <c r="HKX52" s="112"/>
      <c r="HKY52" s="112"/>
      <c r="HKZ52" s="112"/>
      <c r="HLA52" s="112"/>
      <c r="HLB52" s="112"/>
      <c r="HLC52" s="112"/>
      <c r="HLD52" s="112"/>
      <c r="HLE52" s="112"/>
      <c r="HLF52" s="112"/>
      <c r="HLG52" s="112"/>
      <c r="HLH52" s="112"/>
      <c r="HLI52" s="112"/>
      <c r="HLJ52" s="112"/>
      <c r="HLK52" s="112"/>
      <c r="HLL52" s="112"/>
      <c r="HLM52" s="112"/>
      <c r="HLN52" s="112"/>
      <c r="HLO52" s="112"/>
      <c r="HLP52" s="112"/>
      <c r="HLQ52" s="112"/>
      <c r="HLR52" s="112"/>
      <c r="HLS52" s="112"/>
      <c r="HLT52" s="112"/>
      <c r="HLU52" s="112"/>
      <c r="HLV52" s="112"/>
      <c r="HLW52" s="112"/>
      <c r="HLX52" s="112"/>
      <c r="HLY52" s="112"/>
      <c r="HLZ52" s="112"/>
      <c r="HMA52" s="112"/>
      <c r="HMB52" s="112"/>
      <c r="HMC52" s="112"/>
      <c r="HMD52" s="112"/>
      <c r="HME52" s="112"/>
      <c r="HMF52" s="112"/>
      <c r="HMG52" s="112"/>
      <c r="HMH52" s="112"/>
      <c r="HMI52" s="112"/>
      <c r="HMJ52" s="112"/>
      <c r="HMK52" s="112"/>
      <c r="HML52" s="112"/>
      <c r="HMM52" s="112"/>
      <c r="HMN52" s="112"/>
      <c r="HMO52" s="112"/>
      <c r="HMP52" s="112"/>
      <c r="HMQ52" s="112"/>
      <c r="HMR52" s="112"/>
      <c r="HMS52" s="112"/>
      <c r="HMT52" s="112"/>
      <c r="HMU52" s="112"/>
      <c r="HMV52" s="112"/>
      <c r="HMW52" s="112"/>
      <c r="HMX52" s="112"/>
      <c r="HMY52" s="112"/>
      <c r="HMZ52" s="112"/>
      <c r="HNA52" s="112"/>
      <c r="HNB52" s="112"/>
      <c r="HNC52" s="112"/>
      <c r="HND52" s="112"/>
      <c r="HNE52" s="112"/>
      <c r="HNF52" s="112"/>
      <c r="HNG52" s="112"/>
      <c r="HNH52" s="112"/>
      <c r="HNI52" s="112"/>
      <c r="HNJ52" s="112"/>
      <c r="HNK52" s="112"/>
      <c r="HNL52" s="112"/>
      <c r="HNM52" s="112"/>
      <c r="HNN52" s="112"/>
      <c r="HNO52" s="112"/>
      <c r="HNP52" s="112"/>
      <c r="HNQ52" s="112"/>
      <c r="HNR52" s="112"/>
      <c r="HNS52" s="112"/>
      <c r="HNT52" s="112"/>
      <c r="HNU52" s="112"/>
      <c r="HNV52" s="112"/>
      <c r="HNW52" s="112"/>
      <c r="HNX52" s="112"/>
      <c r="HNY52" s="112"/>
      <c r="HNZ52" s="112"/>
      <c r="HOA52" s="112"/>
      <c r="HOB52" s="112"/>
      <c r="HOC52" s="112"/>
      <c r="HOD52" s="112"/>
      <c r="HOE52" s="112"/>
      <c r="HOF52" s="112"/>
      <c r="HOG52" s="112"/>
      <c r="HOH52" s="112"/>
      <c r="HOI52" s="112"/>
      <c r="HOJ52" s="112"/>
      <c r="HOK52" s="112"/>
      <c r="HOL52" s="112"/>
      <c r="HOM52" s="112"/>
      <c r="HON52" s="112"/>
      <c r="HOO52" s="112"/>
      <c r="HOP52" s="112"/>
      <c r="HOQ52" s="112"/>
      <c r="HOR52" s="112"/>
      <c r="HOS52" s="112"/>
      <c r="HOT52" s="112"/>
      <c r="HOU52" s="112"/>
      <c r="HOV52" s="112"/>
      <c r="HOW52" s="112"/>
      <c r="HOX52" s="112"/>
      <c r="HOY52" s="112"/>
      <c r="HOZ52" s="112"/>
      <c r="HPA52" s="112"/>
      <c r="HPB52" s="112"/>
      <c r="HPC52" s="112"/>
      <c r="HPD52" s="112"/>
      <c r="HPE52" s="112"/>
      <c r="HPF52" s="112"/>
      <c r="HPG52" s="112"/>
      <c r="HPH52" s="112"/>
      <c r="HPI52" s="112"/>
      <c r="HPJ52" s="112"/>
      <c r="HPK52" s="112"/>
      <c r="HPL52" s="112"/>
      <c r="HPM52" s="112"/>
      <c r="HPN52" s="112"/>
      <c r="HPO52" s="112"/>
      <c r="HPP52" s="112"/>
      <c r="HPQ52" s="112"/>
      <c r="HPR52" s="112"/>
      <c r="HPS52" s="112"/>
      <c r="HPT52" s="112"/>
      <c r="HPU52" s="112"/>
      <c r="HPV52" s="112"/>
      <c r="HPW52" s="112"/>
      <c r="HPX52" s="112"/>
      <c r="HPY52" s="112"/>
      <c r="HPZ52" s="112"/>
      <c r="HQA52" s="112"/>
      <c r="HQB52" s="112"/>
      <c r="HQC52" s="112"/>
      <c r="HQD52" s="112"/>
      <c r="HQE52" s="112"/>
      <c r="HQF52" s="112"/>
      <c r="HQG52" s="112"/>
      <c r="HQH52" s="112"/>
      <c r="HQI52" s="112"/>
      <c r="HQJ52" s="112"/>
      <c r="HQK52" s="112"/>
      <c r="HQL52" s="112"/>
      <c r="HQM52" s="112"/>
      <c r="HQN52" s="112"/>
      <c r="HQO52" s="112"/>
      <c r="HQP52" s="112"/>
      <c r="HQQ52" s="112"/>
      <c r="HQR52" s="112"/>
      <c r="HQS52" s="112"/>
      <c r="HQT52" s="112"/>
      <c r="HQU52" s="112"/>
      <c r="HQV52" s="112"/>
      <c r="HQW52" s="112"/>
      <c r="HQX52" s="112"/>
      <c r="HQY52" s="112"/>
      <c r="HQZ52" s="112"/>
      <c r="HRA52" s="112"/>
      <c r="HRB52" s="112"/>
      <c r="HRC52" s="112"/>
      <c r="HRD52" s="112"/>
      <c r="HRE52" s="112"/>
      <c r="HRF52" s="112"/>
      <c r="HRG52" s="112"/>
      <c r="HRH52" s="112"/>
      <c r="HRI52" s="112"/>
      <c r="HRJ52" s="112"/>
      <c r="HRK52" s="112"/>
      <c r="HRL52" s="112"/>
      <c r="HRM52" s="112"/>
      <c r="HRN52" s="112"/>
      <c r="HRO52" s="112"/>
      <c r="HRP52" s="112"/>
      <c r="HRQ52" s="112"/>
      <c r="HRR52" s="112"/>
      <c r="HRS52" s="112"/>
      <c r="HRT52" s="112"/>
      <c r="HRU52" s="112"/>
      <c r="HRV52" s="112"/>
      <c r="HRW52" s="112"/>
      <c r="HRX52" s="112"/>
      <c r="HRY52" s="112"/>
      <c r="HRZ52" s="112"/>
      <c r="HSA52" s="112"/>
      <c r="HSB52" s="112"/>
      <c r="HSC52" s="112"/>
      <c r="HSD52" s="112"/>
      <c r="HSE52" s="112"/>
      <c r="HSF52" s="112"/>
      <c r="HSG52" s="112"/>
      <c r="HSH52" s="112"/>
      <c r="HSI52" s="112"/>
      <c r="HSJ52" s="112"/>
      <c r="HSK52" s="112"/>
      <c r="HSL52" s="112"/>
      <c r="HSM52" s="112"/>
      <c r="HSN52" s="112"/>
      <c r="HSO52" s="112"/>
      <c r="HSP52" s="112"/>
      <c r="HSQ52" s="112"/>
      <c r="HSR52" s="112"/>
      <c r="HSS52" s="112"/>
      <c r="HST52" s="112"/>
      <c r="HSU52" s="112"/>
      <c r="HSV52" s="112"/>
      <c r="HSW52" s="112"/>
      <c r="HSX52" s="112"/>
      <c r="HSY52" s="112"/>
      <c r="HSZ52" s="112"/>
      <c r="HTA52" s="112"/>
      <c r="HTB52" s="112"/>
      <c r="HTC52" s="112"/>
      <c r="HTD52" s="112"/>
      <c r="HTE52" s="112"/>
      <c r="HTF52" s="112"/>
      <c r="HTG52" s="112"/>
      <c r="HTH52" s="112"/>
      <c r="HTI52" s="112"/>
      <c r="HTJ52" s="112"/>
      <c r="HTK52" s="112"/>
      <c r="HTL52" s="112"/>
      <c r="HTM52" s="112"/>
      <c r="HTN52" s="112"/>
    </row>
    <row r="53" spans="1:5942" s="111" customFormat="1" ht="9.9499999999999993" hidden="1" customHeight="1" x14ac:dyDescent="0.25">
      <c r="A53" s="386" t="s">
        <v>38</v>
      </c>
      <c r="B53" s="316">
        <f>SUM(B54:B59)</f>
        <v>79</v>
      </c>
      <c r="C53" s="316">
        <f>SUM(C54:C59)</f>
        <v>177</v>
      </c>
      <c r="D53" s="337">
        <f t="shared" si="41"/>
        <v>256</v>
      </c>
      <c r="E53" s="316">
        <f>SUM(E54:E59)</f>
        <v>2</v>
      </c>
      <c r="F53" s="316">
        <f>SUM(F54:F59)</f>
        <v>2</v>
      </c>
      <c r="G53" s="337">
        <f t="shared" si="42"/>
        <v>4</v>
      </c>
      <c r="H53" s="263">
        <f t="shared" ref="H53:H58" si="172">E53/B53</f>
        <v>2.5316455696202531E-2</v>
      </c>
      <c r="I53" s="263">
        <f t="shared" si="140"/>
        <v>1.1299435028248588E-2</v>
      </c>
      <c r="J53" s="263">
        <f t="shared" si="141"/>
        <v>1.5625E-2</v>
      </c>
      <c r="K53" s="316">
        <f>SUM(K54:K59)</f>
        <v>56</v>
      </c>
      <c r="L53" s="316">
        <f>SUM(L54:L59)</f>
        <v>165</v>
      </c>
      <c r="M53" s="337">
        <f t="shared" si="5"/>
        <v>221</v>
      </c>
      <c r="N53" s="316">
        <f>SUM(N54:N59)</f>
        <v>3</v>
      </c>
      <c r="O53" s="316">
        <f>SUM(O54:O59)</f>
        <v>0</v>
      </c>
      <c r="P53" s="337">
        <f t="shared" si="6"/>
        <v>3</v>
      </c>
      <c r="Q53" s="263">
        <f t="shared" si="142"/>
        <v>5.3571428571428568E-2</v>
      </c>
      <c r="R53" s="263">
        <f t="shared" si="143"/>
        <v>0</v>
      </c>
      <c r="S53" s="263">
        <f t="shared" si="144"/>
        <v>1.3574660633484163E-2</v>
      </c>
      <c r="T53" s="316">
        <f>SUM(T54:T59)</f>
        <v>61</v>
      </c>
      <c r="U53" s="316">
        <f>SUM(U54:U59)</f>
        <v>167</v>
      </c>
      <c r="V53" s="337">
        <f t="shared" si="10"/>
        <v>228</v>
      </c>
      <c r="W53" s="316">
        <f>SUM(W54:W59)</f>
        <v>0</v>
      </c>
      <c r="X53" s="316">
        <f>SUM(X54:X59)</f>
        <v>8</v>
      </c>
      <c r="Y53" s="337">
        <f t="shared" si="11"/>
        <v>8</v>
      </c>
      <c r="Z53" s="263">
        <f t="shared" si="145"/>
        <v>0</v>
      </c>
      <c r="AA53" s="263">
        <f t="shared" si="146"/>
        <v>4.790419161676647E-2</v>
      </c>
      <c r="AB53" s="263">
        <f t="shared" si="147"/>
        <v>3.5087719298245612E-2</v>
      </c>
      <c r="AC53" s="316">
        <f>SUM(AC54:AC59)</f>
        <v>0</v>
      </c>
      <c r="AD53" s="316">
        <f>SUM(AD54:AD59)</f>
        <v>0</v>
      </c>
      <c r="AE53" s="337">
        <f t="shared" si="15"/>
        <v>0</v>
      </c>
      <c r="AF53" s="316">
        <f>SUM(AF54:AF59)</f>
        <v>0</v>
      </c>
      <c r="AG53" s="316">
        <f>SUM(AG54:AG59)</f>
        <v>0</v>
      </c>
      <c r="AH53" s="337">
        <f t="shared" si="16"/>
        <v>0</v>
      </c>
      <c r="AI53" s="263" t="e">
        <f t="shared" si="150"/>
        <v>#DIV/0!</v>
      </c>
      <c r="AJ53" s="263" t="e">
        <f t="shared" si="151"/>
        <v>#DIV/0!</v>
      </c>
      <c r="AK53" s="263" t="e">
        <f t="shared" si="152"/>
        <v>#DIV/0!</v>
      </c>
      <c r="AL53" s="337">
        <f>SUM(AL54:AL59)</f>
        <v>196</v>
      </c>
      <c r="AM53" s="337">
        <f>SUM(AM54:AM59)</f>
        <v>509</v>
      </c>
      <c r="AN53" s="337">
        <f t="shared" si="45"/>
        <v>705</v>
      </c>
      <c r="AO53" s="337">
        <f>SUM(AO54:AO59)</f>
        <v>5</v>
      </c>
      <c r="AP53" s="337">
        <f>SUM(AP54:AP59)</f>
        <v>10</v>
      </c>
      <c r="AQ53" s="337">
        <f t="shared" ref="AQ53:AQ54" si="173">SUM(AO53:AP53)</f>
        <v>15</v>
      </c>
      <c r="AR53" s="263">
        <f t="shared" ref="AR53:AR58" si="174">AO53/AL53</f>
        <v>2.5510204081632654E-2</v>
      </c>
      <c r="AS53" s="263">
        <f t="shared" si="23"/>
        <v>1.9646365422396856E-2</v>
      </c>
      <c r="AT53" s="263">
        <f t="shared" si="24"/>
        <v>2.1276595744680851E-2</v>
      </c>
      <c r="AU53" s="117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2"/>
      <c r="JT53" s="112"/>
      <c r="JU53" s="112"/>
      <c r="JV53" s="112"/>
      <c r="JW53" s="112"/>
      <c r="JX53" s="112"/>
      <c r="JY53" s="112"/>
      <c r="JZ53" s="112"/>
      <c r="KA53" s="112"/>
      <c r="KB53" s="112"/>
      <c r="KC53" s="112"/>
      <c r="KD53" s="112"/>
      <c r="KE53" s="112"/>
      <c r="KF53" s="112"/>
      <c r="KG53" s="112"/>
      <c r="KH53" s="112"/>
      <c r="KI53" s="112"/>
      <c r="KJ53" s="112"/>
      <c r="KK53" s="112"/>
      <c r="KL53" s="112"/>
      <c r="KM53" s="112"/>
      <c r="KN53" s="112"/>
      <c r="KO53" s="112"/>
      <c r="KP53" s="112"/>
      <c r="KQ53" s="112"/>
      <c r="KR53" s="112"/>
      <c r="KS53" s="112"/>
      <c r="KT53" s="112"/>
      <c r="KU53" s="112"/>
      <c r="KV53" s="112"/>
      <c r="KW53" s="112"/>
      <c r="KX53" s="112"/>
      <c r="KY53" s="112"/>
      <c r="KZ53" s="112"/>
      <c r="LA53" s="112"/>
      <c r="LB53" s="112"/>
      <c r="LC53" s="112"/>
      <c r="LD53" s="112"/>
      <c r="LE53" s="112"/>
      <c r="LF53" s="112"/>
      <c r="LG53" s="112"/>
      <c r="LH53" s="112"/>
      <c r="LI53" s="112"/>
      <c r="LJ53" s="112"/>
      <c r="LK53" s="112"/>
      <c r="LL53" s="112"/>
      <c r="LM53" s="112"/>
      <c r="LN53" s="112"/>
      <c r="LO53" s="112"/>
      <c r="LP53" s="112"/>
      <c r="LQ53" s="112"/>
      <c r="LR53" s="112"/>
      <c r="LS53" s="112"/>
      <c r="LT53" s="112"/>
      <c r="LU53" s="112"/>
      <c r="LV53" s="112"/>
      <c r="LW53" s="112"/>
      <c r="LX53" s="112"/>
      <c r="LY53" s="112"/>
      <c r="LZ53" s="112"/>
      <c r="MA53" s="112"/>
      <c r="MB53" s="112"/>
      <c r="MC53" s="112"/>
      <c r="MD53" s="112"/>
      <c r="ME53" s="112"/>
      <c r="MF53" s="112"/>
      <c r="MG53" s="112"/>
      <c r="MH53" s="112"/>
      <c r="MI53" s="112"/>
      <c r="MJ53" s="112"/>
      <c r="MK53" s="112"/>
      <c r="ML53" s="112"/>
      <c r="MM53" s="112"/>
      <c r="MN53" s="112"/>
      <c r="MO53" s="112"/>
      <c r="MP53" s="112"/>
      <c r="MQ53" s="112"/>
      <c r="MR53" s="112"/>
      <c r="MS53" s="112"/>
      <c r="MT53" s="112"/>
      <c r="MU53" s="112"/>
      <c r="MV53" s="112"/>
      <c r="MW53" s="112"/>
      <c r="MX53" s="112"/>
      <c r="MY53" s="112"/>
      <c r="MZ53" s="112"/>
      <c r="NA53" s="112"/>
      <c r="NB53" s="112"/>
      <c r="NC53" s="112"/>
      <c r="ND53" s="112"/>
      <c r="NE53" s="112"/>
      <c r="NF53" s="112"/>
      <c r="NG53" s="112"/>
      <c r="NH53" s="112"/>
      <c r="NI53" s="112"/>
      <c r="NJ53" s="112"/>
      <c r="NK53" s="112"/>
      <c r="NL53" s="112"/>
      <c r="NM53" s="112"/>
      <c r="NN53" s="112"/>
      <c r="NO53" s="112"/>
      <c r="NP53" s="112"/>
      <c r="NQ53" s="112"/>
      <c r="NR53" s="112"/>
      <c r="NS53" s="112"/>
      <c r="NT53" s="112"/>
      <c r="NU53" s="112"/>
      <c r="NV53" s="112"/>
      <c r="NW53" s="112"/>
      <c r="NX53" s="112"/>
      <c r="NY53" s="112"/>
      <c r="NZ53" s="112"/>
      <c r="OA53" s="112"/>
      <c r="OB53" s="112"/>
      <c r="OC53" s="112"/>
      <c r="OD53" s="112"/>
      <c r="OE53" s="112"/>
      <c r="OF53" s="112"/>
      <c r="OG53" s="112"/>
      <c r="OH53" s="112"/>
      <c r="OI53" s="112"/>
      <c r="OJ53" s="112"/>
      <c r="OK53" s="112"/>
      <c r="OL53" s="112"/>
      <c r="OM53" s="112"/>
      <c r="ON53" s="112"/>
      <c r="OO53" s="112"/>
      <c r="OP53" s="112"/>
      <c r="OQ53" s="112"/>
      <c r="OR53" s="112"/>
      <c r="OS53" s="112"/>
      <c r="OT53" s="112"/>
      <c r="OU53" s="112"/>
      <c r="OV53" s="112"/>
      <c r="OW53" s="112"/>
      <c r="OX53" s="112"/>
      <c r="OY53" s="112"/>
      <c r="OZ53" s="112"/>
      <c r="PA53" s="112"/>
      <c r="PB53" s="112"/>
      <c r="PC53" s="112"/>
      <c r="PD53" s="112"/>
      <c r="PE53" s="112"/>
      <c r="PF53" s="112"/>
      <c r="PG53" s="112"/>
      <c r="PH53" s="112"/>
      <c r="PI53" s="112"/>
      <c r="PJ53" s="112"/>
      <c r="PK53" s="112"/>
      <c r="PL53" s="112"/>
      <c r="PM53" s="112"/>
      <c r="PN53" s="112"/>
      <c r="PO53" s="112"/>
      <c r="PP53" s="112"/>
      <c r="PQ53" s="112"/>
      <c r="PR53" s="112"/>
      <c r="PS53" s="112"/>
      <c r="PT53" s="112"/>
      <c r="PU53" s="112"/>
      <c r="PV53" s="112"/>
      <c r="PW53" s="112"/>
      <c r="PX53" s="112"/>
      <c r="PY53" s="112"/>
      <c r="PZ53" s="112"/>
      <c r="QA53" s="112"/>
      <c r="QB53" s="112"/>
      <c r="QC53" s="112"/>
      <c r="QD53" s="112"/>
      <c r="QE53" s="112"/>
      <c r="QF53" s="112"/>
      <c r="QG53" s="112"/>
      <c r="QH53" s="112"/>
      <c r="QI53" s="112"/>
      <c r="QJ53" s="112"/>
      <c r="QK53" s="112"/>
      <c r="QL53" s="112"/>
      <c r="QM53" s="112"/>
      <c r="QN53" s="112"/>
      <c r="QO53" s="112"/>
      <c r="QP53" s="112"/>
      <c r="QQ53" s="112"/>
      <c r="QR53" s="112"/>
      <c r="QS53" s="112"/>
      <c r="QT53" s="112"/>
      <c r="QU53" s="112"/>
      <c r="QV53" s="112"/>
      <c r="QW53" s="112"/>
      <c r="QX53" s="112"/>
      <c r="QY53" s="112"/>
      <c r="QZ53" s="112"/>
      <c r="RA53" s="112"/>
      <c r="RB53" s="112"/>
      <c r="RC53" s="112"/>
      <c r="RD53" s="112"/>
      <c r="RE53" s="112"/>
      <c r="RF53" s="112"/>
      <c r="RG53" s="112"/>
      <c r="RH53" s="112"/>
      <c r="RI53" s="112"/>
      <c r="RJ53" s="112"/>
      <c r="RK53" s="112"/>
      <c r="RL53" s="112"/>
      <c r="RM53" s="112"/>
      <c r="RN53" s="112"/>
      <c r="RO53" s="112"/>
      <c r="RP53" s="112"/>
      <c r="RQ53" s="112"/>
      <c r="RR53" s="112"/>
      <c r="RS53" s="112"/>
      <c r="RT53" s="112"/>
      <c r="RU53" s="112"/>
      <c r="RV53" s="112"/>
      <c r="RW53" s="112"/>
      <c r="RX53" s="112"/>
      <c r="RY53" s="112"/>
      <c r="RZ53" s="112"/>
      <c r="SA53" s="112"/>
      <c r="SB53" s="112"/>
      <c r="SC53" s="112"/>
      <c r="SD53" s="112"/>
      <c r="SE53" s="112"/>
      <c r="SF53" s="112"/>
      <c r="SG53" s="112"/>
      <c r="SH53" s="112"/>
      <c r="SI53" s="112"/>
      <c r="SJ53" s="112"/>
      <c r="SK53" s="112"/>
      <c r="SL53" s="112"/>
      <c r="SM53" s="112"/>
      <c r="SN53" s="112"/>
      <c r="SO53" s="112"/>
      <c r="SP53" s="112"/>
      <c r="SQ53" s="112"/>
      <c r="SR53" s="112"/>
      <c r="SS53" s="112"/>
      <c r="ST53" s="112"/>
      <c r="SU53" s="112"/>
      <c r="SV53" s="112"/>
      <c r="SW53" s="112"/>
      <c r="SX53" s="112"/>
      <c r="SY53" s="112"/>
      <c r="SZ53" s="112"/>
      <c r="TA53" s="112"/>
      <c r="TB53" s="112"/>
      <c r="TC53" s="112"/>
      <c r="TD53" s="112"/>
      <c r="TE53" s="112"/>
      <c r="TF53" s="112"/>
      <c r="TG53" s="112"/>
      <c r="TH53" s="112"/>
      <c r="TI53" s="112"/>
      <c r="TJ53" s="112"/>
      <c r="TK53" s="112"/>
      <c r="TL53" s="112"/>
      <c r="TM53" s="112"/>
      <c r="TN53" s="112"/>
      <c r="TO53" s="112"/>
      <c r="TP53" s="112"/>
      <c r="TQ53" s="112"/>
      <c r="TR53" s="112"/>
      <c r="TS53" s="112"/>
      <c r="TT53" s="112"/>
      <c r="TU53" s="112"/>
      <c r="TV53" s="112"/>
      <c r="TW53" s="112"/>
      <c r="TX53" s="112"/>
      <c r="TY53" s="112"/>
      <c r="TZ53" s="112"/>
      <c r="UA53" s="112"/>
      <c r="UB53" s="112"/>
      <c r="UC53" s="112"/>
      <c r="UD53" s="112"/>
      <c r="UE53" s="112"/>
      <c r="UF53" s="112"/>
      <c r="UG53" s="112"/>
      <c r="UH53" s="112"/>
      <c r="UI53" s="112"/>
      <c r="UJ53" s="112"/>
      <c r="UK53" s="112"/>
      <c r="UL53" s="112"/>
      <c r="UM53" s="112"/>
      <c r="UN53" s="112"/>
      <c r="UO53" s="112"/>
      <c r="UP53" s="112"/>
      <c r="UQ53" s="112"/>
      <c r="UR53" s="112"/>
      <c r="US53" s="112"/>
      <c r="UT53" s="112"/>
      <c r="UU53" s="112"/>
      <c r="UV53" s="112"/>
      <c r="UW53" s="112"/>
      <c r="UX53" s="112"/>
      <c r="UY53" s="112"/>
      <c r="UZ53" s="112"/>
      <c r="VA53" s="112"/>
      <c r="VB53" s="112"/>
      <c r="VC53" s="112"/>
      <c r="VD53" s="112"/>
      <c r="VE53" s="112"/>
      <c r="VF53" s="112"/>
      <c r="VG53" s="112"/>
      <c r="VH53" s="112"/>
      <c r="VI53" s="112"/>
      <c r="VJ53" s="112"/>
      <c r="VK53" s="112"/>
      <c r="VL53" s="112"/>
      <c r="VM53" s="112"/>
      <c r="VN53" s="112"/>
      <c r="VO53" s="112"/>
      <c r="VP53" s="112"/>
      <c r="VQ53" s="112"/>
      <c r="VR53" s="112"/>
      <c r="VS53" s="112"/>
      <c r="VT53" s="112"/>
      <c r="VU53" s="112"/>
      <c r="VV53" s="112"/>
      <c r="VW53" s="112"/>
      <c r="VX53" s="112"/>
      <c r="VY53" s="112"/>
      <c r="VZ53" s="112"/>
      <c r="WA53" s="112"/>
      <c r="WB53" s="112"/>
      <c r="WC53" s="112"/>
      <c r="WD53" s="112"/>
      <c r="WE53" s="112"/>
      <c r="WF53" s="112"/>
      <c r="WG53" s="112"/>
      <c r="WH53" s="112"/>
      <c r="WI53" s="112"/>
      <c r="WJ53" s="112"/>
      <c r="WK53" s="112"/>
      <c r="WL53" s="112"/>
      <c r="WM53" s="112"/>
      <c r="WN53" s="112"/>
      <c r="WO53" s="112"/>
      <c r="WP53" s="112"/>
      <c r="WQ53" s="112"/>
      <c r="WR53" s="112"/>
      <c r="WS53" s="112"/>
      <c r="WT53" s="112"/>
      <c r="WU53" s="112"/>
      <c r="WV53" s="112"/>
      <c r="WW53" s="112"/>
      <c r="WX53" s="112"/>
      <c r="WY53" s="112"/>
      <c r="WZ53" s="112"/>
      <c r="XA53" s="112"/>
      <c r="XB53" s="112"/>
      <c r="XC53" s="112"/>
      <c r="XD53" s="112"/>
      <c r="XE53" s="112"/>
      <c r="XF53" s="112"/>
      <c r="XG53" s="112"/>
      <c r="XH53" s="112"/>
      <c r="XI53" s="112"/>
      <c r="XJ53" s="112"/>
      <c r="XK53" s="112"/>
      <c r="XL53" s="112"/>
      <c r="XM53" s="112"/>
      <c r="XN53" s="112"/>
      <c r="XO53" s="112"/>
      <c r="XP53" s="112"/>
      <c r="XQ53" s="112"/>
      <c r="XR53" s="112"/>
      <c r="XS53" s="112"/>
      <c r="XT53" s="112"/>
      <c r="XU53" s="112"/>
      <c r="XV53" s="112"/>
      <c r="XW53" s="112"/>
      <c r="XX53" s="112"/>
      <c r="XY53" s="112"/>
      <c r="XZ53" s="112"/>
      <c r="YA53" s="112"/>
      <c r="YB53" s="112"/>
      <c r="YC53" s="112"/>
      <c r="YD53" s="112"/>
      <c r="YE53" s="112"/>
      <c r="YF53" s="112"/>
      <c r="YG53" s="112"/>
      <c r="YH53" s="112"/>
      <c r="YI53" s="112"/>
      <c r="YJ53" s="112"/>
      <c r="YK53" s="112"/>
      <c r="YL53" s="112"/>
      <c r="YM53" s="112"/>
      <c r="YN53" s="112"/>
      <c r="YO53" s="112"/>
      <c r="YP53" s="112"/>
      <c r="YQ53" s="112"/>
      <c r="YR53" s="112"/>
      <c r="YS53" s="112"/>
      <c r="YT53" s="112"/>
      <c r="YU53" s="112"/>
      <c r="YV53" s="112"/>
      <c r="YW53" s="112"/>
      <c r="YX53" s="112"/>
      <c r="YY53" s="112"/>
      <c r="YZ53" s="112"/>
      <c r="ZA53" s="112"/>
      <c r="ZB53" s="112"/>
      <c r="ZC53" s="112"/>
      <c r="ZD53" s="112"/>
      <c r="ZE53" s="112"/>
      <c r="ZF53" s="112"/>
      <c r="ZG53" s="112"/>
      <c r="ZH53" s="112"/>
      <c r="ZI53" s="112"/>
      <c r="ZJ53" s="112"/>
      <c r="ZK53" s="112"/>
      <c r="ZL53" s="112"/>
      <c r="ZM53" s="112"/>
      <c r="ZN53" s="112"/>
      <c r="ZO53" s="112"/>
      <c r="ZP53" s="112"/>
      <c r="ZQ53" s="112"/>
      <c r="ZR53" s="112"/>
      <c r="ZS53" s="112"/>
      <c r="ZT53" s="112"/>
      <c r="ZU53" s="112"/>
      <c r="ZV53" s="112"/>
      <c r="ZW53" s="112"/>
      <c r="ZX53" s="112"/>
      <c r="ZY53" s="112"/>
      <c r="ZZ53" s="112"/>
      <c r="AAA53" s="112"/>
      <c r="AAB53" s="112"/>
      <c r="AAC53" s="112"/>
      <c r="AAD53" s="112"/>
      <c r="AAE53" s="112"/>
      <c r="AAF53" s="112"/>
      <c r="AAG53" s="112"/>
      <c r="AAH53" s="112"/>
      <c r="AAI53" s="112"/>
      <c r="AAJ53" s="112"/>
      <c r="AAK53" s="112"/>
      <c r="AAL53" s="112"/>
      <c r="AAM53" s="112"/>
      <c r="AAN53" s="112"/>
      <c r="AAO53" s="112"/>
      <c r="AAP53" s="112"/>
      <c r="AAQ53" s="112"/>
      <c r="AAR53" s="112"/>
      <c r="AAS53" s="112"/>
      <c r="AAT53" s="112"/>
      <c r="AAU53" s="112"/>
      <c r="AAV53" s="112"/>
      <c r="AAW53" s="112"/>
      <c r="AAX53" s="112"/>
      <c r="AAY53" s="112"/>
      <c r="AAZ53" s="112"/>
      <c r="ABA53" s="112"/>
      <c r="ABB53" s="112"/>
      <c r="ABC53" s="112"/>
      <c r="ABD53" s="112"/>
      <c r="ABE53" s="112"/>
      <c r="ABF53" s="112"/>
      <c r="ABG53" s="112"/>
      <c r="ABH53" s="112"/>
      <c r="ABI53" s="112"/>
      <c r="ABJ53" s="112"/>
      <c r="ABK53" s="112"/>
      <c r="ABL53" s="112"/>
      <c r="ABM53" s="112"/>
      <c r="ABN53" s="112"/>
      <c r="ABO53" s="112"/>
      <c r="ABP53" s="112"/>
      <c r="ABQ53" s="112"/>
      <c r="ABR53" s="112"/>
      <c r="ABS53" s="112"/>
      <c r="ABT53" s="112"/>
      <c r="ABU53" s="112"/>
      <c r="ABV53" s="112"/>
      <c r="ABW53" s="112"/>
      <c r="ABX53" s="112"/>
      <c r="ABY53" s="112"/>
      <c r="ABZ53" s="112"/>
      <c r="ACA53" s="112"/>
      <c r="ACB53" s="112"/>
      <c r="ACC53" s="112"/>
      <c r="ACD53" s="112"/>
      <c r="ACE53" s="112"/>
      <c r="ACF53" s="112"/>
      <c r="ACG53" s="112"/>
      <c r="ACH53" s="112"/>
      <c r="ACI53" s="112"/>
      <c r="ACJ53" s="112"/>
      <c r="ACK53" s="112"/>
      <c r="ACL53" s="112"/>
      <c r="ACM53" s="112"/>
      <c r="ACN53" s="112"/>
      <c r="ACO53" s="112"/>
      <c r="ACP53" s="112"/>
      <c r="ACQ53" s="112"/>
      <c r="ACR53" s="112"/>
      <c r="ACS53" s="112"/>
      <c r="ACT53" s="112"/>
      <c r="ACU53" s="112"/>
      <c r="ACV53" s="112"/>
      <c r="ACW53" s="112"/>
      <c r="ACX53" s="112"/>
      <c r="ACY53" s="112"/>
      <c r="ACZ53" s="112"/>
      <c r="ADA53" s="112"/>
      <c r="ADB53" s="112"/>
      <c r="ADC53" s="112"/>
      <c r="ADD53" s="112"/>
      <c r="ADE53" s="112"/>
      <c r="ADF53" s="112"/>
      <c r="ADG53" s="112"/>
      <c r="ADH53" s="112"/>
      <c r="ADI53" s="112"/>
      <c r="ADJ53" s="112"/>
      <c r="ADK53" s="112"/>
      <c r="ADL53" s="112"/>
      <c r="ADM53" s="112"/>
      <c r="ADN53" s="112"/>
      <c r="ADO53" s="112"/>
      <c r="ADP53" s="112"/>
      <c r="ADQ53" s="112"/>
      <c r="ADR53" s="112"/>
      <c r="ADS53" s="112"/>
      <c r="ADT53" s="112"/>
      <c r="ADU53" s="112"/>
      <c r="ADV53" s="112"/>
      <c r="ADW53" s="112"/>
      <c r="ADX53" s="112"/>
      <c r="ADY53" s="112"/>
      <c r="ADZ53" s="112"/>
      <c r="AEA53" s="112"/>
      <c r="AEB53" s="112"/>
      <c r="AEC53" s="112"/>
      <c r="AED53" s="112"/>
      <c r="AEE53" s="112"/>
      <c r="AEF53" s="112"/>
      <c r="AEG53" s="112"/>
      <c r="AEH53" s="112"/>
      <c r="AEI53" s="112"/>
      <c r="AEJ53" s="112"/>
      <c r="AEK53" s="112"/>
      <c r="AEL53" s="112"/>
      <c r="AEM53" s="112"/>
      <c r="AEN53" s="112"/>
      <c r="AEO53" s="112"/>
      <c r="AEP53" s="112"/>
      <c r="AEQ53" s="112"/>
      <c r="AER53" s="112"/>
      <c r="AES53" s="112"/>
      <c r="AET53" s="112"/>
      <c r="AEU53" s="112"/>
      <c r="AEV53" s="112"/>
      <c r="AEW53" s="112"/>
      <c r="AEX53" s="112"/>
      <c r="AEY53" s="112"/>
      <c r="AEZ53" s="112"/>
      <c r="AFA53" s="112"/>
      <c r="AFB53" s="112"/>
      <c r="AFC53" s="112"/>
      <c r="AFD53" s="112"/>
      <c r="AFE53" s="112"/>
      <c r="AFF53" s="112"/>
      <c r="AFG53" s="112"/>
      <c r="AFH53" s="112"/>
      <c r="AFI53" s="112"/>
      <c r="AFJ53" s="112"/>
      <c r="AFK53" s="112"/>
      <c r="AFL53" s="112"/>
      <c r="AFM53" s="112"/>
      <c r="AFN53" s="112"/>
      <c r="AFO53" s="112"/>
      <c r="AFP53" s="112"/>
      <c r="AFQ53" s="112"/>
      <c r="AFR53" s="112"/>
      <c r="AFS53" s="112"/>
      <c r="AFT53" s="112"/>
      <c r="AFU53" s="112"/>
      <c r="AFV53" s="112"/>
      <c r="AFW53" s="112"/>
      <c r="AFX53" s="112"/>
      <c r="AFY53" s="112"/>
      <c r="AFZ53" s="112"/>
      <c r="AGA53" s="112"/>
      <c r="AGB53" s="112"/>
      <c r="AGC53" s="112"/>
      <c r="AGD53" s="112"/>
      <c r="AGE53" s="112"/>
      <c r="AGF53" s="112"/>
      <c r="AGG53" s="112"/>
      <c r="AGH53" s="112"/>
      <c r="AGI53" s="112"/>
      <c r="AGJ53" s="112"/>
      <c r="AGK53" s="112"/>
      <c r="AGL53" s="112"/>
      <c r="AGM53" s="112"/>
      <c r="AGN53" s="112"/>
      <c r="AGO53" s="112"/>
      <c r="AGP53" s="112"/>
      <c r="AGQ53" s="112"/>
      <c r="AGR53" s="112"/>
      <c r="AGS53" s="112"/>
      <c r="AGT53" s="112"/>
      <c r="AGU53" s="112"/>
      <c r="AGV53" s="112"/>
      <c r="AGW53" s="112"/>
      <c r="AGX53" s="112"/>
      <c r="AGY53" s="112"/>
      <c r="AGZ53" s="112"/>
      <c r="AHA53" s="112"/>
      <c r="AHB53" s="112"/>
      <c r="AHC53" s="112"/>
      <c r="AHD53" s="112"/>
      <c r="AHE53" s="112"/>
      <c r="AHF53" s="112"/>
      <c r="AHG53" s="112"/>
      <c r="AHH53" s="112"/>
      <c r="AHI53" s="112"/>
      <c r="AHJ53" s="112"/>
      <c r="AHK53" s="112"/>
      <c r="AHL53" s="112"/>
      <c r="AHM53" s="112"/>
      <c r="AHN53" s="112"/>
      <c r="AHO53" s="112"/>
      <c r="AHP53" s="112"/>
      <c r="AHQ53" s="112"/>
      <c r="AHR53" s="112"/>
      <c r="AHS53" s="112"/>
      <c r="AHT53" s="112"/>
      <c r="AHU53" s="112"/>
      <c r="AHV53" s="112"/>
      <c r="AHW53" s="112"/>
      <c r="AHX53" s="112"/>
      <c r="AHY53" s="112"/>
      <c r="AHZ53" s="112"/>
      <c r="AIA53" s="112"/>
      <c r="AIB53" s="112"/>
      <c r="AIC53" s="112"/>
      <c r="AID53" s="112"/>
      <c r="AIE53" s="112"/>
      <c r="AIF53" s="112"/>
      <c r="AIG53" s="112"/>
      <c r="AIH53" s="112"/>
      <c r="AII53" s="112"/>
      <c r="AIJ53" s="112"/>
      <c r="AIK53" s="112"/>
      <c r="AIL53" s="112"/>
      <c r="AIM53" s="112"/>
      <c r="AIN53" s="112"/>
      <c r="AIO53" s="112"/>
      <c r="AIP53" s="112"/>
      <c r="AIQ53" s="112"/>
      <c r="AIR53" s="112"/>
      <c r="AIS53" s="112"/>
      <c r="AIT53" s="112"/>
      <c r="AIU53" s="112"/>
      <c r="AIV53" s="112"/>
      <c r="AIW53" s="112"/>
      <c r="AIX53" s="112"/>
      <c r="AIY53" s="112"/>
      <c r="AIZ53" s="112"/>
      <c r="AJA53" s="112"/>
      <c r="AJB53" s="112"/>
      <c r="AJC53" s="112"/>
      <c r="AJD53" s="112"/>
      <c r="AJE53" s="112"/>
      <c r="AJF53" s="112"/>
      <c r="AJG53" s="112"/>
      <c r="AJH53" s="112"/>
      <c r="AJI53" s="112"/>
      <c r="AJJ53" s="112"/>
      <c r="AJK53" s="112"/>
      <c r="AJL53" s="112"/>
      <c r="AJM53" s="112"/>
      <c r="AJN53" s="112"/>
      <c r="AJO53" s="112"/>
      <c r="AJP53" s="112"/>
      <c r="AJQ53" s="112"/>
      <c r="AJR53" s="112"/>
      <c r="AJS53" s="112"/>
      <c r="AJT53" s="112"/>
      <c r="AJU53" s="112"/>
      <c r="AJV53" s="112"/>
      <c r="AJW53" s="112"/>
      <c r="AJX53" s="112"/>
      <c r="AJY53" s="112"/>
      <c r="AJZ53" s="112"/>
      <c r="AKA53" s="112"/>
      <c r="AKB53" s="112"/>
      <c r="AKC53" s="112"/>
      <c r="AKD53" s="112"/>
      <c r="AKE53" s="112"/>
      <c r="AKF53" s="112"/>
      <c r="AKG53" s="112"/>
      <c r="AKH53" s="112"/>
      <c r="AKI53" s="112"/>
      <c r="AKJ53" s="112"/>
      <c r="AKK53" s="112"/>
      <c r="AKL53" s="112"/>
      <c r="AKM53" s="112"/>
      <c r="AKN53" s="112"/>
      <c r="AKO53" s="112"/>
      <c r="AKP53" s="112"/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2"/>
      <c r="AMI53" s="112"/>
      <c r="AMJ53" s="112"/>
      <c r="AMK53" s="112"/>
      <c r="AML53" s="112"/>
      <c r="AMM53" s="112"/>
      <c r="AMN53" s="112"/>
      <c r="AMO53" s="112"/>
      <c r="AMP53" s="112"/>
      <c r="AMQ53" s="112"/>
      <c r="AMR53" s="112"/>
      <c r="AMS53" s="112"/>
      <c r="AMT53" s="112"/>
      <c r="AMU53" s="112"/>
      <c r="AMV53" s="112"/>
      <c r="AMW53" s="112"/>
      <c r="AMX53" s="112"/>
      <c r="AMY53" s="112"/>
      <c r="AMZ53" s="112"/>
      <c r="ANA53" s="112"/>
      <c r="ANB53" s="112"/>
      <c r="ANC53" s="112"/>
      <c r="AND53" s="112"/>
      <c r="ANE53" s="112"/>
      <c r="ANF53" s="112"/>
      <c r="ANG53" s="112"/>
      <c r="ANH53" s="112"/>
      <c r="ANI53" s="112"/>
      <c r="ANJ53" s="112"/>
      <c r="ANK53" s="112"/>
      <c r="ANL53" s="112"/>
      <c r="ANM53" s="112"/>
      <c r="ANN53" s="112"/>
      <c r="ANO53" s="112"/>
      <c r="ANP53" s="112"/>
      <c r="ANQ53" s="112"/>
      <c r="ANR53" s="112"/>
      <c r="ANS53" s="112"/>
      <c r="ANT53" s="112"/>
      <c r="ANU53" s="112"/>
      <c r="ANV53" s="112"/>
      <c r="ANW53" s="112"/>
      <c r="ANX53" s="112"/>
      <c r="ANY53" s="112"/>
      <c r="ANZ53" s="112"/>
      <c r="AOA53" s="112"/>
      <c r="AOB53" s="112"/>
      <c r="AOC53" s="112"/>
      <c r="AOD53" s="112"/>
      <c r="AOE53" s="112"/>
      <c r="AOF53" s="112"/>
      <c r="AOG53" s="112"/>
      <c r="AOH53" s="112"/>
      <c r="AOI53" s="112"/>
      <c r="AOJ53" s="112"/>
      <c r="AOK53" s="112"/>
      <c r="AOL53" s="112"/>
      <c r="AOM53" s="112"/>
      <c r="AON53" s="112"/>
      <c r="AOO53" s="112"/>
      <c r="AOP53" s="112"/>
      <c r="AOQ53" s="112"/>
      <c r="AOR53" s="112"/>
      <c r="AOS53" s="112"/>
      <c r="AOT53" s="112"/>
      <c r="AOU53" s="112"/>
      <c r="AOV53" s="112"/>
      <c r="AOW53" s="112"/>
      <c r="AOX53" s="112"/>
      <c r="AOY53" s="112"/>
      <c r="AOZ53" s="112"/>
      <c r="APA53" s="112"/>
      <c r="APB53" s="112"/>
      <c r="APC53" s="112"/>
      <c r="APD53" s="112"/>
      <c r="APE53" s="112"/>
      <c r="APF53" s="112"/>
      <c r="APG53" s="112"/>
      <c r="APH53" s="112"/>
      <c r="API53" s="112"/>
      <c r="APJ53" s="112"/>
      <c r="APK53" s="112"/>
      <c r="APL53" s="112"/>
      <c r="APM53" s="112"/>
      <c r="APN53" s="112"/>
      <c r="APO53" s="112"/>
      <c r="APP53" s="112"/>
      <c r="APQ53" s="112"/>
      <c r="APR53" s="112"/>
      <c r="APS53" s="112"/>
      <c r="APT53" s="112"/>
      <c r="APU53" s="112"/>
      <c r="APV53" s="112"/>
      <c r="APW53" s="112"/>
      <c r="APX53" s="112"/>
      <c r="APY53" s="112"/>
      <c r="APZ53" s="112"/>
      <c r="AQA53" s="112"/>
      <c r="AQB53" s="112"/>
      <c r="AQC53" s="112"/>
      <c r="AQD53" s="112"/>
      <c r="AQE53" s="112"/>
      <c r="AQF53" s="112"/>
      <c r="AQG53" s="112"/>
      <c r="AQH53" s="112"/>
      <c r="AQI53" s="112"/>
      <c r="AQJ53" s="112"/>
      <c r="AQK53" s="112"/>
      <c r="AQL53" s="112"/>
      <c r="AQM53" s="112"/>
      <c r="AQN53" s="112"/>
      <c r="AQO53" s="112"/>
      <c r="AQP53" s="112"/>
      <c r="AQQ53" s="112"/>
      <c r="AQR53" s="112"/>
      <c r="AQS53" s="112"/>
      <c r="AQT53" s="112"/>
      <c r="AQU53" s="112"/>
      <c r="AQV53" s="112"/>
      <c r="AQW53" s="112"/>
      <c r="AQX53" s="112"/>
      <c r="AQY53" s="112"/>
      <c r="AQZ53" s="112"/>
      <c r="ARA53" s="112"/>
      <c r="ARB53" s="112"/>
      <c r="ARC53" s="112"/>
      <c r="ARD53" s="112"/>
      <c r="ARE53" s="112"/>
      <c r="ARF53" s="112"/>
      <c r="ARG53" s="112"/>
      <c r="ARH53" s="112"/>
      <c r="ARI53" s="112"/>
      <c r="ARJ53" s="112"/>
      <c r="ARK53" s="112"/>
      <c r="ARL53" s="112"/>
      <c r="ARM53" s="112"/>
      <c r="ARN53" s="112"/>
      <c r="ARO53" s="112"/>
      <c r="ARP53" s="112"/>
      <c r="ARQ53" s="112"/>
      <c r="ARR53" s="112"/>
      <c r="ARS53" s="112"/>
      <c r="ART53" s="112"/>
      <c r="ARU53" s="112"/>
      <c r="ARV53" s="112"/>
      <c r="ARW53" s="112"/>
      <c r="ARX53" s="112"/>
      <c r="ARY53" s="112"/>
      <c r="ARZ53" s="112"/>
      <c r="ASA53" s="112"/>
      <c r="ASB53" s="112"/>
      <c r="ASC53" s="112"/>
      <c r="ASD53" s="112"/>
      <c r="ASE53" s="112"/>
      <c r="ASF53" s="112"/>
      <c r="ASG53" s="112"/>
      <c r="ASH53" s="112"/>
      <c r="ASI53" s="112"/>
      <c r="ASJ53" s="112"/>
      <c r="ASK53" s="112"/>
      <c r="ASL53" s="112"/>
      <c r="ASM53" s="112"/>
      <c r="ASN53" s="112"/>
      <c r="ASO53" s="112"/>
      <c r="ASP53" s="112"/>
      <c r="ASQ53" s="112"/>
      <c r="ASR53" s="112"/>
      <c r="ASS53" s="112"/>
      <c r="AST53" s="112"/>
      <c r="ASU53" s="112"/>
      <c r="ASV53" s="112"/>
      <c r="ASW53" s="112"/>
      <c r="ASX53" s="112"/>
      <c r="ASY53" s="112"/>
      <c r="ASZ53" s="112"/>
      <c r="ATA53" s="112"/>
      <c r="ATB53" s="112"/>
      <c r="ATC53" s="112"/>
      <c r="ATD53" s="112"/>
      <c r="ATE53" s="112"/>
      <c r="ATF53" s="112"/>
      <c r="ATG53" s="112"/>
      <c r="ATH53" s="112"/>
      <c r="ATI53" s="112"/>
      <c r="ATJ53" s="112"/>
      <c r="ATK53" s="112"/>
      <c r="ATL53" s="112"/>
      <c r="ATM53" s="112"/>
      <c r="ATN53" s="112"/>
      <c r="ATO53" s="112"/>
      <c r="ATP53" s="112"/>
      <c r="ATQ53" s="112"/>
      <c r="ATR53" s="112"/>
      <c r="ATS53" s="112"/>
      <c r="ATT53" s="112"/>
      <c r="ATU53" s="112"/>
      <c r="ATV53" s="112"/>
      <c r="ATW53" s="112"/>
      <c r="ATX53" s="112"/>
      <c r="ATY53" s="112"/>
      <c r="ATZ53" s="112"/>
      <c r="AUA53" s="112"/>
      <c r="AUB53" s="112"/>
      <c r="AUC53" s="112"/>
      <c r="AUD53" s="112"/>
      <c r="AUE53" s="112"/>
      <c r="AUF53" s="112"/>
      <c r="AUG53" s="112"/>
      <c r="AUH53" s="112"/>
      <c r="AUI53" s="112"/>
      <c r="AUJ53" s="112"/>
      <c r="AUK53" s="112"/>
      <c r="AUL53" s="112"/>
      <c r="AUM53" s="112"/>
      <c r="AUN53" s="112"/>
      <c r="AUO53" s="112"/>
      <c r="AUP53" s="112"/>
      <c r="AUQ53" s="112"/>
      <c r="AUR53" s="112"/>
      <c r="AUS53" s="112"/>
      <c r="AUT53" s="112"/>
      <c r="AUU53" s="112"/>
      <c r="AUV53" s="112"/>
      <c r="AUW53" s="112"/>
      <c r="AUX53" s="112"/>
      <c r="AUY53" s="112"/>
      <c r="AUZ53" s="112"/>
      <c r="AVA53" s="112"/>
      <c r="AVB53" s="112"/>
      <c r="AVC53" s="112"/>
      <c r="AVD53" s="112"/>
      <c r="AVE53" s="112"/>
      <c r="AVF53" s="112"/>
      <c r="AVG53" s="112"/>
      <c r="AVH53" s="112"/>
      <c r="AVI53" s="112"/>
      <c r="AVJ53" s="112"/>
      <c r="AVK53" s="112"/>
      <c r="AVL53" s="112"/>
      <c r="AVM53" s="112"/>
      <c r="AVN53" s="112"/>
      <c r="AVO53" s="112"/>
      <c r="AVP53" s="112"/>
      <c r="AVQ53" s="112"/>
      <c r="AVR53" s="112"/>
      <c r="AVS53" s="112"/>
      <c r="AVT53" s="112"/>
      <c r="AVU53" s="112"/>
      <c r="AVV53" s="112"/>
      <c r="AVW53" s="112"/>
      <c r="AVX53" s="112"/>
      <c r="AVY53" s="112"/>
      <c r="AVZ53" s="112"/>
      <c r="AWA53" s="112"/>
      <c r="AWB53" s="112"/>
      <c r="AWC53" s="112"/>
      <c r="AWD53" s="112"/>
      <c r="AWE53" s="112"/>
      <c r="AWF53" s="112"/>
      <c r="AWG53" s="112"/>
      <c r="AWH53" s="112"/>
      <c r="AWI53" s="112"/>
      <c r="AWJ53" s="112"/>
      <c r="AWK53" s="112"/>
      <c r="AWL53" s="112"/>
      <c r="AWM53" s="112"/>
      <c r="AWN53" s="112"/>
      <c r="AWO53" s="112"/>
      <c r="AWP53" s="112"/>
      <c r="AWQ53" s="112"/>
      <c r="AWR53" s="112"/>
      <c r="AWS53" s="112"/>
      <c r="AWT53" s="112"/>
      <c r="AWU53" s="112"/>
      <c r="AWV53" s="112"/>
      <c r="AWW53" s="112"/>
      <c r="AWX53" s="112"/>
      <c r="AWY53" s="112"/>
      <c r="AWZ53" s="112"/>
      <c r="AXA53" s="112"/>
      <c r="AXB53" s="112"/>
      <c r="AXC53" s="112"/>
      <c r="AXD53" s="112"/>
      <c r="AXE53" s="112"/>
      <c r="AXF53" s="112"/>
      <c r="AXG53" s="112"/>
      <c r="AXH53" s="112"/>
      <c r="AXI53" s="112"/>
      <c r="AXJ53" s="112"/>
      <c r="AXK53" s="112"/>
      <c r="AXL53" s="112"/>
      <c r="AXM53" s="112"/>
      <c r="AXN53" s="112"/>
      <c r="AXO53" s="112"/>
      <c r="AXP53" s="112"/>
      <c r="AXQ53" s="112"/>
      <c r="AXR53" s="112"/>
      <c r="AXS53" s="112"/>
      <c r="AXT53" s="112"/>
      <c r="AXU53" s="112"/>
      <c r="AXV53" s="112"/>
      <c r="AXW53" s="112"/>
      <c r="AXX53" s="112"/>
      <c r="AXY53" s="112"/>
      <c r="AXZ53" s="112"/>
      <c r="AYA53" s="112"/>
      <c r="AYB53" s="112"/>
      <c r="AYC53" s="112"/>
      <c r="AYD53" s="112"/>
      <c r="AYE53" s="112"/>
      <c r="AYF53" s="112"/>
      <c r="AYG53" s="112"/>
      <c r="AYH53" s="112"/>
      <c r="AYI53" s="112"/>
      <c r="AYJ53" s="112"/>
      <c r="AYK53" s="112"/>
      <c r="AYL53" s="112"/>
      <c r="AYM53" s="112"/>
      <c r="AYN53" s="112"/>
      <c r="AYO53" s="112"/>
      <c r="AYP53" s="112"/>
      <c r="AYQ53" s="112"/>
      <c r="AYR53" s="112"/>
      <c r="AYS53" s="112"/>
      <c r="AYT53" s="112"/>
      <c r="AYU53" s="112"/>
      <c r="AYV53" s="112"/>
      <c r="AYW53" s="112"/>
      <c r="AYX53" s="112"/>
      <c r="AYY53" s="112"/>
      <c r="AYZ53" s="112"/>
      <c r="AZA53" s="112"/>
      <c r="AZB53" s="112"/>
      <c r="AZC53" s="112"/>
      <c r="AZD53" s="112"/>
      <c r="AZE53" s="112"/>
      <c r="AZF53" s="112"/>
      <c r="AZG53" s="112"/>
      <c r="AZH53" s="112"/>
      <c r="AZI53" s="112"/>
      <c r="AZJ53" s="112"/>
      <c r="AZK53" s="112"/>
      <c r="AZL53" s="112"/>
      <c r="AZM53" s="112"/>
      <c r="AZN53" s="112"/>
      <c r="AZO53" s="112"/>
      <c r="AZP53" s="112"/>
      <c r="AZQ53" s="112"/>
      <c r="AZR53" s="112"/>
      <c r="AZS53" s="112"/>
      <c r="AZT53" s="112"/>
      <c r="AZU53" s="112"/>
      <c r="AZV53" s="112"/>
      <c r="AZW53" s="112"/>
      <c r="AZX53" s="112"/>
      <c r="AZY53" s="112"/>
      <c r="AZZ53" s="112"/>
      <c r="BAA53" s="112"/>
      <c r="BAB53" s="112"/>
      <c r="BAC53" s="112"/>
      <c r="BAD53" s="112"/>
      <c r="BAE53" s="112"/>
      <c r="BAF53" s="112"/>
      <c r="BAG53" s="112"/>
      <c r="BAH53" s="112"/>
      <c r="BAI53" s="112"/>
      <c r="BAJ53" s="112"/>
      <c r="BAK53" s="112"/>
      <c r="BAL53" s="112"/>
      <c r="BAM53" s="112"/>
      <c r="BAN53" s="112"/>
      <c r="BAO53" s="112"/>
      <c r="BAP53" s="112"/>
      <c r="BAQ53" s="112"/>
      <c r="BAR53" s="112"/>
      <c r="BAS53" s="112"/>
      <c r="BAT53" s="112"/>
      <c r="BAU53" s="112"/>
      <c r="BAV53" s="112"/>
      <c r="BAW53" s="112"/>
      <c r="BAX53" s="112"/>
      <c r="BAY53" s="112"/>
      <c r="BAZ53" s="112"/>
      <c r="BBA53" s="112"/>
      <c r="BBB53" s="112"/>
      <c r="BBC53" s="112"/>
      <c r="BBD53" s="112"/>
      <c r="BBE53" s="112"/>
      <c r="BBF53" s="112"/>
      <c r="BBG53" s="112"/>
      <c r="BBH53" s="112"/>
      <c r="BBI53" s="112"/>
      <c r="BBJ53" s="112"/>
      <c r="BBK53" s="112"/>
      <c r="BBL53" s="112"/>
      <c r="BBM53" s="112"/>
      <c r="BBN53" s="112"/>
      <c r="BBO53" s="112"/>
      <c r="BBP53" s="112"/>
      <c r="BBQ53" s="112"/>
      <c r="BBR53" s="112"/>
      <c r="BBS53" s="112"/>
      <c r="BBT53" s="112"/>
      <c r="BBU53" s="112"/>
      <c r="BBV53" s="112"/>
      <c r="BBW53" s="112"/>
      <c r="BBX53" s="112"/>
      <c r="BBY53" s="112"/>
      <c r="BBZ53" s="112"/>
      <c r="BCA53" s="112"/>
      <c r="BCB53" s="112"/>
      <c r="BCC53" s="112"/>
      <c r="BCD53" s="112"/>
      <c r="BCE53" s="112"/>
      <c r="BCF53" s="112"/>
      <c r="BCG53" s="112"/>
      <c r="BCH53" s="112"/>
      <c r="BCI53" s="112"/>
      <c r="BCJ53" s="112"/>
      <c r="BCK53" s="112"/>
      <c r="BCL53" s="112"/>
      <c r="BCM53" s="112"/>
      <c r="BCN53" s="112"/>
      <c r="BCO53" s="112"/>
      <c r="BCP53" s="112"/>
      <c r="BCQ53" s="112"/>
      <c r="BCR53" s="112"/>
      <c r="BCS53" s="112"/>
      <c r="BCT53" s="112"/>
      <c r="BCU53" s="112"/>
      <c r="BCV53" s="112"/>
      <c r="BCW53" s="112"/>
      <c r="BCX53" s="112"/>
      <c r="BCY53" s="112"/>
      <c r="BCZ53" s="112"/>
      <c r="BDA53" s="112"/>
      <c r="BDB53" s="112"/>
      <c r="BDC53" s="112"/>
      <c r="BDD53" s="112"/>
      <c r="BDE53" s="112"/>
      <c r="BDF53" s="112"/>
      <c r="BDG53" s="112"/>
      <c r="BDH53" s="112"/>
      <c r="BDI53" s="112"/>
      <c r="BDJ53" s="112"/>
      <c r="BDK53" s="112"/>
      <c r="BDL53" s="112"/>
      <c r="BDM53" s="112"/>
      <c r="BDN53" s="112"/>
      <c r="BDO53" s="112"/>
      <c r="BDP53" s="112"/>
      <c r="BDQ53" s="112"/>
      <c r="BDR53" s="112"/>
      <c r="BDS53" s="112"/>
      <c r="BDT53" s="112"/>
      <c r="BDU53" s="112"/>
      <c r="BDV53" s="112"/>
      <c r="BDW53" s="112"/>
      <c r="BDX53" s="112"/>
      <c r="BDY53" s="112"/>
      <c r="BDZ53" s="112"/>
      <c r="BEA53" s="112"/>
      <c r="BEB53" s="112"/>
      <c r="BEC53" s="112"/>
      <c r="BED53" s="112"/>
      <c r="BEE53" s="112"/>
      <c r="BEF53" s="112"/>
      <c r="BEG53" s="112"/>
      <c r="BEH53" s="112"/>
      <c r="BEI53" s="112"/>
      <c r="BEJ53" s="112"/>
      <c r="BEK53" s="112"/>
      <c r="BEL53" s="112"/>
      <c r="BEM53" s="112"/>
      <c r="BEN53" s="112"/>
      <c r="BEO53" s="112"/>
      <c r="BEP53" s="112"/>
      <c r="BEQ53" s="112"/>
      <c r="BER53" s="112"/>
      <c r="BES53" s="112"/>
      <c r="BET53" s="112"/>
      <c r="BEU53" s="112"/>
      <c r="BEV53" s="112"/>
      <c r="BEW53" s="112"/>
      <c r="BEX53" s="112"/>
      <c r="BEY53" s="112"/>
      <c r="BEZ53" s="112"/>
      <c r="BFA53" s="112"/>
      <c r="BFB53" s="112"/>
      <c r="BFC53" s="112"/>
      <c r="BFD53" s="112"/>
      <c r="BFE53" s="112"/>
      <c r="BFF53" s="112"/>
      <c r="BFG53" s="112"/>
      <c r="BFH53" s="112"/>
      <c r="BFI53" s="112"/>
      <c r="BFJ53" s="112"/>
      <c r="BFK53" s="112"/>
      <c r="BFL53" s="112"/>
      <c r="BFM53" s="112"/>
      <c r="BFN53" s="112"/>
      <c r="BFO53" s="112"/>
      <c r="BFP53" s="112"/>
      <c r="BFQ53" s="112"/>
      <c r="BFR53" s="112"/>
      <c r="BFS53" s="112"/>
      <c r="BFT53" s="112"/>
      <c r="BFU53" s="112"/>
      <c r="BFV53" s="112"/>
      <c r="BFW53" s="112"/>
      <c r="BFX53" s="112"/>
      <c r="BFY53" s="112"/>
      <c r="BFZ53" s="112"/>
      <c r="BGA53" s="112"/>
      <c r="BGB53" s="112"/>
      <c r="BGC53" s="112"/>
      <c r="BGD53" s="112"/>
      <c r="BGE53" s="112"/>
      <c r="BGF53" s="112"/>
      <c r="BGG53" s="112"/>
      <c r="BGH53" s="112"/>
      <c r="BGI53" s="112"/>
      <c r="BGJ53" s="112"/>
      <c r="BGK53" s="112"/>
      <c r="BGL53" s="112"/>
      <c r="BGM53" s="112"/>
      <c r="BGN53" s="112"/>
      <c r="BGO53" s="112"/>
      <c r="BGP53" s="112"/>
      <c r="BGQ53" s="112"/>
      <c r="BGR53" s="112"/>
      <c r="BGS53" s="112"/>
      <c r="BGT53" s="112"/>
      <c r="BGU53" s="112"/>
      <c r="BGV53" s="112"/>
      <c r="BGW53" s="112"/>
      <c r="BGX53" s="112"/>
      <c r="BGY53" s="112"/>
      <c r="BGZ53" s="112"/>
      <c r="BHA53" s="112"/>
      <c r="BHB53" s="112"/>
      <c r="BHC53" s="112"/>
      <c r="BHD53" s="112"/>
      <c r="BHE53" s="112"/>
      <c r="BHF53" s="112"/>
      <c r="BHG53" s="112"/>
      <c r="BHH53" s="112"/>
      <c r="BHI53" s="112"/>
      <c r="BHJ53" s="112"/>
      <c r="BHK53" s="112"/>
      <c r="BHL53" s="112"/>
      <c r="BHM53" s="112"/>
      <c r="BHN53" s="112"/>
      <c r="BHO53" s="112"/>
      <c r="BHP53" s="112"/>
      <c r="BHQ53" s="112"/>
      <c r="BHR53" s="112"/>
      <c r="BHS53" s="112"/>
      <c r="BHT53" s="112"/>
      <c r="BHU53" s="112"/>
      <c r="BHV53" s="112"/>
      <c r="BHW53" s="112"/>
      <c r="BHX53" s="112"/>
      <c r="BHY53" s="112"/>
      <c r="BHZ53" s="112"/>
      <c r="BIA53" s="112"/>
      <c r="BIB53" s="112"/>
      <c r="BIC53" s="112"/>
      <c r="BID53" s="112"/>
      <c r="BIE53" s="112"/>
      <c r="BIF53" s="112"/>
      <c r="BIG53" s="112"/>
      <c r="BIH53" s="112"/>
      <c r="BII53" s="112"/>
      <c r="BIJ53" s="112"/>
      <c r="BIK53" s="112"/>
      <c r="BIL53" s="112"/>
      <c r="BIM53" s="112"/>
      <c r="BIN53" s="112"/>
      <c r="BIO53" s="112"/>
      <c r="BIP53" s="112"/>
      <c r="BIQ53" s="112"/>
      <c r="BIR53" s="112"/>
      <c r="BIS53" s="112"/>
      <c r="BIT53" s="112"/>
      <c r="BIU53" s="112"/>
      <c r="BIV53" s="112"/>
      <c r="BIW53" s="112"/>
      <c r="BIX53" s="112"/>
      <c r="BIY53" s="112"/>
      <c r="BIZ53" s="112"/>
      <c r="BJA53" s="112"/>
      <c r="BJB53" s="112"/>
      <c r="BJC53" s="112"/>
      <c r="BJD53" s="112"/>
      <c r="BJE53" s="112"/>
      <c r="BJF53" s="112"/>
      <c r="BJG53" s="112"/>
      <c r="BJH53" s="112"/>
      <c r="BJI53" s="112"/>
      <c r="BJJ53" s="112"/>
      <c r="BJK53" s="112"/>
      <c r="BJL53" s="112"/>
      <c r="BJM53" s="112"/>
      <c r="BJN53" s="112"/>
      <c r="BJO53" s="112"/>
      <c r="BJP53" s="112"/>
      <c r="BJQ53" s="112"/>
      <c r="BJR53" s="112"/>
      <c r="BJS53" s="112"/>
      <c r="BJT53" s="112"/>
      <c r="BJU53" s="112"/>
      <c r="BJV53" s="112"/>
      <c r="BJW53" s="112"/>
      <c r="BJX53" s="112"/>
      <c r="BJY53" s="112"/>
      <c r="BJZ53" s="112"/>
      <c r="BKA53" s="112"/>
      <c r="BKB53" s="112"/>
      <c r="BKC53" s="112"/>
      <c r="BKD53" s="112"/>
      <c r="BKE53" s="112"/>
      <c r="BKF53" s="112"/>
      <c r="BKG53" s="112"/>
      <c r="BKH53" s="112"/>
      <c r="BKI53" s="112"/>
      <c r="BKJ53" s="112"/>
      <c r="BKK53" s="112"/>
      <c r="BKL53" s="112"/>
      <c r="BKM53" s="112"/>
      <c r="BKN53" s="112"/>
      <c r="BKO53" s="112"/>
      <c r="BKP53" s="112"/>
      <c r="BKQ53" s="112"/>
      <c r="BKR53" s="112"/>
      <c r="BKS53" s="112"/>
      <c r="BKT53" s="112"/>
      <c r="BKU53" s="112"/>
      <c r="BKV53" s="112"/>
      <c r="BKW53" s="112"/>
      <c r="BKX53" s="112"/>
      <c r="BKY53" s="112"/>
      <c r="BKZ53" s="112"/>
      <c r="BLA53" s="112"/>
      <c r="BLB53" s="112"/>
      <c r="BLC53" s="112"/>
      <c r="BLD53" s="112"/>
      <c r="BLE53" s="112"/>
      <c r="BLF53" s="112"/>
      <c r="BLG53" s="112"/>
      <c r="BLH53" s="112"/>
      <c r="BLI53" s="112"/>
      <c r="BLJ53" s="112"/>
      <c r="BLK53" s="112"/>
      <c r="BLL53" s="112"/>
      <c r="BLM53" s="112"/>
      <c r="BLN53" s="112"/>
      <c r="BLO53" s="112"/>
      <c r="BLP53" s="112"/>
      <c r="BLQ53" s="112"/>
      <c r="BLR53" s="112"/>
      <c r="BLS53" s="112"/>
      <c r="BLT53" s="112"/>
      <c r="BLU53" s="112"/>
      <c r="BLV53" s="112"/>
      <c r="BLW53" s="112"/>
      <c r="BLX53" s="112"/>
      <c r="BLY53" s="112"/>
      <c r="BLZ53" s="112"/>
      <c r="BMA53" s="112"/>
      <c r="BMB53" s="112"/>
      <c r="BMC53" s="112"/>
      <c r="BMD53" s="112"/>
      <c r="BME53" s="112"/>
      <c r="BMF53" s="112"/>
      <c r="BMG53" s="112"/>
      <c r="BMH53" s="112"/>
      <c r="BMI53" s="112"/>
      <c r="BMJ53" s="112"/>
      <c r="BMK53" s="112"/>
      <c r="BML53" s="112"/>
      <c r="BMM53" s="112"/>
      <c r="BMN53" s="112"/>
      <c r="BMO53" s="112"/>
      <c r="BMP53" s="112"/>
      <c r="BMQ53" s="112"/>
      <c r="BMR53" s="112"/>
      <c r="BMS53" s="112"/>
      <c r="BMT53" s="112"/>
      <c r="BMU53" s="112"/>
      <c r="BMV53" s="112"/>
      <c r="BMW53" s="112"/>
      <c r="BMX53" s="112"/>
      <c r="BMY53" s="112"/>
      <c r="BMZ53" s="112"/>
      <c r="BNA53" s="112"/>
      <c r="BNB53" s="112"/>
      <c r="BNC53" s="112"/>
      <c r="BND53" s="112"/>
      <c r="BNE53" s="112"/>
      <c r="BNF53" s="112"/>
      <c r="BNG53" s="112"/>
      <c r="BNH53" s="112"/>
      <c r="BNI53" s="112"/>
      <c r="BNJ53" s="112"/>
      <c r="BNK53" s="112"/>
      <c r="BNL53" s="112"/>
      <c r="BNM53" s="112"/>
      <c r="BNN53" s="112"/>
      <c r="BNO53" s="112"/>
      <c r="BNP53" s="112"/>
      <c r="BNQ53" s="112"/>
      <c r="BNR53" s="112"/>
      <c r="BNS53" s="112"/>
      <c r="BNT53" s="112"/>
      <c r="BNU53" s="112"/>
      <c r="BNV53" s="112"/>
      <c r="BNW53" s="112"/>
      <c r="BNX53" s="112"/>
      <c r="BNY53" s="112"/>
      <c r="BNZ53" s="112"/>
      <c r="BOA53" s="112"/>
      <c r="BOB53" s="112"/>
      <c r="BOC53" s="112"/>
      <c r="BOD53" s="112"/>
      <c r="BOE53" s="112"/>
      <c r="BOF53" s="112"/>
      <c r="BOG53" s="112"/>
      <c r="BOH53" s="112"/>
      <c r="BOI53" s="112"/>
      <c r="BOJ53" s="112"/>
      <c r="BOK53" s="112"/>
      <c r="BOL53" s="112"/>
      <c r="BOM53" s="112"/>
      <c r="BON53" s="112"/>
      <c r="BOO53" s="112"/>
      <c r="BOP53" s="112"/>
      <c r="BOQ53" s="112"/>
      <c r="BOR53" s="112"/>
      <c r="BOS53" s="112"/>
      <c r="BOT53" s="112"/>
      <c r="BOU53" s="112"/>
      <c r="BOV53" s="112"/>
      <c r="BOW53" s="112"/>
      <c r="BOX53" s="112"/>
      <c r="BOY53" s="112"/>
      <c r="BOZ53" s="112"/>
      <c r="BPA53" s="112"/>
      <c r="BPB53" s="112"/>
      <c r="BPC53" s="112"/>
      <c r="BPD53" s="112"/>
      <c r="BPE53" s="112"/>
      <c r="BPF53" s="112"/>
      <c r="BPG53" s="112"/>
      <c r="BPH53" s="112"/>
      <c r="BPI53" s="112"/>
      <c r="BPJ53" s="112"/>
      <c r="BPK53" s="112"/>
      <c r="BPL53" s="112"/>
      <c r="BPM53" s="112"/>
      <c r="BPN53" s="112"/>
      <c r="BPO53" s="112"/>
      <c r="BPP53" s="112"/>
      <c r="BPQ53" s="112"/>
      <c r="BPR53" s="112"/>
      <c r="BPS53" s="112"/>
      <c r="BPT53" s="112"/>
      <c r="BPU53" s="112"/>
      <c r="BPV53" s="112"/>
      <c r="BPW53" s="112"/>
      <c r="BPX53" s="112"/>
      <c r="BPY53" s="112"/>
      <c r="BPZ53" s="112"/>
      <c r="BQA53" s="112"/>
      <c r="BQB53" s="112"/>
      <c r="BQC53" s="112"/>
      <c r="BQD53" s="112"/>
      <c r="BQE53" s="112"/>
      <c r="BQF53" s="112"/>
      <c r="BQG53" s="112"/>
      <c r="BQH53" s="112"/>
      <c r="BQI53" s="112"/>
      <c r="BQJ53" s="112"/>
      <c r="BQK53" s="112"/>
      <c r="BQL53" s="112"/>
      <c r="BQM53" s="112"/>
      <c r="BQN53" s="112"/>
      <c r="BQO53" s="112"/>
      <c r="BQP53" s="112"/>
      <c r="BQQ53" s="112"/>
      <c r="BQR53" s="112"/>
      <c r="BQS53" s="112"/>
      <c r="BQT53" s="112"/>
      <c r="BQU53" s="112"/>
      <c r="BQV53" s="112"/>
      <c r="BQW53" s="112"/>
      <c r="BQX53" s="112"/>
      <c r="BQY53" s="112"/>
      <c r="BQZ53" s="112"/>
      <c r="BRA53" s="112"/>
      <c r="BRB53" s="112"/>
      <c r="BRC53" s="112"/>
      <c r="BRD53" s="112"/>
      <c r="BRE53" s="112"/>
      <c r="BRF53" s="112"/>
      <c r="BRG53" s="112"/>
      <c r="BRH53" s="112"/>
      <c r="BRI53" s="112"/>
      <c r="BRJ53" s="112"/>
      <c r="BRK53" s="112"/>
      <c r="BRL53" s="112"/>
      <c r="BRM53" s="112"/>
      <c r="BRN53" s="112"/>
      <c r="BRO53" s="112"/>
      <c r="BRP53" s="112"/>
      <c r="BRQ53" s="112"/>
      <c r="BRR53" s="112"/>
      <c r="BRS53" s="112"/>
      <c r="BRT53" s="112"/>
      <c r="BRU53" s="112"/>
      <c r="BRV53" s="112"/>
      <c r="BRW53" s="112"/>
      <c r="BRX53" s="112"/>
      <c r="BRY53" s="112"/>
      <c r="BRZ53" s="112"/>
      <c r="BSA53" s="112"/>
      <c r="BSB53" s="112"/>
      <c r="BSC53" s="112"/>
      <c r="BSD53" s="112"/>
      <c r="BSE53" s="112"/>
      <c r="BSF53" s="112"/>
      <c r="BSG53" s="112"/>
      <c r="BSH53" s="112"/>
      <c r="BSI53" s="112"/>
      <c r="BSJ53" s="112"/>
      <c r="BSK53" s="112"/>
      <c r="BSL53" s="112"/>
      <c r="BSM53" s="112"/>
      <c r="BSN53" s="112"/>
      <c r="BSO53" s="112"/>
      <c r="BSP53" s="112"/>
      <c r="BSQ53" s="112"/>
      <c r="BSR53" s="112"/>
      <c r="BSS53" s="112"/>
      <c r="BST53" s="112"/>
      <c r="BSU53" s="112"/>
      <c r="BSV53" s="112"/>
      <c r="BSW53" s="112"/>
      <c r="BSX53" s="112"/>
      <c r="BSY53" s="112"/>
      <c r="BSZ53" s="112"/>
      <c r="BTA53" s="112"/>
      <c r="BTB53" s="112"/>
      <c r="BTC53" s="112"/>
      <c r="BTD53" s="112"/>
      <c r="BTE53" s="112"/>
      <c r="BTF53" s="112"/>
      <c r="BTG53" s="112"/>
      <c r="BTH53" s="112"/>
      <c r="BTI53" s="112"/>
      <c r="BTJ53" s="112"/>
      <c r="BTK53" s="112"/>
      <c r="BTL53" s="112"/>
      <c r="BTM53" s="112"/>
      <c r="BTN53" s="112"/>
      <c r="BTO53" s="112"/>
      <c r="BTP53" s="112"/>
      <c r="BTQ53" s="112"/>
      <c r="BTR53" s="112"/>
      <c r="BTS53" s="112"/>
      <c r="BTT53" s="112"/>
      <c r="BTU53" s="112"/>
      <c r="BTV53" s="112"/>
      <c r="BTW53" s="112"/>
      <c r="BTX53" s="112"/>
      <c r="BTY53" s="112"/>
      <c r="BTZ53" s="112"/>
      <c r="BUA53" s="112"/>
      <c r="BUB53" s="112"/>
      <c r="BUC53" s="112"/>
      <c r="BUD53" s="112"/>
      <c r="BUE53" s="112"/>
      <c r="BUF53" s="112"/>
      <c r="BUG53" s="112"/>
      <c r="BUH53" s="112"/>
      <c r="BUI53" s="112"/>
      <c r="BUJ53" s="112"/>
      <c r="BUK53" s="112"/>
      <c r="BUL53" s="112"/>
      <c r="BUM53" s="112"/>
      <c r="BUN53" s="112"/>
      <c r="BUO53" s="112"/>
      <c r="BUP53" s="112"/>
      <c r="BUQ53" s="112"/>
      <c r="BUR53" s="112"/>
      <c r="BUS53" s="112"/>
      <c r="BUT53" s="112"/>
      <c r="BUU53" s="112"/>
      <c r="BUV53" s="112"/>
      <c r="BUW53" s="112"/>
      <c r="BUX53" s="112"/>
      <c r="BUY53" s="112"/>
      <c r="BUZ53" s="112"/>
      <c r="BVA53" s="112"/>
      <c r="BVB53" s="112"/>
      <c r="BVC53" s="112"/>
      <c r="BVD53" s="112"/>
      <c r="BVE53" s="112"/>
      <c r="BVF53" s="112"/>
      <c r="BVG53" s="112"/>
      <c r="BVH53" s="112"/>
      <c r="BVI53" s="112"/>
      <c r="BVJ53" s="112"/>
      <c r="BVK53" s="112"/>
      <c r="BVL53" s="112"/>
      <c r="BVM53" s="112"/>
      <c r="BVN53" s="112"/>
      <c r="BVO53" s="112"/>
      <c r="BVP53" s="112"/>
      <c r="BVQ53" s="112"/>
      <c r="BVR53" s="112"/>
      <c r="BVS53" s="112"/>
      <c r="BVT53" s="112"/>
      <c r="BVU53" s="112"/>
      <c r="BVV53" s="112"/>
      <c r="BVW53" s="112"/>
      <c r="BVX53" s="112"/>
      <c r="BVY53" s="112"/>
      <c r="BVZ53" s="112"/>
      <c r="BWA53" s="112"/>
      <c r="BWB53" s="112"/>
      <c r="BWC53" s="112"/>
      <c r="BWD53" s="112"/>
      <c r="BWE53" s="112"/>
      <c r="BWF53" s="112"/>
      <c r="BWG53" s="112"/>
      <c r="BWH53" s="112"/>
      <c r="BWI53" s="112"/>
      <c r="BWJ53" s="112"/>
      <c r="BWK53" s="112"/>
      <c r="BWL53" s="112"/>
      <c r="BWM53" s="112"/>
      <c r="BWN53" s="112"/>
      <c r="BWO53" s="112"/>
      <c r="BWP53" s="112"/>
      <c r="BWQ53" s="112"/>
      <c r="BWR53" s="112"/>
      <c r="BWS53" s="112"/>
      <c r="BWT53" s="112"/>
      <c r="BWU53" s="112"/>
      <c r="BWV53" s="112"/>
      <c r="BWW53" s="112"/>
      <c r="BWX53" s="112"/>
      <c r="BWY53" s="112"/>
      <c r="BWZ53" s="112"/>
      <c r="BXA53" s="112"/>
      <c r="BXB53" s="112"/>
      <c r="BXC53" s="112"/>
      <c r="BXD53" s="112"/>
      <c r="BXE53" s="112"/>
      <c r="BXF53" s="112"/>
      <c r="BXG53" s="112"/>
      <c r="BXH53" s="112"/>
      <c r="BXI53" s="112"/>
      <c r="BXJ53" s="112"/>
      <c r="BXK53" s="112"/>
      <c r="BXL53" s="112"/>
      <c r="BXM53" s="112"/>
      <c r="BXN53" s="112"/>
      <c r="BXO53" s="112"/>
      <c r="BXP53" s="112"/>
      <c r="BXQ53" s="112"/>
      <c r="BXR53" s="112"/>
      <c r="BXS53" s="112"/>
      <c r="BXT53" s="112"/>
      <c r="BXU53" s="112"/>
      <c r="BXV53" s="112"/>
      <c r="BXW53" s="112"/>
      <c r="BXX53" s="112"/>
      <c r="BXY53" s="112"/>
      <c r="BXZ53" s="112"/>
      <c r="BYA53" s="112"/>
      <c r="BYB53" s="112"/>
      <c r="BYC53" s="112"/>
      <c r="BYD53" s="112"/>
      <c r="BYE53" s="112"/>
      <c r="BYF53" s="112"/>
      <c r="BYG53" s="112"/>
      <c r="BYH53" s="112"/>
      <c r="BYI53" s="112"/>
      <c r="BYJ53" s="112"/>
      <c r="BYK53" s="112"/>
      <c r="BYL53" s="112"/>
      <c r="BYM53" s="112"/>
      <c r="BYN53" s="112"/>
      <c r="BYO53" s="112"/>
      <c r="BYP53" s="112"/>
      <c r="BYQ53" s="112"/>
      <c r="BYR53" s="112"/>
      <c r="BYS53" s="112"/>
      <c r="BYT53" s="112"/>
      <c r="BYU53" s="112"/>
      <c r="BYV53" s="112"/>
      <c r="BYW53" s="112"/>
      <c r="BYX53" s="112"/>
      <c r="BYY53" s="112"/>
      <c r="BYZ53" s="112"/>
      <c r="BZA53" s="112"/>
      <c r="BZB53" s="112"/>
      <c r="BZC53" s="112"/>
      <c r="BZD53" s="112"/>
      <c r="BZE53" s="112"/>
      <c r="BZF53" s="112"/>
      <c r="BZG53" s="112"/>
      <c r="BZH53" s="112"/>
      <c r="BZI53" s="112"/>
      <c r="BZJ53" s="112"/>
      <c r="BZK53" s="112"/>
      <c r="BZL53" s="112"/>
      <c r="BZM53" s="112"/>
      <c r="BZN53" s="112"/>
      <c r="BZO53" s="112"/>
      <c r="BZP53" s="112"/>
      <c r="BZQ53" s="112"/>
      <c r="BZR53" s="112"/>
      <c r="BZS53" s="112"/>
      <c r="BZT53" s="112"/>
      <c r="BZU53" s="112"/>
      <c r="BZV53" s="112"/>
      <c r="BZW53" s="112"/>
      <c r="BZX53" s="112"/>
      <c r="BZY53" s="112"/>
      <c r="BZZ53" s="112"/>
      <c r="CAA53" s="112"/>
      <c r="CAB53" s="112"/>
      <c r="CAC53" s="112"/>
      <c r="CAD53" s="112"/>
      <c r="CAE53" s="112"/>
      <c r="CAF53" s="112"/>
      <c r="CAG53" s="112"/>
      <c r="CAH53" s="112"/>
      <c r="CAI53" s="112"/>
      <c r="CAJ53" s="112"/>
      <c r="CAK53" s="112"/>
      <c r="CAL53" s="112"/>
      <c r="CAM53" s="112"/>
      <c r="CAN53" s="112"/>
      <c r="CAO53" s="112"/>
      <c r="CAP53" s="112"/>
      <c r="CAQ53" s="112"/>
      <c r="CAR53" s="112"/>
      <c r="CAS53" s="112"/>
      <c r="CAT53" s="112"/>
      <c r="CAU53" s="112"/>
      <c r="CAV53" s="112"/>
      <c r="CAW53" s="112"/>
      <c r="CAX53" s="112"/>
      <c r="CAY53" s="112"/>
      <c r="CAZ53" s="112"/>
      <c r="CBA53" s="112"/>
      <c r="CBB53" s="112"/>
      <c r="CBC53" s="112"/>
      <c r="CBD53" s="112"/>
      <c r="CBE53" s="112"/>
      <c r="CBF53" s="112"/>
      <c r="CBG53" s="112"/>
      <c r="CBH53" s="112"/>
      <c r="CBI53" s="112"/>
      <c r="CBJ53" s="112"/>
      <c r="CBK53" s="112"/>
      <c r="CBL53" s="112"/>
      <c r="CBM53" s="112"/>
      <c r="CBN53" s="112"/>
      <c r="CBO53" s="112"/>
      <c r="CBP53" s="112"/>
      <c r="CBQ53" s="112"/>
      <c r="CBR53" s="112"/>
      <c r="CBS53" s="112"/>
      <c r="CBT53" s="112"/>
      <c r="CBU53" s="112"/>
      <c r="CBV53" s="112"/>
      <c r="CBW53" s="112"/>
      <c r="CBX53" s="112"/>
      <c r="CBY53" s="112"/>
      <c r="CBZ53" s="112"/>
      <c r="CCA53" s="112"/>
      <c r="CCB53" s="112"/>
      <c r="CCC53" s="112"/>
      <c r="CCD53" s="112"/>
      <c r="CCE53" s="112"/>
      <c r="CCF53" s="112"/>
      <c r="CCG53" s="112"/>
      <c r="CCH53" s="112"/>
      <c r="CCI53" s="112"/>
      <c r="CCJ53" s="112"/>
      <c r="CCK53" s="112"/>
      <c r="CCL53" s="112"/>
      <c r="CCM53" s="112"/>
      <c r="CCN53" s="112"/>
      <c r="CCO53" s="112"/>
      <c r="CCP53" s="112"/>
      <c r="CCQ53" s="112"/>
      <c r="CCR53" s="112"/>
      <c r="CCS53" s="112"/>
      <c r="CCT53" s="112"/>
      <c r="CCU53" s="112"/>
      <c r="CCV53" s="112"/>
      <c r="CCW53" s="112"/>
      <c r="CCX53" s="112"/>
      <c r="CCY53" s="112"/>
      <c r="CCZ53" s="112"/>
      <c r="CDA53" s="112"/>
      <c r="CDB53" s="112"/>
      <c r="CDC53" s="112"/>
      <c r="CDD53" s="112"/>
      <c r="CDE53" s="112"/>
      <c r="CDF53" s="112"/>
      <c r="CDG53" s="112"/>
      <c r="CDH53" s="112"/>
      <c r="CDI53" s="112"/>
      <c r="CDJ53" s="112"/>
      <c r="CDK53" s="112"/>
      <c r="CDL53" s="112"/>
      <c r="CDM53" s="112"/>
      <c r="CDN53" s="112"/>
      <c r="CDO53" s="112"/>
      <c r="CDP53" s="112"/>
      <c r="CDQ53" s="112"/>
      <c r="CDR53" s="112"/>
      <c r="CDS53" s="112"/>
      <c r="CDT53" s="112"/>
      <c r="CDU53" s="112"/>
      <c r="CDV53" s="112"/>
      <c r="CDW53" s="112"/>
      <c r="CDX53" s="112"/>
      <c r="CDY53" s="112"/>
      <c r="CDZ53" s="112"/>
      <c r="CEA53" s="112"/>
      <c r="CEB53" s="112"/>
      <c r="CEC53" s="112"/>
      <c r="CED53" s="112"/>
      <c r="CEE53" s="112"/>
      <c r="CEF53" s="112"/>
      <c r="CEG53" s="112"/>
      <c r="CEH53" s="112"/>
      <c r="CEI53" s="112"/>
      <c r="CEJ53" s="112"/>
      <c r="CEK53" s="112"/>
      <c r="CEL53" s="112"/>
      <c r="CEM53" s="112"/>
      <c r="CEN53" s="112"/>
      <c r="CEO53" s="112"/>
      <c r="CEP53" s="112"/>
      <c r="CEQ53" s="112"/>
      <c r="CER53" s="112"/>
      <c r="CES53" s="112"/>
      <c r="CET53" s="112"/>
      <c r="CEU53" s="112"/>
      <c r="CEV53" s="112"/>
      <c r="CEW53" s="112"/>
      <c r="CEX53" s="112"/>
      <c r="CEY53" s="112"/>
      <c r="CEZ53" s="112"/>
      <c r="CFA53" s="112"/>
      <c r="CFB53" s="112"/>
      <c r="CFC53" s="112"/>
      <c r="CFD53" s="112"/>
      <c r="CFE53" s="112"/>
      <c r="CFF53" s="112"/>
      <c r="CFG53" s="112"/>
      <c r="CFH53" s="112"/>
      <c r="CFI53" s="112"/>
      <c r="CFJ53" s="112"/>
      <c r="CFK53" s="112"/>
      <c r="CFL53" s="112"/>
      <c r="CFM53" s="112"/>
      <c r="CFN53" s="112"/>
      <c r="CFO53" s="112"/>
      <c r="CFP53" s="112"/>
      <c r="CFQ53" s="112"/>
      <c r="CFR53" s="112"/>
      <c r="CFS53" s="112"/>
      <c r="CFT53" s="112"/>
      <c r="CFU53" s="112"/>
      <c r="CFV53" s="112"/>
      <c r="CFW53" s="112"/>
      <c r="CFX53" s="112"/>
      <c r="CFY53" s="112"/>
      <c r="CFZ53" s="112"/>
      <c r="CGA53" s="112"/>
      <c r="CGB53" s="112"/>
      <c r="CGC53" s="112"/>
      <c r="CGD53" s="112"/>
      <c r="CGE53" s="112"/>
      <c r="CGF53" s="112"/>
      <c r="CGG53" s="112"/>
      <c r="CGH53" s="112"/>
      <c r="CGI53" s="112"/>
      <c r="CGJ53" s="112"/>
      <c r="CGK53" s="112"/>
      <c r="CGL53" s="112"/>
      <c r="CGM53" s="112"/>
      <c r="CGN53" s="112"/>
      <c r="CGO53" s="112"/>
      <c r="CGP53" s="112"/>
      <c r="CGQ53" s="112"/>
      <c r="CGR53" s="112"/>
      <c r="CGS53" s="112"/>
      <c r="CGT53" s="112"/>
      <c r="CGU53" s="112"/>
      <c r="CGV53" s="112"/>
      <c r="CGW53" s="112"/>
      <c r="CGX53" s="112"/>
      <c r="CGY53" s="112"/>
      <c r="CGZ53" s="112"/>
      <c r="CHA53" s="112"/>
      <c r="CHB53" s="112"/>
      <c r="CHC53" s="112"/>
      <c r="CHD53" s="112"/>
      <c r="CHE53" s="112"/>
      <c r="CHF53" s="112"/>
      <c r="CHG53" s="112"/>
      <c r="CHH53" s="112"/>
      <c r="CHI53" s="112"/>
      <c r="CHJ53" s="112"/>
      <c r="CHK53" s="112"/>
      <c r="CHL53" s="112"/>
      <c r="CHM53" s="112"/>
      <c r="CHN53" s="112"/>
      <c r="CHO53" s="112"/>
      <c r="CHP53" s="112"/>
      <c r="CHQ53" s="112"/>
      <c r="CHR53" s="112"/>
      <c r="CHS53" s="112"/>
      <c r="CHT53" s="112"/>
      <c r="CHU53" s="112"/>
      <c r="CHV53" s="112"/>
      <c r="CHW53" s="112"/>
      <c r="CHX53" s="112"/>
      <c r="CHY53" s="112"/>
      <c r="CHZ53" s="112"/>
      <c r="CIA53" s="112"/>
      <c r="CIB53" s="112"/>
      <c r="CIC53" s="112"/>
      <c r="CID53" s="112"/>
      <c r="CIE53" s="112"/>
      <c r="CIF53" s="112"/>
      <c r="CIG53" s="112"/>
      <c r="CIH53" s="112"/>
      <c r="CII53" s="112"/>
      <c r="CIJ53" s="112"/>
      <c r="CIK53" s="112"/>
      <c r="CIL53" s="112"/>
      <c r="CIM53" s="112"/>
      <c r="CIN53" s="112"/>
      <c r="CIO53" s="112"/>
      <c r="CIP53" s="112"/>
      <c r="CIQ53" s="112"/>
      <c r="CIR53" s="112"/>
      <c r="CIS53" s="112"/>
      <c r="CIT53" s="112"/>
      <c r="CIU53" s="112"/>
      <c r="CIV53" s="112"/>
      <c r="CIW53" s="112"/>
      <c r="CIX53" s="112"/>
      <c r="CIY53" s="112"/>
      <c r="CIZ53" s="112"/>
      <c r="CJA53" s="112"/>
      <c r="CJB53" s="112"/>
      <c r="CJC53" s="112"/>
      <c r="CJD53" s="112"/>
      <c r="CJE53" s="112"/>
      <c r="CJF53" s="112"/>
      <c r="CJG53" s="112"/>
      <c r="CJH53" s="112"/>
      <c r="CJI53" s="112"/>
      <c r="CJJ53" s="112"/>
      <c r="CJK53" s="112"/>
      <c r="CJL53" s="112"/>
      <c r="CJM53" s="112"/>
      <c r="CJN53" s="112"/>
      <c r="CJO53" s="112"/>
      <c r="CJP53" s="112"/>
      <c r="CJQ53" s="112"/>
      <c r="CJR53" s="112"/>
      <c r="CJS53" s="112"/>
      <c r="CJT53" s="112"/>
      <c r="CJU53" s="112"/>
      <c r="CJV53" s="112"/>
      <c r="CJW53" s="112"/>
      <c r="CJX53" s="112"/>
      <c r="CJY53" s="112"/>
      <c r="CJZ53" s="112"/>
      <c r="CKA53" s="112"/>
      <c r="CKB53" s="112"/>
      <c r="CKC53" s="112"/>
      <c r="CKD53" s="112"/>
      <c r="CKE53" s="112"/>
      <c r="CKF53" s="112"/>
      <c r="CKG53" s="112"/>
      <c r="CKH53" s="112"/>
      <c r="CKI53" s="112"/>
      <c r="CKJ53" s="112"/>
      <c r="CKK53" s="112"/>
      <c r="CKL53" s="112"/>
      <c r="CKM53" s="112"/>
      <c r="CKN53" s="112"/>
      <c r="CKO53" s="112"/>
      <c r="CKP53" s="112"/>
      <c r="CKQ53" s="112"/>
      <c r="CKR53" s="112"/>
      <c r="CKS53" s="112"/>
      <c r="CKT53" s="112"/>
      <c r="CKU53" s="112"/>
      <c r="CKV53" s="112"/>
      <c r="CKW53" s="112"/>
      <c r="CKX53" s="112"/>
      <c r="CKY53" s="112"/>
      <c r="CKZ53" s="112"/>
      <c r="CLA53" s="112"/>
      <c r="CLB53" s="112"/>
      <c r="CLC53" s="112"/>
      <c r="CLD53" s="112"/>
      <c r="CLE53" s="112"/>
      <c r="CLF53" s="112"/>
      <c r="CLG53" s="112"/>
      <c r="CLH53" s="112"/>
      <c r="CLI53" s="112"/>
      <c r="CLJ53" s="112"/>
      <c r="CLK53" s="112"/>
      <c r="CLL53" s="112"/>
      <c r="CLM53" s="112"/>
      <c r="CLN53" s="112"/>
      <c r="CLO53" s="112"/>
      <c r="CLP53" s="112"/>
      <c r="CLQ53" s="112"/>
      <c r="CLR53" s="112"/>
      <c r="CLS53" s="112"/>
      <c r="CLT53" s="112"/>
      <c r="CLU53" s="112"/>
      <c r="CLV53" s="112"/>
      <c r="CLW53" s="112"/>
      <c r="CLX53" s="112"/>
      <c r="CLY53" s="112"/>
      <c r="CLZ53" s="112"/>
      <c r="CMA53" s="112"/>
      <c r="CMB53" s="112"/>
      <c r="CMC53" s="112"/>
      <c r="CMD53" s="112"/>
      <c r="CME53" s="112"/>
      <c r="CMF53" s="112"/>
      <c r="CMG53" s="112"/>
      <c r="CMH53" s="112"/>
      <c r="CMI53" s="112"/>
      <c r="CMJ53" s="112"/>
      <c r="CMK53" s="112"/>
      <c r="CML53" s="112"/>
      <c r="CMM53" s="112"/>
      <c r="CMN53" s="112"/>
      <c r="CMO53" s="112"/>
      <c r="CMP53" s="112"/>
      <c r="CMQ53" s="112"/>
      <c r="CMR53" s="112"/>
      <c r="CMS53" s="112"/>
      <c r="CMT53" s="112"/>
      <c r="CMU53" s="112"/>
      <c r="CMV53" s="112"/>
      <c r="CMW53" s="112"/>
      <c r="CMX53" s="112"/>
      <c r="CMY53" s="112"/>
      <c r="CMZ53" s="112"/>
      <c r="CNA53" s="112"/>
      <c r="CNB53" s="112"/>
      <c r="CNC53" s="112"/>
      <c r="CND53" s="112"/>
      <c r="CNE53" s="112"/>
      <c r="CNF53" s="112"/>
      <c r="CNG53" s="112"/>
      <c r="CNH53" s="112"/>
      <c r="CNI53" s="112"/>
      <c r="CNJ53" s="112"/>
      <c r="CNK53" s="112"/>
      <c r="CNL53" s="112"/>
      <c r="CNM53" s="112"/>
      <c r="CNN53" s="112"/>
      <c r="CNO53" s="112"/>
      <c r="CNP53" s="112"/>
      <c r="CNQ53" s="112"/>
      <c r="CNR53" s="112"/>
      <c r="CNS53" s="112"/>
      <c r="CNT53" s="112"/>
      <c r="CNU53" s="112"/>
      <c r="CNV53" s="112"/>
      <c r="CNW53" s="112"/>
      <c r="CNX53" s="112"/>
      <c r="CNY53" s="112"/>
      <c r="CNZ53" s="112"/>
      <c r="COA53" s="112"/>
      <c r="COB53" s="112"/>
      <c r="COC53" s="112"/>
      <c r="COD53" s="112"/>
      <c r="COE53" s="112"/>
      <c r="COF53" s="112"/>
      <c r="COG53" s="112"/>
      <c r="COH53" s="112"/>
      <c r="COI53" s="112"/>
      <c r="COJ53" s="112"/>
      <c r="COK53" s="112"/>
      <c r="COL53" s="112"/>
      <c r="COM53" s="112"/>
      <c r="CON53" s="112"/>
      <c r="COO53" s="112"/>
      <c r="COP53" s="112"/>
      <c r="COQ53" s="112"/>
      <c r="COR53" s="112"/>
      <c r="COS53" s="112"/>
      <c r="COT53" s="112"/>
      <c r="COU53" s="112"/>
      <c r="COV53" s="112"/>
      <c r="COW53" s="112"/>
      <c r="COX53" s="112"/>
      <c r="COY53" s="112"/>
      <c r="COZ53" s="112"/>
      <c r="CPA53" s="112"/>
      <c r="CPB53" s="112"/>
      <c r="CPC53" s="112"/>
      <c r="CPD53" s="112"/>
      <c r="CPE53" s="112"/>
      <c r="CPF53" s="112"/>
      <c r="CPG53" s="112"/>
      <c r="CPH53" s="112"/>
      <c r="CPI53" s="112"/>
      <c r="CPJ53" s="112"/>
      <c r="CPK53" s="112"/>
      <c r="CPL53" s="112"/>
      <c r="CPM53" s="112"/>
      <c r="CPN53" s="112"/>
      <c r="CPO53" s="112"/>
      <c r="CPP53" s="112"/>
      <c r="CPQ53" s="112"/>
      <c r="CPR53" s="112"/>
      <c r="CPS53" s="112"/>
      <c r="CPT53" s="112"/>
      <c r="CPU53" s="112"/>
      <c r="CPV53" s="112"/>
      <c r="CPW53" s="112"/>
      <c r="CPX53" s="112"/>
      <c r="CPY53" s="112"/>
      <c r="CPZ53" s="112"/>
      <c r="CQA53" s="112"/>
      <c r="CQB53" s="112"/>
      <c r="CQC53" s="112"/>
      <c r="CQD53" s="112"/>
      <c r="CQE53" s="112"/>
      <c r="CQF53" s="112"/>
      <c r="CQG53" s="112"/>
      <c r="CQH53" s="112"/>
      <c r="CQI53" s="112"/>
      <c r="CQJ53" s="112"/>
      <c r="CQK53" s="112"/>
      <c r="CQL53" s="112"/>
      <c r="CQM53" s="112"/>
      <c r="CQN53" s="112"/>
      <c r="CQO53" s="112"/>
      <c r="CQP53" s="112"/>
      <c r="CQQ53" s="112"/>
      <c r="CQR53" s="112"/>
      <c r="CQS53" s="112"/>
      <c r="CQT53" s="112"/>
      <c r="CQU53" s="112"/>
      <c r="CQV53" s="112"/>
      <c r="CQW53" s="112"/>
      <c r="CQX53" s="112"/>
      <c r="CQY53" s="112"/>
      <c r="CQZ53" s="112"/>
      <c r="CRA53" s="112"/>
      <c r="CRB53" s="112"/>
      <c r="CRC53" s="112"/>
      <c r="CRD53" s="112"/>
      <c r="CRE53" s="112"/>
      <c r="CRF53" s="112"/>
      <c r="CRG53" s="112"/>
      <c r="CRH53" s="112"/>
      <c r="CRI53" s="112"/>
      <c r="CRJ53" s="112"/>
      <c r="CRK53" s="112"/>
      <c r="CRL53" s="112"/>
      <c r="CRM53" s="112"/>
      <c r="CRN53" s="112"/>
      <c r="CRO53" s="112"/>
      <c r="CRP53" s="112"/>
      <c r="CRQ53" s="112"/>
      <c r="CRR53" s="112"/>
      <c r="CRS53" s="112"/>
      <c r="CRT53" s="112"/>
      <c r="CRU53" s="112"/>
      <c r="CRV53" s="112"/>
      <c r="CRW53" s="112"/>
      <c r="CRX53" s="112"/>
      <c r="CRY53" s="112"/>
      <c r="CRZ53" s="112"/>
      <c r="CSA53" s="112"/>
      <c r="CSB53" s="112"/>
      <c r="CSC53" s="112"/>
      <c r="CSD53" s="112"/>
      <c r="CSE53" s="112"/>
      <c r="CSF53" s="112"/>
      <c r="CSG53" s="112"/>
      <c r="CSH53" s="112"/>
      <c r="CSI53" s="112"/>
      <c r="CSJ53" s="112"/>
      <c r="CSK53" s="112"/>
      <c r="CSL53" s="112"/>
      <c r="CSM53" s="112"/>
      <c r="CSN53" s="112"/>
      <c r="CSO53" s="112"/>
      <c r="CSP53" s="112"/>
      <c r="CSQ53" s="112"/>
      <c r="CSR53" s="112"/>
      <c r="CSS53" s="112"/>
      <c r="CST53" s="112"/>
      <c r="CSU53" s="112"/>
      <c r="CSV53" s="112"/>
      <c r="CSW53" s="112"/>
      <c r="CSX53" s="112"/>
      <c r="CSY53" s="112"/>
      <c r="CSZ53" s="112"/>
      <c r="CTA53" s="112"/>
      <c r="CTB53" s="112"/>
      <c r="CTC53" s="112"/>
      <c r="CTD53" s="112"/>
      <c r="CTE53" s="112"/>
      <c r="CTF53" s="112"/>
      <c r="CTG53" s="112"/>
      <c r="CTH53" s="112"/>
      <c r="CTI53" s="112"/>
      <c r="CTJ53" s="112"/>
      <c r="CTK53" s="112"/>
      <c r="CTL53" s="112"/>
      <c r="CTM53" s="112"/>
      <c r="CTN53" s="112"/>
      <c r="CTO53" s="112"/>
      <c r="CTP53" s="112"/>
      <c r="CTQ53" s="112"/>
      <c r="CTR53" s="112"/>
      <c r="CTS53" s="112"/>
      <c r="CTT53" s="112"/>
      <c r="CTU53" s="112"/>
      <c r="CTV53" s="112"/>
      <c r="CTW53" s="112"/>
      <c r="CTX53" s="112"/>
      <c r="CTY53" s="112"/>
      <c r="CTZ53" s="112"/>
      <c r="CUA53" s="112"/>
      <c r="CUB53" s="112"/>
      <c r="CUC53" s="112"/>
      <c r="CUD53" s="112"/>
      <c r="CUE53" s="112"/>
      <c r="CUF53" s="112"/>
      <c r="CUG53" s="112"/>
      <c r="CUH53" s="112"/>
      <c r="CUI53" s="112"/>
      <c r="CUJ53" s="112"/>
      <c r="CUK53" s="112"/>
      <c r="CUL53" s="112"/>
      <c r="CUM53" s="112"/>
      <c r="CUN53" s="112"/>
      <c r="CUO53" s="112"/>
      <c r="CUP53" s="112"/>
      <c r="CUQ53" s="112"/>
      <c r="CUR53" s="112"/>
      <c r="CUS53" s="112"/>
      <c r="CUT53" s="112"/>
      <c r="CUU53" s="112"/>
      <c r="CUV53" s="112"/>
      <c r="CUW53" s="112"/>
      <c r="CUX53" s="112"/>
      <c r="CUY53" s="112"/>
      <c r="CUZ53" s="112"/>
      <c r="CVA53" s="112"/>
      <c r="CVB53" s="112"/>
      <c r="CVC53" s="112"/>
      <c r="CVD53" s="112"/>
      <c r="CVE53" s="112"/>
      <c r="CVF53" s="112"/>
      <c r="CVG53" s="112"/>
      <c r="CVH53" s="112"/>
      <c r="CVI53" s="112"/>
      <c r="CVJ53" s="112"/>
      <c r="CVK53" s="112"/>
      <c r="CVL53" s="112"/>
      <c r="CVM53" s="112"/>
      <c r="CVN53" s="112"/>
      <c r="CVO53" s="112"/>
      <c r="CVP53" s="112"/>
      <c r="CVQ53" s="112"/>
      <c r="CVR53" s="112"/>
      <c r="CVS53" s="112"/>
      <c r="CVT53" s="112"/>
      <c r="CVU53" s="112"/>
      <c r="CVV53" s="112"/>
      <c r="CVW53" s="112"/>
      <c r="CVX53" s="112"/>
      <c r="CVY53" s="112"/>
      <c r="CVZ53" s="112"/>
      <c r="CWA53" s="112"/>
      <c r="CWB53" s="112"/>
      <c r="CWC53" s="112"/>
      <c r="CWD53" s="112"/>
      <c r="CWE53" s="112"/>
      <c r="CWF53" s="112"/>
      <c r="CWG53" s="112"/>
      <c r="CWH53" s="112"/>
      <c r="CWI53" s="112"/>
      <c r="CWJ53" s="112"/>
      <c r="CWK53" s="112"/>
      <c r="CWL53" s="112"/>
      <c r="CWM53" s="112"/>
      <c r="CWN53" s="112"/>
      <c r="CWO53" s="112"/>
      <c r="CWP53" s="112"/>
      <c r="CWQ53" s="112"/>
      <c r="CWR53" s="112"/>
      <c r="CWS53" s="112"/>
      <c r="CWT53" s="112"/>
      <c r="CWU53" s="112"/>
      <c r="CWV53" s="112"/>
      <c r="CWW53" s="112"/>
      <c r="CWX53" s="112"/>
      <c r="CWY53" s="112"/>
      <c r="CWZ53" s="112"/>
      <c r="CXA53" s="112"/>
      <c r="CXB53" s="112"/>
      <c r="CXC53" s="112"/>
      <c r="CXD53" s="112"/>
      <c r="CXE53" s="112"/>
      <c r="CXF53" s="112"/>
      <c r="CXG53" s="112"/>
      <c r="CXH53" s="112"/>
      <c r="CXI53" s="112"/>
      <c r="CXJ53" s="112"/>
      <c r="CXK53" s="112"/>
      <c r="CXL53" s="112"/>
      <c r="CXM53" s="112"/>
      <c r="CXN53" s="112"/>
      <c r="CXO53" s="112"/>
      <c r="CXP53" s="112"/>
      <c r="CXQ53" s="112"/>
      <c r="CXR53" s="112"/>
      <c r="CXS53" s="112"/>
      <c r="CXT53" s="112"/>
      <c r="CXU53" s="112"/>
      <c r="CXV53" s="112"/>
      <c r="CXW53" s="112"/>
      <c r="CXX53" s="112"/>
      <c r="CXY53" s="112"/>
      <c r="CXZ53" s="112"/>
      <c r="CYA53" s="112"/>
      <c r="CYB53" s="112"/>
      <c r="CYC53" s="112"/>
      <c r="CYD53" s="112"/>
      <c r="CYE53" s="112"/>
      <c r="CYF53" s="112"/>
      <c r="CYG53" s="112"/>
      <c r="CYH53" s="112"/>
      <c r="CYI53" s="112"/>
      <c r="CYJ53" s="112"/>
      <c r="CYK53" s="112"/>
      <c r="CYL53" s="112"/>
      <c r="CYM53" s="112"/>
      <c r="CYN53" s="112"/>
      <c r="CYO53" s="112"/>
      <c r="CYP53" s="112"/>
      <c r="CYQ53" s="112"/>
      <c r="CYR53" s="112"/>
      <c r="CYS53" s="112"/>
      <c r="CYT53" s="112"/>
      <c r="CYU53" s="112"/>
      <c r="CYV53" s="112"/>
      <c r="CYW53" s="112"/>
      <c r="CYX53" s="112"/>
      <c r="CYY53" s="112"/>
      <c r="CYZ53" s="112"/>
      <c r="CZA53" s="112"/>
      <c r="CZB53" s="112"/>
      <c r="CZC53" s="112"/>
      <c r="CZD53" s="112"/>
      <c r="CZE53" s="112"/>
      <c r="CZF53" s="112"/>
      <c r="CZG53" s="112"/>
      <c r="CZH53" s="112"/>
      <c r="CZI53" s="112"/>
      <c r="CZJ53" s="112"/>
      <c r="CZK53" s="112"/>
      <c r="CZL53" s="112"/>
      <c r="CZM53" s="112"/>
      <c r="CZN53" s="112"/>
      <c r="CZO53" s="112"/>
      <c r="CZP53" s="112"/>
      <c r="CZQ53" s="112"/>
      <c r="CZR53" s="112"/>
      <c r="CZS53" s="112"/>
      <c r="CZT53" s="112"/>
      <c r="CZU53" s="112"/>
      <c r="CZV53" s="112"/>
      <c r="CZW53" s="112"/>
      <c r="CZX53" s="112"/>
      <c r="CZY53" s="112"/>
      <c r="CZZ53" s="112"/>
      <c r="DAA53" s="112"/>
      <c r="DAB53" s="112"/>
      <c r="DAC53" s="112"/>
      <c r="DAD53" s="112"/>
      <c r="DAE53" s="112"/>
      <c r="DAF53" s="112"/>
      <c r="DAG53" s="112"/>
      <c r="DAH53" s="112"/>
      <c r="DAI53" s="112"/>
      <c r="DAJ53" s="112"/>
      <c r="DAK53" s="112"/>
      <c r="DAL53" s="112"/>
      <c r="DAM53" s="112"/>
      <c r="DAN53" s="112"/>
      <c r="DAO53" s="112"/>
      <c r="DAP53" s="112"/>
      <c r="DAQ53" s="112"/>
      <c r="DAR53" s="112"/>
      <c r="DAS53" s="112"/>
      <c r="DAT53" s="112"/>
      <c r="DAU53" s="112"/>
      <c r="DAV53" s="112"/>
      <c r="DAW53" s="112"/>
      <c r="DAX53" s="112"/>
      <c r="DAY53" s="112"/>
      <c r="DAZ53" s="112"/>
      <c r="DBA53" s="112"/>
      <c r="DBB53" s="112"/>
      <c r="DBC53" s="112"/>
      <c r="DBD53" s="112"/>
      <c r="DBE53" s="112"/>
      <c r="DBF53" s="112"/>
      <c r="DBG53" s="112"/>
      <c r="DBH53" s="112"/>
      <c r="DBI53" s="112"/>
      <c r="DBJ53" s="112"/>
      <c r="DBK53" s="112"/>
      <c r="DBL53" s="112"/>
      <c r="DBM53" s="112"/>
      <c r="DBN53" s="112"/>
      <c r="DBO53" s="112"/>
      <c r="DBP53" s="112"/>
      <c r="DBQ53" s="112"/>
      <c r="DBR53" s="112"/>
      <c r="DBS53" s="112"/>
      <c r="DBT53" s="112"/>
      <c r="DBU53" s="112"/>
      <c r="DBV53" s="112"/>
      <c r="DBW53" s="112"/>
      <c r="DBX53" s="112"/>
      <c r="DBY53" s="112"/>
      <c r="DBZ53" s="112"/>
      <c r="DCA53" s="112"/>
      <c r="DCB53" s="112"/>
      <c r="DCC53" s="112"/>
      <c r="DCD53" s="112"/>
      <c r="DCE53" s="112"/>
      <c r="DCF53" s="112"/>
      <c r="DCG53" s="112"/>
      <c r="DCH53" s="112"/>
      <c r="DCI53" s="112"/>
      <c r="DCJ53" s="112"/>
      <c r="DCK53" s="112"/>
      <c r="DCL53" s="112"/>
      <c r="DCM53" s="112"/>
      <c r="DCN53" s="112"/>
      <c r="DCO53" s="112"/>
      <c r="DCP53" s="112"/>
      <c r="DCQ53" s="112"/>
      <c r="DCR53" s="112"/>
      <c r="DCS53" s="112"/>
      <c r="DCT53" s="112"/>
      <c r="DCU53" s="112"/>
      <c r="DCV53" s="112"/>
      <c r="DCW53" s="112"/>
      <c r="DCX53" s="112"/>
      <c r="DCY53" s="112"/>
      <c r="DCZ53" s="112"/>
      <c r="DDA53" s="112"/>
      <c r="DDB53" s="112"/>
      <c r="DDC53" s="112"/>
      <c r="DDD53" s="112"/>
      <c r="DDE53" s="112"/>
      <c r="DDF53" s="112"/>
      <c r="DDG53" s="112"/>
      <c r="DDH53" s="112"/>
      <c r="DDI53" s="112"/>
      <c r="DDJ53" s="112"/>
      <c r="DDK53" s="112"/>
      <c r="DDL53" s="112"/>
      <c r="DDM53" s="112"/>
      <c r="DDN53" s="112"/>
      <c r="DDO53" s="112"/>
      <c r="DDP53" s="112"/>
      <c r="DDQ53" s="112"/>
      <c r="DDR53" s="112"/>
      <c r="DDS53" s="112"/>
      <c r="DDT53" s="112"/>
      <c r="DDU53" s="112"/>
      <c r="DDV53" s="112"/>
      <c r="DDW53" s="112"/>
      <c r="DDX53" s="112"/>
      <c r="DDY53" s="112"/>
      <c r="DDZ53" s="112"/>
      <c r="DEA53" s="112"/>
      <c r="DEB53" s="112"/>
      <c r="DEC53" s="112"/>
      <c r="DED53" s="112"/>
      <c r="DEE53" s="112"/>
      <c r="DEF53" s="112"/>
      <c r="DEG53" s="112"/>
      <c r="DEH53" s="112"/>
      <c r="DEI53" s="112"/>
      <c r="DEJ53" s="112"/>
      <c r="DEK53" s="112"/>
      <c r="DEL53" s="112"/>
      <c r="DEM53" s="112"/>
      <c r="DEN53" s="112"/>
      <c r="DEO53" s="112"/>
      <c r="DEP53" s="112"/>
      <c r="DEQ53" s="112"/>
      <c r="DER53" s="112"/>
      <c r="DES53" s="112"/>
      <c r="DET53" s="112"/>
      <c r="DEU53" s="112"/>
      <c r="DEV53" s="112"/>
      <c r="DEW53" s="112"/>
      <c r="DEX53" s="112"/>
      <c r="DEY53" s="112"/>
      <c r="DEZ53" s="112"/>
      <c r="DFA53" s="112"/>
      <c r="DFB53" s="112"/>
      <c r="DFC53" s="112"/>
      <c r="DFD53" s="112"/>
      <c r="DFE53" s="112"/>
      <c r="DFF53" s="112"/>
      <c r="DFG53" s="112"/>
      <c r="DFH53" s="112"/>
      <c r="DFI53" s="112"/>
      <c r="DFJ53" s="112"/>
      <c r="DFK53" s="112"/>
      <c r="DFL53" s="112"/>
      <c r="DFM53" s="112"/>
      <c r="DFN53" s="112"/>
      <c r="DFO53" s="112"/>
      <c r="DFP53" s="112"/>
      <c r="DFQ53" s="112"/>
      <c r="DFR53" s="112"/>
      <c r="DFS53" s="112"/>
      <c r="DFT53" s="112"/>
      <c r="DFU53" s="112"/>
      <c r="DFV53" s="112"/>
      <c r="DFW53" s="112"/>
      <c r="DFX53" s="112"/>
      <c r="DFY53" s="112"/>
      <c r="DFZ53" s="112"/>
      <c r="DGA53" s="112"/>
      <c r="DGB53" s="112"/>
      <c r="DGC53" s="112"/>
      <c r="DGD53" s="112"/>
      <c r="DGE53" s="112"/>
      <c r="DGF53" s="112"/>
      <c r="DGG53" s="112"/>
      <c r="DGH53" s="112"/>
      <c r="DGI53" s="112"/>
      <c r="DGJ53" s="112"/>
      <c r="DGK53" s="112"/>
      <c r="DGL53" s="112"/>
      <c r="DGM53" s="112"/>
      <c r="DGN53" s="112"/>
      <c r="DGO53" s="112"/>
      <c r="DGP53" s="112"/>
      <c r="DGQ53" s="112"/>
      <c r="DGR53" s="112"/>
      <c r="DGS53" s="112"/>
      <c r="DGT53" s="112"/>
      <c r="DGU53" s="112"/>
      <c r="DGV53" s="112"/>
      <c r="DGW53" s="112"/>
      <c r="DGX53" s="112"/>
      <c r="DGY53" s="112"/>
      <c r="DGZ53" s="112"/>
      <c r="DHA53" s="112"/>
      <c r="DHB53" s="112"/>
      <c r="DHC53" s="112"/>
      <c r="DHD53" s="112"/>
      <c r="DHE53" s="112"/>
      <c r="DHF53" s="112"/>
      <c r="DHG53" s="112"/>
      <c r="DHH53" s="112"/>
      <c r="DHI53" s="112"/>
      <c r="DHJ53" s="112"/>
      <c r="DHK53" s="112"/>
      <c r="DHL53" s="112"/>
      <c r="DHM53" s="112"/>
      <c r="DHN53" s="112"/>
      <c r="DHO53" s="112"/>
      <c r="DHP53" s="112"/>
      <c r="DHQ53" s="112"/>
      <c r="DHR53" s="112"/>
      <c r="DHS53" s="112"/>
      <c r="DHT53" s="112"/>
      <c r="DHU53" s="112"/>
      <c r="DHV53" s="112"/>
      <c r="DHW53" s="112"/>
      <c r="DHX53" s="112"/>
      <c r="DHY53" s="112"/>
      <c r="DHZ53" s="112"/>
      <c r="DIA53" s="112"/>
      <c r="DIB53" s="112"/>
      <c r="DIC53" s="112"/>
      <c r="DID53" s="112"/>
      <c r="DIE53" s="112"/>
      <c r="DIF53" s="112"/>
      <c r="DIG53" s="112"/>
      <c r="DIH53" s="112"/>
      <c r="DII53" s="112"/>
      <c r="DIJ53" s="112"/>
      <c r="DIK53" s="112"/>
      <c r="DIL53" s="112"/>
      <c r="DIM53" s="112"/>
      <c r="DIN53" s="112"/>
      <c r="DIO53" s="112"/>
      <c r="DIP53" s="112"/>
      <c r="DIQ53" s="112"/>
      <c r="DIR53" s="112"/>
      <c r="DIS53" s="112"/>
      <c r="DIT53" s="112"/>
      <c r="DIU53" s="112"/>
      <c r="DIV53" s="112"/>
      <c r="DIW53" s="112"/>
      <c r="DIX53" s="112"/>
      <c r="DIY53" s="112"/>
      <c r="DIZ53" s="112"/>
      <c r="DJA53" s="112"/>
      <c r="DJB53" s="112"/>
      <c r="DJC53" s="112"/>
      <c r="DJD53" s="112"/>
      <c r="DJE53" s="112"/>
      <c r="DJF53" s="112"/>
      <c r="DJG53" s="112"/>
      <c r="DJH53" s="112"/>
      <c r="DJI53" s="112"/>
      <c r="DJJ53" s="112"/>
      <c r="DJK53" s="112"/>
      <c r="DJL53" s="112"/>
      <c r="DJM53" s="112"/>
      <c r="DJN53" s="112"/>
      <c r="DJO53" s="112"/>
      <c r="DJP53" s="112"/>
      <c r="DJQ53" s="112"/>
      <c r="DJR53" s="112"/>
      <c r="DJS53" s="112"/>
      <c r="DJT53" s="112"/>
      <c r="DJU53" s="112"/>
      <c r="DJV53" s="112"/>
      <c r="DJW53" s="112"/>
      <c r="DJX53" s="112"/>
      <c r="DJY53" s="112"/>
      <c r="DJZ53" s="112"/>
      <c r="DKA53" s="112"/>
      <c r="DKB53" s="112"/>
      <c r="DKC53" s="112"/>
      <c r="DKD53" s="112"/>
      <c r="DKE53" s="112"/>
      <c r="DKF53" s="112"/>
      <c r="DKG53" s="112"/>
      <c r="DKH53" s="112"/>
      <c r="DKI53" s="112"/>
      <c r="DKJ53" s="112"/>
      <c r="DKK53" s="112"/>
      <c r="DKL53" s="112"/>
      <c r="DKM53" s="112"/>
      <c r="DKN53" s="112"/>
      <c r="DKO53" s="112"/>
      <c r="DKP53" s="112"/>
      <c r="DKQ53" s="112"/>
      <c r="DKR53" s="112"/>
      <c r="DKS53" s="112"/>
      <c r="DKT53" s="112"/>
      <c r="DKU53" s="112"/>
      <c r="DKV53" s="112"/>
      <c r="DKW53" s="112"/>
      <c r="DKX53" s="112"/>
      <c r="DKY53" s="112"/>
      <c r="DKZ53" s="112"/>
      <c r="DLA53" s="112"/>
      <c r="DLB53" s="112"/>
      <c r="DLC53" s="112"/>
      <c r="DLD53" s="112"/>
      <c r="DLE53" s="112"/>
      <c r="DLF53" s="112"/>
      <c r="DLG53" s="112"/>
      <c r="DLH53" s="112"/>
      <c r="DLI53" s="112"/>
      <c r="DLJ53" s="112"/>
      <c r="DLK53" s="112"/>
      <c r="DLL53" s="112"/>
      <c r="DLM53" s="112"/>
      <c r="DLN53" s="112"/>
      <c r="DLO53" s="112"/>
      <c r="DLP53" s="112"/>
      <c r="DLQ53" s="112"/>
      <c r="DLR53" s="112"/>
      <c r="DLS53" s="112"/>
      <c r="DLT53" s="112"/>
      <c r="DLU53" s="112"/>
      <c r="DLV53" s="112"/>
      <c r="DLW53" s="112"/>
      <c r="DLX53" s="112"/>
      <c r="DLY53" s="112"/>
      <c r="DLZ53" s="112"/>
      <c r="DMA53" s="112"/>
      <c r="DMB53" s="112"/>
      <c r="DMC53" s="112"/>
      <c r="DMD53" s="112"/>
      <c r="DME53" s="112"/>
      <c r="DMF53" s="112"/>
      <c r="DMG53" s="112"/>
      <c r="DMH53" s="112"/>
      <c r="DMI53" s="112"/>
      <c r="DMJ53" s="112"/>
      <c r="DMK53" s="112"/>
      <c r="DML53" s="112"/>
      <c r="DMM53" s="112"/>
      <c r="DMN53" s="112"/>
      <c r="DMO53" s="112"/>
      <c r="DMP53" s="112"/>
      <c r="DMQ53" s="112"/>
      <c r="DMR53" s="112"/>
      <c r="DMS53" s="112"/>
      <c r="DMT53" s="112"/>
      <c r="DMU53" s="112"/>
      <c r="DMV53" s="112"/>
      <c r="DMW53" s="112"/>
      <c r="DMX53" s="112"/>
      <c r="DMY53" s="112"/>
      <c r="DMZ53" s="112"/>
      <c r="DNA53" s="112"/>
      <c r="DNB53" s="112"/>
      <c r="DNC53" s="112"/>
      <c r="DND53" s="112"/>
      <c r="DNE53" s="112"/>
      <c r="DNF53" s="112"/>
      <c r="DNG53" s="112"/>
      <c r="DNH53" s="112"/>
      <c r="DNI53" s="112"/>
      <c r="DNJ53" s="112"/>
      <c r="DNK53" s="112"/>
      <c r="DNL53" s="112"/>
      <c r="DNM53" s="112"/>
      <c r="DNN53" s="112"/>
      <c r="DNO53" s="112"/>
      <c r="DNP53" s="112"/>
      <c r="DNQ53" s="112"/>
      <c r="DNR53" s="112"/>
      <c r="DNS53" s="112"/>
      <c r="DNT53" s="112"/>
      <c r="DNU53" s="112"/>
      <c r="DNV53" s="112"/>
      <c r="DNW53" s="112"/>
      <c r="DNX53" s="112"/>
      <c r="DNY53" s="112"/>
      <c r="DNZ53" s="112"/>
      <c r="DOA53" s="112"/>
      <c r="DOB53" s="112"/>
      <c r="DOC53" s="112"/>
      <c r="DOD53" s="112"/>
      <c r="DOE53" s="112"/>
      <c r="DOF53" s="112"/>
      <c r="DOG53" s="112"/>
      <c r="DOH53" s="112"/>
      <c r="DOI53" s="112"/>
      <c r="DOJ53" s="112"/>
      <c r="DOK53" s="112"/>
      <c r="DOL53" s="112"/>
      <c r="DOM53" s="112"/>
      <c r="DON53" s="112"/>
      <c r="DOO53" s="112"/>
      <c r="DOP53" s="112"/>
      <c r="DOQ53" s="112"/>
      <c r="DOR53" s="112"/>
      <c r="DOS53" s="112"/>
      <c r="DOT53" s="112"/>
      <c r="DOU53" s="112"/>
      <c r="DOV53" s="112"/>
      <c r="DOW53" s="112"/>
      <c r="DOX53" s="112"/>
      <c r="DOY53" s="112"/>
      <c r="DOZ53" s="112"/>
      <c r="DPA53" s="112"/>
      <c r="DPB53" s="112"/>
      <c r="DPC53" s="112"/>
      <c r="DPD53" s="112"/>
      <c r="DPE53" s="112"/>
      <c r="DPF53" s="112"/>
      <c r="DPG53" s="112"/>
      <c r="DPH53" s="112"/>
      <c r="DPI53" s="112"/>
      <c r="DPJ53" s="112"/>
      <c r="DPK53" s="112"/>
      <c r="DPL53" s="112"/>
      <c r="DPM53" s="112"/>
      <c r="DPN53" s="112"/>
      <c r="DPO53" s="112"/>
      <c r="DPP53" s="112"/>
      <c r="DPQ53" s="112"/>
      <c r="DPR53" s="112"/>
      <c r="DPS53" s="112"/>
      <c r="DPT53" s="112"/>
      <c r="DPU53" s="112"/>
      <c r="DPV53" s="112"/>
      <c r="DPW53" s="112"/>
      <c r="DPX53" s="112"/>
      <c r="DPY53" s="112"/>
      <c r="DPZ53" s="112"/>
      <c r="DQA53" s="112"/>
      <c r="DQB53" s="112"/>
      <c r="DQC53" s="112"/>
      <c r="DQD53" s="112"/>
      <c r="DQE53" s="112"/>
      <c r="DQF53" s="112"/>
      <c r="DQG53" s="112"/>
      <c r="DQH53" s="112"/>
      <c r="DQI53" s="112"/>
      <c r="DQJ53" s="112"/>
      <c r="DQK53" s="112"/>
      <c r="DQL53" s="112"/>
      <c r="DQM53" s="112"/>
      <c r="DQN53" s="112"/>
      <c r="DQO53" s="112"/>
      <c r="DQP53" s="112"/>
      <c r="DQQ53" s="112"/>
      <c r="DQR53" s="112"/>
      <c r="DQS53" s="112"/>
      <c r="DQT53" s="112"/>
      <c r="DQU53" s="112"/>
      <c r="DQV53" s="112"/>
      <c r="DQW53" s="112"/>
      <c r="DQX53" s="112"/>
      <c r="DQY53" s="112"/>
      <c r="DQZ53" s="112"/>
      <c r="DRA53" s="112"/>
      <c r="DRB53" s="112"/>
      <c r="DRC53" s="112"/>
      <c r="DRD53" s="112"/>
      <c r="DRE53" s="112"/>
      <c r="DRF53" s="112"/>
      <c r="DRG53" s="112"/>
      <c r="DRH53" s="112"/>
      <c r="DRI53" s="112"/>
      <c r="DRJ53" s="112"/>
      <c r="DRK53" s="112"/>
      <c r="DRL53" s="112"/>
      <c r="DRM53" s="112"/>
      <c r="DRN53" s="112"/>
      <c r="DRO53" s="112"/>
      <c r="DRP53" s="112"/>
      <c r="DRQ53" s="112"/>
      <c r="DRR53" s="112"/>
      <c r="DRS53" s="112"/>
      <c r="DRT53" s="112"/>
      <c r="DRU53" s="112"/>
      <c r="DRV53" s="112"/>
      <c r="DRW53" s="112"/>
      <c r="DRX53" s="112"/>
      <c r="DRY53" s="112"/>
      <c r="DRZ53" s="112"/>
      <c r="DSA53" s="112"/>
      <c r="DSB53" s="112"/>
      <c r="DSC53" s="112"/>
      <c r="DSD53" s="112"/>
      <c r="DSE53" s="112"/>
      <c r="DSF53" s="112"/>
      <c r="DSG53" s="112"/>
      <c r="DSH53" s="112"/>
      <c r="DSI53" s="112"/>
      <c r="DSJ53" s="112"/>
      <c r="DSK53" s="112"/>
      <c r="DSL53" s="112"/>
      <c r="DSM53" s="112"/>
      <c r="DSN53" s="112"/>
      <c r="DSO53" s="112"/>
      <c r="DSP53" s="112"/>
      <c r="DSQ53" s="112"/>
      <c r="DSR53" s="112"/>
      <c r="DSS53" s="112"/>
      <c r="DST53" s="112"/>
      <c r="DSU53" s="112"/>
      <c r="DSV53" s="112"/>
      <c r="DSW53" s="112"/>
      <c r="DSX53" s="112"/>
      <c r="DSY53" s="112"/>
      <c r="DSZ53" s="112"/>
      <c r="DTA53" s="112"/>
      <c r="DTB53" s="112"/>
      <c r="DTC53" s="112"/>
      <c r="DTD53" s="112"/>
      <c r="DTE53" s="112"/>
      <c r="DTF53" s="112"/>
      <c r="DTG53" s="112"/>
      <c r="DTH53" s="112"/>
      <c r="DTI53" s="112"/>
      <c r="DTJ53" s="112"/>
      <c r="DTK53" s="112"/>
      <c r="DTL53" s="112"/>
      <c r="DTM53" s="112"/>
      <c r="DTN53" s="112"/>
      <c r="DTO53" s="112"/>
      <c r="DTP53" s="112"/>
      <c r="DTQ53" s="112"/>
      <c r="DTR53" s="112"/>
      <c r="DTS53" s="112"/>
      <c r="DTT53" s="112"/>
      <c r="DTU53" s="112"/>
      <c r="DTV53" s="112"/>
      <c r="DTW53" s="112"/>
      <c r="DTX53" s="112"/>
      <c r="DTY53" s="112"/>
      <c r="DTZ53" s="112"/>
      <c r="DUA53" s="112"/>
      <c r="DUB53" s="112"/>
      <c r="DUC53" s="112"/>
      <c r="DUD53" s="112"/>
      <c r="DUE53" s="112"/>
      <c r="DUF53" s="112"/>
      <c r="DUG53" s="112"/>
      <c r="DUH53" s="112"/>
      <c r="DUI53" s="112"/>
      <c r="DUJ53" s="112"/>
      <c r="DUK53" s="112"/>
      <c r="DUL53" s="112"/>
      <c r="DUM53" s="112"/>
      <c r="DUN53" s="112"/>
      <c r="DUO53" s="112"/>
      <c r="DUP53" s="112"/>
      <c r="DUQ53" s="112"/>
      <c r="DUR53" s="112"/>
      <c r="DUS53" s="112"/>
      <c r="DUT53" s="112"/>
      <c r="DUU53" s="112"/>
      <c r="DUV53" s="112"/>
      <c r="DUW53" s="112"/>
      <c r="DUX53" s="112"/>
      <c r="DUY53" s="112"/>
      <c r="DUZ53" s="112"/>
      <c r="DVA53" s="112"/>
      <c r="DVB53" s="112"/>
      <c r="DVC53" s="112"/>
      <c r="DVD53" s="112"/>
      <c r="DVE53" s="112"/>
      <c r="DVF53" s="112"/>
      <c r="DVG53" s="112"/>
      <c r="DVH53" s="112"/>
      <c r="DVI53" s="112"/>
      <c r="DVJ53" s="112"/>
      <c r="DVK53" s="112"/>
      <c r="DVL53" s="112"/>
      <c r="DVM53" s="112"/>
      <c r="DVN53" s="112"/>
      <c r="DVO53" s="112"/>
      <c r="DVP53" s="112"/>
      <c r="DVQ53" s="112"/>
      <c r="DVR53" s="112"/>
      <c r="DVS53" s="112"/>
      <c r="DVT53" s="112"/>
      <c r="DVU53" s="112"/>
      <c r="DVV53" s="112"/>
      <c r="DVW53" s="112"/>
      <c r="DVX53" s="112"/>
      <c r="DVY53" s="112"/>
      <c r="DVZ53" s="112"/>
      <c r="DWA53" s="112"/>
      <c r="DWB53" s="112"/>
      <c r="DWC53" s="112"/>
      <c r="DWD53" s="112"/>
      <c r="DWE53" s="112"/>
      <c r="DWF53" s="112"/>
      <c r="DWG53" s="112"/>
      <c r="DWH53" s="112"/>
      <c r="DWI53" s="112"/>
      <c r="DWJ53" s="112"/>
      <c r="DWK53" s="112"/>
      <c r="DWL53" s="112"/>
      <c r="DWM53" s="112"/>
      <c r="DWN53" s="112"/>
      <c r="DWO53" s="112"/>
      <c r="DWP53" s="112"/>
      <c r="DWQ53" s="112"/>
      <c r="DWR53" s="112"/>
      <c r="DWS53" s="112"/>
      <c r="DWT53" s="112"/>
      <c r="DWU53" s="112"/>
      <c r="DWV53" s="112"/>
      <c r="DWW53" s="112"/>
      <c r="DWX53" s="112"/>
      <c r="DWY53" s="112"/>
      <c r="DWZ53" s="112"/>
      <c r="DXA53" s="112"/>
      <c r="DXB53" s="112"/>
      <c r="DXC53" s="112"/>
      <c r="DXD53" s="112"/>
      <c r="DXE53" s="112"/>
      <c r="DXF53" s="112"/>
      <c r="DXG53" s="112"/>
      <c r="DXH53" s="112"/>
      <c r="DXI53" s="112"/>
      <c r="DXJ53" s="112"/>
      <c r="DXK53" s="112"/>
      <c r="DXL53" s="112"/>
      <c r="DXM53" s="112"/>
      <c r="DXN53" s="112"/>
      <c r="DXO53" s="112"/>
      <c r="DXP53" s="112"/>
      <c r="DXQ53" s="112"/>
      <c r="DXR53" s="112"/>
      <c r="DXS53" s="112"/>
      <c r="DXT53" s="112"/>
      <c r="DXU53" s="112"/>
      <c r="DXV53" s="112"/>
      <c r="DXW53" s="112"/>
      <c r="DXX53" s="112"/>
      <c r="DXY53" s="112"/>
      <c r="DXZ53" s="112"/>
      <c r="DYA53" s="112"/>
      <c r="DYB53" s="112"/>
      <c r="DYC53" s="112"/>
      <c r="DYD53" s="112"/>
      <c r="DYE53" s="112"/>
      <c r="DYF53" s="112"/>
      <c r="DYG53" s="112"/>
      <c r="DYH53" s="112"/>
      <c r="DYI53" s="112"/>
      <c r="DYJ53" s="112"/>
      <c r="DYK53" s="112"/>
      <c r="DYL53" s="112"/>
      <c r="DYM53" s="112"/>
      <c r="DYN53" s="112"/>
      <c r="DYO53" s="112"/>
      <c r="DYP53" s="112"/>
      <c r="DYQ53" s="112"/>
      <c r="DYR53" s="112"/>
      <c r="DYS53" s="112"/>
      <c r="DYT53" s="112"/>
      <c r="DYU53" s="112"/>
      <c r="DYV53" s="112"/>
      <c r="DYW53" s="112"/>
      <c r="DYX53" s="112"/>
      <c r="DYY53" s="112"/>
      <c r="DYZ53" s="112"/>
      <c r="DZA53" s="112"/>
      <c r="DZB53" s="112"/>
      <c r="DZC53" s="112"/>
      <c r="DZD53" s="112"/>
      <c r="DZE53" s="112"/>
      <c r="DZF53" s="112"/>
      <c r="DZG53" s="112"/>
      <c r="DZH53" s="112"/>
      <c r="DZI53" s="112"/>
      <c r="DZJ53" s="112"/>
      <c r="DZK53" s="112"/>
      <c r="DZL53" s="112"/>
      <c r="DZM53" s="112"/>
      <c r="DZN53" s="112"/>
      <c r="DZO53" s="112"/>
      <c r="DZP53" s="112"/>
      <c r="DZQ53" s="112"/>
      <c r="DZR53" s="112"/>
      <c r="DZS53" s="112"/>
      <c r="DZT53" s="112"/>
      <c r="DZU53" s="112"/>
      <c r="DZV53" s="112"/>
      <c r="DZW53" s="112"/>
      <c r="DZX53" s="112"/>
      <c r="DZY53" s="112"/>
      <c r="DZZ53" s="112"/>
      <c r="EAA53" s="112"/>
      <c r="EAB53" s="112"/>
      <c r="EAC53" s="112"/>
      <c r="EAD53" s="112"/>
      <c r="EAE53" s="112"/>
      <c r="EAF53" s="112"/>
      <c r="EAG53" s="112"/>
      <c r="EAH53" s="112"/>
      <c r="EAI53" s="112"/>
      <c r="EAJ53" s="112"/>
      <c r="EAK53" s="112"/>
      <c r="EAL53" s="112"/>
      <c r="EAM53" s="112"/>
      <c r="EAN53" s="112"/>
      <c r="EAO53" s="112"/>
      <c r="EAP53" s="112"/>
      <c r="EAQ53" s="112"/>
      <c r="EAR53" s="112"/>
      <c r="EAS53" s="112"/>
      <c r="EAT53" s="112"/>
      <c r="EAU53" s="112"/>
      <c r="EAV53" s="112"/>
      <c r="EAW53" s="112"/>
      <c r="EAX53" s="112"/>
      <c r="EAY53" s="112"/>
      <c r="EAZ53" s="112"/>
      <c r="EBA53" s="112"/>
      <c r="EBB53" s="112"/>
      <c r="EBC53" s="112"/>
      <c r="EBD53" s="112"/>
      <c r="EBE53" s="112"/>
      <c r="EBF53" s="112"/>
      <c r="EBG53" s="112"/>
      <c r="EBH53" s="112"/>
      <c r="EBI53" s="112"/>
      <c r="EBJ53" s="112"/>
      <c r="EBK53" s="112"/>
      <c r="EBL53" s="112"/>
      <c r="EBM53" s="112"/>
      <c r="EBN53" s="112"/>
      <c r="EBO53" s="112"/>
      <c r="EBP53" s="112"/>
      <c r="EBQ53" s="112"/>
      <c r="EBR53" s="112"/>
      <c r="EBS53" s="112"/>
      <c r="EBT53" s="112"/>
      <c r="EBU53" s="112"/>
      <c r="EBV53" s="112"/>
      <c r="EBW53" s="112"/>
      <c r="EBX53" s="112"/>
      <c r="EBY53" s="112"/>
      <c r="EBZ53" s="112"/>
      <c r="ECA53" s="112"/>
      <c r="ECB53" s="112"/>
      <c r="ECC53" s="112"/>
      <c r="ECD53" s="112"/>
      <c r="ECE53" s="112"/>
      <c r="ECF53" s="112"/>
      <c r="ECG53" s="112"/>
      <c r="ECH53" s="112"/>
      <c r="ECI53" s="112"/>
      <c r="ECJ53" s="112"/>
      <c r="ECK53" s="112"/>
      <c r="ECL53" s="112"/>
      <c r="ECM53" s="112"/>
      <c r="ECN53" s="112"/>
      <c r="ECO53" s="112"/>
      <c r="ECP53" s="112"/>
      <c r="ECQ53" s="112"/>
      <c r="ECR53" s="112"/>
      <c r="ECS53" s="112"/>
      <c r="ECT53" s="112"/>
      <c r="ECU53" s="112"/>
      <c r="ECV53" s="112"/>
      <c r="ECW53" s="112"/>
      <c r="ECX53" s="112"/>
      <c r="ECY53" s="112"/>
      <c r="ECZ53" s="112"/>
      <c r="EDA53" s="112"/>
      <c r="EDB53" s="112"/>
      <c r="EDC53" s="112"/>
      <c r="EDD53" s="112"/>
      <c r="EDE53" s="112"/>
      <c r="EDF53" s="112"/>
      <c r="EDG53" s="112"/>
      <c r="EDH53" s="112"/>
      <c r="EDI53" s="112"/>
      <c r="EDJ53" s="112"/>
      <c r="EDK53" s="112"/>
      <c r="EDL53" s="112"/>
      <c r="EDM53" s="112"/>
      <c r="EDN53" s="112"/>
      <c r="EDO53" s="112"/>
      <c r="EDP53" s="112"/>
      <c r="EDQ53" s="112"/>
      <c r="EDR53" s="112"/>
      <c r="EDS53" s="112"/>
      <c r="EDT53" s="112"/>
      <c r="EDU53" s="112"/>
      <c r="EDV53" s="112"/>
      <c r="EDW53" s="112"/>
      <c r="EDX53" s="112"/>
      <c r="EDY53" s="112"/>
      <c r="EDZ53" s="112"/>
      <c r="EEA53" s="112"/>
      <c r="EEB53" s="112"/>
      <c r="EEC53" s="112"/>
      <c r="EED53" s="112"/>
      <c r="EEE53" s="112"/>
      <c r="EEF53" s="112"/>
      <c r="EEG53" s="112"/>
      <c r="EEH53" s="112"/>
      <c r="EEI53" s="112"/>
      <c r="EEJ53" s="112"/>
      <c r="EEK53" s="112"/>
      <c r="EEL53" s="112"/>
      <c r="EEM53" s="112"/>
      <c r="EEN53" s="112"/>
      <c r="EEO53" s="112"/>
      <c r="EEP53" s="112"/>
      <c r="EEQ53" s="112"/>
      <c r="EER53" s="112"/>
      <c r="EES53" s="112"/>
      <c r="EET53" s="112"/>
      <c r="EEU53" s="112"/>
      <c r="EEV53" s="112"/>
      <c r="EEW53" s="112"/>
      <c r="EEX53" s="112"/>
      <c r="EEY53" s="112"/>
      <c r="EEZ53" s="112"/>
      <c r="EFA53" s="112"/>
      <c r="EFB53" s="112"/>
      <c r="EFC53" s="112"/>
      <c r="EFD53" s="112"/>
      <c r="EFE53" s="112"/>
      <c r="EFF53" s="112"/>
      <c r="EFG53" s="112"/>
      <c r="EFH53" s="112"/>
      <c r="EFI53" s="112"/>
      <c r="EFJ53" s="112"/>
      <c r="EFK53" s="112"/>
      <c r="EFL53" s="112"/>
      <c r="EFM53" s="112"/>
      <c r="EFN53" s="112"/>
      <c r="EFO53" s="112"/>
      <c r="EFP53" s="112"/>
      <c r="EFQ53" s="112"/>
      <c r="EFR53" s="112"/>
      <c r="EFS53" s="112"/>
      <c r="EFT53" s="112"/>
      <c r="EFU53" s="112"/>
      <c r="EFV53" s="112"/>
      <c r="EFW53" s="112"/>
      <c r="EFX53" s="112"/>
      <c r="EFY53" s="112"/>
      <c r="EFZ53" s="112"/>
      <c r="EGA53" s="112"/>
      <c r="EGB53" s="112"/>
      <c r="EGC53" s="112"/>
      <c r="EGD53" s="112"/>
      <c r="EGE53" s="112"/>
      <c r="EGF53" s="112"/>
      <c r="EGG53" s="112"/>
      <c r="EGH53" s="112"/>
      <c r="EGI53" s="112"/>
      <c r="EGJ53" s="112"/>
      <c r="EGK53" s="112"/>
      <c r="EGL53" s="112"/>
      <c r="EGM53" s="112"/>
      <c r="EGN53" s="112"/>
      <c r="EGO53" s="112"/>
      <c r="EGP53" s="112"/>
      <c r="EGQ53" s="112"/>
      <c r="EGR53" s="112"/>
      <c r="EGS53" s="112"/>
      <c r="EGT53" s="112"/>
      <c r="EGU53" s="112"/>
      <c r="EGV53" s="112"/>
      <c r="EGW53" s="112"/>
      <c r="EGX53" s="112"/>
      <c r="EGY53" s="112"/>
      <c r="EGZ53" s="112"/>
      <c r="EHA53" s="112"/>
      <c r="EHB53" s="112"/>
      <c r="EHC53" s="112"/>
      <c r="EHD53" s="112"/>
      <c r="EHE53" s="112"/>
      <c r="EHF53" s="112"/>
      <c r="EHG53" s="112"/>
      <c r="EHH53" s="112"/>
      <c r="EHI53" s="112"/>
      <c r="EHJ53" s="112"/>
      <c r="EHK53" s="112"/>
      <c r="EHL53" s="112"/>
      <c r="EHM53" s="112"/>
      <c r="EHN53" s="112"/>
      <c r="EHO53" s="112"/>
      <c r="EHP53" s="112"/>
      <c r="EHQ53" s="112"/>
      <c r="EHR53" s="112"/>
      <c r="EHS53" s="112"/>
      <c r="EHT53" s="112"/>
      <c r="EHU53" s="112"/>
      <c r="EHV53" s="112"/>
      <c r="EHW53" s="112"/>
      <c r="EHX53" s="112"/>
      <c r="EHY53" s="112"/>
      <c r="EHZ53" s="112"/>
      <c r="EIA53" s="112"/>
      <c r="EIB53" s="112"/>
      <c r="EIC53" s="112"/>
      <c r="EID53" s="112"/>
      <c r="EIE53" s="112"/>
      <c r="EIF53" s="112"/>
      <c r="EIG53" s="112"/>
      <c r="EIH53" s="112"/>
      <c r="EII53" s="112"/>
      <c r="EIJ53" s="112"/>
      <c r="EIK53" s="112"/>
      <c r="EIL53" s="112"/>
      <c r="EIM53" s="112"/>
      <c r="EIN53" s="112"/>
      <c r="EIO53" s="112"/>
      <c r="EIP53" s="112"/>
      <c r="EIQ53" s="112"/>
      <c r="EIR53" s="112"/>
      <c r="EIS53" s="112"/>
      <c r="EIT53" s="112"/>
      <c r="EIU53" s="112"/>
      <c r="EIV53" s="112"/>
      <c r="EIW53" s="112"/>
      <c r="EIX53" s="112"/>
      <c r="EIY53" s="112"/>
      <c r="EIZ53" s="112"/>
      <c r="EJA53" s="112"/>
      <c r="EJB53" s="112"/>
      <c r="EJC53" s="112"/>
      <c r="EJD53" s="112"/>
      <c r="EJE53" s="112"/>
      <c r="EJF53" s="112"/>
      <c r="EJG53" s="112"/>
      <c r="EJH53" s="112"/>
      <c r="EJI53" s="112"/>
      <c r="EJJ53" s="112"/>
      <c r="EJK53" s="112"/>
      <c r="EJL53" s="112"/>
      <c r="EJM53" s="112"/>
      <c r="EJN53" s="112"/>
      <c r="EJO53" s="112"/>
      <c r="EJP53" s="112"/>
      <c r="EJQ53" s="112"/>
      <c r="EJR53" s="112"/>
      <c r="EJS53" s="112"/>
      <c r="EJT53" s="112"/>
      <c r="EJU53" s="112"/>
      <c r="EJV53" s="112"/>
      <c r="EJW53" s="112"/>
      <c r="EJX53" s="112"/>
      <c r="EJY53" s="112"/>
      <c r="EJZ53" s="112"/>
      <c r="EKA53" s="112"/>
      <c r="EKB53" s="112"/>
      <c r="EKC53" s="112"/>
      <c r="EKD53" s="112"/>
      <c r="EKE53" s="112"/>
      <c r="EKF53" s="112"/>
      <c r="EKG53" s="112"/>
      <c r="EKH53" s="112"/>
      <c r="EKI53" s="112"/>
      <c r="EKJ53" s="112"/>
      <c r="EKK53" s="112"/>
      <c r="EKL53" s="112"/>
      <c r="EKM53" s="112"/>
      <c r="EKN53" s="112"/>
      <c r="EKO53" s="112"/>
      <c r="EKP53" s="112"/>
      <c r="EKQ53" s="112"/>
      <c r="EKR53" s="112"/>
      <c r="EKS53" s="112"/>
      <c r="EKT53" s="112"/>
      <c r="EKU53" s="112"/>
      <c r="EKV53" s="112"/>
      <c r="EKW53" s="112"/>
      <c r="EKX53" s="112"/>
      <c r="EKY53" s="112"/>
      <c r="EKZ53" s="112"/>
      <c r="ELA53" s="112"/>
      <c r="ELB53" s="112"/>
      <c r="ELC53" s="112"/>
      <c r="ELD53" s="112"/>
      <c r="ELE53" s="112"/>
      <c r="ELF53" s="112"/>
      <c r="ELG53" s="112"/>
      <c r="ELH53" s="112"/>
      <c r="ELI53" s="112"/>
      <c r="ELJ53" s="112"/>
      <c r="ELK53" s="112"/>
      <c r="ELL53" s="112"/>
      <c r="ELM53" s="112"/>
      <c r="ELN53" s="112"/>
      <c r="ELO53" s="112"/>
      <c r="ELP53" s="112"/>
      <c r="ELQ53" s="112"/>
      <c r="ELR53" s="112"/>
      <c r="ELS53" s="112"/>
      <c r="ELT53" s="112"/>
      <c r="ELU53" s="112"/>
      <c r="ELV53" s="112"/>
      <c r="ELW53" s="112"/>
      <c r="ELX53" s="112"/>
      <c r="ELY53" s="112"/>
      <c r="ELZ53" s="112"/>
      <c r="EMA53" s="112"/>
      <c r="EMB53" s="112"/>
      <c r="EMC53" s="112"/>
      <c r="EMD53" s="112"/>
      <c r="EME53" s="112"/>
      <c r="EMF53" s="112"/>
      <c r="EMG53" s="112"/>
      <c r="EMH53" s="112"/>
      <c r="EMI53" s="112"/>
      <c r="EMJ53" s="112"/>
      <c r="EMK53" s="112"/>
      <c r="EML53" s="112"/>
      <c r="EMM53" s="112"/>
      <c r="EMN53" s="112"/>
      <c r="EMO53" s="112"/>
      <c r="EMP53" s="112"/>
      <c r="EMQ53" s="112"/>
      <c r="EMR53" s="112"/>
      <c r="EMS53" s="112"/>
      <c r="EMT53" s="112"/>
      <c r="EMU53" s="112"/>
      <c r="EMV53" s="112"/>
      <c r="EMW53" s="112"/>
      <c r="EMX53" s="112"/>
      <c r="EMY53" s="112"/>
      <c r="EMZ53" s="112"/>
      <c r="ENA53" s="112"/>
      <c r="ENB53" s="112"/>
      <c r="ENC53" s="112"/>
      <c r="END53" s="112"/>
      <c r="ENE53" s="112"/>
      <c r="ENF53" s="112"/>
      <c r="ENG53" s="112"/>
      <c r="ENH53" s="112"/>
      <c r="ENI53" s="112"/>
      <c r="ENJ53" s="112"/>
      <c r="ENK53" s="112"/>
      <c r="ENL53" s="112"/>
      <c r="ENM53" s="112"/>
      <c r="ENN53" s="112"/>
      <c r="ENO53" s="112"/>
      <c r="ENP53" s="112"/>
      <c r="ENQ53" s="112"/>
      <c r="ENR53" s="112"/>
      <c r="ENS53" s="112"/>
      <c r="ENT53" s="112"/>
      <c r="ENU53" s="112"/>
      <c r="ENV53" s="112"/>
      <c r="ENW53" s="112"/>
      <c r="ENX53" s="112"/>
      <c r="ENY53" s="112"/>
      <c r="ENZ53" s="112"/>
      <c r="EOA53" s="112"/>
      <c r="EOB53" s="112"/>
      <c r="EOC53" s="112"/>
      <c r="EOD53" s="112"/>
      <c r="EOE53" s="112"/>
      <c r="EOF53" s="112"/>
      <c r="EOG53" s="112"/>
      <c r="EOH53" s="112"/>
      <c r="EOI53" s="112"/>
      <c r="EOJ53" s="112"/>
      <c r="EOK53" s="112"/>
      <c r="EOL53" s="112"/>
      <c r="EOM53" s="112"/>
      <c r="EON53" s="112"/>
      <c r="EOO53" s="112"/>
      <c r="EOP53" s="112"/>
      <c r="EOQ53" s="112"/>
      <c r="EOR53" s="112"/>
      <c r="EOS53" s="112"/>
      <c r="EOT53" s="112"/>
      <c r="EOU53" s="112"/>
      <c r="EOV53" s="112"/>
      <c r="EOW53" s="112"/>
      <c r="EOX53" s="112"/>
      <c r="EOY53" s="112"/>
      <c r="EOZ53" s="112"/>
      <c r="EPA53" s="112"/>
      <c r="EPB53" s="112"/>
      <c r="EPC53" s="112"/>
      <c r="EPD53" s="112"/>
      <c r="EPE53" s="112"/>
      <c r="EPF53" s="112"/>
      <c r="EPG53" s="112"/>
      <c r="EPH53" s="112"/>
      <c r="EPI53" s="112"/>
      <c r="EPJ53" s="112"/>
      <c r="EPK53" s="112"/>
      <c r="EPL53" s="112"/>
      <c r="EPM53" s="112"/>
      <c r="EPN53" s="112"/>
      <c r="EPO53" s="112"/>
      <c r="EPP53" s="112"/>
      <c r="EPQ53" s="112"/>
      <c r="EPR53" s="112"/>
      <c r="EPS53" s="112"/>
      <c r="EPT53" s="112"/>
      <c r="EPU53" s="112"/>
      <c r="EPV53" s="112"/>
      <c r="EPW53" s="112"/>
      <c r="EPX53" s="112"/>
      <c r="EPY53" s="112"/>
      <c r="EPZ53" s="112"/>
      <c r="EQA53" s="112"/>
      <c r="EQB53" s="112"/>
      <c r="EQC53" s="112"/>
      <c r="EQD53" s="112"/>
      <c r="EQE53" s="112"/>
      <c r="EQF53" s="112"/>
      <c r="EQG53" s="112"/>
      <c r="EQH53" s="112"/>
      <c r="EQI53" s="112"/>
      <c r="EQJ53" s="112"/>
      <c r="EQK53" s="112"/>
      <c r="EQL53" s="112"/>
      <c r="EQM53" s="112"/>
      <c r="EQN53" s="112"/>
      <c r="EQO53" s="112"/>
      <c r="EQP53" s="112"/>
      <c r="EQQ53" s="112"/>
      <c r="EQR53" s="112"/>
      <c r="EQS53" s="112"/>
      <c r="EQT53" s="112"/>
      <c r="EQU53" s="112"/>
      <c r="EQV53" s="112"/>
      <c r="EQW53" s="112"/>
      <c r="EQX53" s="112"/>
      <c r="EQY53" s="112"/>
      <c r="EQZ53" s="112"/>
      <c r="ERA53" s="112"/>
      <c r="ERB53" s="112"/>
      <c r="ERC53" s="112"/>
      <c r="ERD53" s="112"/>
      <c r="ERE53" s="112"/>
      <c r="ERF53" s="112"/>
      <c r="ERG53" s="112"/>
      <c r="ERH53" s="112"/>
      <c r="ERI53" s="112"/>
      <c r="ERJ53" s="112"/>
      <c r="ERK53" s="112"/>
      <c r="ERL53" s="112"/>
      <c r="ERM53" s="112"/>
      <c r="ERN53" s="112"/>
      <c r="ERO53" s="112"/>
      <c r="ERP53" s="112"/>
      <c r="ERQ53" s="112"/>
      <c r="ERR53" s="112"/>
      <c r="ERS53" s="112"/>
      <c r="ERT53" s="112"/>
      <c r="ERU53" s="112"/>
      <c r="ERV53" s="112"/>
      <c r="ERW53" s="112"/>
      <c r="ERX53" s="112"/>
      <c r="ERY53" s="112"/>
      <c r="ERZ53" s="112"/>
      <c r="ESA53" s="112"/>
      <c r="ESB53" s="112"/>
      <c r="ESC53" s="112"/>
      <c r="ESD53" s="112"/>
      <c r="ESE53" s="112"/>
      <c r="ESF53" s="112"/>
      <c r="ESG53" s="112"/>
      <c r="ESH53" s="112"/>
      <c r="ESI53" s="112"/>
      <c r="ESJ53" s="112"/>
      <c r="ESK53" s="112"/>
      <c r="ESL53" s="112"/>
      <c r="ESM53" s="112"/>
      <c r="ESN53" s="112"/>
      <c r="ESO53" s="112"/>
      <c r="ESP53" s="112"/>
      <c r="ESQ53" s="112"/>
      <c r="ESR53" s="112"/>
      <c r="ESS53" s="112"/>
      <c r="EST53" s="112"/>
      <c r="ESU53" s="112"/>
      <c r="ESV53" s="112"/>
      <c r="ESW53" s="112"/>
      <c r="ESX53" s="112"/>
      <c r="ESY53" s="112"/>
      <c r="ESZ53" s="112"/>
      <c r="ETA53" s="112"/>
      <c r="ETB53" s="112"/>
      <c r="ETC53" s="112"/>
      <c r="ETD53" s="112"/>
      <c r="ETE53" s="112"/>
      <c r="ETF53" s="112"/>
      <c r="ETG53" s="112"/>
      <c r="ETH53" s="112"/>
      <c r="ETI53" s="112"/>
      <c r="ETJ53" s="112"/>
      <c r="ETK53" s="112"/>
      <c r="ETL53" s="112"/>
      <c r="ETM53" s="112"/>
      <c r="ETN53" s="112"/>
      <c r="ETO53" s="112"/>
      <c r="ETP53" s="112"/>
      <c r="ETQ53" s="112"/>
      <c r="ETR53" s="112"/>
      <c r="ETS53" s="112"/>
      <c r="ETT53" s="112"/>
      <c r="ETU53" s="112"/>
      <c r="ETV53" s="112"/>
      <c r="ETW53" s="112"/>
      <c r="ETX53" s="112"/>
      <c r="ETY53" s="112"/>
      <c r="ETZ53" s="112"/>
      <c r="EUA53" s="112"/>
      <c r="EUB53" s="112"/>
      <c r="EUC53" s="112"/>
      <c r="EUD53" s="112"/>
      <c r="EUE53" s="112"/>
      <c r="EUF53" s="112"/>
      <c r="EUG53" s="112"/>
      <c r="EUH53" s="112"/>
      <c r="EUI53" s="112"/>
      <c r="EUJ53" s="112"/>
      <c r="EUK53" s="112"/>
      <c r="EUL53" s="112"/>
      <c r="EUM53" s="112"/>
      <c r="EUN53" s="112"/>
      <c r="EUO53" s="112"/>
      <c r="EUP53" s="112"/>
      <c r="EUQ53" s="112"/>
      <c r="EUR53" s="112"/>
      <c r="EUS53" s="112"/>
      <c r="EUT53" s="112"/>
      <c r="EUU53" s="112"/>
      <c r="EUV53" s="112"/>
      <c r="EUW53" s="112"/>
      <c r="EUX53" s="112"/>
      <c r="EUY53" s="112"/>
      <c r="EUZ53" s="112"/>
      <c r="EVA53" s="112"/>
      <c r="EVB53" s="112"/>
      <c r="EVC53" s="112"/>
      <c r="EVD53" s="112"/>
      <c r="EVE53" s="112"/>
      <c r="EVF53" s="112"/>
      <c r="EVG53" s="112"/>
      <c r="EVH53" s="112"/>
      <c r="EVI53" s="112"/>
      <c r="EVJ53" s="112"/>
      <c r="EVK53" s="112"/>
      <c r="EVL53" s="112"/>
      <c r="EVM53" s="112"/>
      <c r="EVN53" s="112"/>
      <c r="EVO53" s="112"/>
      <c r="EVP53" s="112"/>
      <c r="EVQ53" s="112"/>
      <c r="EVR53" s="112"/>
      <c r="EVS53" s="112"/>
      <c r="EVT53" s="112"/>
      <c r="EVU53" s="112"/>
      <c r="EVV53" s="112"/>
      <c r="EVW53" s="112"/>
      <c r="EVX53" s="112"/>
      <c r="EVY53" s="112"/>
      <c r="EVZ53" s="112"/>
      <c r="EWA53" s="112"/>
      <c r="EWB53" s="112"/>
      <c r="EWC53" s="112"/>
      <c r="EWD53" s="112"/>
      <c r="EWE53" s="112"/>
      <c r="EWF53" s="112"/>
      <c r="EWG53" s="112"/>
      <c r="EWH53" s="112"/>
      <c r="EWI53" s="112"/>
      <c r="EWJ53" s="112"/>
      <c r="EWK53" s="112"/>
      <c r="EWL53" s="112"/>
      <c r="EWM53" s="112"/>
      <c r="EWN53" s="112"/>
      <c r="EWO53" s="112"/>
      <c r="EWP53" s="112"/>
      <c r="EWQ53" s="112"/>
      <c r="EWR53" s="112"/>
      <c r="EWS53" s="112"/>
      <c r="EWT53" s="112"/>
      <c r="EWU53" s="112"/>
      <c r="EWV53" s="112"/>
      <c r="EWW53" s="112"/>
      <c r="EWX53" s="112"/>
      <c r="EWY53" s="112"/>
      <c r="EWZ53" s="112"/>
      <c r="EXA53" s="112"/>
      <c r="EXB53" s="112"/>
      <c r="EXC53" s="112"/>
      <c r="EXD53" s="112"/>
      <c r="EXE53" s="112"/>
      <c r="EXF53" s="112"/>
      <c r="EXG53" s="112"/>
      <c r="EXH53" s="112"/>
      <c r="EXI53" s="112"/>
      <c r="EXJ53" s="112"/>
      <c r="EXK53" s="112"/>
      <c r="EXL53" s="112"/>
      <c r="EXM53" s="112"/>
      <c r="EXN53" s="112"/>
      <c r="EXO53" s="112"/>
      <c r="EXP53" s="112"/>
      <c r="EXQ53" s="112"/>
      <c r="EXR53" s="112"/>
      <c r="EXS53" s="112"/>
      <c r="EXT53" s="112"/>
      <c r="EXU53" s="112"/>
      <c r="EXV53" s="112"/>
      <c r="EXW53" s="112"/>
      <c r="EXX53" s="112"/>
      <c r="EXY53" s="112"/>
      <c r="EXZ53" s="112"/>
      <c r="EYA53" s="112"/>
      <c r="EYB53" s="112"/>
      <c r="EYC53" s="112"/>
      <c r="EYD53" s="112"/>
      <c r="EYE53" s="112"/>
      <c r="EYF53" s="112"/>
      <c r="EYG53" s="112"/>
      <c r="EYH53" s="112"/>
      <c r="EYI53" s="112"/>
      <c r="EYJ53" s="112"/>
      <c r="EYK53" s="112"/>
      <c r="EYL53" s="112"/>
      <c r="EYM53" s="112"/>
      <c r="EYN53" s="112"/>
      <c r="EYO53" s="112"/>
      <c r="EYP53" s="112"/>
      <c r="EYQ53" s="112"/>
      <c r="EYR53" s="112"/>
      <c r="EYS53" s="112"/>
      <c r="EYT53" s="112"/>
      <c r="EYU53" s="112"/>
      <c r="EYV53" s="112"/>
      <c r="EYW53" s="112"/>
      <c r="EYX53" s="112"/>
      <c r="EYY53" s="112"/>
      <c r="EYZ53" s="112"/>
      <c r="EZA53" s="112"/>
      <c r="EZB53" s="112"/>
      <c r="EZC53" s="112"/>
      <c r="EZD53" s="112"/>
      <c r="EZE53" s="112"/>
      <c r="EZF53" s="112"/>
      <c r="EZG53" s="112"/>
      <c r="EZH53" s="112"/>
      <c r="EZI53" s="112"/>
      <c r="EZJ53" s="112"/>
      <c r="EZK53" s="112"/>
      <c r="EZL53" s="112"/>
      <c r="EZM53" s="112"/>
      <c r="EZN53" s="112"/>
      <c r="EZO53" s="112"/>
      <c r="EZP53" s="112"/>
      <c r="EZQ53" s="112"/>
      <c r="EZR53" s="112"/>
      <c r="EZS53" s="112"/>
      <c r="EZT53" s="112"/>
      <c r="EZU53" s="112"/>
      <c r="EZV53" s="112"/>
      <c r="EZW53" s="112"/>
      <c r="EZX53" s="112"/>
      <c r="EZY53" s="112"/>
      <c r="EZZ53" s="112"/>
      <c r="FAA53" s="112"/>
      <c r="FAB53" s="112"/>
      <c r="FAC53" s="112"/>
      <c r="FAD53" s="112"/>
      <c r="FAE53" s="112"/>
      <c r="FAF53" s="112"/>
      <c r="FAG53" s="112"/>
      <c r="FAH53" s="112"/>
      <c r="FAI53" s="112"/>
      <c r="FAJ53" s="112"/>
      <c r="FAK53" s="112"/>
      <c r="FAL53" s="112"/>
      <c r="FAM53" s="112"/>
      <c r="FAN53" s="112"/>
      <c r="FAO53" s="112"/>
      <c r="FAP53" s="112"/>
      <c r="FAQ53" s="112"/>
      <c r="FAR53" s="112"/>
      <c r="FAS53" s="112"/>
      <c r="FAT53" s="112"/>
      <c r="FAU53" s="112"/>
      <c r="FAV53" s="112"/>
      <c r="FAW53" s="112"/>
      <c r="FAX53" s="112"/>
      <c r="FAY53" s="112"/>
      <c r="FAZ53" s="112"/>
      <c r="FBA53" s="112"/>
      <c r="FBB53" s="112"/>
      <c r="FBC53" s="112"/>
      <c r="FBD53" s="112"/>
      <c r="FBE53" s="112"/>
      <c r="FBF53" s="112"/>
      <c r="FBG53" s="112"/>
      <c r="FBH53" s="112"/>
      <c r="FBI53" s="112"/>
      <c r="FBJ53" s="112"/>
      <c r="FBK53" s="112"/>
      <c r="FBL53" s="112"/>
      <c r="FBM53" s="112"/>
      <c r="FBN53" s="112"/>
      <c r="FBO53" s="112"/>
      <c r="FBP53" s="112"/>
      <c r="FBQ53" s="112"/>
      <c r="FBR53" s="112"/>
      <c r="FBS53" s="112"/>
      <c r="FBT53" s="112"/>
      <c r="FBU53" s="112"/>
      <c r="FBV53" s="112"/>
      <c r="FBW53" s="112"/>
      <c r="FBX53" s="112"/>
      <c r="FBY53" s="112"/>
      <c r="FBZ53" s="112"/>
      <c r="FCA53" s="112"/>
      <c r="FCB53" s="112"/>
      <c r="FCC53" s="112"/>
      <c r="FCD53" s="112"/>
      <c r="FCE53" s="112"/>
      <c r="FCF53" s="112"/>
      <c r="FCG53" s="112"/>
      <c r="FCH53" s="112"/>
      <c r="FCI53" s="112"/>
      <c r="FCJ53" s="112"/>
      <c r="FCK53" s="112"/>
      <c r="FCL53" s="112"/>
      <c r="FCM53" s="112"/>
      <c r="FCN53" s="112"/>
      <c r="FCO53" s="112"/>
      <c r="FCP53" s="112"/>
      <c r="FCQ53" s="112"/>
      <c r="FCR53" s="112"/>
      <c r="FCS53" s="112"/>
      <c r="FCT53" s="112"/>
      <c r="FCU53" s="112"/>
      <c r="FCV53" s="112"/>
      <c r="FCW53" s="112"/>
      <c r="FCX53" s="112"/>
      <c r="FCY53" s="112"/>
      <c r="FCZ53" s="112"/>
      <c r="FDA53" s="112"/>
      <c r="FDB53" s="112"/>
      <c r="FDC53" s="112"/>
      <c r="FDD53" s="112"/>
      <c r="FDE53" s="112"/>
      <c r="FDF53" s="112"/>
      <c r="FDG53" s="112"/>
      <c r="FDH53" s="112"/>
      <c r="FDI53" s="112"/>
      <c r="FDJ53" s="112"/>
      <c r="FDK53" s="112"/>
      <c r="FDL53" s="112"/>
      <c r="FDM53" s="112"/>
      <c r="FDN53" s="112"/>
      <c r="FDO53" s="112"/>
      <c r="FDP53" s="112"/>
      <c r="FDQ53" s="112"/>
      <c r="FDR53" s="112"/>
      <c r="FDS53" s="112"/>
      <c r="FDT53" s="112"/>
      <c r="FDU53" s="112"/>
      <c r="FDV53" s="112"/>
      <c r="FDW53" s="112"/>
      <c r="FDX53" s="112"/>
      <c r="FDY53" s="112"/>
      <c r="FDZ53" s="112"/>
      <c r="FEA53" s="112"/>
      <c r="FEB53" s="112"/>
      <c r="FEC53" s="112"/>
      <c r="FED53" s="112"/>
      <c r="FEE53" s="112"/>
      <c r="FEF53" s="112"/>
      <c r="FEG53" s="112"/>
      <c r="FEH53" s="112"/>
      <c r="FEI53" s="112"/>
      <c r="FEJ53" s="112"/>
      <c r="FEK53" s="112"/>
      <c r="FEL53" s="112"/>
      <c r="FEM53" s="112"/>
      <c r="FEN53" s="112"/>
      <c r="FEO53" s="112"/>
      <c r="FEP53" s="112"/>
      <c r="FEQ53" s="112"/>
      <c r="FER53" s="112"/>
      <c r="FES53" s="112"/>
      <c r="FET53" s="112"/>
      <c r="FEU53" s="112"/>
      <c r="FEV53" s="112"/>
      <c r="FEW53" s="112"/>
      <c r="FEX53" s="112"/>
      <c r="FEY53" s="112"/>
      <c r="FEZ53" s="112"/>
      <c r="FFA53" s="112"/>
      <c r="FFB53" s="112"/>
      <c r="FFC53" s="112"/>
      <c r="FFD53" s="112"/>
      <c r="FFE53" s="112"/>
      <c r="FFF53" s="112"/>
      <c r="FFG53" s="112"/>
      <c r="FFH53" s="112"/>
      <c r="FFI53" s="112"/>
      <c r="FFJ53" s="112"/>
      <c r="FFK53" s="112"/>
      <c r="FFL53" s="112"/>
      <c r="FFM53" s="112"/>
      <c r="FFN53" s="112"/>
      <c r="FFO53" s="112"/>
      <c r="FFP53" s="112"/>
      <c r="FFQ53" s="112"/>
      <c r="FFR53" s="112"/>
      <c r="FFS53" s="112"/>
      <c r="FFT53" s="112"/>
      <c r="FFU53" s="112"/>
      <c r="FFV53" s="112"/>
      <c r="FFW53" s="112"/>
      <c r="FFX53" s="112"/>
      <c r="FFY53" s="112"/>
      <c r="FFZ53" s="112"/>
      <c r="FGA53" s="112"/>
      <c r="FGB53" s="112"/>
      <c r="FGC53" s="112"/>
      <c r="FGD53" s="112"/>
      <c r="FGE53" s="112"/>
      <c r="FGF53" s="112"/>
      <c r="FGG53" s="112"/>
      <c r="FGH53" s="112"/>
      <c r="FGI53" s="112"/>
      <c r="FGJ53" s="112"/>
      <c r="FGK53" s="112"/>
      <c r="FGL53" s="112"/>
      <c r="FGM53" s="112"/>
      <c r="FGN53" s="112"/>
      <c r="FGO53" s="112"/>
      <c r="FGP53" s="112"/>
      <c r="FGQ53" s="112"/>
      <c r="FGR53" s="112"/>
      <c r="FGS53" s="112"/>
      <c r="FGT53" s="112"/>
      <c r="FGU53" s="112"/>
      <c r="FGV53" s="112"/>
      <c r="FGW53" s="112"/>
      <c r="FGX53" s="112"/>
      <c r="FGY53" s="112"/>
      <c r="FGZ53" s="112"/>
      <c r="FHA53" s="112"/>
      <c r="FHB53" s="112"/>
      <c r="FHC53" s="112"/>
      <c r="FHD53" s="112"/>
      <c r="FHE53" s="112"/>
      <c r="FHF53" s="112"/>
      <c r="FHG53" s="112"/>
      <c r="FHH53" s="112"/>
      <c r="FHI53" s="112"/>
      <c r="FHJ53" s="112"/>
      <c r="FHK53" s="112"/>
      <c r="FHL53" s="112"/>
      <c r="FHM53" s="112"/>
      <c r="FHN53" s="112"/>
      <c r="FHO53" s="112"/>
      <c r="FHP53" s="112"/>
      <c r="FHQ53" s="112"/>
      <c r="FHR53" s="112"/>
      <c r="FHS53" s="112"/>
      <c r="FHT53" s="112"/>
      <c r="FHU53" s="112"/>
      <c r="FHV53" s="112"/>
      <c r="FHW53" s="112"/>
      <c r="FHX53" s="112"/>
      <c r="FHY53" s="112"/>
      <c r="FHZ53" s="112"/>
      <c r="FIA53" s="112"/>
      <c r="FIB53" s="112"/>
      <c r="FIC53" s="112"/>
      <c r="FID53" s="112"/>
      <c r="FIE53" s="112"/>
      <c r="FIF53" s="112"/>
      <c r="FIG53" s="112"/>
      <c r="FIH53" s="112"/>
      <c r="FII53" s="112"/>
      <c r="FIJ53" s="112"/>
      <c r="FIK53" s="112"/>
      <c r="FIL53" s="112"/>
      <c r="FIM53" s="112"/>
      <c r="FIN53" s="112"/>
      <c r="FIO53" s="112"/>
      <c r="FIP53" s="112"/>
      <c r="FIQ53" s="112"/>
      <c r="FIR53" s="112"/>
      <c r="FIS53" s="112"/>
      <c r="FIT53" s="112"/>
      <c r="FIU53" s="112"/>
      <c r="FIV53" s="112"/>
      <c r="FIW53" s="112"/>
      <c r="FIX53" s="112"/>
      <c r="FIY53" s="112"/>
      <c r="FIZ53" s="112"/>
      <c r="FJA53" s="112"/>
      <c r="FJB53" s="112"/>
      <c r="FJC53" s="112"/>
      <c r="FJD53" s="112"/>
      <c r="FJE53" s="112"/>
      <c r="FJF53" s="112"/>
      <c r="FJG53" s="112"/>
      <c r="FJH53" s="112"/>
      <c r="FJI53" s="112"/>
      <c r="FJJ53" s="112"/>
      <c r="FJK53" s="112"/>
      <c r="FJL53" s="112"/>
      <c r="FJM53" s="112"/>
      <c r="FJN53" s="112"/>
      <c r="FJO53" s="112"/>
      <c r="FJP53" s="112"/>
      <c r="FJQ53" s="112"/>
      <c r="FJR53" s="112"/>
      <c r="FJS53" s="112"/>
      <c r="FJT53" s="112"/>
      <c r="FJU53" s="112"/>
      <c r="FJV53" s="112"/>
      <c r="FJW53" s="112"/>
      <c r="FJX53" s="112"/>
      <c r="FJY53" s="112"/>
      <c r="FJZ53" s="112"/>
      <c r="FKA53" s="112"/>
      <c r="FKB53" s="112"/>
      <c r="FKC53" s="112"/>
      <c r="FKD53" s="112"/>
      <c r="FKE53" s="112"/>
      <c r="FKF53" s="112"/>
      <c r="FKG53" s="112"/>
      <c r="FKH53" s="112"/>
      <c r="FKI53" s="112"/>
      <c r="FKJ53" s="112"/>
      <c r="FKK53" s="112"/>
      <c r="FKL53" s="112"/>
      <c r="FKM53" s="112"/>
      <c r="FKN53" s="112"/>
      <c r="FKO53" s="112"/>
      <c r="FKP53" s="112"/>
      <c r="FKQ53" s="112"/>
      <c r="FKR53" s="112"/>
      <c r="FKS53" s="112"/>
      <c r="FKT53" s="112"/>
      <c r="FKU53" s="112"/>
      <c r="FKV53" s="112"/>
      <c r="FKW53" s="112"/>
      <c r="FKX53" s="112"/>
      <c r="FKY53" s="112"/>
      <c r="FKZ53" s="112"/>
      <c r="FLA53" s="112"/>
      <c r="FLB53" s="112"/>
      <c r="FLC53" s="112"/>
      <c r="FLD53" s="112"/>
      <c r="FLE53" s="112"/>
      <c r="FLF53" s="112"/>
      <c r="FLG53" s="112"/>
      <c r="FLH53" s="112"/>
      <c r="FLI53" s="112"/>
      <c r="FLJ53" s="112"/>
      <c r="FLK53" s="112"/>
      <c r="FLL53" s="112"/>
      <c r="FLM53" s="112"/>
      <c r="FLN53" s="112"/>
      <c r="FLO53" s="112"/>
      <c r="FLP53" s="112"/>
      <c r="FLQ53" s="112"/>
      <c r="FLR53" s="112"/>
      <c r="FLS53" s="112"/>
      <c r="FLT53" s="112"/>
      <c r="FLU53" s="112"/>
      <c r="FLV53" s="112"/>
      <c r="FLW53" s="112"/>
      <c r="FLX53" s="112"/>
      <c r="FLY53" s="112"/>
      <c r="FLZ53" s="112"/>
      <c r="FMA53" s="112"/>
      <c r="FMB53" s="112"/>
      <c r="FMC53" s="112"/>
      <c r="FMD53" s="112"/>
      <c r="FME53" s="112"/>
      <c r="FMF53" s="112"/>
      <c r="FMG53" s="112"/>
      <c r="FMH53" s="112"/>
      <c r="FMI53" s="112"/>
      <c r="FMJ53" s="112"/>
      <c r="FMK53" s="112"/>
      <c r="FML53" s="112"/>
      <c r="FMM53" s="112"/>
      <c r="FMN53" s="112"/>
      <c r="FMO53" s="112"/>
      <c r="FMP53" s="112"/>
      <c r="FMQ53" s="112"/>
      <c r="FMR53" s="112"/>
      <c r="FMS53" s="112"/>
      <c r="FMT53" s="112"/>
      <c r="FMU53" s="112"/>
      <c r="FMV53" s="112"/>
      <c r="FMW53" s="112"/>
      <c r="FMX53" s="112"/>
      <c r="FMY53" s="112"/>
      <c r="FMZ53" s="112"/>
      <c r="FNA53" s="112"/>
      <c r="FNB53" s="112"/>
      <c r="FNC53" s="112"/>
      <c r="FND53" s="112"/>
      <c r="FNE53" s="112"/>
      <c r="FNF53" s="112"/>
      <c r="FNG53" s="112"/>
      <c r="FNH53" s="112"/>
      <c r="FNI53" s="112"/>
      <c r="FNJ53" s="112"/>
      <c r="FNK53" s="112"/>
      <c r="FNL53" s="112"/>
      <c r="FNM53" s="112"/>
      <c r="FNN53" s="112"/>
      <c r="FNO53" s="112"/>
      <c r="FNP53" s="112"/>
      <c r="FNQ53" s="112"/>
      <c r="FNR53" s="112"/>
      <c r="FNS53" s="112"/>
      <c r="FNT53" s="112"/>
      <c r="FNU53" s="112"/>
      <c r="FNV53" s="112"/>
      <c r="FNW53" s="112"/>
      <c r="FNX53" s="112"/>
      <c r="FNY53" s="112"/>
      <c r="FNZ53" s="112"/>
      <c r="FOA53" s="112"/>
      <c r="FOB53" s="112"/>
      <c r="FOC53" s="112"/>
      <c r="FOD53" s="112"/>
      <c r="FOE53" s="112"/>
      <c r="FOF53" s="112"/>
      <c r="FOG53" s="112"/>
      <c r="FOH53" s="112"/>
      <c r="FOI53" s="112"/>
      <c r="FOJ53" s="112"/>
      <c r="FOK53" s="112"/>
      <c r="FOL53" s="112"/>
      <c r="FOM53" s="112"/>
      <c r="FON53" s="112"/>
      <c r="FOO53" s="112"/>
      <c r="FOP53" s="112"/>
      <c r="FOQ53" s="112"/>
      <c r="FOR53" s="112"/>
      <c r="FOS53" s="112"/>
      <c r="FOT53" s="112"/>
      <c r="FOU53" s="112"/>
      <c r="FOV53" s="112"/>
      <c r="FOW53" s="112"/>
      <c r="FOX53" s="112"/>
      <c r="FOY53" s="112"/>
      <c r="FOZ53" s="112"/>
      <c r="FPA53" s="112"/>
      <c r="FPB53" s="112"/>
      <c r="FPC53" s="112"/>
      <c r="FPD53" s="112"/>
      <c r="FPE53" s="112"/>
      <c r="FPF53" s="112"/>
      <c r="FPG53" s="112"/>
      <c r="FPH53" s="112"/>
      <c r="FPI53" s="112"/>
      <c r="FPJ53" s="112"/>
      <c r="FPK53" s="112"/>
      <c r="FPL53" s="112"/>
      <c r="FPM53" s="112"/>
      <c r="FPN53" s="112"/>
      <c r="FPO53" s="112"/>
      <c r="FPP53" s="112"/>
      <c r="FPQ53" s="112"/>
      <c r="FPR53" s="112"/>
      <c r="FPS53" s="112"/>
      <c r="FPT53" s="112"/>
      <c r="FPU53" s="112"/>
      <c r="FPV53" s="112"/>
      <c r="FPW53" s="112"/>
      <c r="FPX53" s="112"/>
      <c r="FPY53" s="112"/>
      <c r="FPZ53" s="112"/>
      <c r="FQA53" s="112"/>
      <c r="FQB53" s="112"/>
      <c r="FQC53" s="112"/>
      <c r="FQD53" s="112"/>
      <c r="FQE53" s="112"/>
      <c r="FQF53" s="112"/>
      <c r="FQG53" s="112"/>
      <c r="FQH53" s="112"/>
      <c r="FQI53" s="112"/>
      <c r="FQJ53" s="112"/>
      <c r="FQK53" s="112"/>
      <c r="FQL53" s="112"/>
      <c r="FQM53" s="112"/>
      <c r="FQN53" s="112"/>
      <c r="FQO53" s="112"/>
      <c r="FQP53" s="112"/>
      <c r="FQQ53" s="112"/>
      <c r="FQR53" s="112"/>
      <c r="FQS53" s="112"/>
      <c r="FQT53" s="112"/>
      <c r="FQU53" s="112"/>
      <c r="FQV53" s="112"/>
      <c r="FQW53" s="112"/>
      <c r="FQX53" s="112"/>
      <c r="FQY53" s="112"/>
      <c r="FQZ53" s="112"/>
      <c r="FRA53" s="112"/>
      <c r="FRB53" s="112"/>
      <c r="FRC53" s="112"/>
      <c r="FRD53" s="112"/>
      <c r="FRE53" s="112"/>
      <c r="FRF53" s="112"/>
      <c r="FRG53" s="112"/>
      <c r="FRH53" s="112"/>
      <c r="FRI53" s="112"/>
      <c r="FRJ53" s="112"/>
      <c r="FRK53" s="112"/>
      <c r="FRL53" s="112"/>
      <c r="FRM53" s="112"/>
      <c r="FRN53" s="112"/>
      <c r="FRO53" s="112"/>
      <c r="FRP53" s="112"/>
      <c r="FRQ53" s="112"/>
      <c r="FRR53" s="112"/>
      <c r="FRS53" s="112"/>
      <c r="FRT53" s="112"/>
      <c r="FRU53" s="112"/>
      <c r="FRV53" s="112"/>
      <c r="FRW53" s="112"/>
      <c r="FRX53" s="112"/>
      <c r="FRY53" s="112"/>
      <c r="FRZ53" s="112"/>
      <c r="FSA53" s="112"/>
      <c r="FSB53" s="112"/>
      <c r="FSC53" s="112"/>
      <c r="FSD53" s="112"/>
      <c r="FSE53" s="112"/>
      <c r="FSF53" s="112"/>
      <c r="FSG53" s="112"/>
      <c r="FSH53" s="112"/>
      <c r="FSI53" s="112"/>
      <c r="FSJ53" s="112"/>
      <c r="FSK53" s="112"/>
      <c r="FSL53" s="112"/>
      <c r="FSM53" s="112"/>
      <c r="FSN53" s="112"/>
      <c r="FSO53" s="112"/>
      <c r="FSP53" s="112"/>
      <c r="FSQ53" s="112"/>
      <c r="FSR53" s="112"/>
      <c r="FSS53" s="112"/>
      <c r="FST53" s="112"/>
      <c r="FSU53" s="112"/>
      <c r="FSV53" s="112"/>
      <c r="FSW53" s="112"/>
      <c r="FSX53" s="112"/>
      <c r="FSY53" s="112"/>
      <c r="FSZ53" s="112"/>
      <c r="FTA53" s="112"/>
      <c r="FTB53" s="112"/>
      <c r="FTC53" s="112"/>
      <c r="FTD53" s="112"/>
      <c r="FTE53" s="112"/>
      <c r="FTF53" s="112"/>
      <c r="FTG53" s="112"/>
      <c r="FTH53" s="112"/>
      <c r="FTI53" s="112"/>
      <c r="FTJ53" s="112"/>
      <c r="FTK53" s="112"/>
      <c r="FTL53" s="112"/>
      <c r="FTM53" s="112"/>
      <c r="FTN53" s="112"/>
      <c r="FTO53" s="112"/>
      <c r="FTP53" s="112"/>
      <c r="FTQ53" s="112"/>
      <c r="FTR53" s="112"/>
      <c r="FTS53" s="112"/>
      <c r="FTT53" s="112"/>
      <c r="FTU53" s="112"/>
      <c r="FTV53" s="112"/>
      <c r="FTW53" s="112"/>
      <c r="FTX53" s="112"/>
      <c r="FTY53" s="112"/>
      <c r="FTZ53" s="112"/>
      <c r="FUA53" s="112"/>
      <c r="FUB53" s="112"/>
      <c r="FUC53" s="112"/>
      <c r="FUD53" s="112"/>
      <c r="FUE53" s="112"/>
      <c r="FUF53" s="112"/>
      <c r="FUG53" s="112"/>
      <c r="FUH53" s="112"/>
      <c r="FUI53" s="112"/>
      <c r="FUJ53" s="112"/>
      <c r="FUK53" s="112"/>
      <c r="FUL53" s="112"/>
      <c r="FUM53" s="112"/>
      <c r="FUN53" s="112"/>
      <c r="FUO53" s="112"/>
      <c r="FUP53" s="112"/>
      <c r="FUQ53" s="112"/>
      <c r="FUR53" s="112"/>
      <c r="FUS53" s="112"/>
      <c r="FUT53" s="112"/>
      <c r="FUU53" s="112"/>
      <c r="FUV53" s="112"/>
      <c r="FUW53" s="112"/>
      <c r="FUX53" s="112"/>
      <c r="FUY53" s="112"/>
      <c r="FUZ53" s="112"/>
      <c r="FVA53" s="112"/>
      <c r="FVB53" s="112"/>
      <c r="FVC53" s="112"/>
      <c r="FVD53" s="112"/>
      <c r="FVE53" s="112"/>
      <c r="FVF53" s="112"/>
      <c r="FVG53" s="112"/>
      <c r="FVH53" s="112"/>
      <c r="FVI53" s="112"/>
      <c r="FVJ53" s="112"/>
      <c r="FVK53" s="112"/>
      <c r="FVL53" s="112"/>
      <c r="FVM53" s="112"/>
      <c r="FVN53" s="112"/>
      <c r="FVO53" s="112"/>
      <c r="FVP53" s="112"/>
      <c r="FVQ53" s="112"/>
      <c r="FVR53" s="112"/>
      <c r="FVS53" s="112"/>
      <c r="FVT53" s="112"/>
      <c r="FVU53" s="112"/>
      <c r="FVV53" s="112"/>
      <c r="FVW53" s="112"/>
      <c r="FVX53" s="112"/>
      <c r="FVY53" s="112"/>
      <c r="FVZ53" s="112"/>
      <c r="FWA53" s="112"/>
      <c r="FWB53" s="112"/>
      <c r="FWC53" s="112"/>
      <c r="FWD53" s="112"/>
      <c r="FWE53" s="112"/>
      <c r="FWF53" s="112"/>
      <c r="FWG53" s="112"/>
      <c r="FWH53" s="112"/>
      <c r="FWI53" s="112"/>
      <c r="FWJ53" s="112"/>
      <c r="FWK53" s="112"/>
      <c r="FWL53" s="112"/>
      <c r="FWM53" s="112"/>
      <c r="FWN53" s="112"/>
      <c r="FWO53" s="112"/>
      <c r="FWP53" s="112"/>
      <c r="FWQ53" s="112"/>
      <c r="FWR53" s="112"/>
      <c r="FWS53" s="112"/>
      <c r="FWT53" s="112"/>
      <c r="FWU53" s="112"/>
      <c r="FWV53" s="112"/>
      <c r="FWW53" s="112"/>
      <c r="FWX53" s="112"/>
      <c r="FWY53" s="112"/>
      <c r="FWZ53" s="112"/>
      <c r="FXA53" s="112"/>
      <c r="FXB53" s="112"/>
      <c r="FXC53" s="112"/>
      <c r="FXD53" s="112"/>
      <c r="FXE53" s="112"/>
      <c r="FXF53" s="112"/>
      <c r="FXG53" s="112"/>
      <c r="FXH53" s="112"/>
      <c r="FXI53" s="112"/>
      <c r="FXJ53" s="112"/>
      <c r="FXK53" s="112"/>
      <c r="FXL53" s="112"/>
      <c r="FXM53" s="112"/>
      <c r="FXN53" s="112"/>
      <c r="FXO53" s="112"/>
      <c r="FXP53" s="112"/>
      <c r="FXQ53" s="112"/>
      <c r="FXR53" s="112"/>
      <c r="FXS53" s="112"/>
      <c r="FXT53" s="112"/>
      <c r="FXU53" s="112"/>
      <c r="FXV53" s="112"/>
      <c r="FXW53" s="112"/>
      <c r="FXX53" s="112"/>
      <c r="FXY53" s="112"/>
      <c r="FXZ53" s="112"/>
      <c r="FYA53" s="112"/>
      <c r="FYB53" s="112"/>
      <c r="FYC53" s="112"/>
      <c r="FYD53" s="112"/>
      <c r="FYE53" s="112"/>
      <c r="FYF53" s="112"/>
      <c r="FYG53" s="112"/>
      <c r="FYH53" s="112"/>
      <c r="FYI53" s="112"/>
      <c r="FYJ53" s="112"/>
      <c r="FYK53" s="112"/>
      <c r="FYL53" s="112"/>
      <c r="FYM53" s="112"/>
      <c r="FYN53" s="112"/>
      <c r="FYO53" s="112"/>
      <c r="FYP53" s="112"/>
      <c r="FYQ53" s="112"/>
      <c r="FYR53" s="112"/>
      <c r="FYS53" s="112"/>
      <c r="FYT53" s="112"/>
      <c r="FYU53" s="112"/>
      <c r="FYV53" s="112"/>
      <c r="FYW53" s="112"/>
      <c r="FYX53" s="112"/>
      <c r="FYY53" s="112"/>
      <c r="FYZ53" s="112"/>
      <c r="FZA53" s="112"/>
      <c r="FZB53" s="112"/>
      <c r="FZC53" s="112"/>
      <c r="FZD53" s="112"/>
      <c r="FZE53" s="112"/>
      <c r="FZF53" s="112"/>
      <c r="FZG53" s="112"/>
      <c r="FZH53" s="112"/>
      <c r="FZI53" s="112"/>
      <c r="FZJ53" s="112"/>
      <c r="FZK53" s="112"/>
      <c r="FZL53" s="112"/>
      <c r="FZM53" s="112"/>
      <c r="FZN53" s="112"/>
      <c r="FZO53" s="112"/>
      <c r="FZP53" s="112"/>
      <c r="FZQ53" s="112"/>
      <c r="FZR53" s="112"/>
      <c r="FZS53" s="112"/>
      <c r="FZT53" s="112"/>
      <c r="FZU53" s="112"/>
      <c r="FZV53" s="112"/>
      <c r="FZW53" s="112"/>
      <c r="FZX53" s="112"/>
      <c r="FZY53" s="112"/>
      <c r="FZZ53" s="112"/>
      <c r="GAA53" s="112"/>
      <c r="GAB53" s="112"/>
      <c r="GAC53" s="112"/>
      <c r="GAD53" s="112"/>
      <c r="GAE53" s="112"/>
      <c r="GAF53" s="112"/>
      <c r="GAG53" s="112"/>
      <c r="GAH53" s="112"/>
      <c r="GAI53" s="112"/>
      <c r="GAJ53" s="112"/>
      <c r="GAK53" s="112"/>
      <c r="GAL53" s="112"/>
      <c r="GAM53" s="112"/>
      <c r="GAN53" s="112"/>
      <c r="GAO53" s="112"/>
      <c r="GAP53" s="112"/>
      <c r="GAQ53" s="112"/>
      <c r="GAR53" s="112"/>
      <c r="GAS53" s="112"/>
      <c r="GAT53" s="112"/>
      <c r="GAU53" s="112"/>
      <c r="GAV53" s="112"/>
      <c r="GAW53" s="112"/>
      <c r="GAX53" s="112"/>
      <c r="GAY53" s="112"/>
      <c r="GAZ53" s="112"/>
      <c r="GBA53" s="112"/>
      <c r="GBB53" s="112"/>
      <c r="GBC53" s="112"/>
      <c r="GBD53" s="112"/>
      <c r="GBE53" s="112"/>
      <c r="GBF53" s="112"/>
      <c r="GBG53" s="112"/>
      <c r="GBH53" s="112"/>
      <c r="GBI53" s="112"/>
      <c r="GBJ53" s="112"/>
      <c r="GBK53" s="112"/>
      <c r="GBL53" s="112"/>
      <c r="GBM53" s="112"/>
      <c r="GBN53" s="112"/>
      <c r="GBO53" s="112"/>
      <c r="GBP53" s="112"/>
      <c r="GBQ53" s="112"/>
      <c r="GBR53" s="112"/>
      <c r="GBS53" s="112"/>
      <c r="GBT53" s="112"/>
      <c r="GBU53" s="112"/>
      <c r="GBV53" s="112"/>
      <c r="GBW53" s="112"/>
      <c r="GBX53" s="112"/>
      <c r="GBY53" s="112"/>
      <c r="GBZ53" s="112"/>
      <c r="GCA53" s="112"/>
      <c r="GCB53" s="112"/>
      <c r="GCC53" s="112"/>
      <c r="GCD53" s="112"/>
      <c r="GCE53" s="112"/>
      <c r="GCF53" s="112"/>
      <c r="GCG53" s="112"/>
      <c r="GCH53" s="112"/>
      <c r="GCI53" s="112"/>
      <c r="GCJ53" s="112"/>
      <c r="GCK53" s="112"/>
      <c r="GCL53" s="112"/>
      <c r="GCM53" s="112"/>
      <c r="GCN53" s="112"/>
      <c r="GCO53" s="112"/>
      <c r="GCP53" s="112"/>
      <c r="GCQ53" s="112"/>
      <c r="GCR53" s="112"/>
      <c r="GCS53" s="112"/>
      <c r="GCT53" s="112"/>
      <c r="GCU53" s="112"/>
      <c r="GCV53" s="112"/>
      <c r="GCW53" s="112"/>
      <c r="GCX53" s="112"/>
      <c r="GCY53" s="112"/>
      <c r="GCZ53" s="112"/>
      <c r="GDA53" s="112"/>
      <c r="GDB53" s="112"/>
      <c r="GDC53" s="112"/>
      <c r="GDD53" s="112"/>
      <c r="GDE53" s="112"/>
      <c r="GDF53" s="112"/>
      <c r="GDG53" s="112"/>
      <c r="GDH53" s="112"/>
      <c r="GDI53" s="112"/>
      <c r="GDJ53" s="112"/>
      <c r="GDK53" s="112"/>
      <c r="GDL53" s="112"/>
      <c r="GDM53" s="112"/>
      <c r="GDN53" s="112"/>
      <c r="GDO53" s="112"/>
      <c r="GDP53" s="112"/>
      <c r="GDQ53" s="112"/>
      <c r="GDR53" s="112"/>
      <c r="GDS53" s="112"/>
      <c r="GDT53" s="112"/>
      <c r="GDU53" s="112"/>
      <c r="GDV53" s="112"/>
      <c r="GDW53" s="112"/>
      <c r="GDX53" s="112"/>
      <c r="GDY53" s="112"/>
      <c r="GDZ53" s="112"/>
      <c r="GEA53" s="112"/>
      <c r="GEB53" s="112"/>
      <c r="GEC53" s="112"/>
      <c r="GED53" s="112"/>
      <c r="GEE53" s="112"/>
      <c r="GEF53" s="112"/>
      <c r="GEG53" s="112"/>
      <c r="GEH53" s="112"/>
      <c r="GEI53" s="112"/>
      <c r="GEJ53" s="112"/>
      <c r="GEK53" s="112"/>
      <c r="GEL53" s="112"/>
      <c r="GEM53" s="112"/>
      <c r="GEN53" s="112"/>
      <c r="GEO53" s="112"/>
      <c r="GEP53" s="112"/>
      <c r="GEQ53" s="112"/>
      <c r="GER53" s="112"/>
      <c r="GES53" s="112"/>
      <c r="GET53" s="112"/>
      <c r="GEU53" s="112"/>
      <c r="GEV53" s="112"/>
      <c r="GEW53" s="112"/>
      <c r="GEX53" s="112"/>
      <c r="GEY53" s="112"/>
      <c r="GEZ53" s="112"/>
      <c r="GFA53" s="112"/>
      <c r="GFB53" s="112"/>
      <c r="GFC53" s="112"/>
      <c r="GFD53" s="112"/>
      <c r="GFE53" s="112"/>
      <c r="GFF53" s="112"/>
      <c r="GFG53" s="112"/>
      <c r="GFH53" s="112"/>
      <c r="GFI53" s="112"/>
      <c r="GFJ53" s="112"/>
      <c r="GFK53" s="112"/>
      <c r="GFL53" s="112"/>
      <c r="GFM53" s="112"/>
      <c r="GFN53" s="112"/>
      <c r="GFO53" s="112"/>
      <c r="GFP53" s="112"/>
      <c r="GFQ53" s="112"/>
      <c r="GFR53" s="112"/>
      <c r="GFS53" s="112"/>
      <c r="GFT53" s="112"/>
      <c r="GFU53" s="112"/>
      <c r="GFV53" s="112"/>
      <c r="GFW53" s="112"/>
      <c r="GFX53" s="112"/>
      <c r="GFY53" s="112"/>
      <c r="GFZ53" s="112"/>
      <c r="GGA53" s="112"/>
      <c r="GGB53" s="112"/>
      <c r="GGC53" s="112"/>
      <c r="GGD53" s="112"/>
      <c r="GGE53" s="112"/>
      <c r="GGF53" s="112"/>
      <c r="GGG53" s="112"/>
      <c r="GGH53" s="112"/>
      <c r="GGI53" s="112"/>
      <c r="GGJ53" s="112"/>
      <c r="GGK53" s="112"/>
      <c r="GGL53" s="112"/>
      <c r="GGM53" s="112"/>
      <c r="GGN53" s="112"/>
      <c r="GGO53" s="112"/>
      <c r="GGP53" s="112"/>
      <c r="GGQ53" s="112"/>
      <c r="GGR53" s="112"/>
      <c r="GGS53" s="112"/>
      <c r="GGT53" s="112"/>
      <c r="GGU53" s="112"/>
      <c r="GGV53" s="112"/>
      <c r="GGW53" s="112"/>
      <c r="GGX53" s="112"/>
      <c r="GGY53" s="112"/>
      <c r="GGZ53" s="112"/>
      <c r="GHA53" s="112"/>
      <c r="GHB53" s="112"/>
      <c r="GHC53" s="112"/>
      <c r="GHD53" s="112"/>
      <c r="GHE53" s="112"/>
      <c r="GHF53" s="112"/>
      <c r="GHG53" s="112"/>
      <c r="GHH53" s="112"/>
      <c r="GHI53" s="112"/>
      <c r="GHJ53" s="112"/>
      <c r="GHK53" s="112"/>
      <c r="GHL53" s="112"/>
      <c r="GHM53" s="112"/>
      <c r="GHN53" s="112"/>
      <c r="GHO53" s="112"/>
      <c r="GHP53" s="112"/>
      <c r="GHQ53" s="112"/>
      <c r="GHR53" s="112"/>
      <c r="GHS53" s="112"/>
      <c r="GHT53" s="112"/>
      <c r="GHU53" s="112"/>
      <c r="GHV53" s="112"/>
      <c r="GHW53" s="112"/>
      <c r="GHX53" s="112"/>
      <c r="GHY53" s="112"/>
      <c r="GHZ53" s="112"/>
      <c r="GIA53" s="112"/>
      <c r="GIB53" s="112"/>
      <c r="GIC53" s="112"/>
      <c r="GID53" s="112"/>
      <c r="GIE53" s="112"/>
      <c r="GIF53" s="112"/>
      <c r="GIG53" s="112"/>
      <c r="GIH53" s="112"/>
      <c r="GII53" s="112"/>
      <c r="GIJ53" s="112"/>
      <c r="GIK53" s="112"/>
      <c r="GIL53" s="112"/>
      <c r="GIM53" s="112"/>
      <c r="GIN53" s="112"/>
      <c r="GIO53" s="112"/>
      <c r="GIP53" s="112"/>
      <c r="GIQ53" s="112"/>
      <c r="GIR53" s="112"/>
      <c r="GIS53" s="112"/>
      <c r="GIT53" s="112"/>
      <c r="GIU53" s="112"/>
      <c r="GIV53" s="112"/>
      <c r="GIW53" s="112"/>
      <c r="GIX53" s="112"/>
      <c r="GIY53" s="112"/>
      <c r="GIZ53" s="112"/>
      <c r="GJA53" s="112"/>
      <c r="GJB53" s="112"/>
      <c r="GJC53" s="112"/>
      <c r="GJD53" s="112"/>
      <c r="GJE53" s="112"/>
      <c r="GJF53" s="112"/>
      <c r="GJG53" s="112"/>
      <c r="GJH53" s="112"/>
      <c r="GJI53" s="112"/>
      <c r="GJJ53" s="112"/>
      <c r="GJK53" s="112"/>
      <c r="GJL53" s="112"/>
      <c r="GJM53" s="112"/>
      <c r="GJN53" s="112"/>
      <c r="GJO53" s="112"/>
      <c r="GJP53" s="112"/>
      <c r="GJQ53" s="112"/>
      <c r="GJR53" s="112"/>
      <c r="GJS53" s="112"/>
      <c r="GJT53" s="112"/>
      <c r="GJU53" s="112"/>
      <c r="GJV53" s="112"/>
      <c r="GJW53" s="112"/>
      <c r="GJX53" s="112"/>
      <c r="GJY53" s="112"/>
      <c r="GJZ53" s="112"/>
      <c r="GKA53" s="112"/>
      <c r="GKB53" s="112"/>
      <c r="GKC53" s="112"/>
      <c r="GKD53" s="112"/>
      <c r="GKE53" s="112"/>
      <c r="GKF53" s="112"/>
      <c r="GKG53" s="112"/>
      <c r="GKH53" s="112"/>
      <c r="GKI53" s="112"/>
      <c r="GKJ53" s="112"/>
      <c r="GKK53" s="112"/>
      <c r="GKL53" s="112"/>
      <c r="GKM53" s="112"/>
      <c r="GKN53" s="112"/>
      <c r="GKO53" s="112"/>
      <c r="GKP53" s="112"/>
      <c r="GKQ53" s="112"/>
      <c r="GKR53" s="112"/>
      <c r="GKS53" s="112"/>
      <c r="GKT53" s="112"/>
      <c r="GKU53" s="112"/>
      <c r="GKV53" s="112"/>
      <c r="GKW53" s="112"/>
      <c r="GKX53" s="112"/>
      <c r="GKY53" s="112"/>
      <c r="GKZ53" s="112"/>
      <c r="GLA53" s="112"/>
      <c r="GLB53" s="112"/>
      <c r="GLC53" s="112"/>
      <c r="GLD53" s="112"/>
      <c r="GLE53" s="112"/>
      <c r="GLF53" s="112"/>
      <c r="GLG53" s="112"/>
      <c r="GLH53" s="112"/>
      <c r="GLI53" s="112"/>
      <c r="GLJ53" s="112"/>
      <c r="GLK53" s="112"/>
      <c r="GLL53" s="112"/>
      <c r="GLM53" s="112"/>
      <c r="GLN53" s="112"/>
      <c r="GLO53" s="112"/>
      <c r="GLP53" s="112"/>
      <c r="GLQ53" s="112"/>
      <c r="GLR53" s="112"/>
      <c r="GLS53" s="112"/>
      <c r="GLT53" s="112"/>
      <c r="GLU53" s="112"/>
      <c r="GLV53" s="112"/>
      <c r="GLW53" s="112"/>
      <c r="GLX53" s="112"/>
      <c r="GLY53" s="112"/>
      <c r="GLZ53" s="112"/>
      <c r="GMA53" s="112"/>
      <c r="GMB53" s="112"/>
      <c r="GMC53" s="112"/>
      <c r="GMD53" s="112"/>
      <c r="GME53" s="112"/>
      <c r="GMF53" s="112"/>
      <c r="GMG53" s="112"/>
      <c r="GMH53" s="112"/>
      <c r="GMI53" s="112"/>
      <c r="GMJ53" s="112"/>
      <c r="GMK53" s="112"/>
      <c r="GML53" s="112"/>
      <c r="GMM53" s="112"/>
      <c r="GMN53" s="112"/>
      <c r="GMO53" s="112"/>
      <c r="GMP53" s="112"/>
      <c r="GMQ53" s="112"/>
      <c r="GMR53" s="112"/>
      <c r="GMS53" s="112"/>
      <c r="GMT53" s="112"/>
      <c r="GMU53" s="112"/>
      <c r="GMV53" s="112"/>
      <c r="GMW53" s="112"/>
      <c r="GMX53" s="112"/>
      <c r="GMY53" s="112"/>
      <c r="GMZ53" s="112"/>
      <c r="GNA53" s="112"/>
      <c r="GNB53" s="112"/>
      <c r="GNC53" s="112"/>
      <c r="GND53" s="112"/>
      <c r="GNE53" s="112"/>
      <c r="GNF53" s="112"/>
      <c r="GNG53" s="112"/>
      <c r="GNH53" s="112"/>
      <c r="GNI53" s="112"/>
      <c r="GNJ53" s="112"/>
      <c r="GNK53" s="112"/>
      <c r="GNL53" s="112"/>
      <c r="GNM53" s="112"/>
      <c r="GNN53" s="112"/>
      <c r="GNO53" s="112"/>
      <c r="GNP53" s="112"/>
      <c r="GNQ53" s="112"/>
      <c r="GNR53" s="112"/>
      <c r="GNS53" s="112"/>
      <c r="GNT53" s="112"/>
      <c r="GNU53" s="112"/>
      <c r="GNV53" s="112"/>
      <c r="GNW53" s="112"/>
      <c r="GNX53" s="112"/>
      <c r="GNY53" s="112"/>
      <c r="GNZ53" s="112"/>
      <c r="GOA53" s="112"/>
      <c r="GOB53" s="112"/>
      <c r="GOC53" s="112"/>
      <c r="GOD53" s="112"/>
      <c r="GOE53" s="112"/>
      <c r="GOF53" s="112"/>
      <c r="GOG53" s="112"/>
      <c r="GOH53" s="112"/>
      <c r="GOI53" s="112"/>
      <c r="GOJ53" s="112"/>
      <c r="GOK53" s="112"/>
      <c r="GOL53" s="112"/>
      <c r="GOM53" s="112"/>
      <c r="GON53" s="112"/>
      <c r="GOO53" s="112"/>
      <c r="GOP53" s="112"/>
      <c r="GOQ53" s="112"/>
      <c r="GOR53" s="112"/>
      <c r="GOS53" s="112"/>
      <c r="GOT53" s="112"/>
      <c r="GOU53" s="112"/>
      <c r="GOV53" s="112"/>
      <c r="GOW53" s="112"/>
      <c r="GOX53" s="112"/>
      <c r="GOY53" s="112"/>
      <c r="GOZ53" s="112"/>
      <c r="GPA53" s="112"/>
      <c r="GPB53" s="112"/>
      <c r="GPC53" s="112"/>
      <c r="GPD53" s="112"/>
      <c r="GPE53" s="112"/>
      <c r="GPF53" s="112"/>
      <c r="GPG53" s="112"/>
      <c r="GPH53" s="112"/>
      <c r="GPI53" s="112"/>
      <c r="GPJ53" s="112"/>
      <c r="GPK53" s="112"/>
      <c r="GPL53" s="112"/>
      <c r="GPM53" s="112"/>
      <c r="GPN53" s="112"/>
      <c r="GPO53" s="112"/>
      <c r="GPP53" s="112"/>
      <c r="GPQ53" s="112"/>
      <c r="GPR53" s="112"/>
      <c r="GPS53" s="112"/>
      <c r="GPT53" s="112"/>
      <c r="GPU53" s="112"/>
      <c r="GPV53" s="112"/>
      <c r="GPW53" s="112"/>
      <c r="GPX53" s="112"/>
      <c r="GPY53" s="112"/>
      <c r="GPZ53" s="112"/>
      <c r="GQA53" s="112"/>
      <c r="GQB53" s="112"/>
      <c r="GQC53" s="112"/>
      <c r="GQD53" s="112"/>
      <c r="GQE53" s="112"/>
      <c r="GQF53" s="112"/>
      <c r="GQG53" s="112"/>
      <c r="GQH53" s="112"/>
      <c r="GQI53" s="112"/>
      <c r="GQJ53" s="112"/>
      <c r="GQK53" s="112"/>
      <c r="GQL53" s="112"/>
      <c r="GQM53" s="112"/>
      <c r="GQN53" s="112"/>
      <c r="GQO53" s="112"/>
      <c r="GQP53" s="112"/>
      <c r="GQQ53" s="112"/>
      <c r="GQR53" s="112"/>
      <c r="GQS53" s="112"/>
      <c r="GQT53" s="112"/>
      <c r="GQU53" s="112"/>
      <c r="GQV53" s="112"/>
      <c r="GQW53" s="112"/>
      <c r="GQX53" s="112"/>
      <c r="GQY53" s="112"/>
      <c r="GQZ53" s="112"/>
      <c r="GRA53" s="112"/>
      <c r="GRB53" s="112"/>
      <c r="GRC53" s="112"/>
      <c r="GRD53" s="112"/>
      <c r="GRE53" s="112"/>
      <c r="GRF53" s="112"/>
      <c r="GRG53" s="112"/>
      <c r="GRH53" s="112"/>
      <c r="GRI53" s="112"/>
      <c r="GRJ53" s="112"/>
      <c r="GRK53" s="112"/>
      <c r="GRL53" s="112"/>
      <c r="GRM53" s="112"/>
      <c r="GRN53" s="112"/>
      <c r="GRO53" s="112"/>
      <c r="GRP53" s="112"/>
      <c r="GRQ53" s="112"/>
      <c r="GRR53" s="112"/>
      <c r="GRS53" s="112"/>
      <c r="GRT53" s="112"/>
      <c r="GRU53" s="112"/>
      <c r="GRV53" s="112"/>
      <c r="GRW53" s="112"/>
      <c r="GRX53" s="112"/>
      <c r="GRY53" s="112"/>
      <c r="GRZ53" s="112"/>
      <c r="GSA53" s="112"/>
      <c r="GSB53" s="112"/>
      <c r="GSC53" s="112"/>
      <c r="GSD53" s="112"/>
      <c r="GSE53" s="112"/>
      <c r="GSF53" s="112"/>
      <c r="GSG53" s="112"/>
      <c r="GSH53" s="112"/>
      <c r="GSI53" s="112"/>
      <c r="GSJ53" s="112"/>
      <c r="GSK53" s="112"/>
      <c r="GSL53" s="112"/>
      <c r="GSM53" s="112"/>
      <c r="GSN53" s="112"/>
      <c r="GSO53" s="112"/>
      <c r="GSP53" s="112"/>
      <c r="GSQ53" s="112"/>
      <c r="GSR53" s="112"/>
      <c r="GSS53" s="112"/>
      <c r="GST53" s="112"/>
      <c r="GSU53" s="112"/>
      <c r="GSV53" s="112"/>
      <c r="GSW53" s="112"/>
      <c r="GSX53" s="112"/>
      <c r="GSY53" s="112"/>
      <c r="GSZ53" s="112"/>
      <c r="GTA53" s="112"/>
      <c r="GTB53" s="112"/>
      <c r="GTC53" s="112"/>
      <c r="GTD53" s="112"/>
      <c r="GTE53" s="112"/>
      <c r="GTF53" s="112"/>
      <c r="GTG53" s="112"/>
      <c r="GTH53" s="112"/>
      <c r="GTI53" s="112"/>
      <c r="GTJ53" s="112"/>
      <c r="GTK53" s="112"/>
      <c r="GTL53" s="112"/>
      <c r="GTM53" s="112"/>
      <c r="GTN53" s="112"/>
      <c r="GTO53" s="112"/>
      <c r="GTP53" s="112"/>
      <c r="GTQ53" s="112"/>
      <c r="GTR53" s="112"/>
      <c r="GTS53" s="112"/>
      <c r="GTT53" s="112"/>
      <c r="GTU53" s="112"/>
      <c r="GTV53" s="112"/>
      <c r="GTW53" s="112"/>
      <c r="GTX53" s="112"/>
      <c r="GTY53" s="112"/>
      <c r="GTZ53" s="112"/>
      <c r="GUA53" s="112"/>
      <c r="GUB53" s="112"/>
      <c r="GUC53" s="112"/>
      <c r="GUD53" s="112"/>
      <c r="GUE53" s="112"/>
      <c r="GUF53" s="112"/>
      <c r="GUG53" s="112"/>
      <c r="GUH53" s="112"/>
      <c r="GUI53" s="112"/>
      <c r="GUJ53" s="112"/>
      <c r="GUK53" s="112"/>
      <c r="GUL53" s="112"/>
      <c r="GUM53" s="112"/>
      <c r="GUN53" s="112"/>
      <c r="GUO53" s="112"/>
      <c r="GUP53" s="112"/>
      <c r="GUQ53" s="112"/>
      <c r="GUR53" s="112"/>
      <c r="GUS53" s="112"/>
      <c r="GUT53" s="112"/>
      <c r="GUU53" s="112"/>
      <c r="GUV53" s="112"/>
      <c r="GUW53" s="112"/>
      <c r="GUX53" s="112"/>
      <c r="GUY53" s="112"/>
      <c r="GUZ53" s="112"/>
      <c r="GVA53" s="112"/>
      <c r="GVB53" s="112"/>
      <c r="GVC53" s="112"/>
      <c r="GVD53" s="112"/>
      <c r="GVE53" s="112"/>
      <c r="GVF53" s="112"/>
      <c r="GVG53" s="112"/>
      <c r="GVH53" s="112"/>
      <c r="GVI53" s="112"/>
      <c r="GVJ53" s="112"/>
      <c r="GVK53" s="112"/>
      <c r="GVL53" s="112"/>
      <c r="GVM53" s="112"/>
      <c r="GVN53" s="112"/>
      <c r="GVO53" s="112"/>
      <c r="GVP53" s="112"/>
      <c r="GVQ53" s="112"/>
      <c r="GVR53" s="112"/>
      <c r="GVS53" s="112"/>
      <c r="GVT53" s="112"/>
      <c r="GVU53" s="112"/>
      <c r="GVV53" s="112"/>
      <c r="GVW53" s="112"/>
      <c r="GVX53" s="112"/>
      <c r="GVY53" s="112"/>
      <c r="GVZ53" s="112"/>
      <c r="GWA53" s="112"/>
      <c r="GWB53" s="112"/>
      <c r="GWC53" s="112"/>
      <c r="GWD53" s="112"/>
      <c r="GWE53" s="112"/>
      <c r="GWF53" s="112"/>
      <c r="GWG53" s="112"/>
      <c r="GWH53" s="112"/>
      <c r="GWI53" s="112"/>
      <c r="GWJ53" s="112"/>
      <c r="GWK53" s="112"/>
      <c r="GWL53" s="112"/>
      <c r="GWM53" s="112"/>
      <c r="GWN53" s="112"/>
      <c r="GWO53" s="112"/>
      <c r="GWP53" s="112"/>
      <c r="GWQ53" s="112"/>
      <c r="GWR53" s="112"/>
      <c r="GWS53" s="112"/>
      <c r="GWT53" s="112"/>
      <c r="GWU53" s="112"/>
      <c r="GWV53" s="112"/>
      <c r="GWW53" s="112"/>
      <c r="GWX53" s="112"/>
      <c r="GWY53" s="112"/>
      <c r="GWZ53" s="112"/>
      <c r="GXA53" s="112"/>
      <c r="GXB53" s="112"/>
      <c r="GXC53" s="112"/>
      <c r="GXD53" s="112"/>
      <c r="GXE53" s="112"/>
      <c r="GXF53" s="112"/>
      <c r="GXG53" s="112"/>
      <c r="GXH53" s="112"/>
      <c r="GXI53" s="112"/>
      <c r="GXJ53" s="112"/>
      <c r="GXK53" s="112"/>
      <c r="GXL53" s="112"/>
      <c r="GXM53" s="112"/>
      <c r="GXN53" s="112"/>
      <c r="GXO53" s="112"/>
      <c r="GXP53" s="112"/>
      <c r="GXQ53" s="112"/>
      <c r="GXR53" s="112"/>
      <c r="GXS53" s="112"/>
      <c r="GXT53" s="112"/>
      <c r="GXU53" s="112"/>
      <c r="GXV53" s="112"/>
      <c r="GXW53" s="112"/>
      <c r="GXX53" s="112"/>
      <c r="GXY53" s="112"/>
      <c r="GXZ53" s="112"/>
      <c r="GYA53" s="112"/>
      <c r="GYB53" s="112"/>
      <c r="GYC53" s="112"/>
      <c r="GYD53" s="112"/>
      <c r="GYE53" s="112"/>
      <c r="GYF53" s="112"/>
      <c r="GYG53" s="112"/>
      <c r="GYH53" s="112"/>
      <c r="GYI53" s="112"/>
      <c r="GYJ53" s="112"/>
      <c r="GYK53" s="112"/>
      <c r="GYL53" s="112"/>
      <c r="GYM53" s="112"/>
      <c r="GYN53" s="112"/>
      <c r="GYO53" s="112"/>
      <c r="GYP53" s="112"/>
      <c r="GYQ53" s="112"/>
      <c r="GYR53" s="112"/>
      <c r="GYS53" s="112"/>
      <c r="GYT53" s="112"/>
      <c r="GYU53" s="112"/>
      <c r="GYV53" s="112"/>
      <c r="GYW53" s="112"/>
      <c r="GYX53" s="112"/>
      <c r="GYY53" s="112"/>
      <c r="GYZ53" s="112"/>
      <c r="GZA53" s="112"/>
      <c r="GZB53" s="112"/>
      <c r="GZC53" s="112"/>
      <c r="GZD53" s="112"/>
      <c r="GZE53" s="112"/>
      <c r="GZF53" s="112"/>
      <c r="GZG53" s="112"/>
      <c r="GZH53" s="112"/>
      <c r="GZI53" s="112"/>
      <c r="GZJ53" s="112"/>
      <c r="GZK53" s="112"/>
      <c r="GZL53" s="112"/>
      <c r="GZM53" s="112"/>
      <c r="GZN53" s="112"/>
      <c r="GZO53" s="112"/>
      <c r="GZP53" s="112"/>
      <c r="GZQ53" s="112"/>
      <c r="GZR53" s="112"/>
      <c r="GZS53" s="112"/>
      <c r="GZT53" s="112"/>
      <c r="GZU53" s="112"/>
      <c r="GZV53" s="112"/>
      <c r="GZW53" s="112"/>
      <c r="GZX53" s="112"/>
      <c r="GZY53" s="112"/>
      <c r="GZZ53" s="112"/>
      <c r="HAA53" s="112"/>
      <c r="HAB53" s="112"/>
      <c r="HAC53" s="112"/>
      <c r="HAD53" s="112"/>
      <c r="HAE53" s="112"/>
      <c r="HAF53" s="112"/>
      <c r="HAG53" s="112"/>
      <c r="HAH53" s="112"/>
      <c r="HAI53" s="112"/>
      <c r="HAJ53" s="112"/>
      <c r="HAK53" s="112"/>
      <c r="HAL53" s="112"/>
      <c r="HAM53" s="112"/>
      <c r="HAN53" s="112"/>
      <c r="HAO53" s="112"/>
      <c r="HAP53" s="112"/>
      <c r="HAQ53" s="112"/>
      <c r="HAR53" s="112"/>
      <c r="HAS53" s="112"/>
      <c r="HAT53" s="112"/>
      <c r="HAU53" s="112"/>
      <c r="HAV53" s="112"/>
      <c r="HAW53" s="112"/>
      <c r="HAX53" s="112"/>
      <c r="HAY53" s="112"/>
      <c r="HAZ53" s="112"/>
      <c r="HBA53" s="112"/>
      <c r="HBB53" s="112"/>
      <c r="HBC53" s="112"/>
      <c r="HBD53" s="112"/>
      <c r="HBE53" s="112"/>
      <c r="HBF53" s="112"/>
      <c r="HBG53" s="112"/>
      <c r="HBH53" s="112"/>
      <c r="HBI53" s="112"/>
      <c r="HBJ53" s="112"/>
      <c r="HBK53" s="112"/>
      <c r="HBL53" s="112"/>
      <c r="HBM53" s="112"/>
      <c r="HBN53" s="112"/>
      <c r="HBO53" s="112"/>
      <c r="HBP53" s="112"/>
      <c r="HBQ53" s="112"/>
      <c r="HBR53" s="112"/>
      <c r="HBS53" s="112"/>
      <c r="HBT53" s="112"/>
      <c r="HBU53" s="112"/>
      <c r="HBV53" s="112"/>
      <c r="HBW53" s="112"/>
      <c r="HBX53" s="112"/>
      <c r="HBY53" s="112"/>
      <c r="HBZ53" s="112"/>
      <c r="HCA53" s="112"/>
      <c r="HCB53" s="112"/>
      <c r="HCC53" s="112"/>
      <c r="HCD53" s="112"/>
      <c r="HCE53" s="112"/>
      <c r="HCF53" s="112"/>
      <c r="HCG53" s="112"/>
      <c r="HCH53" s="112"/>
      <c r="HCI53" s="112"/>
      <c r="HCJ53" s="112"/>
      <c r="HCK53" s="112"/>
      <c r="HCL53" s="112"/>
      <c r="HCM53" s="112"/>
      <c r="HCN53" s="112"/>
      <c r="HCO53" s="112"/>
      <c r="HCP53" s="112"/>
      <c r="HCQ53" s="112"/>
      <c r="HCR53" s="112"/>
      <c r="HCS53" s="112"/>
      <c r="HCT53" s="112"/>
      <c r="HCU53" s="112"/>
      <c r="HCV53" s="112"/>
      <c r="HCW53" s="112"/>
      <c r="HCX53" s="112"/>
      <c r="HCY53" s="112"/>
      <c r="HCZ53" s="112"/>
      <c r="HDA53" s="112"/>
      <c r="HDB53" s="112"/>
      <c r="HDC53" s="112"/>
      <c r="HDD53" s="112"/>
      <c r="HDE53" s="112"/>
      <c r="HDF53" s="112"/>
      <c r="HDG53" s="112"/>
      <c r="HDH53" s="112"/>
      <c r="HDI53" s="112"/>
      <c r="HDJ53" s="112"/>
      <c r="HDK53" s="112"/>
      <c r="HDL53" s="112"/>
      <c r="HDM53" s="112"/>
      <c r="HDN53" s="112"/>
      <c r="HDO53" s="112"/>
      <c r="HDP53" s="112"/>
      <c r="HDQ53" s="112"/>
      <c r="HDR53" s="112"/>
      <c r="HDS53" s="112"/>
      <c r="HDT53" s="112"/>
      <c r="HDU53" s="112"/>
      <c r="HDV53" s="112"/>
      <c r="HDW53" s="112"/>
      <c r="HDX53" s="112"/>
      <c r="HDY53" s="112"/>
      <c r="HDZ53" s="112"/>
      <c r="HEA53" s="112"/>
      <c r="HEB53" s="112"/>
      <c r="HEC53" s="112"/>
      <c r="HED53" s="112"/>
      <c r="HEE53" s="112"/>
      <c r="HEF53" s="112"/>
      <c r="HEG53" s="112"/>
      <c r="HEH53" s="112"/>
      <c r="HEI53" s="112"/>
      <c r="HEJ53" s="112"/>
      <c r="HEK53" s="112"/>
      <c r="HEL53" s="112"/>
      <c r="HEM53" s="112"/>
      <c r="HEN53" s="112"/>
      <c r="HEO53" s="112"/>
      <c r="HEP53" s="112"/>
      <c r="HEQ53" s="112"/>
      <c r="HER53" s="112"/>
      <c r="HES53" s="112"/>
      <c r="HET53" s="112"/>
      <c r="HEU53" s="112"/>
      <c r="HEV53" s="112"/>
      <c r="HEW53" s="112"/>
      <c r="HEX53" s="112"/>
      <c r="HEY53" s="112"/>
      <c r="HEZ53" s="112"/>
      <c r="HFA53" s="112"/>
      <c r="HFB53" s="112"/>
      <c r="HFC53" s="112"/>
      <c r="HFD53" s="112"/>
      <c r="HFE53" s="112"/>
      <c r="HFF53" s="112"/>
      <c r="HFG53" s="112"/>
      <c r="HFH53" s="112"/>
      <c r="HFI53" s="112"/>
      <c r="HFJ53" s="112"/>
      <c r="HFK53" s="112"/>
      <c r="HFL53" s="112"/>
      <c r="HFM53" s="112"/>
      <c r="HFN53" s="112"/>
      <c r="HFO53" s="112"/>
      <c r="HFP53" s="112"/>
      <c r="HFQ53" s="112"/>
      <c r="HFR53" s="112"/>
      <c r="HFS53" s="112"/>
      <c r="HFT53" s="112"/>
      <c r="HFU53" s="112"/>
      <c r="HFV53" s="112"/>
      <c r="HFW53" s="112"/>
      <c r="HFX53" s="112"/>
      <c r="HFY53" s="112"/>
      <c r="HFZ53" s="112"/>
      <c r="HGA53" s="112"/>
      <c r="HGB53" s="112"/>
      <c r="HGC53" s="112"/>
      <c r="HGD53" s="112"/>
      <c r="HGE53" s="112"/>
      <c r="HGF53" s="112"/>
      <c r="HGG53" s="112"/>
      <c r="HGH53" s="112"/>
      <c r="HGI53" s="112"/>
      <c r="HGJ53" s="112"/>
      <c r="HGK53" s="112"/>
      <c r="HGL53" s="112"/>
      <c r="HGM53" s="112"/>
      <c r="HGN53" s="112"/>
      <c r="HGO53" s="112"/>
      <c r="HGP53" s="112"/>
      <c r="HGQ53" s="112"/>
      <c r="HGR53" s="112"/>
      <c r="HGS53" s="112"/>
      <c r="HGT53" s="112"/>
      <c r="HGU53" s="112"/>
      <c r="HGV53" s="112"/>
      <c r="HGW53" s="112"/>
      <c r="HGX53" s="112"/>
      <c r="HGY53" s="112"/>
      <c r="HGZ53" s="112"/>
      <c r="HHA53" s="112"/>
      <c r="HHB53" s="112"/>
      <c r="HHC53" s="112"/>
      <c r="HHD53" s="112"/>
      <c r="HHE53" s="112"/>
      <c r="HHF53" s="112"/>
      <c r="HHG53" s="112"/>
      <c r="HHH53" s="112"/>
      <c r="HHI53" s="112"/>
      <c r="HHJ53" s="112"/>
      <c r="HHK53" s="112"/>
      <c r="HHL53" s="112"/>
      <c r="HHM53" s="112"/>
      <c r="HHN53" s="112"/>
      <c r="HHO53" s="112"/>
      <c r="HHP53" s="112"/>
      <c r="HHQ53" s="112"/>
      <c r="HHR53" s="112"/>
      <c r="HHS53" s="112"/>
      <c r="HHT53" s="112"/>
      <c r="HHU53" s="112"/>
      <c r="HHV53" s="112"/>
      <c r="HHW53" s="112"/>
      <c r="HHX53" s="112"/>
      <c r="HHY53" s="112"/>
      <c r="HHZ53" s="112"/>
      <c r="HIA53" s="112"/>
      <c r="HIB53" s="112"/>
      <c r="HIC53" s="112"/>
      <c r="HID53" s="112"/>
      <c r="HIE53" s="112"/>
      <c r="HIF53" s="112"/>
      <c r="HIG53" s="112"/>
      <c r="HIH53" s="112"/>
      <c r="HII53" s="112"/>
      <c r="HIJ53" s="112"/>
      <c r="HIK53" s="112"/>
      <c r="HIL53" s="112"/>
      <c r="HIM53" s="112"/>
      <c r="HIN53" s="112"/>
      <c r="HIO53" s="112"/>
      <c r="HIP53" s="112"/>
      <c r="HIQ53" s="112"/>
      <c r="HIR53" s="112"/>
      <c r="HIS53" s="112"/>
      <c r="HIT53" s="112"/>
      <c r="HIU53" s="112"/>
      <c r="HIV53" s="112"/>
      <c r="HIW53" s="112"/>
      <c r="HIX53" s="112"/>
      <c r="HIY53" s="112"/>
      <c r="HIZ53" s="112"/>
      <c r="HJA53" s="112"/>
      <c r="HJB53" s="112"/>
      <c r="HJC53" s="112"/>
      <c r="HJD53" s="112"/>
      <c r="HJE53" s="112"/>
      <c r="HJF53" s="112"/>
      <c r="HJG53" s="112"/>
      <c r="HJH53" s="112"/>
      <c r="HJI53" s="112"/>
      <c r="HJJ53" s="112"/>
      <c r="HJK53" s="112"/>
      <c r="HJL53" s="112"/>
      <c r="HJM53" s="112"/>
      <c r="HJN53" s="112"/>
      <c r="HJO53" s="112"/>
      <c r="HJP53" s="112"/>
      <c r="HJQ53" s="112"/>
      <c r="HJR53" s="112"/>
      <c r="HJS53" s="112"/>
      <c r="HJT53" s="112"/>
      <c r="HJU53" s="112"/>
      <c r="HJV53" s="112"/>
      <c r="HJW53" s="112"/>
      <c r="HJX53" s="112"/>
      <c r="HJY53" s="112"/>
      <c r="HJZ53" s="112"/>
      <c r="HKA53" s="112"/>
      <c r="HKB53" s="112"/>
      <c r="HKC53" s="112"/>
      <c r="HKD53" s="112"/>
      <c r="HKE53" s="112"/>
      <c r="HKF53" s="112"/>
      <c r="HKG53" s="112"/>
      <c r="HKH53" s="112"/>
      <c r="HKI53" s="112"/>
      <c r="HKJ53" s="112"/>
      <c r="HKK53" s="112"/>
      <c r="HKL53" s="112"/>
      <c r="HKM53" s="112"/>
      <c r="HKN53" s="112"/>
      <c r="HKO53" s="112"/>
      <c r="HKP53" s="112"/>
      <c r="HKQ53" s="112"/>
      <c r="HKR53" s="112"/>
      <c r="HKS53" s="112"/>
      <c r="HKT53" s="112"/>
      <c r="HKU53" s="112"/>
      <c r="HKV53" s="112"/>
      <c r="HKW53" s="112"/>
      <c r="HKX53" s="112"/>
      <c r="HKY53" s="112"/>
      <c r="HKZ53" s="112"/>
      <c r="HLA53" s="112"/>
      <c r="HLB53" s="112"/>
      <c r="HLC53" s="112"/>
      <c r="HLD53" s="112"/>
      <c r="HLE53" s="112"/>
      <c r="HLF53" s="112"/>
      <c r="HLG53" s="112"/>
      <c r="HLH53" s="112"/>
      <c r="HLI53" s="112"/>
      <c r="HLJ53" s="112"/>
      <c r="HLK53" s="112"/>
      <c r="HLL53" s="112"/>
      <c r="HLM53" s="112"/>
      <c r="HLN53" s="112"/>
      <c r="HLO53" s="112"/>
      <c r="HLP53" s="112"/>
      <c r="HLQ53" s="112"/>
      <c r="HLR53" s="112"/>
      <c r="HLS53" s="112"/>
      <c r="HLT53" s="112"/>
      <c r="HLU53" s="112"/>
      <c r="HLV53" s="112"/>
      <c r="HLW53" s="112"/>
      <c r="HLX53" s="112"/>
      <c r="HLY53" s="112"/>
      <c r="HLZ53" s="112"/>
      <c r="HMA53" s="112"/>
      <c r="HMB53" s="112"/>
      <c r="HMC53" s="112"/>
      <c r="HMD53" s="112"/>
      <c r="HME53" s="112"/>
      <c r="HMF53" s="112"/>
      <c r="HMG53" s="112"/>
      <c r="HMH53" s="112"/>
      <c r="HMI53" s="112"/>
      <c r="HMJ53" s="112"/>
      <c r="HMK53" s="112"/>
      <c r="HML53" s="112"/>
      <c r="HMM53" s="112"/>
      <c r="HMN53" s="112"/>
      <c r="HMO53" s="112"/>
      <c r="HMP53" s="112"/>
      <c r="HMQ53" s="112"/>
      <c r="HMR53" s="112"/>
      <c r="HMS53" s="112"/>
      <c r="HMT53" s="112"/>
      <c r="HMU53" s="112"/>
      <c r="HMV53" s="112"/>
      <c r="HMW53" s="112"/>
      <c r="HMX53" s="112"/>
      <c r="HMY53" s="112"/>
      <c r="HMZ53" s="112"/>
      <c r="HNA53" s="112"/>
      <c r="HNB53" s="112"/>
      <c r="HNC53" s="112"/>
      <c r="HND53" s="112"/>
      <c r="HNE53" s="112"/>
      <c r="HNF53" s="112"/>
      <c r="HNG53" s="112"/>
      <c r="HNH53" s="112"/>
      <c r="HNI53" s="112"/>
      <c r="HNJ53" s="112"/>
      <c r="HNK53" s="112"/>
      <c r="HNL53" s="112"/>
      <c r="HNM53" s="112"/>
      <c r="HNN53" s="112"/>
      <c r="HNO53" s="112"/>
      <c r="HNP53" s="112"/>
      <c r="HNQ53" s="112"/>
      <c r="HNR53" s="112"/>
      <c r="HNS53" s="112"/>
      <c r="HNT53" s="112"/>
      <c r="HNU53" s="112"/>
      <c r="HNV53" s="112"/>
      <c r="HNW53" s="112"/>
      <c r="HNX53" s="112"/>
      <c r="HNY53" s="112"/>
      <c r="HNZ53" s="112"/>
      <c r="HOA53" s="112"/>
      <c r="HOB53" s="112"/>
      <c r="HOC53" s="112"/>
      <c r="HOD53" s="112"/>
      <c r="HOE53" s="112"/>
      <c r="HOF53" s="112"/>
      <c r="HOG53" s="112"/>
      <c r="HOH53" s="112"/>
      <c r="HOI53" s="112"/>
      <c r="HOJ53" s="112"/>
      <c r="HOK53" s="112"/>
      <c r="HOL53" s="112"/>
      <c r="HOM53" s="112"/>
      <c r="HON53" s="112"/>
      <c r="HOO53" s="112"/>
      <c r="HOP53" s="112"/>
      <c r="HOQ53" s="112"/>
      <c r="HOR53" s="112"/>
      <c r="HOS53" s="112"/>
      <c r="HOT53" s="112"/>
      <c r="HOU53" s="112"/>
      <c r="HOV53" s="112"/>
      <c r="HOW53" s="112"/>
      <c r="HOX53" s="112"/>
      <c r="HOY53" s="112"/>
      <c r="HOZ53" s="112"/>
      <c r="HPA53" s="112"/>
      <c r="HPB53" s="112"/>
      <c r="HPC53" s="112"/>
      <c r="HPD53" s="112"/>
      <c r="HPE53" s="112"/>
      <c r="HPF53" s="112"/>
      <c r="HPG53" s="112"/>
      <c r="HPH53" s="112"/>
      <c r="HPI53" s="112"/>
      <c r="HPJ53" s="112"/>
      <c r="HPK53" s="112"/>
      <c r="HPL53" s="112"/>
      <c r="HPM53" s="112"/>
      <c r="HPN53" s="112"/>
      <c r="HPO53" s="112"/>
      <c r="HPP53" s="112"/>
      <c r="HPQ53" s="112"/>
      <c r="HPR53" s="112"/>
      <c r="HPS53" s="112"/>
      <c r="HPT53" s="112"/>
      <c r="HPU53" s="112"/>
      <c r="HPV53" s="112"/>
      <c r="HPW53" s="112"/>
      <c r="HPX53" s="112"/>
      <c r="HPY53" s="112"/>
      <c r="HPZ53" s="112"/>
      <c r="HQA53" s="112"/>
      <c r="HQB53" s="112"/>
      <c r="HQC53" s="112"/>
      <c r="HQD53" s="112"/>
      <c r="HQE53" s="112"/>
      <c r="HQF53" s="112"/>
      <c r="HQG53" s="112"/>
      <c r="HQH53" s="112"/>
      <c r="HQI53" s="112"/>
      <c r="HQJ53" s="112"/>
      <c r="HQK53" s="112"/>
      <c r="HQL53" s="112"/>
      <c r="HQM53" s="112"/>
      <c r="HQN53" s="112"/>
      <c r="HQO53" s="112"/>
      <c r="HQP53" s="112"/>
      <c r="HQQ53" s="112"/>
      <c r="HQR53" s="112"/>
      <c r="HQS53" s="112"/>
      <c r="HQT53" s="112"/>
      <c r="HQU53" s="112"/>
      <c r="HQV53" s="112"/>
      <c r="HQW53" s="112"/>
      <c r="HQX53" s="112"/>
      <c r="HQY53" s="112"/>
      <c r="HQZ53" s="112"/>
      <c r="HRA53" s="112"/>
      <c r="HRB53" s="112"/>
      <c r="HRC53" s="112"/>
      <c r="HRD53" s="112"/>
      <c r="HRE53" s="112"/>
      <c r="HRF53" s="112"/>
      <c r="HRG53" s="112"/>
      <c r="HRH53" s="112"/>
      <c r="HRI53" s="112"/>
      <c r="HRJ53" s="112"/>
      <c r="HRK53" s="112"/>
      <c r="HRL53" s="112"/>
      <c r="HRM53" s="112"/>
      <c r="HRN53" s="112"/>
      <c r="HRO53" s="112"/>
      <c r="HRP53" s="112"/>
      <c r="HRQ53" s="112"/>
      <c r="HRR53" s="112"/>
      <c r="HRS53" s="112"/>
      <c r="HRT53" s="112"/>
      <c r="HRU53" s="112"/>
      <c r="HRV53" s="112"/>
      <c r="HRW53" s="112"/>
      <c r="HRX53" s="112"/>
      <c r="HRY53" s="112"/>
      <c r="HRZ53" s="112"/>
      <c r="HSA53" s="112"/>
      <c r="HSB53" s="112"/>
      <c r="HSC53" s="112"/>
      <c r="HSD53" s="112"/>
      <c r="HSE53" s="112"/>
      <c r="HSF53" s="112"/>
      <c r="HSG53" s="112"/>
      <c r="HSH53" s="112"/>
      <c r="HSI53" s="112"/>
      <c r="HSJ53" s="112"/>
      <c r="HSK53" s="112"/>
      <c r="HSL53" s="112"/>
      <c r="HSM53" s="112"/>
      <c r="HSN53" s="112"/>
      <c r="HSO53" s="112"/>
      <c r="HSP53" s="112"/>
      <c r="HSQ53" s="112"/>
      <c r="HSR53" s="112"/>
      <c r="HSS53" s="112"/>
      <c r="HST53" s="112"/>
      <c r="HSU53" s="112"/>
      <c r="HSV53" s="112"/>
      <c r="HSW53" s="112"/>
      <c r="HSX53" s="112"/>
      <c r="HSY53" s="112"/>
      <c r="HSZ53" s="112"/>
      <c r="HTA53" s="112"/>
      <c r="HTB53" s="112"/>
      <c r="HTC53" s="112"/>
      <c r="HTD53" s="112"/>
      <c r="HTE53" s="112"/>
      <c r="HTF53" s="112"/>
      <c r="HTG53" s="112"/>
      <c r="HTH53" s="112"/>
      <c r="HTI53" s="112"/>
      <c r="HTJ53" s="112"/>
      <c r="HTK53" s="112"/>
      <c r="HTL53" s="112"/>
      <c r="HTM53" s="112"/>
      <c r="HTN53" s="112"/>
    </row>
    <row r="54" spans="1:5942" s="111" customFormat="1" ht="9.9499999999999993" hidden="1" customHeight="1" x14ac:dyDescent="0.2">
      <c r="A54" s="347" t="s">
        <v>280</v>
      </c>
      <c r="B54" s="307">
        <v>68</v>
      </c>
      <c r="C54" s="471">
        <f>59+1</f>
        <v>60</v>
      </c>
      <c r="D54" s="339">
        <f t="shared" si="41"/>
        <v>128</v>
      </c>
      <c r="E54" s="339">
        <v>2</v>
      </c>
      <c r="F54" s="469">
        <f>1+1</f>
        <v>2</v>
      </c>
      <c r="G54" s="339">
        <f t="shared" si="42"/>
        <v>4</v>
      </c>
      <c r="H54" s="251">
        <f t="shared" si="172"/>
        <v>2.9411764705882353E-2</v>
      </c>
      <c r="I54" s="251">
        <f t="shared" si="140"/>
        <v>3.3333333333333333E-2</v>
      </c>
      <c r="J54" s="251">
        <f t="shared" si="141"/>
        <v>3.125E-2</v>
      </c>
      <c r="K54" s="469">
        <f>55+1</f>
        <v>56</v>
      </c>
      <c r="L54" s="339">
        <v>50</v>
      </c>
      <c r="M54" s="339">
        <f t="shared" si="5"/>
        <v>106</v>
      </c>
      <c r="N54" s="469">
        <f>2+1</f>
        <v>3</v>
      </c>
      <c r="O54" s="339"/>
      <c r="P54" s="339">
        <f t="shared" si="6"/>
        <v>3</v>
      </c>
      <c r="Q54" s="251">
        <f t="shared" si="142"/>
        <v>5.3571428571428568E-2</v>
      </c>
      <c r="R54" s="251">
        <f t="shared" si="143"/>
        <v>0</v>
      </c>
      <c r="S54" s="251">
        <f t="shared" si="144"/>
        <v>2.8301886792452831E-2</v>
      </c>
      <c r="T54" s="339">
        <v>61</v>
      </c>
      <c r="U54" s="469">
        <f>58+5</f>
        <v>63</v>
      </c>
      <c r="V54" s="339">
        <f t="shared" si="10"/>
        <v>124</v>
      </c>
      <c r="W54" s="339"/>
      <c r="X54" s="469">
        <v>5</v>
      </c>
      <c r="Y54" s="339">
        <f t="shared" si="11"/>
        <v>5</v>
      </c>
      <c r="Z54" s="251">
        <f t="shared" si="145"/>
        <v>0</v>
      </c>
      <c r="AA54" s="251">
        <f t="shared" si="146"/>
        <v>7.9365079365079361E-2</v>
      </c>
      <c r="AB54" s="251">
        <f t="shared" si="147"/>
        <v>4.0322580645161289E-2</v>
      </c>
      <c r="AC54" s="339"/>
      <c r="AD54" s="339"/>
      <c r="AE54" s="339">
        <f t="shared" si="15"/>
        <v>0</v>
      </c>
      <c r="AF54" s="339"/>
      <c r="AG54" s="339"/>
      <c r="AH54" s="339">
        <f t="shared" si="16"/>
        <v>0</v>
      </c>
      <c r="AI54" s="251" t="e">
        <f t="shared" si="150"/>
        <v>#DIV/0!</v>
      </c>
      <c r="AJ54" s="251" t="e">
        <f t="shared" si="151"/>
        <v>#DIV/0!</v>
      </c>
      <c r="AK54" s="251" t="e">
        <f t="shared" si="152"/>
        <v>#DIV/0!</v>
      </c>
      <c r="AL54" s="339">
        <f t="shared" ref="AL54:AM71" si="175">SUM(B54,K54,T54,AC54)</f>
        <v>185</v>
      </c>
      <c r="AM54" s="339">
        <f t="shared" si="175"/>
        <v>173</v>
      </c>
      <c r="AN54" s="339">
        <f t="shared" si="45"/>
        <v>358</v>
      </c>
      <c r="AO54" s="339">
        <f t="shared" ref="AO54" si="176">SUM(E54,N54,W54,AF54)</f>
        <v>5</v>
      </c>
      <c r="AP54" s="339">
        <f t="shared" ref="AP54" si="177">SUM(F54,O54,X54,AG54)</f>
        <v>7</v>
      </c>
      <c r="AQ54" s="339">
        <f t="shared" si="173"/>
        <v>12</v>
      </c>
      <c r="AR54" s="251">
        <f t="shared" si="174"/>
        <v>2.7027027027027029E-2</v>
      </c>
      <c r="AS54" s="251">
        <f t="shared" si="23"/>
        <v>4.046242774566474E-2</v>
      </c>
      <c r="AT54" s="251">
        <f t="shared" si="24"/>
        <v>3.3519553072625698E-2</v>
      </c>
      <c r="AU54" s="117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  <c r="IU54" s="112"/>
      <c r="IV54" s="112"/>
      <c r="IW54" s="112"/>
      <c r="IX54" s="112"/>
      <c r="IY54" s="112"/>
      <c r="IZ54" s="112"/>
      <c r="JA54" s="112"/>
      <c r="JB54" s="112"/>
      <c r="JC54" s="112"/>
      <c r="JD54" s="112"/>
      <c r="JE54" s="112"/>
      <c r="JF54" s="112"/>
      <c r="JG54" s="112"/>
      <c r="JH54" s="112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12"/>
      <c r="JU54" s="112"/>
      <c r="JV54" s="112"/>
      <c r="JW54" s="112"/>
      <c r="JX54" s="112"/>
      <c r="JY54" s="112"/>
      <c r="JZ54" s="112"/>
      <c r="KA54" s="112"/>
      <c r="KB54" s="112"/>
      <c r="KC54" s="112"/>
      <c r="KD54" s="112"/>
      <c r="KE54" s="112"/>
      <c r="KF54" s="112"/>
      <c r="KG54" s="112"/>
      <c r="KH54" s="112"/>
      <c r="KI54" s="112"/>
      <c r="KJ54" s="112"/>
      <c r="KK54" s="112"/>
      <c r="KL54" s="112"/>
      <c r="KM54" s="112"/>
      <c r="KN54" s="112"/>
      <c r="KO54" s="112"/>
      <c r="KP54" s="112"/>
      <c r="KQ54" s="112"/>
      <c r="KR54" s="112"/>
      <c r="KS54" s="112"/>
      <c r="KT54" s="112"/>
      <c r="KU54" s="112"/>
      <c r="KV54" s="112"/>
      <c r="KW54" s="112"/>
      <c r="KX54" s="112"/>
      <c r="KY54" s="112"/>
      <c r="KZ54" s="112"/>
      <c r="LA54" s="112"/>
      <c r="LB54" s="112"/>
      <c r="LC54" s="112"/>
      <c r="LD54" s="112"/>
      <c r="LE54" s="112"/>
      <c r="LF54" s="112"/>
      <c r="LG54" s="112"/>
      <c r="LH54" s="112"/>
      <c r="LI54" s="112"/>
      <c r="LJ54" s="112"/>
      <c r="LK54" s="112"/>
      <c r="LL54" s="112"/>
      <c r="LM54" s="112"/>
      <c r="LN54" s="112"/>
      <c r="LO54" s="112"/>
      <c r="LP54" s="112"/>
      <c r="LQ54" s="112"/>
      <c r="LR54" s="112"/>
      <c r="LS54" s="112"/>
      <c r="LT54" s="112"/>
      <c r="LU54" s="112"/>
      <c r="LV54" s="112"/>
      <c r="LW54" s="112"/>
      <c r="LX54" s="112"/>
      <c r="LY54" s="112"/>
      <c r="LZ54" s="112"/>
      <c r="MA54" s="112"/>
      <c r="MB54" s="112"/>
      <c r="MC54" s="112"/>
      <c r="MD54" s="112"/>
      <c r="ME54" s="112"/>
      <c r="MF54" s="112"/>
      <c r="MG54" s="112"/>
      <c r="MH54" s="112"/>
      <c r="MI54" s="112"/>
      <c r="MJ54" s="112"/>
      <c r="MK54" s="112"/>
      <c r="ML54" s="112"/>
      <c r="MM54" s="112"/>
      <c r="MN54" s="112"/>
      <c r="MO54" s="112"/>
      <c r="MP54" s="112"/>
      <c r="MQ54" s="112"/>
      <c r="MR54" s="112"/>
      <c r="MS54" s="112"/>
      <c r="MT54" s="112"/>
      <c r="MU54" s="112"/>
      <c r="MV54" s="112"/>
      <c r="MW54" s="112"/>
      <c r="MX54" s="112"/>
      <c r="MY54" s="112"/>
      <c r="MZ54" s="112"/>
      <c r="NA54" s="112"/>
      <c r="NB54" s="112"/>
      <c r="NC54" s="112"/>
      <c r="ND54" s="112"/>
      <c r="NE54" s="112"/>
      <c r="NF54" s="112"/>
      <c r="NG54" s="112"/>
      <c r="NH54" s="112"/>
      <c r="NI54" s="112"/>
      <c r="NJ54" s="112"/>
      <c r="NK54" s="112"/>
      <c r="NL54" s="112"/>
      <c r="NM54" s="112"/>
      <c r="NN54" s="112"/>
      <c r="NO54" s="112"/>
      <c r="NP54" s="112"/>
      <c r="NQ54" s="112"/>
      <c r="NR54" s="112"/>
      <c r="NS54" s="112"/>
      <c r="NT54" s="112"/>
      <c r="NU54" s="112"/>
      <c r="NV54" s="112"/>
      <c r="NW54" s="112"/>
      <c r="NX54" s="112"/>
      <c r="NY54" s="112"/>
      <c r="NZ54" s="112"/>
      <c r="OA54" s="112"/>
      <c r="OB54" s="112"/>
      <c r="OC54" s="112"/>
      <c r="OD54" s="112"/>
      <c r="OE54" s="112"/>
      <c r="OF54" s="112"/>
      <c r="OG54" s="112"/>
      <c r="OH54" s="112"/>
      <c r="OI54" s="112"/>
      <c r="OJ54" s="112"/>
      <c r="OK54" s="112"/>
      <c r="OL54" s="112"/>
      <c r="OM54" s="112"/>
      <c r="ON54" s="112"/>
      <c r="OO54" s="112"/>
      <c r="OP54" s="112"/>
      <c r="OQ54" s="112"/>
      <c r="OR54" s="112"/>
      <c r="OS54" s="112"/>
      <c r="OT54" s="112"/>
      <c r="OU54" s="112"/>
      <c r="OV54" s="112"/>
      <c r="OW54" s="112"/>
      <c r="OX54" s="112"/>
      <c r="OY54" s="112"/>
      <c r="OZ54" s="112"/>
      <c r="PA54" s="112"/>
      <c r="PB54" s="112"/>
      <c r="PC54" s="112"/>
      <c r="PD54" s="112"/>
      <c r="PE54" s="112"/>
      <c r="PF54" s="112"/>
      <c r="PG54" s="112"/>
      <c r="PH54" s="112"/>
      <c r="PI54" s="112"/>
      <c r="PJ54" s="112"/>
      <c r="PK54" s="112"/>
      <c r="PL54" s="112"/>
      <c r="PM54" s="112"/>
      <c r="PN54" s="112"/>
      <c r="PO54" s="112"/>
      <c r="PP54" s="112"/>
      <c r="PQ54" s="112"/>
      <c r="PR54" s="112"/>
      <c r="PS54" s="112"/>
      <c r="PT54" s="112"/>
      <c r="PU54" s="112"/>
      <c r="PV54" s="112"/>
      <c r="PW54" s="112"/>
      <c r="PX54" s="112"/>
      <c r="PY54" s="112"/>
      <c r="PZ54" s="112"/>
      <c r="QA54" s="112"/>
      <c r="QB54" s="112"/>
      <c r="QC54" s="112"/>
      <c r="QD54" s="112"/>
      <c r="QE54" s="112"/>
      <c r="QF54" s="112"/>
      <c r="QG54" s="112"/>
      <c r="QH54" s="112"/>
      <c r="QI54" s="112"/>
      <c r="QJ54" s="112"/>
      <c r="QK54" s="112"/>
      <c r="QL54" s="112"/>
      <c r="QM54" s="112"/>
      <c r="QN54" s="112"/>
      <c r="QO54" s="112"/>
      <c r="QP54" s="112"/>
      <c r="QQ54" s="112"/>
      <c r="QR54" s="112"/>
      <c r="QS54" s="112"/>
      <c r="QT54" s="112"/>
      <c r="QU54" s="112"/>
      <c r="QV54" s="112"/>
      <c r="QW54" s="112"/>
      <c r="QX54" s="112"/>
      <c r="QY54" s="112"/>
      <c r="QZ54" s="112"/>
      <c r="RA54" s="112"/>
      <c r="RB54" s="112"/>
      <c r="RC54" s="112"/>
      <c r="RD54" s="112"/>
      <c r="RE54" s="112"/>
      <c r="RF54" s="112"/>
      <c r="RG54" s="112"/>
      <c r="RH54" s="112"/>
      <c r="RI54" s="112"/>
      <c r="RJ54" s="112"/>
      <c r="RK54" s="112"/>
      <c r="RL54" s="112"/>
      <c r="RM54" s="112"/>
      <c r="RN54" s="112"/>
      <c r="RO54" s="112"/>
      <c r="RP54" s="112"/>
      <c r="RQ54" s="112"/>
      <c r="RR54" s="112"/>
      <c r="RS54" s="112"/>
      <c r="RT54" s="112"/>
      <c r="RU54" s="112"/>
      <c r="RV54" s="112"/>
      <c r="RW54" s="112"/>
      <c r="RX54" s="112"/>
      <c r="RY54" s="112"/>
      <c r="RZ54" s="112"/>
      <c r="SA54" s="112"/>
      <c r="SB54" s="112"/>
      <c r="SC54" s="112"/>
      <c r="SD54" s="112"/>
      <c r="SE54" s="112"/>
      <c r="SF54" s="112"/>
      <c r="SG54" s="112"/>
      <c r="SH54" s="112"/>
      <c r="SI54" s="112"/>
      <c r="SJ54" s="112"/>
      <c r="SK54" s="112"/>
      <c r="SL54" s="112"/>
      <c r="SM54" s="112"/>
      <c r="SN54" s="112"/>
      <c r="SO54" s="112"/>
      <c r="SP54" s="112"/>
      <c r="SQ54" s="112"/>
      <c r="SR54" s="112"/>
      <c r="SS54" s="112"/>
      <c r="ST54" s="112"/>
      <c r="SU54" s="112"/>
      <c r="SV54" s="112"/>
      <c r="SW54" s="112"/>
      <c r="SX54" s="112"/>
      <c r="SY54" s="112"/>
      <c r="SZ54" s="112"/>
      <c r="TA54" s="112"/>
      <c r="TB54" s="112"/>
      <c r="TC54" s="112"/>
      <c r="TD54" s="112"/>
      <c r="TE54" s="112"/>
      <c r="TF54" s="112"/>
      <c r="TG54" s="112"/>
      <c r="TH54" s="112"/>
      <c r="TI54" s="112"/>
      <c r="TJ54" s="112"/>
      <c r="TK54" s="112"/>
      <c r="TL54" s="112"/>
      <c r="TM54" s="112"/>
      <c r="TN54" s="112"/>
      <c r="TO54" s="112"/>
      <c r="TP54" s="112"/>
      <c r="TQ54" s="112"/>
      <c r="TR54" s="112"/>
      <c r="TS54" s="112"/>
      <c r="TT54" s="112"/>
      <c r="TU54" s="112"/>
      <c r="TV54" s="112"/>
      <c r="TW54" s="112"/>
      <c r="TX54" s="112"/>
      <c r="TY54" s="112"/>
      <c r="TZ54" s="112"/>
      <c r="UA54" s="112"/>
      <c r="UB54" s="112"/>
      <c r="UC54" s="112"/>
      <c r="UD54" s="112"/>
      <c r="UE54" s="112"/>
      <c r="UF54" s="112"/>
      <c r="UG54" s="112"/>
      <c r="UH54" s="112"/>
      <c r="UI54" s="112"/>
      <c r="UJ54" s="112"/>
      <c r="UK54" s="112"/>
      <c r="UL54" s="112"/>
      <c r="UM54" s="112"/>
      <c r="UN54" s="112"/>
      <c r="UO54" s="112"/>
      <c r="UP54" s="112"/>
      <c r="UQ54" s="112"/>
      <c r="UR54" s="112"/>
      <c r="US54" s="112"/>
      <c r="UT54" s="112"/>
      <c r="UU54" s="112"/>
      <c r="UV54" s="112"/>
      <c r="UW54" s="112"/>
      <c r="UX54" s="112"/>
      <c r="UY54" s="112"/>
      <c r="UZ54" s="112"/>
      <c r="VA54" s="112"/>
      <c r="VB54" s="112"/>
      <c r="VC54" s="112"/>
      <c r="VD54" s="112"/>
      <c r="VE54" s="112"/>
      <c r="VF54" s="112"/>
      <c r="VG54" s="112"/>
      <c r="VH54" s="112"/>
      <c r="VI54" s="112"/>
      <c r="VJ54" s="112"/>
      <c r="VK54" s="112"/>
      <c r="VL54" s="112"/>
      <c r="VM54" s="112"/>
      <c r="VN54" s="112"/>
      <c r="VO54" s="112"/>
      <c r="VP54" s="112"/>
      <c r="VQ54" s="112"/>
      <c r="VR54" s="112"/>
      <c r="VS54" s="112"/>
      <c r="VT54" s="112"/>
      <c r="VU54" s="112"/>
      <c r="VV54" s="112"/>
      <c r="VW54" s="112"/>
      <c r="VX54" s="112"/>
      <c r="VY54" s="112"/>
      <c r="VZ54" s="112"/>
      <c r="WA54" s="112"/>
      <c r="WB54" s="112"/>
      <c r="WC54" s="112"/>
      <c r="WD54" s="112"/>
      <c r="WE54" s="112"/>
      <c r="WF54" s="112"/>
      <c r="WG54" s="112"/>
      <c r="WH54" s="112"/>
      <c r="WI54" s="112"/>
      <c r="WJ54" s="112"/>
      <c r="WK54" s="112"/>
      <c r="WL54" s="112"/>
      <c r="WM54" s="112"/>
      <c r="WN54" s="112"/>
      <c r="WO54" s="112"/>
      <c r="WP54" s="112"/>
      <c r="WQ54" s="112"/>
      <c r="WR54" s="112"/>
      <c r="WS54" s="112"/>
      <c r="WT54" s="112"/>
      <c r="WU54" s="112"/>
      <c r="WV54" s="112"/>
      <c r="WW54" s="112"/>
      <c r="WX54" s="112"/>
      <c r="WY54" s="112"/>
      <c r="WZ54" s="112"/>
      <c r="XA54" s="112"/>
      <c r="XB54" s="112"/>
      <c r="XC54" s="112"/>
      <c r="XD54" s="112"/>
      <c r="XE54" s="112"/>
      <c r="XF54" s="112"/>
      <c r="XG54" s="112"/>
      <c r="XH54" s="112"/>
      <c r="XI54" s="112"/>
      <c r="XJ54" s="112"/>
      <c r="XK54" s="112"/>
      <c r="XL54" s="112"/>
      <c r="XM54" s="112"/>
      <c r="XN54" s="112"/>
      <c r="XO54" s="112"/>
      <c r="XP54" s="112"/>
      <c r="XQ54" s="112"/>
      <c r="XR54" s="112"/>
      <c r="XS54" s="112"/>
      <c r="XT54" s="112"/>
      <c r="XU54" s="112"/>
      <c r="XV54" s="112"/>
      <c r="XW54" s="112"/>
      <c r="XX54" s="112"/>
      <c r="XY54" s="112"/>
      <c r="XZ54" s="112"/>
      <c r="YA54" s="112"/>
      <c r="YB54" s="112"/>
      <c r="YC54" s="112"/>
      <c r="YD54" s="112"/>
      <c r="YE54" s="112"/>
      <c r="YF54" s="112"/>
      <c r="YG54" s="112"/>
      <c r="YH54" s="112"/>
      <c r="YI54" s="112"/>
      <c r="YJ54" s="112"/>
      <c r="YK54" s="112"/>
      <c r="YL54" s="112"/>
      <c r="YM54" s="112"/>
      <c r="YN54" s="112"/>
      <c r="YO54" s="112"/>
      <c r="YP54" s="112"/>
      <c r="YQ54" s="112"/>
      <c r="YR54" s="112"/>
      <c r="YS54" s="112"/>
      <c r="YT54" s="112"/>
      <c r="YU54" s="112"/>
      <c r="YV54" s="112"/>
      <c r="YW54" s="112"/>
      <c r="YX54" s="112"/>
      <c r="YY54" s="112"/>
      <c r="YZ54" s="112"/>
      <c r="ZA54" s="112"/>
      <c r="ZB54" s="112"/>
      <c r="ZC54" s="112"/>
      <c r="ZD54" s="112"/>
      <c r="ZE54" s="112"/>
      <c r="ZF54" s="112"/>
      <c r="ZG54" s="112"/>
      <c r="ZH54" s="112"/>
      <c r="ZI54" s="112"/>
      <c r="ZJ54" s="112"/>
      <c r="ZK54" s="112"/>
      <c r="ZL54" s="112"/>
      <c r="ZM54" s="112"/>
      <c r="ZN54" s="112"/>
      <c r="ZO54" s="112"/>
      <c r="ZP54" s="112"/>
      <c r="ZQ54" s="112"/>
      <c r="ZR54" s="112"/>
      <c r="ZS54" s="112"/>
      <c r="ZT54" s="112"/>
      <c r="ZU54" s="112"/>
      <c r="ZV54" s="112"/>
      <c r="ZW54" s="112"/>
      <c r="ZX54" s="112"/>
      <c r="ZY54" s="112"/>
      <c r="ZZ54" s="112"/>
      <c r="AAA54" s="112"/>
      <c r="AAB54" s="112"/>
      <c r="AAC54" s="112"/>
      <c r="AAD54" s="112"/>
      <c r="AAE54" s="112"/>
      <c r="AAF54" s="112"/>
      <c r="AAG54" s="112"/>
      <c r="AAH54" s="112"/>
      <c r="AAI54" s="112"/>
      <c r="AAJ54" s="112"/>
      <c r="AAK54" s="112"/>
      <c r="AAL54" s="112"/>
      <c r="AAM54" s="112"/>
      <c r="AAN54" s="112"/>
      <c r="AAO54" s="112"/>
      <c r="AAP54" s="112"/>
      <c r="AAQ54" s="112"/>
      <c r="AAR54" s="112"/>
      <c r="AAS54" s="112"/>
      <c r="AAT54" s="112"/>
      <c r="AAU54" s="112"/>
      <c r="AAV54" s="112"/>
      <c r="AAW54" s="112"/>
      <c r="AAX54" s="112"/>
      <c r="AAY54" s="112"/>
      <c r="AAZ54" s="112"/>
      <c r="ABA54" s="112"/>
      <c r="ABB54" s="112"/>
      <c r="ABC54" s="112"/>
      <c r="ABD54" s="112"/>
      <c r="ABE54" s="112"/>
      <c r="ABF54" s="112"/>
      <c r="ABG54" s="112"/>
      <c r="ABH54" s="112"/>
      <c r="ABI54" s="112"/>
      <c r="ABJ54" s="112"/>
      <c r="ABK54" s="112"/>
      <c r="ABL54" s="112"/>
      <c r="ABM54" s="112"/>
      <c r="ABN54" s="112"/>
      <c r="ABO54" s="112"/>
      <c r="ABP54" s="112"/>
      <c r="ABQ54" s="112"/>
      <c r="ABR54" s="112"/>
      <c r="ABS54" s="112"/>
      <c r="ABT54" s="112"/>
      <c r="ABU54" s="112"/>
      <c r="ABV54" s="112"/>
      <c r="ABW54" s="112"/>
      <c r="ABX54" s="112"/>
      <c r="ABY54" s="112"/>
      <c r="ABZ54" s="112"/>
      <c r="ACA54" s="112"/>
      <c r="ACB54" s="112"/>
      <c r="ACC54" s="112"/>
      <c r="ACD54" s="112"/>
      <c r="ACE54" s="112"/>
      <c r="ACF54" s="112"/>
      <c r="ACG54" s="112"/>
      <c r="ACH54" s="112"/>
      <c r="ACI54" s="112"/>
      <c r="ACJ54" s="112"/>
      <c r="ACK54" s="112"/>
      <c r="ACL54" s="112"/>
      <c r="ACM54" s="112"/>
      <c r="ACN54" s="112"/>
      <c r="ACO54" s="112"/>
      <c r="ACP54" s="112"/>
      <c r="ACQ54" s="112"/>
      <c r="ACR54" s="112"/>
      <c r="ACS54" s="112"/>
      <c r="ACT54" s="112"/>
      <c r="ACU54" s="112"/>
      <c r="ACV54" s="112"/>
      <c r="ACW54" s="112"/>
      <c r="ACX54" s="112"/>
      <c r="ACY54" s="112"/>
      <c r="ACZ54" s="112"/>
      <c r="ADA54" s="112"/>
      <c r="ADB54" s="112"/>
      <c r="ADC54" s="112"/>
      <c r="ADD54" s="112"/>
      <c r="ADE54" s="112"/>
      <c r="ADF54" s="112"/>
      <c r="ADG54" s="112"/>
      <c r="ADH54" s="112"/>
      <c r="ADI54" s="112"/>
      <c r="ADJ54" s="112"/>
      <c r="ADK54" s="112"/>
      <c r="ADL54" s="112"/>
      <c r="ADM54" s="112"/>
      <c r="ADN54" s="112"/>
      <c r="ADO54" s="112"/>
      <c r="ADP54" s="112"/>
      <c r="ADQ54" s="112"/>
      <c r="ADR54" s="112"/>
      <c r="ADS54" s="112"/>
      <c r="ADT54" s="112"/>
      <c r="ADU54" s="112"/>
      <c r="ADV54" s="112"/>
      <c r="ADW54" s="112"/>
      <c r="ADX54" s="112"/>
      <c r="ADY54" s="112"/>
      <c r="ADZ54" s="112"/>
      <c r="AEA54" s="112"/>
      <c r="AEB54" s="112"/>
      <c r="AEC54" s="112"/>
      <c r="AED54" s="112"/>
      <c r="AEE54" s="112"/>
      <c r="AEF54" s="112"/>
      <c r="AEG54" s="112"/>
      <c r="AEH54" s="112"/>
      <c r="AEI54" s="112"/>
      <c r="AEJ54" s="112"/>
      <c r="AEK54" s="112"/>
      <c r="AEL54" s="112"/>
      <c r="AEM54" s="112"/>
      <c r="AEN54" s="112"/>
      <c r="AEO54" s="112"/>
      <c r="AEP54" s="112"/>
      <c r="AEQ54" s="112"/>
      <c r="AER54" s="112"/>
      <c r="AES54" s="112"/>
      <c r="AET54" s="112"/>
      <c r="AEU54" s="112"/>
      <c r="AEV54" s="112"/>
      <c r="AEW54" s="112"/>
      <c r="AEX54" s="112"/>
      <c r="AEY54" s="112"/>
      <c r="AEZ54" s="112"/>
      <c r="AFA54" s="112"/>
      <c r="AFB54" s="112"/>
      <c r="AFC54" s="112"/>
      <c r="AFD54" s="112"/>
      <c r="AFE54" s="112"/>
      <c r="AFF54" s="112"/>
      <c r="AFG54" s="112"/>
      <c r="AFH54" s="112"/>
      <c r="AFI54" s="112"/>
      <c r="AFJ54" s="112"/>
      <c r="AFK54" s="112"/>
      <c r="AFL54" s="112"/>
      <c r="AFM54" s="112"/>
      <c r="AFN54" s="112"/>
      <c r="AFO54" s="112"/>
      <c r="AFP54" s="112"/>
      <c r="AFQ54" s="112"/>
      <c r="AFR54" s="112"/>
      <c r="AFS54" s="112"/>
      <c r="AFT54" s="112"/>
      <c r="AFU54" s="112"/>
      <c r="AFV54" s="112"/>
      <c r="AFW54" s="112"/>
      <c r="AFX54" s="112"/>
      <c r="AFY54" s="112"/>
      <c r="AFZ54" s="112"/>
      <c r="AGA54" s="112"/>
      <c r="AGB54" s="112"/>
      <c r="AGC54" s="112"/>
      <c r="AGD54" s="112"/>
      <c r="AGE54" s="112"/>
      <c r="AGF54" s="112"/>
      <c r="AGG54" s="112"/>
      <c r="AGH54" s="112"/>
      <c r="AGI54" s="112"/>
      <c r="AGJ54" s="112"/>
      <c r="AGK54" s="112"/>
      <c r="AGL54" s="112"/>
      <c r="AGM54" s="112"/>
      <c r="AGN54" s="112"/>
      <c r="AGO54" s="112"/>
      <c r="AGP54" s="112"/>
      <c r="AGQ54" s="112"/>
      <c r="AGR54" s="112"/>
      <c r="AGS54" s="112"/>
      <c r="AGT54" s="112"/>
      <c r="AGU54" s="112"/>
      <c r="AGV54" s="112"/>
      <c r="AGW54" s="112"/>
      <c r="AGX54" s="112"/>
      <c r="AGY54" s="112"/>
      <c r="AGZ54" s="112"/>
      <c r="AHA54" s="112"/>
      <c r="AHB54" s="112"/>
      <c r="AHC54" s="112"/>
      <c r="AHD54" s="112"/>
      <c r="AHE54" s="112"/>
      <c r="AHF54" s="112"/>
      <c r="AHG54" s="112"/>
      <c r="AHH54" s="112"/>
      <c r="AHI54" s="112"/>
      <c r="AHJ54" s="112"/>
      <c r="AHK54" s="112"/>
      <c r="AHL54" s="112"/>
      <c r="AHM54" s="112"/>
      <c r="AHN54" s="112"/>
      <c r="AHO54" s="112"/>
      <c r="AHP54" s="112"/>
      <c r="AHQ54" s="112"/>
      <c r="AHR54" s="112"/>
      <c r="AHS54" s="112"/>
      <c r="AHT54" s="112"/>
      <c r="AHU54" s="112"/>
      <c r="AHV54" s="112"/>
      <c r="AHW54" s="112"/>
      <c r="AHX54" s="112"/>
      <c r="AHY54" s="112"/>
      <c r="AHZ54" s="112"/>
      <c r="AIA54" s="112"/>
      <c r="AIB54" s="112"/>
      <c r="AIC54" s="112"/>
      <c r="AID54" s="112"/>
      <c r="AIE54" s="112"/>
      <c r="AIF54" s="112"/>
      <c r="AIG54" s="112"/>
      <c r="AIH54" s="112"/>
      <c r="AII54" s="112"/>
      <c r="AIJ54" s="112"/>
      <c r="AIK54" s="112"/>
      <c r="AIL54" s="112"/>
      <c r="AIM54" s="112"/>
      <c r="AIN54" s="112"/>
      <c r="AIO54" s="112"/>
      <c r="AIP54" s="112"/>
      <c r="AIQ54" s="112"/>
      <c r="AIR54" s="112"/>
      <c r="AIS54" s="112"/>
      <c r="AIT54" s="112"/>
      <c r="AIU54" s="112"/>
      <c r="AIV54" s="112"/>
      <c r="AIW54" s="112"/>
      <c r="AIX54" s="112"/>
      <c r="AIY54" s="112"/>
      <c r="AIZ54" s="112"/>
      <c r="AJA54" s="112"/>
      <c r="AJB54" s="112"/>
      <c r="AJC54" s="112"/>
      <c r="AJD54" s="112"/>
      <c r="AJE54" s="112"/>
      <c r="AJF54" s="112"/>
      <c r="AJG54" s="112"/>
      <c r="AJH54" s="112"/>
      <c r="AJI54" s="112"/>
      <c r="AJJ54" s="112"/>
      <c r="AJK54" s="112"/>
      <c r="AJL54" s="112"/>
      <c r="AJM54" s="112"/>
      <c r="AJN54" s="112"/>
      <c r="AJO54" s="112"/>
      <c r="AJP54" s="112"/>
      <c r="AJQ54" s="112"/>
      <c r="AJR54" s="112"/>
      <c r="AJS54" s="112"/>
      <c r="AJT54" s="112"/>
      <c r="AJU54" s="112"/>
      <c r="AJV54" s="112"/>
      <c r="AJW54" s="112"/>
      <c r="AJX54" s="112"/>
      <c r="AJY54" s="112"/>
      <c r="AJZ54" s="112"/>
      <c r="AKA54" s="112"/>
      <c r="AKB54" s="112"/>
      <c r="AKC54" s="112"/>
      <c r="AKD54" s="112"/>
      <c r="AKE54" s="112"/>
      <c r="AKF54" s="112"/>
      <c r="AKG54" s="112"/>
      <c r="AKH54" s="112"/>
      <c r="AKI54" s="112"/>
      <c r="AKJ54" s="112"/>
      <c r="AKK54" s="112"/>
      <c r="AKL54" s="112"/>
      <c r="AKM54" s="112"/>
      <c r="AKN54" s="112"/>
      <c r="AKO54" s="112"/>
      <c r="AKP54" s="112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2"/>
      <c r="AMI54" s="112"/>
      <c r="AMJ54" s="112"/>
      <c r="AMK54" s="112"/>
      <c r="AML54" s="112"/>
      <c r="AMM54" s="112"/>
      <c r="AMN54" s="112"/>
      <c r="AMO54" s="112"/>
      <c r="AMP54" s="112"/>
      <c r="AMQ54" s="112"/>
      <c r="AMR54" s="112"/>
      <c r="AMS54" s="112"/>
      <c r="AMT54" s="112"/>
      <c r="AMU54" s="112"/>
      <c r="AMV54" s="112"/>
      <c r="AMW54" s="112"/>
      <c r="AMX54" s="112"/>
      <c r="AMY54" s="112"/>
      <c r="AMZ54" s="112"/>
      <c r="ANA54" s="112"/>
      <c r="ANB54" s="112"/>
      <c r="ANC54" s="112"/>
      <c r="AND54" s="112"/>
      <c r="ANE54" s="112"/>
      <c r="ANF54" s="112"/>
      <c r="ANG54" s="112"/>
      <c r="ANH54" s="112"/>
      <c r="ANI54" s="112"/>
      <c r="ANJ54" s="112"/>
      <c r="ANK54" s="112"/>
      <c r="ANL54" s="112"/>
      <c r="ANM54" s="112"/>
      <c r="ANN54" s="112"/>
      <c r="ANO54" s="112"/>
      <c r="ANP54" s="112"/>
      <c r="ANQ54" s="112"/>
      <c r="ANR54" s="112"/>
      <c r="ANS54" s="112"/>
      <c r="ANT54" s="112"/>
      <c r="ANU54" s="112"/>
      <c r="ANV54" s="112"/>
      <c r="ANW54" s="112"/>
      <c r="ANX54" s="112"/>
      <c r="ANY54" s="112"/>
      <c r="ANZ54" s="112"/>
      <c r="AOA54" s="112"/>
      <c r="AOB54" s="112"/>
      <c r="AOC54" s="112"/>
      <c r="AOD54" s="112"/>
      <c r="AOE54" s="112"/>
      <c r="AOF54" s="112"/>
      <c r="AOG54" s="112"/>
      <c r="AOH54" s="112"/>
      <c r="AOI54" s="112"/>
      <c r="AOJ54" s="112"/>
      <c r="AOK54" s="112"/>
      <c r="AOL54" s="112"/>
      <c r="AOM54" s="112"/>
      <c r="AON54" s="112"/>
      <c r="AOO54" s="112"/>
      <c r="AOP54" s="112"/>
      <c r="AOQ54" s="112"/>
      <c r="AOR54" s="112"/>
      <c r="AOS54" s="112"/>
      <c r="AOT54" s="112"/>
      <c r="AOU54" s="112"/>
      <c r="AOV54" s="112"/>
      <c r="AOW54" s="112"/>
      <c r="AOX54" s="112"/>
      <c r="AOY54" s="112"/>
      <c r="AOZ54" s="112"/>
      <c r="APA54" s="112"/>
      <c r="APB54" s="112"/>
      <c r="APC54" s="112"/>
      <c r="APD54" s="112"/>
      <c r="APE54" s="112"/>
      <c r="APF54" s="112"/>
      <c r="APG54" s="112"/>
      <c r="APH54" s="112"/>
      <c r="API54" s="112"/>
      <c r="APJ54" s="112"/>
      <c r="APK54" s="112"/>
      <c r="APL54" s="112"/>
      <c r="APM54" s="112"/>
      <c r="APN54" s="112"/>
      <c r="APO54" s="112"/>
      <c r="APP54" s="112"/>
      <c r="APQ54" s="112"/>
      <c r="APR54" s="112"/>
      <c r="APS54" s="112"/>
      <c r="APT54" s="112"/>
      <c r="APU54" s="112"/>
      <c r="APV54" s="112"/>
      <c r="APW54" s="112"/>
      <c r="APX54" s="112"/>
      <c r="APY54" s="112"/>
      <c r="APZ54" s="112"/>
      <c r="AQA54" s="112"/>
      <c r="AQB54" s="112"/>
      <c r="AQC54" s="112"/>
      <c r="AQD54" s="112"/>
      <c r="AQE54" s="112"/>
      <c r="AQF54" s="112"/>
      <c r="AQG54" s="112"/>
      <c r="AQH54" s="112"/>
      <c r="AQI54" s="112"/>
      <c r="AQJ54" s="112"/>
      <c r="AQK54" s="112"/>
      <c r="AQL54" s="112"/>
      <c r="AQM54" s="112"/>
      <c r="AQN54" s="112"/>
      <c r="AQO54" s="112"/>
      <c r="AQP54" s="112"/>
      <c r="AQQ54" s="112"/>
      <c r="AQR54" s="112"/>
      <c r="AQS54" s="112"/>
      <c r="AQT54" s="112"/>
      <c r="AQU54" s="112"/>
      <c r="AQV54" s="112"/>
      <c r="AQW54" s="112"/>
      <c r="AQX54" s="112"/>
      <c r="AQY54" s="112"/>
      <c r="AQZ54" s="112"/>
      <c r="ARA54" s="112"/>
      <c r="ARB54" s="112"/>
      <c r="ARC54" s="112"/>
      <c r="ARD54" s="112"/>
      <c r="ARE54" s="112"/>
      <c r="ARF54" s="112"/>
      <c r="ARG54" s="112"/>
      <c r="ARH54" s="112"/>
      <c r="ARI54" s="112"/>
      <c r="ARJ54" s="112"/>
      <c r="ARK54" s="112"/>
      <c r="ARL54" s="112"/>
      <c r="ARM54" s="112"/>
      <c r="ARN54" s="112"/>
      <c r="ARO54" s="112"/>
      <c r="ARP54" s="112"/>
      <c r="ARQ54" s="112"/>
      <c r="ARR54" s="112"/>
      <c r="ARS54" s="112"/>
      <c r="ART54" s="112"/>
      <c r="ARU54" s="112"/>
      <c r="ARV54" s="112"/>
      <c r="ARW54" s="112"/>
      <c r="ARX54" s="112"/>
      <c r="ARY54" s="112"/>
      <c r="ARZ54" s="112"/>
      <c r="ASA54" s="112"/>
      <c r="ASB54" s="112"/>
      <c r="ASC54" s="112"/>
      <c r="ASD54" s="112"/>
      <c r="ASE54" s="112"/>
      <c r="ASF54" s="112"/>
      <c r="ASG54" s="112"/>
      <c r="ASH54" s="112"/>
      <c r="ASI54" s="112"/>
      <c r="ASJ54" s="112"/>
      <c r="ASK54" s="112"/>
      <c r="ASL54" s="112"/>
      <c r="ASM54" s="112"/>
      <c r="ASN54" s="112"/>
      <c r="ASO54" s="112"/>
      <c r="ASP54" s="112"/>
      <c r="ASQ54" s="112"/>
      <c r="ASR54" s="112"/>
      <c r="ASS54" s="112"/>
      <c r="AST54" s="112"/>
      <c r="ASU54" s="112"/>
      <c r="ASV54" s="112"/>
      <c r="ASW54" s="112"/>
      <c r="ASX54" s="112"/>
      <c r="ASY54" s="112"/>
      <c r="ASZ54" s="112"/>
      <c r="ATA54" s="112"/>
      <c r="ATB54" s="112"/>
      <c r="ATC54" s="112"/>
      <c r="ATD54" s="112"/>
      <c r="ATE54" s="112"/>
      <c r="ATF54" s="112"/>
      <c r="ATG54" s="112"/>
      <c r="ATH54" s="112"/>
      <c r="ATI54" s="112"/>
      <c r="ATJ54" s="112"/>
      <c r="ATK54" s="112"/>
      <c r="ATL54" s="112"/>
      <c r="ATM54" s="112"/>
      <c r="ATN54" s="112"/>
      <c r="ATO54" s="112"/>
      <c r="ATP54" s="112"/>
      <c r="ATQ54" s="112"/>
      <c r="ATR54" s="112"/>
      <c r="ATS54" s="112"/>
      <c r="ATT54" s="112"/>
      <c r="ATU54" s="112"/>
      <c r="ATV54" s="112"/>
      <c r="ATW54" s="112"/>
      <c r="ATX54" s="112"/>
      <c r="ATY54" s="112"/>
      <c r="ATZ54" s="112"/>
      <c r="AUA54" s="112"/>
      <c r="AUB54" s="112"/>
      <c r="AUC54" s="112"/>
      <c r="AUD54" s="112"/>
      <c r="AUE54" s="112"/>
      <c r="AUF54" s="112"/>
      <c r="AUG54" s="112"/>
      <c r="AUH54" s="112"/>
      <c r="AUI54" s="112"/>
      <c r="AUJ54" s="112"/>
      <c r="AUK54" s="112"/>
      <c r="AUL54" s="112"/>
      <c r="AUM54" s="112"/>
      <c r="AUN54" s="112"/>
      <c r="AUO54" s="112"/>
      <c r="AUP54" s="112"/>
      <c r="AUQ54" s="112"/>
      <c r="AUR54" s="112"/>
      <c r="AUS54" s="112"/>
      <c r="AUT54" s="112"/>
      <c r="AUU54" s="112"/>
      <c r="AUV54" s="112"/>
      <c r="AUW54" s="112"/>
      <c r="AUX54" s="112"/>
      <c r="AUY54" s="112"/>
      <c r="AUZ54" s="112"/>
      <c r="AVA54" s="112"/>
      <c r="AVB54" s="112"/>
      <c r="AVC54" s="112"/>
      <c r="AVD54" s="112"/>
      <c r="AVE54" s="112"/>
      <c r="AVF54" s="112"/>
      <c r="AVG54" s="112"/>
      <c r="AVH54" s="112"/>
      <c r="AVI54" s="112"/>
      <c r="AVJ54" s="112"/>
      <c r="AVK54" s="112"/>
      <c r="AVL54" s="112"/>
      <c r="AVM54" s="112"/>
      <c r="AVN54" s="112"/>
      <c r="AVO54" s="112"/>
      <c r="AVP54" s="112"/>
      <c r="AVQ54" s="112"/>
      <c r="AVR54" s="112"/>
      <c r="AVS54" s="112"/>
      <c r="AVT54" s="112"/>
      <c r="AVU54" s="112"/>
      <c r="AVV54" s="112"/>
      <c r="AVW54" s="112"/>
      <c r="AVX54" s="112"/>
      <c r="AVY54" s="112"/>
      <c r="AVZ54" s="112"/>
      <c r="AWA54" s="112"/>
      <c r="AWB54" s="112"/>
      <c r="AWC54" s="112"/>
      <c r="AWD54" s="112"/>
      <c r="AWE54" s="112"/>
      <c r="AWF54" s="112"/>
      <c r="AWG54" s="112"/>
      <c r="AWH54" s="112"/>
      <c r="AWI54" s="112"/>
      <c r="AWJ54" s="112"/>
      <c r="AWK54" s="112"/>
      <c r="AWL54" s="112"/>
      <c r="AWM54" s="112"/>
      <c r="AWN54" s="112"/>
      <c r="AWO54" s="112"/>
      <c r="AWP54" s="112"/>
      <c r="AWQ54" s="112"/>
      <c r="AWR54" s="112"/>
      <c r="AWS54" s="112"/>
      <c r="AWT54" s="112"/>
      <c r="AWU54" s="112"/>
      <c r="AWV54" s="112"/>
      <c r="AWW54" s="112"/>
      <c r="AWX54" s="112"/>
      <c r="AWY54" s="112"/>
      <c r="AWZ54" s="112"/>
      <c r="AXA54" s="112"/>
      <c r="AXB54" s="112"/>
      <c r="AXC54" s="112"/>
      <c r="AXD54" s="112"/>
      <c r="AXE54" s="112"/>
      <c r="AXF54" s="112"/>
      <c r="AXG54" s="112"/>
      <c r="AXH54" s="112"/>
      <c r="AXI54" s="112"/>
      <c r="AXJ54" s="112"/>
      <c r="AXK54" s="112"/>
      <c r="AXL54" s="112"/>
      <c r="AXM54" s="112"/>
      <c r="AXN54" s="112"/>
      <c r="AXO54" s="112"/>
      <c r="AXP54" s="112"/>
      <c r="AXQ54" s="112"/>
      <c r="AXR54" s="112"/>
      <c r="AXS54" s="112"/>
      <c r="AXT54" s="112"/>
      <c r="AXU54" s="112"/>
      <c r="AXV54" s="112"/>
      <c r="AXW54" s="112"/>
      <c r="AXX54" s="112"/>
      <c r="AXY54" s="112"/>
      <c r="AXZ54" s="112"/>
      <c r="AYA54" s="112"/>
      <c r="AYB54" s="112"/>
      <c r="AYC54" s="112"/>
      <c r="AYD54" s="112"/>
      <c r="AYE54" s="112"/>
      <c r="AYF54" s="112"/>
      <c r="AYG54" s="112"/>
      <c r="AYH54" s="112"/>
      <c r="AYI54" s="112"/>
      <c r="AYJ54" s="112"/>
      <c r="AYK54" s="112"/>
      <c r="AYL54" s="112"/>
      <c r="AYM54" s="112"/>
      <c r="AYN54" s="112"/>
      <c r="AYO54" s="112"/>
      <c r="AYP54" s="112"/>
      <c r="AYQ54" s="112"/>
      <c r="AYR54" s="112"/>
      <c r="AYS54" s="112"/>
      <c r="AYT54" s="112"/>
      <c r="AYU54" s="112"/>
      <c r="AYV54" s="112"/>
      <c r="AYW54" s="112"/>
      <c r="AYX54" s="112"/>
      <c r="AYY54" s="112"/>
      <c r="AYZ54" s="112"/>
      <c r="AZA54" s="112"/>
      <c r="AZB54" s="112"/>
      <c r="AZC54" s="112"/>
      <c r="AZD54" s="112"/>
      <c r="AZE54" s="112"/>
      <c r="AZF54" s="112"/>
      <c r="AZG54" s="112"/>
      <c r="AZH54" s="112"/>
      <c r="AZI54" s="112"/>
      <c r="AZJ54" s="112"/>
      <c r="AZK54" s="112"/>
      <c r="AZL54" s="112"/>
      <c r="AZM54" s="112"/>
      <c r="AZN54" s="112"/>
      <c r="AZO54" s="112"/>
      <c r="AZP54" s="112"/>
      <c r="AZQ54" s="112"/>
      <c r="AZR54" s="112"/>
      <c r="AZS54" s="112"/>
      <c r="AZT54" s="112"/>
      <c r="AZU54" s="112"/>
      <c r="AZV54" s="112"/>
      <c r="AZW54" s="112"/>
      <c r="AZX54" s="112"/>
      <c r="AZY54" s="112"/>
      <c r="AZZ54" s="112"/>
      <c r="BAA54" s="112"/>
      <c r="BAB54" s="112"/>
      <c r="BAC54" s="112"/>
      <c r="BAD54" s="112"/>
      <c r="BAE54" s="112"/>
      <c r="BAF54" s="112"/>
      <c r="BAG54" s="112"/>
      <c r="BAH54" s="112"/>
      <c r="BAI54" s="112"/>
      <c r="BAJ54" s="112"/>
      <c r="BAK54" s="112"/>
      <c r="BAL54" s="112"/>
      <c r="BAM54" s="112"/>
      <c r="BAN54" s="112"/>
      <c r="BAO54" s="112"/>
      <c r="BAP54" s="112"/>
      <c r="BAQ54" s="112"/>
      <c r="BAR54" s="112"/>
      <c r="BAS54" s="112"/>
      <c r="BAT54" s="112"/>
      <c r="BAU54" s="112"/>
      <c r="BAV54" s="112"/>
      <c r="BAW54" s="112"/>
      <c r="BAX54" s="112"/>
      <c r="BAY54" s="112"/>
      <c r="BAZ54" s="112"/>
      <c r="BBA54" s="112"/>
      <c r="BBB54" s="112"/>
      <c r="BBC54" s="112"/>
      <c r="BBD54" s="112"/>
      <c r="BBE54" s="112"/>
      <c r="BBF54" s="112"/>
      <c r="BBG54" s="112"/>
      <c r="BBH54" s="112"/>
      <c r="BBI54" s="112"/>
      <c r="BBJ54" s="112"/>
      <c r="BBK54" s="112"/>
      <c r="BBL54" s="112"/>
      <c r="BBM54" s="112"/>
      <c r="BBN54" s="112"/>
      <c r="BBO54" s="112"/>
      <c r="BBP54" s="112"/>
      <c r="BBQ54" s="112"/>
      <c r="BBR54" s="112"/>
      <c r="BBS54" s="112"/>
      <c r="BBT54" s="112"/>
      <c r="BBU54" s="112"/>
      <c r="BBV54" s="112"/>
      <c r="BBW54" s="112"/>
      <c r="BBX54" s="112"/>
      <c r="BBY54" s="112"/>
      <c r="BBZ54" s="112"/>
      <c r="BCA54" s="112"/>
      <c r="BCB54" s="112"/>
      <c r="BCC54" s="112"/>
      <c r="BCD54" s="112"/>
      <c r="BCE54" s="112"/>
      <c r="BCF54" s="112"/>
      <c r="BCG54" s="112"/>
      <c r="BCH54" s="112"/>
      <c r="BCI54" s="112"/>
      <c r="BCJ54" s="112"/>
      <c r="BCK54" s="112"/>
      <c r="BCL54" s="112"/>
      <c r="BCM54" s="112"/>
      <c r="BCN54" s="112"/>
      <c r="BCO54" s="112"/>
      <c r="BCP54" s="112"/>
      <c r="BCQ54" s="112"/>
      <c r="BCR54" s="112"/>
      <c r="BCS54" s="112"/>
      <c r="BCT54" s="112"/>
      <c r="BCU54" s="112"/>
      <c r="BCV54" s="112"/>
      <c r="BCW54" s="112"/>
      <c r="BCX54" s="112"/>
      <c r="BCY54" s="112"/>
      <c r="BCZ54" s="112"/>
      <c r="BDA54" s="112"/>
      <c r="BDB54" s="112"/>
      <c r="BDC54" s="112"/>
      <c r="BDD54" s="112"/>
      <c r="BDE54" s="112"/>
      <c r="BDF54" s="112"/>
      <c r="BDG54" s="112"/>
      <c r="BDH54" s="112"/>
      <c r="BDI54" s="112"/>
      <c r="BDJ54" s="112"/>
      <c r="BDK54" s="112"/>
      <c r="BDL54" s="112"/>
      <c r="BDM54" s="112"/>
      <c r="BDN54" s="112"/>
      <c r="BDO54" s="112"/>
      <c r="BDP54" s="112"/>
      <c r="BDQ54" s="112"/>
      <c r="BDR54" s="112"/>
      <c r="BDS54" s="112"/>
      <c r="BDT54" s="112"/>
      <c r="BDU54" s="112"/>
      <c r="BDV54" s="112"/>
      <c r="BDW54" s="112"/>
      <c r="BDX54" s="112"/>
      <c r="BDY54" s="112"/>
      <c r="BDZ54" s="112"/>
      <c r="BEA54" s="112"/>
      <c r="BEB54" s="112"/>
      <c r="BEC54" s="112"/>
      <c r="BED54" s="112"/>
      <c r="BEE54" s="112"/>
      <c r="BEF54" s="112"/>
      <c r="BEG54" s="112"/>
      <c r="BEH54" s="112"/>
      <c r="BEI54" s="112"/>
      <c r="BEJ54" s="112"/>
      <c r="BEK54" s="112"/>
      <c r="BEL54" s="112"/>
      <c r="BEM54" s="112"/>
      <c r="BEN54" s="112"/>
      <c r="BEO54" s="112"/>
      <c r="BEP54" s="112"/>
      <c r="BEQ54" s="112"/>
      <c r="BER54" s="112"/>
      <c r="BES54" s="112"/>
      <c r="BET54" s="112"/>
      <c r="BEU54" s="112"/>
      <c r="BEV54" s="112"/>
      <c r="BEW54" s="112"/>
      <c r="BEX54" s="112"/>
      <c r="BEY54" s="112"/>
      <c r="BEZ54" s="112"/>
      <c r="BFA54" s="112"/>
      <c r="BFB54" s="112"/>
      <c r="BFC54" s="112"/>
      <c r="BFD54" s="112"/>
      <c r="BFE54" s="112"/>
      <c r="BFF54" s="112"/>
      <c r="BFG54" s="112"/>
      <c r="BFH54" s="112"/>
      <c r="BFI54" s="112"/>
      <c r="BFJ54" s="112"/>
      <c r="BFK54" s="112"/>
      <c r="BFL54" s="112"/>
      <c r="BFM54" s="112"/>
      <c r="BFN54" s="112"/>
      <c r="BFO54" s="112"/>
      <c r="BFP54" s="112"/>
      <c r="BFQ54" s="112"/>
      <c r="BFR54" s="112"/>
      <c r="BFS54" s="112"/>
      <c r="BFT54" s="112"/>
      <c r="BFU54" s="112"/>
      <c r="BFV54" s="112"/>
      <c r="BFW54" s="112"/>
      <c r="BFX54" s="112"/>
      <c r="BFY54" s="112"/>
      <c r="BFZ54" s="112"/>
      <c r="BGA54" s="112"/>
      <c r="BGB54" s="112"/>
      <c r="BGC54" s="112"/>
      <c r="BGD54" s="112"/>
      <c r="BGE54" s="112"/>
      <c r="BGF54" s="112"/>
      <c r="BGG54" s="112"/>
      <c r="BGH54" s="112"/>
      <c r="BGI54" s="112"/>
      <c r="BGJ54" s="112"/>
      <c r="BGK54" s="112"/>
      <c r="BGL54" s="112"/>
      <c r="BGM54" s="112"/>
      <c r="BGN54" s="112"/>
      <c r="BGO54" s="112"/>
      <c r="BGP54" s="112"/>
      <c r="BGQ54" s="112"/>
      <c r="BGR54" s="112"/>
      <c r="BGS54" s="112"/>
      <c r="BGT54" s="112"/>
      <c r="BGU54" s="112"/>
      <c r="BGV54" s="112"/>
      <c r="BGW54" s="112"/>
      <c r="BGX54" s="112"/>
      <c r="BGY54" s="112"/>
      <c r="BGZ54" s="112"/>
      <c r="BHA54" s="112"/>
      <c r="BHB54" s="112"/>
      <c r="BHC54" s="112"/>
      <c r="BHD54" s="112"/>
      <c r="BHE54" s="112"/>
      <c r="BHF54" s="112"/>
      <c r="BHG54" s="112"/>
      <c r="BHH54" s="112"/>
      <c r="BHI54" s="112"/>
      <c r="BHJ54" s="112"/>
      <c r="BHK54" s="112"/>
      <c r="BHL54" s="112"/>
      <c r="BHM54" s="112"/>
      <c r="BHN54" s="112"/>
      <c r="BHO54" s="112"/>
      <c r="BHP54" s="112"/>
      <c r="BHQ54" s="112"/>
      <c r="BHR54" s="112"/>
      <c r="BHS54" s="112"/>
      <c r="BHT54" s="112"/>
      <c r="BHU54" s="112"/>
      <c r="BHV54" s="112"/>
      <c r="BHW54" s="112"/>
      <c r="BHX54" s="112"/>
      <c r="BHY54" s="112"/>
      <c r="BHZ54" s="112"/>
      <c r="BIA54" s="112"/>
      <c r="BIB54" s="112"/>
      <c r="BIC54" s="112"/>
      <c r="BID54" s="112"/>
      <c r="BIE54" s="112"/>
      <c r="BIF54" s="112"/>
      <c r="BIG54" s="112"/>
      <c r="BIH54" s="112"/>
      <c r="BII54" s="112"/>
      <c r="BIJ54" s="112"/>
      <c r="BIK54" s="112"/>
      <c r="BIL54" s="112"/>
      <c r="BIM54" s="112"/>
      <c r="BIN54" s="112"/>
      <c r="BIO54" s="112"/>
      <c r="BIP54" s="112"/>
      <c r="BIQ54" s="112"/>
      <c r="BIR54" s="112"/>
      <c r="BIS54" s="112"/>
      <c r="BIT54" s="112"/>
      <c r="BIU54" s="112"/>
      <c r="BIV54" s="112"/>
      <c r="BIW54" s="112"/>
      <c r="BIX54" s="112"/>
      <c r="BIY54" s="112"/>
      <c r="BIZ54" s="112"/>
      <c r="BJA54" s="112"/>
      <c r="BJB54" s="112"/>
      <c r="BJC54" s="112"/>
      <c r="BJD54" s="112"/>
      <c r="BJE54" s="112"/>
      <c r="BJF54" s="112"/>
      <c r="BJG54" s="112"/>
      <c r="BJH54" s="112"/>
      <c r="BJI54" s="112"/>
      <c r="BJJ54" s="112"/>
      <c r="BJK54" s="112"/>
      <c r="BJL54" s="112"/>
      <c r="BJM54" s="112"/>
      <c r="BJN54" s="112"/>
      <c r="BJO54" s="112"/>
      <c r="BJP54" s="112"/>
      <c r="BJQ54" s="112"/>
      <c r="BJR54" s="112"/>
      <c r="BJS54" s="112"/>
      <c r="BJT54" s="112"/>
      <c r="BJU54" s="112"/>
      <c r="BJV54" s="112"/>
      <c r="BJW54" s="112"/>
      <c r="BJX54" s="112"/>
      <c r="BJY54" s="112"/>
      <c r="BJZ54" s="112"/>
      <c r="BKA54" s="112"/>
      <c r="BKB54" s="112"/>
      <c r="BKC54" s="112"/>
      <c r="BKD54" s="112"/>
      <c r="BKE54" s="112"/>
      <c r="BKF54" s="112"/>
      <c r="BKG54" s="112"/>
      <c r="BKH54" s="112"/>
      <c r="BKI54" s="112"/>
      <c r="BKJ54" s="112"/>
      <c r="BKK54" s="112"/>
      <c r="BKL54" s="112"/>
      <c r="BKM54" s="112"/>
      <c r="BKN54" s="112"/>
      <c r="BKO54" s="112"/>
      <c r="BKP54" s="112"/>
      <c r="BKQ54" s="112"/>
      <c r="BKR54" s="112"/>
      <c r="BKS54" s="112"/>
      <c r="BKT54" s="112"/>
      <c r="BKU54" s="112"/>
      <c r="BKV54" s="112"/>
      <c r="BKW54" s="112"/>
      <c r="BKX54" s="112"/>
      <c r="BKY54" s="112"/>
      <c r="BKZ54" s="112"/>
      <c r="BLA54" s="112"/>
      <c r="BLB54" s="112"/>
      <c r="BLC54" s="112"/>
      <c r="BLD54" s="112"/>
      <c r="BLE54" s="112"/>
      <c r="BLF54" s="112"/>
      <c r="BLG54" s="112"/>
      <c r="BLH54" s="112"/>
      <c r="BLI54" s="112"/>
      <c r="BLJ54" s="112"/>
      <c r="BLK54" s="112"/>
      <c r="BLL54" s="112"/>
      <c r="BLM54" s="112"/>
      <c r="BLN54" s="112"/>
      <c r="BLO54" s="112"/>
      <c r="BLP54" s="112"/>
      <c r="BLQ54" s="112"/>
      <c r="BLR54" s="112"/>
      <c r="BLS54" s="112"/>
      <c r="BLT54" s="112"/>
      <c r="BLU54" s="112"/>
      <c r="BLV54" s="112"/>
      <c r="BLW54" s="112"/>
      <c r="BLX54" s="112"/>
      <c r="BLY54" s="112"/>
      <c r="BLZ54" s="112"/>
      <c r="BMA54" s="112"/>
      <c r="BMB54" s="112"/>
      <c r="BMC54" s="112"/>
      <c r="BMD54" s="112"/>
      <c r="BME54" s="112"/>
      <c r="BMF54" s="112"/>
      <c r="BMG54" s="112"/>
      <c r="BMH54" s="112"/>
      <c r="BMI54" s="112"/>
      <c r="BMJ54" s="112"/>
      <c r="BMK54" s="112"/>
      <c r="BML54" s="112"/>
      <c r="BMM54" s="112"/>
      <c r="BMN54" s="112"/>
      <c r="BMO54" s="112"/>
      <c r="BMP54" s="112"/>
      <c r="BMQ54" s="112"/>
      <c r="BMR54" s="112"/>
      <c r="BMS54" s="112"/>
      <c r="BMT54" s="112"/>
      <c r="BMU54" s="112"/>
      <c r="BMV54" s="112"/>
      <c r="BMW54" s="112"/>
      <c r="BMX54" s="112"/>
      <c r="BMY54" s="112"/>
      <c r="BMZ54" s="112"/>
      <c r="BNA54" s="112"/>
      <c r="BNB54" s="112"/>
      <c r="BNC54" s="112"/>
      <c r="BND54" s="112"/>
      <c r="BNE54" s="112"/>
      <c r="BNF54" s="112"/>
      <c r="BNG54" s="112"/>
      <c r="BNH54" s="112"/>
      <c r="BNI54" s="112"/>
      <c r="BNJ54" s="112"/>
      <c r="BNK54" s="112"/>
      <c r="BNL54" s="112"/>
      <c r="BNM54" s="112"/>
      <c r="BNN54" s="112"/>
      <c r="BNO54" s="112"/>
      <c r="BNP54" s="112"/>
      <c r="BNQ54" s="112"/>
      <c r="BNR54" s="112"/>
      <c r="BNS54" s="112"/>
      <c r="BNT54" s="112"/>
      <c r="BNU54" s="112"/>
      <c r="BNV54" s="112"/>
      <c r="BNW54" s="112"/>
      <c r="BNX54" s="112"/>
      <c r="BNY54" s="112"/>
      <c r="BNZ54" s="112"/>
      <c r="BOA54" s="112"/>
      <c r="BOB54" s="112"/>
      <c r="BOC54" s="112"/>
      <c r="BOD54" s="112"/>
      <c r="BOE54" s="112"/>
      <c r="BOF54" s="112"/>
      <c r="BOG54" s="112"/>
      <c r="BOH54" s="112"/>
      <c r="BOI54" s="112"/>
      <c r="BOJ54" s="112"/>
      <c r="BOK54" s="112"/>
      <c r="BOL54" s="112"/>
      <c r="BOM54" s="112"/>
      <c r="BON54" s="112"/>
      <c r="BOO54" s="112"/>
      <c r="BOP54" s="112"/>
      <c r="BOQ54" s="112"/>
      <c r="BOR54" s="112"/>
      <c r="BOS54" s="112"/>
      <c r="BOT54" s="112"/>
      <c r="BOU54" s="112"/>
      <c r="BOV54" s="112"/>
      <c r="BOW54" s="112"/>
      <c r="BOX54" s="112"/>
      <c r="BOY54" s="112"/>
      <c r="BOZ54" s="112"/>
      <c r="BPA54" s="112"/>
      <c r="BPB54" s="112"/>
      <c r="BPC54" s="112"/>
      <c r="BPD54" s="112"/>
      <c r="BPE54" s="112"/>
      <c r="BPF54" s="112"/>
      <c r="BPG54" s="112"/>
      <c r="BPH54" s="112"/>
      <c r="BPI54" s="112"/>
      <c r="BPJ54" s="112"/>
      <c r="BPK54" s="112"/>
      <c r="BPL54" s="112"/>
      <c r="BPM54" s="112"/>
      <c r="BPN54" s="112"/>
      <c r="BPO54" s="112"/>
      <c r="BPP54" s="112"/>
      <c r="BPQ54" s="112"/>
      <c r="BPR54" s="112"/>
      <c r="BPS54" s="112"/>
      <c r="BPT54" s="112"/>
      <c r="BPU54" s="112"/>
      <c r="BPV54" s="112"/>
      <c r="BPW54" s="112"/>
      <c r="BPX54" s="112"/>
      <c r="BPY54" s="112"/>
      <c r="BPZ54" s="112"/>
      <c r="BQA54" s="112"/>
      <c r="BQB54" s="112"/>
      <c r="BQC54" s="112"/>
      <c r="BQD54" s="112"/>
      <c r="BQE54" s="112"/>
      <c r="BQF54" s="112"/>
      <c r="BQG54" s="112"/>
      <c r="BQH54" s="112"/>
      <c r="BQI54" s="112"/>
      <c r="BQJ54" s="112"/>
      <c r="BQK54" s="112"/>
      <c r="BQL54" s="112"/>
      <c r="BQM54" s="112"/>
      <c r="BQN54" s="112"/>
      <c r="BQO54" s="112"/>
      <c r="BQP54" s="112"/>
      <c r="BQQ54" s="112"/>
      <c r="BQR54" s="112"/>
      <c r="BQS54" s="112"/>
      <c r="BQT54" s="112"/>
      <c r="BQU54" s="112"/>
      <c r="BQV54" s="112"/>
      <c r="BQW54" s="112"/>
      <c r="BQX54" s="112"/>
      <c r="BQY54" s="112"/>
      <c r="BQZ54" s="112"/>
      <c r="BRA54" s="112"/>
      <c r="BRB54" s="112"/>
      <c r="BRC54" s="112"/>
      <c r="BRD54" s="112"/>
      <c r="BRE54" s="112"/>
      <c r="BRF54" s="112"/>
      <c r="BRG54" s="112"/>
      <c r="BRH54" s="112"/>
      <c r="BRI54" s="112"/>
      <c r="BRJ54" s="112"/>
      <c r="BRK54" s="112"/>
      <c r="BRL54" s="112"/>
      <c r="BRM54" s="112"/>
      <c r="BRN54" s="112"/>
      <c r="BRO54" s="112"/>
      <c r="BRP54" s="112"/>
      <c r="BRQ54" s="112"/>
      <c r="BRR54" s="112"/>
      <c r="BRS54" s="112"/>
      <c r="BRT54" s="112"/>
      <c r="BRU54" s="112"/>
      <c r="BRV54" s="112"/>
      <c r="BRW54" s="112"/>
      <c r="BRX54" s="112"/>
      <c r="BRY54" s="112"/>
      <c r="BRZ54" s="112"/>
      <c r="BSA54" s="112"/>
      <c r="BSB54" s="112"/>
      <c r="BSC54" s="112"/>
      <c r="BSD54" s="112"/>
      <c r="BSE54" s="112"/>
      <c r="BSF54" s="112"/>
      <c r="BSG54" s="112"/>
      <c r="BSH54" s="112"/>
      <c r="BSI54" s="112"/>
      <c r="BSJ54" s="112"/>
      <c r="BSK54" s="112"/>
      <c r="BSL54" s="112"/>
      <c r="BSM54" s="112"/>
      <c r="BSN54" s="112"/>
      <c r="BSO54" s="112"/>
      <c r="BSP54" s="112"/>
      <c r="BSQ54" s="112"/>
      <c r="BSR54" s="112"/>
      <c r="BSS54" s="112"/>
      <c r="BST54" s="112"/>
      <c r="BSU54" s="112"/>
      <c r="BSV54" s="112"/>
      <c r="BSW54" s="112"/>
      <c r="BSX54" s="112"/>
      <c r="BSY54" s="112"/>
      <c r="BSZ54" s="112"/>
      <c r="BTA54" s="112"/>
      <c r="BTB54" s="112"/>
      <c r="BTC54" s="112"/>
      <c r="BTD54" s="112"/>
      <c r="BTE54" s="112"/>
      <c r="BTF54" s="112"/>
      <c r="BTG54" s="112"/>
      <c r="BTH54" s="112"/>
      <c r="BTI54" s="112"/>
      <c r="BTJ54" s="112"/>
      <c r="BTK54" s="112"/>
      <c r="BTL54" s="112"/>
      <c r="BTM54" s="112"/>
      <c r="BTN54" s="112"/>
      <c r="BTO54" s="112"/>
      <c r="BTP54" s="112"/>
      <c r="BTQ54" s="112"/>
      <c r="BTR54" s="112"/>
      <c r="BTS54" s="112"/>
      <c r="BTT54" s="112"/>
      <c r="BTU54" s="112"/>
      <c r="BTV54" s="112"/>
      <c r="BTW54" s="112"/>
      <c r="BTX54" s="112"/>
      <c r="BTY54" s="112"/>
      <c r="BTZ54" s="112"/>
      <c r="BUA54" s="112"/>
      <c r="BUB54" s="112"/>
      <c r="BUC54" s="112"/>
      <c r="BUD54" s="112"/>
      <c r="BUE54" s="112"/>
      <c r="BUF54" s="112"/>
      <c r="BUG54" s="112"/>
      <c r="BUH54" s="112"/>
      <c r="BUI54" s="112"/>
      <c r="BUJ54" s="112"/>
      <c r="BUK54" s="112"/>
      <c r="BUL54" s="112"/>
      <c r="BUM54" s="112"/>
      <c r="BUN54" s="112"/>
      <c r="BUO54" s="112"/>
      <c r="BUP54" s="112"/>
      <c r="BUQ54" s="112"/>
      <c r="BUR54" s="112"/>
      <c r="BUS54" s="112"/>
      <c r="BUT54" s="112"/>
      <c r="BUU54" s="112"/>
      <c r="BUV54" s="112"/>
      <c r="BUW54" s="112"/>
      <c r="BUX54" s="112"/>
      <c r="BUY54" s="112"/>
      <c r="BUZ54" s="112"/>
      <c r="BVA54" s="112"/>
      <c r="BVB54" s="112"/>
      <c r="BVC54" s="112"/>
      <c r="BVD54" s="112"/>
      <c r="BVE54" s="112"/>
      <c r="BVF54" s="112"/>
      <c r="BVG54" s="112"/>
      <c r="BVH54" s="112"/>
      <c r="BVI54" s="112"/>
      <c r="BVJ54" s="112"/>
      <c r="BVK54" s="112"/>
      <c r="BVL54" s="112"/>
      <c r="BVM54" s="112"/>
      <c r="BVN54" s="112"/>
      <c r="BVO54" s="112"/>
      <c r="BVP54" s="112"/>
      <c r="BVQ54" s="112"/>
      <c r="BVR54" s="112"/>
      <c r="BVS54" s="112"/>
      <c r="BVT54" s="112"/>
      <c r="BVU54" s="112"/>
      <c r="BVV54" s="112"/>
      <c r="BVW54" s="112"/>
      <c r="BVX54" s="112"/>
      <c r="BVY54" s="112"/>
      <c r="BVZ54" s="112"/>
      <c r="BWA54" s="112"/>
      <c r="BWB54" s="112"/>
      <c r="BWC54" s="112"/>
      <c r="BWD54" s="112"/>
      <c r="BWE54" s="112"/>
      <c r="BWF54" s="112"/>
      <c r="BWG54" s="112"/>
      <c r="BWH54" s="112"/>
      <c r="BWI54" s="112"/>
      <c r="BWJ54" s="112"/>
      <c r="BWK54" s="112"/>
      <c r="BWL54" s="112"/>
      <c r="BWM54" s="112"/>
      <c r="BWN54" s="112"/>
      <c r="BWO54" s="112"/>
      <c r="BWP54" s="112"/>
      <c r="BWQ54" s="112"/>
      <c r="BWR54" s="112"/>
      <c r="BWS54" s="112"/>
      <c r="BWT54" s="112"/>
      <c r="BWU54" s="112"/>
      <c r="BWV54" s="112"/>
      <c r="BWW54" s="112"/>
      <c r="BWX54" s="112"/>
      <c r="BWY54" s="112"/>
      <c r="BWZ54" s="112"/>
      <c r="BXA54" s="112"/>
      <c r="BXB54" s="112"/>
      <c r="BXC54" s="112"/>
      <c r="BXD54" s="112"/>
      <c r="BXE54" s="112"/>
      <c r="BXF54" s="112"/>
      <c r="BXG54" s="112"/>
      <c r="BXH54" s="112"/>
      <c r="BXI54" s="112"/>
      <c r="BXJ54" s="112"/>
      <c r="BXK54" s="112"/>
      <c r="BXL54" s="112"/>
      <c r="BXM54" s="112"/>
      <c r="BXN54" s="112"/>
      <c r="BXO54" s="112"/>
      <c r="BXP54" s="112"/>
      <c r="BXQ54" s="112"/>
      <c r="BXR54" s="112"/>
      <c r="BXS54" s="112"/>
      <c r="BXT54" s="112"/>
      <c r="BXU54" s="112"/>
      <c r="BXV54" s="112"/>
      <c r="BXW54" s="112"/>
      <c r="BXX54" s="112"/>
      <c r="BXY54" s="112"/>
      <c r="BXZ54" s="112"/>
      <c r="BYA54" s="112"/>
      <c r="BYB54" s="112"/>
      <c r="BYC54" s="112"/>
      <c r="BYD54" s="112"/>
      <c r="BYE54" s="112"/>
      <c r="BYF54" s="112"/>
      <c r="BYG54" s="112"/>
      <c r="BYH54" s="112"/>
      <c r="BYI54" s="112"/>
      <c r="BYJ54" s="112"/>
      <c r="BYK54" s="112"/>
      <c r="BYL54" s="112"/>
      <c r="BYM54" s="112"/>
      <c r="BYN54" s="112"/>
      <c r="BYO54" s="112"/>
      <c r="BYP54" s="112"/>
      <c r="BYQ54" s="112"/>
      <c r="BYR54" s="112"/>
      <c r="BYS54" s="112"/>
      <c r="BYT54" s="112"/>
      <c r="BYU54" s="112"/>
      <c r="BYV54" s="112"/>
      <c r="BYW54" s="112"/>
      <c r="BYX54" s="112"/>
      <c r="BYY54" s="112"/>
      <c r="BYZ54" s="112"/>
      <c r="BZA54" s="112"/>
      <c r="BZB54" s="112"/>
      <c r="BZC54" s="112"/>
      <c r="BZD54" s="112"/>
      <c r="BZE54" s="112"/>
      <c r="BZF54" s="112"/>
      <c r="BZG54" s="112"/>
      <c r="BZH54" s="112"/>
      <c r="BZI54" s="112"/>
      <c r="BZJ54" s="112"/>
      <c r="BZK54" s="112"/>
      <c r="BZL54" s="112"/>
      <c r="BZM54" s="112"/>
      <c r="BZN54" s="112"/>
      <c r="BZO54" s="112"/>
      <c r="BZP54" s="112"/>
      <c r="BZQ54" s="112"/>
      <c r="BZR54" s="112"/>
      <c r="BZS54" s="112"/>
      <c r="BZT54" s="112"/>
      <c r="BZU54" s="112"/>
      <c r="BZV54" s="112"/>
      <c r="BZW54" s="112"/>
      <c r="BZX54" s="112"/>
      <c r="BZY54" s="112"/>
      <c r="BZZ54" s="112"/>
      <c r="CAA54" s="112"/>
      <c r="CAB54" s="112"/>
      <c r="CAC54" s="112"/>
      <c r="CAD54" s="112"/>
      <c r="CAE54" s="112"/>
      <c r="CAF54" s="112"/>
      <c r="CAG54" s="112"/>
      <c r="CAH54" s="112"/>
      <c r="CAI54" s="112"/>
      <c r="CAJ54" s="112"/>
      <c r="CAK54" s="112"/>
      <c r="CAL54" s="112"/>
      <c r="CAM54" s="112"/>
      <c r="CAN54" s="112"/>
      <c r="CAO54" s="112"/>
      <c r="CAP54" s="112"/>
      <c r="CAQ54" s="112"/>
      <c r="CAR54" s="112"/>
      <c r="CAS54" s="112"/>
      <c r="CAT54" s="112"/>
      <c r="CAU54" s="112"/>
      <c r="CAV54" s="112"/>
      <c r="CAW54" s="112"/>
      <c r="CAX54" s="112"/>
      <c r="CAY54" s="112"/>
      <c r="CAZ54" s="112"/>
      <c r="CBA54" s="112"/>
      <c r="CBB54" s="112"/>
      <c r="CBC54" s="112"/>
      <c r="CBD54" s="112"/>
      <c r="CBE54" s="112"/>
      <c r="CBF54" s="112"/>
      <c r="CBG54" s="112"/>
      <c r="CBH54" s="112"/>
      <c r="CBI54" s="112"/>
      <c r="CBJ54" s="112"/>
      <c r="CBK54" s="112"/>
      <c r="CBL54" s="112"/>
      <c r="CBM54" s="112"/>
      <c r="CBN54" s="112"/>
      <c r="CBO54" s="112"/>
      <c r="CBP54" s="112"/>
      <c r="CBQ54" s="112"/>
      <c r="CBR54" s="112"/>
      <c r="CBS54" s="112"/>
      <c r="CBT54" s="112"/>
      <c r="CBU54" s="112"/>
      <c r="CBV54" s="112"/>
      <c r="CBW54" s="112"/>
      <c r="CBX54" s="112"/>
      <c r="CBY54" s="112"/>
      <c r="CBZ54" s="112"/>
      <c r="CCA54" s="112"/>
      <c r="CCB54" s="112"/>
      <c r="CCC54" s="112"/>
      <c r="CCD54" s="112"/>
      <c r="CCE54" s="112"/>
      <c r="CCF54" s="112"/>
      <c r="CCG54" s="112"/>
      <c r="CCH54" s="112"/>
      <c r="CCI54" s="112"/>
      <c r="CCJ54" s="112"/>
      <c r="CCK54" s="112"/>
      <c r="CCL54" s="112"/>
      <c r="CCM54" s="112"/>
      <c r="CCN54" s="112"/>
      <c r="CCO54" s="112"/>
      <c r="CCP54" s="112"/>
      <c r="CCQ54" s="112"/>
      <c r="CCR54" s="112"/>
      <c r="CCS54" s="112"/>
      <c r="CCT54" s="112"/>
      <c r="CCU54" s="112"/>
      <c r="CCV54" s="112"/>
      <c r="CCW54" s="112"/>
      <c r="CCX54" s="112"/>
      <c r="CCY54" s="112"/>
      <c r="CCZ54" s="112"/>
      <c r="CDA54" s="112"/>
      <c r="CDB54" s="112"/>
      <c r="CDC54" s="112"/>
      <c r="CDD54" s="112"/>
      <c r="CDE54" s="112"/>
      <c r="CDF54" s="112"/>
      <c r="CDG54" s="112"/>
      <c r="CDH54" s="112"/>
      <c r="CDI54" s="112"/>
      <c r="CDJ54" s="112"/>
      <c r="CDK54" s="112"/>
      <c r="CDL54" s="112"/>
      <c r="CDM54" s="112"/>
      <c r="CDN54" s="112"/>
      <c r="CDO54" s="112"/>
      <c r="CDP54" s="112"/>
      <c r="CDQ54" s="112"/>
      <c r="CDR54" s="112"/>
      <c r="CDS54" s="112"/>
      <c r="CDT54" s="112"/>
      <c r="CDU54" s="112"/>
      <c r="CDV54" s="112"/>
      <c r="CDW54" s="112"/>
      <c r="CDX54" s="112"/>
      <c r="CDY54" s="112"/>
      <c r="CDZ54" s="112"/>
      <c r="CEA54" s="112"/>
      <c r="CEB54" s="112"/>
      <c r="CEC54" s="112"/>
      <c r="CED54" s="112"/>
      <c r="CEE54" s="112"/>
      <c r="CEF54" s="112"/>
      <c r="CEG54" s="112"/>
      <c r="CEH54" s="112"/>
      <c r="CEI54" s="112"/>
      <c r="CEJ54" s="112"/>
      <c r="CEK54" s="112"/>
      <c r="CEL54" s="112"/>
      <c r="CEM54" s="112"/>
      <c r="CEN54" s="112"/>
      <c r="CEO54" s="112"/>
      <c r="CEP54" s="112"/>
      <c r="CEQ54" s="112"/>
      <c r="CER54" s="112"/>
      <c r="CES54" s="112"/>
      <c r="CET54" s="112"/>
      <c r="CEU54" s="112"/>
      <c r="CEV54" s="112"/>
      <c r="CEW54" s="112"/>
      <c r="CEX54" s="112"/>
      <c r="CEY54" s="112"/>
      <c r="CEZ54" s="112"/>
      <c r="CFA54" s="112"/>
      <c r="CFB54" s="112"/>
      <c r="CFC54" s="112"/>
      <c r="CFD54" s="112"/>
      <c r="CFE54" s="112"/>
      <c r="CFF54" s="112"/>
      <c r="CFG54" s="112"/>
      <c r="CFH54" s="112"/>
      <c r="CFI54" s="112"/>
      <c r="CFJ54" s="112"/>
      <c r="CFK54" s="112"/>
      <c r="CFL54" s="112"/>
      <c r="CFM54" s="112"/>
      <c r="CFN54" s="112"/>
      <c r="CFO54" s="112"/>
      <c r="CFP54" s="112"/>
      <c r="CFQ54" s="112"/>
      <c r="CFR54" s="112"/>
      <c r="CFS54" s="112"/>
      <c r="CFT54" s="112"/>
      <c r="CFU54" s="112"/>
      <c r="CFV54" s="112"/>
      <c r="CFW54" s="112"/>
      <c r="CFX54" s="112"/>
      <c r="CFY54" s="112"/>
      <c r="CFZ54" s="112"/>
      <c r="CGA54" s="112"/>
      <c r="CGB54" s="112"/>
      <c r="CGC54" s="112"/>
      <c r="CGD54" s="112"/>
      <c r="CGE54" s="112"/>
      <c r="CGF54" s="112"/>
      <c r="CGG54" s="112"/>
      <c r="CGH54" s="112"/>
      <c r="CGI54" s="112"/>
      <c r="CGJ54" s="112"/>
      <c r="CGK54" s="112"/>
      <c r="CGL54" s="112"/>
      <c r="CGM54" s="112"/>
      <c r="CGN54" s="112"/>
      <c r="CGO54" s="112"/>
      <c r="CGP54" s="112"/>
      <c r="CGQ54" s="112"/>
      <c r="CGR54" s="112"/>
      <c r="CGS54" s="112"/>
      <c r="CGT54" s="112"/>
      <c r="CGU54" s="112"/>
      <c r="CGV54" s="112"/>
      <c r="CGW54" s="112"/>
      <c r="CGX54" s="112"/>
      <c r="CGY54" s="112"/>
      <c r="CGZ54" s="112"/>
      <c r="CHA54" s="112"/>
      <c r="CHB54" s="112"/>
      <c r="CHC54" s="112"/>
      <c r="CHD54" s="112"/>
      <c r="CHE54" s="112"/>
      <c r="CHF54" s="112"/>
      <c r="CHG54" s="112"/>
      <c r="CHH54" s="112"/>
      <c r="CHI54" s="112"/>
      <c r="CHJ54" s="112"/>
      <c r="CHK54" s="112"/>
      <c r="CHL54" s="112"/>
      <c r="CHM54" s="112"/>
      <c r="CHN54" s="112"/>
      <c r="CHO54" s="112"/>
      <c r="CHP54" s="112"/>
      <c r="CHQ54" s="112"/>
      <c r="CHR54" s="112"/>
      <c r="CHS54" s="112"/>
      <c r="CHT54" s="112"/>
      <c r="CHU54" s="112"/>
      <c r="CHV54" s="112"/>
      <c r="CHW54" s="112"/>
      <c r="CHX54" s="112"/>
      <c r="CHY54" s="112"/>
      <c r="CHZ54" s="112"/>
      <c r="CIA54" s="112"/>
      <c r="CIB54" s="112"/>
      <c r="CIC54" s="112"/>
      <c r="CID54" s="112"/>
      <c r="CIE54" s="112"/>
      <c r="CIF54" s="112"/>
      <c r="CIG54" s="112"/>
      <c r="CIH54" s="112"/>
      <c r="CII54" s="112"/>
      <c r="CIJ54" s="112"/>
      <c r="CIK54" s="112"/>
      <c r="CIL54" s="112"/>
      <c r="CIM54" s="112"/>
      <c r="CIN54" s="112"/>
      <c r="CIO54" s="112"/>
      <c r="CIP54" s="112"/>
      <c r="CIQ54" s="112"/>
      <c r="CIR54" s="112"/>
      <c r="CIS54" s="112"/>
      <c r="CIT54" s="112"/>
      <c r="CIU54" s="112"/>
      <c r="CIV54" s="112"/>
      <c r="CIW54" s="112"/>
      <c r="CIX54" s="112"/>
      <c r="CIY54" s="112"/>
      <c r="CIZ54" s="112"/>
      <c r="CJA54" s="112"/>
      <c r="CJB54" s="112"/>
      <c r="CJC54" s="112"/>
      <c r="CJD54" s="112"/>
      <c r="CJE54" s="112"/>
      <c r="CJF54" s="112"/>
      <c r="CJG54" s="112"/>
      <c r="CJH54" s="112"/>
      <c r="CJI54" s="112"/>
      <c r="CJJ54" s="112"/>
      <c r="CJK54" s="112"/>
      <c r="CJL54" s="112"/>
      <c r="CJM54" s="112"/>
      <c r="CJN54" s="112"/>
      <c r="CJO54" s="112"/>
      <c r="CJP54" s="112"/>
      <c r="CJQ54" s="112"/>
      <c r="CJR54" s="112"/>
      <c r="CJS54" s="112"/>
      <c r="CJT54" s="112"/>
      <c r="CJU54" s="112"/>
      <c r="CJV54" s="112"/>
      <c r="CJW54" s="112"/>
      <c r="CJX54" s="112"/>
      <c r="CJY54" s="112"/>
      <c r="CJZ54" s="112"/>
      <c r="CKA54" s="112"/>
      <c r="CKB54" s="112"/>
      <c r="CKC54" s="112"/>
      <c r="CKD54" s="112"/>
      <c r="CKE54" s="112"/>
      <c r="CKF54" s="112"/>
      <c r="CKG54" s="112"/>
      <c r="CKH54" s="112"/>
      <c r="CKI54" s="112"/>
      <c r="CKJ54" s="112"/>
      <c r="CKK54" s="112"/>
      <c r="CKL54" s="112"/>
      <c r="CKM54" s="112"/>
      <c r="CKN54" s="112"/>
      <c r="CKO54" s="112"/>
      <c r="CKP54" s="112"/>
      <c r="CKQ54" s="112"/>
      <c r="CKR54" s="112"/>
      <c r="CKS54" s="112"/>
      <c r="CKT54" s="112"/>
      <c r="CKU54" s="112"/>
      <c r="CKV54" s="112"/>
      <c r="CKW54" s="112"/>
      <c r="CKX54" s="112"/>
      <c r="CKY54" s="112"/>
      <c r="CKZ54" s="112"/>
      <c r="CLA54" s="112"/>
      <c r="CLB54" s="112"/>
      <c r="CLC54" s="112"/>
      <c r="CLD54" s="112"/>
      <c r="CLE54" s="112"/>
      <c r="CLF54" s="112"/>
      <c r="CLG54" s="112"/>
      <c r="CLH54" s="112"/>
      <c r="CLI54" s="112"/>
      <c r="CLJ54" s="112"/>
      <c r="CLK54" s="112"/>
      <c r="CLL54" s="112"/>
      <c r="CLM54" s="112"/>
      <c r="CLN54" s="112"/>
      <c r="CLO54" s="112"/>
      <c r="CLP54" s="112"/>
      <c r="CLQ54" s="112"/>
      <c r="CLR54" s="112"/>
      <c r="CLS54" s="112"/>
      <c r="CLT54" s="112"/>
      <c r="CLU54" s="112"/>
      <c r="CLV54" s="112"/>
      <c r="CLW54" s="112"/>
      <c r="CLX54" s="112"/>
      <c r="CLY54" s="112"/>
      <c r="CLZ54" s="112"/>
      <c r="CMA54" s="112"/>
      <c r="CMB54" s="112"/>
      <c r="CMC54" s="112"/>
      <c r="CMD54" s="112"/>
      <c r="CME54" s="112"/>
      <c r="CMF54" s="112"/>
      <c r="CMG54" s="112"/>
      <c r="CMH54" s="112"/>
      <c r="CMI54" s="112"/>
      <c r="CMJ54" s="112"/>
      <c r="CMK54" s="112"/>
      <c r="CML54" s="112"/>
      <c r="CMM54" s="112"/>
      <c r="CMN54" s="112"/>
      <c r="CMO54" s="112"/>
      <c r="CMP54" s="112"/>
      <c r="CMQ54" s="112"/>
      <c r="CMR54" s="112"/>
      <c r="CMS54" s="112"/>
      <c r="CMT54" s="112"/>
      <c r="CMU54" s="112"/>
      <c r="CMV54" s="112"/>
      <c r="CMW54" s="112"/>
      <c r="CMX54" s="112"/>
      <c r="CMY54" s="112"/>
      <c r="CMZ54" s="112"/>
      <c r="CNA54" s="112"/>
      <c r="CNB54" s="112"/>
      <c r="CNC54" s="112"/>
      <c r="CND54" s="112"/>
      <c r="CNE54" s="112"/>
      <c r="CNF54" s="112"/>
      <c r="CNG54" s="112"/>
      <c r="CNH54" s="112"/>
      <c r="CNI54" s="112"/>
      <c r="CNJ54" s="112"/>
      <c r="CNK54" s="112"/>
      <c r="CNL54" s="112"/>
      <c r="CNM54" s="112"/>
      <c r="CNN54" s="112"/>
      <c r="CNO54" s="112"/>
      <c r="CNP54" s="112"/>
      <c r="CNQ54" s="112"/>
      <c r="CNR54" s="112"/>
      <c r="CNS54" s="112"/>
      <c r="CNT54" s="112"/>
      <c r="CNU54" s="112"/>
      <c r="CNV54" s="112"/>
      <c r="CNW54" s="112"/>
      <c r="CNX54" s="112"/>
      <c r="CNY54" s="112"/>
      <c r="CNZ54" s="112"/>
      <c r="COA54" s="112"/>
      <c r="COB54" s="112"/>
      <c r="COC54" s="112"/>
      <c r="COD54" s="112"/>
      <c r="COE54" s="112"/>
      <c r="COF54" s="112"/>
      <c r="COG54" s="112"/>
      <c r="COH54" s="112"/>
      <c r="COI54" s="112"/>
      <c r="COJ54" s="112"/>
      <c r="COK54" s="112"/>
      <c r="COL54" s="112"/>
      <c r="COM54" s="112"/>
      <c r="CON54" s="112"/>
      <c r="COO54" s="112"/>
      <c r="COP54" s="112"/>
      <c r="COQ54" s="112"/>
      <c r="COR54" s="112"/>
      <c r="COS54" s="112"/>
      <c r="COT54" s="112"/>
      <c r="COU54" s="112"/>
      <c r="COV54" s="112"/>
      <c r="COW54" s="112"/>
      <c r="COX54" s="112"/>
      <c r="COY54" s="112"/>
      <c r="COZ54" s="112"/>
      <c r="CPA54" s="112"/>
      <c r="CPB54" s="112"/>
      <c r="CPC54" s="112"/>
      <c r="CPD54" s="112"/>
      <c r="CPE54" s="112"/>
      <c r="CPF54" s="112"/>
      <c r="CPG54" s="112"/>
      <c r="CPH54" s="112"/>
      <c r="CPI54" s="112"/>
      <c r="CPJ54" s="112"/>
      <c r="CPK54" s="112"/>
      <c r="CPL54" s="112"/>
      <c r="CPM54" s="112"/>
      <c r="CPN54" s="112"/>
      <c r="CPO54" s="112"/>
      <c r="CPP54" s="112"/>
      <c r="CPQ54" s="112"/>
      <c r="CPR54" s="112"/>
      <c r="CPS54" s="112"/>
      <c r="CPT54" s="112"/>
      <c r="CPU54" s="112"/>
      <c r="CPV54" s="112"/>
      <c r="CPW54" s="112"/>
      <c r="CPX54" s="112"/>
      <c r="CPY54" s="112"/>
      <c r="CPZ54" s="112"/>
      <c r="CQA54" s="112"/>
      <c r="CQB54" s="112"/>
      <c r="CQC54" s="112"/>
      <c r="CQD54" s="112"/>
      <c r="CQE54" s="112"/>
      <c r="CQF54" s="112"/>
      <c r="CQG54" s="112"/>
      <c r="CQH54" s="112"/>
      <c r="CQI54" s="112"/>
      <c r="CQJ54" s="112"/>
      <c r="CQK54" s="112"/>
      <c r="CQL54" s="112"/>
      <c r="CQM54" s="112"/>
      <c r="CQN54" s="112"/>
      <c r="CQO54" s="112"/>
      <c r="CQP54" s="112"/>
      <c r="CQQ54" s="112"/>
      <c r="CQR54" s="112"/>
      <c r="CQS54" s="112"/>
      <c r="CQT54" s="112"/>
      <c r="CQU54" s="112"/>
      <c r="CQV54" s="112"/>
      <c r="CQW54" s="112"/>
      <c r="CQX54" s="112"/>
      <c r="CQY54" s="112"/>
      <c r="CQZ54" s="112"/>
      <c r="CRA54" s="112"/>
      <c r="CRB54" s="112"/>
      <c r="CRC54" s="112"/>
      <c r="CRD54" s="112"/>
      <c r="CRE54" s="112"/>
      <c r="CRF54" s="112"/>
      <c r="CRG54" s="112"/>
      <c r="CRH54" s="112"/>
      <c r="CRI54" s="112"/>
      <c r="CRJ54" s="112"/>
      <c r="CRK54" s="112"/>
      <c r="CRL54" s="112"/>
      <c r="CRM54" s="112"/>
      <c r="CRN54" s="112"/>
      <c r="CRO54" s="112"/>
      <c r="CRP54" s="112"/>
      <c r="CRQ54" s="112"/>
      <c r="CRR54" s="112"/>
      <c r="CRS54" s="112"/>
      <c r="CRT54" s="112"/>
      <c r="CRU54" s="112"/>
      <c r="CRV54" s="112"/>
      <c r="CRW54" s="112"/>
      <c r="CRX54" s="112"/>
      <c r="CRY54" s="112"/>
      <c r="CRZ54" s="112"/>
      <c r="CSA54" s="112"/>
      <c r="CSB54" s="112"/>
      <c r="CSC54" s="112"/>
      <c r="CSD54" s="112"/>
      <c r="CSE54" s="112"/>
      <c r="CSF54" s="112"/>
      <c r="CSG54" s="112"/>
      <c r="CSH54" s="112"/>
      <c r="CSI54" s="112"/>
      <c r="CSJ54" s="112"/>
      <c r="CSK54" s="112"/>
      <c r="CSL54" s="112"/>
      <c r="CSM54" s="112"/>
      <c r="CSN54" s="112"/>
      <c r="CSO54" s="112"/>
      <c r="CSP54" s="112"/>
      <c r="CSQ54" s="112"/>
      <c r="CSR54" s="112"/>
      <c r="CSS54" s="112"/>
      <c r="CST54" s="112"/>
      <c r="CSU54" s="112"/>
      <c r="CSV54" s="112"/>
      <c r="CSW54" s="112"/>
      <c r="CSX54" s="112"/>
      <c r="CSY54" s="112"/>
      <c r="CSZ54" s="112"/>
      <c r="CTA54" s="112"/>
      <c r="CTB54" s="112"/>
      <c r="CTC54" s="112"/>
      <c r="CTD54" s="112"/>
      <c r="CTE54" s="112"/>
      <c r="CTF54" s="112"/>
      <c r="CTG54" s="112"/>
      <c r="CTH54" s="112"/>
      <c r="CTI54" s="112"/>
      <c r="CTJ54" s="112"/>
      <c r="CTK54" s="112"/>
      <c r="CTL54" s="112"/>
      <c r="CTM54" s="112"/>
      <c r="CTN54" s="112"/>
      <c r="CTO54" s="112"/>
      <c r="CTP54" s="112"/>
      <c r="CTQ54" s="112"/>
      <c r="CTR54" s="112"/>
      <c r="CTS54" s="112"/>
      <c r="CTT54" s="112"/>
      <c r="CTU54" s="112"/>
      <c r="CTV54" s="112"/>
      <c r="CTW54" s="112"/>
      <c r="CTX54" s="112"/>
      <c r="CTY54" s="112"/>
      <c r="CTZ54" s="112"/>
      <c r="CUA54" s="112"/>
      <c r="CUB54" s="112"/>
      <c r="CUC54" s="112"/>
      <c r="CUD54" s="112"/>
      <c r="CUE54" s="112"/>
      <c r="CUF54" s="112"/>
      <c r="CUG54" s="112"/>
      <c r="CUH54" s="112"/>
      <c r="CUI54" s="112"/>
      <c r="CUJ54" s="112"/>
      <c r="CUK54" s="112"/>
      <c r="CUL54" s="112"/>
      <c r="CUM54" s="112"/>
      <c r="CUN54" s="112"/>
      <c r="CUO54" s="112"/>
      <c r="CUP54" s="112"/>
      <c r="CUQ54" s="112"/>
      <c r="CUR54" s="112"/>
      <c r="CUS54" s="112"/>
      <c r="CUT54" s="112"/>
      <c r="CUU54" s="112"/>
      <c r="CUV54" s="112"/>
      <c r="CUW54" s="112"/>
      <c r="CUX54" s="112"/>
      <c r="CUY54" s="112"/>
      <c r="CUZ54" s="112"/>
      <c r="CVA54" s="112"/>
      <c r="CVB54" s="112"/>
      <c r="CVC54" s="112"/>
      <c r="CVD54" s="112"/>
      <c r="CVE54" s="112"/>
      <c r="CVF54" s="112"/>
      <c r="CVG54" s="112"/>
      <c r="CVH54" s="112"/>
      <c r="CVI54" s="112"/>
      <c r="CVJ54" s="112"/>
      <c r="CVK54" s="112"/>
      <c r="CVL54" s="112"/>
      <c r="CVM54" s="112"/>
      <c r="CVN54" s="112"/>
      <c r="CVO54" s="112"/>
      <c r="CVP54" s="112"/>
      <c r="CVQ54" s="112"/>
      <c r="CVR54" s="112"/>
      <c r="CVS54" s="112"/>
      <c r="CVT54" s="112"/>
      <c r="CVU54" s="112"/>
      <c r="CVV54" s="112"/>
      <c r="CVW54" s="112"/>
      <c r="CVX54" s="112"/>
      <c r="CVY54" s="112"/>
      <c r="CVZ54" s="112"/>
      <c r="CWA54" s="112"/>
      <c r="CWB54" s="112"/>
      <c r="CWC54" s="112"/>
      <c r="CWD54" s="112"/>
      <c r="CWE54" s="112"/>
      <c r="CWF54" s="112"/>
      <c r="CWG54" s="112"/>
      <c r="CWH54" s="112"/>
      <c r="CWI54" s="112"/>
      <c r="CWJ54" s="112"/>
      <c r="CWK54" s="112"/>
      <c r="CWL54" s="112"/>
      <c r="CWM54" s="112"/>
      <c r="CWN54" s="112"/>
      <c r="CWO54" s="112"/>
      <c r="CWP54" s="112"/>
      <c r="CWQ54" s="112"/>
      <c r="CWR54" s="112"/>
      <c r="CWS54" s="112"/>
      <c r="CWT54" s="112"/>
      <c r="CWU54" s="112"/>
      <c r="CWV54" s="112"/>
      <c r="CWW54" s="112"/>
      <c r="CWX54" s="112"/>
      <c r="CWY54" s="112"/>
      <c r="CWZ54" s="112"/>
      <c r="CXA54" s="112"/>
      <c r="CXB54" s="112"/>
      <c r="CXC54" s="112"/>
      <c r="CXD54" s="112"/>
      <c r="CXE54" s="112"/>
      <c r="CXF54" s="112"/>
      <c r="CXG54" s="112"/>
      <c r="CXH54" s="112"/>
      <c r="CXI54" s="112"/>
      <c r="CXJ54" s="112"/>
      <c r="CXK54" s="112"/>
      <c r="CXL54" s="112"/>
      <c r="CXM54" s="112"/>
      <c r="CXN54" s="112"/>
      <c r="CXO54" s="112"/>
      <c r="CXP54" s="112"/>
      <c r="CXQ54" s="112"/>
      <c r="CXR54" s="112"/>
      <c r="CXS54" s="112"/>
      <c r="CXT54" s="112"/>
      <c r="CXU54" s="112"/>
      <c r="CXV54" s="112"/>
      <c r="CXW54" s="112"/>
      <c r="CXX54" s="112"/>
      <c r="CXY54" s="112"/>
      <c r="CXZ54" s="112"/>
      <c r="CYA54" s="112"/>
      <c r="CYB54" s="112"/>
      <c r="CYC54" s="112"/>
      <c r="CYD54" s="112"/>
      <c r="CYE54" s="112"/>
      <c r="CYF54" s="112"/>
      <c r="CYG54" s="112"/>
      <c r="CYH54" s="112"/>
      <c r="CYI54" s="112"/>
      <c r="CYJ54" s="112"/>
      <c r="CYK54" s="112"/>
      <c r="CYL54" s="112"/>
      <c r="CYM54" s="112"/>
      <c r="CYN54" s="112"/>
      <c r="CYO54" s="112"/>
      <c r="CYP54" s="112"/>
      <c r="CYQ54" s="112"/>
      <c r="CYR54" s="112"/>
      <c r="CYS54" s="112"/>
      <c r="CYT54" s="112"/>
      <c r="CYU54" s="112"/>
      <c r="CYV54" s="112"/>
      <c r="CYW54" s="112"/>
      <c r="CYX54" s="112"/>
      <c r="CYY54" s="112"/>
      <c r="CYZ54" s="112"/>
      <c r="CZA54" s="112"/>
      <c r="CZB54" s="112"/>
      <c r="CZC54" s="112"/>
      <c r="CZD54" s="112"/>
      <c r="CZE54" s="112"/>
      <c r="CZF54" s="112"/>
      <c r="CZG54" s="112"/>
      <c r="CZH54" s="112"/>
      <c r="CZI54" s="112"/>
      <c r="CZJ54" s="112"/>
      <c r="CZK54" s="112"/>
      <c r="CZL54" s="112"/>
      <c r="CZM54" s="112"/>
      <c r="CZN54" s="112"/>
      <c r="CZO54" s="112"/>
      <c r="CZP54" s="112"/>
      <c r="CZQ54" s="112"/>
      <c r="CZR54" s="112"/>
      <c r="CZS54" s="112"/>
      <c r="CZT54" s="112"/>
      <c r="CZU54" s="112"/>
      <c r="CZV54" s="112"/>
      <c r="CZW54" s="112"/>
      <c r="CZX54" s="112"/>
      <c r="CZY54" s="112"/>
      <c r="CZZ54" s="112"/>
      <c r="DAA54" s="112"/>
      <c r="DAB54" s="112"/>
      <c r="DAC54" s="112"/>
      <c r="DAD54" s="112"/>
      <c r="DAE54" s="112"/>
      <c r="DAF54" s="112"/>
      <c r="DAG54" s="112"/>
      <c r="DAH54" s="112"/>
      <c r="DAI54" s="112"/>
      <c r="DAJ54" s="112"/>
      <c r="DAK54" s="112"/>
      <c r="DAL54" s="112"/>
      <c r="DAM54" s="112"/>
      <c r="DAN54" s="112"/>
      <c r="DAO54" s="112"/>
      <c r="DAP54" s="112"/>
      <c r="DAQ54" s="112"/>
      <c r="DAR54" s="112"/>
      <c r="DAS54" s="112"/>
      <c r="DAT54" s="112"/>
      <c r="DAU54" s="112"/>
      <c r="DAV54" s="112"/>
      <c r="DAW54" s="112"/>
      <c r="DAX54" s="112"/>
      <c r="DAY54" s="112"/>
      <c r="DAZ54" s="112"/>
      <c r="DBA54" s="112"/>
      <c r="DBB54" s="112"/>
      <c r="DBC54" s="112"/>
      <c r="DBD54" s="112"/>
      <c r="DBE54" s="112"/>
      <c r="DBF54" s="112"/>
      <c r="DBG54" s="112"/>
      <c r="DBH54" s="112"/>
      <c r="DBI54" s="112"/>
      <c r="DBJ54" s="112"/>
      <c r="DBK54" s="112"/>
      <c r="DBL54" s="112"/>
      <c r="DBM54" s="112"/>
      <c r="DBN54" s="112"/>
      <c r="DBO54" s="112"/>
      <c r="DBP54" s="112"/>
      <c r="DBQ54" s="112"/>
      <c r="DBR54" s="112"/>
      <c r="DBS54" s="112"/>
      <c r="DBT54" s="112"/>
      <c r="DBU54" s="112"/>
      <c r="DBV54" s="112"/>
      <c r="DBW54" s="112"/>
      <c r="DBX54" s="112"/>
      <c r="DBY54" s="112"/>
      <c r="DBZ54" s="112"/>
      <c r="DCA54" s="112"/>
      <c r="DCB54" s="112"/>
      <c r="DCC54" s="112"/>
      <c r="DCD54" s="112"/>
      <c r="DCE54" s="112"/>
      <c r="DCF54" s="112"/>
      <c r="DCG54" s="112"/>
      <c r="DCH54" s="112"/>
      <c r="DCI54" s="112"/>
      <c r="DCJ54" s="112"/>
      <c r="DCK54" s="112"/>
      <c r="DCL54" s="112"/>
      <c r="DCM54" s="112"/>
      <c r="DCN54" s="112"/>
      <c r="DCO54" s="112"/>
      <c r="DCP54" s="112"/>
      <c r="DCQ54" s="112"/>
      <c r="DCR54" s="112"/>
      <c r="DCS54" s="112"/>
      <c r="DCT54" s="112"/>
      <c r="DCU54" s="112"/>
      <c r="DCV54" s="112"/>
      <c r="DCW54" s="112"/>
      <c r="DCX54" s="112"/>
      <c r="DCY54" s="112"/>
      <c r="DCZ54" s="112"/>
      <c r="DDA54" s="112"/>
      <c r="DDB54" s="112"/>
      <c r="DDC54" s="112"/>
      <c r="DDD54" s="112"/>
      <c r="DDE54" s="112"/>
      <c r="DDF54" s="112"/>
      <c r="DDG54" s="112"/>
      <c r="DDH54" s="112"/>
      <c r="DDI54" s="112"/>
      <c r="DDJ54" s="112"/>
      <c r="DDK54" s="112"/>
      <c r="DDL54" s="112"/>
      <c r="DDM54" s="112"/>
      <c r="DDN54" s="112"/>
      <c r="DDO54" s="112"/>
      <c r="DDP54" s="112"/>
      <c r="DDQ54" s="112"/>
      <c r="DDR54" s="112"/>
      <c r="DDS54" s="112"/>
      <c r="DDT54" s="112"/>
      <c r="DDU54" s="112"/>
      <c r="DDV54" s="112"/>
      <c r="DDW54" s="112"/>
      <c r="DDX54" s="112"/>
      <c r="DDY54" s="112"/>
      <c r="DDZ54" s="112"/>
      <c r="DEA54" s="112"/>
      <c r="DEB54" s="112"/>
      <c r="DEC54" s="112"/>
      <c r="DED54" s="112"/>
      <c r="DEE54" s="112"/>
      <c r="DEF54" s="112"/>
      <c r="DEG54" s="112"/>
      <c r="DEH54" s="112"/>
      <c r="DEI54" s="112"/>
      <c r="DEJ54" s="112"/>
      <c r="DEK54" s="112"/>
      <c r="DEL54" s="112"/>
      <c r="DEM54" s="112"/>
      <c r="DEN54" s="112"/>
      <c r="DEO54" s="112"/>
      <c r="DEP54" s="112"/>
      <c r="DEQ54" s="112"/>
      <c r="DER54" s="112"/>
      <c r="DES54" s="112"/>
      <c r="DET54" s="112"/>
      <c r="DEU54" s="112"/>
      <c r="DEV54" s="112"/>
      <c r="DEW54" s="112"/>
      <c r="DEX54" s="112"/>
      <c r="DEY54" s="112"/>
      <c r="DEZ54" s="112"/>
      <c r="DFA54" s="112"/>
      <c r="DFB54" s="112"/>
      <c r="DFC54" s="112"/>
      <c r="DFD54" s="112"/>
      <c r="DFE54" s="112"/>
      <c r="DFF54" s="112"/>
      <c r="DFG54" s="112"/>
      <c r="DFH54" s="112"/>
      <c r="DFI54" s="112"/>
      <c r="DFJ54" s="112"/>
      <c r="DFK54" s="112"/>
      <c r="DFL54" s="112"/>
      <c r="DFM54" s="112"/>
      <c r="DFN54" s="112"/>
      <c r="DFO54" s="112"/>
      <c r="DFP54" s="112"/>
      <c r="DFQ54" s="112"/>
      <c r="DFR54" s="112"/>
      <c r="DFS54" s="112"/>
      <c r="DFT54" s="112"/>
      <c r="DFU54" s="112"/>
      <c r="DFV54" s="112"/>
      <c r="DFW54" s="112"/>
      <c r="DFX54" s="112"/>
      <c r="DFY54" s="112"/>
      <c r="DFZ54" s="112"/>
      <c r="DGA54" s="112"/>
      <c r="DGB54" s="112"/>
      <c r="DGC54" s="112"/>
      <c r="DGD54" s="112"/>
      <c r="DGE54" s="112"/>
      <c r="DGF54" s="112"/>
      <c r="DGG54" s="112"/>
      <c r="DGH54" s="112"/>
      <c r="DGI54" s="112"/>
      <c r="DGJ54" s="112"/>
      <c r="DGK54" s="112"/>
      <c r="DGL54" s="112"/>
      <c r="DGM54" s="112"/>
      <c r="DGN54" s="112"/>
      <c r="DGO54" s="112"/>
      <c r="DGP54" s="112"/>
      <c r="DGQ54" s="112"/>
      <c r="DGR54" s="112"/>
      <c r="DGS54" s="112"/>
      <c r="DGT54" s="112"/>
      <c r="DGU54" s="112"/>
      <c r="DGV54" s="112"/>
      <c r="DGW54" s="112"/>
      <c r="DGX54" s="112"/>
      <c r="DGY54" s="112"/>
      <c r="DGZ54" s="112"/>
      <c r="DHA54" s="112"/>
      <c r="DHB54" s="112"/>
      <c r="DHC54" s="112"/>
      <c r="DHD54" s="112"/>
      <c r="DHE54" s="112"/>
      <c r="DHF54" s="112"/>
      <c r="DHG54" s="112"/>
      <c r="DHH54" s="112"/>
      <c r="DHI54" s="112"/>
      <c r="DHJ54" s="112"/>
      <c r="DHK54" s="112"/>
      <c r="DHL54" s="112"/>
      <c r="DHM54" s="112"/>
      <c r="DHN54" s="112"/>
      <c r="DHO54" s="112"/>
      <c r="DHP54" s="112"/>
      <c r="DHQ54" s="112"/>
      <c r="DHR54" s="112"/>
      <c r="DHS54" s="112"/>
      <c r="DHT54" s="112"/>
      <c r="DHU54" s="112"/>
      <c r="DHV54" s="112"/>
      <c r="DHW54" s="112"/>
      <c r="DHX54" s="112"/>
      <c r="DHY54" s="112"/>
      <c r="DHZ54" s="112"/>
      <c r="DIA54" s="112"/>
      <c r="DIB54" s="112"/>
      <c r="DIC54" s="112"/>
      <c r="DID54" s="112"/>
      <c r="DIE54" s="112"/>
      <c r="DIF54" s="112"/>
      <c r="DIG54" s="112"/>
      <c r="DIH54" s="112"/>
      <c r="DII54" s="112"/>
      <c r="DIJ54" s="112"/>
      <c r="DIK54" s="112"/>
      <c r="DIL54" s="112"/>
      <c r="DIM54" s="112"/>
      <c r="DIN54" s="112"/>
      <c r="DIO54" s="112"/>
      <c r="DIP54" s="112"/>
      <c r="DIQ54" s="112"/>
      <c r="DIR54" s="112"/>
      <c r="DIS54" s="112"/>
      <c r="DIT54" s="112"/>
      <c r="DIU54" s="112"/>
      <c r="DIV54" s="112"/>
      <c r="DIW54" s="112"/>
      <c r="DIX54" s="112"/>
      <c r="DIY54" s="112"/>
      <c r="DIZ54" s="112"/>
      <c r="DJA54" s="112"/>
      <c r="DJB54" s="112"/>
      <c r="DJC54" s="112"/>
      <c r="DJD54" s="112"/>
      <c r="DJE54" s="112"/>
      <c r="DJF54" s="112"/>
      <c r="DJG54" s="112"/>
      <c r="DJH54" s="112"/>
      <c r="DJI54" s="112"/>
      <c r="DJJ54" s="112"/>
      <c r="DJK54" s="112"/>
      <c r="DJL54" s="112"/>
      <c r="DJM54" s="112"/>
      <c r="DJN54" s="112"/>
      <c r="DJO54" s="112"/>
      <c r="DJP54" s="112"/>
      <c r="DJQ54" s="112"/>
      <c r="DJR54" s="112"/>
      <c r="DJS54" s="112"/>
      <c r="DJT54" s="112"/>
      <c r="DJU54" s="112"/>
      <c r="DJV54" s="112"/>
      <c r="DJW54" s="112"/>
      <c r="DJX54" s="112"/>
      <c r="DJY54" s="112"/>
      <c r="DJZ54" s="112"/>
      <c r="DKA54" s="112"/>
      <c r="DKB54" s="112"/>
      <c r="DKC54" s="112"/>
      <c r="DKD54" s="112"/>
      <c r="DKE54" s="112"/>
      <c r="DKF54" s="112"/>
      <c r="DKG54" s="112"/>
      <c r="DKH54" s="112"/>
      <c r="DKI54" s="112"/>
      <c r="DKJ54" s="112"/>
      <c r="DKK54" s="112"/>
      <c r="DKL54" s="112"/>
      <c r="DKM54" s="112"/>
      <c r="DKN54" s="112"/>
      <c r="DKO54" s="112"/>
      <c r="DKP54" s="112"/>
      <c r="DKQ54" s="112"/>
      <c r="DKR54" s="112"/>
      <c r="DKS54" s="112"/>
      <c r="DKT54" s="112"/>
      <c r="DKU54" s="112"/>
      <c r="DKV54" s="112"/>
      <c r="DKW54" s="112"/>
      <c r="DKX54" s="112"/>
      <c r="DKY54" s="112"/>
      <c r="DKZ54" s="112"/>
      <c r="DLA54" s="112"/>
      <c r="DLB54" s="112"/>
      <c r="DLC54" s="112"/>
      <c r="DLD54" s="112"/>
      <c r="DLE54" s="112"/>
      <c r="DLF54" s="112"/>
      <c r="DLG54" s="112"/>
      <c r="DLH54" s="112"/>
      <c r="DLI54" s="112"/>
      <c r="DLJ54" s="112"/>
      <c r="DLK54" s="112"/>
      <c r="DLL54" s="112"/>
      <c r="DLM54" s="112"/>
      <c r="DLN54" s="112"/>
      <c r="DLO54" s="112"/>
      <c r="DLP54" s="112"/>
      <c r="DLQ54" s="112"/>
      <c r="DLR54" s="112"/>
      <c r="DLS54" s="112"/>
      <c r="DLT54" s="112"/>
      <c r="DLU54" s="112"/>
      <c r="DLV54" s="112"/>
      <c r="DLW54" s="112"/>
      <c r="DLX54" s="112"/>
      <c r="DLY54" s="112"/>
      <c r="DLZ54" s="112"/>
      <c r="DMA54" s="112"/>
      <c r="DMB54" s="112"/>
      <c r="DMC54" s="112"/>
      <c r="DMD54" s="112"/>
      <c r="DME54" s="112"/>
      <c r="DMF54" s="112"/>
      <c r="DMG54" s="112"/>
      <c r="DMH54" s="112"/>
      <c r="DMI54" s="112"/>
      <c r="DMJ54" s="112"/>
      <c r="DMK54" s="112"/>
      <c r="DML54" s="112"/>
      <c r="DMM54" s="112"/>
      <c r="DMN54" s="112"/>
      <c r="DMO54" s="112"/>
      <c r="DMP54" s="112"/>
      <c r="DMQ54" s="112"/>
      <c r="DMR54" s="112"/>
      <c r="DMS54" s="112"/>
      <c r="DMT54" s="112"/>
      <c r="DMU54" s="112"/>
      <c r="DMV54" s="112"/>
      <c r="DMW54" s="112"/>
      <c r="DMX54" s="112"/>
      <c r="DMY54" s="112"/>
      <c r="DMZ54" s="112"/>
      <c r="DNA54" s="112"/>
      <c r="DNB54" s="112"/>
      <c r="DNC54" s="112"/>
      <c r="DND54" s="112"/>
      <c r="DNE54" s="112"/>
      <c r="DNF54" s="112"/>
      <c r="DNG54" s="112"/>
      <c r="DNH54" s="112"/>
      <c r="DNI54" s="112"/>
      <c r="DNJ54" s="112"/>
      <c r="DNK54" s="112"/>
      <c r="DNL54" s="112"/>
      <c r="DNM54" s="112"/>
      <c r="DNN54" s="112"/>
      <c r="DNO54" s="112"/>
      <c r="DNP54" s="112"/>
      <c r="DNQ54" s="112"/>
      <c r="DNR54" s="112"/>
      <c r="DNS54" s="112"/>
      <c r="DNT54" s="112"/>
      <c r="DNU54" s="112"/>
      <c r="DNV54" s="112"/>
      <c r="DNW54" s="112"/>
      <c r="DNX54" s="112"/>
      <c r="DNY54" s="112"/>
      <c r="DNZ54" s="112"/>
      <c r="DOA54" s="112"/>
      <c r="DOB54" s="112"/>
      <c r="DOC54" s="112"/>
      <c r="DOD54" s="112"/>
      <c r="DOE54" s="112"/>
      <c r="DOF54" s="112"/>
      <c r="DOG54" s="112"/>
      <c r="DOH54" s="112"/>
      <c r="DOI54" s="112"/>
      <c r="DOJ54" s="112"/>
      <c r="DOK54" s="112"/>
      <c r="DOL54" s="112"/>
      <c r="DOM54" s="112"/>
      <c r="DON54" s="112"/>
      <c r="DOO54" s="112"/>
      <c r="DOP54" s="112"/>
      <c r="DOQ54" s="112"/>
      <c r="DOR54" s="112"/>
      <c r="DOS54" s="112"/>
      <c r="DOT54" s="112"/>
      <c r="DOU54" s="112"/>
      <c r="DOV54" s="112"/>
      <c r="DOW54" s="112"/>
      <c r="DOX54" s="112"/>
      <c r="DOY54" s="112"/>
      <c r="DOZ54" s="112"/>
      <c r="DPA54" s="112"/>
      <c r="DPB54" s="112"/>
      <c r="DPC54" s="112"/>
      <c r="DPD54" s="112"/>
      <c r="DPE54" s="112"/>
      <c r="DPF54" s="112"/>
      <c r="DPG54" s="112"/>
      <c r="DPH54" s="112"/>
      <c r="DPI54" s="112"/>
      <c r="DPJ54" s="112"/>
      <c r="DPK54" s="112"/>
      <c r="DPL54" s="112"/>
      <c r="DPM54" s="112"/>
      <c r="DPN54" s="112"/>
      <c r="DPO54" s="112"/>
      <c r="DPP54" s="112"/>
      <c r="DPQ54" s="112"/>
      <c r="DPR54" s="112"/>
      <c r="DPS54" s="112"/>
      <c r="DPT54" s="112"/>
      <c r="DPU54" s="112"/>
      <c r="DPV54" s="112"/>
      <c r="DPW54" s="112"/>
      <c r="DPX54" s="112"/>
      <c r="DPY54" s="112"/>
      <c r="DPZ54" s="112"/>
      <c r="DQA54" s="112"/>
      <c r="DQB54" s="112"/>
      <c r="DQC54" s="112"/>
      <c r="DQD54" s="112"/>
      <c r="DQE54" s="112"/>
      <c r="DQF54" s="112"/>
      <c r="DQG54" s="112"/>
      <c r="DQH54" s="112"/>
      <c r="DQI54" s="112"/>
      <c r="DQJ54" s="112"/>
      <c r="DQK54" s="112"/>
      <c r="DQL54" s="112"/>
      <c r="DQM54" s="112"/>
      <c r="DQN54" s="112"/>
      <c r="DQO54" s="112"/>
      <c r="DQP54" s="112"/>
      <c r="DQQ54" s="112"/>
      <c r="DQR54" s="112"/>
      <c r="DQS54" s="112"/>
      <c r="DQT54" s="112"/>
      <c r="DQU54" s="112"/>
      <c r="DQV54" s="112"/>
      <c r="DQW54" s="112"/>
      <c r="DQX54" s="112"/>
      <c r="DQY54" s="112"/>
      <c r="DQZ54" s="112"/>
      <c r="DRA54" s="112"/>
      <c r="DRB54" s="112"/>
      <c r="DRC54" s="112"/>
      <c r="DRD54" s="112"/>
      <c r="DRE54" s="112"/>
      <c r="DRF54" s="112"/>
      <c r="DRG54" s="112"/>
      <c r="DRH54" s="112"/>
      <c r="DRI54" s="112"/>
      <c r="DRJ54" s="112"/>
      <c r="DRK54" s="112"/>
      <c r="DRL54" s="112"/>
      <c r="DRM54" s="112"/>
      <c r="DRN54" s="112"/>
      <c r="DRO54" s="112"/>
      <c r="DRP54" s="112"/>
      <c r="DRQ54" s="112"/>
      <c r="DRR54" s="112"/>
      <c r="DRS54" s="112"/>
      <c r="DRT54" s="112"/>
      <c r="DRU54" s="112"/>
      <c r="DRV54" s="112"/>
      <c r="DRW54" s="112"/>
      <c r="DRX54" s="112"/>
      <c r="DRY54" s="112"/>
      <c r="DRZ54" s="112"/>
      <c r="DSA54" s="112"/>
      <c r="DSB54" s="112"/>
      <c r="DSC54" s="112"/>
      <c r="DSD54" s="112"/>
      <c r="DSE54" s="112"/>
      <c r="DSF54" s="112"/>
      <c r="DSG54" s="112"/>
      <c r="DSH54" s="112"/>
      <c r="DSI54" s="112"/>
      <c r="DSJ54" s="112"/>
      <c r="DSK54" s="112"/>
      <c r="DSL54" s="112"/>
      <c r="DSM54" s="112"/>
      <c r="DSN54" s="112"/>
      <c r="DSO54" s="112"/>
      <c r="DSP54" s="112"/>
      <c r="DSQ54" s="112"/>
      <c r="DSR54" s="112"/>
      <c r="DSS54" s="112"/>
      <c r="DST54" s="112"/>
      <c r="DSU54" s="112"/>
      <c r="DSV54" s="112"/>
      <c r="DSW54" s="112"/>
      <c r="DSX54" s="112"/>
      <c r="DSY54" s="112"/>
      <c r="DSZ54" s="112"/>
      <c r="DTA54" s="112"/>
      <c r="DTB54" s="112"/>
      <c r="DTC54" s="112"/>
      <c r="DTD54" s="112"/>
      <c r="DTE54" s="112"/>
      <c r="DTF54" s="112"/>
      <c r="DTG54" s="112"/>
      <c r="DTH54" s="112"/>
      <c r="DTI54" s="112"/>
      <c r="DTJ54" s="112"/>
      <c r="DTK54" s="112"/>
      <c r="DTL54" s="112"/>
      <c r="DTM54" s="112"/>
      <c r="DTN54" s="112"/>
      <c r="DTO54" s="112"/>
      <c r="DTP54" s="112"/>
      <c r="DTQ54" s="112"/>
      <c r="DTR54" s="112"/>
      <c r="DTS54" s="112"/>
      <c r="DTT54" s="112"/>
      <c r="DTU54" s="112"/>
      <c r="DTV54" s="112"/>
      <c r="DTW54" s="112"/>
      <c r="DTX54" s="112"/>
      <c r="DTY54" s="112"/>
      <c r="DTZ54" s="112"/>
      <c r="DUA54" s="112"/>
      <c r="DUB54" s="112"/>
      <c r="DUC54" s="112"/>
      <c r="DUD54" s="112"/>
      <c r="DUE54" s="112"/>
      <c r="DUF54" s="112"/>
      <c r="DUG54" s="112"/>
      <c r="DUH54" s="112"/>
      <c r="DUI54" s="112"/>
      <c r="DUJ54" s="112"/>
      <c r="DUK54" s="112"/>
      <c r="DUL54" s="112"/>
      <c r="DUM54" s="112"/>
      <c r="DUN54" s="112"/>
      <c r="DUO54" s="112"/>
      <c r="DUP54" s="112"/>
      <c r="DUQ54" s="112"/>
      <c r="DUR54" s="112"/>
      <c r="DUS54" s="112"/>
      <c r="DUT54" s="112"/>
      <c r="DUU54" s="112"/>
      <c r="DUV54" s="112"/>
      <c r="DUW54" s="112"/>
      <c r="DUX54" s="112"/>
      <c r="DUY54" s="112"/>
      <c r="DUZ54" s="112"/>
      <c r="DVA54" s="112"/>
      <c r="DVB54" s="112"/>
      <c r="DVC54" s="112"/>
      <c r="DVD54" s="112"/>
      <c r="DVE54" s="112"/>
      <c r="DVF54" s="112"/>
      <c r="DVG54" s="112"/>
      <c r="DVH54" s="112"/>
      <c r="DVI54" s="112"/>
      <c r="DVJ54" s="112"/>
      <c r="DVK54" s="112"/>
      <c r="DVL54" s="112"/>
      <c r="DVM54" s="112"/>
      <c r="DVN54" s="112"/>
      <c r="DVO54" s="112"/>
      <c r="DVP54" s="112"/>
      <c r="DVQ54" s="112"/>
      <c r="DVR54" s="112"/>
      <c r="DVS54" s="112"/>
      <c r="DVT54" s="112"/>
      <c r="DVU54" s="112"/>
      <c r="DVV54" s="112"/>
      <c r="DVW54" s="112"/>
      <c r="DVX54" s="112"/>
      <c r="DVY54" s="112"/>
      <c r="DVZ54" s="112"/>
      <c r="DWA54" s="112"/>
      <c r="DWB54" s="112"/>
      <c r="DWC54" s="112"/>
      <c r="DWD54" s="112"/>
      <c r="DWE54" s="112"/>
      <c r="DWF54" s="112"/>
      <c r="DWG54" s="112"/>
      <c r="DWH54" s="112"/>
      <c r="DWI54" s="112"/>
      <c r="DWJ54" s="112"/>
      <c r="DWK54" s="112"/>
      <c r="DWL54" s="112"/>
      <c r="DWM54" s="112"/>
      <c r="DWN54" s="112"/>
      <c r="DWO54" s="112"/>
      <c r="DWP54" s="112"/>
      <c r="DWQ54" s="112"/>
      <c r="DWR54" s="112"/>
      <c r="DWS54" s="112"/>
      <c r="DWT54" s="112"/>
      <c r="DWU54" s="112"/>
      <c r="DWV54" s="112"/>
      <c r="DWW54" s="112"/>
      <c r="DWX54" s="112"/>
      <c r="DWY54" s="112"/>
      <c r="DWZ54" s="112"/>
      <c r="DXA54" s="112"/>
      <c r="DXB54" s="112"/>
      <c r="DXC54" s="112"/>
      <c r="DXD54" s="112"/>
      <c r="DXE54" s="112"/>
      <c r="DXF54" s="112"/>
      <c r="DXG54" s="112"/>
      <c r="DXH54" s="112"/>
      <c r="DXI54" s="112"/>
      <c r="DXJ54" s="112"/>
      <c r="DXK54" s="112"/>
      <c r="DXL54" s="112"/>
      <c r="DXM54" s="112"/>
      <c r="DXN54" s="112"/>
      <c r="DXO54" s="112"/>
      <c r="DXP54" s="112"/>
      <c r="DXQ54" s="112"/>
      <c r="DXR54" s="112"/>
      <c r="DXS54" s="112"/>
      <c r="DXT54" s="112"/>
      <c r="DXU54" s="112"/>
      <c r="DXV54" s="112"/>
      <c r="DXW54" s="112"/>
      <c r="DXX54" s="112"/>
      <c r="DXY54" s="112"/>
      <c r="DXZ54" s="112"/>
      <c r="DYA54" s="112"/>
      <c r="DYB54" s="112"/>
      <c r="DYC54" s="112"/>
      <c r="DYD54" s="112"/>
      <c r="DYE54" s="112"/>
      <c r="DYF54" s="112"/>
      <c r="DYG54" s="112"/>
      <c r="DYH54" s="112"/>
      <c r="DYI54" s="112"/>
      <c r="DYJ54" s="112"/>
      <c r="DYK54" s="112"/>
      <c r="DYL54" s="112"/>
      <c r="DYM54" s="112"/>
      <c r="DYN54" s="112"/>
      <c r="DYO54" s="112"/>
      <c r="DYP54" s="112"/>
      <c r="DYQ54" s="112"/>
      <c r="DYR54" s="112"/>
      <c r="DYS54" s="112"/>
      <c r="DYT54" s="112"/>
      <c r="DYU54" s="112"/>
      <c r="DYV54" s="112"/>
      <c r="DYW54" s="112"/>
      <c r="DYX54" s="112"/>
      <c r="DYY54" s="112"/>
      <c r="DYZ54" s="112"/>
      <c r="DZA54" s="112"/>
      <c r="DZB54" s="112"/>
      <c r="DZC54" s="112"/>
      <c r="DZD54" s="112"/>
      <c r="DZE54" s="112"/>
      <c r="DZF54" s="112"/>
      <c r="DZG54" s="112"/>
      <c r="DZH54" s="112"/>
      <c r="DZI54" s="112"/>
      <c r="DZJ54" s="112"/>
      <c r="DZK54" s="112"/>
      <c r="DZL54" s="112"/>
      <c r="DZM54" s="112"/>
      <c r="DZN54" s="112"/>
      <c r="DZO54" s="112"/>
      <c r="DZP54" s="112"/>
      <c r="DZQ54" s="112"/>
      <c r="DZR54" s="112"/>
      <c r="DZS54" s="112"/>
      <c r="DZT54" s="112"/>
      <c r="DZU54" s="112"/>
      <c r="DZV54" s="112"/>
      <c r="DZW54" s="112"/>
      <c r="DZX54" s="112"/>
      <c r="DZY54" s="112"/>
      <c r="DZZ54" s="112"/>
      <c r="EAA54" s="112"/>
      <c r="EAB54" s="112"/>
      <c r="EAC54" s="112"/>
      <c r="EAD54" s="112"/>
      <c r="EAE54" s="112"/>
      <c r="EAF54" s="112"/>
      <c r="EAG54" s="112"/>
      <c r="EAH54" s="112"/>
      <c r="EAI54" s="112"/>
      <c r="EAJ54" s="112"/>
      <c r="EAK54" s="112"/>
      <c r="EAL54" s="112"/>
      <c r="EAM54" s="112"/>
      <c r="EAN54" s="112"/>
      <c r="EAO54" s="112"/>
      <c r="EAP54" s="112"/>
      <c r="EAQ54" s="112"/>
      <c r="EAR54" s="112"/>
      <c r="EAS54" s="112"/>
      <c r="EAT54" s="112"/>
      <c r="EAU54" s="112"/>
      <c r="EAV54" s="112"/>
      <c r="EAW54" s="112"/>
      <c r="EAX54" s="112"/>
      <c r="EAY54" s="112"/>
      <c r="EAZ54" s="112"/>
      <c r="EBA54" s="112"/>
      <c r="EBB54" s="112"/>
      <c r="EBC54" s="112"/>
      <c r="EBD54" s="112"/>
      <c r="EBE54" s="112"/>
      <c r="EBF54" s="112"/>
      <c r="EBG54" s="112"/>
      <c r="EBH54" s="112"/>
      <c r="EBI54" s="112"/>
      <c r="EBJ54" s="112"/>
      <c r="EBK54" s="112"/>
      <c r="EBL54" s="112"/>
      <c r="EBM54" s="112"/>
      <c r="EBN54" s="112"/>
      <c r="EBO54" s="112"/>
      <c r="EBP54" s="112"/>
      <c r="EBQ54" s="112"/>
      <c r="EBR54" s="112"/>
      <c r="EBS54" s="112"/>
      <c r="EBT54" s="112"/>
      <c r="EBU54" s="112"/>
      <c r="EBV54" s="112"/>
      <c r="EBW54" s="112"/>
      <c r="EBX54" s="112"/>
      <c r="EBY54" s="112"/>
      <c r="EBZ54" s="112"/>
      <c r="ECA54" s="112"/>
      <c r="ECB54" s="112"/>
      <c r="ECC54" s="112"/>
      <c r="ECD54" s="112"/>
      <c r="ECE54" s="112"/>
      <c r="ECF54" s="112"/>
      <c r="ECG54" s="112"/>
      <c r="ECH54" s="112"/>
      <c r="ECI54" s="112"/>
      <c r="ECJ54" s="112"/>
      <c r="ECK54" s="112"/>
      <c r="ECL54" s="112"/>
      <c r="ECM54" s="112"/>
      <c r="ECN54" s="112"/>
      <c r="ECO54" s="112"/>
      <c r="ECP54" s="112"/>
      <c r="ECQ54" s="112"/>
      <c r="ECR54" s="112"/>
      <c r="ECS54" s="112"/>
      <c r="ECT54" s="112"/>
      <c r="ECU54" s="112"/>
      <c r="ECV54" s="112"/>
      <c r="ECW54" s="112"/>
      <c r="ECX54" s="112"/>
      <c r="ECY54" s="112"/>
      <c r="ECZ54" s="112"/>
      <c r="EDA54" s="112"/>
      <c r="EDB54" s="112"/>
      <c r="EDC54" s="112"/>
      <c r="EDD54" s="112"/>
      <c r="EDE54" s="112"/>
      <c r="EDF54" s="112"/>
      <c r="EDG54" s="112"/>
      <c r="EDH54" s="112"/>
      <c r="EDI54" s="112"/>
      <c r="EDJ54" s="112"/>
      <c r="EDK54" s="112"/>
      <c r="EDL54" s="112"/>
      <c r="EDM54" s="112"/>
      <c r="EDN54" s="112"/>
      <c r="EDO54" s="112"/>
      <c r="EDP54" s="112"/>
      <c r="EDQ54" s="112"/>
      <c r="EDR54" s="112"/>
      <c r="EDS54" s="112"/>
      <c r="EDT54" s="112"/>
      <c r="EDU54" s="112"/>
      <c r="EDV54" s="112"/>
      <c r="EDW54" s="112"/>
      <c r="EDX54" s="112"/>
      <c r="EDY54" s="112"/>
      <c r="EDZ54" s="112"/>
      <c r="EEA54" s="112"/>
      <c r="EEB54" s="112"/>
      <c r="EEC54" s="112"/>
      <c r="EED54" s="112"/>
      <c r="EEE54" s="112"/>
      <c r="EEF54" s="112"/>
      <c r="EEG54" s="112"/>
      <c r="EEH54" s="112"/>
      <c r="EEI54" s="112"/>
      <c r="EEJ54" s="112"/>
      <c r="EEK54" s="112"/>
      <c r="EEL54" s="112"/>
      <c r="EEM54" s="112"/>
      <c r="EEN54" s="112"/>
      <c r="EEO54" s="112"/>
      <c r="EEP54" s="112"/>
      <c r="EEQ54" s="112"/>
      <c r="EER54" s="112"/>
      <c r="EES54" s="112"/>
      <c r="EET54" s="112"/>
      <c r="EEU54" s="112"/>
      <c r="EEV54" s="112"/>
      <c r="EEW54" s="112"/>
      <c r="EEX54" s="112"/>
      <c r="EEY54" s="112"/>
      <c r="EEZ54" s="112"/>
      <c r="EFA54" s="112"/>
      <c r="EFB54" s="112"/>
      <c r="EFC54" s="112"/>
      <c r="EFD54" s="112"/>
      <c r="EFE54" s="112"/>
      <c r="EFF54" s="112"/>
      <c r="EFG54" s="112"/>
      <c r="EFH54" s="112"/>
      <c r="EFI54" s="112"/>
      <c r="EFJ54" s="112"/>
      <c r="EFK54" s="112"/>
      <c r="EFL54" s="112"/>
      <c r="EFM54" s="112"/>
      <c r="EFN54" s="112"/>
      <c r="EFO54" s="112"/>
      <c r="EFP54" s="112"/>
      <c r="EFQ54" s="112"/>
      <c r="EFR54" s="112"/>
      <c r="EFS54" s="112"/>
      <c r="EFT54" s="112"/>
      <c r="EFU54" s="112"/>
      <c r="EFV54" s="112"/>
      <c r="EFW54" s="112"/>
      <c r="EFX54" s="112"/>
      <c r="EFY54" s="112"/>
      <c r="EFZ54" s="112"/>
      <c r="EGA54" s="112"/>
      <c r="EGB54" s="112"/>
      <c r="EGC54" s="112"/>
      <c r="EGD54" s="112"/>
      <c r="EGE54" s="112"/>
      <c r="EGF54" s="112"/>
      <c r="EGG54" s="112"/>
      <c r="EGH54" s="112"/>
      <c r="EGI54" s="112"/>
      <c r="EGJ54" s="112"/>
      <c r="EGK54" s="112"/>
      <c r="EGL54" s="112"/>
      <c r="EGM54" s="112"/>
      <c r="EGN54" s="112"/>
      <c r="EGO54" s="112"/>
      <c r="EGP54" s="112"/>
      <c r="EGQ54" s="112"/>
      <c r="EGR54" s="112"/>
      <c r="EGS54" s="112"/>
      <c r="EGT54" s="112"/>
      <c r="EGU54" s="112"/>
      <c r="EGV54" s="112"/>
      <c r="EGW54" s="112"/>
      <c r="EGX54" s="112"/>
      <c r="EGY54" s="112"/>
      <c r="EGZ54" s="112"/>
      <c r="EHA54" s="112"/>
      <c r="EHB54" s="112"/>
      <c r="EHC54" s="112"/>
      <c r="EHD54" s="112"/>
      <c r="EHE54" s="112"/>
      <c r="EHF54" s="112"/>
      <c r="EHG54" s="112"/>
      <c r="EHH54" s="112"/>
      <c r="EHI54" s="112"/>
      <c r="EHJ54" s="112"/>
      <c r="EHK54" s="112"/>
      <c r="EHL54" s="112"/>
      <c r="EHM54" s="112"/>
      <c r="EHN54" s="112"/>
      <c r="EHO54" s="112"/>
      <c r="EHP54" s="112"/>
      <c r="EHQ54" s="112"/>
      <c r="EHR54" s="112"/>
      <c r="EHS54" s="112"/>
      <c r="EHT54" s="112"/>
      <c r="EHU54" s="112"/>
      <c r="EHV54" s="112"/>
      <c r="EHW54" s="112"/>
      <c r="EHX54" s="112"/>
      <c r="EHY54" s="112"/>
      <c r="EHZ54" s="112"/>
      <c r="EIA54" s="112"/>
      <c r="EIB54" s="112"/>
      <c r="EIC54" s="112"/>
      <c r="EID54" s="112"/>
      <c r="EIE54" s="112"/>
      <c r="EIF54" s="112"/>
      <c r="EIG54" s="112"/>
      <c r="EIH54" s="112"/>
      <c r="EII54" s="112"/>
      <c r="EIJ54" s="112"/>
      <c r="EIK54" s="112"/>
      <c r="EIL54" s="112"/>
      <c r="EIM54" s="112"/>
      <c r="EIN54" s="112"/>
      <c r="EIO54" s="112"/>
      <c r="EIP54" s="112"/>
      <c r="EIQ54" s="112"/>
      <c r="EIR54" s="112"/>
      <c r="EIS54" s="112"/>
      <c r="EIT54" s="112"/>
      <c r="EIU54" s="112"/>
      <c r="EIV54" s="112"/>
      <c r="EIW54" s="112"/>
      <c r="EIX54" s="112"/>
      <c r="EIY54" s="112"/>
      <c r="EIZ54" s="112"/>
      <c r="EJA54" s="112"/>
      <c r="EJB54" s="112"/>
      <c r="EJC54" s="112"/>
      <c r="EJD54" s="112"/>
      <c r="EJE54" s="112"/>
      <c r="EJF54" s="112"/>
      <c r="EJG54" s="112"/>
      <c r="EJH54" s="112"/>
      <c r="EJI54" s="112"/>
      <c r="EJJ54" s="112"/>
      <c r="EJK54" s="112"/>
      <c r="EJL54" s="112"/>
      <c r="EJM54" s="112"/>
      <c r="EJN54" s="112"/>
      <c r="EJO54" s="112"/>
      <c r="EJP54" s="112"/>
      <c r="EJQ54" s="112"/>
      <c r="EJR54" s="112"/>
      <c r="EJS54" s="112"/>
      <c r="EJT54" s="112"/>
      <c r="EJU54" s="112"/>
      <c r="EJV54" s="112"/>
      <c r="EJW54" s="112"/>
      <c r="EJX54" s="112"/>
      <c r="EJY54" s="112"/>
      <c r="EJZ54" s="112"/>
      <c r="EKA54" s="112"/>
      <c r="EKB54" s="112"/>
      <c r="EKC54" s="112"/>
      <c r="EKD54" s="112"/>
      <c r="EKE54" s="112"/>
      <c r="EKF54" s="112"/>
      <c r="EKG54" s="112"/>
      <c r="EKH54" s="112"/>
      <c r="EKI54" s="112"/>
      <c r="EKJ54" s="112"/>
      <c r="EKK54" s="112"/>
      <c r="EKL54" s="112"/>
      <c r="EKM54" s="112"/>
      <c r="EKN54" s="112"/>
      <c r="EKO54" s="112"/>
      <c r="EKP54" s="112"/>
      <c r="EKQ54" s="112"/>
      <c r="EKR54" s="112"/>
      <c r="EKS54" s="112"/>
      <c r="EKT54" s="112"/>
      <c r="EKU54" s="112"/>
      <c r="EKV54" s="112"/>
      <c r="EKW54" s="112"/>
      <c r="EKX54" s="112"/>
      <c r="EKY54" s="112"/>
      <c r="EKZ54" s="112"/>
      <c r="ELA54" s="112"/>
      <c r="ELB54" s="112"/>
      <c r="ELC54" s="112"/>
      <c r="ELD54" s="112"/>
      <c r="ELE54" s="112"/>
      <c r="ELF54" s="112"/>
      <c r="ELG54" s="112"/>
      <c r="ELH54" s="112"/>
      <c r="ELI54" s="112"/>
      <c r="ELJ54" s="112"/>
      <c r="ELK54" s="112"/>
      <c r="ELL54" s="112"/>
      <c r="ELM54" s="112"/>
      <c r="ELN54" s="112"/>
      <c r="ELO54" s="112"/>
      <c r="ELP54" s="112"/>
      <c r="ELQ54" s="112"/>
      <c r="ELR54" s="112"/>
      <c r="ELS54" s="112"/>
      <c r="ELT54" s="112"/>
      <c r="ELU54" s="112"/>
      <c r="ELV54" s="112"/>
      <c r="ELW54" s="112"/>
      <c r="ELX54" s="112"/>
      <c r="ELY54" s="112"/>
      <c r="ELZ54" s="112"/>
      <c r="EMA54" s="112"/>
      <c r="EMB54" s="112"/>
      <c r="EMC54" s="112"/>
      <c r="EMD54" s="112"/>
      <c r="EME54" s="112"/>
      <c r="EMF54" s="112"/>
      <c r="EMG54" s="112"/>
      <c r="EMH54" s="112"/>
      <c r="EMI54" s="112"/>
      <c r="EMJ54" s="112"/>
      <c r="EMK54" s="112"/>
      <c r="EML54" s="112"/>
      <c r="EMM54" s="112"/>
      <c r="EMN54" s="112"/>
      <c r="EMO54" s="112"/>
      <c r="EMP54" s="112"/>
      <c r="EMQ54" s="112"/>
      <c r="EMR54" s="112"/>
      <c r="EMS54" s="112"/>
      <c r="EMT54" s="112"/>
      <c r="EMU54" s="112"/>
      <c r="EMV54" s="112"/>
      <c r="EMW54" s="112"/>
      <c r="EMX54" s="112"/>
      <c r="EMY54" s="112"/>
      <c r="EMZ54" s="112"/>
      <c r="ENA54" s="112"/>
      <c r="ENB54" s="112"/>
      <c r="ENC54" s="112"/>
      <c r="END54" s="112"/>
      <c r="ENE54" s="112"/>
      <c r="ENF54" s="112"/>
      <c r="ENG54" s="112"/>
      <c r="ENH54" s="112"/>
      <c r="ENI54" s="112"/>
      <c r="ENJ54" s="112"/>
      <c r="ENK54" s="112"/>
      <c r="ENL54" s="112"/>
      <c r="ENM54" s="112"/>
      <c r="ENN54" s="112"/>
      <c r="ENO54" s="112"/>
      <c r="ENP54" s="112"/>
      <c r="ENQ54" s="112"/>
      <c r="ENR54" s="112"/>
      <c r="ENS54" s="112"/>
      <c r="ENT54" s="112"/>
      <c r="ENU54" s="112"/>
      <c r="ENV54" s="112"/>
      <c r="ENW54" s="112"/>
      <c r="ENX54" s="112"/>
      <c r="ENY54" s="112"/>
      <c r="ENZ54" s="112"/>
      <c r="EOA54" s="112"/>
      <c r="EOB54" s="112"/>
      <c r="EOC54" s="112"/>
      <c r="EOD54" s="112"/>
      <c r="EOE54" s="112"/>
      <c r="EOF54" s="112"/>
      <c r="EOG54" s="112"/>
      <c r="EOH54" s="112"/>
      <c r="EOI54" s="112"/>
      <c r="EOJ54" s="112"/>
      <c r="EOK54" s="112"/>
      <c r="EOL54" s="112"/>
      <c r="EOM54" s="112"/>
      <c r="EON54" s="112"/>
      <c r="EOO54" s="112"/>
      <c r="EOP54" s="112"/>
      <c r="EOQ54" s="112"/>
      <c r="EOR54" s="112"/>
      <c r="EOS54" s="112"/>
      <c r="EOT54" s="112"/>
      <c r="EOU54" s="112"/>
      <c r="EOV54" s="112"/>
      <c r="EOW54" s="112"/>
      <c r="EOX54" s="112"/>
      <c r="EOY54" s="112"/>
      <c r="EOZ54" s="112"/>
      <c r="EPA54" s="112"/>
      <c r="EPB54" s="112"/>
      <c r="EPC54" s="112"/>
      <c r="EPD54" s="112"/>
      <c r="EPE54" s="112"/>
      <c r="EPF54" s="112"/>
      <c r="EPG54" s="112"/>
      <c r="EPH54" s="112"/>
      <c r="EPI54" s="112"/>
      <c r="EPJ54" s="112"/>
      <c r="EPK54" s="112"/>
      <c r="EPL54" s="112"/>
      <c r="EPM54" s="112"/>
      <c r="EPN54" s="112"/>
      <c r="EPO54" s="112"/>
      <c r="EPP54" s="112"/>
      <c r="EPQ54" s="112"/>
      <c r="EPR54" s="112"/>
      <c r="EPS54" s="112"/>
      <c r="EPT54" s="112"/>
      <c r="EPU54" s="112"/>
      <c r="EPV54" s="112"/>
      <c r="EPW54" s="112"/>
      <c r="EPX54" s="112"/>
      <c r="EPY54" s="112"/>
      <c r="EPZ54" s="112"/>
      <c r="EQA54" s="112"/>
      <c r="EQB54" s="112"/>
      <c r="EQC54" s="112"/>
      <c r="EQD54" s="112"/>
      <c r="EQE54" s="112"/>
      <c r="EQF54" s="112"/>
      <c r="EQG54" s="112"/>
      <c r="EQH54" s="112"/>
      <c r="EQI54" s="112"/>
      <c r="EQJ54" s="112"/>
      <c r="EQK54" s="112"/>
      <c r="EQL54" s="112"/>
      <c r="EQM54" s="112"/>
      <c r="EQN54" s="112"/>
      <c r="EQO54" s="112"/>
      <c r="EQP54" s="112"/>
      <c r="EQQ54" s="112"/>
      <c r="EQR54" s="112"/>
      <c r="EQS54" s="112"/>
      <c r="EQT54" s="112"/>
      <c r="EQU54" s="112"/>
      <c r="EQV54" s="112"/>
      <c r="EQW54" s="112"/>
      <c r="EQX54" s="112"/>
      <c r="EQY54" s="112"/>
      <c r="EQZ54" s="112"/>
      <c r="ERA54" s="112"/>
      <c r="ERB54" s="112"/>
      <c r="ERC54" s="112"/>
      <c r="ERD54" s="112"/>
      <c r="ERE54" s="112"/>
      <c r="ERF54" s="112"/>
      <c r="ERG54" s="112"/>
      <c r="ERH54" s="112"/>
      <c r="ERI54" s="112"/>
      <c r="ERJ54" s="112"/>
      <c r="ERK54" s="112"/>
      <c r="ERL54" s="112"/>
      <c r="ERM54" s="112"/>
      <c r="ERN54" s="112"/>
      <c r="ERO54" s="112"/>
      <c r="ERP54" s="112"/>
      <c r="ERQ54" s="112"/>
      <c r="ERR54" s="112"/>
      <c r="ERS54" s="112"/>
      <c r="ERT54" s="112"/>
      <c r="ERU54" s="112"/>
      <c r="ERV54" s="112"/>
      <c r="ERW54" s="112"/>
      <c r="ERX54" s="112"/>
      <c r="ERY54" s="112"/>
      <c r="ERZ54" s="112"/>
      <c r="ESA54" s="112"/>
      <c r="ESB54" s="112"/>
      <c r="ESC54" s="112"/>
      <c r="ESD54" s="112"/>
      <c r="ESE54" s="112"/>
      <c r="ESF54" s="112"/>
      <c r="ESG54" s="112"/>
      <c r="ESH54" s="112"/>
      <c r="ESI54" s="112"/>
      <c r="ESJ54" s="112"/>
      <c r="ESK54" s="112"/>
      <c r="ESL54" s="112"/>
      <c r="ESM54" s="112"/>
      <c r="ESN54" s="112"/>
      <c r="ESO54" s="112"/>
      <c r="ESP54" s="112"/>
      <c r="ESQ54" s="112"/>
      <c r="ESR54" s="112"/>
      <c r="ESS54" s="112"/>
      <c r="EST54" s="112"/>
      <c r="ESU54" s="112"/>
      <c r="ESV54" s="112"/>
      <c r="ESW54" s="112"/>
      <c r="ESX54" s="112"/>
      <c r="ESY54" s="112"/>
      <c r="ESZ54" s="112"/>
      <c r="ETA54" s="112"/>
      <c r="ETB54" s="112"/>
      <c r="ETC54" s="112"/>
      <c r="ETD54" s="112"/>
      <c r="ETE54" s="112"/>
      <c r="ETF54" s="112"/>
      <c r="ETG54" s="112"/>
      <c r="ETH54" s="112"/>
      <c r="ETI54" s="112"/>
      <c r="ETJ54" s="112"/>
      <c r="ETK54" s="112"/>
      <c r="ETL54" s="112"/>
      <c r="ETM54" s="112"/>
      <c r="ETN54" s="112"/>
      <c r="ETO54" s="112"/>
      <c r="ETP54" s="112"/>
      <c r="ETQ54" s="112"/>
      <c r="ETR54" s="112"/>
      <c r="ETS54" s="112"/>
      <c r="ETT54" s="112"/>
      <c r="ETU54" s="112"/>
      <c r="ETV54" s="112"/>
      <c r="ETW54" s="112"/>
      <c r="ETX54" s="112"/>
      <c r="ETY54" s="112"/>
      <c r="ETZ54" s="112"/>
      <c r="EUA54" s="112"/>
      <c r="EUB54" s="112"/>
      <c r="EUC54" s="112"/>
      <c r="EUD54" s="112"/>
      <c r="EUE54" s="112"/>
      <c r="EUF54" s="112"/>
      <c r="EUG54" s="112"/>
      <c r="EUH54" s="112"/>
      <c r="EUI54" s="112"/>
      <c r="EUJ54" s="112"/>
      <c r="EUK54" s="112"/>
      <c r="EUL54" s="112"/>
      <c r="EUM54" s="112"/>
      <c r="EUN54" s="112"/>
      <c r="EUO54" s="112"/>
      <c r="EUP54" s="112"/>
      <c r="EUQ54" s="112"/>
      <c r="EUR54" s="112"/>
      <c r="EUS54" s="112"/>
      <c r="EUT54" s="112"/>
      <c r="EUU54" s="112"/>
      <c r="EUV54" s="112"/>
      <c r="EUW54" s="112"/>
      <c r="EUX54" s="112"/>
      <c r="EUY54" s="112"/>
      <c r="EUZ54" s="112"/>
      <c r="EVA54" s="112"/>
      <c r="EVB54" s="112"/>
      <c r="EVC54" s="112"/>
      <c r="EVD54" s="112"/>
      <c r="EVE54" s="112"/>
      <c r="EVF54" s="112"/>
      <c r="EVG54" s="112"/>
      <c r="EVH54" s="112"/>
      <c r="EVI54" s="112"/>
      <c r="EVJ54" s="112"/>
      <c r="EVK54" s="112"/>
      <c r="EVL54" s="112"/>
      <c r="EVM54" s="112"/>
      <c r="EVN54" s="112"/>
      <c r="EVO54" s="112"/>
      <c r="EVP54" s="112"/>
      <c r="EVQ54" s="112"/>
      <c r="EVR54" s="112"/>
      <c r="EVS54" s="112"/>
      <c r="EVT54" s="112"/>
      <c r="EVU54" s="112"/>
      <c r="EVV54" s="112"/>
      <c r="EVW54" s="112"/>
      <c r="EVX54" s="112"/>
      <c r="EVY54" s="112"/>
      <c r="EVZ54" s="112"/>
      <c r="EWA54" s="112"/>
      <c r="EWB54" s="112"/>
      <c r="EWC54" s="112"/>
      <c r="EWD54" s="112"/>
      <c r="EWE54" s="112"/>
      <c r="EWF54" s="112"/>
      <c r="EWG54" s="112"/>
      <c r="EWH54" s="112"/>
      <c r="EWI54" s="112"/>
      <c r="EWJ54" s="112"/>
      <c r="EWK54" s="112"/>
      <c r="EWL54" s="112"/>
      <c r="EWM54" s="112"/>
      <c r="EWN54" s="112"/>
      <c r="EWO54" s="112"/>
      <c r="EWP54" s="112"/>
      <c r="EWQ54" s="112"/>
      <c r="EWR54" s="112"/>
      <c r="EWS54" s="112"/>
      <c r="EWT54" s="112"/>
      <c r="EWU54" s="112"/>
      <c r="EWV54" s="112"/>
      <c r="EWW54" s="112"/>
      <c r="EWX54" s="112"/>
      <c r="EWY54" s="112"/>
      <c r="EWZ54" s="112"/>
      <c r="EXA54" s="112"/>
      <c r="EXB54" s="112"/>
      <c r="EXC54" s="112"/>
      <c r="EXD54" s="112"/>
      <c r="EXE54" s="112"/>
      <c r="EXF54" s="112"/>
      <c r="EXG54" s="112"/>
      <c r="EXH54" s="112"/>
      <c r="EXI54" s="112"/>
      <c r="EXJ54" s="112"/>
      <c r="EXK54" s="112"/>
      <c r="EXL54" s="112"/>
      <c r="EXM54" s="112"/>
      <c r="EXN54" s="112"/>
      <c r="EXO54" s="112"/>
      <c r="EXP54" s="112"/>
      <c r="EXQ54" s="112"/>
      <c r="EXR54" s="112"/>
      <c r="EXS54" s="112"/>
      <c r="EXT54" s="112"/>
      <c r="EXU54" s="112"/>
      <c r="EXV54" s="112"/>
      <c r="EXW54" s="112"/>
      <c r="EXX54" s="112"/>
      <c r="EXY54" s="112"/>
      <c r="EXZ54" s="112"/>
      <c r="EYA54" s="112"/>
      <c r="EYB54" s="112"/>
      <c r="EYC54" s="112"/>
      <c r="EYD54" s="112"/>
      <c r="EYE54" s="112"/>
      <c r="EYF54" s="112"/>
      <c r="EYG54" s="112"/>
      <c r="EYH54" s="112"/>
      <c r="EYI54" s="112"/>
      <c r="EYJ54" s="112"/>
      <c r="EYK54" s="112"/>
      <c r="EYL54" s="112"/>
      <c r="EYM54" s="112"/>
      <c r="EYN54" s="112"/>
      <c r="EYO54" s="112"/>
      <c r="EYP54" s="112"/>
      <c r="EYQ54" s="112"/>
      <c r="EYR54" s="112"/>
      <c r="EYS54" s="112"/>
      <c r="EYT54" s="112"/>
      <c r="EYU54" s="112"/>
      <c r="EYV54" s="112"/>
      <c r="EYW54" s="112"/>
      <c r="EYX54" s="112"/>
      <c r="EYY54" s="112"/>
      <c r="EYZ54" s="112"/>
      <c r="EZA54" s="112"/>
      <c r="EZB54" s="112"/>
      <c r="EZC54" s="112"/>
      <c r="EZD54" s="112"/>
      <c r="EZE54" s="112"/>
      <c r="EZF54" s="112"/>
      <c r="EZG54" s="112"/>
      <c r="EZH54" s="112"/>
      <c r="EZI54" s="112"/>
      <c r="EZJ54" s="112"/>
      <c r="EZK54" s="112"/>
      <c r="EZL54" s="112"/>
      <c r="EZM54" s="112"/>
      <c r="EZN54" s="112"/>
      <c r="EZO54" s="112"/>
      <c r="EZP54" s="112"/>
      <c r="EZQ54" s="112"/>
      <c r="EZR54" s="112"/>
      <c r="EZS54" s="112"/>
      <c r="EZT54" s="112"/>
      <c r="EZU54" s="112"/>
      <c r="EZV54" s="112"/>
      <c r="EZW54" s="112"/>
      <c r="EZX54" s="112"/>
      <c r="EZY54" s="112"/>
      <c r="EZZ54" s="112"/>
      <c r="FAA54" s="112"/>
      <c r="FAB54" s="112"/>
      <c r="FAC54" s="112"/>
      <c r="FAD54" s="112"/>
      <c r="FAE54" s="112"/>
      <c r="FAF54" s="112"/>
      <c r="FAG54" s="112"/>
      <c r="FAH54" s="112"/>
      <c r="FAI54" s="112"/>
      <c r="FAJ54" s="112"/>
      <c r="FAK54" s="112"/>
      <c r="FAL54" s="112"/>
      <c r="FAM54" s="112"/>
      <c r="FAN54" s="112"/>
      <c r="FAO54" s="112"/>
      <c r="FAP54" s="112"/>
      <c r="FAQ54" s="112"/>
      <c r="FAR54" s="112"/>
      <c r="FAS54" s="112"/>
      <c r="FAT54" s="112"/>
      <c r="FAU54" s="112"/>
      <c r="FAV54" s="112"/>
      <c r="FAW54" s="112"/>
      <c r="FAX54" s="112"/>
      <c r="FAY54" s="112"/>
      <c r="FAZ54" s="112"/>
      <c r="FBA54" s="112"/>
      <c r="FBB54" s="112"/>
      <c r="FBC54" s="112"/>
      <c r="FBD54" s="112"/>
      <c r="FBE54" s="112"/>
      <c r="FBF54" s="112"/>
      <c r="FBG54" s="112"/>
      <c r="FBH54" s="112"/>
      <c r="FBI54" s="112"/>
      <c r="FBJ54" s="112"/>
      <c r="FBK54" s="112"/>
      <c r="FBL54" s="112"/>
      <c r="FBM54" s="112"/>
      <c r="FBN54" s="112"/>
      <c r="FBO54" s="112"/>
      <c r="FBP54" s="112"/>
      <c r="FBQ54" s="112"/>
      <c r="FBR54" s="112"/>
      <c r="FBS54" s="112"/>
      <c r="FBT54" s="112"/>
      <c r="FBU54" s="112"/>
      <c r="FBV54" s="112"/>
      <c r="FBW54" s="112"/>
      <c r="FBX54" s="112"/>
      <c r="FBY54" s="112"/>
      <c r="FBZ54" s="112"/>
      <c r="FCA54" s="112"/>
      <c r="FCB54" s="112"/>
      <c r="FCC54" s="112"/>
      <c r="FCD54" s="112"/>
      <c r="FCE54" s="112"/>
      <c r="FCF54" s="112"/>
      <c r="FCG54" s="112"/>
      <c r="FCH54" s="112"/>
      <c r="FCI54" s="112"/>
      <c r="FCJ54" s="112"/>
      <c r="FCK54" s="112"/>
      <c r="FCL54" s="112"/>
      <c r="FCM54" s="112"/>
      <c r="FCN54" s="112"/>
      <c r="FCO54" s="112"/>
      <c r="FCP54" s="112"/>
      <c r="FCQ54" s="112"/>
      <c r="FCR54" s="112"/>
      <c r="FCS54" s="112"/>
      <c r="FCT54" s="112"/>
      <c r="FCU54" s="112"/>
      <c r="FCV54" s="112"/>
      <c r="FCW54" s="112"/>
      <c r="FCX54" s="112"/>
      <c r="FCY54" s="112"/>
      <c r="FCZ54" s="112"/>
      <c r="FDA54" s="112"/>
      <c r="FDB54" s="112"/>
      <c r="FDC54" s="112"/>
      <c r="FDD54" s="112"/>
      <c r="FDE54" s="112"/>
      <c r="FDF54" s="112"/>
      <c r="FDG54" s="112"/>
      <c r="FDH54" s="112"/>
      <c r="FDI54" s="112"/>
      <c r="FDJ54" s="112"/>
      <c r="FDK54" s="112"/>
      <c r="FDL54" s="112"/>
      <c r="FDM54" s="112"/>
      <c r="FDN54" s="112"/>
      <c r="FDO54" s="112"/>
      <c r="FDP54" s="112"/>
      <c r="FDQ54" s="112"/>
      <c r="FDR54" s="112"/>
      <c r="FDS54" s="112"/>
      <c r="FDT54" s="112"/>
      <c r="FDU54" s="112"/>
      <c r="FDV54" s="112"/>
      <c r="FDW54" s="112"/>
      <c r="FDX54" s="112"/>
      <c r="FDY54" s="112"/>
      <c r="FDZ54" s="112"/>
      <c r="FEA54" s="112"/>
      <c r="FEB54" s="112"/>
      <c r="FEC54" s="112"/>
      <c r="FED54" s="112"/>
      <c r="FEE54" s="112"/>
      <c r="FEF54" s="112"/>
      <c r="FEG54" s="112"/>
      <c r="FEH54" s="112"/>
      <c r="FEI54" s="112"/>
      <c r="FEJ54" s="112"/>
      <c r="FEK54" s="112"/>
      <c r="FEL54" s="112"/>
      <c r="FEM54" s="112"/>
      <c r="FEN54" s="112"/>
      <c r="FEO54" s="112"/>
      <c r="FEP54" s="112"/>
      <c r="FEQ54" s="112"/>
      <c r="FER54" s="112"/>
      <c r="FES54" s="112"/>
      <c r="FET54" s="112"/>
      <c r="FEU54" s="112"/>
      <c r="FEV54" s="112"/>
      <c r="FEW54" s="112"/>
      <c r="FEX54" s="112"/>
      <c r="FEY54" s="112"/>
      <c r="FEZ54" s="112"/>
      <c r="FFA54" s="112"/>
      <c r="FFB54" s="112"/>
      <c r="FFC54" s="112"/>
      <c r="FFD54" s="112"/>
      <c r="FFE54" s="112"/>
      <c r="FFF54" s="112"/>
      <c r="FFG54" s="112"/>
      <c r="FFH54" s="112"/>
      <c r="FFI54" s="112"/>
      <c r="FFJ54" s="112"/>
      <c r="FFK54" s="112"/>
      <c r="FFL54" s="112"/>
      <c r="FFM54" s="112"/>
      <c r="FFN54" s="112"/>
      <c r="FFO54" s="112"/>
      <c r="FFP54" s="112"/>
      <c r="FFQ54" s="112"/>
      <c r="FFR54" s="112"/>
      <c r="FFS54" s="112"/>
      <c r="FFT54" s="112"/>
      <c r="FFU54" s="112"/>
      <c r="FFV54" s="112"/>
      <c r="FFW54" s="112"/>
      <c r="FFX54" s="112"/>
      <c r="FFY54" s="112"/>
      <c r="FFZ54" s="112"/>
      <c r="FGA54" s="112"/>
      <c r="FGB54" s="112"/>
      <c r="FGC54" s="112"/>
      <c r="FGD54" s="112"/>
      <c r="FGE54" s="112"/>
      <c r="FGF54" s="112"/>
      <c r="FGG54" s="112"/>
      <c r="FGH54" s="112"/>
      <c r="FGI54" s="112"/>
      <c r="FGJ54" s="112"/>
      <c r="FGK54" s="112"/>
      <c r="FGL54" s="112"/>
      <c r="FGM54" s="112"/>
      <c r="FGN54" s="112"/>
      <c r="FGO54" s="112"/>
      <c r="FGP54" s="112"/>
      <c r="FGQ54" s="112"/>
      <c r="FGR54" s="112"/>
      <c r="FGS54" s="112"/>
      <c r="FGT54" s="112"/>
      <c r="FGU54" s="112"/>
      <c r="FGV54" s="112"/>
      <c r="FGW54" s="112"/>
      <c r="FGX54" s="112"/>
      <c r="FGY54" s="112"/>
      <c r="FGZ54" s="112"/>
      <c r="FHA54" s="112"/>
      <c r="FHB54" s="112"/>
      <c r="FHC54" s="112"/>
      <c r="FHD54" s="112"/>
      <c r="FHE54" s="112"/>
      <c r="FHF54" s="112"/>
      <c r="FHG54" s="112"/>
      <c r="FHH54" s="112"/>
      <c r="FHI54" s="112"/>
      <c r="FHJ54" s="112"/>
      <c r="FHK54" s="112"/>
      <c r="FHL54" s="112"/>
      <c r="FHM54" s="112"/>
      <c r="FHN54" s="112"/>
      <c r="FHO54" s="112"/>
      <c r="FHP54" s="112"/>
      <c r="FHQ54" s="112"/>
      <c r="FHR54" s="112"/>
      <c r="FHS54" s="112"/>
      <c r="FHT54" s="112"/>
      <c r="FHU54" s="112"/>
      <c r="FHV54" s="112"/>
      <c r="FHW54" s="112"/>
      <c r="FHX54" s="112"/>
      <c r="FHY54" s="112"/>
      <c r="FHZ54" s="112"/>
      <c r="FIA54" s="112"/>
      <c r="FIB54" s="112"/>
      <c r="FIC54" s="112"/>
      <c r="FID54" s="112"/>
      <c r="FIE54" s="112"/>
      <c r="FIF54" s="112"/>
      <c r="FIG54" s="112"/>
      <c r="FIH54" s="112"/>
      <c r="FII54" s="112"/>
      <c r="FIJ54" s="112"/>
      <c r="FIK54" s="112"/>
      <c r="FIL54" s="112"/>
      <c r="FIM54" s="112"/>
      <c r="FIN54" s="112"/>
      <c r="FIO54" s="112"/>
      <c r="FIP54" s="112"/>
      <c r="FIQ54" s="112"/>
      <c r="FIR54" s="112"/>
      <c r="FIS54" s="112"/>
      <c r="FIT54" s="112"/>
      <c r="FIU54" s="112"/>
      <c r="FIV54" s="112"/>
      <c r="FIW54" s="112"/>
      <c r="FIX54" s="112"/>
      <c r="FIY54" s="112"/>
      <c r="FIZ54" s="112"/>
      <c r="FJA54" s="112"/>
      <c r="FJB54" s="112"/>
      <c r="FJC54" s="112"/>
      <c r="FJD54" s="112"/>
      <c r="FJE54" s="112"/>
      <c r="FJF54" s="112"/>
      <c r="FJG54" s="112"/>
      <c r="FJH54" s="112"/>
      <c r="FJI54" s="112"/>
      <c r="FJJ54" s="112"/>
      <c r="FJK54" s="112"/>
      <c r="FJL54" s="112"/>
      <c r="FJM54" s="112"/>
      <c r="FJN54" s="112"/>
      <c r="FJO54" s="112"/>
      <c r="FJP54" s="112"/>
      <c r="FJQ54" s="112"/>
      <c r="FJR54" s="112"/>
      <c r="FJS54" s="112"/>
      <c r="FJT54" s="112"/>
      <c r="FJU54" s="112"/>
      <c r="FJV54" s="112"/>
      <c r="FJW54" s="112"/>
      <c r="FJX54" s="112"/>
      <c r="FJY54" s="112"/>
      <c r="FJZ54" s="112"/>
      <c r="FKA54" s="112"/>
      <c r="FKB54" s="112"/>
      <c r="FKC54" s="112"/>
      <c r="FKD54" s="112"/>
      <c r="FKE54" s="112"/>
      <c r="FKF54" s="112"/>
      <c r="FKG54" s="112"/>
      <c r="FKH54" s="112"/>
      <c r="FKI54" s="112"/>
      <c r="FKJ54" s="112"/>
      <c r="FKK54" s="112"/>
      <c r="FKL54" s="112"/>
      <c r="FKM54" s="112"/>
      <c r="FKN54" s="112"/>
      <c r="FKO54" s="112"/>
      <c r="FKP54" s="112"/>
      <c r="FKQ54" s="112"/>
      <c r="FKR54" s="112"/>
      <c r="FKS54" s="112"/>
      <c r="FKT54" s="112"/>
      <c r="FKU54" s="112"/>
      <c r="FKV54" s="112"/>
      <c r="FKW54" s="112"/>
      <c r="FKX54" s="112"/>
      <c r="FKY54" s="112"/>
      <c r="FKZ54" s="112"/>
      <c r="FLA54" s="112"/>
      <c r="FLB54" s="112"/>
      <c r="FLC54" s="112"/>
      <c r="FLD54" s="112"/>
      <c r="FLE54" s="112"/>
      <c r="FLF54" s="112"/>
      <c r="FLG54" s="112"/>
      <c r="FLH54" s="112"/>
      <c r="FLI54" s="112"/>
      <c r="FLJ54" s="112"/>
      <c r="FLK54" s="112"/>
      <c r="FLL54" s="112"/>
      <c r="FLM54" s="112"/>
      <c r="FLN54" s="112"/>
      <c r="FLO54" s="112"/>
      <c r="FLP54" s="112"/>
      <c r="FLQ54" s="112"/>
      <c r="FLR54" s="112"/>
      <c r="FLS54" s="112"/>
      <c r="FLT54" s="112"/>
      <c r="FLU54" s="112"/>
      <c r="FLV54" s="112"/>
      <c r="FLW54" s="112"/>
      <c r="FLX54" s="112"/>
      <c r="FLY54" s="112"/>
      <c r="FLZ54" s="112"/>
      <c r="FMA54" s="112"/>
      <c r="FMB54" s="112"/>
      <c r="FMC54" s="112"/>
      <c r="FMD54" s="112"/>
      <c r="FME54" s="112"/>
      <c r="FMF54" s="112"/>
      <c r="FMG54" s="112"/>
      <c r="FMH54" s="112"/>
      <c r="FMI54" s="112"/>
      <c r="FMJ54" s="112"/>
      <c r="FMK54" s="112"/>
      <c r="FML54" s="112"/>
      <c r="FMM54" s="112"/>
      <c r="FMN54" s="112"/>
      <c r="FMO54" s="112"/>
      <c r="FMP54" s="112"/>
      <c r="FMQ54" s="112"/>
      <c r="FMR54" s="112"/>
      <c r="FMS54" s="112"/>
      <c r="FMT54" s="112"/>
      <c r="FMU54" s="112"/>
      <c r="FMV54" s="112"/>
      <c r="FMW54" s="112"/>
      <c r="FMX54" s="112"/>
      <c r="FMY54" s="112"/>
      <c r="FMZ54" s="112"/>
      <c r="FNA54" s="112"/>
      <c r="FNB54" s="112"/>
      <c r="FNC54" s="112"/>
      <c r="FND54" s="112"/>
      <c r="FNE54" s="112"/>
      <c r="FNF54" s="112"/>
      <c r="FNG54" s="112"/>
      <c r="FNH54" s="112"/>
      <c r="FNI54" s="112"/>
      <c r="FNJ54" s="112"/>
      <c r="FNK54" s="112"/>
      <c r="FNL54" s="112"/>
      <c r="FNM54" s="112"/>
      <c r="FNN54" s="112"/>
      <c r="FNO54" s="112"/>
      <c r="FNP54" s="112"/>
      <c r="FNQ54" s="112"/>
      <c r="FNR54" s="112"/>
      <c r="FNS54" s="112"/>
      <c r="FNT54" s="112"/>
      <c r="FNU54" s="112"/>
      <c r="FNV54" s="112"/>
      <c r="FNW54" s="112"/>
      <c r="FNX54" s="112"/>
      <c r="FNY54" s="112"/>
      <c r="FNZ54" s="112"/>
      <c r="FOA54" s="112"/>
      <c r="FOB54" s="112"/>
      <c r="FOC54" s="112"/>
      <c r="FOD54" s="112"/>
      <c r="FOE54" s="112"/>
      <c r="FOF54" s="112"/>
      <c r="FOG54" s="112"/>
      <c r="FOH54" s="112"/>
      <c r="FOI54" s="112"/>
      <c r="FOJ54" s="112"/>
      <c r="FOK54" s="112"/>
      <c r="FOL54" s="112"/>
      <c r="FOM54" s="112"/>
      <c r="FON54" s="112"/>
      <c r="FOO54" s="112"/>
      <c r="FOP54" s="112"/>
      <c r="FOQ54" s="112"/>
      <c r="FOR54" s="112"/>
      <c r="FOS54" s="112"/>
      <c r="FOT54" s="112"/>
      <c r="FOU54" s="112"/>
      <c r="FOV54" s="112"/>
      <c r="FOW54" s="112"/>
      <c r="FOX54" s="112"/>
      <c r="FOY54" s="112"/>
      <c r="FOZ54" s="112"/>
      <c r="FPA54" s="112"/>
      <c r="FPB54" s="112"/>
      <c r="FPC54" s="112"/>
      <c r="FPD54" s="112"/>
      <c r="FPE54" s="112"/>
      <c r="FPF54" s="112"/>
      <c r="FPG54" s="112"/>
      <c r="FPH54" s="112"/>
      <c r="FPI54" s="112"/>
      <c r="FPJ54" s="112"/>
      <c r="FPK54" s="112"/>
      <c r="FPL54" s="112"/>
      <c r="FPM54" s="112"/>
      <c r="FPN54" s="112"/>
      <c r="FPO54" s="112"/>
      <c r="FPP54" s="112"/>
      <c r="FPQ54" s="112"/>
      <c r="FPR54" s="112"/>
      <c r="FPS54" s="112"/>
      <c r="FPT54" s="112"/>
      <c r="FPU54" s="112"/>
      <c r="FPV54" s="112"/>
      <c r="FPW54" s="112"/>
      <c r="FPX54" s="112"/>
      <c r="FPY54" s="112"/>
      <c r="FPZ54" s="112"/>
      <c r="FQA54" s="112"/>
      <c r="FQB54" s="112"/>
      <c r="FQC54" s="112"/>
      <c r="FQD54" s="112"/>
      <c r="FQE54" s="112"/>
      <c r="FQF54" s="112"/>
      <c r="FQG54" s="112"/>
      <c r="FQH54" s="112"/>
      <c r="FQI54" s="112"/>
      <c r="FQJ54" s="112"/>
      <c r="FQK54" s="112"/>
      <c r="FQL54" s="112"/>
      <c r="FQM54" s="112"/>
      <c r="FQN54" s="112"/>
      <c r="FQO54" s="112"/>
      <c r="FQP54" s="112"/>
      <c r="FQQ54" s="112"/>
      <c r="FQR54" s="112"/>
      <c r="FQS54" s="112"/>
      <c r="FQT54" s="112"/>
      <c r="FQU54" s="112"/>
      <c r="FQV54" s="112"/>
      <c r="FQW54" s="112"/>
      <c r="FQX54" s="112"/>
      <c r="FQY54" s="112"/>
      <c r="FQZ54" s="112"/>
      <c r="FRA54" s="112"/>
      <c r="FRB54" s="112"/>
      <c r="FRC54" s="112"/>
      <c r="FRD54" s="112"/>
      <c r="FRE54" s="112"/>
      <c r="FRF54" s="112"/>
      <c r="FRG54" s="112"/>
      <c r="FRH54" s="112"/>
      <c r="FRI54" s="112"/>
      <c r="FRJ54" s="112"/>
      <c r="FRK54" s="112"/>
      <c r="FRL54" s="112"/>
      <c r="FRM54" s="112"/>
      <c r="FRN54" s="112"/>
      <c r="FRO54" s="112"/>
      <c r="FRP54" s="112"/>
      <c r="FRQ54" s="112"/>
      <c r="FRR54" s="112"/>
      <c r="FRS54" s="112"/>
      <c r="FRT54" s="112"/>
      <c r="FRU54" s="112"/>
      <c r="FRV54" s="112"/>
      <c r="FRW54" s="112"/>
      <c r="FRX54" s="112"/>
      <c r="FRY54" s="112"/>
      <c r="FRZ54" s="112"/>
      <c r="FSA54" s="112"/>
      <c r="FSB54" s="112"/>
      <c r="FSC54" s="112"/>
      <c r="FSD54" s="112"/>
      <c r="FSE54" s="112"/>
      <c r="FSF54" s="112"/>
      <c r="FSG54" s="112"/>
      <c r="FSH54" s="112"/>
      <c r="FSI54" s="112"/>
      <c r="FSJ54" s="112"/>
      <c r="FSK54" s="112"/>
      <c r="FSL54" s="112"/>
      <c r="FSM54" s="112"/>
      <c r="FSN54" s="112"/>
      <c r="FSO54" s="112"/>
      <c r="FSP54" s="112"/>
      <c r="FSQ54" s="112"/>
      <c r="FSR54" s="112"/>
      <c r="FSS54" s="112"/>
      <c r="FST54" s="112"/>
      <c r="FSU54" s="112"/>
      <c r="FSV54" s="112"/>
      <c r="FSW54" s="112"/>
      <c r="FSX54" s="112"/>
      <c r="FSY54" s="112"/>
      <c r="FSZ54" s="112"/>
      <c r="FTA54" s="112"/>
      <c r="FTB54" s="112"/>
      <c r="FTC54" s="112"/>
      <c r="FTD54" s="112"/>
      <c r="FTE54" s="112"/>
      <c r="FTF54" s="112"/>
      <c r="FTG54" s="112"/>
      <c r="FTH54" s="112"/>
      <c r="FTI54" s="112"/>
      <c r="FTJ54" s="112"/>
      <c r="FTK54" s="112"/>
      <c r="FTL54" s="112"/>
      <c r="FTM54" s="112"/>
      <c r="FTN54" s="112"/>
      <c r="FTO54" s="112"/>
      <c r="FTP54" s="112"/>
      <c r="FTQ54" s="112"/>
      <c r="FTR54" s="112"/>
      <c r="FTS54" s="112"/>
      <c r="FTT54" s="112"/>
      <c r="FTU54" s="112"/>
      <c r="FTV54" s="112"/>
      <c r="FTW54" s="112"/>
      <c r="FTX54" s="112"/>
      <c r="FTY54" s="112"/>
      <c r="FTZ54" s="112"/>
      <c r="FUA54" s="112"/>
      <c r="FUB54" s="112"/>
      <c r="FUC54" s="112"/>
      <c r="FUD54" s="112"/>
      <c r="FUE54" s="112"/>
      <c r="FUF54" s="112"/>
      <c r="FUG54" s="112"/>
      <c r="FUH54" s="112"/>
      <c r="FUI54" s="112"/>
      <c r="FUJ54" s="112"/>
      <c r="FUK54" s="112"/>
      <c r="FUL54" s="112"/>
      <c r="FUM54" s="112"/>
      <c r="FUN54" s="112"/>
      <c r="FUO54" s="112"/>
      <c r="FUP54" s="112"/>
      <c r="FUQ54" s="112"/>
      <c r="FUR54" s="112"/>
      <c r="FUS54" s="112"/>
      <c r="FUT54" s="112"/>
      <c r="FUU54" s="112"/>
      <c r="FUV54" s="112"/>
      <c r="FUW54" s="112"/>
      <c r="FUX54" s="112"/>
      <c r="FUY54" s="112"/>
      <c r="FUZ54" s="112"/>
      <c r="FVA54" s="112"/>
      <c r="FVB54" s="112"/>
      <c r="FVC54" s="112"/>
      <c r="FVD54" s="112"/>
      <c r="FVE54" s="112"/>
      <c r="FVF54" s="112"/>
      <c r="FVG54" s="112"/>
      <c r="FVH54" s="112"/>
      <c r="FVI54" s="112"/>
      <c r="FVJ54" s="112"/>
      <c r="FVK54" s="112"/>
      <c r="FVL54" s="112"/>
      <c r="FVM54" s="112"/>
      <c r="FVN54" s="112"/>
      <c r="FVO54" s="112"/>
      <c r="FVP54" s="112"/>
      <c r="FVQ54" s="112"/>
      <c r="FVR54" s="112"/>
      <c r="FVS54" s="112"/>
      <c r="FVT54" s="112"/>
      <c r="FVU54" s="112"/>
      <c r="FVV54" s="112"/>
      <c r="FVW54" s="112"/>
      <c r="FVX54" s="112"/>
      <c r="FVY54" s="112"/>
      <c r="FVZ54" s="112"/>
      <c r="FWA54" s="112"/>
      <c r="FWB54" s="112"/>
      <c r="FWC54" s="112"/>
      <c r="FWD54" s="112"/>
      <c r="FWE54" s="112"/>
      <c r="FWF54" s="112"/>
      <c r="FWG54" s="112"/>
      <c r="FWH54" s="112"/>
      <c r="FWI54" s="112"/>
      <c r="FWJ54" s="112"/>
      <c r="FWK54" s="112"/>
      <c r="FWL54" s="112"/>
      <c r="FWM54" s="112"/>
      <c r="FWN54" s="112"/>
      <c r="FWO54" s="112"/>
      <c r="FWP54" s="112"/>
      <c r="FWQ54" s="112"/>
      <c r="FWR54" s="112"/>
      <c r="FWS54" s="112"/>
      <c r="FWT54" s="112"/>
      <c r="FWU54" s="112"/>
      <c r="FWV54" s="112"/>
      <c r="FWW54" s="112"/>
      <c r="FWX54" s="112"/>
      <c r="FWY54" s="112"/>
      <c r="FWZ54" s="112"/>
      <c r="FXA54" s="112"/>
      <c r="FXB54" s="112"/>
      <c r="FXC54" s="112"/>
      <c r="FXD54" s="112"/>
      <c r="FXE54" s="112"/>
      <c r="FXF54" s="112"/>
      <c r="FXG54" s="112"/>
      <c r="FXH54" s="112"/>
      <c r="FXI54" s="112"/>
      <c r="FXJ54" s="112"/>
      <c r="FXK54" s="112"/>
      <c r="FXL54" s="112"/>
      <c r="FXM54" s="112"/>
      <c r="FXN54" s="112"/>
      <c r="FXO54" s="112"/>
      <c r="FXP54" s="112"/>
      <c r="FXQ54" s="112"/>
      <c r="FXR54" s="112"/>
      <c r="FXS54" s="112"/>
      <c r="FXT54" s="112"/>
      <c r="FXU54" s="112"/>
      <c r="FXV54" s="112"/>
      <c r="FXW54" s="112"/>
      <c r="FXX54" s="112"/>
      <c r="FXY54" s="112"/>
      <c r="FXZ54" s="112"/>
      <c r="FYA54" s="112"/>
      <c r="FYB54" s="112"/>
      <c r="FYC54" s="112"/>
      <c r="FYD54" s="112"/>
      <c r="FYE54" s="112"/>
      <c r="FYF54" s="112"/>
      <c r="FYG54" s="112"/>
      <c r="FYH54" s="112"/>
      <c r="FYI54" s="112"/>
      <c r="FYJ54" s="112"/>
      <c r="FYK54" s="112"/>
      <c r="FYL54" s="112"/>
      <c r="FYM54" s="112"/>
      <c r="FYN54" s="112"/>
      <c r="FYO54" s="112"/>
      <c r="FYP54" s="112"/>
      <c r="FYQ54" s="112"/>
      <c r="FYR54" s="112"/>
      <c r="FYS54" s="112"/>
      <c r="FYT54" s="112"/>
      <c r="FYU54" s="112"/>
      <c r="FYV54" s="112"/>
      <c r="FYW54" s="112"/>
      <c r="FYX54" s="112"/>
      <c r="FYY54" s="112"/>
      <c r="FYZ54" s="112"/>
      <c r="FZA54" s="112"/>
      <c r="FZB54" s="112"/>
      <c r="FZC54" s="112"/>
      <c r="FZD54" s="112"/>
      <c r="FZE54" s="112"/>
      <c r="FZF54" s="112"/>
      <c r="FZG54" s="112"/>
      <c r="FZH54" s="112"/>
      <c r="FZI54" s="112"/>
      <c r="FZJ54" s="112"/>
      <c r="FZK54" s="112"/>
      <c r="FZL54" s="112"/>
      <c r="FZM54" s="112"/>
      <c r="FZN54" s="112"/>
      <c r="FZO54" s="112"/>
      <c r="FZP54" s="112"/>
      <c r="FZQ54" s="112"/>
      <c r="FZR54" s="112"/>
      <c r="FZS54" s="112"/>
      <c r="FZT54" s="112"/>
      <c r="FZU54" s="112"/>
      <c r="FZV54" s="112"/>
      <c r="FZW54" s="112"/>
      <c r="FZX54" s="112"/>
      <c r="FZY54" s="112"/>
      <c r="FZZ54" s="112"/>
      <c r="GAA54" s="112"/>
      <c r="GAB54" s="112"/>
      <c r="GAC54" s="112"/>
      <c r="GAD54" s="112"/>
      <c r="GAE54" s="112"/>
      <c r="GAF54" s="112"/>
      <c r="GAG54" s="112"/>
      <c r="GAH54" s="112"/>
      <c r="GAI54" s="112"/>
      <c r="GAJ54" s="112"/>
      <c r="GAK54" s="112"/>
      <c r="GAL54" s="112"/>
      <c r="GAM54" s="112"/>
      <c r="GAN54" s="112"/>
      <c r="GAO54" s="112"/>
      <c r="GAP54" s="112"/>
      <c r="GAQ54" s="112"/>
      <c r="GAR54" s="112"/>
      <c r="GAS54" s="112"/>
      <c r="GAT54" s="112"/>
      <c r="GAU54" s="112"/>
      <c r="GAV54" s="112"/>
      <c r="GAW54" s="112"/>
      <c r="GAX54" s="112"/>
      <c r="GAY54" s="112"/>
      <c r="GAZ54" s="112"/>
      <c r="GBA54" s="112"/>
      <c r="GBB54" s="112"/>
      <c r="GBC54" s="112"/>
      <c r="GBD54" s="112"/>
      <c r="GBE54" s="112"/>
      <c r="GBF54" s="112"/>
      <c r="GBG54" s="112"/>
      <c r="GBH54" s="112"/>
      <c r="GBI54" s="112"/>
      <c r="GBJ54" s="112"/>
      <c r="GBK54" s="112"/>
      <c r="GBL54" s="112"/>
      <c r="GBM54" s="112"/>
      <c r="GBN54" s="112"/>
      <c r="GBO54" s="112"/>
      <c r="GBP54" s="112"/>
      <c r="GBQ54" s="112"/>
      <c r="GBR54" s="112"/>
      <c r="GBS54" s="112"/>
      <c r="GBT54" s="112"/>
      <c r="GBU54" s="112"/>
      <c r="GBV54" s="112"/>
      <c r="GBW54" s="112"/>
      <c r="GBX54" s="112"/>
      <c r="GBY54" s="112"/>
      <c r="GBZ54" s="112"/>
      <c r="GCA54" s="112"/>
      <c r="GCB54" s="112"/>
      <c r="GCC54" s="112"/>
      <c r="GCD54" s="112"/>
      <c r="GCE54" s="112"/>
      <c r="GCF54" s="112"/>
      <c r="GCG54" s="112"/>
      <c r="GCH54" s="112"/>
      <c r="GCI54" s="112"/>
      <c r="GCJ54" s="112"/>
      <c r="GCK54" s="112"/>
      <c r="GCL54" s="112"/>
      <c r="GCM54" s="112"/>
      <c r="GCN54" s="112"/>
      <c r="GCO54" s="112"/>
      <c r="GCP54" s="112"/>
      <c r="GCQ54" s="112"/>
      <c r="GCR54" s="112"/>
      <c r="GCS54" s="112"/>
      <c r="GCT54" s="112"/>
      <c r="GCU54" s="112"/>
      <c r="GCV54" s="112"/>
      <c r="GCW54" s="112"/>
      <c r="GCX54" s="112"/>
      <c r="GCY54" s="112"/>
      <c r="GCZ54" s="112"/>
      <c r="GDA54" s="112"/>
      <c r="GDB54" s="112"/>
      <c r="GDC54" s="112"/>
      <c r="GDD54" s="112"/>
      <c r="GDE54" s="112"/>
      <c r="GDF54" s="112"/>
      <c r="GDG54" s="112"/>
      <c r="GDH54" s="112"/>
      <c r="GDI54" s="112"/>
      <c r="GDJ54" s="112"/>
      <c r="GDK54" s="112"/>
      <c r="GDL54" s="112"/>
      <c r="GDM54" s="112"/>
      <c r="GDN54" s="112"/>
      <c r="GDO54" s="112"/>
      <c r="GDP54" s="112"/>
      <c r="GDQ54" s="112"/>
      <c r="GDR54" s="112"/>
      <c r="GDS54" s="112"/>
      <c r="GDT54" s="112"/>
      <c r="GDU54" s="112"/>
      <c r="GDV54" s="112"/>
      <c r="GDW54" s="112"/>
      <c r="GDX54" s="112"/>
      <c r="GDY54" s="112"/>
      <c r="GDZ54" s="112"/>
      <c r="GEA54" s="112"/>
      <c r="GEB54" s="112"/>
      <c r="GEC54" s="112"/>
      <c r="GED54" s="112"/>
      <c r="GEE54" s="112"/>
      <c r="GEF54" s="112"/>
      <c r="GEG54" s="112"/>
      <c r="GEH54" s="112"/>
      <c r="GEI54" s="112"/>
      <c r="GEJ54" s="112"/>
      <c r="GEK54" s="112"/>
      <c r="GEL54" s="112"/>
      <c r="GEM54" s="112"/>
      <c r="GEN54" s="112"/>
      <c r="GEO54" s="112"/>
      <c r="GEP54" s="112"/>
      <c r="GEQ54" s="112"/>
      <c r="GER54" s="112"/>
      <c r="GES54" s="112"/>
      <c r="GET54" s="112"/>
      <c r="GEU54" s="112"/>
      <c r="GEV54" s="112"/>
      <c r="GEW54" s="112"/>
      <c r="GEX54" s="112"/>
      <c r="GEY54" s="112"/>
      <c r="GEZ54" s="112"/>
      <c r="GFA54" s="112"/>
      <c r="GFB54" s="112"/>
      <c r="GFC54" s="112"/>
      <c r="GFD54" s="112"/>
      <c r="GFE54" s="112"/>
      <c r="GFF54" s="112"/>
      <c r="GFG54" s="112"/>
      <c r="GFH54" s="112"/>
      <c r="GFI54" s="112"/>
      <c r="GFJ54" s="112"/>
      <c r="GFK54" s="112"/>
      <c r="GFL54" s="112"/>
      <c r="GFM54" s="112"/>
      <c r="GFN54" s="112"/>
      <c r="GFO54" s="112"/>
      <c r="GFP54" s="112"/>
      <c r="GFQ54" s="112"/>
      <c r="GFR54" s="112"/>
      <c r="GFS54" s="112"/>
      <c r="GFT54" s="112"/>
      <c r="GFU54" s="112"/>
      <c r="GFV54" s="112"/>
      <c r="GFW54" s="112"/>
      <c r="GFX54" s="112"/>
      <c r="GFY54" s="112"/>
      <c r="GFZ54" s="112"/>
      <c r="GGA54" s="112"/>
      <c r="GGB54" s="112"/>
      <c r="GGC54" s="112"/>
      <c r="GGD54" s="112"/>
      <c r="GGE54" s="112"/>
      <c r="GGF54" s="112"/>
      <c r="GGG54" s="112"/>
      <c r="GGH54" s="112"/>
      <c r="GGI54" s="112"/>
      <c r="GGJ54" s="112"/>
      <c r="GGK54" s="112"/>
      <c r="GGL54" s="112"/>
      <c r="GGM54" s="112"/>
      <c r="GGN54" s="112"/>
      <c r="GGO54" s="112"/>
      <c r="GGP54" s="112"/>
      <c r="GGQ54" s="112"/>
      <c r="GGR54" s="112"/>
      <c r="GGS54" s="112"/>
      <c r="GGT54" s="112"/>
      <c r="GGU54" s="112"/>
      <c r="GGV54" s="112"/>
      <c r="GGW54" s="112"/>
      <c r="GGX54" s="112"/>
      <c r="GGY54" s="112"/>
      <c r="GGZ54" s="112"/>
      <c r="GHA54" s="112"/>
      <c r="GHB54" s="112"/>
      <c r="GHC54" s="112"/>
      <c r="GHD54" s="112"/>
      <c r="GHE54" s="112"/>
      <c r="GHF54" s="112"/>
      <c r="GHG54" s="112"/>
      <c r="GHH54" s="112"/>
      <c r="GHI54" s="112"/>
      <c r="GHJ54" s="112"/>
      <c r="GHK54" s="112"/>
      <c r="GHL54" s="112"/>
      <c r="GHM54" s="112"/>
      <c r="GHN54" s="112"/>
      <c r="GHO54" s="112"/>
      <c r="GHP54" s="112"/>
      <c r="GHQ54" s="112"/>
      <c r="GHR54" s="112"/>
      <c r="GHS54" s="112"/>
      <c r="GHT54" s="112"/>
      <c r="GHU54" s="112"/>
      <c r="GHV54" s="112"/>
      <c r="GHW54" s="112"/>
      <c r="GHX54" s="112"/>
      <c r="GHY54" s="112"/>
      <c r="GHZ54" s="112"/>
      <c r="GIA54" s="112"/>
      <c r="GIB54" s="112"/>
      <c r="GIC54" s="112"/>
      <c r="GID54" s="112"/>
      <c r="GIE54" s="112"/>
      <c r="GIF54" s="112"/>
      <c r="GIG54" s="112"/>
      <c r="GIH54" s="112"/>
      <c r="GII54" s="112"/>
      <c r="GIJ54" s="112"/>
      <c r="GIK54" s="112"/>
      <c r="GIL54" s="112"/>
      <c r="GIM54" s="112"/>
      <c r="GIN54" s="112"/>
      <c r="GIO54" s="112"/>
      <c r="GIP54" s="112"/>
      <c r="GIQ54" s="112"/>
      <c r="GIR54" s="112"/>
      <c r="GIS54" s="112"/>
      <c r="GIT54" s="112"/>
      <c r="GIU54" s="112"/>
      <c r="GIV54" s="112"/>
      <c r="GIW54" s="112"/>
      <c r="GIX54" s="112"/>
      <c r="GIY54" s="112"/>
      <c r="GIZ54" s="112"/>
      <c r="GJA54" s="112"/>
      <c r="GJB54" s="112"/>
      <c r="GJC54" s="112"/>
      <c r="GJD54" s="112"/>
      <c r="GJE54" s="112"/>
      <c r="GJF54" s="112"/>
      <c r="GJG54" s="112"/>
      <c r="GJH54" s="112"/>
      <c r="GJI54" s="112"/>
      <c r="GJJ54" s="112"/>
      <c r="GJK54" s="112"/>
      <c r="GJL54" s="112"/>
      <c r="GJM54" s="112"/>
      <c r="GJN54" s="112"/>
      <c r="GJO54" s="112"/>
      <c r="GJP54" s="112"/>
      <c r="GJQ54" s="112"/>
      <c r="GJR54" s="112"/>
      <c r="GJS54" s="112"/>
      <c r="GJT54" s="112"/>
      <c r="GJU54" s="112"/>
      <c r="GJV54" s="112"/>
      <c r="GJW54" s="112"/>
      <c r="GJX54" s="112"/>
      <c r="GJY54" s="112"/>
      <c r="GJZ54" s="112"/>
      <c r="GKA54" s="112"/>
      <c r="GKB54" s="112"/>
      <c r="GKC54" s="112"/>
      <c r="GKD54" s="112"/>
      <c r="GKE54" s="112"/>
      <c r="GKF54" s="112"/>
      <c r="GKG54" s="112"/>
      <c r="GKH54" s="112"/>
      <c r="GKI54" s="112"/>
      <c r="GKJ54" s="112"/>
      <c r="GKK54" s="112"/>
      <c r="GKL54" s="112"/>
      <c r="GKM54" s="112"/>
      <c r="GKN54" s="112"/>
      <c r="GKO54" s="112"/>
      <c r="GKP54" s="112"/>
      <c r="GKQ54" s="112"/>
      <c r="GKR54" s="112"/>
      <c r="GKS54" s="112"/>
      <c r="GKT54" s="112"/>
      <c r="GKU54" s="112"/>
      <c r="GKV54" s="112"/>
      <c r="GKW54" s="112"/>
      <c r="GKX54" s="112"/>
      <c r="GKY54" s="112"/>
      <c r="GKZ54" s="112"/>
      <c r="GLA54" s="112"/>
      <c r="GLB54" s="112"/>
      <c r="GLC54" s="112"/>
      <c r="GLD54" s="112"/>
      <c r="GLE54" s="112"/>
      <c r="GLF54" s="112"/>
      <c r="GLG54" s="112"/>
      <c r="GLH54" s="112"/>
      <c r="GLI54" s="112"/>
      <c r="GLJ54" s="112"/>
      <c r="GLK54" s="112"/>
      <c r="GLL54" s="112"/>
      <c r="GLM54" s="112"/>
      <c r="GLN54" s="112"/>
      <c r="GLO54" s="112"/>
      <c r="GLP54" s="112"/>
      <c r="GLQ54" s="112"/>
      <c r="GLR54" s="112"/>
      <c r="GLS54" s="112"/>
      <c r="GLT54" s="112"/>
      <c r="GLU54" s="112"/>
      <c r="GLV54" s="112"/>
      <c r="GLW54" s="112"/>
      <c r="GLX54" s="112"/>
      <c r="GLY54" s="112"/>
      <c r="GLZ54" s="112"/>
      <c r="GMA54" s="112"/>
      <c r="GMB54" s="112"/>
      <c r="GMC54" s="112"/>
      <c r="GMD54" s="112"/>
      <c r="GME54" s="112"/>
      <c r="GMF54" s="112"/>
      <c r="GMG54" s="112"/>
      <c r="GMH54" s="112"/>
      <c r="GMI54" s="112"/>
      <c r="GMJ54" s="112"/>
      <c r="GMK54" s="112"/>
      <c r="GML54" s="112"/>
      <c r="GMM54" s="112"/>
      <c r="GMN54" s="112"/>
      <c r="GMO54" s="112"/>
      <c r="GMP54" s="112"/>
      <c r="GMQ54" s="112"/>
      <c r="GMR54" s="112"/>
      <c r="GMS54" s="112"/>
      <c r="GMT54" s="112"/>
      <c r="GMU54" s="112"/>
      <c r="GMV54" s="112"/>
      <c r="GMW54" s="112"/>
      <c r="GMX54" s="112"/>
      <c r="GMY54" s="112"/>
      <c r="GMZ54" s="112"/>
      <c r="GNA54" s="112"/>
      <c r="GNB54" s="112"/>
      <c r="GNC54" s="112"/>
      <c r="GND54" s="112"/>
      <c r="GNE54" s="112"/>
      <c r="GNF54" s="112"/>
      <c r="GNG54" s="112"/>
      <c r="GNH54" s="112"/>
      <c r="GNI54" s="112"/>
      <c r="GNJ54" s="112"/>
      <c r="GNK54" s="112"/>
      <c r="GNL54" s="112"/>
      <c r="GNM54" s="112"/>
      <c r="GNN54" s="112"/>
      <c r="GNO54" s="112"/>
      <c r="GNP54" s="112"/>
      <c r="GNQ54" s="112"/>
      <c r="GNR54" s="112"/>
      <c r="GNS54" s="112"/>
      <c r="GNT54" s="112"/>
      <c r="GNU54" s="112"/>
      <c r="GNV54" s="112"/>
      <c r="GNW54" s="112"/>
      <c r="GNX54" s="112"/>
      <c r="GNY54" s="112"/>
      <c r="GNZ54" s="112"/>
      <c r="GOA54" s="112"/>
      <c r="GOB54" s="112"/>
      <c r="GOC54" s="112"/>
      <c r="GOD54" s="112"/>
      <c r="GOE54" s="112"/>
      <c r="GOF54" s="112"/>
      <c r="GOG54" s="112"/>
      <c r="GOH54" s="112"/>
      <c r="GOI54" s="112"/>
      <c r="GOJ54" s="112"/>
      <c r="GOK54" s="112"/>
      <c r="GOL54" s="112"/>
      <c r="GOM54" s="112"/>
      <c r="GON54" s="112"/>
      <c r="GOO54" s="112"/>
      <c r="GOP54" s="112"/>
      <c r="GOQ54" s="112"/>
      <c r="GOR54" s="112"/>
      <c r="GOS54" s="112"/>
      <c r="GOT54" s="112"/>
      <c r="GOU54" s="112"/>
      <c r="GOV54" s="112"/>
      <c r="GOW54" s="112"/>
      <c r="GOX54" s="112"/>
      <c r="GOY54" s="112"/>
      <c r="GOZ54" s="112"/>
      <c r="GPA54" s="112"/>
      <c r="GPB54" s="112"/>
      <c r="GPC54" s="112"/>
      <c r="GPD54" s="112"/>
      <c r="GPE54" s="112"/>
      <c r="GPF54" s="112"/>
      <c r="GPG54" s="112"/>
      <c r="GPH54" s="112"/>
      <c r="GPI54" s="112"/>
      <c r="GPJ54" s="112"/>
      <c r="GPK54" s="112"/>
      <c r="GPL54" s="112"/>
      <c r="GPM54" s="112"/>
      <c r="GPN54" s="112"/>
      <c r="GPO54" s="112"/>
      <c r="GPP54" s="112"/>
      <c r="GPQ54" s="112"/>
      <c r="GPR54" s="112"/>
      <c r="GPS54" s="112"/>
      <c r="GPT54" s="112"/>
      <c r="GPU54" s="112"/>
      <c r="GPV54" s="112"/>
      <c r="GPW54" s="112"/>
      <c r="GPX54" s="112"/>
      <c r="GPY54" s="112"/>
      <c r="GPZ54" s="112"/>
      <c r="GQA54" s="112"/>
      <c r="GQB54" s="112"/>
      <c r="GQC54" s="112"/>
      <c r="GQD54" s="112"/>
      <c r="GQE54" s="112"/>
      <c r="GQF54" s="112"/>
      <c r="GQG54" s="112"/>
      <c r="GQH54" s="112"/>
      <c r="GQI54" s="112"/>
      <c r="GQJ54" s="112"/>
      <c r="GQK54" s="112"/>
      <c r="GQL54" s="112"/>
      <c r="GQM54" s="112"/>
      <c r="GQN54" s="112"/>
      <c r="GQO54" s="112"/>
      <c r="GQP54" s="112"/>
      <c r="GQQ54" s="112"/>
      <c r="GQR54" s="112"/>
      <c r="GQS54" s="112"/>
      <c r="GQT54" s="112"/>
      <c r="GQU54" s="112"/>
      <c r="GQV54" s="112"/>
      <c r="GQW54" s="112"/>
      <c r="GQX54" s="112"/>
      <c r="GQY54" s="112"/>
      <c r="GQZ54" s="112"/>
      <c r="GRA54" s="112"/>
      <c r="GRB54" s="112"/>
      <c r="GRC54" s="112"/>
      <c r="GRD54" s="112"/>
      <c r="GRE54" s="112"/>
      <c r="GRF54" s="112"/>
      <c r="GRG54" s="112"/>
      <c r="GRH54" s="112"/>
      <c r="GRI54" s="112"/>
      <c r="GRJ54" s="112"/>
      <c r="GRK54" s="112"/>
      <c r="GRL54" s="112"/>
      <c r="GRM54" s="112"/>
      <c r="GRN54" s="112"/>
      <c r="GRO54" s="112"/>
      <c r="GRP54" s="112"/>
      <c r="GRQ54" s="112"/>
      <c r="GRR54" s="112"/>
      <c r="GRS54" s="112"/>
      <c r="GRT54" s="112"/>
      <c r="GRU54" s="112"/>
      <c r="GRV54" s="112"/>
      <c r="GRW54" s="112"/>
      <c r="GRX54" s="112"/>
      <c r="GRY54" s="112"/>
      <c r="GRZ54" s="112"/>
      <c r="GSA54" s="112"/>
      <c r="GSB54" s="112"/>
      <c r="GSC54" s="112"/>
      <c r="GSD54" s="112"/>
      <c r="GSE54" s="112"/>
      <c r="GSF54" s="112"/>
      <c r="GSG54" s="112"/>
      <c r="GSH54" s="112"/>
      <c r="GSI54" s="112"/>
      <c r="GSJ54" s="112"/>
      <c r="GSK54" s="112"/>
      <c r="GSL54" s="112"/>
      <c r="GSM54" s="112"/>
      <c r="GSN54" s="112"/>
      <c r="GSO54" s="112"/>
      <c r="GSP54" s="112"/>
      <c r="GSQ54" s="112"/>
      <c r="GSR54" s="112"/>
      <c r="GSS54" s="112"/>
      <c r="GST54" s="112"/>
      <c r="GSU54" s="112"/>
      <c r="GSV54" s="112"/>
      <c r="GSW54" s="112"/>
      <c r="GSX54" s="112"/>
      <c r="GSY54" s="112"/>
      <c r="GSZ54" s="112"/>
      <c r="GTA54" s="112"/>
      <c r="GTB54" s="112"/>
      <c r="GTC54" s="112"/>
      <c r="GTD54" s="112"/>
      <c r="GTE54" s="112"/>
      <c r="GTF54" s="112"/>
      <c r="GTG54" s="112"/>
      <c r="GTH54" s="112"/>
      <c r="GTI54" s="112"/>
      <c r="GTJ54" s="112"/>
      <c r="GTK54" s="112"/>
      <c r="GTL54" s="112"/>
      <c r="GTM54" s="112"/>
      <c r="GTN54" s="112"/>
      <c r="GTO54" s="112"/>
      <c r="GTP54" s="112"/>
      <c r="GTQ54" s="112"/>
      <c r="GTR54" s="112"/>
      <c r="GTS54" s="112"/>
      <c r="GTT54" s="112"/>
      <c r="GTU54" s="112"/>
      <c r="GTV54" s="112"/>
      <c r="GTW54" s="112"/>
      <c r="GTX54" s="112"/>
      <c r="GTY54" s="112"/>
      <c r="GTZ54" s="112"/>
      <c r="GUA54" s="112"/>
      <c r="GUB54" s="112"/>
      <c r="GUC54" s="112"/>
      <c r="GUD54" s="112"/>
      <c r="GUE54" s="112"/>
      <c r="GUF54" s="112"/>
      <c r="GUG54" s="112"/>
      <c r="GUH54" s="112"/>
      <c r="GUI54" s="112"/>
      <c r="GUJ54" s="112"/>
      <c r="GUK54" s="112"/>
      <c r="GUL54" s="112"/>
      <c r="GUM54" s="112"/>
      <c r="GUN54" s="112"/>
      <c r="GUO54" s="112"/>
      <c r="GUP54" s="112"/>
      <c r="GUQ54" s="112"/>
      <c r="GUR54" s="112"/>
      <c r="GUS54" s="112"/>
      <c r="GUT54" s="112"/>
      <c r="GUU54" s="112"/>
      <c r="GUV54" s="112"/>
      <c r="GUW54" s="112"/>
      <c r="GUX54" s="112"/>
      <c r="GUY54" s="112"/>
      <c r="GUZ54" s="112"/>
      <c r="GVA54" s="112"/>
      <c r="GVB54" s="112"/>
      <c r="GVC54" s="112"/>
      <c r="GVD54" s="112"/>
      <c r="GVE54" s="112"/>
      <c r="GVF54" s="112"/>
      <c r="GVG54" s="112"/>
      <c r="GVH54" s="112"/>
      <c r="GVI54" s="112"/>
      <c r="GVJ54" s="112"/>
      <c r="GVK54" s="112"/>
      <c r="GVL54" s="112"/>
      <c r="GVM54" s="112"/>
      <c r="GVN54" s="112"/>
      <c r="GVO54" s="112"/>
      <c r="GVP54" s="112"/>
      <c r="GVQ54" s="112"/>
      <c r="GVR54" s="112"/>
      <c r="GVS54" s="112"/>
      <c r="GVT54" s="112"/>
      <c r="GVU54" s="112"/>
      <c r="GVV54" s="112"/>
      <c r="GVW54" s="112"/>
      <c r="GVX54" s="112"/>
      <c r="GVY54" s="112"/>
      <c r="GVZ54" s="112"/>
      <c r="GWA54" s="112"/>
      <c r="GWB54" s="112"/>
      <c r="GWC54" s="112"/>
      <c r="GWD54" s="112"/>
      <c r="GWE54" s="112"/>
      <c r="GWF54" s="112"/>
      <c r="GWG54" s="112"/>
      <c r="GWH54" s="112"/>
      <c r="GWI54" s="112"/>
      <c r="GWJ54" s="112"/>
      <c r="GWK54" s="112"/>
      <c r="GWL54" s="112"/>
      <c r="GWM54" s="112"/>
      <c r="GWN54" s="112"/>
      <c r="GWO54" s="112"/>
      <c r="GWP54" s="112"/>
      <c r="GWQ54" s="112"/>
      <c r="GWR54" s="112"/>
      <c r="GWS54" s="112"/>
      <c r="GWT54" s="112"/>
      <c r="GWU54" s="112"/>
      <c r="GWV54" s="112"/>
      <c r="GWW54" s="112"/>
      <c r="GWX54" s="112"/>
      <c r="GWY54" s="112"/>
      <c r="GWZ54" s="112"/>
      <c r="GXA54" s="112"/>
      <c r="GXB54" s="112"/>
      <c r="GXC54" s="112"/>
      <c r="GXD54" s="112"/>
      <c r="GXE54" s="112"/>
      <c r="GXF54" s="112"/>
      <c r="GXG54" s="112"/>
      <c r="GXH54" s="112"/>
      <c r="GXI54" s="112"/>
      <c r="GXJ54" s="112"/>
      <c r="GXK54" s="112"/>
      <c r="GXL54" s="112"/>
      <c r="GXM54" s="112"/>
      <c r="GXN54" s="112"/>
      <c r="GXO54" s="112"/>
      <c r="GXP54" s="112"/>
      <c r="GXQ54" s="112"/>
      <c r="GXR54" s="112"/>
      <c r="GXS54" s="112"/>
      <c r="GXT54" s="112"/>
      <c r="GXU54" s="112"/>
      <c r="GXV54" s="112"/>
      <c r="GXW54" s="112"/>
      <c r="GXX54" s="112"/>
      <c r="GXY54" s="112"/>
      <c r="GXZ54" s="112"/>
      <c r="GYA54" s="112"/>
      <c r="GYB54" s="112"/>
      <c r="GYC54" s="112"/>
      <c r="GYD54" s="112"/>
      <c r="GYE54" s="112"/>
      <c r="GYF54" s="112"/>
      <c r="GYG54" s="112"/>
      <c r="GYH54" s="112"/>
      <c r="GYI54" s="112"/>
      <c r="GYJ54" s="112"/>
      <c r="GYK54" s="112"/>
      <c r="GYL54" s="112"/>
      <c r="GYM54" s="112"/>
      <c r="GYN54" s="112"/>
      <c r="GYO54" s="112"/>
      <c r="GYP54" s="112"/>
      <c r="GYQ54" s="112"/>
      <c r="GYR54" s="112"/>
      <c r="GYS54" s="112"/>
      <c r="GYT54" s="112"/>
      <c r="GYU54" s="112"/>
      <c r="GYV54" s="112"/>
      <c r="GYW54" s="112"/>
      <c r="GYX54" s="112"/>
      <c r="GYY54" s="112"/>
      <c r="GYZ54" s="112"/>
      <c r="GZA54" s="112"/>
      <c r="GZB54" s="112"/>
      <c r="GZC54" s="112"/>
      <c r="GZD54" s="112"/>
      <c r="GZE54" s="112"/>
      <c r="GZF54" s="112"/>
      <c r="GZG54" s="112"/>
      <c r="GZH54" s="112"/>
      <c r="GZI54" s="112"/>
      <c r="GZJ54" s="112"/>
      <c r="GZK54" s="112"/>
      <c r="GZL54" s="112"/>
      <c r="GZM54" s="112"/>
      <c r="GZN54" s="112"/>
      <c r="GZO54" s="112"/>
      <c r="GZP54" s="112"/>
      <c r="GZQ54" s="112"/>
      <c r="GZR54" s="112"/>
      <c r="GZS54" s="112"/>
      <c r="GZT54" s="112"/>
      <c r="GZU54" s="112"/>
      <c r="GZV54" s="112"/>
      <c r="GZW54" s="112"/>
      <c r="GZX54" s="112"/>
      <c r="GZY54" s="112"/>
      <c r="GZZ54" s="112"/>
      <c r="HAA54" s="112"/>
      <c r="HAB54" s="112"/>
      <c r="HAC54" s="112"/>
      <c r="HAD54" s="112"/>
      <c r="HAE54" s="112"/>
      <c r="HAF54" s="112"/>
      <c r="HAG54" s="112"/>
      <c r="HAH54" s="112"/>
      <c r="HAI54" s="112"/>
      <c r="HAJ54" s="112"/>
      <c r="HAK54" s="112"/>
      <c r="HAL54" s="112"/>
      <c r="HAM54" s="112"/>
      <c r="HAN54" s="112"/>
      <c r="HAO54" s="112"/>
      <c r="HAP54" s="112"/>
      <c r="HAQ54" s="112"/>
      <c r="HAR54" s="112"/>
      <c r="HAS54" s="112"/>
      <c r="HAT54" s="112"/>
      <c r="HAU54" s="112"/>
      <c r="HAV54" s="112"/>
      <c r="HAW54" s="112"/>
      <c r="HAX54" s="112"/>
      <c r="HAY54" s="112"/>
      <c r="HAZ54" s="112"/>
      <c r="HBA54" s="112"/>
      <c r="HBB54" s="112"/>
      <c r="HBC54" s="112"/>
      <c r="HBD54" s="112"/>
      <c r="HBE54" s="112"/>
      <c r="HBF54" s="112"/>
      <c r="HBG54" s="112"/>
      <c r="HBH54" s="112"/>
      <c r="HBI54" s="112"/>
      <c r="HBJ54" s="112"/>
      <c r="HBK54" s="112"/>
      <c r="HBL54" s="112"/>
      <c r="HBM54" s="112"/>
      <c r="HBN54" s="112"/>
      <c r="HBO54" s="112"/>
      <c r="HBP54" s="112"/>
      <c r="HBQ54" s="112"/>
      <c r="HBR54" s="112"/>
      <c r="HBS54" s="112"/>
      <c r="HBT54" s="112"/>
      <c r="HBU54" s="112"/>
      <c r="HBV54" s="112"/>
      <c r="HBW54" s="112"/>
      <c r="HBX54" s="112"/>
      <c r="HBY54" s="112"/>
      <c r="HBZ54" s="112"/>
      <c r="HCA54" s="112"/>
      <c r="HCB54" s="112"/>
      <c r="HCC54" s="112"/>
      <c r="HCD54" s="112"/>
      <c r="HCE54" s="112"/>
      <c r="HCF54" s="112"/>
      <c r="HCG54" s="112"/>
      <c r="HCH54" s="112"/>
      <c r="HCI54" s="112"/>
      <c r="HCJ54" s="112"/>
      <c r="HCK54" s="112"/>
      <c r="HCL54" s="112"/>
      <c r="HCM54" s="112"/>
      <c r="HCN54" s="112"/>
      <c r="HCO54" s="112"/>
      <c r="HCP54" s="112"/>
      <c r="HCQ54" s="112"/>
      <c r="HCR54" s="112"/>
      <c r="HCS54" s="112"/>
      <c r="HCT54" s="112"/>
      <c r="HCU54" s="112"/>
      <c r="HCV54" s="112"/>
      <c r="HCW54" s="112"/>
      <c r="HCX54" s="112"/>
      <c r="HCY54" s="112"/>
      <c r="HCZ54" s="112"/>
      <c r="HDA54" s="112"/>
      <c r="HDB54" s="112"/>
      <c r="HDC54" s="112"/>
      <c r="HDD54" s="112"/>
      <c r="HDE54" s="112"/>
      <c r="HDF54" s="112"/>
      <c r="HDG54" s="112"/>
      <c r="HDH54" s="112"/>
      <c r="HDI54" s="112"/>
      <c r="HDJ54" s="112"/>
      <c r="HDK54" s="112"/>
      <c r="HDL54" s="112"/>
      <c r="HDM54" s="112"/>
      <c r="HDN54" s="112"/>
      <c r="HDO54" s="112"/>
      <c r="HDP54" s="112"/>
      <c r="HDQ54" s="112"/>
      <c r="HDR54" s="112"/>
      <c r="HDS54" s="112"/>
      <c r="HDT54" s="112"/>
      <c r="HDU54" s="112"/>
      <c r="HDV54" s="112"/>
      <c r="HDW54" s="112"/>
      <c r="HDX54" s="112"/>
      <c r="HDY54" s="112"/>
      <c r="HDZ54" s="112"/>
      <c r="HEA54" s="112"/>
      <c r="HEB54" s="112"/>
      <c r="HEC54" s="112"/>
      <c r="HED54" s="112"/>
      <c r="HEE54" s="112"/>
      <c r="HEF54" s="112"/>
      <c r="HEG54" s="112"/>
      <c r="HEH54" s="112"/>
      <c r="HEI54" s="112"/>
      <c r="HEJ54" s="112"/>
      <c r="HEK54" s="112"/>
      <c r="HEL54" s="112"/>
      <c r="HEM54" s="112"/>
      <c r="HEN54" s="112"/>
      <c r="HEO54" s="112"/>
      <c r="HEP54" s="112"/>
      <c r="HEQ54" s="112"/>
      <c r="HER54" s="112"/>
      <c r="HES54" s="112"/>
      <c r="HET54" s="112"/>
      <c r="HEU54" s="112"/>
      <c r="HEV54" s="112"/>
      <c r="HEW54" s="112"/>
      <c r="HEX54" s="112"/>
      <c r="HEY54" s="112"/>
      <c r="HEZ54" s="112"/>
      <c r="HFA54" s="112"/>
      <c r="HFB54" s="112"/>
      <c r="HFC54" s="112"/>
      <c r="HFD54" s="112"/>
      <c r="HFE54" s="112"/>
      <c r="HFF54" s="112"/>
      <c r="HFG54" s="112"/>
      <c r="HFH54" s="112"/>
      <c r="HFI54" s="112"/>
      <c r="HFJ54" s="112"/>
      <c r="HFK54" s="112"/>
      <c r="HFL54" s="112"/>
      <c r="HFM54" s="112"/>
      <c r="HFN54" s="112"/>
      <c r="HFO54" s="112"/>
      <c r="HFP54" s="112"/>
      <c r="HFQ54" s="112"/>
      <c r="HFR54" s="112"/>
      <c r="HFS54" s="112"/>
      <c r="HFT54" s="112"/>
      <c r="HFU54" s="112"/>
      <c r="HFV54" s="112"/>
      <c r="HFW54" s="112"/>
      <c r="HFX54" s="112"/>
      <c r="HFY54" s="112"/>
      <c r="HFZ54" s="112"/>
      <c r="HGA54" s="112"/>
      <c r="HGB54" s="112"/>
      <c r="HGC54" s="112"/>
      <c r="HGD54" s="112"/>
      <c r="HGE54" s="112"/>
      <c r="HGF54" s="112"/>
      <c r="HGG54" s="112"/>
      <c r="HGH54" s="112"/>
      <c r="HGI54" s="112"/>
      <c r="HGJ54" s="112"/>
      <c r="HGK54" s="112"/>
      <c r="HGL54" s="112"/>
      <c r="HGM54" s="112"/>
      <c r="HGN54" s="112"/>
      <c r="HGO54" s="112"/>
      <c r="HGP54" s="112"/>
      <c r="HGQ54" s="112"/>
      <c r="HGR54" s="112"/>
      <c r="HGS54" s="112"/>
      <c r="HGT54" s="112"/>
      <c r="HGU54" s="112"/>
      <c r="HGV54" s="112"/>
      <c r="HGW54" s="112"/>
      <c r="HGX54" s="112"/>
      <c r="HGY54" s="112"/>
      <c r="HGZ54" s="112"/>
      <c r="HHA54" s="112"/>
      <c r="HHB54" s="112"/>
      <c r="HHC54" s="112"/>
      <c r="HHD54" s="112"/>
      <c r="HHE54" s="112"/>
      <c r="HHF54" s="112"/>
      <c r="HHG54" s="112"/>
      <c r="HHH54" s="112"/>
      <c r="HHI54" s="112"/>
      <c r="HHJ54" s="112"/>
      <c r="HHK54" s="112"/>
      <c r="HHL54" s="112"/>
      <c r="HHM54" s="112"/>
      <c r="HHN54" s="112"/>
      <c r="HHO54" s="112"/>
      <c r="HHP54" s="112"/>
      <c r="HHQ54" s="112"/>
      <c r="HHR54" s="112"/>
      <c r="HHS54" s="112"/>
      <c r="HHT54" s="112"/>
      <c r="HHU54" s="112"/>
      <c r="HHV54" s="112"/>
      <c r="HHW54" s="112"/>
      <c r="HHX54" s="112"/>
      <c r="HHY54" s="112"/>
      <c r="HHZ54" s="112"/>
      <c r="HIA54" s="112"/>
      <c r="HIB54" s="112"/>
      <c r="HIC54" s="112"/>
      <c r="HID54" s="112"/>
      <c r="HIE54" s="112"/>
      <c r="HIF54" s="112"/>
      <c r="HIG54" s="112"/>
      <c r="HIH54" s="112"/>
      <c r="HII54" s="112"/>
      <c r="HIJ54" s="112"/>
      <c r="HIK54" s="112"/>
      <c r="HIL54" s="112"/>
      <c r="HIM54" s="112"/>
      <c r="HIN54" s="112"/>
      <c r="HIO54" s="112"/>
      <c r="HIP54" s="112"/>
      <c r="HIQ54" s="112"/>
      <c r="HIR54" s="112"/>
      <c r="HIS54" s="112"/>
      <c r="HIT54" s="112"/>
      <c r="HIU54" s="112"/>
      <c r="HIV54" s="112"/>
      <c r="HIW54" s="112"/>
      <c r="HIX54" s="112"/>
      <c r="HIY54" s="112"/>
      <c r="HIZ54" s="112"/>
      <c r="HJA54" s="112"/>
      <c r="HJB54" s="112"/>
      <c r="HJC54" s="112"/>
      <c r="HJD54" s="112"/>
      <c r="HJE54" s="112"/>
      <c r="HJF54" s="112"/>
      <c r="HJG54" s="112"/>
      <c r="HJH54" s="112"/>
      <c r="HJI54" s="112"/>
      <c r="HJJ54" s="112"/>
      <c r="HJK54" s="112"/>
      <c r="HJL54" s="112"/>
      <c r="HJM54" s="112"/>
      <c r="HJN54" s="112"/>
      <c r="HJO54" s="112"/>
      <c r="HJP54" s="112"/>
      <c r="HJQ54" s="112"/>
      <c r="HJR54" s="112"/>
      <c r="HJS54" s="112"/>
      <c r="HJT54" s="112"/>
      <c r="HJU54" s="112"/>
      <c r="HJV54" s="112"/>
      <c r="HJW54" s="112"/>
      <c r="HJX54" s="112"/>
      <c r="HJY54" s="112"/>
      <c r="HJZ54" s="112"/>
      <c r="HKA54" s="112"/>
      <c r="HKB54" s="112"/>
      <c r="HKC54" s="112"/>
      <c r="HKD54" s="112"/>
      <c r="HKE54" s="112"/>
      <c r="HKF54" s="112"/>
      <c r="HKG54" s="112"/>
      <c r="HKH54" s="112"/>
      <c r="HKI54" s="112"/>
      <c r="HKJ54" s="112"/>
      <c r="HKK54" s="112"/>
      <c r="HKL54" s="112"/>
      <c r="HKM54" s="112"/>
      <c r="HKN54" s="112"/>
      <c r="HKO54" s="112"/>
      <c r="HKP54" s="112"/>
      <c r="HKQ54" s="112"/>
      <c r="HKR54" s="112"/>
      <c r="HKS54" s="112"/>
      <c r="HKT54" s="112"/>
      <c r="HKU54" s="112"/>
      <c r="HKV54" s="112"/>
      <c r="HKW54" s="112"/>
      <c r="HKX54" s="112"/>
      <c r="HKY54" s="112"/>
      <c r="HKZ54" s="112"/>
      <c r="HLA54" s="112"/>
      <c r="HLB54" s="112"/>
      <c r="HLC54" s="112"/>
      <c r="HLD54" s="112"/>
      <c r="HLE54" s="112"/>
      <c r="HLF54" s="112"/>
      <c r="HLG54" s="112"/>
      <c r="HLH54" s="112"/>
      <c r="HLI54" s="112"/>
      <c r="HLJ54" s="112"/>
      <c r="HLK54" s="112"/>
      <c r="HLL54" s="112"/>
      <c r="HLM54" s="112"/>
      <c r="HLN54" s="112"/>
      <c r="HLO54" s="112"/>
      <c r="HLP54" s="112"/>
      <c r="HLQ54" s="112"/>
      <c r="HLR54" s="112"/>
      <c r="HLS54" s="112"/>
      <c r="HLT54" s="112"/>
      <c r="HLU54" s="112"/>
      <c r="HLV54" s="112"/>
      <c r="HLW54" s="112"/>
      <c r="HLX54" s="112"/>
      <c r="HLY54" s="112"/>
      <c r="HLZ54" s="112"/>
      <c r="HMA54" s="112"/>
      <c r="HMB54" s="112"/>
      <c r="HMC54" s="112"/>
      <c r="HMD54" s="112"/>
      <c r="HME54" s="112"/>
      <c r="HMF54" s="112"/>
      <c r="HMG54" s="112"/>
      <c r="HMH54" s="112"/>
      <c r="HMI54" s="112"/>
      <c r="HMJ54" s="112"/>
      <c r="HMK54" s="112"/>
      <c r="HML54" s="112"/>
      <c r="HMM54" s="112"/>
      <c r="HMN54" s="112"/>
      <c r="HMO54" s="112"/>
      <c r="HMP54" s="112"/>
      <c r="HMQ54" s="112"/>
      <c r="HMR54" s="112"/>
      <c r="HMS54" s="112"/>
      <c r="HMT54" s="112"/>
      <c r="HMU54" s="112"/>
      <c r="HMV54" s="112"/>
      <c r="HMW54" s="112"/>
      <c r="HMX54" s="112"/>
      <c r="HMY54" s="112"/>
      <c r="HMZ54" s="112"/>
      <c r="HNA54" s="112"/>
      <c r="HNB54" s="112"/>
      <c r="HNC54" s="112"/>
      <c r="HND54" s="112"/>
      <c r="HNE54" s="112"/>
      <c r="HNF54" s="112"/>
      <c r="HNG54" s="112"/>
      <c r="HNH54" s="112"/>
      <c r="HNI54" s="112"/>
      <c r="HNJ54" s="112"/>
      <c r="HNK54" s="112"/>
      <c r="HNL54" s="112"/>
      <c r="HNM54" s="112"/>
      <c r="HNN54" s="112"/>
      <c r="HNO54" s="112"/>
      <c r="HNP54" s="112"/>
      <c r="HNQ54" s="112"/>
      <c r="HNR54" s="112"/>
      <c r="HNS54" s="112"/>
      <c r="HNT54" s="112"/>
      <c r="HNU54" s="112"/>
      <c r="HNV54" s="112"/>
      <c r="HNW54" s="112"/>
      <c r="HNX54" s="112"/>
      <c r="HNY54" s="112"/>
      <c r="HNZ54" s="112"/>
      <c r="HOA54" s="112"/>
      <c r="HOB54" s="112"/>
      <c r="HOC54" s="112"/>
      <c r="HOD54" s="112"/>
      <c r="HOE54" s="112"/>
      <c r="HOF54" s="112"/>
      <c r="HOG54" s="112"/>
      <c r="HOH54" s="112"/>
      <c r="HOI54" s="112"/>
      <c r="HOJ54" s="112"/>
      <c r="HOK54" s="112"/>
      <c r="HOL54" s="112"/>
      <c r="HOM54" s="112"/>
      <c r="HON54" s="112"/>
      <c r="HOO54" s="112"/>
      <c r="HOP54" s="112"/>
      <c r="HOQ54" s="112"/>
      <c r="HOR54" s="112"/>
      <c r="HOS54" s="112"/>
      <c r="HOT54" s="112"/>
      <c r="HOU54" s="112"/>
      <c r="HOV54" s="112"/>
      <c r="HOW54" s="112"/>
      <c r="HOX54" s="112"/>
      <c r="HOY54" s="112"/>
      <c r="HOZ54" s="112"/>
      <c r="HPA54" s="112"/>
      <c r="HPB54" s="112"/>
      <c r="HPC54" s="112"/>
      <c r="HPD54" s="112"/>
      <c r="HPE54" s="112"/>
      <c r="HPF54" s="112"/>
      <c r="HPG54" s="112"/>
      <c r="HPH54" s="112"/>
      <c r="HPI54" s="112"/>
      <c r="HPJ54" s="112"/>
      <c r="HPK54" s="112"/>
      <c r="HPL54" s="112"/>
      <c r="HPM54" s="112"/>
      <c r="HPN54" s="112"/>
      <c r="HPO54" s="112"/>
      <c r="HPP54" s="112"/>
      <c r="HPQ54" s="112"/>
      <c r="HPR54" s="112"/>
      <c r="HPS54" s="112"/>
      <c r="HPT54" s="112"/>
      <c r="HPU54" s="112"/>
      <c r="HPV54" s="112"/>
      <c r="HPW54" s="112"/>
      <c r="HPX54" s="112"/>
      <c r="HPY54" s="112"/>
      <c r="HPZ54" s="112"/>
      <c r="HQA54" s="112"/>
      <c r="HQB54" s="112"/>
      <c r="HQC54" s="112"/>
      <c r="HQD54" s="112"/>
      <c r="HQE54" s="112"/>
      <c r="HQF54" s="112"/>
      <c r="HQG54" s="112"/>
      <c r="HQH54" s="112"/>
      <c r="HQI54" s="112"/>
      <c r="HQJ54" s="112"/>
      <c r="HQK54" s="112"/>
      <c r="HQL54" s="112"/>
      <c r="HQM54" s="112"/>
      <c r="HQN54" s="112"/>
      <c r="HQO54" s="112"/>
      <c r="HQP54" s="112"/>
      <c r="HQQ54" s="112"/>
      <c r="HQR54" s="112"/>
      <c r="HQS54" s="112"/>
      <c r="HQT54" s="112"/>
      <c r="HQU54" s="112"/>
      <c r="HQV54" s="112"/>
      <c r="HQW54" s="112"/>
      <c r="HQX54" s="112"/>
      <c r="HQY54" s="112"/>
      <c r="HQZ54" s="112"/>
      <c r="HRA54" s="112"/>
      <c r="HRB54" s="112"/>
      <c r="HRC54" s="112"/>
      <c r="HRD54" s="112"/>
      <c r="HRE54" s="112"/>
      <c r="HRF54" s="112"/>
      <c r="HRG54" s="112"/>
      <c r="HRH54" s="112"/>
      <c r="HRI54" s="112"/>
      <c r="HRJ54" s="112"/>
      <c r="HRK54" s="112"/>
      <c r="HRL54" s="112"/>
      <c r="HRM54" s="112"/>
      <c r="HRN54" s="112"/>
      <c r="HRO54" s="112"/>
      <c r="HRP54" s="112"/>
      <c r="HRQ54" s="112"/>
      <c r="HRR54" s="112"/>
      <c r="HRS54" s="112"/>
      <c r="HRT54" s="112"/>
      <c r="HRU54" s="112"/>
      <c r="HRV54" s="112"/>
      <c r="HRW54" s="112"/>
      <c r="HRX54" s="112"/>
      <c r="HRY54" s="112"/>
      <c r="HRZ54" s="112"/>
      <c r="HSA54" s="112"/>
      <c r="HSB54" s="112"/>
      <c r="HSC54" s="112"/>
      <c r="HSD54" s="112"/>
      <c r="HSE54" s="112"/>
      <c r="HSF54" s="112"/>
      <c r="HSG54" s="112"/>
      <c r="HSH54" s="112"/>
      <c r="HSI54" s="112"/>
      <c r="HSJ54" s="112"/>
      <c r="HSK54" s="112"/>
      <c r="HSL54" s="112"/>
      <c r="HSM54" s="112"/>
      <c r="HSN54" s="112"/>
      <c r="HSO54" s="112"/>
      <c r="HSP54" s="112"/>
      <c r="HSQ54" s="112"/>
      <c r="HSR54" s="112"/>
      <c r="HSS54" s="112"/>
      <c r="HST54" s="112"/>
      <c r="HSU54" s="112"/>
      <c r="HSV54" s="112"/>
      <c r="HSW54" s="112"/>
      <c r="HSX54" s="112"/>
      <c r="HSY54" s="112"/>
      <c r="HSZ54" s="112"/>
      <c r="HTA54" s="112"/>
      <c r="HTB54" s="112"/>
      <c r="HTC54" s="112"/>
      <c r="HTD54" s="112"/>
      <c r="HTE54" s="112"/>
      <c r="HTF54" s="112"/>
      <c r="HTG54" s="112"/>
      <c r="HTH54" s="112"/>
      <c r="HTI54" s="112"/>
      <c r="HTJ54" s="112"/>
      <c r="HTK54" s="112"/>
      <c r="HTL54" s="112"/>
      <c r="HTM54" s="112"/>
      <c r="HTN54" s="112"/>
    </row>
    <row r="55" spans="1:5942" s="111" customFormat="1" ht="9.9499999999999993" hidden="1" customHeight="1" x14ac:dyDescent="0.2">
      <c r="A55" s="356" t="s">
        <v>275</v>
      </c>
      <c r="B55" s="307">
        <v>11</v>
      </c>
      <c r="C55" s="307"/>
      <c r="D55" s="339">
        <f t="shared" si="41"/>
        <v>11</v>
      </c>
      <c r="E55" s="339"/>
      <c r="F55" s="339"/>
      <c r="G55" s="339">
        <f t="shared" si="42"/>
        <v>0</v>
      </c>
      <c r="H55" s="251">
        <f t="shared" si="172"/>
        <v>0</v>
      </c>
      <c r="I55" s="251" t="e">
        <f t="shared" si="140"/>
        <v>#DIV/0!</v>
      </c>
      <c r="J55" s="251">
        <f t="shared" si="141"/>
        <v>0</v>
      </c>
      <c r="K55" s="339"/>
      <c r="L55" s="339"/>
      <c r="M55" s="339">
        <f t="shared" si="5"/>
        <v>0</v>
      </c>
      <c r="N55" s="339"/>
      <c r="O55" s="339"/>
      <c r="P55" s="339">
        <f t="shared" si="6"/>
        <v>0</v>
      </c>
      <c r="Q55" s="251" t="e">
        <f t="shared" si="142"/>
        <v>#DIV/0!</v>
      </c>
      <c r="R55" s="251" t="e">
        <f t="shared" si="143"/>
        <v>#DIV/0!</v>
      </c>
      <c r="S55" s="251" t="e">
        <f t="shared" si="144"/>
        <v>#DIV/0!</v>
      </c>
      <c r="T55" s="339"/>
      <c r="U55" s="339"/>
      <c r="V55" s="339">
        <f t="shared" si="10"/>
        <v>0</v>
      </c>
      <c r="W55" s="339"/>
      <c r="X55" s="339"/>
      <c r="Y55" s="339">
        <f t="shared" si="11"/>
        <v>0</v>
      </c>
      <c r="Z55" s="251" t="e">
        <f t="shared" si="145"/>
        <v>#DIV/0!</v>
      </c>
      <c r="AA55" s="251" t="e">
        <f t="shared" si="146"/>
        <v>#DIV/0!</v>
      </c>
      <c r="AB55" s="251" t="e">
        <f t="shared" si="147"/>
        <v>#DIV/0!</v>
      </c>
      <c r="AC55" s="339"/>
      <c r="AD55" s="339"/>
      <c r="AE55" s="339">
        <f t="shared" si="15"/>
        <v>0</v>
      </c>
      <c r="AF55" s="339"/>
      <c r="AG55" s="339"/>
      <c r="AH55" s="339">
        <f t="shared" si="16"/>
        <v>0</v>
      </c>
      <c r="AI55" s="251" t="e">
        <f t="shared" si="150"/>
        <v>#DIV/0!</v>
      </c>
      <c r="AJ55" s="251" t="e">
        <f t="shared" si="151"/>
        <v>#DIV/0!</v>
      </c>
      <c r="AK55" s="251" t="e">
        <f t="shared" si="152"/>
        <v>#DIV/0!</v>
      </c>
      <c r="AL55" s="339">
        <f t="shared" ref="AL55:AL59" si="178">SUM(B55,K55,T55,AC55)</f>
        <v>11</v>
      </c>
      <c r="AM55" s="339">
        <f t="shared" ref="AM55:AM59" si="179">SUM(C55,L55,U55,AD55)</f>
        <v>0</v>
      </c>
      <c r="AN55" s="339">
        <f t="shared" ref="AN55:AN59" si="180">SUM(AL55:AM55)</f>
        <v>11</v>
      </c>
      <c r="AO55" s="339">
        <f t="shared" ref="AO55:AO59" si="181">SUM(E55,N55,W55,AF55)</f>
        <v>0</v>
      </c>
      <c r="AP55" s="339">
        <f t="shared" ref="AP55:AP59" si="182">SUM(F55,O55,X55,AG55)</f>
        <v>0</v>
      </c>
      <c r="AQ55" s="339">
        <f t="shared" ref="AQ55:AQ59" si="183">SUM(AO55:AP55)</f>
        <v>0</v>
      </c>
      <c r="AR55" s="251">
        <f t="shared" si="174"/>
        <v>0</v>
      </c>
      <c r="AS55" s="251" t="e">
        <f t="shared" si="23"/>
        <v>#DIV/0!</v>
      </c>
      <c r="AT55" s="251">
        <f t="shared" si="24"/>
        <v>0</v>
      </c>
      <c r="AU55" s="117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  <c r="IW55" s="112"/>
      <c r="IX55" s="112"/>
      <c r="IY55" s="112"/>
      <c r="IZ55" s="112"/>
      <c r="JA55" s="112"/>
      <c r="JB55" s="112"/>
      <c r="JC55" s="112"/>
      <c r="JD55" s="112"/>
      <c r="JE55" s="112"/>
      <c r="JF55" s="112"/>
      <c r="JG55" s="112"/>
      <c r="JH55" s="112"/>
      <c r="JI55" s="112"/>
      <c r="JJ55" s="112"/>
      <c r="JK55" s="112"/>
      <c r="JL55" s="112"/>
      <c r="JM55" s="112"/>
      <c r="JN55" s="112"/>
      <c r="JO55" s="112"/>
      <c r="JP55" s="112"/>
      <c r="JQ55" s="112"/>
      <c r="JR55" s="112"/>
      <c r="JS55" s="112"/>
      <c r="JT55" s="112"/>
      <c r="JU55" s="112"/>
      <c r="JV55" s="112"/>
      <c r="JW55" s="112"/>
      <c r="JX55" s="112"/>
      <c r="JY55" s="112"/>
      <c r="JZ55" s="112"/>
      <c r="KA55" s="112"/>
      <c r="KB55" s="112"/>
      <c r="KC55" s="112"/>
      <c r="KD55" s="112"/>
      <c r="KE55" s="112"/>
      <c r="KF55" s="112"/>
      <c r="KG55" s="112"/>
      <c r="KH55" s="112"/>
      <c r="KI55" s="112"/>
      <c r="KJ55" s="112"/>
      <c r="KK55" s="112"/>
      <c r="KL55" s="112"/>
      <c r="KM55" s="112"/>
      <c r="KN55" s="112"/>
      <c r="KO55" s="112"/>
      <c r="KP55" s="112"/>
      <c r="KQ55" s="112"/>
      <c r="KR55" s="112"/>
      <c r="KS55" s="112"/>
      <c r="KT55" s="112"/>
      <c r="KU55" s="112"/>
      <c r="KV55" s="112"/>
      <c r="KW55" s="112"/>
      <c r="KX55" s="112"/>
      <c r="KY55" s="112"/>
      <c r="KZ55" s="112"/>
      <c r="LA55" s="112"/>
      <c r="LB55" s="112"/>
      <c r="LC55" s="112"/>
      <c r="LD55" s="112"/>
      <c r="LE55" s="112"/>
      <c r="LF55" s="112"/>
      <c r="LG55" s="112"/>
      <c r="LH55" s="112"/>
      <c r="LI55" s="112"/>
      <c r="LJ55" s="112"/>
      <c r="LK55" s="112"/>
      <c r="LL55" s="112"/>
      <c r="LM55" s="112"/>
      <c r="LN55" s="112"/>
      <c r="LO55" s="112"/>
      <c r="LP55" s="112"/>
      <c r="LQ55" s="112"/>
      <c r="LR55" s="112"/>
      <c r="LS55" s="112"/>
      <c r="LT55" s="112"/>
      <c r="LU55" s="112"/>
      <c r="LV55" s="112"/>
      <c r="LW55" s="112"/>
      <c r="LX55" s="112"/>
      <c r="LY55" s="112"/>
      <c r="LZ55" s="112"/>
      <c r="MA55" s="112"/>
      <c r="MB55" s="112"/>
      <c r="MC55" s="112"/>
      <c r="MD55" s="112"/>
      <c r="ME55" s="112"/>
      <c r="MF55" s="112"/>
      <c r="MG55" s="112"/>
      <c r="MH55" s="112"/>
      <c r="MI55" s="112"/>
      <c r="MJ55" s="112"/>
      <c r="MK55" s="112"/>
      <c r="ML55" s="112"/>
      <c r="MM55" s="112"/>
      <c r="MN55" s="112"/>
      <c r="MO55" s="112"/>
      <c r="MP55" s="112"/>
      <c r="MQ55" s="112"/>
      <c r="MR55" s="112"/>
      <c r="MS55" s="112"/>
      <c r="MT55" s="112"/>
      <c r="MU55" s="112"/>
      <c r="MV55" s="112"/>
      <c r="MW55" s="112"/>
      <c r="MX55" s="112"/>
      <c r="MY55" s="112"/>
      <c r="MZ55" s="112"/>
      <c r="NA55" s="112"/>
      <c r="NB55" s="112"/>
      <c r="NC55" s="112"/>
      <c r="ND55" s="112"/>
      <c r="NE55" s="112"/>
      <c r="NF55" s="112"/>
      <c r="NG55" s="112"/>
      <c r="NH55" s="112"/>
      <c r="NI55" s="112"/>
      <c r="NJ55" s="112"/>
      <c r="NK55" s="112"/>
      <c r="NL55" s="112"/>
      <c r="NM55" s="112"/>
      <c r="NN55" s="112"/>
      <c r="NO55" s="112"/>
      <c r="NP55" s="112"/>
      <c r="NQ55" s="112"/>
      <c r="NR55" s="112"/>
      <c r="NS55" s="112"/>
      <c r="NT55" s="112"/>
      <c r="NU55" s="112"/>
      <c r="NV55" s="112"/>
      <c r="NW55" s="112"/>
      <c r="NX55" s="112"/>
      <c r="NY55" s="112"/>
      <c r="NZ55" s="112"/>
      <c r="OA55" s="112"/>
      <c r="OB55" s="112"/>
      <c r="OC55" s="112"/>
      <c r="OD55" s="112"/>
      <c r="OE55" s="112"/>
      <c r="OF55" s="112"/>
      <c r="OG55" s="112"/>
      <c r="OH55" s="112"/>
      <c r="OI55" s="112"/>
      <c r="OJ55" s="112"/>
      <c r="OK55" s="112"/>
      <c r="OL55" s="112"/>
      <c r="OM55" s="112"/>
      <c r="ON55" s="112"/>
      <c r="OO55" s="112"/>
      <c r="OP55" s="112"/>
      <c r="OQ55" s="112"/>
      <c r="OR55" s="112"/>
      <c r="OS55" s="112"/>
      <c r="OT55" s="112"/>
      <c r="OU55" s="112"/>
      <c r="OV55" s="112"/>
      <c r="OW55" s="112"/>
      <c r="OX55" s="112"/>
      <c r="OY55" s="112"/>
      <c r="OZ55" s="112"/>
      <c r="PA55" s="112"/>
      <c r="PB55" s="112"/>
      <c r="PC55" s="112"/>
      <c r="PD55" s="112"/>
      <c r="PE55" s="112"/>
      <c r="PF55" s="112"/>
      <c r="PG55" s="112"/>
      <c r="PH55" s="112"/>
      <c r="PI55" s="112"/>
      <c r="PJ55" s="112"/>
      <c r="PK55" s="112"/>
      <c r="PL55" s="112"/>
      <c r="PM55" s="112"/>
      <c r="PN55" s="112"/>
      <c r="PO55" s="112"/>
      <c r="PP55" s="112"/>
      <c r="PQ55" s="112"/>
      <c r="PR55" s="112"/>
      <c r="PS55" s="112"/>
      <c r="PT55" s="112"/>
      <c r="PU55" s="112"/>
      <c r="PV55" s="112"/>
      <c r="PW55" s="112"/>
      <c r="PX55" s="112"/>
      <c r="PY55" s="112"/>
      <c r="PZ55" s="112"/>
      <c r="QA55" s="112"/>
      <c r="QB55" s="112"/>
      <c r="QC55" s="112"/>
      <c r="QD55" s="112"/>
      <c r="QE55" s="112"/>
      <c r="QF55" s="112"/>
      <c r="QG55" s="112"/>
      <c r="QH55" s="112"/>
      <c r="QI55" s="112"/>
      <c r="QJ55" s="112"/>
      <c r="QK55" s="112"/>
      <c r="QL55" s="112"/>
      <c r="QM55" s="112"/>
      <c r="QN55" s="112"/>
      <c r="QO55" s="112"/>
      <c r="QP55" s="112"/>
      <c r="QQ55" s="112"/>
      <c r="QR55" s="112"/>
      <c r="QS55" s="112"/>
      <c r="QT55" s="112"/>
      <c r="QU55" s="112"/>
      <c r="QV55" s="112"/>
      <c r="QW55" s="112"/>
      <c r="QX55" s="112"/>
      <c r="QY55" s="112"/>
      <c r="QZ55" s="112"/>
      <c r="RA55" s="112"/>
      <c r="RB55" s="112"/>
      <c r="RC55" s="112"/>
      <c r="RD55" s="112"/>
      <c r="RE55" s="112"/>
      <c r="RF55" s="112"/>
      <c r="RG55" s="112"/>
      <c r="RH55" s="112"/>
      <c r="RI55" s="112"/>
      <c r="RJ55" s="112"/>
      <c r="RK55" s="112"/>
      <c r="RL55" s="112"/>
      <c r="RM55" s="112"/>
      <c r="RN55" s="112"/>
      <c r="RO55" s="112"/>
      <c r="RP55" s="112"/>
      <c r="RQ55" s="112"/>
      <c r="RR55" s="112"/>
      <c r="RS55" s="112"/>
      <c r="RT55" s="112"/>
      <c r="RU55" s="112"/>
      <c r="RV55" s="112"/>
      <c r="RW55" s="112"/>
      <c r="RX55" s="112"/>
      <c r="RY55" s="112"/>
      <c r="RZ55" s="112"/>
      <c r="SA55" s="112"/>
      <c r="SB55" s="112"/>
      <c r="SC55" s="112"/>
      <c r="SD55" s="112"/>
      <c r="SE55" s="112"/>
      <c r="SF55" s="112"/>
      <c r="SG55" s="112"/>
      <c r="SH55" s="112"/>
      <c r="SI55" s="112"/>
      <c r="SJ55" s="112"/>
      <c r="SK55" s="112"/>
      <c r="SL55" s="112"/>
      <c r="SM55" s="112"/>
      <c r="SN55" s="112"/>
      <c r="SO55" s="112"/>
      <c r="SP55" s="112"/>
      <c r="SQ55" s="112"/>
      <c r="SR55" s="112"/>
      <c r="SS55" s="112"/>
      <c r="ST55" s="112"/>
      <c r="SU55" s="112"/>
      <c r="SV55" s="112"/>
      <c r="SW55" s="112"/>
      <c r="SX55" s="112"/>
      <c r="SY55" s="112"/>
      <c r="SZ55" s="112"/>
      <c r="TA55" s="112"/>
      <c r="TB55" s="112"/>
      <c r="TC55" s="112"/>
      <c r="TD55" s="112"/>
      <c r="TE55" s="112"/>
      <c r="TF55" s="112"/>
      <c r="TG55" s="112"/>
      <c r="TH55" s="112"/>
      <c r="TI55" s="112"/>
      <c r="TJ55" s="112"/>
      <c r="TK55" s="112"/>
      <c r="TL55" s="112"/>
      <c r="TM55" s="112"/>
      <c r="TN55" s="112"/>
      <c r="TO55" s="112"/>
      <c r="TP55" s="112"/>
      <c r="TQ55" s="112"/>
      <c r="TR55" s="112"/>
      <c r="TS55" s="112"/>
      <c r="TT55" s="112"/>
      <c r="TU55" s="112"/>
      <c r="TV55" s="112"/>
      <c r="TW55" s="112"/>
      <c r="TX55" s="112"/>
      <c r="TY55" s="112"/>
      <c r="TZ55" s="112"/>
      <c r="UA55" s="112"/>
      <c r="UB55" s="112"/>
      <c r="UC55" s="112"/>
      <c r="UD55" s="112"/>
      <c r="UE55" s="112"/>
      <c r="UF55" s="112"/>
      <c r="UG55" s="112"/>
      <c r="UH55" s="112"/>
      <c r="UI55" s="112"/>
      <c r="UJ55" s="112"/>
      <c r="UK55" s="112"/>
      <c r="UL55" s="112"/>
      <c r="UM55" s="112"/>
      <c r="UN55" s="112"/>
      <c r="UO55" s="112"/>
      <c r="UP55" s="112"/>
      <c r="UQ55" s="112"/>
      <c r="UR55" s="112"/>
      <c r="US55" s="112"/>
      <c r="UT55" s="112"/>
      <c r="UU55" s="112"/>
      <c r="UV55" s="112"/>
      <c r="UW55" s="112"/>
      <c r="UX55" s="112"/>
      <c r="UY55" s="112"/>
      <c r="UZ55" s="112"/>
      <c r="VA55" s="112"/>
      <c r="VB55" s="112"/>
      <c r="VC55" s="112"/>
      <c r="VD55" s="112"/>
      <c r="VE55" s="112"/>
      <c r="VF55" s="112"/>
      <c r="VG55" s="112"/>
      <c r="VH55" s="112"/>
      <c r="VI55" s="112"/>
      <c r="VJ55" s="112"/>
      <c r="VK55" s="112"/>
      <c r="VL55" s="112"/>
      <c r="VM55" s="112"/>
      <c r="VN55" s="112"/>
      <c r="VO55" s="112"/>
      <c r="VP55" s="112"/>
      <c r="VQ55" s="112"/>
      <c r="VR55" s="112"/>
      <c r="VS55" s="112"/>
      <c r="VT55" s="112"/>
      <c r="VU55" s="112"/>
      <c r="VV55" s="112"/>
      <c r="VW55" s="112"/>
      <c r="VX55" s="112"/>
      <c r="VY55" s="112"/>
      <c r="VZ55" s="112"/>
      <c r="WA55" s="112"/>
      <c r="WB55" s="112"/>
      <c r="WC55" s="112"/>
      <c r="WD55" s="112"/>
      <c r="WE55" s="112"/>
      <c r="WF55" s="112"/>
      <c r="WG55" s="112"/>
      <c r="WH55" s="112"/>
      <c r="WI55" s="112"/>
      <c r="WJ55" s="112"/>
      <c r="WK55" s="112"/>
      <c r="WL55" s="112"/>
      <c r="WM55" s="112"/>
      <c r="WN55" s="112"/>
      <c r="WO55" s="112"/>
      <c r="WP55" s="112"/>
      <c r="WQ55" s="112"/>
      <c r="WR55" s="112"/>
      <c r="WS55" s="112"/>
      <c r="WT55" s="112"/>
      <c r="WU55" s="112"/>
      <c r="WV55" s="112"/>
      <c r="WW55" s="112"/>
      <c r="WX55" s="112"/>
      <c r="WY55" s="112"/>
      <c r="WZ55" s="112"/>
      <c r="XA55" s="112"/>
      <c r="XB55" s="112"/>
      <c r="XC55" s="112"/>
      <c r="XD55" s="112"/>
      <c r="XE55" s="112"/>
      <c r="XF55" s="112"/>
      <c r="XG55" s="112"/>
      <c r="XH55" s="112"/>
      <c r="XI55" s="112"/>
      <c r="XJ55" s="112"/>
      <c r="XK55" s="112"/>
      <c r="XL55" s="112"/>
      <c r="XM55" s="112"/>
      <c r="XN55" s="112"/>
      <c r="XO55" s="112"/>
      <c r="XP55" s="112"/>
      <c r="XQ55" s="112"/>
      <c r="XR55" s="112"/>
      <c r="XS55" s="112"/>
      <c r="XT55" s="112"/>
      <c r="XU55" s="112"/>
      <c r="XV55" s="112"/>
      <c r="XW55" s="112"/>
      <c r="XX55" s="112"/>
      <c r="XY55" s="112"/>
      <c r="XZ55" s="112"/>
      <c r="YA55" s="112"/>
      <c r="YB55" s="112"/>
      <c r="YC55" s="112"/>
      <c r="YD55" s="112"/>
      <c r="YE55" s="112"/>
      <c r="YF55" s="112"/>
      <c r="YG55" s="112"/>
      <c r="YH55" s="112"/>
      <c r="YI55" s="112"/>
      <c r="YJ55" s="112"/>
      <c r="YK55" s="112"/>
      <c r="YL55" s="112"/>
      <c r="YM55" s="112"/>
      <c r="YN55" s="112"/>
      <c r="YO55" s="112"/>
      <c r="YP55" s="112"/>
      <c r="YQ55" s="112"/>
      <c r="YR55" s="112"/>
      <c r="YS55" s="112"/>
      <c r="YT55" s="112"/>
      <c r="YU55" s="112"/>
      <c r="YV55" s="112"/>
      <c r="YW55" s="112"/>
      <c r="YX55" s="112"/>
      <c r="YY55" s="112"/>
      <c r="YZ55" s="112"/>
      <c r="ZA55" s="112"/>
      <c r="ZB55" s="112"/>
      <c r="ZC55" s="112"/>
      <c r="ZD55" s="112"/>
      <c r="ZE55" s="112"/>
      <c r="ZF55" s="112"/>
      <c r="ZG55" s="112"/>
      <c r="ZH55" s="112"/>
      <c r="ZI55" s="112"/>
      <c r="ZJ55" s="112"/>
      <c r="ZK55" s="112"/>
      <c r="ZL55" s="112"/>
      <c r="ZM55" s="112"/>
      <c r="ZN55" s="112"/>
      <c r="ZO55" s="112"/>
      <c r="ZP55" s="112"/>
      <c r="ZQ55" s="112"/>
      <c r="ZR55" s="112"/>
      <c r="ZS55" s="112"/>
      <c r="ZT55" s="112"/>
      <c r="ZU55" s="112"/>
      <c r="ZV55" s="112"/>
      <c r="ZW55" s="112"/>
      <c r="ZX55" s="112"/>
      <c r="ZY55" s="112"/>
      <c r="ZZ55" s="112"/>
      <c r="AAA55" s="112"/>
      <c r="AAB55" s="112"/>
      <c r="AAC55" s="112"/>
      <c r="AAD55" s="112"/>
      <c r="AAE55" s="112"/>
      <c r="AAF55" s="112"/>
      <c r="AAG55" s="112"/>
      <c r="AAH55" s="112"/>
      <c r="AAI55" s="112"/>
      <c r="AAJ55" s="112"/>
      <c r="AAK55" s="112"/>
      <c r="AAL55" s="112"/>
      <c r="AAM55" s="112"/>
      <c r="AAN55" s="112"/>
      <c r="AAO55" s="112"/>
      <c r="AAP55" s="112"/>
      <c r="AAQ55" s="112"/>
      <c r="AAR55" s="112"/>
      <c r="AAS55" s="112"/>
      <c r="AAT55" s="112"/>
      <c r="AAU55" s="112"/>
      <c r="AAV55" s="112"/>
      <c r="AAW55" s="112"/>
      <c r="AAX55" s="112"/>
      <c r="AAY55" s="112"/>
      <c r="AAZ55" s="112"/>
      <c r="ABA55" s="112"/>
      <c r="ABB55" s="112"/>
      <c r="ABC55" s="112"/>
      <c r="ABD55" s="112"/>
      <c r="ABE55" s="112"/>
      <c r="ABF55" s="112"/>
      <c r="ABG55" s="112"/>
      <c r="ABH55" s="112"/>
      <c r="ABI55" s="112"/>
      <c r="ABJ55" s="112"/>
      <c r="ABK55" s="112"/>
      <c r="ABL55" s="112"/>
      <c r="ABM55" s="112"/>
      <c r="ABN55" s="112"/>
      <c r="ABO55" s="112"/>
      <c r="ABP55" s="112"/>
      <c r="ABQ55" s="112"/>
      <c r="ABR55" s="112"/>
      <c r="ABS55" s="112"/>
      <c r="ABT55" s="112"/>
      <c r="ABU55" s="112"/>
      <c r="ABV55" s="112"/>
      <c r="ABW55" s="112"/>
      <c r="ABX55" s="112"/>
      <c r="ABY55" s="112"/>
      <c r="ABZ55" s="112"/>
      <c r="ACA55" s="112"/>
      <c r="ACB55" s="112"/>
      <c r="ACC55" s="112"/>
      <c r="ACD55" s="112"/>
      <c r="ACE55" s="112"/>
      <c r="ACF55" s="112"/>
      <c r="ACG55" s="112"/>
      <c r="ACH55" s="112"/>
      <c r="ACI55" s="112"/>
      <c r="ACJ55" s="112"/>
      <c r="ACK55" s="112"/>
      <c r="ACL55" s="112"/>
      <c r="ACM55" s="112"/>
      <c r="ACN55" s="112"/>
      <c r="ACO55" s="112"/>
      <c r="ACP55" s="112"/>
      <c r="ACQ55" s="112"/>
      <c r="ACR55" s="112"/>
      <c r="ACS55" s="112"/>
      <c r="ACT55" s="112"/>
      <c r="ACU55" s="112"/>
      <c r="ACV55" s="112"/>
      <c r="ACW55" s="112"/>
      <c r="ACX55" s="112"/>
      <c r="ACY55" s="112"/>
      <c r="ACZ55" s="112"/>
      <c r="ADA55" s="112"/>
      <c r="ADB55" s="112"/>
      <c r="ADC55" s="112"/>
      <c r="ADD55" s="112"/>
      <c r="ADE55" s="112"/>
      <c r="ADF55" s="112"/>
      <c r="ADG55" s="112"/>
      <c r="ADH55" s="112"/>
      <c r="ADI55" s="112"/>
      <c r="ADJ55" s="112"/>
      <c r="ADK55" s="112"/>
      <c r="ADL55" s="112"/>
      <c r="ADM55" s="112"/>
      <c r="ADN55" s="112"/>
      <c r="ADO55" s="112"/>
      <c r="ADP55" s="112"/>
      <c r="ADQ55" s="112"/>
      <c r="ADR55" s="112"/>
      <c r="ADS55" s="112"/>
      <c r="ADT55" s="112"/>
      <c r="ADU55" s="112"/>
      <c r="ADV55" s="112"/>
      <c r="ADW55" s="112"/>
      <c r="ADX55" s="112"/>
      <c r="ADY55" s="112"/>
      <c r="ADZ55" s="112"/>
      <c r="AEA55" s="112"/>
      <c r="AEB55" s="112"/>
      <c r="AEC55" s="112"/>
      <c r="AED55" s="112"/>
      <c r="AEE55" s="112"/>
      <c r="AEF55" s="112"/>
      <c r="AEG55" s="112"/>
      <c r="AEH55" s="112"/>
      <c r="AEI55" s="112"/>
      <c r="AEJ55" s="112"/>
      <c r="AEK55" s="112"/>
      <c r="AEL55" s="112"/>
      <c r="AEM55" s="112"/>
      <c r="AEN55" s="112"/>
      <c r="AEO55" s="112"/>
      <c r="AEP55" s="112"/>
      <c r="AEQ55" s="112"/>
      <c r="AER55" s="112"/>
      <c r="AES55" s="112"/>
      <c r="AET55" s="112"/>
      <c r="AEU55" s="112"/>
      <c r="AEV55" s="112"/>
      <c r="AEW55" s="112"/>
      <c r="AEX55" s="112"/>
      <c r="AEY55" s="112"/>
      <c r="AEZ55" s="112"/>
      <c r="AFA55" s="112"/>
      <c r="AFB55" s="112"/>
      <c r="AFC55" s="112"/>
      <c r="AFD55" s="112"/>
      <c r="AFE55" s="112"/>
      <c r="AFF55" s="112"/>
      <c r="AFG55" s="112"/>
      <c r="AFH55" s="112"/>
      <c r="AFI55" s="112"/>
      <c r="AFJ55" s="112"/>
      <c r="AFK55" s="112"/>
      <c r="AFL55" s="112"/>
      <c r="AFM55" s="112"/>
      <c r="AFN55" s="112"/>
      <c r="AFO55" s="112"/>
      <c r="AFP55" s="112"/>
      <c r="AFQ55" s="112"/>
      <c r="AFR55" s="112"/>
      <c r="AFS55" s="112"/>
      <c r="AFT55" s="112"/>
      <c r="AFU55" s="112"/>
      <c r="AFV55" s="112"/>
      <c r="AFW55" s="112"/>
      <c r="AFX55" s="112"/>
      <c r="AFY55" s="112"/>
      <c r="AFZ55" s="112"/>
      <c r="AGA55" s="112"/>
      <c r="AGB55" s="112"/>
      <c r="AGC55" s="112"/>
      <c r="AGD55" s="112"/>
      <c r="AGE55" s="112"/>
      <c r="AGF55" s="112"/>
      <c r="AGG55" s="112"/>
      <c r="AGH55" s="112"/>
      <c r="AGI55" s="112"/>
      <c r="AGJ55" s="112"/>
      <c r="AGK55" s="112"/>
      <c r="AGL55" s="112"/>
      <c r="AGM55" s="112"/>
      <c r="AGN55" s="112"/>
      <c r="AGO55" s="112"/>
      <c r="AGP55" s="112"/>
      <c r="AGQ55" s="112"/>
      <c r="AGR55" s="112"/>
      <c r="AGS55" s="112"/>
      <c r="AGT55" s="112"/>
      <c r="AGU55" s="112"/>
      <c r="AGV55" s="112"/>
      <c r="AGW55" s="112"/>
      <c r="AGX55" s="112"/>
      <c r="AGY55" s="112"/>
      <c r="AGZ55" s="112"/>
      <c r="AHA55" s="112"/>
      <c r="AHB55" s="112"/>
      <c r="AHC55" s="112"/>
      <c r="AHD55" s="112"/>
      <c r="AHE55" s="112"/>
      <c r="AHF55" s="112"/>
      <c r="AHG55" s="112"/>
      <c r="AHH55" s="112"/>
      <c r="AHI55" s="112"/>
      <c r="AHJ55" s="112"/>
      <c r="AHK55" s="112"/>
      <c r="AHL55" s="112"/>
      <c r="AHM55" s="112"/>
      <c r="AHN55" s="112"/>
      <c r="AHO55" s="112"/>
      <c r="AHP55" s="112"/>
      <c r="AHQ55" s="112"/>
      <c r="AHR55" s="112"/>
      <c r="AHS55" s="112"/>
      <c r="AHT55" s="112"/>
      <c r="AHU55" s="112"/>
      <c r="AHV55" s="112"/>
      <c r="AHW55" s="112"/>
      <c r="AHX55" s="112"/>
      <c r="AHY55" s="112"/>
      <c r="AHZ55" s="112"/>
      <c r="AIA55" s="112"/>
      <c r="AIB55" s="112"/>
      <c r="AIC55" s="112"/>
      <c r="AID55" s="112"/>
      <c r="AIE55" s="112"/>
      <c r="AIF55" s="112"/>
      <c r="AIG55" s="112"/>
      <c r="AIH55" s="112"/>
      <c r="AII55" s="112"/>
      <c r="AIJ55" s="112"/>
      <c r="AIK55" s="112"/>
      <c r="AIL55" s="112"/>
      <c r="AIM55" s="112"/>
      <c r="AIN55" s="112"/>
      <c r="AIO55" s="112"/>
      <c r="AIP55" s="112"/>
      <c r="AIQ55" s="112"/>
      <c r="AIR55" s="112"/>
      <c r="AIS55" s="112"/>
      <c r="AIT55" s="112"/>
      <c r="AIU55" s="112"/>
      <c r="AIV55" s="112"/>
      <c r="AIW55" s="112"/>
      <c r="AIX55" s="112"/>
      <c r="AIY55" s="112"/>
      <c r="AIZ55" s="112"/>
      <c r="AJA55" s="112"/>
      <c r="AJB55" s="112"/>
      <c r="AJC55" s="112"/>
      <c r="AJD55" s="112"/>
      <c r="AJE55" s="112"/>
      <c r="AJF55" s="112"/>
      <c r="AJG55" s="112"/>
      <c r="AJH55" s="112"/>
      <c r="AJI55" s="112"/>
      <c r="AJJ55" s="112"/>
      <c r="AJK55" s="112"/>
      <c r="AJL55" s="112"/>
      <c r="AJM55" s="112"/>
      <c r="AJN55" s="112"/>
      <c r="AJO55" s="112"/>
      <c r="AJP55" s="112"/>
      <c r="AJQ55" s="112"/>
      <c r="AJR55" s="112"/>
      <c r="AJS55" s="112"/>
      <c r="AJT55" s="112"/>
      <c r="AJU55" s="112"/>
      <c r="AJV55" s="112"/>
      <c r="AJW55" s="112"/>
      <c r="AJX55" s="112"/>
      <c r="AJY55" s="112"/>
      <c r="AJZ55" s="112"/>
      <c r="AKA55" s="112"/>
      <c r="AKB55" s="112"/>
      <c r="AKC55" s="112"/>
      <c r="AKD55" s="112"/>
      <c r="AKE55" s="112"/>
      <c r="AKF55" s="112"/>
      <c r="AKG55" s="112"/>
      <c r="AKH55" s="112"/>
      <c r="AKI55" s="112"/>
      <c r="AKJ55" s="112"/>
      <c r="AKK55" s="112"/>
      <c r="AKL55" s="112"/>
      <c r="AKM55" s="112"/>
      <c r="AKN55" s="112"/>
      <c r="AKO55" s="112"/>
      <c r="AKP55" s="112"/>
      <c r="AKQ55" s="112"/>
      <c r="AKR55" s="112"/>
      <c r="AKS55" s="112"/>
      <c r="AKT55" s="112"/>
      <c r="AKU55" s="112"/>
      <c r="AKV55" s="112"/>
      <c r="AKW55" s="112"/>
      <c r="AKX55" s="112"/>
      <c r="AKY55" s="112"/>
      <c r="AKZ55" s="112"/>
      <c r="ALA55" s="112"/>
      <c r="ALB55" s="112"/>
      <c r="ALC55" s="112"/>
      <c r="ALD55" s="112"/>
      <c r="ALE55" s="112"/>
      <c r="ALF55" s="112"/>
      <c r="ALG55" s="112"/>
      <c r="ALH55" s="112"/>
      <c r="ALI55" s="112"/>
      <c r="ALJ55" s="112"/>
      <c r="ALK55" s="112"/>
      <c r="ALL55" s="112"/>
      <c r="ALM55" s="112"/>
      <c r="ALN55" s="112"/>
      <c r="ALO55" s="112"/>
      <c r="ALP55" s="112"/>
      <c r="ALQ55" s="112"/>
      <c r="ALR55" s="112"/>
      <c r="ALS55" s="112"/>
      <c r="ALT55" s="112"/>
      <c r="ALU55" s="112"/>
      <c r="ALV55" s="112"/>
      <c r="ALW55" s="112"/>
      <c r="ALX55" s="112"/>
      <c r="ALY55" s="112"/>
      <c r="ALZ55" s="112"/>
      <c r="AMA55" s="112"/>
      <c r="AMB55" s="112"/>
      <c r="AMC55" s="112"/>
      <c r="AMD55" s="112"/>
      <c r="AME55" s="112"/>
      <c r="AMF55" s="112"/>
      <c r="AMG55" s="112"/>
      <c r="AMH55" s="112"/>
      <c r="AMI55" s="112"/>
      <c r="AMJ55" s="112"/>
      <c r="AMK55" s="112"/>
      <c r="AML55" s="112"/>
      <c r="AMM55" s="112"/>
      <c r="AMN55" s="112"/>
      <c r="AMO55" s="112"/>
      <c r="AMP55" s="112"/>
      <c r="AMQ55" s="112"/>
      <c r="AMR55" s="112"/>
      <c r="AMS55" s="112"/>
      <c r="AMT55" s="112"/>
      <c r="AMU55" s="112"/>
      <c r="AMV55" s="112"/>
      <c r="AMW55" s="112"/>
      <c r="AMX55" s="112"/>
      <c r="AMY55" s="112"/>
      <c r="AMZ55" s="112"/>
      <c r="ANA55" s="112"/>
      <c r="ANB55" s="112"/>
      <c r="ANC55" s="112"/>
      <c r="AND55" s="112"/>
      <c r="ANE55" s="112"/>
      <c r="ANF55" s="112"/>
      <c r="ANG55" s="112"/>
      <c r="ANH55" s="112"/>
      <c r="ANI55" s="112"/>
      <c r="ANJ55" s="112"/>
      <c r="ANK55" s="112"/>
      <c r="ANL55" s="112"/>
      <c r="ANM55" s="112"/>
      <c r="ANN55" s="112"/>
      <c r="ANO55" s="112"/>
      <c r="ANP55" s="112"/>
      <c r="ANQ55" s="112"/>
      <c r="ANR55" s="112"/>
      <c r="ANS55" s="112"/>
      <c r="ANT55" s="112"/>
      <c r="ANU55" s="112"/>
      <c r="ANV55" s="112"/>
      <c r="ANW55" s="112"/>
      <c r="ANX55" s="112"/>
      <c r="ANY55" s="112"/>
      <c r="ANZ55" s="112"/>
      <c r="AOA55" s="112"/>
      <c r="AOB55" s="112"/>
      <c r="AOC55" s="112"/>
      <c r="AOD55" s="112"/>
      <c r="AOE55" s="112"/>
      <c r="AOF55" s="112"/>
      <c r="AOG55" s="112"/>
      <c r="AOH55" s="112"/>
      <c r="AOI55" s="112"/>
      <c r="AOJ55" s="112"/>
      <c r="AOK55" s="112"/>
      <c r="AOL55" s="112"/>
      <c r="AOM55" s="112"/>
      <c r="AON55" s="112"/>
      <c r="AOO55" s="112"/>
      <c r="AOP55" s="112"/>
      <c r="AOQ55" s="112"/>
      <c r="AOR55" s="112"/>
      <c r="AOS55" s="112"/>
      <c r="AOT55" s="112"/>
      <c r="AOU55" s="112"/>
      <c r="AOV55" s="112"/>
      <c r="AOW55" s="112"/>
      <c r="AOX55" s="112"/>
      <c r="AOY55" s="112"/>
      <c r="AOZ55" s="112"/>
      <c r="APA55" s="112"/>
      <c r="APB55" s="112"/>
      <c r="APC55" s="112"/>
      <c r="APD55" s="112"/>
      <c r="APE55" s="112"/>
      <c r="APF55" s="112"/>
      <c r="APG55" s="112"/>
      <c r="APH55" s="112"/>
      <c r="API55" s="112"/>
      <c r="APJ55" s="112"/>
      <c r="APK55" s="112"/>
      <c r="APL55" s="112"/>
      <c r="APM55" s="112"/>
      <c r="APN55" s="112"/>
      <c r="APO55" s="112"/>
      <c r="APP55" s="112"/>
      <c r="APQ55" s="112"/>
      <c r="APR55" s="112"/>
      <c r="APS55" s="112"/>
      <c r="APT55" s="112"/>
      <c r="APU55" s="112"/>
      <c r="APV55" s="112"/>
      <c r="APW55" s="112"/>
      <c r="APX55" s="112"/>
      <c r="APY55" s="112"/>
      <c r="APZ55" s="112"/>
      <c r="AQA55" s="112"/>
      <c r="AQB55" s="112"/>
      <c r="AQC55" s="112"/>
      <c r="AQD55" s="112"/>
      <c r="AQE55" s="112"/>
      <c r="AQF55" s="112"/>
      <c r="AQG55" s="112"/>
      <c r="AQH55" s="112"/>
      <c r="AQI55" s="112"/>
      <c r="AQJ55" s="112"/>
      <c r="AQK55" s="112"/>
      <c r="AQL55" s="112"/>
      <c r="AQM55" s="112"/>
      <c r="AQN55" s="112"/>
      <c r="AQO55" s="112"/>
      <c r="AQP55" s="112"/>
      <c r="AQQ55" s="112"/>
      <c r="AQR55" s="112"/>
      <c r="AQS55" s="112"/>
      <c r="AQT55" s="112"/>
      <c r="AQU55" s="112"/>
      <c r="AQV55" s="112"/>
      <c r="AQW55" s="112"/>
      <c r="AQX55" s="112"/>
      <c r="AQY55" s="112"/>
      <c r="AQZ55" s="112"/>
      <c r="ARA55" s="112"/>
      <c r="ARB55" s="112"/>
      <c r="ARC55" s="112"/>
      <c r="ARD55" s="112"/>
      <c r="ARE55" s="112"/>
      <c r="ARF55" s="112"/>
      <c r="ARG55" s="112"/>
      <c r="ARH55" s="112"/>
      <c r="ARI55" s="112"/>
      <c r="ARJ55" s="112"/>
      <c r="ARK55" s="112"/>
      <c r="ARL55" s="112"/>
      <c r="ARM55" s="112"/>
      <c r="ARN55" s="112"/>
      <c r="ARO55" s="112"/>
      <c r="ARP55" s="112"/>
      <c r="ARQ55" s="112"/>
      <c r="ARR55" s="112"/>
      <c r="ARS55" s="112"/>
      <c r="ART55" s="112"/>
      <c r="ARU55" s="112"/>
      <c r="ARV55" s="112"/>
      <c r="ARW55" s="112"/>
      <c r="ARX55" s="112"/>
      <c r="ARY55" s="112"/>
      <c r="ARZ55" s="112"/>
      <c r="ASA55" s="112"/>
      <c r="ASB55" s="112"/>
      <c r="ASC55" s="112"/>
      <c r="ASD55" s="112"/>
      <c r="ASE55" s="112"/>
      <c r="ASF55" s="112"/>
      <c r="ASG55" s="112"/>
      <c r="ASH55" s="112"/>
      <c r="ASI55" s="112"/>
      <c r="ASJ55" s="112"/>
      <c r="ASK55" s="112"/>
      <c r="ASL55" s="112"/>
      <c r="ASM55" s="112"/>
      <c r="ASN55" s="112"/>
      <c r="ASO55" s="112"/>
      <c r="ASP55" s="112"/>
      <c r="ASQ55" s="112"/>
      <c r="ASR55" s="112"/>
      <c r="ASS55" s="112"/>
      <c r="AST55" s="112"/>
      <c r="ASU55" s="112"/>
      <c r="ASV55" s="112"/>
      <c r="ASW55" s="112"/>
      <c r="ASX55" s="112"/>
      <c r="ASY55" s="112"/>
      <c r="ASZ55" s="112"/>
      <c r="ATA55" s="112"/>
      <c r="ATB55" s="112"/>
      <c r="ATC55" s="112"/>
      <c r="ATD55" s="112"/>
      <c r="ATE55" s="112"/>
      <c r="ATF55" s="112"/>
      <c r="ATG55" s="112"/>
      <c r="ATH55" s="112"/>
      <c r="ATI55" s="112"/>
      <c r="ATJ55" s="112"/>
      <c r="ATK55" s="112"/>
      <c r="ATL55" s="112"/>
      <c r="ATM55" s="112"/>
      <c r="ATN55" s="112"/>
      <c r="ATO55" s="112"/>
      <c r="ATP55" s="112"/>
      <c r="ATQ55" s="112"/>
      <c r="ATR55" s="112"/>
      <c r="ATS55" s="112"/>
      <c r="ATT55" s="112"/>
      <c r="ATU55" s="112"/>
      <c r="ATV55" s="112"/>
      <c r="ATW55" s="112"/>
      <c r="ATX55" s="112"/>
      <c r="ATY55" s="112"/>
      <c r="ATZ55" s="112"/>
      <c r="AUA55" s="112"/>
      <c r="AUB55" s="112"/>
      <c r="AUC55" s="112"/>
      <c r="AUD55" s="112"/>
      <c r="AUE55" s="112"/>
      <c r="AUF55" s="112"/>
      <c r="AUG55" s="112"/>
      <c r="AUH55" s="112"/>
      <c r="AUI55" s="112"/>
      <c r="AUJ55" s="112"/>
      <c r="AUK55" s="112"/>
      <c r="AUL55" s="112"/>
      <c r="AUM55" s="112"/>
      <c r="AUN55" s="112"/>
      <c r="AUO55" s="112"/>
      <c r="AUP55" s="112"/>
      <c r="AUQ55" s="112"/>
      <c r="AUR55" s="112"/>
      <c r="AUS55" s="112"/>
      <c r="AUT55" s="112"/>
      <c r="AUU55" s="112"/>
      <c r="AUV55" s="112"/>
      <c r="AUW55" s="112"/>
      <c r="AUX55" s="112"/>
      <c r="AUY55" s="112"/>
      <c r="AUZ55" s="112"/>
      <c r="AVA55" s="112"/>
      <c r="AVB55" s="112"/>
      <c r="AVC55" s="112"/>
      <c r="AVD55" s="112"/>
      <c r="AVE55" s="112"/>
      <c r="AVF55" s="112"/>
      <c r="AVG55" s="112"/>
      <c r="AVH55" s="112"/>
      <c r="AVI55" s="112"/>
      <c r="AVJ55" s="112"/>
      <c r="AVK55" s="112"/>
      <c r="AVL55" s="112"/>
      <c r="AVM55" s="112"/>
      <c r="AVN55" s="112"/>
      <c r="AVO55" s="112"/>
      <c r="AVP55" s="112"/>
      <c r="AVQ55" s="112"/>
      <c r="AVR55" s="112"/>
      <c r="AVS55" s="112"/>
      <c r="AVT55" s="112"/>
      <c r="AVU55" s="112"/>
      <c r="AVV55" s="112"/>
      <c r="AVW55" s="112"/>
      <c r="AVX55" s="112"/>
      <c r="AVY55" s="112"/>
      <c r="AVZ55" s="112"/>
      <c r="AWA55" s="112"/>
      <c r="AWB55" s="112"/>
      <c r="AWC55" s="112"/>
      <c r="AWD55" s="112"/>
      <c r="AWE55" s="112"/>
      <c r="AWF55" s="112"/>
      <c r="AWG55" s="112"/>
      <c r="AWH55" s="112"/>
      <c r="AWI55" s="112"/>
      <c r="AWJ55" s="112"/>
      <c r="AWK55" s="112"/>
      <c r="AWL55" s="112"/>
      <c r="AWM55" s="112"/>
      <c r="AWN55" s="112"/>
      <c r="AWO55" s="112"/>
      <c r="AWP55" s="112"/>
      <c r="AWQ55" s="112"/>
      <c r="AWR55" s="112"/>
      <c r="AWS55" s="112"/>
      <c r="AWT55" s="112"/>
      <c r="AWU55" s="112"/>
      <c r="AWV55" s="112"/>
      <c r="AWW55" s="112"/>
      <c r="AWX55" s="112"/>
      <c r="AWY55" s="112"/>
      <c r="AWZ55" s="112"/>
      <c r="AXA55" s="112"/>
      <c r="AXB55" s="112"/>
      <c r="AXC55" s="112"/>
      <c r="AXD55" s="112"/>
      <c r="AXE55" s="112"/>
      <c r="AXF55" s="112"/>
      <c r="AXG55" s="112"/>
      <c r="AXH55" s="112"/>
      <c r="AXI55" s="112"/>
      <c r="AXJ55" s="112"/>
      <c r="AXK55" s="112"/>
      <c r="AXL55" s="112"/>
      <c r="AXM55" s="112"/>
      <c r="AXN55" s="112"/>
      <c r="AXO55" s="112"/>
      <c r="AXP55" s="112"/>
      <c r="AXQ55" s="112"/>
      <c r="AXR55" s="112"/>
      <c r="AXS55" s="112"/>
      <c r="AXT55" s="112"/>
      <c r="AXU55" s="112"/>
      <c r="AXV55" s="112"/>
      <c r="AXW55" s="112"/>
      <c r="AXX55" s="112"/>
      <c r="AXY55" s="112"/>
      <c r="AXZ55" s="112"/>
      <c r="AYA55" s="112"/>
      <c r="AYB55" s="112"/>
      <c r="AYC55" s="112"/>
      <c r="AYD55" s="112"/>
      <c r="AYE55" s="112"/>
      <c r="AYF55" s="112"/>
      <c r="AYG55" s="112"/>
      <c r="AYH55" s="112"/>
      <c r="AYI55" s="112"/>
      <c r="AYJ55" s="112"/>
      <c r="AYK55" s="112"/>
      <c r="AYL55" s="112"/>
      <c r="AYM55" s="112"/>
      <c r="AYN55" s="112"/>
      <c r="AYO55" s="112"/>
      <c r="AYP55" s="112"/>
      <c r="AYQ55" s="112"/>
      <c r="AYR55" s="112"/>
      <c r="AYS55" s="112"/>
      <c r="AYT55" s="112"/>
      <c r="AYU55" s="112"/>
      <c r="AYV55" s="112"/>
      <c r="AYW55" s="112"/>
      <c r="AYX55" s="112"/>
      <c r="AYY55" s="112"/>
      <c r="AYZ55" s="112"/>
      <c r="AZA55" s="112"/>
      <c r="AZB55" s="112"/>
      <c r="AZC55" s="112"/>
      <c r="AZD55" s="112"/>
      <c r="AZE55" s="112"/>
      <c r="AZF55" s="112"/>
      <c r="AZG55" s="112"/>
      <c r="AZH55" s="112"/>
      <c r="AZI55" s="112"/>
      <c r="AZJ55" s="112"/>
      <c r="AZK55" s="112"/>
      <c r="AZL55" s="112"/>
      <c r="AZM55" s="112"/>
      <c r="AZN55" s="112"/>
      <c r="AZO55" s="112"/>
      <c r="AZP55" s="112"/>
      <c r="AZQ55" s="112"/>
      <c r="AZR55" s="112"/>
      <c r="AZS55" s="112"/>
      <c r="AZT55" s="112"/>
      <c r="AZU55" s="112"/>
      <c r="AZV55" s="112"/>
      <c r="AZW55" s="112"/>
      <c r="AZX55" s="112"/>
      <c r="AZY55" s="112"/>
      <c r="AZZ55" s="112"/>
      <c r="BAA55" s="112"/>
      <c r="BAB55" s="112"/>
      <c r="BAC55" s="112"/>
      <c r="BAD55" s="112"/>
      <c r="BAE55" s="112"/>
      <c r="BAF55" s="112"/>
      <c r="BAG55" s="112"/>
      <c r="BAH55" s="112"/>
      <c r="BAI55" s="112"/>
      <c r="BAJ55" s="112"/>
      <c r="BAK55" s="112"/>
      <c r="BAL55" s="112"/>
      <c r="BAM55" s="112"/>
      <c r="BAN55" s="112"/>
      <c r="BAO55" s="112"/>
      <c r="BAP55" s="112"/>
      <c r="BAQ55" s="112"/>
      <c r="BAR55" s="112"/>
      <c r="BAS55" s="112"/>
      <c r="BAT55" s="112"/>
      <c r="BAU55" s="112"/>
      <c r="BAV55" s="112"/>
      <c r="BAW55" s="112"/>
      <c r="BAX55" s="112"/>
      <c r="BAY55" s="112"/>
      <c r="BAZ55" s="112"/>
      <c r="BBA55" s="112"/>
      <c r="BBB55" s="112"/>
      <c r="BBC55" s="112"/>
      <c r="BBD55" s="112"/>
      <c r="BBE55" s="112"/>
      <c r="BBF55" s="112"/>
      <c r="BBG55" s="112"/>
      <c r="BBH55" s="112"/>
      <c r="BBI55" s="112"/>
      <c r="BBJ55" s="112"/>
      <c r="BBK55" s="112"/>
      <c r="BBL55" s="112"/>
      <c r="BBM55" s="112"/>
      <c r="BBN55" s="112"/>
      <c r="BBO55" s="112"/>
      <c r="BBP55" s="112"/>
      <c r="BBQ55" s="112"/>
      <c r="BBR55" s="112"/>
      <c r="BBS55" s="112"/>
      <c r="BBT55" s="112"/>
      <c r="BBU55" s="112"/>
      <c r="BBV55" s="112"/>
      <c r="BBW55" s="112"/>
      <c r="BBX55" s="112"/>
      <c r="BBY55" s="112"/>
      <c r="BBZ55" s="112"/>
      <c r="BCA55" s="112"/>
      <c r="BCB55" s="112"/>
      <c r="BCC55" s="112"/>
      <c r="BCD55" s="112"/>
      <c r="BCE55" s="112"/>
      <c r="BCF55" s="112"/>
      <c r="BCG55" s="112"/>
      <c r="BCH55" s="112"/>
      <c r="BCI55" s="112"/>
      <c r="BCJ55" s="112"/>
      <c r="BCK55" s="112"/>
      <c r="BCL55" s="112"/>
      <c r="BCM55" s="112"/>
      <c r="BCN55" s="112"/>
      <c r="BCO55" s="112"/>
      <c r="BCP55" s="112"/>
      <c r="BCQ55" s="112"/>
      <c r="BCR55" s="112"/>
      <c r="BCS55" s="112"/>
      <c r="BCT55" s="112"/>
      <c r="BCU55" s="112"/>
      <c r="BCV55" s="112"/>
      <c r="BCW55" s="112"/>
      <c r="BCX55" s="112"/>
      <c r="BCY55" s="112"/>
      <c r="BCZ55" s="112"/>
      <c r="BDA55" s="112"/>
      <c r="BDB55" s="112"/>
      <c r="BDC55" s="112"/>
      <c r="BDD55" s="112"/>
      <c r="BDE55" s="112"/>
      <c r="BDF55" s="112"/>
      <c r="BDG55" s="112"/>
      <c r="BDH55" s="112"/>
      <c r="BDI55" s="112"/>
      <c r="BDJ55" s="112"/>
      <c r="BDK55" s="112"/>
      <c r="BDL55" s="112"/>
      <c r="BDM55" s="112"/>
      <c r="BDN55" s="112"/>
      <c r="BDO55" s="112"/>
      <c r="BDP55" s="112"/>
      <c r="BDQ55" s="112"/>
      <c r="BDR55" s="112"/>
      <c r="BDS55" s="112"/>
      <c r="BDT55" s="112"/>
      <c r="BDU55" s="112"/>
      <c r="BDV55" s="112"/>
      <c r="BDW55" s="112"/>
      <c r="BDX55" s="112"/>
      <c r="BDY55" s="112"/>
      <c r="BDZ55" s="112"/>
      <c r="BEA55" s="112"/>
      <c r="BEB55" s="112"/>
      <c r="BEC55" s="112"/>
      <c r="BED55" s="112"/>
      <c r="BEE55" s="112"/>
      <c r="BEF55" s="112"/>
      <c r="BEG55" s="112"/>
      <c r="BEH55" s="112"/>
      <c r="BEI55" s="112"/>
      <c r="BEJ55" s="112"/>
      <c r="BEK55" s="112"/>
      <c r="BEL55" s="112"/>
      <c r="BEM55" s="112"/>
      <c r="BEN55" s="112"/>
      <c r="BEO55" s="112"/>
      <c r="BEP55" s="112"/>
      <c r="BEQ55" s="112"/>
      <c r="BER55" s="112"/>
      <c r="BES55" s="112"/>
      <c r="BET55" s="112"/>
      <c r="BEU55" s="112"/>
      <c r="BEV55" s="112"/>
      <c r="BEW55" s="112"/>
      <c r="BEX55" s="112"/>
      <c r="BEY55" s="112"/>
      <c r="BEZ55" s="112"/>
      <c r="BFA55" s="112"/>
      <c r="BFB55" s="112"/>
      <c r="BFC55" s="112"/>
      <c r="BFD55" s="112"/>
      <c r="BFE55" s="112"/>
      <c r="BFF55" s="112"/>
      <c r="BFG55" s="112"/>
      <c r="BFH55" s="112"/>
      <c r="BFI55" s="112"/>
      <c r="BFJ55" s="112"/>
      <c r="BFK55" s="112"/>
      <c r="BFL55" s="112"/>
      <c r="BFM55" s="112"/>
      <c r="BFN55" s="112"/>
      <c r="BFO55" s="112"/>
      <c r="BFP55" s="112"/>
      <c r="BFQ55" s="112"/>
      <c r="BFR55" s="112"/>
      <c r="BFS55" s="112"/>
      <c r="BFT55" s="112"/>
      <c r="BFU55" s="112"/>
      <c r="BFV55" s="112"/>
      <c r="BFW55" s="112"/>
      <c r="BFX55" s="112"/>
      <c r="BFY55" s="112"/>
      <c r="BFZ55" s="112"/>
      <c r="BGA55" s="112"/>
      <c r="BGB55" s="112"/>
      <c r="BGC55" s="112"/>
      <c r="BGD55" s="112"/>
      <c r="BGE55" s="112"/>
      <c r="BGF55" s="112"/>
      <c r="BGG55" s="112"/>
      <c r="BGH55" s="112"/>
      <c r="BGI55" s="112"/>
      <c r="BGJ55" s="112"/>
      <c r="BGK55" s="112"/>
      <c r="BGL55" s="112"/>
      <c r="BGM55" s="112"/>
      <c r="BGN55" s="112"/>
      <c r="BGO55" s="112"/>
      <c r="BGP55" s="112"/>
      <c r="BGQ55" s="112"/>
      <c r="BGR55" s="112"/>
      <c r="BGS55" s="112"/>
      <c r="BGT55" s="112"/>
      <c r="BGU55" s="112"/>
      <c r="BGV55" s="112"/>
      <c r="BGW55" s="112"/>
      <c r="BGX55" s="112"/>
      <c r="BGY55" s="112"/>
      <c r="BGZ55" s="112"/>
      <c r="BHA55" s="112"/>
      <c r="BHB55" s="112"/>
      <c r="BHC55" s="112"/>
      <c r="BHD55" s="112"/>
      <c r="BHE55" s="112"/>
      <c r="BHF55" s="112"/>
      <c r="BHG55" s="112"/>
      <c r="BHH55" s="112"/>
      <c r="BHI55" s="112"/>
      <c r="BHJ55" s="112"/>
      <c r="BHK55" s="112"/>
      <c r="BHL55" s="112"/>
      <c r="BHM55" s="112"/>
      <c r="BHN55" s="112"/>
      <c r="BHO55" s="112"/>
      <c r="BHP55" s="112"/>
      <c r="BHQ55" s="112"/>
      <c r="BHR55" s="112"/>
      <c r="BHS55" s="112"/>
      <c r="BHT55" s="112"/>
      <c r="BHU55" s="112"/>
      <c r="BHV55" s="112"/>
      <c r="BHW55" s="112"/>
      <c r="BHX55" s="112"/>
      <c r="BHY55" s="112"/>
      <c r="BHZ55" s="112"/>
      <c r="BIA55" s="112"/>
      <c r="BIB55" s="112"/>
      <c r="BIC55" s="112"/>
      <c r="BID55" s="112"/>
      <c r="BIE55" s="112"/>
      <c r="BIF55" s="112"/>
      <c r="BIG55" s="112"/>
      <c r="BIH55" s="112"/>
      <c r="BII55" s="112"/>
      <c r="BIJ55" s="112"/>
      <c r="BIK55" s="112"/>
      <c r="BIL55" s="112"/>
      <c r="BIM55" s="112"/>
      <c r="BIN55" s="112"/>
      <c r="BIO55" s="112"/>
      <c r="BIP55" s="112"/>
      <c r="BIQ55" s="112"/>
      <c r="BIR55" s="112"/>
      <c r="BIS55" s="112"/>
      <c r="BIT55" s="112"/>
      <c r="BIU55" s="112"/>
      <c r="BIV55" s="112"/>
      <c r="BIW55" s="112"/>
      <c r="BIX55" s="112"/>
      <c r="BIY55" s="112"/>
      <c r="BIZ55" s="112"/>
      <c r="BJA55" s="112"/>
      <c r="BJB55" s="112"/>
      <c r="BJC55" s="112"/>
      <c r="BJD55" s="112"/>
      <c r="BJE55" s="112"/>
      <c r="BJF55" s="112"/>
      <c r="BJG55" s="112"/>
      <c r="BJH55" s="112"/>
      <c r="BJI55" s="112"/>
      <c r="BJJ55" s="112"/>
      <c r="BJK55" s="112"/>
      <c r="BJL55" s="112"/>
      <c r="BJM55" s="112"/>
      <c r="BJN55" s="112"/>
      <c r="BJO55" s="112"/>
      <c r="BJP55" s="112"/>
      <c r="BJQ55" s="112"/>
      <c r="BJR55" s="112"/>
      <c r="BJS55" s="112"/>
      <c r="BJT55" s="112"/>
      <c r="BJU55" s="112"/>
      <c r="BJV55" s="112"/>
      <c r="BJW55" s="112"/>
      <c r="BJX55" s="112"/>
      <c r="BJY55" s="112"/>
      <c r="BJZ55" s="112"/>
      <c r="BKA55" s="112"/>
      <c r="BKB55" s="112"/>
      <c r="BKC55" s="112"/>
      <c r="BKD55" s="112"/>
      <c r="BKE55" s="112"/>
      <c r="BKF55" s="112"/>
      <c r="BKG55" s="112"/>
      <c r="BKH55" s="112"/>
      <c r="BKI55" s="112"/>
      <c r="BKJ55" s="112"/>
      <c r="BKK55" s="112"/>
      <c r="BKL55" s="112"/>
      <c r="BKM55" s="112"/>
      <c r="BKN55" s="112"/>
      <c r="BKO55" s="112"/>
      <c r="BKP55" s="112"/>
      <c r="BKQ55" s="112"/>
      <c r="BKR55" s="112"/>
      <c r="BKS55" s="112"/>
      <c r="BKT55" s="112"/>
      <c r="BKU55" s="112"/>
      <c r="BKV55" s="112"/>
      <c r="BKW55" s="112"/>
      <c r="BKX55" s="112"/>
      <c r="BKY55" s="112"/>
      <c r="BKZ55" s="112"/>
      <c r="BLA55" s="112"/>
      <c r="BLB55" s="112"/>
      <c r="BLC55" s="112"/>
      <c r="BLD55" s="112"/>
      <c r="BLE55" s="112"/>
      <c r="BLF55" s="112"/>
      <c r="BLG55" s="112"/>
      <c r="BLH55" s="112"/>
      <c r="BLI55" s="112"/>
      <c r="BLJ55" s="112"/>
      <c r="BLK55" s="112"/>
      <c r="BLL55" s="112"/>
      <c r="BLM55" s="112"/>
      <c r="BLN55" s="112"/>
      <c r="BLO55" s="112"/>
      <c r="BLP55" s="112"/>
      <c r="BLQ55" s="112"/>
      <c r="BLR55" s="112"/>
      <c r="BLS55" s="112"/>
      <c r="BLT55" s="112"/>
      <c r="BLU55" s="112"/>
      <c r="BLV55" s="112"/>
      <c r="BLW55" s="112"/>
      <c r="BLX55" s="112"/>
      <c r="BLY55" s="112"/>
      <c r="BLZ55" s="112"/>
      <c r="BMA55" s="112"/>
      <c r="BMB55" s="112"/>
      <c r="BMC55" s="112"/>
      <c r="BMD55" s="112"/>
      <c r="BME55" s="112"/>
      <c r="BMF55" s="112"/>
      <c r="BMG55" s="112"/>
      <c r="BMH55" s="112"/>
      <c r="BMI55" s="112"/>
      <c r="BMJ55" s="112"/>
      <c r="BMK55" s="112"/>
      <c r="BML55" s="112"/>
      <c r="BMM55" s="112"/>
      <c r="BMN55" s="112"/>
      <c r="BMO55" s="112"/>
      <c r="BMP55" s="112"/>
      <c r="BMQ55" s="112"/>
      <c r="BMR55" s="112"/>
      <c r="BMS55" s="112"/>
      <c r="BMT55" s="112"/>
      <c r="BMU55" s="112"/>
      <c r="BMV55" s="112"/>
      <c r="BMW55" s="112"/>
      <c r="BMX55" s="112"/>
      <c r="BMY55" s="112"/>
      <c r="BMZ55" s="112"/>
      <c r="BNA55" s="112"/>
      <c r="BNB55" s="112"/>
      <c r="BNC55" s="112"/>
      <c r="BND55" s="112"/>
      <c r="BNE55" s="112"/>
      <c r="BNF55" s="112"/>
      <c r="BNG55" s="112"/>
      <c r="BNH55" s="112"/>
      <c r="BNI55" s="112"/>
      <c r="BNJ55" s="112"/>
      <c r="BNK55" s="112"/>
      <c r="BNL55" s="112"/>
      <c r="BNM55" s="112"/>
      <c r="BNN55" s="112"/>
      <c r="BNO55" s="112"/>
      <c r="BNP55" s="112"/>
      <c r="BNQ55" s="112"/>
      <c r="BNR55" s="112"/>
      <c r="BNS55" s="112"/>
      <c r="BNT55" s="112"/>
      <c r="BNU55" s="112"/>
      <c r="BNV55" s="112"/>
      <c r="BNW55" s="112"/>
      <c r="BNX55" s="112"/>
      <c r="BNY55" s="112"/>
      <c r="BNZ55" s="112"/>
      <c r="BOA55" s="112"/>
      <c r="BOB55" s="112"/>
      <c r="BOC55" s="112"/>
      <c r="BOD55" s="112"/>
      <c r="BOE55" s="112"/>
      <c r="BOF55" s="112"/>
      <c r="BOG55" s="112"/>
      <c r="BOH55" s="112"/>
      <c r="BOI55" s="112"/>
      <c r="BOJ55" s="112"/>
      <c r="BOK55" s="112"/>
      <c r="BOL55" s="112"/>
      <c r="BOM55" s="112"/>
      <c r="BON55" s="112"/>
      <c r="BOO55" s="112"/>
      <c r="BOP55" s="112"/>
      <c r="BOQ55" s="112"/>
      <c r="BOR55" s="112"/>
      <c r="BOS55" s="112"/>
      <c r="BOT55" s="112"/>
      <c r="BOU55" s="112"/>
      <c r="BOV55" s="112"/>
      <c r="BOW55" s="112"/>
      <c r="BOX55" s="112"/>
      <c r="BOY55" s="112"/>
      <c r="BOZ55" s="112"/>
      <c r="BPA55" s="112"/>
      <c r="BPB55" s="112"/>
      <c r="BPC55" s="112"/>
      <c r="BPD55" s="112"/>
      <c r="BPE55" s="112"/>
      <c r="BPF55" s="112"/>
      <c r="BPG55" s="112"/>
      <c r="BPH55" s="112"/>
      <c r="BPI55" s="112"/>
      <c r="BPJ55" s="112"/>
      <c r="BPK55" s="112"/>
      <c r="BPL55" s="112"/>
      <c r="BPM55" s="112"/>
      <c r="BPN55" s="112"/>
      <c r="BPO55" s="112"/>
      <c r="BPP55" s="112"/>
      <c r="BPQ55" s="112"/>
      <c r="BPR55" s="112"/>
      <c r="BPS55" s="112"/>
      <c r="BPT55" s="112"/>
      <c r="BPU55" s="112"/>
      <c r="BPV55" s="112"/>
      <c r="BPW55" s="112"/>
      <c r="BPX55" s="112"/>
      <c r="BPY55" s="112"/>
      <c r="BPZ55" s="112"/>
      <c r="BQA55" s="112"/>
      <c r="BQB55" s="112"/>
      <c r="BQC55" s="112"/>
      <c r="BQD55" s="112"/>
      <c r="BQE55" s="112"/>
      <c r="BQF55" s="112"/>
      <c r="BQG55" s="112"/>
      <c r="BQH55" s="112"/>
      <c r="BQI55" s="112"/>
      <c r="BQJ55" s="112"/>
      <c r="BQK55" s="112"/>
      <c r="BQL55" s="112"/>
      <c r="BQM55" s="112"/>
      <c r="BQN55" s="112"/>
      <c r="BQO55" s="112"/>
      <c r="BQP55" s="112"/>
      <c r="BQQ55" s="112"/>
      <c r="BQR55" s="112"/>
      <c r="BQS55" s="112"/>
      <c r="BQT55" s="112"/>
      <c r="BQU55" s="112"/>
      <c r="BQV55" s="112"/>
      <c r="BQW55" s="112"/>
      <c r="BQX55" s="112"/>
      <c r="BQY55" s="112"/>
      <c r="BQZ55" s="112"/>
      <c r="BRA55" s="112"/>
      <c r="BRB55" s="112"/>
      <c r="BRC55" s="112"/>
      <c r="BRD55" s="112"/>
      <c r="BRE55" s="112"/>
      <c r="BRF55" s="112"/>
      <c r="BRG55" s="112"/>
      <c r="BRH55" s="112"/>
      <c r="BRI55" s="112"/>
      <c r="BRJ55" s="112"/>
      <c r="BRK55" s="112"/>
      <c r="BRL55" s="112"/>
      <c r="BRM55" s="112"/>
      <c r="BRN55" s="112"/>
      <c r="BRO55" s="112"/>
      <c r="BRP55" s="112"/>
      <c r="BRQ55" s="112"/>
      <c r="BRR55" s="112"/>
      <c r="BRS55" s="112"/>
      <c r="BRT55" s="112"/>
      <c r="BRU55" s="112"/>
      <c r="BRV55" s="112"/>
      <c r="BRW55" s="112"/>
      <c r="BRX55" s="112"/>
      <c r="BRY55" s="112"/>
      <c r="BRZ55" s="112"/>
      <c r="BSA55" s="112"/>
      <c r="BSB55" s="112"/>
      <c r="BSC55" s="112"/>
      <c r="BSD55" s="112"/>
      <c r="BSE55" s="112"/>
      <c r="BSF55" s="112"/>
      <c r="BSG55" s="112"/>
      <c r="BSH55" s="112"/>
      <c r="BSI55" s="112"/>
      <c r="BSJ55" s="112"/>
      <c r="BSK55" s="112"/>
      <c r="BSL55" s="112"/>
      <c r="BSM55" s="112"/>
      <c r="BSN55" s="112"/>
      <c r="BSO55" s="112"/>
      <c r="BSP55" s="112"/>
      <c r="BSQ55" s="112"/>
      <c r="BSR55" s="112"/>
      <c r="BSS55" s="112"/>
      <c r="BST55" s="112"/>
      <c r="BSU55" s="112"/>
      <c r="BSV55" s="112"/>
      <c r="BSW55" s="112"/>
      <c r="BSX55" s="112"/>
      <c r="BSY55" s="112"/>
      <c r="BSZ55" s="112"/>
      <c r="BTA55" s="112"/>
      <c r="BTB55" s="112"/>
      <c r="BTC55" s="112"/>
      <c r="BTD55" s="112"/>
      <c r="BTE55" s="112"/>
      <c r="BTF55" s="112"/>
      <c r="BTG55" s="112"/>
      <c r="BTH55" s="112"/>
      <c r="BTI55" s="112"/>
      <c r="BTJ55" s="112"/>
      <c r="BTK55" s="112"/>
      <c r="BTL55" s="112"/>
      <c r="BTM55" s="112"/>
      <c r="BTN55" s="112"/>
      <c r="BTO55" s="112"/>
      <c r="BTP55" s="112"/>
      <c r="BTQ55" s="112"/>
      <c r="BTR55" s="112"/>
      <c r="BTS55" s="112"/>
      <c r="BTT55" s="112"/>
      <c r="BTU55" s="112"/>
      <c r="BTV55" s="112"/>
      <c r="BTW55" s="112"/>
      <c r="BTX55" s="112"/>
      <c r="BTY55" s="112"/>
      <c r="BTZ55" s="112"/>
      <c r="BUA55" s="112"/>
      <c r="BUB55" s="112"/>
      <c r="BUC55" s="112"/>
      <c r="BUD55" s="112"/>
      <c r="BUE55" s="112"/>
      <c r="BUF55" s="112"/>
      <c r="BUG55" s="112"/>
      <c r="BUH55" s="112"/>
      <c r="BUI55" s="112"/>
      <c r="BUJ55" s="112"/>
      <c r="BUK55" s="112"/>
      <c r="BUL55" s="112"/>
      <c r="BUM55" s="112"/>
      <c r="BUN55" s="112"/>
      <c r="BUO55" s="112"/>
      <c r="BUP55" s="112"/>
      <c r="BUQ55" s="112"/>
      <c r="BUR55" s="112"/>
      <c r="BUS55" s="112"/>
      <c r="BUT55" s="112"/>
      <c r="BUU55" s="112"/>
      <c r="BUV55" s="112"/>
      <c r="BUW55" s="112"/>
      <c r="BUX55" s="112"/>
      <c r="BUY55" s="112"/>
      <c r="BUZ55" s="112"/>
      <c r="BVA55" s="112"/>
      <c r="BVB55" s="112"/>
      <c r="BVC55" s="112"/>
      <c r="BVD55" s="112"/>
      <c r="BVE55" s="112"/>
      <c r="BVF55" s="112"/>
      <c r="BVG55" s="112"/>
      <c r="BVH55" s="112"/>
      <c r="BVI55" s="112"/>
      <c r="BVJ55" s="112"/>
      <c r="BVK55" s="112"/>
      <c r="BVL55" s="112"/>
      <c r="BVM55" s="112"/>
      <c r="BVN55" s="112"/>
      <c r="BVO55" s="112"/>
      <c r="BVP55" s="112"/>
      <c r="BVQ55" s="112"/>
      <c r="BVR55" s="112"/>
      <c r="BVS55" s="112"/>
      <c r="BVT55" s="112"/>
      <c r="BVU55" s="112"/>
      <c r="BVV55" s="112"/>
      <c r="BVW55" s="112"/>
      <c r="BVX55" s="112"/>
      <c r="BVY55" s="112"/>
      <c r="BVZ55" s="112"/>
      <c r="BWA55" s="112"/>
      <c r="BWB55" s="112"/>
      <c r="BWC55" s="112"/>
      <c r="BWD55" s="112"/>
      <c r="BWE55" s="112"/>
      <c r="BWF55" s="112"/>
      <c r="BWG55" s="112"/>
      <c r="BWH55" s="112"/>
      <c r="BWI55" s="112"/>
      <c r="BWJ55" s="112"/>
      <c r="BWK55" s="112"/>
      <c r="BWL55" s="112"/>
      <c r="BWM55" s="112"/>
      <c r="BWN55" s="112"/>
      <c r="BWO55" s="112"/>
      <c r="BWP55" s="112"/>
      <c r="BWQ55" s="112"/>
      <c r="BWR55" s="112"/>
      <c r="BWS55" s="112"/>
      <c r="BWT55" s="112"/>
      <c r="BWU55" s="112"/>
      <c r="BWV55" s="112"/>
      <c r="BWW55" s="112"/>
      <c r="BWX55" s="112"/>
      <c r="BWY55" s="112"/>
      <c r="BWZ55" s="112"/>
      <c r="BXA55" s="112"/>
      <c r="BXB55" s="112"/>
      <c r="BXC55" s="112"/>
      <c r="BXD55" s="112"/>
      <c r="BXE55" s="112"/>
      <c r="BXF55" s="112"/>
      <c r="BXG55" s="112"/>
      <c r="BXH55" s="112"/>
      <c r="BXI55" s="112"/>
      <c r="BXJ55" s="112"/>
      <c r="BXK55" s="112"/>
      <c r="BXL55" s="112"/>
      <c r="BXM55" s="112"/>
      <c r="BXN55" s="112"/>
      <c r="BXO55" s="112"/>
      <c r="BXP55" s="112"/>
      <c r="BXQ55" s="112"/>
      <c r="BXR55" s="112"/>
      <c r="BXS55" s="112"/>
      <c r="BXT55" s="112"/>
      <c r="BXU55" s="112"/>
      <c r="BXV55" s="112"/>
      <c r="BXW55" s="112"/>
      <c r="BXX55" s="112"/>
      <c r="BXY55" s="112"/>
      <c r="BXZ55" s="112"/>
      <c r="BYA55" s="112"/>
      <c r="BYB55" s="112"/>
      <c r="BYC55" s="112"/>
      <c r="BYD55" s="112"/>
      <c r="BYE55" s="112"/>
      <c r="BYF55" s="112"/>
      <c r="BYG55" s="112"/>
      <c r="BYH55" s="112"/>
      <c r="BYI55" s="112"/>
      <c r="BYJ55" s="112"/>
      <c r="BYK55" s="112"/>
      <c r="BYL55" s="112"/>
      <c r="BYM55" s="112"/>
      <c r="BYN55" s="112"/>
      <c r="BYO55" s="112"/>
      <c r="BYP55" s="112"/>
      <c r="BYQ55" s="112"/>
      <c r="BYR55" s="112"/>
      <c r="BYS55" s="112"/>
      <c r="BYT55" s="112"/>
      <c r="BYU55" s="112"/>
      <c r="BYV55" s="112"/>
      <c r="BYW55" s="112"/>
      <c r="BYX55" s="112"/>
      <c r="BYY55" s="112"/>
      <c r="BYZ55" s="112"/>
      <c r="BZA55" s="112"/>
      <c r="BZB55" s="112"/>
      <c r="BZC55" s="112"/>
      <c r="BZD55" s="112"/>
      <c r="BZE55" s="112"/>
      <c r="BZF55" s="112"/>
      <c r="BZG55" s="112"/>
      <c r="BZH55" s="112"/>
      <c r="BZI55" s="112"/>
      <c r="BZJ55" s="112"/>
      <c r="BZK55" s="112"/>
      <c r="BZL55" s="112"/>
      <c r="BZM55" s="112"/>
      <c r="BZN55" s="112"/>
      <c r="BZO55" s="112"/>
      <c r="BZP55" s="112"/>
      <c r="BZQ55" s="112"/>
      <c r="BZR55" s="112"/>
      <c r="BZS55" s="112"/>
      <c r="BZT55" s="112"/>
      <c r="BZU55" s="112"/>
      <c r="BZV55" s="112"/>
      <c r="BZW55" s="112"/>
      <c r="BZX55" s="112"/>
      <c r="BZY55" s="112"/>
      <c r="BZZ55" s="112"/>
      <c r="CAA55" s="112"/>
      <c r="CAB55" s="112"/>
      <c r="CAC55" s="112"/>
      <c r="CAD55" s="112"/>
      <c r="CAE55" s="112"/>
      <c r="CAF55" s="112"/>
      <c r="CAG55" s="112"/>
      <c r="CAH55" s="112"/>
      <c r="CAI55" s="112"/>
      <c r="CAJ55" s="112"/>
      <c r="CAK55" s="112"/>
      <c r="CAL55" s="112"/>
      <c r="CAM55" s="112"/>
      <c r="CAN55" s="112"/>
      <c r="CAO55" s="112"/>
      <c r="CAP55" s="112"/>
      <c r="CAQ55" s="112"/>
      <c r="CAR55" s="112"/>
      <c r="CAS55" s="112"/>
      <c r="CAT55" s="112"/>
      <c r="CAU55" s="112"/>
      <c r="CAV55" s="112"/>
      <c r="CAW55" s="112"/>
      <c r="CAX55" s="112"/>
      <c r="CAY55" s="112"/>
      <c r="CAZ55" s="112"/>
      <c r="CBA55" s="112"/>
      <c r="CBB55" s="112"/>
      <c r="CBC55" s="112"/>
      <c r="CBD55" s="112"/>
      <c r="CBE55" s="112"/>
      <c r="CBF55" s="112"/>
      <c r="CBG55" s="112"/>
      <c r="CBH55" s="112"/>
      <c r="CBI55" s="112"/>
      <c r="CBJ55" s="112"/>
      <c r="CBK55" s="112"/>
      <c r="CBL55" s="112"/>
      <c r="CBM55" s="112"/>
      <c r="CBN55" s="112"/>
      <c r="CBO55" s="112"/>
      <c r="CBP55" s="112"/>
      <c r="CBQ55" s="112"/>
      <c r="CBR55" s="112"/>
      <c r="CBS55" s="112"/>
      <c r="CBT55" s="112"/>
      <c r="CBU55" s="112"/>
      <c r="CBV55" s="112"/>
      <c r="CBW55" s="112"/>
      <c r="CBX55" s="112"/>
      <c r="CBY55" s="112"/>
      <c r="CBZ55" s="112"/>
      <c r="CCA55" s="112"/>
      <c r="CCB55" s="112"/>
      <c r="CCC55" s="112"/>
      <c r="CCD55" s="112"/>
      <c r="CCE55" s="112"/>
      <c r="CCF55" s="112"/>
      <c r="CCG55" s="112"/>
      <c r="CCH55" s="112"/>
      <c r="CCI55" s="112"/>
      <c r="CCJ55" s="112"/>
      <c r="CCK55" s="112"/>
      <c r="CCL55" s="112"/>
      <c r="CCM55" s="112"/>
      <c r="CCN55" s="112"/>
      <c r="CCO55" s="112"/>
      <c r="CCP55" s="112"/>
      <c r="CCQ55" s="112"/>
      <c r="CCR55" s="112"/>
      <c r="CCS55" s="112"/>
      <c r="CCT55" s="112"/>
      <c r="CCU55" s="112"/>
      <c r="CCV55" s="112"/>
      <c r="CCW55" s="112"/>
      <c r="CCX55" s="112"/>
      <c r="CCY55" s="112"/>
      <c r="CCZ55" s="112"/>
      <c r="CDA55" s="112"/>
      <c r="CDB55" s="112"/>
      <c r="CDC55" s="112"/>
      <c r="CDD55" s="112"/>
      <c r="CDE55" s="112"/>
      <c r="CDF55" s="112"/>
      <c r="CDG55" s="112"/>
      <c r="CDH55" s="112"/>
      <c r="CDI55" s="112"/>
      <c r="CDJ55" s="112"/>
      <c r="CDK55" s="112"/>
      <c r="CDL55" s="112"/>
      <c r="CDM55" s="112"/>
      <c r="CDN55" s="112"/>
      <c r="CDO55" s="112"/>
      <c r="CDP55" s="112"/>
      <c r="CDQ55" s="112"/>
      <c r="CDR55" s="112"/>
      <c r="CDS55" s="112"/>
      <c r="CDT55" s="112"/>
      <c r="CDU55" s="112"/>
      <c r="CDV55" s="112"/>
      <c r="CDW55" s="112"/>
      <c r="CDX55" s="112"/>
      <c r="CDY55" s="112"/>
      <c r="CDZ55" s="112"/>
      <c r="CEA55" s="112"/>
      <c r="CEB55" s="112"/>
      <c r="CEC55" s="112"/>
      <c r="CED55" s="112"/>
      <c r="CEE55" s="112"/>
      <c r="CEF55" s="112"/>
      <c r="CEG55" s="112"/>
      <c r="CEH55" s="112"/>
      <c r="CEI55" s="112"/>
      <c r="CEJ55" s="112"/>
      <c r="CEK55" s="112"/>
      <c r="CEL55" s="112"/>
      <c r="CEM55" s="112"/>
      <c r="CEN55" s="112"/>
      <c r="CEO55" s="112"/>
      <c r="CEP55" s="112"/>
      <c r="CEQ55" s="112"/>
      <c r="CER55" s="112"/>
      <c r="CES55" s="112"/>
      <c r="CET55" s="112"/>
      <c r="CEU55" s="112"/>
      <c r="CEV55" s="112"/>
      <c r="CEW55" s="112"/>
      <c r="CEX55" s="112"/>
      <c r="CEY55" s="112"/>
      <c r="CEZ55" s="112"/>
      <c r="CFA55" s="112"/>
      <c r="CFB55" s="112"/>
      <c r="CFC55" s="112"/>
      <c r="CFD55" s="112"/>
      <c r="CFE55" s="112"/>
      <c r="CFF55" s="112"/>
      <c r="CFG55" s="112"/>
      <c r="CFH55" s="112"/>
      <c r="CFI55" s="112"/>
      <c r="CFJ55" s="112"/>
      <c r="CFK55" s="112"/>
      <c r="CFL55" s="112"/>
      <c r="CFM55" s="112"/>
      <c r="CFN55" s="112"/>
      <c r="CFO55" s="112"/>
      <c r="CFP55" s="112"/>
      <c r="CFQ55" s="112"/>
      <c r="CFR55" s="112"/>
      <c r="CFS55" s="112"/>
      <c r="CFT55" s="112"/>
      <c r="CFU55" s="112"/>
      <c r="CFV55" s="112"/>
      <c r="CFW55" s="112"/>
      <c r="CFX55" s="112"/>
      <c r="CFY55" s="112"/>
      <c r="CFZ55" s="112"/>
      <c r="CGA55" s="112"/>
      <c r="CGB55" s="112"/>
      <c r="CGC55" s="112"/>
      <c r="CGD55" s="112"/>
      <c r="CGE55" s="112"/>
      <c r="CGF55" s="112"/>
      <c r="CGG55" s="112"/>
      <c r="CGH55" s="112"/>
      <c r="CGI55" s="112"/>
      <c r="CGJ55" s="112"/>
      <c r="CGK55" s="112"/>
      <c r="CGL55" s="112"/>
      <c r="CGM55" s="112"/>
      <c r="CGN55" s="112"/>
      <c r="CGO55" s="112"/>
      <c r="CGP55" s="112"/>
      <c r="CGQ55" s="112"/>
      <c r="CGR55" s="112"/>
      <c r="CGS55" s="112"/>
      <c r="CGT55" s="112"/>
      <c r="CGU55" s="112"/>
      <c r="CGV55" s="112"/>
      <c r="CGW55" s="112"/>
      <c r="CGX55" s="112"/>
      <c r="CGY55" s="112"/>
      <c r="CGZ55" s="112"/>
      <c r="CHA55" s="112"/>
      <c r="CHB55" s="112"/>
      <c r="CHC55" s="112"/>
      <c r="CHD55" s="112"/>
      <c r="CHE55" s="112"/>
      <c r="CHF55" s="112"/>
      <c r="CHG55" s="112"/>
      <c r="CHH55" s="112"/>
      <c r="CHI55" s="112"/>
      <c r="CHJ55" s="112"/>
      <c r="CHK55" s="112"/>
      <c r="CHL55" s="112"/>
      <c r="CHM55" s="112"/>
      <c r="CHN55" s="112"/>
      <c r="CHO55" s="112"/>
      <c r="CHP55" s="112"/>
      <c r="CHQ55" s="112"/>
      <c r="CHR55" s="112"/>
      <c r="CHS55" s="112"/>
      <c r="CHT55" s="112"/>
      <c r="CHU55" s="112"/>
      <c r="CHV55" s="112"/>
      <c r="CHW55" s="112"/>
      <c r="CHX55" s="112"/>
      <c r="CHY55" s="112"/>
      <c r="CHZ55" s="112"/>
      <c r="CIA55" s="112"/>
      <c r="CIB55" s="112"/>
      <c r="CIC55" s="112"/>
      <c r="CID55" s="112"/>
      <c r="CIE55" s="112"/>
      <c r="CIF55" s="112"/>
      <c r="CIG55" s="112"/>
      <c r="CIH55" s="112"/>
      <c r="CII55" s="112"/>
      <c r="CIJ55" s="112"/>
      <c r="CIK55" s="112"/>
      <c r="CIL55" s="112"/>
      <c r="CIM55" s="112"/>
      <c r="CIN55" s="112"/>
      <c r="CIO55" s="112"/>
      <c r="CIP55" s="112"/>
      <c r="CIQ55" s="112"/>
      <c r="CIR55" s="112"/>
      <c r="CIS55" s="112"/>
      <c r="CIT55" s="112"/>
      <c r="CIU55" s="112"/>
      <c r="CIV55" s="112"/>
      <c r="CIW55" s="112"/>
      <c r="CIX55" s="112"/>
      <c r="CIY55" s="112"/>
      <c r="CIZ55" s="112"/>
      <c r="CJA55" s="112"/>
      <c r="CJB55" s="112"/>
      <c r="CJC55" s="112"/>
      <c r="CJD55" s="112"/>
      <c r="CJE55" s="112"/>
      <c r="CJF55" s="112"/>
      <c r="CJG55" s="112"/>
      <c r="CJH55" s="112"/>
      <c r="CJI55" s="112"/>
      <c r="CJJ55" s="112"/>
      <c r="CJK55" s="112"/>
      <c r="CJL55" s="112"/>
      <c r="CJM55" s="112"/>
      <c r="CJN55" s="112"/>
      <c r="CJO55" s="112"/>
      <c r="CJP55" s="112"/>
      <c r="CJQ55" s="112"/>
      <c r="CJR55" s="112"/>
      <c r="CJS55" s="112"/>
      <c r="CJT55" s="112"/>
      <c r="CJU55" s="112"/>
      <c r="CJV55" s="112"/>
      <c r="CJW55" s="112"/>
      <c r="CJX55" s="112"/>
      <c r="CJY55" s="112"/>
      <c r="CJZ55" s="112"/>
      <c r="CKA55" s="112"/>
      <c r="CKB55" s="112"/>
      <c r="CKC55" s="112"/>
      <c r="CKD55" s="112"/>
      <c r="CKE55" s="112"/>
      <c r="CKF55" s="112"/>
      <c r="CKG55" s="112"/>
      <c r="CKH55" s="112"/>
      <c r="CKI55" s="112"/>
      <c r="CKJ55" s="112"/>
      <c r="CKK55" s="112"/>
      <c r="CKL55" s="112"/>
      <c r="CKM55" s="112"/>
      <c r="CKN55" s="112"/>
      <c r="CKO55" s="112"/>
      <c r="CKP55" s="112"/>
      <c r="CKQ55" s="112"/>
      <c r="CKR55" s="112"/>
      <c r="CKS55" s="112"/>
      <c r="CKT55" s="112"/>
      <c r="CKU55" s="112"/>
      <c r="CKV55" s="112"/>
      <c r="CKW55" s="112"/>
      <c r="CKX55" s="112"/>
      <c r="CKY55" s="112"/>
      <c r="CKZ55" s="112"/>
      <c r="CLA55" s="112"/>
      <c r="CLB55" s="112"/>
      <c r="CLC55" s="112"/>
      <c r="CLD55" s="112"/>
      <c r="CLE55" s="112"/>
      <c r="CLF55" s="112"/>
      <c r="CLG55" s="112"/>
      <c r="CLH55" s="112"/>
      <c r="CLI55" s="112"/>
      <c r="CLJ55" s="112"/>
      <c r="CLK55" s="112"/>
      <c r="CLL55" s="112"/>
      <c r="CLM55" s="112"/>
      <c r="CLN55" s="112"/>
      <c r="CLO55" s="112"/>
      <c r="CLP55" s="112"/>
      <c r="CLQ55" s="112"/>
      <c r="CLR55" s="112"/>
      <c r="CLS55" s="112"/>
      <c r="CLT55" s="112"/>
      <c r="CLU55" s="112"/>
      <c r="CLV55" s="112"/>
      <c r="CLW55" s="112"/>
      <c r="CLX55" s="112"/>
      <c r="CLY55" s="112"/>
      <c r="CLZ55" s="112"/>
      <c r="CMA55" s="112"/>
      <c r="CMB55" s="112"/>
      <c r="CMC55" s="112"/>
      <c r="CMD55" s="112"/>
      <c r="CME55" s="112"/>
      <c r="CMF55" s="112"/>
      <c r="CMG55" s="112"/>
      <c r="CMH55" s="112"/>
      <c r="CMI55" s="112"/>
      <c r="CMJ55" s="112"/>
      <c r="CMK55" s="112"/>
      <c r="CML55" s="112"/>
      <c r="CMM55" s="112"/>
      <c r="CMN55" s="112"/>
      <c r="CMO55" s="112"/>
      <c r="CMP55" s="112"/>
      <c r="CMQ55" s="112"/>
      <c r="CMR55" s="112"/>
      <c r="CMS55" s="112"/>
      <c r="CMT55" s="112"/>
      <c r="CMU55" s="112"/>
      <c r="CMV55" s="112"/>
      <c r="CMW55" s="112"/>
      <c r="CMX55" s="112"/>
      <c r="CMY55" s="112"/>
      <c r="CMZ55" s="112"/>
      <c r="CNA55" s="112"/>
      <c r="CNB55" s="112"/>
      <c r="CNC55" s="112"/>
      <c r="CND55" s="112"/>
      <c r="CNE55" s="112"/>
      <c r="CNF55" s="112"/>
      <c r="CNG55" s="112"/>
      <c r="CNH55" s="112"/>
      <c r="CNI55" s="112"/>
      <c r="CNJ55" s="112"/>
      <c r="CNK55" s="112"/>
      <c r="CNL55" s="112"/>
      <c r="CNM55" s="112"/>
      <c r="CNN55" s="112"/>
      <c r="CNO55" s="112"/>
      <c r="CNP55" s="112"/>
      <c r="CNQ55" s="112"/>
      <c r="CNR55" s="112"/>
      <c r="CNS55" s="112"/>
      <c r="CNT55" s="112"/>
      <c r="CNU55" s="112"/>
      <c r="CNV55" s="112"/>
      <c r="CNW55" s="112"/>
      <c r="CNX55" s="112"/>
      <c r="CNY55" s="112"/>
      <c r="CNZ55" s="112"/>
      <c r="COA55" s="112"/>
      <c r="COB55" s="112"/>
      <c r="COC55" s="112"/>
      <c r="COD55" s="112"/>
      <c r="COE55" s="112"/>
      <c r="COF55" s="112"/>
      <c r="COG55" s="112"/>
      <c r="COH55" s="112"/>
      <c r="COI55" s="112"/>
      <c r="COJ55" s="112"/>
      <c r="COK55" s="112"/>
      <c r="COL55" s="112"/>
      <c r="COM55" s="112"/>
      <c r="CON55" s="112"/>
      <c r="COO55" s="112"/>
      <c r="COP55" s="112"/>
      <c r="COQ55" s="112"/>
      <c r="COR55" s="112"/>
      <c r="COS55" s="112"/>
      <c r="COT55" s="112"/>
      <c r="COU55" s="112"/>
      <c r="COV55" s="112"/>
      <c r="COW55" s="112"/>
      <c r="COX55" s="112"/>
      <c r="COY55" s="112"/>
      <c r="COZ55" s="112"/>
      <c r="CPA55" s="112"/>
      <c r="CPB55" s="112"/>
      <c r="CPC55" s="112"/>
      <c r="CPD55" s="112"/>
      <c r="CPE55" s="112"/>
      <c r="CPF55" s="112"/>
      <c r="CPG55" s="112"/>
      <c r="CPH55" s="112"/>
      <c r="CPI55" s="112"/>
      <c r="CPJ55" s="112"/>
      <c r="CPK55" s="112"/>
      <c r="CPL55" s="112"/>
      <c r="CPM55" s="112"/>
      <c r="CPN55" s="112"/>
      <c r="CPO55" s="112"/>
      <c r="CPP55" s="112"/>
      <c r="CPQ55" s="112"/>
      <c r="CPR55" s="112"/>
      <c r="CPS55" s="112"/>
      <c r="CPT55" s="112"/>
      <c r="CPU55" s="112"/>
      <c r="CPV55" s="112"/>
      <c r="CPW55" s="112"/>
      <c r="CPX55" s="112"/>
      <c r="CPY55" s="112"/>
      <c r="CPZ55" s="112"/>
      <c r="CQA55" s="112"/>
      <c r="CQB55" s="112"/>
      <c r="CQC55" s="112"/>
      <c r="CQD55" s="112"/>
      <c r="CQE55" s="112"/>
      <c r="CQF55" s="112"/>
      <c r="CQG55" s="112"/>
      <c r="CQH55" s="112"/>
      <c r="CQI55" s="112"/>
      <c r="CQJ55" s="112"/>
      <c r="CQK55" s="112"/>
      <c r="CQL55" s="112"/>
      <c r="CQM55" s="112"/>
      <c r="CQN55" s="112"/>
      <c r="CQO55" s="112"/>
      <c r="CQP55" s="112"/>
      <c r="CQQ55" s="112"/>
      <c r="CQR55" s="112"/>
      <c r="CQS55" s="112"/>
      <c r="CQT55" s="112"/>
      <c r="CQU55" s="112"/>
      <c r="CQV55" s="112"/>
      <c r="CQW55" s="112"/>
      <c r="CQX55" s="112"/>
      <c r="CQY55" s="112"/>
      <c r="CQZ55" s="112"/>
      <c r="CRA55" s="112"/>
      <c r="CRB55" s="112"/>
      <c r="CRC55" s="112"/>
      <c r="CRD55" s="112"/>
      <c r="CRE55" s="112"/>
      <c r="CRF55" s="112"/>
      <c r="CRG55" s="112"/>
      <c r="CRH55" s="112"/>
      <c r="CRI55" s="112"/>
      <c r="CRJ55" s="112"/>
      <c r="CRK55" s="112"/>
      <c r="CRL55" s="112"/>
      <c r="CRM55" s="112"/>
      <c r="CRN55" s="112"/>
      <c r="CRO55" s="112"/>
      <c r="CRP55" s="112"/>
      <c r="CRQ55" s="112"/>
      <c r="CRR55" s="112"/>
      <c r="CRS55" s="112"/>
      <c r="CRT55" s="112"/>
      <c r="CRU55" s="112"/>
      <c r="CRV55" s="112"/>
      <c r="CRW55" s="112"/>
      <c r="CRX55" s="112"/>
      <c r="CRY55" s="112"/>
      <c r="CRZ55" s="112"/>
      <c r="CSA55" s="112"/>
      <c r="CSB55" s="112"/>
      <c r="CSC55" s="112"/>
      <c r="CSD55" s="112"/>
      <c r="CSE55" s="112"/>
      <c r="CSF55" s="112"/>
      <c r="CSG55" s="112"/>
      <c r="CSH55" s="112"/>
      <c r="CSI55" s="112"/>
      <c r="CSJ55" s="112"/>
      <c r="CSK55" s="112"/>
      <c r="CSL55" s="112"/>
      <c r="CSM55" s="112"/>
      <c r="CSN55" s="112"/>
      <c r="CSO55" s="112"/>
      <c r="CSP55" s="112"/>
      <c r="CSQ55" s="112"/>
      <c r="CSR55" s="112"/>
      <c r="CSS55" s="112"/>
      <c r="CST55" s="112"/>
      <c r="CSU55" s="112"/>
      <c r="CSV55" s="112"/>
      <c r="CSW55" s="112"/>
      <c r="CSX55" s="112"/>
      <c r="CSY55" s="112"/>
      <c r="CSZ55" s="112"/>
      <c r="CTA55" s="112"/>
      <c r="CTB55" s="112"/>
      <c r="CTC55" s="112"/>
      <c r="CTD55" s="112"/>
      <c r="CTE55" s="112"/>
      <c r="CTF55" s="112"/>
      <c r="CTG55" s="112"/>
      <c r="CTH55" s="112"/>
      <c r="CTI55" s="112"/>
      <c r="CTJ55" s="112"/>
      <c r="CTK55" s="112"/>
      <c r="CTL55" s="112"/>
      <c r="CTM55" s="112"/>
      <c r="CTN55" s="112"/>
      <c r="CTO55" s="112"/>
      <c r="CTP55" s="112"/>
      <c r="CTQ55" s="112"/>
      <c r="CTR55" s="112"/>
      <c r="CTS55" s="112"/>
      <c r="CTT55" s="112"/>
      <c r="CTU55" s="112"/>
      <c r="CTV55" s="112"/>
      <c r="CTW55" s="112"/>
      <c r="CTX55" s="112"/>
      <c r="CTY55" s="112"/>
      <c r="CTZ55" s="112"/>
      <c r="CUA55" s="112"/>
      <c r="CUB55" s="112"/>
      <c r="CUC55" s="112"/>
      <c r="CUD55" s="112"/>
      <c r="CUE55" s="112"/>
      <c r="CUF55" s="112"/>
      <c r="CUG55" s="112"/>
      <c r="CUH55" s="112"/>
      <c r="CUI55" s="112"/>
      <c r="CUJ55" s="112"/>
      <c r="CUK55" s="112"/>
      <c r="CUL55" s="112"/>
      <c r="CUM55" s="112"/>
      <c r="CUN55" s="112"/>
      <c r="CUO55" s="112"/>
      <c r="CUP55" s="112"/>
      <c r="CUQ55" s="112"/>
      <c r="CUR55" s="112"/>
      <c r="CUS55" s="112"/>
      <c r="CUT55" s="112"/>
      <c r="CUU55" s="112"/>
      <c r="CUV55" s="112"/>
      <c r="CUW55" s="112"/>
      <c r="CUX55" s="112"/>
      <c r="CUY55" s="112"/>
      <c r="CUZ55" s="112"/>
      <c r="CVA55" s="112"/>
      <c r="CVB55" s="112"/>
      <c r="CVC55" s="112"/>
      <c r="CVD55" s="112"/>
      <c r="CVE55" s="112"/>
      <c r="CVF55" s="112"/>
      <c r="CVG55" s="112"/>
      <c r="CVH55" s="112"/>
      <c r="CVI55" s="112"/>
      <c r="CVJ55" s="112"/>
      <c r="CVK55" s="112"/>
      <c r="CVL55" s="112"/>
      <c r="CVM55" s="112"/>
      <c r="CVN55" s="112"/>
      <c r="CVO55" s="112"/>
      <c r="CVP55" s="112"/>
      <c r="CVQ55" s="112"/>
      <c r="CVR55" s="112"/>
      <c r="CVS55" s="112"/>
      <c r="CVT55" s="112"/>
      <c r="CVU55" s="112"/>
      <c r="CVV55" s="112"/>
      <c r="CVW55" s="112"/>
      <c r="CVX55" s="112"/>
      <c r="CVY55" s="112"/>
      <c r="CVZ55" s="112"/>
      <c r="CWA55" s="112"/>
      <c r="CWB55" s="112"/>
      <c r="CWC55" s="112"/>
      <c r="CWD55" s="112"/>
      <c r="CWE55" s="112"/>
      <c r="CWF55" s="112"/>
      <c r="CWG55" s="112"/>
      <c r="CWH55" s="112"/>
      <c r="CWI55" s="112"/>
      <c r="CWJ55" s="112"/>
      <c r="CWK55" s="112"/>
      <c r="CWL55" s="112"/>
      <c r="CWM55" s="112"/>
      <c r="CWN55" s="112"/>
      <c r="CWO55" s="112"/>
      <c r="CWP55" s="112"/>
      <c r="CWQ55" s="112"/>
      <c r="CWR55" s="112"/>
      <c r="CWS55" s="112"/>
      <c r="CWT55" s="112"/>
      <c r="CWU55" s="112"/>
      <c r="CWV55" s="112"/>
      <c r="CWW55" s="112"/>
      <c r="CWX55" s="112"/>
      <c r="CWY55" s="112"/>
      <c r="CWZ55" s="112"/>
      <c r="CXA55" s="112"/>
      <c r="CXB55" s="112"/>
      <c r="CXC55" s="112"/>
      <c r="CXD55" s="112"/>
      <c r="CXE55" s="112"/>
      <c r="CXF55" s="112"/>
      <c r="CXG55" s="112"/>
      <c r="CXH55" s="112"/>
      <c r="CXI55" s="112"/>
      <c r="CXJ55" s="112"/>
      <c r="CXK55" s="112"/>
      <c r="CXL55" s="112"/>
      <c r="CXM55" s="112"/>
      <c r="CXN55" s="112"/>
      <c r="CXO55" s="112"/>
      <c r="CXP55" s="112"/>
      <c r="CXQ55" s="112"/>
      <c r="CXR55" s="112"/>
      <c r="CXS55" s="112"/>
      <c r="CXT55" s="112"/>
      <c r="CXU55" s="112"/>
      <c r="CXV55" s="112"/>
      <c r="CXW55" s="112"/>
      <c r="CXX55" s="112"/>
      <c r="CXY55" s="112"/>
      <c r="CXZ55" s="112"/>
      <c r="CYA55" s="112"/>
      <c r="CYB55" s="112"/>
      <c r="CYC55" s="112"/>
      <c r="CYD55" s="112"/>
      <c r="CYE55" s="112"/>
      <c r="CYF55" s="112"/>
      <c r="CYG55" s="112"/>
      <c r="CYH55" s="112"/>
      <c r="CYI55" s="112"/>
      <c r="CYJ55" s="112"/>
      <c r="CYK55" s="112"/>
      <c r="CYL55" s="112"/>
      <c r="CYM55" s="112"/>
      <c r="CYN55" s="112"/>
      <c r="CYO55" s="112"/>
      <c r="CYP55" s="112"/>
      <c r="CYQ55" s="112"/>
      <c r="CYR55" s="112"/>
      <c r="CYS55" s="112"/>
      <c r="CYT55" s="112"/>
      <c r="CYU55" s="112"/>
      <c r="CYV55" s="112"/>
      <c r="CYW55" s="112"/>
      <c r="CYX55" s="112"/>
      <c r="CYY55" s="112"/>
      <c r="CYZ55" s="112"/>
      <c r="CZA55" s="112"/>
      <c r="CZB55" s="112"/>
      <c r="CZC55" s="112"/>
      <c r="CZD55" s="112"/>
      <c r="CZE55" s="112"/>
      <c r="CZF55" s="112"/>
      <c r="CZG55" s="112"/>
      <c r="CZH55" s="112"/>
      <c r="CZI55" s="112"/>
      <c r="CZJ55" s="112"/>
      <c r="CZK55" s="112"/>
      <c r="CZL55" s="112"/>
      <c r="CZM55" s="112"/>
      <c r="CZN55" s="112"/>
      <c r="CZO55" s="112"/>
      <c r="CZP55" s="112"/>
      <c r="CZQ55" s="112"/>
      <c r="CZR55" s="112"/>
      <c r="CZS55" s="112"/>
      <c r="CZT55" s="112"/>
      <c r="CZU55" s="112"/>
      <c r="CZV55" s="112"/>
      <c r="CZW55" s="112"/>
      <c r="CZX55" s="112"/>
      <c r="CZY55" s="112"/>
      <c r="CZZ55" s="112"/>
      <c r="DAA55" s="112"/>
      <c r="DAB55" s="112"/>
      <c r="DAC55" s="112"/>
      <c r="DAD55" s="112"/>
      <c r="DAE55" s="112"/>
      <c r="DAF55" s="112"/>
      <c r="DAG55" s="112"/>
      <c r="DAH55" s="112"/>
      <c r="DAI55" s="112"/>
      <c r="DAJ55" s="112"/>
      <c r="DAK55" s="112"/>
      <c r="DAL55" s="112"/>
      <c r="DAM55" s="112"/>
      <c r="DAN55" s="112"/>
      <c r="DAO55" s="112"/>
      <c r="DAP55" s="112"/>
      <c r="DAQ55" s="112"/>
      <c r="DAR55" s="112"/>
      <c r="DAS55" s="112"/>
      <c r="DAT55" s="112"/>
      <c r="DAU55" s="112"/>
      <c r="DAV55" s="112"/>
      <c r="DAW55" s="112"/>
      <c r="DAX55" s="112"/>
      <c r="DAY55" s="112"/>
      <c r="DAZ55" s="112"/>
      <c r="DBA55" s="112"/>
      <c r="DBB55" s="112"/>
      <c r="DBC55" s="112"/>
      <c r="DBD55" s="112"/>
      <c r="DBE55" s="112"/>
      <c r="DBF55" s="112"/>
      <c r="DBG55" s="112"/>
      <c r="DBH55" s="112"/>
      <c r="DBI55" s="112"/>
      <c r="DBJ55" s="112"/>
      <c r="DBK55" s="112"/>
      <c r="DBL55" s="112"/>
      <c r="DBM55" s="112"/>
      <c r="DBN55" s="112"/>
      <c r="DBO55" s="112"/>
      <c r="DBP55" s="112"/>
      <c r="DBQ55" s="112"/>
      <c r="DBR55" s="112"/>
      <c r="DBS55" s="112"/>
      <c r="DBT55" s="112"/>
      <c r="DBU55" s="112"/>
      <c r="DBV55" s="112"/>
      <c r="DBW55" s="112"/>
      <c r="DBX55" s="112"/>
      <c r="DBY55" s="112"/>
      <c r="DBZ55" s="112"/>
      <c r="DCA55" s="112"/>
      <c r="DCB55" s="112"/>
      <c r="DCC55" s="112"/>
      <c r="DCD55" s="112"/>
      <c r="DCE55" s="112"/>
      <c r="DCF55" s="112"/>
      <c r="DCG55" s="112"/>
      <c r="DCH55" s="112"/>
      <c r="DCI55" s="112"/>
      <c r="DCJ55" s="112"/>
      <c r="DCK55" s="112"/>
      <c r="DCL55" s="112"/>
      <c r="DCM55" s="112"/>
      <c r="DCN55" s="112"/>
      <c r="DCO55" s="112"/>
      <c r="DCP55" s="112"/>
      <c r="DCQ55" s="112"/>
      <c r="DCR55" s="112"/>
      <c r="DCS55" s="112"/>
      <c r="DCT55" s="112"/>
      <c r="DCU55" s="112"/>
      <c r="DCV55" s="112"/>
      <c r="DCW55" s="112"/>
      <c r="DCX55" s="112"/>
      <c r="DCY55" s="112"/>
      <c r="DCZ55" s="112"/>
      <c r="DDA55" s="112"/>
      <c r="DDB55" s="112"/>
      <c r="DDC55" s="112"/>
      <c r="DDD55" s="112"/>
      <c r="DDE55" s="112"/>
      <c r="DDF55" s="112"/>
      <c r="DDG55" s="112"/>
      <c r="DDH55" s="112"/>
      <c r="DDI55" s="112"/>
      <c r="DDJ55" s="112"/>
      <c r="DDK55" s="112"/>
      <c r="DDL55" s="112"/>
      <c r="DDM55" s="112"/>
      <c r="DDN55" s="112"/>
      <c r="DDO55" s="112"/>
      <c r="DDP55" s="112"/>
      <c r="DDQ55" s="112"/>
      <c r="DDR55" s="112"/>
      <c r="DDS55" s="112"/>
      <c r="DDT55" s="112"/>
      <c r="DDU55" s="112"/>
      <c r="DDV55" s="112"/>
      <c r="DDW55" s="112"/>
      <c r="DDX55" s="112"/>
      <c r="DDY55" s="112"/>
      <c r="DDZ55" s="112"/>
      <c r="DEA55" s="112"/>
      <c r="DEB55" s="112"/>
      <c r="DEC55" s="112"/>
      <c r="DED55" s="112"/>
      <c r="DEE55" s="112"/>
      <c r="DEF55" s="112"/>
      <c r="DEG55" s="112"/>
      <c r="DEH55" s="112"/>
      <c r="DEI55" s="112"/>
      <c r="DEJ55" s="112"/>
      <c r="DEK55" s="112"/>
      <c r="DEL55" s="112"/>
      <c r="DEM55" s="112"/>
      <c r="DEN55" s="112"/>
      <c r="DEO55" s="112"/>
      <c r="DEP55" s="112"/>
      <c r="DEQ55" s="112"/>
      <c r="DER55" s="112"/>
      <c r="DES55" s="112"/>
      <c r="DET55" s="112"/>
      <c r="DEU55" s="112"/>
      <c r="DEV55" s="112"/>
      <c r="DEW55" s="112"/>
      <c r="DEX55" s="112"/>
      <c r="DEY55" s="112"/>
      <c r="DEZ55" s="112"/>
      <c r="DFA55" s="112"/>
      <c r="DFB55" s="112"/>
      <c r="DFC55" s="112"/>
      <c r="DFD55" s="112"/>
      <c r="DFE55" s="112"/>
      <c r="DFF55" s="112"/>
      <c r="DFG55" s="112"/>
      <c r="DFH55" s="112"/>
      <c r="DFI55" s="112"/>
      <c r="DFJ55" s="112"/>
      <c r="DFK55" s="112"/>
      <c r="DFL55" s="112"/>
      <c r="DFM55" s="112"/>
      <c r="DFN55" s="112"/>
      <c r="DFO55" s="112"/>
      <c r="DFP55" s="112"/>
      <c r="DFQ55" s="112"/>
      <c r="DFR55" s="112"/>
      <c r="DFS55" s="112"/>
      <c r="DFT55" s="112"/>
      <c r="DFU55" s="112"/>
      <c r="DFV55" s="112"/>
      <c r="DFW55" s="112"/>
      <c r="DFX55" s="112"/>
      <c r="DFY55" s="112"/>
      <c r="DFZ55" s="112"/>
      <c r="DGA55" s="112"/>
      <c r="DGB55" s="112"/>
      <c r="DGC55" s="112"/>
      <c r="DGD55" s="112"/>
      <c r="DGE55" s="112"/>
      <c r="DGF55" s="112"/>
      <c r="DGG55" s="112"/>
      <c r="DGH55" s="112"/>
      <c r="DGI55" s="112"/>
      <c r="DGJ55" s="112"/>
      <c r="DGK55" s="112"/>
      <c r="DGL55" s="112"/>
      <c r="DGM55" s="112"/>
      <c r="DGN55" s="112"/>
      <c r="DGO55" s="112"/>
      <c r="DGP55" s="112"/>
      <c r="DGQ55" s="112"/>
      <c r="DGR55" s="112"/>
      <c r="DGS55" s="112"/>
      <c r="DGT55" s="112"/>
      <c r="DGU55" s="112"/>
      <c r="DGV55" s="112"/>
      <c r="DGW55" s="112"/>
      <c r="DGX55" s="112"/>
      <c r="DGY55" s="112"/>
      <c r="DGZ55" s="112"/>
      <c r="DHA55" s="112"/>
      <c r="DHB55" s="112"/>
      <c r="DHC55" s="112"/>
      <c r="DHD55" s="112"/>
      <c r="DHE55" s="112"/>
      <c r="DHF55" s="112"/>
      <c r="DHG55" s="112"/>
      <c r="DHH55" s="112"/>
      <c r="DHI55" s="112"/>
      <c r="DHJ55" s="112"/>
      <c r="DHK55" s="112"/>
      <c r="DHL55" s="112"/>
      <c r="DHM55" s="112"/>
      <c r="DHN55" s="112"/>
      <c r="DHO55" s="112"/>
      <c r="DHP55" s="112"/>
      <c r="DHQ55" s="112"/>
      <c r="DHR55" s="112"/>
      <c r="DHS55" s="112"/>
      <c r="DHT55" s="112"/>
      <c r="DHU55" s="112"/>
      <c r="DHV55" s="112"/>
      <c r="DHW55" s="112"/>
      <c r="DHX55" s="112"/>
      <c r="DHY55" s="112"/>
      <c r="DHZ55" s="112"/>
      <c r="DIA55" s="112"/>
      <c r="DIB55" s="112"/>
      <c r="DIC55" s="112"/>
      <c r="DID55" s="112"/>
      <c r="DIE55" s="112"/>
      <c r="DIF55" s="112"/>
      <c r="DIG55" s="112"/>
      <c r="DIH55" s="112"/>
      <c r="DII55" s="112"/>
      <c r="DIJ55" s="112"/>
      <c r="DIK55" s="112"/>
      <c r="DIL55" s="112"/>
      <c r="DIM55" s="112"/>
      <c r="DIN55" s="112"/>
      <c r="DIO55" s="112"/>
      <c r="DIP55" s="112"/>
      <c r="DIQ55" s="112"/>
      <c r="DIR55" s="112"/>
      <c r="DIS55" s="112"/>
      <c r="DIT55" s="112"/>
      <c r="DIU55" s="112"/>
      <c r="DIV55" s="112"/>
      <c r="DIW55" s="112"/>
      <c r="DIX55" s="112"/>
      <c r="DIY55" s="112"/>
      <c r="DIZ55" s="112"/>
      <c r="DJA55" s="112"/>
      <c r="DJB55" s="112"/>
      <c r="DJC55" s="112"/>
      <c r="DJD55" s="112"/>
      <c r="DJE55" s="112"/>
      <c r="DJF55" s="112"/>
      <c r="DJG55" s="112"/>
      <c r="DJH55" s="112"/>
      <c r="DJI55" s="112"/>
      <c r="DJJ55" s="112"/>
      <c r="DJK55" s="112"/>
      <c r="DJL55" s="112"/>
      <c r="DJM55" s="112"/>
      <c r="DJN55" s="112"/>
      <c r="DJO55" s="112"/>
      <c r="DJP55" s="112"/>
      <c r="DJQ55" s="112"/>
      <c r="DJR55" s="112"/>
      <c r="DJS55" s="112"/>
      <c r="DJT55" s="112"/>
      <c r="DJU55" s="112"/>
      <c r="DJV55" s="112"/>
      <c r="DJW55" s="112"/>
      <c r="DJX55" s="112"/>
      <c r="DJY55" s="112"/>
      <c r="DJZ55" s="112"/>
      <c r="DKA55" s="112"/>
      <c r="DKB55" s="112"/>
      <c r="DKC55" s="112"/>
      <c r="DKD55" s="112"/>
      <c r="DKE55" s="112"/>
      <c r="DKF55" s="112"/>
      <c r="DKG55" s="112"/>
      <c r="DKH55" s="112"/>
      <c r="DKI55" s="112"/>
      <c r="DKJ55" s="112"/>
      <c r="DKK55" s="112"/>
      <c r="DKL55" s="112"/>
      <c r="DKM55" s="112"/>
      <c r="DKN55" s="112"/>
      <c r="DKO55" s="112"/>
      <c r="DKP55" s="112"/>
      <c r="DKQ55" s="112"/>
      <c r="DKR55" s="112"/>
      <c r="DKS55" s="112"/>
      <c r="DKT55" s="112"/>
      <c r="DKU55" s="112"/>
      <c r="DKV55" s="112"/>
      <c r="DKW55" s="112"/>
      <c r="DKX55" s="112"/>
      <c r="DKY55" s="112"/>
      <c r="DKZ55" s="112"/>
      <c r="DLA55" s="112"/>
      <c r="DLB55" s="112"/>
      <c r="DLC55" s="112"/>
      <c r="DLD55" s="112"/>
      <c r="DLE55" s="112"/>
      <c r="DLF55" s="112"/>
      <c r="DLG55" s="112"/>
      <c r="DLH55" s="112"/>
      <c r="DLI55" s="112"/>
      <c r="DLJ55" s="112"/>
      <c r="DLK55" s="112"/>
      <c r="DLL55" s="112"/>
      <c r="DLM55" s="112"/>
      <c r="DLN55" s="112"/>
      <c r="DLO55" s="112"/>
      <c r="DLP55" s="112"/>
      <c r="DLQ55" s="112"/>
      <c r="DLR55" s="112"/>
      <c r="DLS55" s="112"/>
      <c r="DLT55" s="112"/>
      <c r="DLU55" s="112"/>
      <c r="DLV55" s="112"/>
      <c r="DLW55" s="112"/>
      <c r="DLX55" s="112"/>
      <c r="DLY55" s="112"/>
      <c r="DLZ55" s="112"/>
      <c r="DMA55" s="112"/>
      <c r="DMB55" s="112"/>
      <c r="DMC55" s="112"/>
      <c r="DMD55" s="112"/>
      <c r="DME55" s="112"/>
      <c r="DMF55" s="112"/>
      <c r="DMG55" s="112"/>
      <c r="DMH55" s="112"/>
      <c r="DMI55" s="112"/>
      <c r="DMJ55" s="112"/>
      <c r="DMK55" s="112"/>
      <c r="DML55" s="112"/>
      <c r="DMM55" s="112"/>
      <c r="DMN55" s="112"/>
      <c r="DMO55" s="112"/>
      <c r="DMP55" s="112"/>
      <c r="DMQ55" s="112"/>
      <c r="DMR55" s="112"/>
      <c r="DMS55" s="112"/>
      <c r="DMT55" s="112"/>
      <c r="DMU55" s="112"/>
      <c r="DMV55" s="112"/>
      <c r="DMW55" s="112"/>
      <c r="DMX55" s="112"/>
      <c r="DMY55" s="112"/>
      <c r="DMZ55" s="112"/>
      <c r="DNA55" s="112"/>
      <c r="DNB55" s="112"/>
      <c r="DNC55" s="112"/>
      <c r="DND55" s="112"/>
      <c r="DNE55" s="112"/>
      <c r="DNF55" s="112"/>
      <c r="DNG55" s="112"/>
      <c r="DNH55" s="112"/>
      <c r="DNI55" s="112"/>
      <c r="DNJ55" s="112"/>
      <c r="DNK55" s="112"/>
      <c r="DNL55" s="112"/>
      <c r="DNM55" s="112"/>
      <c r="DNN55" s="112"/>
      <c r="DNO55" s="112"/>
      <c r="DNP55" s="112"/>
      <c r="DNQ55" s="112"/>
      <c r="DNR55" s="112"/>
      <c r="DNS55" s="112"/>
      <c r="DNT55" s="112"/>
      <c r="DNU55" s="112"/>
      <c r="DNV55" s="112"/>
      <c r="DNW55" s="112"/>
      <c r="DNX55" s="112"/>
      <c r="DNY55" s="112"/>
      <c r="DNZ55" s="112"/>
      <c r="DOA55" s="112"/>
      <c r="DOB55" s="112"/>
      <c r="DOC55" s="112"/>
      <c r="DOD55" s="112"/>
      <c r="DOE55" s="112"/>
      <c r="DOF55" s="112"/>
      <c r="DOG55" s="112"/>
      <c r="DOH55" s="112"/>
      <c r="DOI55" s="112"/>
      <c r="DOJ55" s="112"/>
      <c r="DOK55" s="112"/>
      <c r="DOL55" s="112"/>
      <c r="DOM55" s="112"/>
      <c r="DON55" s="112"/>
      <c r="DOO55" s="112"/>
      <c r="DOP55" s="112"/>
      <c r="DOQ55" s="112"/>
      <c r="DOR55" s="112"/>
      <c r="DOS55" s="112"/>
      <c r="DOT55" s="112"/>
      <c r="DOU55" s="112"/>
      <c r="DOV55" s="112"/>
      <c r="DOW55" s="112"/>
      <c r="DOX55" s="112"/>
      <c r="DOY55" s="112"/>
      <c r="DOZ55" s="112"/>
      <c r="DPA55" s="112"/>
      <c r="DPB55" s="112"/>
      <c r="DPC55" s="112"/>
      <c r="DPD55" s="112"/>
      <c r="DPE55" s="112"/>
      <c r="DPF55" s="112"/>
      <c r="DPG55" s="112"/>
      <c r="DPH55" s="112"/>
      <c r="DPI55" s="112"/>
      <c r="DPJ55" s="112"/>
      <c r="DPK55" s="112"/>
      <c r="DPL55" s="112"/>
      <c r="DPM55" s="112"/>
      <c r="DPN55" s="112"/>
      <c r="DPO55" s="112"/>
      <c r="DPP55" s="112"/>
      <c r="DPQ55" s="112"/>
      <c r="DPR55" s="112"/>
      <c r="DPS55" s="112"/>
      <c r="DPT55" s="112"/>
      <c r="DPU55" s="112"/>
      <c r="DPV55" s="112"/>
      <c r="DPW55" s="112"/>
      <c r="DPX55" s="112"/>
      <c r="DPY55" s="112"/>
      <c r="DPZ55" s="112"/>
      <c r="DQA55" s="112"/>
      <c r="DQB55" s="112"/>
      <c r="DQC55" s="112"/>
      <c r="DQD55" s="112"/>
      <c r="DQE55" s="112"/>
      <c r="DQF55" s="112"/>
      <c r="DQG55" s="112"/>
      <c r="DQH55" s="112"/>
      <c r="DQI55" s="112"/>
      <c r="DQJ55" s="112"/>
      <c r="DQK55" s="112"/>
      <c r="DQL55" s="112"/>
      <c r="DQM55" s="112"/>
      <c r="DQN55" s="112"/>
      <c r="DQO55" s="112"/>
      <c r="DQP55" s="112"/>
      <c r="DQQ55" s="112"/>
      <c r="DQR55" s="112"/>
      <c r="DQS55" s="112"/>
      <c r="DQT55" s="112"/>
      <c r="DQU55" s="112"/>
      <c r="DQV55" s="112"/>
      <c r="DQW55" s="112"/>
      <c r="DQX55" s="112"/>
      <c r="DQY55" s="112"/>
      <c r="DQZ55" s="112"/>
      <c r="DRA55" s="112"/>
      <c r="DRB55" s="112"/>
      <c r="DRC55" s="112"/>
      <c r="DRD55" s="112"/>
      <c r="DRE55" s="112"/>
      <c r="DRF55" s="112"/>
      <c r="DRG55" s="112"/>
      <c r="DRH55" s="112"/>
      <c r="DRI55" s="112"/>
      <c r="DRJ55" s="112"/>
      <c r="DRK55" s="112"/>
      <c r="DRL55" s="112"/>
      <c r="DRM55" s="112"/>
      <c r="DRN55" s="112"/>
      <c r="DRO55" s="112"/>
      <c r="DRP55" s="112"/>
      <c r="DRQ55" s="112"/>
      <c r="DRR55" s="112"/>
      <c r="DRS55" s="112"/>
      <c r="DRT55" s="112"/>
      <c r="DRU55" s="112"/>
      <c r="DRV55" s="112"/>
      <c r="DRW55" s="112"/>
      <c r="DRX55" s="112"/>
      <c r="DRY55" s="112"/>
      <c r="DRZ55" s="112"/>
      <c r="DSA55" s="112"/>
      <c r="DSB55" s="112"/>
      <c r="DSC55" s="112"/>
      <c r="DSD55" s="112"/>
      <c r="DSE55" s="112"/>
      <c r="DSF55" s="112"/>
      <c r="DSG55" s="112"/>
      <c r="DSH55" s="112"/>
      <c r="DSI55" s="112"/>
      <c r="DSJ55" s="112"/>
      <c r="DSK55" s="112"/>
      <c r="DSL55" s="112"/>
      <c r="DSM55" s="112"/>
      <c r="DSN55" s="112"/>
      <c r="DSO55" s="112"/>
      <c r="DSP55" s="112"/>
      <c r="DSQ55" s="112"/>
      <c r="DSR55" s="112"/>
      <c r="DSS55" s="112"/>
      <c r="DST55" s="112"/>
      <c r="DSU55" s="112"/>
      <c r="DSV55" s="112"/>
      <c r="DSW55" s="112"/>
      <c r="DSX55" s="112"/>
      <c r="DSY55" s="112"/>
      <c r="DSZ55" s="112"/>
      <c r="DTA55" s="112"/>
      <c r="DTB55" s="112"/>
      <c r="DTC55" s="112"/>
      <c r="DTD55" s="112"/>
      <c r="DTE55" s="112"/>
      <c r="DTF55" s="112"/>
      <c r="DTG55" s="112"/>
      <c r="DTH55" s="112"/>
      <c r="DTI55" s="112"/>
      <c r="DTJ55" s="112"/>
      <c r="DTK55" s="112"/>
      <c r="DTL55" s="112"/>
      <c r="DTM55" s="112"/>
      <c r="DTN55" s="112"/>
      <c r="DTO55" s="112"/>
      <c r="DTP55" s="112"/>
      <c r="DTQ55" s="112"/>
      <c r="DTR55" s="112"/>
      <c r="DTS55" s="112"/>
      <c r="DTT55" s="112"/>
      <c r="DTU55" s="112"/>
      <c r="DTV55" s="112"/>
      <c r="DTW55" s="112"/>
      <c r="DTX55" s="112"/>
      <c r="DTY55" s="112"/>
      <c r="DTZ55" s="112"/>
      <c r="DUA55" s="112"/>
      <c r="DUB55" s="112"/>
      <c r="DUC55" s="112"/>
      <c r="DUD55" s="112"/>
      <c r="DUE55" s="112"/>
      <c r="DUF55" s="112"/>
      <c r="DUG55" s="112"/>
      <c r="DUH55" s="112"/>
      <c r="DUI55" s="112"/>
      <c r="DUJ55" s="112"/>
      <c r="DUK55" s="112"/>
      <c r="DUL55" s="112"/>
      <c r="DUM55" s="112"/>
      <c r="DUN55" s="112"/>
      <c r="DUO55" s="112"/>
      <c r="DUP55" s="112"/>
      <c r="DUQ55" s="112"/>
      <c r="DUR55" s="112"/>
      <c r="DUS55" s="112"/>
      <c r="DUT55" s="112"/>
      <c r="DUU55" s="112"/>
      <c r="DUV55" s="112"/>
      <c r="DUW55" s="112"/>
      <c r="DUX55" s="112"/>
      <c r="DUY55" s="112"/>
      <c r="DUZ55" s="112"/>
      <c r="DVA55" s="112"/>
      <c r="DVB55" s="112"/>
      <c r="DVC55" s="112"/>
      <c r="DVD55" s="112"/>
      <c r="DVE55" s="112"/>
      <c r="DVF55" s="112"/>
      <c r="DVG55" s="112"/>
      <c r="DVH55" s="112"/>
      <c r="DVI55" s="112"/>
      <c r="DVJ55" s="112"/>
      <c r="DVK55" s="112"/>
      <c r="DVL55" s="112"/>
      <c r="DVM55" s="112"/>
      <c r="DVN55" s="112"/>
      <c r="DVO55" s="112"/>
      <c r="DVP55" s="112"/>
      <c r="DVQ55" s="112"/>
      <c r="DVR55" s="112"/>
      <c r="DVS55" s="112"/>
      <c r="DVT55" s="112"/>
      <c r="DVU55" s="112"/>
      <c r="DVV55" s="112"/>
      <c r="DVW55" s="112"/>
      <c r="DVX55" s="112"/>
      <c r="DVY55" s="112"/>
      <c r="DVZ55" s="112"/>
      <c r="DWA55" s="112"/>
      <c r="DWB55" s="112"/>
      <c r="DWC55" s="112"/>
      <c r="DWD55" s="112"/>
      <c r="DWE55" s="112"/>
      <c r="DWF55" s="112"/>
      <c r="DWG55" s="112"/>
      <c r="DWH55" s="112"/>
      <c r="DWI55" s="112"/>
      <c r="DWJ55" s="112"/>
      <c r="DWK55" s="112"/>
      <c r="DWL55" s="112"/>
      <c r="DWM55" s="112"/>
      <c r="DWN55" s="112"/>
      <c r="DWO55" s="112"/>
      <c r="DWP55" s="112"/>
      <c r="DWQ55" s="112"/>
      <c r="DWR55" s="112"/>
      <c r="DWS55" s="112"/>
      <c r="DWT55" s="112"/>
      <c r="DWU55" s="112"/>
      <c r="DWV55" s="112"/>
      <c r="DWW55" s="112"/>
      <c r="DWX55" s="112"/>
      <c r="DWY55" s="112"/>
      <c r="DWZ55" s="112"/>
      <c r="DXA55" s="112"/>
      <c r="DXB55" s="112"/>
      <c r="DXC55" s="112"/>
      <c r="DXD55" s="112"/>
      <c r="DXE55" s="112"/>
      <c r="DXF55" s="112"/>
      <c r="DXG55" s="112"/>
      <c r="DXH55" s="112"/>
      <c r="DXI55" s="112"/>
      <c r="DXJ55" s="112"/>
      <c r="DXK55" s="112"/>
      <c r="DXL55" s="112"/>
      <c r="DXM55" s="112"/>
      <c r="DXN55" s="112"/>
      <c r="DXO55" s="112"/>
      <c r="DXP55" s="112"/>
      <c r="DXQ55" s="112"/>
      <c r="DXR55" s="112"/>
      <c r="DXS55" s="112"/>
      <c r="DXT55" s="112"/>
      <c r="DXU55" s="112"/>
      <c r="DXV55" s="112"/>
      <c r="DXW55" s="112"/>
      <c r="DXX55" s="112"/>
      <c r="DXY55" s="112"/>
      <c r="DXZ55" s="112"/>
      <c r="DYA55" s="112"/>
      <c r="DYB55" s="112"/>
      <c r="DYC55" s="112"/>
      <c r="DYD55" s="112"/>
      <c r="DYE55" s="112"/>
      <c r="DYF55" s="112"/>
      <c r="DYG55" s="112"/>
      <c r="DYH55" s="112"/>
      <c r="DYI55" s="112"/>
      <c r="DYJ55" s="112"/>
      <c r="DYK55" s="112"/>
      <c r="DYL55" s="112"/>
      <c r="DYM55" s="112"/>
      <c r="DYN55" s="112"/>
      <c r="DYO55" s="112"/>
      <c r="DYP55" s="112"/>
      <c r="DYQ55" s="112"/>
      <c r="DYR55" s="112"/>
      <c r="DYS55" s="112"/>
      <c r="DYT55" s="112"/>
      <c r="DYU55" s="112"/>
      <c r="DYV55" s="112"/>
      <c r="DYW55" s="112"/>
      <c r="DYX55" s="112"/>
      <c r="DYY55" s="112"/>
      <c r="DYZ55" s="112"/>
      <c r="DZA55" s="112"/>
      <c r="DZB55" s="112"/>
      <c r="DZC55" s="112"/>
      <c r="DZD55" s="112"/>
      <c r="DZE55" s="112"/>
      <c r="DZF55" s="112"/>
      <c r="DZG55" s="112"/>
      <c r="DZH55" s="112"/>
      <c r="DZI55" s="112"/>
      <c r="DZJ55" s="112"/>
      <c r="DZK55" s="112"/>
      <c r="DZL55" s="112"/>
      <c r="DZM55" s="112"/>
      <c r="DZN55" s="112"/>
      <c r="DZO55" s="112"/>
      <c r="DZP55" s="112"/>
      <c r="DZQ55" s="112"/>
      <c r="DZR55" s="112"/>
      <c r="DZS55" s="112"/>
      <c r="DZT55" s="112"/>
      <c r="DZU55" s="112"/>
      <c r="DZV55" s="112"/>
      <c r="DZW55" s="112"/>
      <c r="DZX55" s="112"/>
      <c r="DZY55" s="112"/>
      <c r="DZZ55" s="112"/>
      <c r="EAA55" s="112"/>
      <c r="EAB55" s="112"/>
      <c r="EAC55" s="112"/>
      <c r="EAD55" s="112"/>
      <c r="EAE55" s="112"/>
      <c r="EAF55" s="112"/>
      <c r="EAG55" s="112"/>
      <c r="EAH55" s="112"/>
      <c r="EAI55" s="112"/>
      <c r="EAJ55" s="112"/>
      <c r="EAK55" s="112"/>
      <c r="EAL55" s="112"/>
      <c r="EAM55" s="112"/>
      <c r="EAN55" s="112"/>
      <c r="EAO55" s="112"/>
      <c r="EAP55" s="112"/>
      <c r="EAQ55" s="112"/>
      <c r="EAR55" s="112"/>
      <c r="EAS55" s="112"/>
      <c r="EAT55" s="112"/>
      <c r="EAU55" s="112"/>
      <c r="EAV55" s="112"/>
      <c r="EAW55" s="112"/>
      <c r="EAX55" s="112"/>
      <c r="EAY55" s="112"/>
      <c r="EAZ55" s="112"/>
      <c r="EBA55" s="112"/>
      <c r="EBB55" s="112"/>
      <c r="EBC55" s="112"/>
      <c r="EBD55" s="112"/>
      <c r="EBE55" s="112"/>
      <c r="EBF55" s="112"/>
      <c r="EBG55" s="112"/>
      <c r="EBH55" s="112"/>
      <c r="EBI55" s="112"/>
      <c r="EBJ55" s="112"/>
      <c r="EBK55" s="112"/>
      <c r="EBL55" s="112"/>
      <c r="EBM55" s="112"/>
      <c r="EBN55" s="112"/>
      <c r="EBO55" s="112"/>
      <c r="EBP55" s="112"/>
      <c r="EBQ55" s="112"/>
      <c r="EBR55" s="112"/>
      <c r="EBS55" s="112"/>
      <c r="EBT55" s="112"/>
      <c r="EBU55" s="112"/>
      <c r="EBV55" s="112"/>
      <c r="EBW55" s="112"/>
      <c r="EBX55" s="112"/>
      <c r="EBY55" s="112"/>
      <c r="EBZ55" s="112"/>
      <c r="ECA55" s="112"/>
      <c r="ECB55" s="112"/>
      <c r="ECC55" s="112"/>
      <c r="ECD55" s="112"/>
      <c r="ECE55" s="112"/>
      <c r="ECF55" s="112"/>
      <c r="ECG55" s="112"/>
      <c r="ECH55" s="112"/>
      <c r="ECI55" s="112"/>
      <c r="ECJ55" s="112"/>
      <c r="ECK55" s="112"/>
      <c r="ECL55" s="112"/>
      <c r="ECM55" s="112"/>
      <c r="ECN55" s="112"/>
      <c r="ECO55" s="112"/>
      <c r="ECP55" s="112"/>
      <c r="ECQ55" s="112"/>
      <c r="ECR55" s="112"/>
      <c r="ECS55" s="112"/>
      <c r="ECT55" s="112"/>
      <c r="ECU55" s="112"/>
      <c r="ECV55" s="112"/>
      <c r="ECW55" s="112"/>
      <c r="ECX55" s="112"/>
      <c r="ECY55" s="112"/>
      <c r="ECZ55" s="112"/>
      <c r="EDA55" s="112"/>
      <c r="EDB55" s="112"/>
      <c r="EDC55" s="112"/>
      <c r="EDD55" s="112"/>
      <c r="EDE55" s="112"/>
      <c r="EDF55" s="112"/>
      <c r="EDG55" s="112"/>
      <c r="EDH55" s="112"/>
      <c r="EDI55" s="112"/>
      <c r="EDJ55" s="112"/>
      <c r="EDK55" s="112"/>
      <c r="EDL55" s="112"/>
      <c r="EDM55" s="112"/>
      <c r="EDN55" s="112"/>
      <c r="EDO55" s="112"/>
      <c r="EDP55" s="112"/>
      <c r="EDQ55" s="112"/>
      <c r="EDR55" s="112"/>
      <c r="EDS55" s="112"/>
      <c r="EDT55" s="112"/>
      <c r="EDU55" s="112"/>
      <c r="EDV55" s="112"/>
      <c r="EDW55" s="112"/>
      <c r="EDX55" s="112"/>
      <c r="EDY55" s="112"/>
      <c r="EDZ55" s="112"/>
      <c r="EEA55" s="112"/>
      <c r="EEB55" s="112"/>
      <c r="EEC55" s="112"/>
      <c r="EED55" s="112"/>
      <c r="EEE55" s="112"/>
      <c r="EEF55" s="112"/>
      <c r="EEG55" s="112"/>
      <c r="EEH55" s="112"/>
      <c r="EEI55" s="112"/>
      <c r="EEJ55" s="112"/>
      <c r="EEK55" s="112"/>
      <c r="EEL55" s="112"/>
      <c r="EEM55" s="112"/>
      <c r="EEN55" s="112"/>
      <c r="EEO55" s="112"/>
      <c r="EEP55" s="112"/>
      <c r="EEQ55" s="112"/>
      <c r="EER55" s="112"/>
      <c r="EES55" s="112"/>
      <c r="EET55" s="112"/>
      <c r="EEU55" s="112"/>
      <c r="EEV55" s="112"/>
      <c r="EEW55" s="112"/>
      <c r="EEX55" s="112"/>
      <c r="EEY55" s="112"/>
      <c r="EEZ55" s="112"/>
      <c r="EFA55" s="112"/>
      <c r="EFB55" s="112"/>
      <c r="EFC55" s="112"/>
      <c r="EFD55" s="112"/>
      <c r="EFE55" s="112"/>
      <c r="EFF55" s="112"/>
      <c r="EFG55" s="112"/>
      <c r="EFH55" s="112"/>
      <c r="EFI55" s="112"/>
      <c r="EFJ55" s="112"/>
      <c r="EFK55" s="112"/>
      <c r="EFL55" s="112"/>
      <c r="EFM55" s="112"/>
      <c r="EFN55" s="112"/>
      <c r="EFO55" s="112"/>
      <c r="EFP55" s="112"/>
      <c r="EFQ55" s="112"/>
      <c r="EFR55" s="112"/>
      <c r="EFS55" s="112"/>
      <c r="EFT55" s="112"/>
      <c r="EFU55" s="112"/>
      <c r="EFV55" s="112"/>
      <c r="EFW55" s="112"/>
      <c r="EFX55" s="112"/>
      <c r="EFY55" s="112"/>
      <c r="EFZ55" s="112"/>
      <c r="EGA55" s="112"/>
      <c r="EGB55" s="112"/>
      <c r="EGC55" s="112"/>
      <c r="EGD55" s="112"/>
      <c r="EGE55" s="112"/>
      <c r="EGF55" s="112"/>
      <c r="EGG55" s="112"/>
      <c r="EGH55" s="112"/>
      <c r="EGI55" s="112"/>
      <c r="EGJ55" s="112"/>
      <c r="EGK55" s="112"/>
      <c r="EGL55" s="112"/>
      <c r="EGM55" s="112"/>
      <c r="EGN55" s="112"/>
      <c r="EGO55" s="112"/>
      <c r="EGP55" s="112"/>
      <c r="EGQ55" s="112"/>
      <c r="EGR55" s="112"/>
      <c r="EGS55" s="112"/>
      <c r="EGT55" s="112"/>
      <c r="EGU55" s="112"/>
      <c r="EGV55" s="112"/>
      <c r="EGW55" s="112"/>
      <c r="EGX55" s="112"/>
      <c r="EGY55" s="112"/>
      <c r="EGZ55" s="112"/>
      <c r="EHA55" s="112"/>
      <c r="EHB55" s="112"/>
      <c r="EHC55" s="112"/>
      <c r="EHD55" s="112"/>
      <c r="EHE55" s="112"/>
      <c r="EHF55" s="112"/>
      <c r="EHG55" s="112"/>
      <c r="EHH55" s="112"/>
      <c r="EHI55" s="112"/>
      <c r="EHJ55" s="112"/>
      <c r="EHK55" s="112"/>
      <c r="EHL55" s="112"/>
      <c r="EHM55" s="112"/>
      <c r="EHN55" s="112"/>
      <c r="EHO55" s="112"/>
      <c r="EHP55" s="112"/>
      <c r="EHQ55" s="112"/>
      <c r="EHR55" s="112"/>
      <c r="EHS55" s="112"/>
      <c r="EHT55" s="112"/>
      <c r="EHU55" s="112"/>
      <c r="EHV55" s="112"/>
      <c r="EHW55" s="112"/>
      <c r="EHX55" s="112"/>
      <c r="EHY55" s="112"/>
      <c r="EHZ55" s="112"/>
      <c r="EIA55" s="112"/>
      <c r="EIB55" s="112"/>
      <c r="EIC55" s="112"/>
      <c r="EID55" s="112"/>
      <c r="EIE55" s="112"/>
      <c r="EIF55" s="112"/>
      <c r="EIG55" s="112"/>
      <c r="EIH55" s="112"/>
      <c r="EII55" s="112"/>
      <c r="EIJ55" s="112"/>
      <c r="EIK55" s="112"/>
      <c r="EIL55" s="112"/>
      <c r="EIM55" s="112"/>
      <c r="EIN55" s="112"/>
      <c r="EIO55" s="112"/>
      <c r="EIP55" s="112"/>
      <c r="EIQ55" s="112"/>
      <c r="EIR55" s="112"/>
      <c r="EIS55" s="112"/>
      <c r="EIT55" s="112"/>
      <c r="EIU55" s="112"/>
      <c r="EIV55" s="112"/>
      <c r="EIW55" s="112"/>
      <c r="EIX55" s="112"/>
      <c r="EIY55" s="112"/>
      <c r="EIZ55" s="112"/>
      <c r="EJA55" s="112"/>
      <c r="EJB55" s="112"/>
      <c r="EJC55" s="112"/>
      <c r="EJD55" s="112"/>
      <c r="EJE55" s="112"/>
      <c r="EJF55" s="112"/>
      <c r="EJG55" s="112"/>
      <c r="EJH55" s="112"/>
      <c r="EJI55" s="112"/>
      <c r="EJJ55" s="112"/>
      <c r="EJK55" s="112"/>
      <c r="EJL55" s="112"/>
      <c r="EJM55" s="112"/>
      <c r="EJN55" s="112"/>
      <c r="EJO55" s="112"/>
      <c r="EJP55" s="112"/>
      <c r="EJQ55" s="112"/>
      <c r="EJR55" s="112"/>
      <c r="EJS55" s="112"/>
      <c r="EJT55" s="112"/>
      <c r="EJU55" s="112"/>
      <c r="EJV55" s="112"/>
      <c r="EJW55" s="112"/>
      <c r="EJX55" s="112"/>
      <c r="EJY55" s="112"/>
      <c r="EJZ55" s="112"/>
      <c r="EKA55" s="112"/>
      <c r="EKB55" s="112"/>
      <c r="EKC55" s="112"/>
      <c r="EKD55" s="112"/>
      <c r="EKE55" s="112"/>
      <c r="EKF55" s="112"/>
      <c r="EKG55" s="112"/>
      <c r="EKH55" s="112"/>
      <c r="EKI55" s="112"/>
      <c r="EKJ55" s="112"/>
      <c r="EKK55" s="112"/>
      <c r="EKL55" s="112"/>
      <c r="EKM55" s="112"/>
      <c r="EKN55" s="112"/>
      <c r="EKO55" s="112"/>
      <c r="EKP55" s="112"/>
      <c r="EKQ55" s="112"/>
      <c r="EKR55" s="112"/>
      <c r="EKS55" s="112"/>
      <c r="EKT55" s="112"/>
      <c r="EKU55" s="112"/>
      <c r="EKV55" s="112"/>
      <c r="EKW55" s="112"/>
      <c r="EKX55" s="112"/>
      <c r="EKY55" s="112"/>
      <c r="EKZ55" s="112"/>
      <c r="ELA55" s="112"/>
      <c r="ELB55" s="112"/>
      <c r="ELC55" s="112"/>
      <c r="ELD55" s="112"/>
      <c r="ELE55" s="112"/>
      <c r="ELF55" s="112"/>
      <c r="ELG55" s="112"/>
      <c r="ELH55" s="112"/>
      <c r="ELI55" s="112"/>
      <c r="ELJ55" s="112"/>
      <c r="ELK55" s="112"/>
      <c r="ELL55" s="112"/>
      <c r="ELM55" s="112"/>
      <c r="ELN55" s="112"/>
      <c r="ELO55" s="112"/>
      <c r="ELP55" s="112"/>
      <c r="ELQ55" s="112"/>
      <c r="ELR55" s="112"/>
      <c r="ELS55" s="112"/>
      <c r="ELT55" s="112"/>
      <c r="ELU55" s="112"/>
      <c r="ELV55" s="112"/>
      <c r="ELW55" s="112"/>
      <c r="ELX55" s="112"/>
      <c r="ELY55" s="112"/>
      <c r="ELZ55" s="112"/>
      <c r="EMA55" s="112"/>
      <c r="EMB55" s="112"/>
      <c r="EMC55" s="112"/>
      <c r="EMD55" s="112"/>
      <c r="EME55" s="112"/>
      <c r="EMF55" s="112"/>
      <c r="EMG55" s="112"/>
      <c r="EMH55" s="112"/>
      <c r="EMI55" s="112"/>
      <c r="EMJ55" s="112"/>
      <c r="EMK55" s="112"/>
      <c r="EML55" s="112"/>
      <c r="EMM55" s="112"/>
      <c r="EMN55" s="112"/>
      <c r="EMO55" s="112"/>
      <c r="EMP55" s="112"/>
      <c r="EMQ55" s="112"/>
      <c r="EMR55" s="112"/>
      <c r="EMS55" s="112"/>
      <c r="EMT55" s="112"/>
      <c r="EMU55" s="112"/>
      <c r="EMV55" s="112"/>
      <c r="EMW55" s="112"/>
      <c r="EMX55" s="112"/>
      <c r="EMY55" s="112"/>
      <c r="EMZ55" s="112"/>
      <c r="ENA55" s="112"/>
      <c r="ENB55" s="112"/>
      <c r="ENC55" s="112"/>
      <c r="END55" s="112"/>
      <c r="ENE55" s="112"/>
      <c r="ENF55" s="112"/>
      <c r="ENG55" s="112"/>
      <c r="ENH55" s="112"/>
      <c r="ENI55" s="112"/>
      <c r="ENJ55" s="112"/>
      <c r="ENK55" s="112"/>
      <c r="ENL55" s="112"/>
      <c r="ENM55" s="112"/>
      <c r="ENN55" s="112"/>
      <c r="ENO55" s="112"/>
      <c r="ENP55" s="112"/>
      <c r="ENQ55" s="112"/>
      <c r="ENR55" s="112"/>
      <c r="ENS55" s="112"/>
      <c r="ENT55" s="112"/>
      <c r="ENU55" s="112"/>
      <c r="ENV55" s="112"/>
      <c r="ENW55" s="112"/>
      <c r="ENX55" s="112"/>
      <c r="ENY55" s="112"/>
      <c r="ENZ55" s="112"/>
      <c r="EOA55" s="112"/>
      <c r="EOB55" s="112"/>
      <c r="EOC55" s="112"/>
      <c r="EOD55" s="112"/>
      <c r="EOE55" s="112"/>
      <c r="EOF55" s="112"/>
      <c r="EOG55" s="112"/>
      <c r="EOH55" s="112"/>
      <c r="EOI55" s="112"/>
      <c r="EOJ55" s="112"/>
      <c r="EOK55" s="112"/>
      <c r="EOL55" s="112"/>
      <c r="EOM55" s="112"/>
      <c r="EON55" s="112"/>
      <c r="EOO55" s="112"/>
      <c r="EOP55" s="112"/>
      <c r="EOQ55" s="112"/>
      <c r="EOR55" s="112"/>
      <c r="EOS55" s="112"/>
      <c r="EOT55" s="112"/>
      <c r="EOU55" s="112"/>
      <c r="EOV55" s="112"/>
      <c r="EOW55" s="112"/>
      <c r="EOX55" s="112"/>
      <c r="EOY55" s="112"/>
      <c r="EOZ55" s="112"/>
      <c r="EPA55" s="112"/>
      <c r="EPB55" s="112"/>
      <c r="EPC55" s="112"/>
      <c r="EPD55" s="112"/>
      <c r="EPE55" s="112"/>
      <c r="EPF55" s="112"/>
      <c r="EPG55" s="112"/>
      <c r="EPH55" s="112"/>
      <c r="EPI55" s="112"/>
      <c r="EPJ55" s="112"/>
      <c r="EPK55" s="112"/>
      <c r="EPL55" s="112"/>
      <c r="EPM55" s="112"/>
      <c r="EPN55" s="112"/>
      <c r="EPO55" s="112"/>
      <c r="EPP55" s="112"/>
      <c r="EPQ55" s="112"/>
      <c r="EPR55" s="112"/>
      <c r="EPS55" s="112"/>
      <c r="EPT55" s="112"/>
      <c r="EPU55" s="112"/>
      <c r="EPV55" s="112"/>
      <c r="EPW55" s="112"/>
      <c r="EPX55" s="112"/>
      <c r="EPY55" s="112"/>
      <c r="EPZ55" s="112"/>
      <c r="EQA55" s="112"/>
      <c r="EQB55" s="112"/>
      <c r="EQC55" s="112"/>
      <c r="EQD55" s="112"/>
      <c r="EQE55" s="112"/>
      <c r="EQF55" s="112"/>
      <c r="EQG55" s="112"/>
      <c r="EQH55" s="112"/>
      <c r="EQI55" s="112"/>
      <c r="EQJ55" s="112"/>
      <c r="EQK55" s="112"/>
      <c r="EQL55" s="112"/>
      <c r="EQM55" s="112"/>
      <c r="EQN55" s="112"/>
      <c r="EQO55" s="112"/>
      <c r="EQP55" s="112"/>
      <c r="EQQ55" s="112"/>
      <c r="EQR55" s="112"/>
      <c r="EQS55" s="112"/>
      <c r="EQT55" s="112"/>
      <c r="EQU55" s="112"/>
      <c r="EQV55" s="112"/>
      <c r="EQW55" s="112"/>
      <c r="EQX55" s="112"/>
      <c r="EQY55" s="112"/>
      <c r="EQZ55" s="112"/>
      <c r="ERA55" s="112"/>
      <c r="ERB55" s="112"/>
      <c r="ERC55" s="112"/>
      <c r="ERD55" s="112"/>
      <c r="ERE55" s="112"/>
      <c r="ERF55" s="112"/>
      <c r="ERG55" s="112"/>
      <c r="ERH55" s="112"/>
      <c r="ERI55" s="112"/>
      <c r="ERJ55" s="112"/>
      <c r="ERK55" s="112"/>
      <c r="ERL55" s="112"/>
      <c r="ERM55" s="112"/>
      <c r="ERN55" s="112"/>
      <c r="ERO55" s="112"/>
      <c r="ERP55" s="112"/>
      <c r="ERQ55" s="112"/>
      <c r="ERR55" s="112"/>
      <c r="ERS55" s="112"/>
      <c r="ERT55" s="112"/>
      <c r="ERU55" s="112"/>
      <c r="ERV55" s="112"/>
      <c r="ERW55" s="112"/>
      <c r="ERX55" s="112"/>
      <c r="ERY55" s="112"/>
      <c r="ERZ55" s="112"/>
      <c r="ESA55" s="112"/>
      <c r="ESB55" s="112"/>
      <c r="ESC55" s="112"/>
      <c r="ESD55" s="112"/>
      <c r="ESE55" s="112"/>
      <c r="ESF55" s="112"/>
      <c r="ESG55" s="112"/>
      <c r="ESH55" s="112"/>
      <c r="ESI55" s="112"/>
      <c r="ESJ55" s="112"/>
      <c r="ESK55" s="112"/>
      <c r="ESL55" s="112"/>
      <c r="ESM55" s="112"/>
      <c r="ESN55" s="112"/>
      <c r="ESO55" s="112"/>
      <c r="ESP55" s="112"/>
      <c r="ESQ55" s="112"/>
      <c r="ESR55" s="112"/>
      <c r="ESS55" s="112"/>
      <c r="EST55" s="112"/>
      <c r="ESU55" s="112"/>
      <c r="ESV55" s="112"/>
      <c r="ESW55" s="112"/>
      <c r="ESX55" s="112"/>
      <c r="ESY55" s="112"/>
      <c r="ESZ55" s="112"/>
      <c r="ETA55" s="112"/>
      <c r="ETB55" s="112"/>
      <c r="ETC55" s="112"/>
      <c r="ETD55" s="112"/>
      <c r="ETE55" s="112"/>
      <c r="ETF55" s="112"/>
      <c r="ETG55" s="112"/>
      <c r="ETH55" s="112"/>
      <c r="ETI55" s="112"/>
      <c r="ETJ55" s="112"/>
      <c r="ETK55" s="112"/>
      <c r="ETL55" s="112"/>
      <c r="ETM55" s="112"/>
      <c r="ETN55" s="112"/>
      <c r="ETO55" s="112"/>
      <c r="ETP55" s="112"/>
      <c r="ETQ55" s="112"/>
      <c r="ETR55" s="112"/>
      <c r="ETS55" s="112"/>
      <c r="ETT55" s="112"/>
      <c r="ETU55" s="112"/>
      <c r="ETV55" s="112"/>
      <c r="ETW55" s="112"/>
      <c r="ETX55" s="112"/>
      <c r="ETY55" s="112"/>
      <c r="ETZ55" s="112"/>
      <c r="EUA55" s="112"/>
      <c r="EUB55" s="112"/>
      <c r="EUC55" s="112"/>
      <c r="EUD55" s="112"/>
      <c r="EUE55" s="112"/>
      <c r="EUF55" s="112"/>
      <c r="EUG55" s="112"/>
      <c r="EUH55" s="112"/>
      <c r="EUI55" s="112"/>
      <c r="EUJ55" s="112"/>
      <c r="EUK55" s="112"/>
      <c r="EUL55" s="112"/>
      <c r="EUM55" s="112"/>
      <c r="EUN55" s="112"/>
      <c r="EUO55" s="112"/>
      <c r="EUP55" s="112"/>
      <c r="EUQ55" s="112"/>
      <c r="EUR55" s="112"/>
      <c r="EUS55" s="112"/>
      <c r="EUT55" s="112"/>
      <c r="EUU55" s="112"/>
      <c r="EUV55" s="112"/>
      <c r="EUW55" s="112"/>
      <c r="EUX55" s="112"/>
      <c r="EUY55" s="112"/>
      <c r="EUZ55" s="112"/>
      <c r="EVA55" s="112"/>
      <c r="EVB55" s="112"/>
      <c r="EVC55" s="112"/>
      <c r="EVD55" s="112"/>
      <c r="EVE55" s="112"/>
      <c r="EVF55" s="112"/>
      <c r="EVG55" s="112"/>
      <c r="EVH55" s="112"/>
      <c r="EVI55" s="112"/>
      <c r="EVJ55" s="112"/>
      <c r="EVK55" s="112"/>
      <c r="EVL55" s="112"/>
      <c r="EVM55" s="112"/>
      <c r="EVN55" s="112"/>
      <c r="EVO55" s="112"/>
      <c r="EVP55" s="112"/>
      <c r="EVQ55" s="112"/>
      <c r="EVR55" s="112"/>
      <c r="EVS55" s="112"/>
      <c r="EVT55" s="112"/>
      <c r="EVU55" s="112"/>
      <c r="EVV55" s="112"/>
      <c r="EVW55" s="112"/>
      <c r="EVX55" s="112"/>
      <c r="EVY55" s="112"/>
      <c r="EVZ55" s="112"/>
      <c r="EWA55" s="112"/>
      <c r="EWB55" s="112"/>
      <c r="EWC55" s="112"/>
      <c r="EWD55" s="112"/>
      <c r="EWE55" s="112"/>
      <c r="EWF55" s="112"/>
      <c r="EWG55" s="112"/>
      <c r="EWH55" s="112"/>
      <c r="EWI55" s="112"/>
      <c r="EWJ55" s="112"/>
      <c r="EWK55" s="112"/>
      <c r="EWL55" s="112"/>
      <c r="EWM55" s="112"/>
      <c r="EWN55" s="112"/>
      <c r="EWO55" s="112"/>
      <c r="EWP55" s="112"/>
      <c r="EWQ55" s="112"/>
      <c r="EWR55" s="112"/>
      <c r="EWS55" s="112"/>
      <c r="EWT55" s="112"/>
      <c r="EWU55" s="112"/>
      <c r="EWV55" s="112"/>
      <c r="EWW55" s="112"/>
      <c r="EWX55" s="112"/>
      <c r="EWY55" s="112"/>
      <c r="EWZ55" s="112"/>
      <c r="EXA55" s="112"/>
      <c r="EXB55" s="112"/>
      <c r="EXC55" s="112"/>
      <c r="EXD55" s="112"/>
      <c r="EXE55" s="112"/>
      <c r="EXF55" s="112"/>
      <c r="EXG55" s="112"/>
      <c r="EXH55" s="112"/>
      <c r="EXI55" s="112"/>
      <c r="EXJ55" s="112"/>
      <c r="EXK55" s="112"/>
      <c r="EXL55" s="112"/>
      <c r="EXM55" s="112"/>
      <c r="EXN55" s="112"/>
      <c r="EXO55" s="112"/>
      <c r="EXP55" s="112"/>
      <c r="EXQ55" s="112"/>
      <c r="EXR55" s="112"/>
      <c r="EXS55" s="112"/>
      <c r="EXT55" s="112"/>
      <c r="EXU55" s="112"/>
      <c r="EXV55" s="112"/>
      <c r="EXW55" s="112"/>
      <c r="EXX55" s="112"/>
      <c r="EXY55" s="112"/>
      <c r="EXZ55" s="112"/>
      <c r="EYA55" s="112"/>
      <c r="EYB55" s="112"/>
      <c r="EYC55" s="112"/>
      <c r="EYD55" s="112"/>
      <c r="EYE55" s="112"/>
      <c r="EYF55" s="112"/>
      <c r="EYG55" s="112"/>
      <c r="EYH55" s="112"/>
      <c r="EYI55" s="112"/>
      <c r="EYJ55" s="112"/>
      <c r="EYK55" s="112"/>
      <c r="EYL55" s="112"/>
      <c r="EYM55" s="112"/>
      <c r="EYN55" s="112"/>
      <c r="EYO55" s="112"/>
      <c r="EYP55" s="112"/>
      <c r="EYQ55" s="112"/>
      <c r="EYR55" s="112"/>
      <c r="EYS55" s="112"/>
      <c r="EYT55" s="112"/>
      <c r="EYU55" s="112"/>
      <c r="EYV55" s="112"/>
      <c r="EYW55" s="112"/>
      <c r="EYX55" s="112"/>
      <c r="EYY55" s="112"/>
      <c r="EYZ55" s="112"/>
      <c r="EZA55" s="112"/>
      <c r="EZB55" s="112"/>
      <c r="EZC55" s="112"/>
      <c r="EZD55" s="112"/>
      <c r="EZE55" s="112"/>
      <c r="EZF55" s="112"/>
      <c r="EZG55" s="112"/>
      <c r="EZH55" s="112"/>
      <c r="EZI55" s="112"/>
      <c r="EZJ55" s="112"/>
      <c r="EZK55" s="112"/>
      <c r="EZL55" s="112"/>
      <c r="EZM55" s="112"/>
      <c r="EZN55" s="112"/>
      <c r="EZO55" s="112"/>
      <c r="EZP55" s="112"/>
      <c r="EZQ55" s="112"/>
      <c r="EZR55" s="112"/>
      <c r="EZS55" s="112"/>
      <c r="EZT55" s="112"/>
      <c r="EZU55" s="112"/>
      <c r="EZV55" s="112"/>
      <c r="EZW55" s="112"/>
      <c r="EZX55" s="112"/>
      <c r="EZY55" s="112"/>
      <c r="EZZ55" s="112"/>
      <c r="FAA55" s="112"/>
      <c r="FAB55" s="112"/>
      <c r="FAC55" s="112"/>
      <c r="FAD55" s="112"/>
      <c r="FAE55" s="112"/>
      <c r="FAF55" s="112"/>
      <c r="FAG55" s="112"/>
      <c r="FAH55" s="112"/>
      <c r="FAI55" s="112"/>
      <c r="FAJ55" s="112"/>
      <c r="FAK55" s="112"/>
      <c r="FAL55" s="112"/>
      <c r="FAM55" s="112"/>
      <c r="FAN55" s="112"/>
      <c r="FAO55" s="112"/>
      <c r="FAP55" s="112"/>
      <c r="FAQ55" s="112"/>
      <c r="FAR55" s="112"/>
      <c r="FAS55" s="112"/>
      <c r="FAT55" s="112"/>
      <c r="FAU55" s="112"/>
      <c r="FAV55" s="112"/>
      <c r="FAW55" s="112"/>
      <c r="FAX55" s="112"/>
      <c r="FAY55" s="112"/>
      <c r="FAZ55" s="112"/>
      <c r="FBA55" s="112"/>
      <c r="FBB55" s="112"/>
      <c r="FBC55" s="112"/>
      <c r="FBD55" s="112"/>
      <c r="FBE55" s="112"/>
      <c r="FBF55" s="112"/>
      <c r="FBG55" s="112"/>
      <c r="FBH55" s="112"/>
      <c r="FBI55" s="112"/>
      <c r="FBJ55" s="112"/>
      <c r="FBK55" s="112"/>
      <c r="FBL55" s="112"/>
      <c r="FBM55" s="112"/>
      <c r="FBN55" s="112"/>
      <c r="FBO55" s="112"/>
      <c r="FBP55" s="112"/>
      <c r="FBQ55" s="112"/>
      <c r="FBR55" s="112"/>
      <c r="FBS55" s="112"/>
      <c r="FBT55" s="112"/>
      <c r="FBU55" s="112"/>
      <c r="FBV55" s="112"/>
      <c r="FBW55" s="112"/>
      <c r="FBX55" s="112"/>
      <c r="FBY55" s="112"/>
      <c r="FBZ55" s="112"/>
      <c r="FCA55" s="112"/>
      <c r="FCB55" s="112"/>
      <c r="FCC55" s="112"/>
      <c r="FCD55" s="112"/>
      <c r="FCE55" s="112"/>
      <c r="FCF55" s="112"/>
      <c r="FCG55" s="112"/>
      <c r="FCH55" s="112"/>
      <c r="FCI55" s="112"/>
      <c r="FCJ55" s="112"/>
      <c r="FCK55" s="112"/>
      <c r="FCL55" s="112"/>
      <c r="FCM55" s="112"/>
      <c r="FCN55" s="112"/>
      <c r="FCO55" s="112"/>
      <c r="FCP55" s="112"/>
      <c r="FCQ55" s="112"/>
      <c r="FCR55" s="112"/>
      <c r="FCS55" s="112"/>
      <c r="FCT55" s="112"/>
      <c r="FCU55" s="112"/>
      <c r="FCV55" s="112"/>
      <c r="FCW55" s="112"/>
      <c r="FCX55" s="112"/>
      <c r="FCY55" s="112"/>
      <c r="FCZ55" s="112"/>
      <c r="FDA55" s="112"/>
      <c r="FDB55" s="112"/>
      <c r="FDC55" s="112"/>
      <c r="FDD55" s="112"/>
      <c r="FDE55" s="112"/>
      <c r="FDF55" s="112"/>
      <c r="FDG55" s="112"/>
      <c r="FDH55" s="112"/>
      <c r="FDI55" s="112"/>
      <c r="FDJ55" s="112"/>
      <c r="FDK55" s="112"/>
      <c r="FDL55" s="112"/>
      <c r="FDM55" s="112"/>
      <c r="FDN55" s="112"/>
      <c r="FDO55" s="112"/>
      <c r="FDP55" s="112"/>
      <c r="FDQ55" s="112"/>
      <c r="FDR55" s="112"/>
      <c r="FDS55" s="112"/>
      <c r="FDT55" s="112"/>
      <c r="FDU55" s="112"/>
      <c r="FDV55" s="112"/>
      <c r="FDW55" s="112"/>
      <c r="FDX55" s="112"/>
      <c r="FDY55" s="112"/>
      <c r="FDZ55" s="112"/>
      <c r="FEA55" s="112"/>
      <c r="FEB55" s="112"/>
      <c r="FEC55" s="112"/>
      <c r="FED55" s="112"/>
      <c r="FEE55" s="112"/>
      <c r="FEF55" s="112"/>
      <c r="FEG55" s="112"/>
      <c r="FEH55" s="112"/>
      <c r="FEI55" s="112"/>
      <c r="FEJ55" s="112"/>
      <c r="FEK55" s="112"/>
      <c r="FEL55" s="112"/>
      <c r="FEM55" s="112"/>
      <c r="FEN55" s="112"/>
      <c r="FEO55" s="112"/>
      <c r="FEP55" s="112"/>
      <c r="FEQ55" s="112"/>
      <c r="FER55" s="112"/>
      <c r="FES55" s="112"/>
      <c r="FET55" s="112"/>
      <c r="FEU55" s="112"/>
      <c r="FEV55" s="112"/>
      <c r="FEW55" s="112"/>
      <c r="FEX55" s="112"/>
      <c r="FEY55" s="112"/>
      <c r="FEZ55" s="112"/>
      <c r="FFA55" s="112"/>
      <c r="FFB55" s="112"/>
      <c r="FFC55" s="112"/>
      <c r="FFD55" s="112"/>
      <c r="FFE55" s="112"/>
      <c r="FFF55" s="112"/>
      <c r="FFG55" s="112"/>
      <c r="FFH55" s="112"/>
      <c r="FFI55" s="112"/>
      <c r="FFJ55" s="112"/>
      <c r="FFK55" s="112"/>
      <c r="FFL55" s="112"/>
      <c r="FFM55" s="112"/>
      <c r="FFN55" s="112"/>
      <c r="FFO55" s="112"/>
      <c r="FFP55" s="112"/>
      <c r="FFQ55" s="112"/>
      <c r="FFR55" s="112"/>
      <c r="FFS55" s="112"/>
      <c r="FFT55" s="112"/>
      <c r="FFU55" s="112"/>
      <c r="FFV55" s="112"/>
      <c r="FFW55" s="112"/>
      <c r="FFX55" s="112"/>
      <c r="FFY55" s="112"/>
      <c r="FFZ55" s="112"/>
      <c r="FGA55" s="112"/>
      <c r="FGB55" s="112"/>
      <c r="FGC55" s="112"/>
      <c r="FGD55" s="112"/>
      <c r="FGE55" s="112"/>
      <c r="FGF55" s="112"/>
      <c r="FGG55" s="112"/>
      <c r="FGH55" s="112"/>
      <c r="FGI55" s="112"/>
      <c r="FGJ55" s="112"/>
      <c r="FGK55" s="112"/>
      <c r="FGL55" s="112"/>
      <c r="FGM55" s="112"/>
      <c r="FGN55" s="112"/>
      <c r="FGO55" s="112"/>
      <c r="FGP55" s="112"/>
      <c r="FGQ55" s="112"/>
      <c r="FGR55" s="112"/>
      <c r="FGS55" s="112"/>
      <c r="FGT55" s="112"/>
      <c r="FGU55" s="112"/>
      <c r="FGV55" s="112"/>
      <c r="FGW55" s="112"/>
      <c r="FGX55" s="112"/>
      <c r="FGY55" s="112"/>
      <c r="FGZ55" s="112"/>
      <c r="FHA55" s="112"/>
      <c r="FHB55" s="112"/>
      <c r="FHC55" s="112"/>
      <c r="FHD55" s="112"/>
      <c r="FHE55" s="112"/>
      <c r="FHF55" s="112"/>
      <c r="FHG55" s="112"/>
      <c r="FHH55" s="112"/>
      <c r="FHI55" s="112"/>
      <c r="FHJ55" s="112"/>
      <c r="FHK55" s="112"/>
      <c r="FHL55" s="112"/>
      <c r="FHM55" s="112"/>
      <c r="FHN55" s="112"/>
      <c r="FHO55" s="112"/>
      <c r="FHP55" s="112"/>
      <c r="FHQ55" s="112"/>
      <c r="FHR55" s="112"/>
      <c r="FHS55" s="112"/>
      <c r="FHT55" s="112"/>
      <c r="FHU55" s="112"/>
      <c r="FHV55" s="112"/>
      <c r="FHW55" s="112"/>
      <c r="FHX55" s="112"/>
      <c r="FHY55" s="112"/>
      <c r="FHZ55" s="112"/>
      <c r="FIA55" s="112"/>
      <c r="FIB55" s="112"/>
      <c r="FIC55" s="112"/>
      <c r="FID55" s="112"/>
      <c r="FIE55" s="112"/>
      <c r="FIF55" s="112"/>
      <c r="FIG55" s="112"/>
      <c r="FIH55" s="112"/>
      <c r="FII55" s="112"/>
      <c r="FIJ55" s="112"/>
      <c r="FIK55" s="112"/>
      <c r="FIL55" s="112"/>
      <c r="FIM55" s="112"/>
      <c r="FIN55" s="112"/>
      <c r="FIO55" s="112"/>
      <c r="FIP55" s="112"/>
      <c r="FIQ55" s="112"/>
      <c r="FIR55" s="112"/>
      <c r="FIS55" s="112"/>
      <c r="FIT55" s="112"/>
      <c r="FIU55" s="112"/>
      <c r="FIV55" s="112"/>
      <c r="FIW55" s="112"/>
      <c r="FIX55" s="112"/>
      <c r="FIY55" s="112"/>
      <c r="FIZ55" s="112"/>
      <c r="FJA55" s="112"/>
      <c r="FJB55" s="112"/>
      <c r="FJC55" s="112"/>
      <c r="FJD55" s="112"/>
      <c r="FJE55" s="112"/>
      <c r="FJF55" s="112"/>
      <c r="FJG55" s="112"/>
      <c r="FJH55" s="112"/>
      <c r="FJI55" s="112"/>
      <c r="FJJ55" s="112"/>
      <c r="FJK55" s="112"/>
      <c r="FJL55" s="112"/>
      <c r="FJM55" s="112"/>
      <c r="FJN55" s="112"/>
      <c r="FJO55" s="112"/>
      <c r="FJP55" s="112"/>
      <c r="FJQ55" s="112"/>
      <c r="FJR55" s="112"/>
      <c r="FJS55" s="112"/>
      <c r="FJT55" s="112"/>
      <c r="FJU55" s="112"/>
      <c r="FJV55" s="112"/>
      <c r="FJW55" s="112"/>
      <c r="FJX55" s="112"/>
      <c r="FJY55" s="112"/>
      <c r="FJZ55" s="112"/>
      <c r="FKA55" s="112"/>
      <c r="FKB55" s="112"/>
      <c r="FKC55" s="112"/>
      <c r="FKD55" s="112"/>
      <c r="FKE55" s="112"/>
      <c r="FKF55" s="112"/>
      <c r="FKG55" s="112"/>
      <c r="FKH55" s="112"/>
      <c r="FKI55" s="112"/>
      <c r="FKJ55" s="112"/>
      <c r="FKK55" s="112"/>
      <c r="FKL55" s="112"/>
      <c r="FKM55" s="112"/>
      <c r="FKN55" s="112"/>
      <c r="FKO55" s="112"/>
      <c r="FKP55" s="112"/>
      <c r="FKQ55" s="112"/>
      <c r="FKR55" s="112"/>
      <c r="FKS55" s="112"/>
      <c r="FKT55" s="112"/>
      <c r="FKU55" s="112"/>
      <c r="FKV55" s="112"/>
      <c r="FKW55" s="112"/>
      <c r="FKX55" s="112"/>
      <c r="FKY55" s="112"/>
      <c r="FKZ55" s="112"/>
      <c r="FLA55" s="112"/>
      <c r="FLB55" s="112"/>
      <c r="FLC55" s="112"/>
      <c r="FLD55" s="112"/>
      <c r="FLE55" s="112"/>
      <c r="FLF55" s="112"/>
      <c r="FLG55" s="112"/>
      <c r="FLH55" s="112"/>
      <c r="FLI55" s="112"/>
      <c r="FLJ55" s="112"/>
      <c r="FLK55" s="112"/>
      <c r="FLL55" s="112"/>
      <c r="FLM55" s="112"/>
      <c r="FLN55" s="112"/>
      <c r="FLO55" s="112"/>
      <c r="FLP55" s="112"/>
      <c r="FLQ55" s="112"/>
      <c r="FLR55" s="112"/>
      <c r="FLS55" s="112"/>
      <c r="FLT55" s="112"/>
      <c r="FLU55" s="112"/>
      <c r="FLV55" s="112"/>
      <c r="FLW55" s="112"/>
      <c r="FLX55" s="112"/>
      <c r="FLY55" s="112"/>
      <c r="FLZ55" s="112"/>
      <c r="FMA55" s="112"/>
      <c r="FMB55" s="112"/>
      <c r="FMC55" s="112"/>
      <c r="FMD55" s="112"/>
      <c r="FME55" s="112"/>
      <c r="FMF55" s="112"/>
      <c r="FMG55" s="112"/>
      <c r="FMH55" s="112"/>
      <c r="FMI55" s="112"/>
      <c r="FMJ55" s="112"/>
      <c r="FMK55" s="112"/>
      <c r="FML55" s="112"/>
      <c r="FMM55" s="112"/>
      <c r="FMN55" s="112"/>
      <c r="FMO55" s="112"/>
      <c r="FMP55" s="112"/>
      <c r="FMQ55" s="112"/>
      <c r="FMR55" s="112"/>
      <c r="FMS55" s="112"/>
      <c r="FMT55" s="112"/>
      <c r="FMU55" s="112"/>
      <c r="FMV55" s="112"/>
      <c r="FMW55" s="112"/>
      <c r="FMX55" s="112"/>
      <c r="FMY55" s="112"/>
      <c r="FMZ55" s="112"/>
      <c r="FNA55" s="112"/>
      <c r="FNB55" s="112"/>
      <c r="FNC55" s="112"/>
      <c r="FND55" s="112"/>
      <c r="FNE55" s="112"/>
      <c r="FNF55" s="112"/>
      <c r="FNG55" s="112"/>
      <c r="FNH55" s="112"/>
      <c r="FNI55" s="112"/>
      <c r="FNJ55" s="112"/>
      <c r="FNK55" s="112"/>
      <c r="FNL55" s="112"/>
      <c r="FNM55" s="112"/>
      <c r="FNN55" s="112"/>
      <c r="FNO55" s="112"/>
      <c r="FNP55" s="112"/>
      <c r="FNQ55" s="112"/>
      <c r="FNR55" s="112"/>
      <c r="FNS55" s="112"/>
      <c r="FNT55" s="112"/>
      <c r="FNU55" s="112"/>
      <c r="FNV55" s="112"/>
      <c r="FNW55" s="112"/>
      <c r="FNX55" s="112"/>
      <c r="FNY55" s="112"/>
      <c r="FNZ55" s="112"/>
      <c r="FOA55" s="112"/>
      <c r="FOB55" s="112"/>
      <c r="FOC55" s="112"/>
      <c r="FOD55" s="112"/>
      <c r="FOE55" s="112"/>
      <c r="FOF55" s="112"/>
      <c r="FOG55" s="112"/>
      <c r="FOH55" s="112"/>
      <c r="FOI55" s="112"/>
      <c r="FOJ55" s="112"/>
      <c r="FOK55" s="112"/>
      <c r="FOL55" s="112"/>
      <c r="FOM55" s="112"/>
      <c r="FON55" s="112"/>
      <c r="FOO55" s="112"/>
      <c r="FOP55" s="112"/>
      <c r="FOQ55" s="112"/>
      <c r="FOR55" s="112"/>
      <c r="FOS55" s="112"/>
      <c r="FOT55" s="112"/>
      <c r="FOU55" s="112"/>
      <c r="FOV55" s="112"/>
      <c r="FOW55" s="112"/>
      <c r="FOX55" s="112"/>
      <c r="FOY55" s="112"/>
      <c r="FOZ55" s="112"/>
      <c r="FPA55" s="112"/>
      <c r="FPB55" s="112"/>
      <c r="FPC55" s="112"/>
      <c r="FPD55" s="112"/>
      <c r="FPE55" s="112"/>
      <c r="FPF55" s="112"/>
      <c r="FPG55" s="112"/>
      <c r="FPH55" s="112"/>
      <c r="FPI55" s="112"/>
      <c r="FPJ55" s="112"/>
      <c r="FPK55" s="112"/>
      <c r="FPL55" s="112"/>
      <c r="FPM55" s="112"/>
      <c r="FPN55" s="112"/>
      <c r="FPO55" s="112"/>
      <c r="FPP55" s="112"/>
      <c r="FPQ55" s="112"/>
      <c r="FPR55" s="112"/>
      <c r="FPS55" s="112"/>
      <c r="FPT55" s="112"/>
      <c r="FPU55" s="112"/>
      <c r="FPV55" s="112"/>
      <c r="FPW55" s="112"/>
      <c r="FPX55" s="112"/>
      <c r="FPY55" s="112"/>
      <c r="FPZ55" s="112"/>
      <c r="FQA55" s="112"/>
      <c r="FQB55" s="112"/>
      <c r="FQC55" s="112"/>
      <c r="FQD55" s="112"/>
      <c r="FQE55" s="112"/>
      <c r="FQF55" s="112"/>
      <c r="FQG55" s="112"/>
      <c r="FQH55" s="112"/>
      <c r="FQI55" s="112"/>
      <c r="FQJ55" s="112"/>
      <c r="FQK55" s="112"/>
      <c r="FQL55" s="112"/>
      <c r="FQM55" s="112"/>
      <c r="FQN55" s="112"/>
      <c r="FQO55" s="112"/>
      <c r="FQP55" s="112"/>
      <c r="FQQ55" s="112"/>
      <c r="FQR55" s="112"/>
      <c r="FQS55" s="112"/>
      <c r="FQT55" s="112"/>
      <c r="FQU55" s="112"/>
      <c r="FQV55" s="112"/>
      <c r="FQW55" s="112"/>
      <c r="FQX55" s="112"/>
      <c r="FQY55" s="112"/>
      <c r="FQZ55" s="112"/>
      <c r="FRA55" s="112"/>
      <c r="FRB55" s="112"/>
      <c r="FRC55" s="112"/>
      <c r="FRD55" s="112"/>
      <c r="FRE55" s="112"/>
      <c r="FRF55" s="112"/>
      <c r="FRG55" s="112"/>
      <c r="FRH55" s="112"/>
      <c r="FRI55" s="112"/>
      <c r="FRJ55" s="112"/>
      <c r="FRK55" s="112"/>
      <c r="FRL55" s="112"/>
      <c r="FRM55" s="112"/>
      <c r="FRN55" s="112"/>
      <c r="FRO55" s="112"/>
      <c r="FRP55" s="112"/>
      <c r="FRQ55" s="112"/>
      <c r="FRR55" s="112"/>
      <c r="FRS55" s="112"/>
      <c r="FRT55" s="112"/>
      <c r="FRU55" s="112"/>
      <c r="FRV55" s="112"/>
      <c r="FRW55" s="112"/>
      <c r="FRX55" s="112"/>
      <c r="FRY55" s="112"/>
      <c r="FRZ55" s="112"/>
      <c r="FSA55" s="112"/>
      <c r="FSB55" s="112"/>
      <c r="FSC55" s="112"/>
      <c r="FSD55" s="112"/>
      <c r="FSE55" s="112"/>
      <c r="FSF55" s="112"/>
      <c r="FSG55" s="112"/>
      <c r="FSH55" s="112"/>
      <c r="FSI55" s="112"/>
      <c r="FSJ55" s="112"/>
      <c r="FSK55" s="112"/>
      <c r="FSL55" s="112"/>
      <c r="FSM55" s="112"/>
      <c r="FSN55" s="112"/>
      <c r="FSO55" s="112"/>
      <c r="FSP55" s="112"/>
      <c r="FSQ55" s="112"/>
      <c r="FSR55" s="112"/>
      <c r="FSS55" s="112"/>
      <c r="FST55" s="112"/>
      <c r="FSU55" s="112"/>
      <c r="FSV55" s="112"/>
      <c r="FSW55" s="112"/>
      <c r="FSX55" s="112"/>
      <c r="FSY55" s="112"/>
      <c r="FSZ55" s="112"/>
      <c r="FTA55" s="112"/>
      <c r="FTB55" s="112"/>
      <c r="FTC55" s="112"/>
      <c r="FTD55" s="112"/>
      <c r="FTE55" s="112"/>
      <c r="FTF55" s="112"/>
      <c r="FTG55" s="112"/>
      <c r="FTH55" s="112"/>
      <c r="FTI55" s="112"/>
      <c r="FTJ55" s="112"/>
      <c r="FTK55" s="112"/>
      <c r="FTL55" s="112"/>
      <c r="FTM55" s="112"/>
      <c r="FTN55" s="112"/>
      <c r="FTO55" s="112"/>
      <c r="FTP55" s="112"/>
      <c r="FTQ55" s="112"/>
      <c r="FTR55" s="112"/>
      <c r="FTS55" s="112"/>
      <c r="FTT55" s="112"/>
      <c r="FTU55" s="112"/>
      <c r="FTV55" s="112"/>
      <c r="FTW55" s="112"/>
      <c r="FTX55" s="112"/>
      <c r="FTY55" s="112"/>
      <c r="FTZ55" s="112"/>
      <c r="FUA55" s="112"/>
      <c r="FUB55" s="112"/>
      <c r="FUC55" s="112"/>
      <c r="FUD55" s="112"/>
      <c r="FUE55" s="112"/>
      <c r="FUF55" s="112"/>
      <c r="FUG55" s="112"/>
      <c r="FUH55" s="112"/>
      <c r="FUI55" s="112"/>
      <c r="FUJ55" s="112"/>
      <c r="FUK55" s="112"/>
      <c r="FUL55" s="112"/>
      <c r="FUM55" s="112"/>
      <c r="FUN55" s="112"/>
      <c r="FUO55" s="112"/>
      <c r="FUP55" s="112"/>
      <c r="FUQ55" s="112"/>
      <c r="FUR55" s="112"/>
      <c r="FUS55" s="112"/>
      <c r="FUT55" s="112"/>
      <c r="FUU55" s="112"/>
      <c r="FUV55" s="112"/>
      <c r="FUW55" s="112"/>
      <c r="FUX55" s="112"/>
      <c r="FUY55" s="112"/>
      <c r="FUZ55" s="112"/>
      <c r="FVA55" s="112"/>
      <c r="FVB55" s="112"/>
      <c r="FVC55" s="112"/>
      <c r="FVD55" s="112"/>
      <c r="FVE55" s="112"/>
      <c r="FVF55" s="112"/>
      <c r="FVG55" s="112"/>
      <c r="FVH55" s="112"/>
      <c r="FVI55" s="112"/>
      <c r="FVJ55" s="112"/>
      <c r="FVK55" s="112"/>
      <c r="FVL55" s="112"/>
      <c r="FVM55" s="112"/>
      <c r="FVN55" s="112"/>
      <c r="FVO55" s="112"/>
      <c r="FVP55" s="112"/>
      <c r="FVQ55" s="112"/>
      <c r="FVR55" s="112"/>
      <c r="FVS55" s="112"/>
      <c r="FVT55" s="112"/>
      <c r="FVU55" s="112"/>
      <c r="FVV55" s="112"/>
      <c r="FVW55" s="112"/>
      <c r="FVX55" s="112"/>
      <c r="FVY55" s="112"/>
      <c r="FVZ55" s="112"/>
      <c r="FWA55" s="112"/>
      <c r="FWB55" s="112"/>
      <c r="FWC55" s="112"/>
      <c r="FWD55" s="112"/>
      <c r="FWE55" s="112"/>
      <c r="FWF55" s="112"/>
      <c r="FWG55" s="112"/>
      <c r="FWH55" s="112"/>
      <c r="FWI55" s="112"/>
      <c r="FWJ55" s="112"/>
      <c r="FWK55" s="112"/>
      <c r="FWL55" s="112"/>
      <c r="FWM55" s="112"/>
      <c r="FWN55" s="112"/>
      <c r="FWO55" s="112"/>
      <c r="FWP55" s="112"/>
      <c r="FWQ55" s="112"/>
      <c r="FWR55" s="112"/>
      <c r="FWS55" s="112"/>
      <c r="FWT55" s="112"/>
      <c r="FWU55" s="112"/>
      <c r="FWV55" s="112"/>
      <c r="FWW55" s="112"/>
      <c r="FWX55" s="112"/>
      <c r="FWY55" s="112"/>
      <c r="FWZ55" s="112"/>
      <c r="FXA55" s="112"/>
      <c r="FXB55" s="112"/>
      <c r="FXC55" s="112"/>
      <c r="FXD55" s="112"/>
      <c r="FXE55" s="112"/>
      <c r="FXF55" s="112"/>
      <c r="FXG55" s="112"/>
      <c r="FXH55" s="112"/>
      <c r="FXI55" s="112"/>
      <c r="FXJ55" s="112"/>
      <c r="FXK55" s="112"/>
      <c r="FXL55" s="112"/>
      <c r="FXM55" s="112"/>
      <c r="FXN55" s="112"/>
      <c r="FXO55" s="112"/>
      <c r="FXP55" s="112"/>
      <c r="FXQ55" s="112"/>
      <c r="FXR55" s="112"/>
      <c r="FXS55" s="112"/>
      <c r="FXT55" s="112"/>
      <c r="FXU55" s="112"/>
      <c r="FXV55" s="112"/>
      <c r="FXW55" s="112"/>
      <c r="FXX55" s="112"/>
      <c r="FXY55" s="112"/>
      <c r="FXZ55" s="112"/>
      <c r="FYA55" s="112"/>
      <c r="FYB55" s="112"/>
      <c r="FYC55" s="112"/>
      <c r="FYD55" s="112"/>
      <c r="FYE55" s="112"/>
      <c r="FYF55" s="112"/>
      <c r="FYG55" s="112"/>
      <c r="FYH55" s="112"/>
      <c r="FYI55" s="112"/>
      <c r="FYJ55" s="112"/>
      <c r="FYK55" s="112"/>
      <c r="FYL55" s="112"/>
      <c r="FYM55" s="112"/>
      <c r="FYN55" s="112"/>
      <c r="FYO55" s="112"/>
      <c r="FYP55" s="112"/>
      <c r="FYQ55" s="112"/>
      <c r="FYR55" s="112"/>
      <c r="FYS55" s="112"/>
      <c r="FYT55" s="112"/>
      <c r="FYU55" s="112"/>
      <c r="FYV55" s="112"/>
      <c r="FYW55" s="112"/>
      <c r="FYX55" s="112"/>
      <c r="FYY55" s="112"/>
      <c r="FYZ55" s="112"/>
      <c r="FZA55" s="112"/>
      <c r="FZB55" s="112"/>
      <c r="FZC55" s="112"/>
      <c r="FZD55" s="112"/>
      <c r="FZE55" s="112"/>
      <c r="FZF55" s="112"/>
      <c r="FZG55" s="112"/>
      <c r="FZH55" s="112"/>
      <c r="FZI55" s="112"/>
      <c r="FZJ55" s="112"/>
      <c r="FZK55" s="112"/>
      <c r="FZL55" s="112"/>
      <c r="FZM55" s="112"/>
      <c r="FZN55" s="112"/>
      <c r="FZO55" s="112"/>
      <c r="FZP55" s="112"/>
      <c r="FZQ55" s="112"/>
      <c r="FZR55" s="112"/>
      <c r="FZS55" s="112"/>
      <c r="FZT55" s="112"/>
      <c r="FZU55" s="112"/>
      <c r="FZV55" s="112"/>
      <c r="FZW55" s="112"/>
      <c r="FZX55" s="112"/>
      <c r="FZY55" s="112"/>
      <c r="FZZ55" s="112"/>
      <c r="GAA55" s="112"/>
      <c r="GAB55" s="112"/>
      <c r="GAC55" s="112"/>
      <c r="GAD55" s="112"/>
      <c r="GAE55" s="112"/>
      <c r="GAF55" s="112"/>
      <c r="GAG55" s="112"/>
      <c r="GAH55" s="112"/>
      <c r="GAI55" s="112"/>
      <c r="GAJ55" s="112"/>
      <c r="GAK55" s="112"/>
      <c r="GAL55" s="112"/>
      <c r="GAM55" s="112"/>
      <c r="GAN55" s="112"/>
      <c r="GAO55" s="112"/>
      <c r="GAP55" s="112"/>
      <c r="GAQ55" s="112"/>
      <c r="GAR55" s="112"/>
      <c r="GAS55" s="112"/>
      <c r="GAT55" s="112"/>
      <c r="GAU55" s="112"/>
      <c r="GAV55" s="112"/>
      <c r="GAW55" s="112"/>
      <c r="GAX55" s="112"/>
      <c r="GAY55" s="112"/>
      <c r="GAZ55" s="112"/>
      <c r="GBA55" s="112"/>
      <c r="GBB55" s="112"/>
      <c r="GBC55" s="112"/>
      <c r="GBD55" s="112"/>
      <c r="GBE55" s="112"/>
      <c r="GBF55" s="112"/>
      <c r="GBG55" s="112"/>
      <c r="GBH55" s="112"/>
      <c r="GBI55" s="112"/>
      <c r="GBJ55" s="112"/>
      <c r="GBK55" s="112"/>
      <c r="GBL55" s="112"/>
      <c r="GBM55" s="112"/>
      <c r="GBN55" s="112"/>
      <c r="GBO55" s="112"/>
      <c r="GBP55" s="112"/>
      <c r="GBQ55" s="112"/>
      <c r="GBR55" s="112"/>
      <c r="GBS55" s="112"/>
      <c r="GBT55" s="112"/>
      <c r="GBU55" s="112"/>
      <c r="GBV55" s="112"/>
      <c r="GBW55" s="112"/>
      <c r="GBX55" s="112"/>
      <c r="GBY55" s="112"/>
      <c r="GBZ55" s="112"/>
      <c r="GCA55" s="112"/>
      <c r="GCB55" s="112"/>
      <c r="GCC55" s="112"/>
      <c r="GCD55" s="112"/>
      <c r="GCE55" s="112"/>
      <c r="GCF55" s="112"/>
      <c r="GCG55" s="112"/>
      <c r="GCH55" s="112"/>
      <c r="GCI55" s="112"/>
      <c r="GCJ55" s="112"/>
      <c r="GCK55" s="112"/>
      <c r="GCL55" s="112"/>
      <c r="GCM55" s="112"/>
      <c r="GCN55" s="112"/>
      <c r="GCO55" s="112"/>
      <c r="GCP55" s="112"/>
      <c r="GCQ55" s="112"/>
      <c r="GCR55" s="112"/>
      <c r="GCS55" s="112"/>
      <c r="GCT55" s="112"/>
      <c r="GCU55" s="112"/>
      <c r="GCV55" s="112"/>
      <c r="GCW55" s="112"/>
      <c r="GCX55" s="112"/>
      <c r="GCY55" s="112"/>
      <c r="GCZ55" s="112"/>
      <c r="GDA55" s="112"/>
      <c r="GDB55" s="112"/>
      <c r="GDC55" s="112"/>
      <c r="GDD55" s="112"/>
      <c r="GDE55" s="112"/>
      <c r="GDF55" s="112"/>
      <c r="GDG55" s="112"/>
      <c r="GDH55" s="112"/>
      <c r="GDI55" s="112"/>
      <c r="GDJ55" s="112"/>
      <c r="GDK55" s="112"/>
      <c r="GDL55" s="112"/>
      <c r="GDM55" s="112"/>
      <c r="GDN55" s="112"/>
      <c r="GDO55" s="112"/>
      <c r="GDP55" s="112"/>
      <c r="GDQ55" s="112"/>
      <c r="GDR55" s="112"/>
      <c r="GDS55" s="112"/>
      <c r="GDT55" s="112"/>
      <c r="GDU55" s="112"/>
      <c r="GDV55" s="112"/>
      <c r="GDW55" s="112"/>
      <c r="GDX55" s="112"/>
      <c r="GDY55" s="112"/>
      <c r="GDZ55" s="112"/>
      <c r="GEA55" s="112"/>
      <c r="GEB55" s="112"/>
      <c r="GEC55" s="112"/>
      <c r="GED55" s="112"/>
      <c r="GEE55" s="112"/>
      <c r="GEF55" s="112"/>
      <c r="GEG55" s="112"/>
      <c r="GEH55" s="112"/>
      <c r="GEI55" s="112"/>
      <c r="GEJ55" s="112"/>
      <c r="GEK55" s="112"/>
      <c r="GEL55" s="112"/>
      <c r="GEM55" s="112"/>
      <c r="GEN55" s="112"/>
      <c r="GEO55" s="112"/>
      <c r="GEP55" s="112"/>
      <c r="GEQ55" s="112"/>
      <c r="GER55" s="112"/>
      <c r="GES55" s="112"/>
      <c r="GET55" s="112"/>
      <c r="GEU55" s="112"/>
      <c r="GEV55" s="112"/>
      <c r="GEW55" s="112"/>
      <c r="GEX55" s="112"/>
      <c r="GEY55" s="112"/>
      <c r="GEZ55" s="112"/>
      <c r="GFA55" s="112"/>
      <c r="GFB55" s="112"/>
      <c r="GFC55" s="112"/>
      <c r="GFD55" s="112"/>
      <c r="GFE55" s="112"/>
      <c r="GFF55" s="112"/>
      <c r="GFG55" s="112"/>
      <c r="GFH55" s="112"/>
      <c r="GFI55" s="112"/>
      <c r="GFJ55" s="112"/>
      <c r="GFK55" s="112"/>
      <c r="GFL55" s="112"/>
      <c r="GFM55" s="112"/>
      <c r="GFN55" s="112"/>
      <c r="GFO55" s="112"/>
      <c r="GFP55" s="112"/>
      <c r="GFQ55" s="112"/>
      <c r="GFR55" s="112"/>
      <c r="GFS55" s="112"/>
      <c r="GFT55" s="112"/>
      <c r="GFU55" s="112"/>
      <c r="GFV55" s="112"/>
      <c r="GFW55" s="112"/>
      <c r="GFX55" s="112"/>
      <c r="GFY55" s="112"/>
      <c r="GFZ55" s="112"/>
      <c r="GGA55" s="112"/>
      <c r="GGB55" s="112"/>
      <c r="GGC55" s="112"/>
      <c r="GGD55" s="112"/>
      <c r="GGE55" s="112"/>
      <c r="GGF55" s="112"/>
      <c r="GGG55" s="112"/>
      <c r="GGH55" s="112"/>
      <c r="GGI55" s="112"/>
      <c r="GGJ55" s="112"/>
      <c r="GGK55" s="112"/>
      <c r="GGL55" s="112"/>
      <c r="GGM55" s="112"/>
      <c r="GGN55" s="112"/>
      <c r="GGO55" s="112"/>
      <c r="GGP55" s="112"/>
      <c r="GGQ55" s="112"/>
      <c r="GGR55" s="112"/>
      <c r="GGS55" s="112"/>
      <c r="GGT55" s="112"/>
      <c r="GGU55" s="112"/>
      <c r="GGV55" s="112"/>
      <c r="GGW55" s="112"/>
      <c r="GGX55" s="112"/>
      <c r="GGY55" s="112"/>
      <c r="GGZ55" s="112"/>
      <c r="GHA55" s="112"/>
      <c r="GHB55" s="112"/>
      <c r="GHC55" s="112"/>
      <c r="GHD55" s="112"/>
      <c r="GHE55" s="112"/>
      <c r="GHF55" s="112"/>
      <c r="GHG55" s="112"/>
      <c r="GHH55" s="112"/>
      <c r="GHI55" s="112"/>
      <c r="GHJ55" s="112"/>
      <c r="GHK55" s="112"/>
      <c r="GHL55" s="112"/>
      <c r="GHM55" s="112"/>
      <c r="GHN55" s="112"/>
      <c r="GHO55" s="112"/>
      <c r="GHP55" s="112"/>
      <c r="GHQ55" s="112"/>
      <c r="GHR55" s="112"/>
      <c r="GHS55" s="112"/>
      <c r="GHT55" s="112"/>
      <c r="GHU55" s="112"/>
      <c r="GHV55" s="112"/>
      <c r="GHW55" s="112"/>
      <c r="GHX55" s="112"/>
      <c r="GHY55" s="112"/>
      <c r="GHZ55" s="112"/>
      <c r="GIA55" s="112"/>
      <c r="GIB55" s="112"/>
      <c r="GIC55" s="112"/>
      <c r="GID55" s="112"/>
      <c r="GIE55" s="112"/>
      <c r="GIF55" s="112"/>
      <c r="GIG55" s="112"/>
      <c r="GIH55" s="112"/>
      <c r="GII55" s="112"/>
      <c r="GIJ55" s="112"/>
      <c r="GIK55" s="112"/>
      <c r="GIL55" s="112"/>
      <c r="GIM55" s="112"/>
      <c r="GIN55" s="112"/>
      <c r="GIO55" s="112"/>
      <c r="GIP55" s="112"/>
      <c r="GIQ55" s="112"/>
      <c r="GIR55" s="112"/>
      <c r="GIS55" s="112"/>
      <c r="GIT55" s="112"/>
      <c r="GIU55" s="112"/>
      <c r="GIV55" s="112"/>
      <c r="GIW55" s="112"/>
      <c r="GIX55" s="112"/>
      <c r="GIY55" s="112"/>
      <c r="GIZ55" s="112"/>
      <c r="GJA55" s="112"/>
      <c r="GJB55" s="112"/>
      <c r="GJC55" s="112"/>
      <c r="GJD55" s="112"/>
      <c r="GJE55" s="112"/>
      <c r="GJF55" s="112"/>
      <c r="GJG55" s="112"/>
      <c r="GJH55" s="112"/>
      <c r="GJI55" s="112"/>
      <c r="GJJ55" s="112"/>
      <c r="GJK55" s="112"/>
      <c r="GJL55" s="112"/>
      <c r="GJM55" s="112"/>
      <c r="GJN55" s="112"/>
      <c r="GJO55" s="112"/>
      <c r="GJP55" s="112"/>
      <c r="GJQ55" s="112"/>
      <c r="GJR55" s="112"/>
      <c r="GJS55" s="112"/>
      <c r="GJT55" s="112"/>
      <c r="GJU55" s="112"/>
      <c r="GJV55" s="112"/>
      <c r="GJW55" s="112"/>
      <c r="GJX55" s="112"/>
      <c r="GJY55" s="112"/>
      <c r="GJZ55" s="112"/>
      <c r="GKA55" s="112"/>
      <c r="GKB55" s="112"/>
      <c r="GKC55" s="112"/>
      <c r="GKD55" s="112"/>
      <c r="GKE55" s="112"/>
      <c r="GKF55" s="112"/>
      <c r="GKG55" s="112"/>
      <c r="GKH55" s="112"/>
      <c r="GKI55" s="112"/>
      <c r="GKJ55" s="112"/>
      <c r="GKK55" s="112"/>
      <c r="GKL55" s="112"/>
      <c r="GKM55" s="112"/>
      <c r="GKN55" s="112"/>
      <c r="GKO55" s="112"/>
      <c r="GKP55" s="112"/>
      <c r="GKQ55" s="112"/>
      <c r="GKR55" s="112"/>
      <c r="GKS55" s="112"/>
      <c r="GKT55" s="112"/>
      <c r="GKU55" s="112"/>
      <c r="GKV55" s="112"/>
      <c r="GKW55" s="112"/>
      <c r="GKX55" s="112"/>
      <c r="GKY55" s="112"/>
      <c r="GKZ55" s="112"/>
      <c r="GLA55" s="112"/>
      <c r="GLB55" s="112"/>
      <c r="GLC55" s="112"/>
      <c r="GLD55" s="112"/>
      <c r="GLE55" s="112"/>
      <c r="GLF55" s="112"/>
      <c r="GLG55" s="112"/>
      <c r="GLH55" s="112"/>
      <c r="GLI55" s="112"/>
      <c r="GLJ55" s="112"/>
      <c r="GLK55" s="112"/>
      <c r="GLL55" s="112"/>
      <c r="GLM55" s="112"/>
      <c r="GLN55" s="112"/>
      <c r="GLO55" s="112"/>
      <c r="GLP55" s="112"/>
      <c r="GLQ55" s="112"/>
      <c r="GLR55" s="112"/>
      <c r="GLS55" s="112"/>
      <c r="GLT55" s="112"/>
      <c r="GLU55" s="112"/>
      <c r="GLV55" s="112"/>
      <c r="GLW55" s="112"/>
      <c r="GLX55" s="112"/>
      <c r="GLY55" s="112"/>
      <c r="GLZ55" s="112"/>
      <c r="GMA55" s="112"/>
      <c r="GMB55" s="112"/>
      <c r="GMC55" s="112"/>
      <c r="GMD55" s="112"/>
      <c r="GME55" s="112"/>
      <c r="GMF55" s="112"/>
      <c r="GMG55" s="112"/>
      <c r="GMH55" s="112"/>
      <c r="GMI55" s="112"/>
      <c r="GMJ55" s="112"/>
      <c r="GMK55" s="112"/>
      <c r="GML55" s="112"/>
      <c r="GMM55" s="112"/>
      <c r="GMN55" s="112"/>
      <c r="GMO55" s="112"/>
      <c r="GMP55" s="112"/>
      <c r="GMQ55" s="112"/>
      <c r="GMR55" s="112"/>
      <c r="GMS55" s="112"/>
      <c r="GMT55" s="112"/>
      <c r="GMU55" s="112"/>
      <c r="GMV55" s="112"/>
      <c r="GMW55" s="112"/>
      <c r="GMX55" s="112"/>
      <c r="GMY55" s="112"/>
      <c r="GMZ55" s="112"/>
      <c r="GNA55" s="112"/>
      <c r="GNB55" s="112"/>
      <c r="GNC55" s="112"/>
      <c r="GND55" s="112"/>
      <c r="GNE55" s="112"/>
      <c r="GNF55" s="112"/>
      <c r="GNG55" s="112"/>
      <c r="GNH55" s="112"/>
      <c r="GNI55" s="112"/>
      <c r="GNJ55" s="112"/>
      <c r="GNK55" s="112"/>
      <c r="GNL55" s="112"/>
      <c r="GNM55" s="112"/>
      <c r="GNN55" s="112"/>
      <c r="GNO55" s="112"/>
      <c r="GNP55" s="112"/>
      <c r="GNQ55" s="112"/>
      <c r="GNR55" s="112"/>
      <c r="GNS55" s="112"/>
      <c r="GNT55" s="112"/>
      <c r="GNU55" s="112"/>
      <c r="GNV55" s="112"/>
      <c r="GNW55" s="112"/>
      <c r="GNX55" s="112"/>
      <c r="GNY55" s="112"/>
      <c r="GNZ55" s="112"/>
      <c r="GOA55" s="112"/>
      <c r="GOB55" s="112"/>
      <c r="GOC55" s="112"/>
      <c r="GOD55" s="112"/>
      <c r="GOE55" s="112"/>
      <c r="GOF55" s="112"/>
      <c r="GOG55" s="112"/>
      <c r="GOH55" s="112"/>
      <c r="GOI55" s="112"/>
      <c r="GOJ55" s="112"/>
      <c r="GOK55" s="112"/>
      <c r="GOL55" s="112"/>
      <c r="GOM55" s="112"/>
      <c r="GON55" s="112"/>
      <c r="GOO55" s="112"/>
      <c r="GOP55" s="112"/>
      <c r="GOQ55" s="112"/>
      <c r="GOR55" s="112"/>
      <c r="GOS55" s="112"/>
      <c r="GOT55" s="112"/>
      <c r="GOU55" s="112"/>
      <c r="GOV55" s="112"/>
      <c r="GOW55" s="112"/>
      <c r="GOX55" s="112"/>
      <c r="GOY55" s="112"/>
      <c r="GOZ55" s="112"/>
      <c r="GPA55" s="112"/>
      <c r="GPB55" s="112"/>
      <c r="GPC55" s="112"/>
      <c r="GPD55" s="112"/>
      <c r="GPE55" s="112"/>
      <c r="GPF55" s="112"/>
      <c r="GPG55" s="112"/>
      <c r="GPH55" s="112"/>
      <c r="GPI55" s="112"/>
      <c r="GPJ55" s="112"/>
      <c r="GPK55" s="112"/>
      <c r="GPL55" s="112"/>
      <c r="GPM55" s="112"/>
      <c r="GPN55" s="112"/>
      <c r="GPO55" s="112"/>
      <c r="GPP55" s="112"/>
      <c r="GPQ55" s="112"/>
      <c r="GPR55" s="112"/>
      <c r="GPS55" s="112"/>
      <c r="GPT55" s="112"/>
      <c r="GPU55" s="112"/>
      <c r="GPV55" s="112"/>
      <c r="GPW55" s="112"/>
      <c r="GPX55" s="112"/>
      <c r="GPY55" s="112"/>
      <c r="GPZ55" s="112"/>
      <c r="GQA55" s="112"/>
      <c r="GQB55" s="112"/>
      <c r="GQC55" s="112"/>
      <c r="GQD55" s="112"/>
      <c r="GQE55" s="112"/>
      <c r="GQF55" s="112"/>
      <c r="GQG55" s="112"/>
      <c r="GQH55" s="112"/>
      <c r="GQI55" s="112"/>
      <c r="GQJ55" s="112"/>
      <c r="GQK55" s="112"/>
      <c r="GQL55" s="112"/>
      <c r="GQM55" s="112"/>
      <c r="GQN55" s="112"/>
      <c r="GQO55" s="112"/>
      <c r="GQP55" s="112"/>
      <c r="GQQ55" s="112"/>
      <c r="GQR55" s="112"/>
      <c r="GQS55" s="112"/>
      <c r="GQT55" s="112"/>
      <c r="GQU55" s="112"/>
      <c r="GQV55" s="112"/>
      <c r="GQW55" s="112"/>
      <c r="GQX55" s="112"/>
      <c r="GQY55" s="112"/>
      <c r="GQZ55" s="112"/>
      <c r="GRA55" s="112"/>
      <c r="GRB55" s="112"/>
      <c r="GRC55" s="112"/>
      <c r="GRD55" s="112"/>
      <c r="GRE55" s="112"/>
      <c r="GRF55" s="112"/>
      <c r="GRG55" s="112"/>
      <c r="GRH55" s="112"/>
      <c r="GRI55" s="112"/>
      <c r="GRJ55" s="112"/>
      <c r="GRK55" s="112"/>
      <c r="GRL55" s="112"/>
      <c r="GRM55" s="112"/>
      <c r="GRN55" s="112"/>
      <c r="GRO55" s="112"/>
      <c r="GRP55" s="112"/>
      <c r="GRQ55" s="112"/>
      <c r="GRR55" s="112"/>
      <c r="GRS55" s="112"/>
      <c r="GRT55" s="112"/>
      <c r="GRU55" s="112"/>
      <c r="GRV55" s="112"/>
      <c r="GRW55" s="112"/>
      <c r="GRX55" s="112"/>
      <c r="GRY55" s="112"/>
      <c r="GRZ55" s="112"/>
      <c r="GSA55" s="112"/>
      <c r="GSB55" s="112"/>
      <c r="GSC55" s="112"/>
      <c r="GSD55" s="112"/>
      <c r="GSE55" s="112"/>
      <c r="GSF55" s="112"/>
      <c r="GSG55" s="112"/>
      <c r="GSH55" s="112"/>
      <c r="GSI55" s="112"/>
      <c r="GSJ55" s="112"/>
      <c r="GSK55" s="112"/>
      <c r="GSL55" s="112"/>
      <c r="GSM55" s="112"/>
      <c r="GSN55" s="112"/>
      <c r="GSO55" s="112"/>
      <c r="GSP55" s="112"/>
      <c r="GSQ55" s="112"/>
      <c r="GSR55" s="112"/>
      <c r="GSS55" s="112"/>
      <c r="GST55" s="112"/>
      <c r="GSU55" s="112"/>
      <c r="GSV55" s="112"/>
      <c r="GSW55" s="112"/>
      <c r="GSX55" s="112"/>
      <c r="GSY55" s="112"/>
      <c r="GSZ55" s="112"/>
      <c r="GTA55" s="112"/>
      <c r="GTB55" s="112"/>
      <c r="GTC55" s="112"/>
      <c r="GTD55" s="112"/>
      <c r="GTE55" s="112"/>
      <c r="GTF55" s="112"/>
      <c r="GTG55" s="112"/>
      <c r="GTH55" s="112"/>
      <c r="GTI55" s="112"/>
      <c r="GTJ55" s="112"/>
      <c r="GTK55" s="112"/>
      <c r="GTL55" s="112"/>
      <c r="GTM55" s="112"/>
      <c r="GTN55" s="112"/>
      <c r="GTO55" s="112"/>
      <c r="GTP55" s="112"/>
      <c r="GTQ55" s="112"/>
      <c r="GTR55" s="112"/>
      <c r="GTS55" s="112"/>
      <c r="GTT55" s="112"/>
      <c r="GTU55" s="112"/>
      <c r="GTV55" s="112"/>
      <c r="GTW55" s="112"/>
      <c r="GTX55" s="112"/>
      <c r="GTY55" s="112"/>
      <c r="GTZ55" s="112"/>
      <c r="GUA55" s="112"/>
      <c r="GUB55" s="112"/>
      <c r="GUC55" s="112"/>
      <c r="GUD55" s="112"/>
      <c r="GUE55" s="112"/>
      <c r="GUF55" s="112"/>
      <c r="GUG55" s="112"/>
      <c r="GUH55" s="112"/>
      <c r="GUI55" s="112"/>
      <c r="GUJ55" s="112"/>
      <c r="GUK55" s="112"/>
      <c r="GUL55" s="112"/>
      <c r="GUM55" s="112"/>
      <c r="GUN55" s="112"/>
      <c r="GUO55" s="112"/>
      <c r="GUP55" s="112"/>
      <c r="GUQ55" s="112"/>
      <c r="GUR55" s="112"/>
      <c r="GUS55" s="112"/>
      <c r="GUT55" s="112"/>
      <c r="GUU55" s="112"/>
      <c r="GUV55" s="112"/>
      <c r="GUW55" s="112"/>
      <c r="GUX55" s="112"/>
      <c r="GUY55" s="112"/>
      <c r="GUZ55" s="112"/>
      <c r="GVA55" s="112"/>
      <c r="GVB55" s="112"/>
      <c r="GVC55" s="112"/>
      <c r="GVD55" s="112"/>
      <c r="GVE55" s="112"/>
      <c r="GVF55" s="112"/>
      <c r="GVG55" s="112"/>
      <c r="GVH55" s="112"/>
      <c r="GVI55" s="112"/>
      <c r="GVJ55" s="112"/>
      <c r="GVK55" s="112"/>
      <c r="GVL55" s="112"/>
      <c r="GVM55" s="112"/>
      <c r="GVN55" s="112"/>
      <c r="GVO55" s="112"/>
      <c r="GVP55" s="112"/>
      <c r="GVQ55" s="112"/>
      <c r="GVR55" s="112"/>
      <c r="GVS55" s="112"/>
      <c r="GVT55" s="112"/>
      <c r="GVU55" s="112"/>
      <c r="GVV55" s="112"/>
      <c r="GVW55" s="112"/>
      <c r="GVX55" s="112"/>
      <c r="GVY55" s="112"/>
      <c r="GVZ55" s="112"/>
      <c r="GWA55" s="112"/>
      <c r="GWB55" s="112"/>
      <c r="GWC55" s="112"/>
      <c r="GWD55" s="112"/>
      <c r="GWE55" s="112"/>
      <c r="GWF55" s="112"/>
      <c r="GWG55" s="112"/>
      <c r="GWH55" s="112"/>
      <c r="GWI55" s="112"/>
      <c r="GWJ55" s="112"/>
      <c r="GWK55" s="112"/>
      <c r="GWL55" s="112"/>
      <c r="GWM55" s="112"/>
      <c r="GWN55" s="112"/>
      <c r="GWO55" s="112"/>
      <c r="GWP55" s="112"/>
      <c r="GWQ55" s="112"/>
      <c r="GWR55" s="112"/>
      <c r="GWS55" s="112"/>
      <c r="GWT55" s="112"/>
      <c r="GWU55" s="112"/>
      <c r="GWV55" s="112"/>
      <c r="GWW55" s="112"/>
      <c r="GWX55" s="112"/>
      <c r="GWY55" s="112"/>
      <c r="GWZ55" s="112"/>
      <c r="GXA55" s="112"/>
      <c r="GXB55" s="112"/>
      <c r="GXC55" s="112"/>
      <c r="GXD55" s="112"/>
      <c r="GXE55" s="112"/>
      <c r="GXF55" s="112"/>
      <c r="GXG55" s="112"/>
      <c r="GXH55" s="112"/>
      <c r="GXI55" s="112"/>
      <c r="GXJ55" s="112"/>
      <c r="GXK55" s="112"/>
      <c r="GXL55" s="112"/>
      <c r="GXM55" s="112"/>
      <c r="GXN55" s="112"/>
      <c r="GXO55" s="112"/>
      <c r="GXP55" s="112"/>
      <c r="GXQ55" s="112"/>
      <c r="GXR55" s="112"/>
      <c r="GXS55" s="112"/>
      <c r="GXT55" s="112"/>
      <c r="GXU55" s="112"/>
      <c r="GXV55" s="112"/>
      <c r="GXW55" s="112"/>
      <c r="GXX55" s="112"/>
      <c r="GXY55" s="112"/>
      <c r="GXZ55" s="112"/>
      <c r="GYA55" s="112"/>
      <c r="GYB55" s="112"/>
      <c r="GYC55" s="112"/>
      <c r="GYD55" s="112"/>
      <c r="GYE55" s="112"/>
      <c r="GYF55" s="112"/>
      <c r="GYG55" s="112"/>
      <c r="GYH55" s="112"/>
      <c r="GYI55" s="112"/>
      <c r="GYJ55" s="112"/>
      <c r="GYK55" s="112"/>
      <c r="GYL55" s="112"/>
      <c r="GYM55" s="112"/>
      <c r="GYN55" s="112"/>
      <c r="GYO55" s="112"/>
      <c r="GYP55" s="112"/>
      <c r="GYQ55" s="112"/>
      <c r="GYR55" s="112"/>
      <c r="GYS55" s="112"/>
      <c r="GYT55" s="112"/>
      <c r="GYU55" s="112"/>
      <c r="GYV55" s="112"/>
      <c r="GYW55" s="112"/>
      <c r="GYX55" s="112"/>
      <c r="GYY55" s="112"/>
      <c r="GYZ55" s="112"/>
      <c r="GZA55" s="112"/>
      <c r="GZB55" s="112"/>
      <c r="GZC55" s="112"/>
      <c r="GZD55" s="112"/>
      <c r="GZE55" s="112"/>
      <c r="GZF55" s="112"/>
      <c r="GZG55" s="112"/>
      <c r="GZH55" s="112"/>
      <c r="GZI55" s="112"/>
      <c r="GZJ55" s="112"/>
      <c r="GZK55" s="112"/>
      <c r="GZL55" s="112"/>
      <c r="GZM55" s="112"/>
      <c r="GZN55" s="112"/>
      <c r="GZO55" s="112"/>
      <c r="GZP55" s="112"/>
      <c r="GZQ55" s="112"/>
      <c r="GZR55" s="112"/>
      <c r="GZS55" s="112"/>
      <c r="GZT55" s="112"/>
      <c r="GZU55" s="112"/>
      <c r="GZV55" s="112"/>
      <c r="GZW55" s="112"/>
      <c r="GZX55" s="112"/>
      <c r="GZY55" s="112"/>
      <c r="GZZ55" s="112"/>
      <c r="HAA55" s="112"/>
      <c r="HAB55" s="112"/>
      <c r="HAC55" s="112"/>
      <c r="HAD55" s="112"/>
      <c r="HAE55" s="112"/>
      <c r="HAF55" s="112"/>
      <c r="HAG55" s="112"/>
      <c r="HAH55" s="112"/>
      <c r="HAI55" s="112"/>
      <c r="HAJ55" s="112"/>
      <c r="HAK55" s="112"/>
      <c r="HAL55" s="112"/>
      <c r="HAM55" s="112"/>
      <c r="HAN55" s="112"/>
      <c r="HAO55" s="112"/>
      <c r="HAP55" s="112"/>
      <c r="HAQ55" s="112"/>
      <c r="HAR55" s="112"/>
      <c r="HAS55" s="112"/>
      <c r="HAT55" s="112"/>
      <c r="HAU55" s="112"/>
      <c r="HAV55" s="112"/>
      <c r="HAW55" s="112"/>
      <c r="HAX55" s="112"/>
      <c r="HAY55" s="112"/>
      <c r="HAZ55" s="112"/>
      <c r="HBA55" s="112"/>
      <c r="HBB55" s="112"/>
      <c r="HBC55" s="112"/>
      <c r="HBD55" s="112"/>
      <c r="HBE55" s="112"/>
      <c r="HBF55" s="112"/>
      <c r="HBG55" s="112"/>
      <c r="HBH55" s="112"/>
      <c r="HBI55" s="112"/>
      <c r="HBJ55" s="112"/>
      <c r="HBK55" s="112"/>
      <c r="HBL55" s="112"/>
      <c r="HBM55" s="112"/>
      <c r="HBN55" s="112"/>
      <c r="HBO55" s="112"/>
      <c r="HBP55" s="112"/>
      <c r="HBQ55" s="112"/>
      <c r="HBR55" s="112"/>
      <c r="HBS55" s="112"/>
      <c r="HBT55" s="112"/>
      <c r="HBU55" s="112"/>
      <c r="HBV55" s="112"/>
      <c r="HBW55" s="112"/>
      <c r="HBX55" s="112"/>
      <c r="HBY55" s="112"/>
      <c r="HBZ55" s="112"/>
      <c r="HCA55" s="112"/>
      <c r="HCB55" s="112"/>
      <c r="HCC55" s="112"/>
      <c r="HCD55" s="112"/>
      <c r="HCE55" s="112"/>
      <c r="HCF55" s="112"/>
      <c r="HCG55" s="112"/>
      <c r="HCH55" s="112"/>
      <c r="HCI55" s="112"/>
      <c r="HCJ55" s="112"/>
      <c r="HCK55" s="112"/>
      <c r="HCL55" s="112"/>
      <c r="HCM55" s="112"/>
      <c r="HCN55" s="112"/>
      <c r="HCO55" s="112"/>
      <c r="HCP55" s="112"/>
      <c r="HCQ55" s="112"/>
      <c r="HCR55" s="112"/>
      <c r="HCS55" s="112"/>
      <c r="HCT55" s="112"/>
      <c r="HCU55" s="112"/>
      <c r="HCV55" s="112"/>
      <c r="HCW55" s="112"/>
      <c r="HCX55" s="112"/>
      <c r="HCY55" s="112"/>
      <c r="HCZ55" s="112"/>
      <c r="HDA55" s="112"/>
      <c r="HDB55" s="112"/>
      <c r="HDC55" s="112"/>
      <c r="HDD55" s="112"/>
      <c r="HDE55" s="112"/>
      <c r="HDF55" s="112"/>
      <c r="HDG55" s="112"/>
      <c r="HDH55" s="112"/>
      <c r="HDI55" s="112"/>
      <c r="HDJ55" s="112"/>
      <c r="HDK55" s="112"/>
      <c r="HDL55" s="112"/>
      <c r="HDM55" s="112"/>
      <c r="HDN55" s="112"/>
      <c r="HDO55" s="112"/>
      <c r="HDP55" s="112"/>
      <c r="HDQ55" s="112"/>
      <c r="HDR55" s="112"/>
      <c r="HDS55" s="112"/>
      <c r="HDT55" s="112"/>
      <c r="HDU55" s="112"/>
      <c r="HDV55" s="112"/>
      <c r="HDW55" s="112"/>
      <c r="HDX55" s="112"/>
      <c r="HDY55" s="112"/>
      <c r="HDZ55" s="112"/>
      <c r="HEA55" s="112"/>
      <c r="HEB55" s="112"/>
      <c r="HEC55" s="112"/>
      <c r="HED55" s="112"/>
      <c r="HEE55" s="112"/>
      <c r="HEF55" s="112"/>
      <c r="HEG55" s="112"/>
      <c r="HEH55" s="112"/>
      <c r="HEI55" s="112"/>
      <c r="HEJ55" s="112"/>
      <c r="HEK55" s="112"/>
      <c r="HEL55" s="112"/>
      <c r="HEM55" s="112"/>
      <c r="HEN55" s="112"/>
      <c r="HEO55" s="112"/>
      <c r="HEP55" s="112"/>
      <c r="HEQ55" s="112"/>
      <c r="HER55" s="112"/>
      <c r="HES55" s="112"/>
      <c r="HET55" s="112"/>
      <c r="HEU55" s="112"/>
      <c r="HEV55" s="112"/>
      <c r="HEW55" s="112"/>
      <c r="HEX55" s="112"/>
      <c r="HEY55" s="112"/>
      <c r="HEZ55" s="112"/>
      <c r="HFA55" s="112"/>
      <c r="HFB55" s="112"/>
      <c r="HFC55" s="112"/>
      <c r="HFD55" s="112"/>
      <c r="HFE55" s="112"/>
      <c r="HFF55" s="112"/>
      <c r="HFG55" s="112"/>
      <c r="HFH55" s="112"/>
      <c r="HFI55" s="112"/>
      <c r="HFJ55" s="112"/>
      <c r="HFK55" s="112"/>
      <c r="HFL55" s="112"/>
      <c r="HFM55" s="112"/>
      <c r="HFN55" s="112"/>
      <c r="HFO55" s="112"/>
      <c r="HFP55" s="112"/>
      <c r="HFQ55" s="112"/>
      <c r="HFR55" s="112"/>
      <c r="HFS55" s="112"/>
      <c r="HFT55" s="112"/>
      <c r="HFU55" s="112"/>
      <c r="HFV55" s="112"/>
      <c r="HFW55" s="112"/>
      <c r="HFX55" s="112"/>
      <c r="HFY55" s="112"/>
      <c r="HFZ55" s="112"/>
      <c r="HGA55" s="112"/>
      <c r="HGB55" s="112"/>
      <c r="HGC55" s="112"/>
      <c r="HGD55" s="112"/>
      <c r="HGE55" s="112"/>
      <c r="HGF55" s="112"/>
      <c r="HGG55" s="112"/>
      <c r="HGH55" s="112"/>
      <c r="HGI55" s="112"/>
      <c r="HGJ55" s="112"/>
      <c r="HGK55" s="112"/>
      <c r="HGL55" s="112"/>
      <c r="HGM55" s="112"/>
      <c r="HGN55" s="112"/>
      <c r="HGO55" s="112"/>
      <c r="HGP55" s="112"/>
      <c r="HGQ55" s="112"/>
      <c r="HGR55" s="112"/>
      <c r="HGS55" s="112"/>
      <c r="HGT55" s="112"/>
      <c r="HGU55" s="112"/>
      <c r="HGV55" s="112"/>
      <c r="HGW55" s="112"/>
      <c r="HGX55" s="112"/>
      <c r="HGY55" s="112"/>
      <c r="HGZ55" s="112"/>
      <c r="HHA55" s="112"/>
      <c r="HHB55" s="112"/>
      <c r="HHC55" s="112"/>
      <c r="HHD55" s="112"/>
      <c r="HHE55" s="112"/>
      <c r="HHF55" s="112"/>
      <c r="HHG55" s="112"/>
      <c r="HHH55" s="112"/>
      <c r="HHI55" s="112"/>
      <c r="HHJ55" s="112"/>
      <c r="HHK55" s="112"/>
      <c r="HHL55" s="112"/>
      <c r="HHM55" s="112"/>
      <c r="HHN55" s="112"/>
      <c r="HHO55" s="112"/>
      <c r="HHP55" s="112"/>
      <c r="HHQ55" s="112"/>
      <c r="HHR55" s="112"/>
      <c r="HHS55" s="112"/>
      <c r="HHT55" s="112"/>
      <c r="HHU55" s="112"/>
      <c r="HHV55" s="112"/>
      <c r="HHW55" s="112"/>
      <c r="HHX55" s="112"/>
      <c r="HHY55" s="112"/>
      <c r="HHZ55" s="112"/>
      <c r="HIA55" s="112"/>
      <c r="HIB55" s="112"/>
      <c r="HIC55" s="112"/>
      <c r="HID55" s="112"/>
      <c r="HIE55" s="112"/>
      <c r="HIF55" s="112"/>
      <c r="HIG55" s="112"/>
      <c r="HIH55" s="112"/>
      <c r="HII55" s="112"/>
      <c r="HIJ55" s="112"/>
      <c r="HIK55" s="112"/>
      <c r="HIL55" s="112"/>
      <c r="HIM55" s="112"/>
      <c r="HIN55" s="112"/>
      <c r="HIO55" s="112"/>
      <c r="HIP55" s="112"/>
      <c r="HIQ55" s="112"/>
      <c r="HIR55" s="112"/>
      <c r="HIS55" s="112"/>
      <c r="HIT55" s="112"/>
      <c r="HIU55" s="112"/>
      <c r="HIV55" s="112"/>
      <c r="HIW55" s="112"/>
      <c r="HIX55" s="112"/>
      <c r="HIY55" s="112"/>
      <c r="HIZ55" s="112"/>
      <c r="HJA55" s="112"/>
      <c r="HJB55" s="112"/>
      <c r="HJC55" s="112"/>
      <c r="HJD55" s="112"/>
      <c r="HJE55" s="112"/>
      <c r="HJF55" s="112"/>
      <c r="HJG55" s="112"/>
      <c r="HJH55" s="112"/>
      <c r="HJI55" s="112"/>
      <c r="HJJ55" s="112"/>
      <c r="HJK55" s="112"/>
      <c r="HJL55" s="112"/>
      <c r="HJM55" s="112"/>
      <c r="HJN55" s="112"/>
      <c r="HJO55" s="112"/>
      <c r="HJP55" s="112"/>
      <c r="HJQ55" s="112"/>
      <c r="HJR55" s="112"/>
      <c r="HJS55" s="112"/>
      <c r="HJT55" s="112"/>
      <c r="HJU55" s="112"/>
      <c r="HJV55" s="112"/>
      <c r="HJW55" s="112"/>
      <c r="HJX55" s="112"/>
      <c r="HJY55" s="112"/>
      <c r="HJZ55" s="112"/>
      <c r="HKA55" s="112"/>
      <c r="HKB55" s="112"/>
      <c r="HKC55" s="112"/>
      <c r="HKD55" s="112"/>
      <c r="HKE55" s="112"/>
      <c r="HKF55" s="112"/>
      <c r="HKG55" s="112"/>
      <c r="HKH55" s="112"/>
      <c r="HKI55" s="112"/>
      <c r="HKJ55" s="112"/>
      <c r="HKK55" s="112"/>
      <c r="HKL55" s="112"/>
      <c r="HKM55" s="112"/>
      <c r="HKN55" s="112"/>
      <c r="HKO55" s="112"/>
      <c r="HKP55" s="112"/>
      <c r="HKQ55" s="112"/>
      <c r="HKR55" s="112"/>
      <c r="HKS55" s="112"/>
      <c r="HKT55" s="112"/>
      <c r="HKU55" s="112"/>
      <c r="HKV55" s="112"/>
      <c r="HKW55" s="112"/>
      <c r="HKX55" s="112"/>
      <c r="HKY55" s="112"/>
      <c r="HKZ55" s="112"/>
      <c r="HLA55" s="112"/>
      <c r="HLB55" s="112"/>
      <c r="HLC55" s="112"/>
      <c r="HLD55" s="112"/>
      <c r="HLE55" s="112"/>
      <c r="HLF55" s="112"/>
      <c r="HLG55" s="112"/>
      <c r="HLH55" s="112"/>
      <c r="HLI55" s="112"/>
      <c r="HLJ55" s="112"/>
      <c r="HLK55" s="112"/>
      <c r="HLL55" s="112"/>
      <c r="HLM55" s="112"/>
      <c r="HLN55" s="112"/>
      <c r="HLO55" s="112"/>
      <c r="HLP55" s="112"/>
      <c r="HLQ55" s="112"/>
      <c r="HLR55" s="112"/>
      <c r="HLS55" s="112"/>
      <c r="HLT55" s="112"/>
      <c r="HLU55" s="112"/>
      <c r="HLV55" s="112"/>
      <c r="HLW55" s="112"/>
      <c r="HLX55" s="112"/>
      <c r="HLY55" s="112"/>
      <c r="HLZ55" s="112"/>
      <c r="HMA55" s="112"/>
      <c r="HMB55" s="112"/>
      <c r="HMC55" s="112"/>
      <c r="HMD55" s="112"/>
      <c r="HME55" s="112"/>
      <c r="HMF55" s="112"/>
      <c r="HMG55" s="112"/>
      <c r="HMH55" s="112"/>
      <c r="HMI55" s="112"/>
      <c r="HMJ55" s="112"/>
      <c r="HMK55" s="112"/>
      <c r="HML55" s="112"/>
      <c r="HMM55" s="112"/>
      <c r="HMN55" s="112"/>
      <c r="HMO55" s="112"/>
      <c r="HMP55" s="112"/>
      <c r="HMQ55" s="112"/>
      <c r="HMR55" s="112"/>
      <c r="HMS55" s="112"/>
      <c r="HMT55" s="112"/>
      <c r="HMU55" s="112"/>
      <c r="HMV55" s="112"/>
      <c r="HMW55" s="112"/>
      <c r="HMX55" s="112"/>
      <c r="HMY55" s="112"/>
      <c r="HMZ55" s="112"/>
      <c r="HNA55" s="112"/>
      <c r="HNB55" s="112"/>
      <c r="HNC55" s="112"/>
      <c r="HND55" s="112"/>
      <c r="HNE55" s="112"/>
      <c r="HNF55" s="112"/>
      <c r="HNG55" s="112"/>
      <c r="HNH55" s="112"/>
      <c r="HNI55" s="112"/>
      <c r="HNJ55" s="112"/>
      <c r="HNK55" s="112"/>
      <c r="HNL55" s="112"/>
      <c r="HNM55" s="112"/>
      <c r="HNN55" s="112"/>
      <c r="HNO55" s="112"/>
      <c r="HNP55" s="112"/>
      <c r="HNQ55" s="112"/>
      <c r="HNR55" s="112"/>
      <c r="HNS55" s="112"/>
      <c r="HNT55" s="112"/>
      <c r="HNU55" s="112"/>
      <c r="HNV55" s="112"/>
      <c r="HNW55" s="112"/>
      <c r="HNX55" s="112"/>
      <c r="HNY55" s="112"/>
      <c r="HNZ55" s="112"/>
      <c r="HOA55" s="112"/>
      <c r="HOB55" s="112"/>
      <c r="HOC55" s="112"/>
      <c r="HOD55" s="112"/>
      <c r="HOE55" s="112"/>
      <c r="HOF55" s="112"/>
      <c r="HOG55" s="112"/>
      <c r="HOH55" s="112"/>
      <c r="HOI55" s="112"/>
      <c r="HOJ55" s="112"/>
      <c r="HOK55" s="112"/>
      <c r="HOL55" s="112"/>
      <c r="HOM55" s="112"/>
      <c r="HON55" s="112"/>
      <c r="HOO55" s="112"/>
      <c r="HOP55" s="112"/>
      <c r="HOQ55" s="112"/>
      <c r="HOR55" s="112"/>
      <c r="HOS55" s="112"/>
      <c r="HOT55" s="112"/>
      <c r="HOU55" s="112"/>
      <c r="HOV55" s="112"/>
      <c r="HOW55" s="112"/>
      <c r="HOX55" s="112"/>
      <c r="HOY55" s="112"/>
      <c r="HOZ55" s="112"/>
      <c r="HPA55" s="112"/>
      <c r="HPB55" s="112"/>
      <c r="HPC55" s="112"/>
      <c r="HPD55" s="112"/>
      <c r="HPE55" s="112"/>
      <c r="HPF55" s="112"/>
      <c r="HPG55" s="112"/>
      <c r="HPH55" s="112"/>
      <c r="HPI55" s="112"/>
      <c r="HPJ55" s="112"/>
      <c r="HPK55" s="112"/>
      <c r="HPL55" s="112"/>
      <c r="HPM55" s="112"/>
      <c r="HPN55" s="112"/>
      <c r="HPO55" s="112"/>
      <c r="HPP55" s="112"/>
      <c r="HPQ55" s="112"/>
      <c r="HPR55" s="112"/>
      <c r="HPS55" s="112"/>
      <c r="HPT55" s="112"/>
      <c r="HPU55" s="112"/>
      <c r="HPV55" s="112"/>
      <c r="HPW55" s="112"/>
      <c r="HPX55" s="112"/>
      <c r="HPY55" s="112"/>
      <c r="HPZ55" s="112"/>
      <c r="HQA55" s="112"/>
      <c r="HQB55" s="112"/>
      <c r="HQC55" s="112"/>
      <c r="HQD55" s="112"/>
      <c r="HQE55" s="112"/>
      <c r="HQF55" s="112"/>
      <c r="HQG55" s="112"/>
      <c r="HQH55" s="112"/>
      <c r="HQI55" s="112"/>
      <c r="HQJ55" s="112"/>
      <c r="HQK55" s="112"/>
      <c r="HQL55" s="112"/>
      <c r="HQM55" s="112"/>
      <c r="HQN55" s="112"/>
      <c r="HQO55" s="112"/>
      <c r="HQP55" s="112"/>
      <c r="HQQ55" s="112"/>
      <c r="HQR55" s="112"/>
      <c r="HQS55" s="112"/>
      <c r="HQT55" s="112"/>
      <c r="HQU55" s="112"/>
      <c r="HQV55" s="112"/>
      <c r="HQW55" s="112"/>
      <c r="HQX55" s="112"/>
      <c r="HQY55" s="112"/>
      <c r="HQZ55" s="112"/>
      <c r="HRA55" s="112"/>
      <c r="HRB55" s="112"/>
      <c r="HRC55" s="112"/>
      <c r="HRD55" s="112"/>
      <c r="HRE55" s="112"/>
      <c r="HRF55" s="112"/>
      <c r="HRG55" s="112"/>
      <c r="HRH55" s="112"/>
      <c r="HRI55" s="112"/>
      <c r="HRJ55" s="112"/>
      <c r="HRK55" s="112"/>
      <c r="HRL55" s="112"/>
      <c r="HRM55" s="112"/>
      <c r="HRN55" s="112"/>
      <c r="HRO55" s="112"/>
      <c r="HRP55" s="112"/>
      <c r="HRQ55" s="112"/>
      <c r="HRR55" s="112"/>
      <c r="HRS55" s="112"/>
      <c r="HRT55" s="112"/>
      <c r="HRU55" s="112"/>
      <c r="HRV55" s="112"/>
      <c r="HRW55" s="112"/>
      <c r="HRX55" s="112"/>
      <c r="HRY55" s="112"/>
      <c r="HRZ55" s="112"/>
      <c r="HSA55" s="112"/>
      <c r="HSB55" s="112"/>
      <c r="HSC55" s="112"/>
      <c r="HSD55" s="112"/>
      <c r="HSE55" s="112"/>
      <c r="HSF55" s="112"/>
      <c r="HSG55" s="112"/>
      <c r="HSH55" s="112"/>
      <c r="HSI55" s="112"/>
      <c r="HSJ55" s="112"/>
      <c r="HSK55" s="112"/>
      <c r="HSL55" s="112"/>
      <c r="HSM55" s="112"/>
      <c r="HSN55" s="112"/>
      <c r="HSO55" s="112"/>
      <c r="HSP55" s="112"/>
      <c r="HSQ55" s="112"/>
      <c r="HSR55" s="112"/>
      <c r="HSS55" s="112"/>
      <c r="HST55" s="112"/>
      <c r="HSU55" s="112"/>
      <c r="HSV55" s="112"/>
      <c r="HSW55" s="112"/>
      <c r="HSX55" s="112"/>
      <c r="HSY55" s="112"/>
      <c r="HSZ55" s="112"/>
      <c r="HTA55" s="112"/>
      <c r="HTB55" s="112"/>
      <c r="HTC55" s="112"/>
      <c r="HTD55" s="112"/>
      <c r="HTE55" s="112"/>
      <c r="HTF55" s="112"/>
      <c r="HTG55" s="112"/>
      <c r="HTH55" s="112"/>
      <c r="HTI55" s="112"/>
      <c r="HTJ55" s="112"/>
      <c r="HTK55" s="112"/>
      <c r="HTL55" s="112"/>
      <c r="HTM55" s="112"/>
      <c r="HTN55" s="112"/>
    </row>
    <row r="56" spans="1:5942" s="111" customFormat="1" ht="9.9499999999999993" hidden="1" customHeight="1" x14ac:dyDescent="0.2">
      <c r="A56" s="347" t="s">
        <v>296</v>
      </c>
      <c r="B56" s="307"/>
      <c r="C56" s="307"/>
      <c r="D56" s="339">
        <f t="shared" si="41"/>
        <v>0</v>
      </c>
      <c r="E56" s="339"/>
      <c r="F56" s="339"/>
      <c r="G56" s="339">
        <f t="shared" si="42"/>
        <v>0</v>
      </c>
      <c r="H56" s="251" t="e">
        <f t="shared" ref="H56:H57" si="184">E56/B56</f>
        <v>#DIV/0!</v>
      </c>
      <c r="I56" s="251" t="e">
        <f t="shared" ref="I56:I57" si="185">F56/C56</f>
        <v>#DIV/0!</v>
      </c>
      <c r="J56" s="251" t="e">
        <f t="shared" ref="J56:J57" si="186">G56/D56</f>
        <v>#DIV/0!</v>
      </c>
      <c r="K56" s="339"/>
      <c r="L56" s="339"/>
      <c r="M56" s="339">
        <f t="shared" si="5"/>
        <v>0</v>
      </c>
      <c r="N56" s="339"/>
      <c r="O56" s="339"/>
      <c r="P56" s="339">
        <f t="shared" si="6"/>
        <v>0</v>
      </c>
      <c r="Q56" s="251" t="e">
        <f t="shared" si="142"/>
        <v>#DIV/0!</v>
      </c>
      <c r="R56" s="251" t="e">
        <f t="shared" si="143"/>
        <v>#DIV/0!</v>
      </c>
      <c r="S56" s="251" t="e">
        <f t="shared" si="144"/>
        <v>#DIV/0!</v>
      </c>
      <c r="T56" s="339"/>
      <c r="U56" s="339">
        <v>61</v>
      </c>
      <c r="V56" s="339">
        <f t="shared" si="10"/>
        <v>61</v>
      </c>
      <c r="W56" s="339"/>
      <c r="X56" s="339"/>
      <c r="Y56" s="339">
        <f t="shared" ref="Y56:Y57" si="187">SUM(W56:X56)</f>
        <v>0</v>
      </c>
      <c r="Z56" s="251" t="e">
        <f t="shared" ref="Z56:Z57" si="188">W56/T56</f>
        <v>#DIV/0!</v>
      </c>
      <c r="AA56" s="251">
        <f t="shared" ref="AA56:AA57" si="189">X56/U56</f>
        <v>0</v>
      </c>
      <c r="AB56" s="251">
        <f t="shared" ref="AB56:AB57" si="190">Y56/V56</f>
        <v>0</v>
      </c>
      <c r="AC56" s="339"/>
      <c r="AD56" s="339"/>
      <c r="AE56" s="339">
        <f t="shared" si="15"/>
        <v>0</v>
      </c>
      <c r="AF56" s="339"/>
      <c r="AG56" s="339"/>
      <c r="AH56" s="339">
        <f t="shared" si="16"/>
        <v>0</v>
      </c>
      <c r="AI56" s="251" t="e">
        <f t="shared" si="150"/>
        <v>#DIV/0!</v>
      </c>
      <c r="AJ56" s="251" t="e">
        <f t="shared" si="151"/>
        <v>#DIV/0!</v>
      </c>
      <c r="AK56" s="251" t="e">
        <f t="shared" si="152"/>
        <v>#DIV/0!</v>
      </c>
      <c r="AL56" s="339">
        <f t="shared" ref="AL56:AL57" si="191">SUM(B56,K56,T56,AC56)</f>
        <v>0</v>
      </c>
      <c r="AM56" s="339">
        <f t="shared" ref="AM56:AM57" si="192">SUM(C56,L56,U56,AD56)</f>
        <v>61</v>
      </c>
      <c r="AN56" s="339">
        <f t="shared" ref="AN56:AN57" si="193">SUM(AL56:AM56)</f>
        <v>61</v>
      </c>
      <c r="AO56" s="339">
        <f t="shared" ref="AO56:AO57" si="194">SUM(E56,N56,W56,AF56)</f>
        <v>0</v>
      </c>
      <c r="AP56" s="339">
        <f t="shared" ref="AP56:AP57" si="195">SUM(F56,O56,X56,AG56)</f>
        <v>0</v>
      </c>
      <c r="AQ56" s="339">
        <f t="shared" ref="AQ56:AQ57" si="196">SUM(AO56:AP56)</f>
        <v>0</v>
      </c>
      <c r="AR56" s="251" t="e">
        <f t="shared" ref="AR56:AR57" si="197">AO56/AL56</f>
        <v>#DIV/0!</v>
      </c>
      <c r="AS56" s="251">
        <f t="shared" ref="AS56:AS57" si="198">AP56/AM56</f>
        <v>0</v>
      </c>
      <c r="AT56" s="251">
        <f t="shared" ref="AT56:AT57" si="199">AQ56/AN56</f>
        <v>0</v>
      </c>
      <c r="AU56" s="117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  <c r="IU56" s="112"/>
      <c r="IV56" s="112"/>
      <c r="IW56" s="112"/>
      <c r="IX56" s="112"/>
      <c r="IY56" s="112"/>
      <c r="IZ56" s="112"/>
      <c r="JA56" s="112"/>
      <c r="JB56" s="112"/>
      <c r="JC56" s="112"/>
      <c r="JD56" s="112"/>
      <c r="JE56" s="112"/>
      <c r="JF56" s="112"/>
      <c r="JG56" s="112"/>
      <c r="JH56" s="112"/>
      <c r="JI56" s="112"/>
      <c r="JJ56" s="112"/>
      <c r="JK56" s="112"/>
      <c r="JL56" s="112"/>
      <c r="JM56" s="112"/>
      <c r="JN56" s="112"/>
      <c r="JO56" s="112"/>
      <c r="JP56" s="112"/>
      <c r="JQ56" s="112"/>
      <c r="JR56" s="112"/>
      <c r="JS56" s="112"/>
      <c r="JT56" s="112"/>
      <c r="JU56" s="112"/>
      <c r="JV56" s="112"/>
      <c r="JW56" s="112"/>
      <c r="JX56" s="112"/>
      <c r="JY56" s="112"/>
      <c r="JZ56" s="112"/>
      <c r="KA56" s="112"/>
      <c r="KB56" s="112"/>
      <c r="KC56" s="112"/>
      <c r="KD56" s="112"/>
      <c r="KE56" s="112"/>
      <c r="KF56" s="112"/>
      <c r="KG56" s="112"/>
      <c r="KH56" s="112"/>
      <c r="KI56" s="112"/>
      <c r="KJ56" s="112"/>
      <c r="KK56" s="112"/>
      <c r="KL56" s="112"/>
      <c r="KM56" s="112"/>
      <c r="KN56" s="112"/>
      <c r="KO56" s="112"/>
      <c r="KP56" s="112"/>
      <c r="KQ56" s="112"/>
      <c r="KR56" s="112"/>
      <c r="KS56" s="112"/>
      <c r="KT56" s="112"/>
      <c r="KU56" s="112"/>
      <c r="KV56" s="112"/>
      <c r="KW56" s="112"/>
      <c r="KX56" s="112"/>
      <c r="KY56" s="112"/>
      <c r="KZ56" s="112"/>
      <c r="LA56" s="112"/>
      <c r="LB56" s="112"/>
      <c r="LC56" s="112"/>
      <c r="LD56" s="112"/>
      <c r="LE56" s="112"/>
      <c r="LF56" s="112"/>
      <c r="LG56" s="112"/>
      <c r="LH56" s="112"/>
      <c r="LI56" s="112"/>
      <c r="LJ56" s="112"/>
      <c r="LK56" s="112"/>
      <c r="LL56" s="112"/>
      <c r="LM56" s="112"/>
      <c r="LN56" s="112"/>
      <c r="LO56" s="112"/>
      <c r="LP56" s="112"/>
      <c r="LQ56" s="112"/>
      <c r="LR56" s="112"/>
      <c r="LS56" s="112"/>
      <c r="LT56" s="112"/>
      <c r="LU56" s="112"/>
      <c r="LV56" s="112"/>
      <c r="LW56" s="112"/>
      <c r="LX56" s="112"/>
      <c r="LY56" s="112"/>
      <c r="LZ56" s="112"/>
      <c r="MA56" s="112"/>
      <c r="MB56" s="112"/>
      <c r="MC56" s="112"/>
      <c r="MD56" s="112"/>
      <c r="ME56" s="112"/>
      <c r="MF56" s="112"/>
      <c r="MG56" s="112"/>
      <c r="MH56" s="112"/>
      <c r="MI56" s="112"/>
      <c r="MJ56" s="112"/>
      <c r="MK56" s="112"/>
      <c r="ML56" s="112"/>
      <c r="MM56" s="112"/>
      <c r="MN56" s="112"/>
      <c r="MO56" s="112"/>
      <c r="MP56" s="112"/>
      <c r="MQ56" s="112"/>
      <c r="MR56" s="112"/>
      <c r="MS56" s="112"/>
      <c r="MT56" s="112"/>
      <c r="MU56" s="112"/>
      <c r="MV56" s="112"/>
      <c r="MW56" s="112"/>
      <c r="MX56" s="112"/>
      <c r="MY56" s="112"/>
      <c r="MZ56" s="112"/>
      <c r="NA56" s="112"/>
      <c r="NB56" s="112"/>
      <c r="NC56" s="112"/>
      <c r="ND56" s="112"/>
      <c r="NE56" s="112"/>
      <c r="NF56" s="112"/>
      <c r="NG56" s="112"/>
      <c r="NH56" s="112"/>
      <c r="NI56" s="112"/>
      <c r="NJ56" s="112"/>
      <c r="NK56" s="112"/>
      <c r="NL56" s="112"/>
      <c r="NM56" s="112"/>
      <c r="NN56" s="112"/>
      <c r="NO56" s="112"/>
      <c r="NP56" s="112"/>
      <c r="NQ56" s="112"/>
      <c r="NR56" s="112"/>
      <c r="NS56" s="112"/>
      <c r="NT56" s="112"/>
      <c r="NU56" s="112"/>
      <c r="NV56" s="112"/>
      <c r="NW56" s="112"/>
      <c r="NX56" s="112"/>
      <c r="NY56" s="112"/>
      <c r="NZ56" s="112"/>
      <c r="OA56" s="112"/>
      <c r="OB56" s="112"/>
      <c r="OC56" s="112"/>
      <c r="OD56" s="112"/>
      <c r="OE56" s="112"/>
      <c r="OF56" s="112"/>
      <c r="OG56" s="112"/>
      <c r="OH56" s="112"/>
      <c r="OI56" s="112"/>
      <c r="OJ56" s="112"/>
      <c r="OK56" s="112"/>
      <c r="OL56" s="112"/>
      <c r="OM56" s="112"/>
      <c r="ON56" s="112"/>
      <c r="OO56" s="112"/>
      <c r="OP56" s="112"/>
      <c r="OQ56" s="112"/>
      <c r="OR56" s="112"/>
      <c r="OS56" s="112"/>
      <c r="OT56" s="112"/>
      <c r="OU56" s="112"/>
      <c r="OV56" s="112"/>
      <c r="OW56" s="112"/>
      <c r="OX56" s="112"/>
      <c r="OY56" s="112"/>
      <c r="OZ56" s="112"/>
      <c r="PA56" s="112"/>
      <c r="PB56" s="112"/>
      <c r="PC56" s="112"/>
      <c r="PD56" s="112"/>
      <c r="PE56" s="112"/>
      <c r="PF56" s="112"/>
      <c r="PG56" s="112"/>
      <c r="PH56" s="112"/>
      <c r="PI56" s="112"/>
      <c r="PJ56" s="112"/>
      <c r="PK56" s="112"/>
      <c r="PL56" s="112"/>
      <c r="PM56" s="112"/>
      <c r="PN56" s="112"/>
      <c r="PO56" s="112"/>
      <c r="PP56" s="112"/>
      <c r="PQ56" s="112"/>
      <c r="PR56" s="112"/>
      <c r="PS56" s="112"/>
      <c r="PT56" s="112"/>
      <c r="PU56" s="112"/>
      <c r="PV56" s="112"/>
      <c r="PW56" s="112"/>
      <c r="PX56" s="112"/>
      <c r="PY56" s="112"/>
      <c r="PZ56" s="112"/>
      <c r="QA56" s="112"/>
      <c r="QB56" s="112"/>
      <c r="QC56" s="112"/>
      <c r="QD56" s="112"/>
      <c r="QE56" s="112"/>
      <c r="QF56" s="112"/>
      <c r="QG56" s="112"/>
      <c r="QH56" s="112"/>
      <c r="QI56" s="112"/>
      <c r="QJ56" s="112"/>
      <c r="QK56" s="112"/>
      <c r="QL56" s="112"/>
      <c r="QM56" s="112"/>
      <c r="QN56" s="112"/>
      <c r="QO56" s="112"/>
      <c r="QP56" s="112"/>
      <c r="QQ56" s="112"/>
      <c r="QR56" s="112"/>
      <c r="QS56" s="112"/>
      <c r="QT56" s="112"/>
      <c r="QU56" s="112"/>
      <c r="QV56" s="112"/>
      <c r="QW56" s="112"/>
      <c r="QX56" s="112"/>
      <c r="QY56" s="112"/>
      <c r="QZ56" s="112"/>
      <c r="RA56" s="112"/>
      <c r="RB56" s="112"/>
      <c r="RC56" s="112"/>
      <c r="RD56" s="112"/>
      <c r="RE56" s="112"/>
      <c r="RF56" s="112"/>
      <c r="RG56" s="112"/>
      <c r="RH56" s="112"/>
      <c r="RI56" s="112"/>
      <c r="RJ56" s="112"/>
      <c r="RK56" s="112"/>
      <c r="RL56" s="112"/>
      <c r="RM56" s="112"/>
      <c r="RN56" s="112"/>
      <c r="RO56" s="112"/>
      <c r="RP56" s="112"/>
      <c r="RQ56" s="112"/>
      <c r="RR56" s="112"/>
      <c r="RS56" s="112"/>
      <c r="RT56" s="112"/>
      <c r="RU56" s="112"/>
      <c r="RV56" s="112"/>
      <c r="RW56" s="112"/>
      <c r="RX56" s="112"/>
      <c r="RY56" s="112"/>
      <c r="RZ56" s="112"/>
      <c r="SA56" s="112"/>
      <c r="SB56" s="112"/>
      <c r="SC56" s="112"/>
      <c r="SD56" s="112"/>
      <c r="SE56" s="112"/>
      <c r="SF56" s="112"/>
      <c r="SG56" s="112"/>
      <c r="SH56" s="112"/>
      <c r="SI56" s="112"/>
      <c r="SJ56" s="112"/>
      <c r="SK56" s="112"/>
      <c r="SL56" s="112"/>
      <c r="SM56" s="112"/>
      <c r="SN56" s="112"/>
      <c r="SO56" s="112"/>
      <c r="SP56" s="112"/>
      <c r="SQ56" s="112"/>
      <c r="SR56" s="112"/>
      <c r="SS56" s="112"/>
      <c r="ST56" s="112"/>
      <c r="SU56" s="112"/>
      <c r="SV56" s="112"/>
      <c r="SW56" s="112"/>
      <c r="SX56" s="112"/>
      <c r="SY56" s="112"/>
      <c r="SZ56" s="112"/>
      <c r="TA56" s="112"/>
      <c r="TB56" s="112"/>
      <c r="TC56" s="112"/>
      <c r="TD56" s="112"/>
      <c r="TE56" s="112"/>
      <c r="TF56" s="112"/>
      <c r="TG56" s="112"/>
      <c r="TH56" s="112"/>
      <c r="TI56" s="112"/>
      <c r="TJ56" s="112"/>
      <c r="TK56" s="112"/>
      <c r="TL56" s="112"/>
      <c r="TM56" s="112"/>
      <c r="TN56" s="112"/>
      <c r="TO56" s="112"/>
      <c r="TP56" s="112"/>
      <c r="TQ56" s="112"/>
      <c r="TR56" s="112"/>
      <c r="TS56" s="112"/>
      <c r="TT56" s="112"/>
      <c r="TU56" s="112"/>
      <c r="TV56" s="112"/>
      <c r="TW56" s="112"/>
      <c r="TX56" s="112"/>
      <c r="TY56" s="112"/>
      <c r="TZ56" s="112"/>
      <c r="UA56" s="112"/>
      <c r="UB56" s="112"/>
      <c r="UC56" s="112"/>
      <c r="UD56" s="112"/>
      <c r="UE56" s="112"/>
      <c r="UF56" s="112"/>
      <c r="UG56" s="112"/>
      <c r="UH56" s="112"/>
      <c r="UI56" s="112"/>
      <c r="UJ56" s="112"/>
      <c r="UK56" s="112"/>
      <c r="UL56" s="112"/>
      <c r="UM56" s="112"/>
      <c r="UN56" s="112"/>
      <c r="UO56" s="112"/>
      <c r="UP56" s="112"/>
      <c r="UQ56" s="112"/>
      <c r="UR56" s="112"/>
      <c r="US56" s="112"/>
      <c r="UT56" s="112"/>
      <c r="UU56" s="112"/>
      <c r="UV56" s="112"/>
      <c r="UW56" s="112"/>
      <c r="UX56" s="112"/>
      <c r="UY56" s="112"/>
      <c r="UZ56" s="112"/>
      <c r="VA56" s="112"/>
      <c r="VB56" s="112"/>
      <c r="VC56" s="112"/>
      <c r="VD56" s="112"/>
      <c r="VE56" s="112"/>
      <c r="VF56" s="112"/>
      <c r="VG56" s="112"/>
      <c r="VH56" s="112"/>
      <c r="VI56" s="112"/>
      <c r="VJ56" s="112"/>
      <c r="VK56" s="112"/>
      <c r="VL56" s="112"/>
      <c r="VM56" s="112"/>
      <c r="VN56" s="112"/>
      <c r="VO56" s="112"/>
      <c r="VP56" s="112"/>
      <c r="VQ56" s="112"/>
      <c r="VR56" s="112"/>
      <c r="VS56" s="112"/>
      <c r="VT56" s="112"/>
      <c r="VU56" s="112"/>
      <c r="VV56" s="112"/>
      <c r="VW56" s="112"/>
      <c r="VX56" s="112"/>
      <c r="VY56" s="112"/>
      <c r="VZ56" s="112"/>
      <c r="WA56" s="112"/>
      <c r="WB56" s="112"/>
      <c r="WC56" s="112"/>
      <c r="WD56" s="112"/>
      <c r="WE56" s="112"/>
      <c r="WF56" s="112"/>
      <c r="WG56" s="112"/>
      <c r="WH56" s="112"/>
      <c r="WI56" s="112"/>
      <c r="WJ56" s="112"/>
      <c r="WK56" s="112"/>
      <c r="WL56" s="112"/>
      <c r="WM56" s="112"/>
      <c r="WN56" s="112"/>
      <c r="WO56" s="112"/>
      <c r="WP56" s="112"/>
      <c r="WQ56" s="112"/>
      <c r="WR56" s="112"/>
      <c r="WS56" s="112"/>
      <c r="WT56" s="112"/>
      <c r="WU56" s="112"/>
      <c r="WV56" s="112"/>
      <c r="WW56" s="112"/>
      <c r="WX56" s="112"/>
      <c r="WY56" s="112"/>
      <c r="WZ56" s="112"/>
      <c r="XA56" s="112"/>
      <c r="XB56" s="112"/>
      <c r="XC56" s="112"/>
      <c r="XD56" s="112"/>
      <c r="XE56" s="112"/>
      <c r="XF56" s="112"/>
      <c r="XG56" s="112"/>
      <c r="XH56" s="112"/>
      <c r="XI56" s="112"/>
      <c r="XJ56" s="112"/>
      <c r="XK56" s="112"/>
      <c r="XL56" s="112"/>
      <c r="XM56" s="112"/>
      <c r="XN56" s="112"/>
      <c r="XO56" s="112"/>
      <c r="XP56" s="112"/>
      <c r="XQ56" s="112"/>
      <c r="XR56" s="112"/>
      <c r="XS56" s="112"/>
      <c r="XT56" s="112"/>
      <c r="XU56" s="112"/>
      <c r="XV56" s="112"/>
      <c r="XW56" s="112"/>
      <c r="XX56" s="112"/>
      <c r="XY56" s="112"/>
      <c r="XZ56" s="112"/>
      <c r="YA56" s="112"/>
      <c r="YB56" s="112"/>
      <c r="YC56" s="112"/>
      <c r="YD56" s="112"/>
      <c r="YE56" s="112"/>
      <c r="YF56" s="112"/>
      <c r="YG56" s="112"/>
      <c r="YH56" s="112"/>
      <c r="YI56" s="112"/>
      <c r="YJ56" s="112"/>
      <c r="YK56" s="112"/>
      <c r="YL56" s="112"/>
      <c r="YM56" s="112"/>
      <c r="YN56" s="112"/>
      <c r="YO56" s="112"/>
      <c r="YP56" s="112"/>
      <c r="YQ56" s="112"/>
      <c r="YR56" s="112"/>
      <c r="YS56" s="112"/>
      <c r="YT56" s="112"/>
      <c r="YU56" s="112"/>
      <c r="YV56" s="112"/>
      <c r="YW56" s="112"/>
      <c r="YX56" s="112"/>
      <c r="YY56" s="112"/>
      <c r="YZ56" s="112"/>
      <c r="ZA56" s="112"/>
      <c r="ZB56" s="112"/>
      <c r="ZC56" s="112"/>
      <c r="ZD56" s="112"/>
      <c r="ZE56" s="112"/>
      <c r="ZF56" s="112"/>
      <c r="ZG56" s="112"/>
      <c r="ZH56" s="112"/>
      <c r="ZI56" s="112"/>
      <c r="ZJ56" s="112"/>
      <c r="ZK56" s="112"/>
      <c r="ZL56" s="112"/>
      <c r="ZM56" s="112"/>
      <c r="ZN56" s="112"/>
      <c r="ZO56" s="112"/>
      <c r="ZP56" s="112"/>
      <c r="ZQ56" s="112"/>
      <c r="ZR56" s="112"/>
      <c r="ZS56" s="112"/>
      <c r="ZT56" s="112"/>
      <c r="ZU56" s="112"/>
      <c r="ZV56" s="112"/>
      <c r="ZW56" s="112"/>
      <c r="ZX56" s="112"/>
      <c r="ZY56" s="112"/>
      <c r="ZZ56" s="112"/>
      <c r="AAA56" s="112"/>
      <c r="AAB56" s="112"/>
      <c r="AAC56" s="112"/>
      <c r="AAD56" s="112"/>
      <c r="AAE56" s="112"/>
      <c r="AAF56" s="112"/>
      <c r="AAG56" s="112"/>
      <c r="AAH56" s="112"/>
      <c r="AAI56" s="112"/>
      <c r="AAJ56" s="112"/>
      <c r="AAK56" s="112"/>
      <c r="AAL56" s="112"/>
      <c r="AAM56" s="112"/>
      <c r="AAN56" s="112"/>
      <c r="AAO56" s="112"/>
      <c r="AAP56" s="112"/>
      <c r="AAQ56" s="112"/>
      <c r="AAR56" s="112"/>
      <c r="AAS56" s="112"/>
      <c r="AAT56" s="112"/>
      <c r="AAU56" s="112"/>
      <c r="AAV56" s="112"/>
      <c r="AAW56" s="112"/>
      <c r="AAX56" s="112"/>
      <c r="AAY56" s="112"/>
      <c r="AAZ56" s="112"/>
      <c r="ABA56" s="112"/>
      <c r="ABB56" s="112"/>
      <c r="ABC56" s="112"/>
      <c r="ABD56" s="112"/>
      <c r="ABE56" s="112"/>
      <c r="ABF56" s="112"/>
      <c r="ABG56" s="112"/>
      <c r="ABH56" s="112"/>
      <c r="ABI56" s="112"/>
      <c r="ABJ56" s="112"/>
      <c r="ABK56" s="112"/>
      <c r="ABL56" s="112"/>
      <c r="ABM56" s="112"/>
      <c r="ABN56" s="112"/>
      <c r="ABO56" s="112"/>
      <c r="ABP56" s="112"/>
      <c r="ABQ56" s="112"/>
      <c r="ABR56" s="112"/>
      <c r="ABS56" s="112"/>
      <c r="ABT56" s="112"/>
      <c r="ABU56" s="112"/>
      <c r="ABV56" s="112"/>
      <c r="ABW56" s="112"/>
      <c r="ABX56" s="112"/>
      <c r="ABY56" s="112"/>
      <c r="ABZ56" s="112"/>
      <c r="ACA56" s="112"/>
      <c r="ACB56" s="112"/>
      <c r="ACC56" s="112"/>
      <c r="ACD56" s="112"/>
      <c r="ACE56" s="112"/>
      <c r="ACF56" s="112"/>
      <c r="ACG56" s="112"/>
      <c r="ACH56" s="112"/>
      <c r="ACI56" s="112"/>
      <c r="ACJ56" s="112"/>
      <c r="ACK56" s="112"/>
      <c r="ACL56" s="112"/>
      <c r="ACM56" s="112"/>
      <c r="ACN56" s="112"/>
      <c r="ACO56" s="112"/>
      <c r="ACP56" s="112"/>
      <c r="ACQ56" s="112"/>
      <c r="ACR56" s="112"/>
      <c r="ACS56" s="112"/>
      <c r="ACT56" s="112"/>
      <c r="ACU56" s="112"/>
      <c r="ACV56" s="112"/>
      <c r="ACW56" s="112"/>
      <c r="ACX56" s="112"/>
      <c r="ACY56" s="112"/>
      <c r="ACZ56" s="112"/>
      <c r="ADA56" s="112"/>
      <c r="ADB56" s="112"/>
      <c r="ADC56" s="112"/>
      <c r="ADD56" s="112"/>
      <c r="ADE56" s="112"/>
      <c r="ADF56" s="112"/>
      <c r="ADG56" s="112"/>
      <c r="ADH56" s="112"/>
      <c r="ADI56" s="112"/>
      <c r="ADJ56" s="112"/>
      <c r="ADK56" s="112"/>
      <c r="ADL56" s="112"/>
      <c r="ADM56" s="112"/>
      <c r="ADN56" s="112"/>
      <c r="ADO56" s="112"/>
      <c r="ADP56" s="112"/>
      <c r="ADQ56" s="112"/>
      <c r="ADR56" s="112"/>
      <c r="ADS56" s="112"/>
      <c r="ADT56" s="112"/>
      <c r="ADU56" s="112"/>
      <c r="ADV56" s="112"/>
      <c r="ADW56" s="112"/>
      <c r="ADX56" s="112"/>
      <c r="ADY56" s="112"/>
      <c r="ADZ56" s="112"/>
      <c r="AEA56" s="112"/>
      <c r="AEB56" s="112"/>
      <c r="AEC56" s="112"/>
      <c r="AED56" s="112"/>
      <c r="AEE56" s="112"/>
      <c r="AEF56" s="112"/>
      <c r="AEG56" s="112"/>
      <c r="AEH56" s="112"/>
      <c r="AEI56" s="112"/>
      <c r="AEJ56" s="112"/>
      <c r="AEK56" s="112"/>
      <c r="AEL56" s="112"/>
      <c r="AEM56" s="112"/>
      <c r="AEN56" s="112"/>
      <c r="AEO56" s="112"/>
      <c r="AEP56" s="112"/>
      <c r="AEQ56" s="112"/>
      <c r="AER56" s="112"/>
      <c r="AES56" s="112"/>
      <c r="AET56" s="112"/>
      <c r="AEU56" s="112"/>
      <c r="AEV56" s="112"/>
      <c r="AEW56" s="112"/>
      <c r="AEX56" s="112"/>
      <c r="AEY56" s="112"/>
      <c r="AEZ56" s="112"/>
      <c r="AFA56" s="112"/>
      <c r="AFB56" s="112"/>
      <c r="AFC56" s="112"/>
      <c r="AFD56" s="112"/>
      <c r="AFE56" s="112"/>
      <c r="AFF56" s="112"/>
      <c r="AFG56" s="112"/>
      <c r="AFH56" s="112"/>
      <c r="AFI56" s="112"/>
      <c r="AFJ56" s="112"/>
      <c r="AFK56" s="112"/>
      <c r="AFL56" s="112"/>
      <c r="AFM56" s="112"/>
      <c r="AFN56" s="112"/>
      <c r="AFO56" s="112"/>
      <c r="AFP56" s="112"/>
      <c r="AFQ56" s="112"/>
      <c r="AFR56" s="112"/>
      <c r="AFS56" s="112"/>
      <c r="AFT56" s="112"/>
      <c r="AFU56" s="112"/>
      <c r="AFV56" s="112"/>
      <c r="AFW56" s="112"/>
      <c r="AFX56" s="112"/>
      <c r="AFY56" s="112"/>
      <c r="AFZ56" s="112"/>
      <c r="AGA56" s="112"/>
      <c r="AGB56" s="112"/>
      <c r="AGC56" s="112"/>
      <c r="AGD56" s="112"/>
      <c r="AGE56" s="112"/>
      <c r="AGF56" s="112"/>
      <c r="AGG56" s="112"/>
      <c r="AGH56" s="112"/>
      <c r="AGI56" s="112"/>
      <c r="AGJ56" s="112"/>
      <c r="AGK56" s="112"/>
      <c r="AGL56" s="112"/>
      <c r="AGM56" s="112"/>
      <c r="AGN56" s="112"/>
      <c r="AGO56" s="112"/>
      <c r="AGP56" s="112"/>
      <c r="AGQ56" s="112"/>
      <c r="AGR56" s="112"/>
      <c r="AGS56" s="112"/>
      <c r="AGT56" s="112"/>
      <c r="AGU56" s="112"/>
      <c r="AGV56" s="112"/>
      <c r="AGW56" s="112"/>
      <c r="AGX56" s="112"/>
      <c r="AGY56" s="112"/>
      <c r="AGZ56" s="112"/>
      <c r="AHA56" s="112"/>
      <c r="AHB56" s="112"/>
      <c r="AHC56" s="112"/>
      <c r="AHD56" s="112"/>
      <c r="AHE56" s="112"/>
      <c r="AHF56" s="112"/>
      <c r="AHG56" s="112"/>
      <c r="AHH56" s="112"/>
      <c r="AHI56" s="112"/>
      <c r="AHJ56" s="112"/>
      <c r="AHK56" s="112"/>
      <c r="AHL56" s="112"/>
      <c r="AHM56" s="112"/>
      <c r="AHN56" s="112"/>
      <c r="AHO56" s="112"/>
      <c r="AHP56" s="112"/>
      <c r="AHQ56" s="112"/>
      <c r="AHR56" s="112"/>
      <c r="AHS56" s="112"/>
      <c r="AHT56" s="112"/>
      <c r="AHU56" s="112"/>
      <c r="AHV56" s="112"/>
      <c r="AHW56" s="112"/>
      <c r="AHX56" s="112"/>
      <c r="AHY56" s="112"/>
      <c r="AHZ56" s="112"/>
      <c r="AIA56" s="112"/>
      <c r="AIB56" s="112"/>
      <c r="AIC56" s="112"/>
      <c r="AID56" s="112"/>
      <c r="AIE56" s="112"/>
      <c r="AIF56" s="112"/>
      <c r="AIG56" s="112"/>
      <c r="AIH56" s="112"/>
      <c r="AII56" s="112"/>
      <c r="AIJ56" s="112"/>
      <c r="AIK56" s="112"/>
      <c r="AIL56" s="112"/>
      <c r="AIM56" s="112"/>
      <c r="AIN56" s="112"/>
      <c r="AIO56" s="112"/>
      <c r="AIP56" s="112"/>
      <c r="AIQ56" s="112"/>
      <c r="AIR56" s="112"/>
      <c r="AIS56" s="112"/>
      <c r="AIT56" s="112"/>
      <c r="AIU56" s="112"/>
      <c r="AIV56" s="112"/>
      <c r="AIW56" s="112"/>
      <c r="AIX56" s="112"/>
      <c r="AIY56" s="112"/>
      <c r="AIZ56" s="112"/>
      <c r="AJA56" s="112"/>
      <c r="AJB56" s="112"/>
      <c r="AJC56" s="112"/>
      <c r="AJD56" s="112"/>
      <c r="AJE56" s="112"/>
      <c r="AJF56" s="112"/>
      <c r="AJG56" s="112"/>
      <c r="AJH56" s="112"/>
      <c r="AJI56" s="112"/>
      <c r="AJJ56" s="112"/>
      <c r="AJK56" s="112"/>
      <c r="AJL56" s="112"/>
      <c r="AJM56" s="112"/>
      <c r="AJN56" s="112"/>
      <c r="AJO56" s="112"/>
      <c r="AJP56" s="112"/>
      <c r="AJQ56" s="112"/>
      <c r="AJR56" s="112"/>
      <c r="AJS56" s="112"/>
      <c r="AJT56" s="112"/>
      <c r="AJU56" s="112"/>
      <c r="AJV56" s="112"/>
      <c r="AJW56" s="112"/>
      <c r="AJX56" s="112"/>
      <c r="AJY56" s="112"/>
      <c r="AJZ56" s="112"/>
      <c r="AKA56" s="112"/>
      <c r="AKB56" s="112"/>
      <c r="AKC56" s="112"/>
      <c r="AKD56" s="112"/>
      <c r="AKE56" s="112"/>
      <c r="AKF56" s="112"/>
      <c r="AKG56" s="112"/>
      <c r="AKH56" s="112"/>
      <c r="AKI56" s="112"/>
      <c r="AKJ56" s="112"/>
      <c r="AKK56" s="112"/>
      <c r="AKL56" s="112"/>
      <c r="AKM56" s="112"/>
      <c r="AKN56" s="112"/>
      <c r="AKO56" s="112"/>
      <c r="AKP56" s="112"/>
      <c r="AKQ56" s="112"/>
      <c r="AKR56" s="112"/>
      <c r="AKS56" s="112"/>
      <c r="AKT56" s="112"/>
      <c r="AKU56" s="112"/>
      <c r="AKV56" s="112"/>
      <c r="AKW56" s="112"/>
      <c r="AKX56" s="112"/>
      <c r="AKY56" s="112"/>
      <c r="AKZ56" s="112"/>
      <c r="ALA56" s="112"/>
      <c r="ALB56" s="112"/>
      <c r="ALC56" s="112"/>
      <c r="ALD56" s="112"/>
      <c r="ALE56" s="112"/>
      <c r="ALF56" s="112"/>
      <c r="ALG56" s="112"/>
      <c r="ALH56" s="112"/>
      <c r="ALI56" s="112"/>
      <c r="ALJ56" s="112"/>
      <c r="ALK56" s="112"/>
      <c r="ALL56" s="112"/>
      <c r="ALM56" s="112"/>
      <c r="ALN56" s="112"/>
      <c r="ALO56" s="112"/>
      <c r="ALP56" s="112"/>
      <c r="ALQ56" s="112"/>
      <c r="ALR56" s="112"/>
      <c r="ALS56" s="112"/>
      <c r="ALT56" s="112"/>
      <c r="ALU56" s="112"/>
      <c r="ALV56" s="112"/>
      <c r="ALW56" s="112"/>
      <c r="ALX56" s="112"/>
      <c r="ALY56" s="112"/>
      <c r="ALZ56" s="112"/>
      <c r="AMA56" s="112"/>
      <c r="AMB56" s="112"/>
      <c r="AMC56" s="112"/>
      <c r="AMD56" s="112"/>
      <c r="AME56" s="112"/>
      <c r="AMF56" s="112"/>
      <c r="AMG56" s="112"/>
      <c r="AMH56" s="112"/>
      <c r="AMI56" s="112"/>
      <c r="AMJ56" s="112"/>
      <c r="AMK56" s="112"/>
      <c r="AML56" s="112"/>
      <c r="AMM56" s="112"/>
      <c r="AMN56" s="112"/>
      <c r="AMO56" s="112"/>
      <c r="AMP56" s="112"/>
      <c r="AMQ56" s="112"/>
      <c r="AMR56" s="112"/>
      <c r="AMS56" s="112"/>
      <c r="AMT56" s="112"/>
      <c r="AMU56" s="112"/>
      <c r="AMV56" s="112"/>
      <c r="AMW56" s="112"/>
      <c r="AMX56" s="112"/>
      <c r="AMY56" s="112"/>
      <c r="AMZ56" s="112"/>
      <c r="ANA56" s="112"/>
      <c r="ANB56" s="112"/>
      <c r="ANC56" s="112"/>
      <c r="AND56" s="112"/>
      <c r="ANE56" s="112"/>
      <c r="ANF56" s="112"/>
      <c r="ANG56" s="112"/>
      <c r="ANH56" s="112"/>
      <c r="ANI56" s="112"/>
      <c r="ANJ56" s="112"/>
      <c r="ANK56" s="112"/>
      <c r="ANL56" s="112"/>
      <c r="ANM56" s="112"/>
      <c r="ANN56" s="112"/>
      <c r="ANO56" s="112"/>
      <c r="ANP56" s="112"/>
      <c r="ANQ56" s="112"/>
      <c r="ANR56" s="112"/>
      <c r="ANS56" s="112"/>
      <c r="ANT56" s="112"/>
      <c r="ANU56" s="112"/>
      <c r="ANV56" s="112"/>
      <c r="ANW56" s="112"/>
      <c r="ANX56" s="112"/>
      <c r="ANY56" s="112"/>
      <c r="ANZ56" s="112"/>
      <c r="AOA56" s="112"/>
      <c r="AOB56" s="112"/>
      <c r="AOC56" s="112"/>
      <c r="AOD56" s="112"/>
      <c r="AOE56" s="112"/>
      <c r="AOF56" s="112"/>
      <c r="AOG56" s="112"/>
      <c r="AOH56" s="112"/>
      <c r="AOI56" s="112"/>
      <c r="AOJ56" s="112"/>
      <c r="AOK56" s="112"/>
      <c r="AOL56" s="112"/>
      <c r="AOM56" s="112"/>
      <c r="AON56" s="112"/>
      <c r="AOO56" s="112"/>
      <c r="AOP56" s="112"/>
      <c r="AOQ56" s="112"/>
      <c r="AOR56" s="112"/>
      <c r="AOS56" s="112"/>
      <c r="AOT56" s="112"/>
      <c r="AOU56" s="112"/>
      <c r="AOV56" s="112"/>
      <c r="AOW56" s="112"/>
      <c r="AOX56" s="112"/>
      <c r="AOY56" s="112"/>
      <c r="AOZ56" s="112"/>
      <c r="APA56" s="112"/>
      <c r="APB56" s="112"/>
      <c r="APC56" s="112"/>
      <c r="APD56" s="112"/>
      <c r="APE56" s="112"/>
      <c r="APF56" s="112"/>
      <c r="APG56" s="112"/>
      <c r="APH56" s="112"/>
      <c r="API56" s="112"/>
      <c r="APJ56" s="112"/>
      <c r="APK56" s="112"/>
      <c r="APL56" s="112"/>
      <c r="APM56" s="112"/>
      <c r="APN56" s="112"/>
      <c r="APO56" s="112"/>
      <c r="APP56" s="112"/>
      <c r="APQ56" s="112"/>
      <c r="APR56" s="112"/>
      <c r="APS56" s="112"/>
      <c r="APT56" s="112"/>
      <c r="APU56" s="112"/>
      <c r="APV56" s="112"/>
      <c r="APW56" s="112"/>
      <c r="APX56" s="112"/>
      <c r="APY56" s="112"/>
      <c r="APZ56" s="112"/>
      <c r="AQA56" s="112"/>
      <c r="AQB56" s="112"/>
      <c r="AQC56" s="112"/>
      <c r="AQD56" s="112"/>
      <c r="AQE56" s="112"/>
      <c r="AQF56" s="112"/>
      <c r="AQG56" s="112"/>
      <c r="AQH56" s="112"/>
      <c r="AQI56" s="112"/>
      <c r="AQJ56" s="112"/>
      <c r="AQK56" s="112"/>
      <c r="AQL56" s="112"/>
      <c r="AQM56" s="112"/>
      <c r="AQN56" s="112"/>
      <c r="AQO56" s="112"/>
      <c r="AQP56" s="112"/>
      <c r="AQQ56" s="112"/>
      <c r="AQR56" s="112"/>
      <c r="AQS56" s="112"/>
      <c r="AQT56" s="112"/>
      <c r="AQU56" s="112"/>
      <c r="AQV56" s="112"/>
      <c r="AQW56" s="112"/>
      <c r="AQX56" s="112"/>
      <c r="AQY56" s="112"/>
      <c r="AQZ56" s="112"/>
      <c r="ARA56" s="112"/>
      <c r="ARB56" s="112"/>
      <c r="ARC56" s="112"/>
      <c r="ARD56" s="112"/>
      <c r="ARE56" s="112"/>
      <c r="ARF56" s="112"/>
      <c r="ARG56" s="112"/>
      <c r="ARH56" s="112"/>
      <c r="ARI56" s="112"/>
      <c r="ARJ56" s="112"/>
      <c r="ARK56" s="112"/>
      <c r="ARL56" s="112"/>
      <c r="ARM56" s="112"/>
      <c r="ARN56" s="112"/>
      <c r="ARO56" s="112"/>
      <c r="ARP56" s="112"/>
      <c r="ARQ56" s="112"/>
      <c r="ARR56" s="112"/>
      <c r="ARS56" s="112"/>
      <c r="ART56" s="112"/>
      <c r="ARU56" s="112"/>
      <c r="ARV56" s="112"/>
      <c r="ARW56" s="112"/>
      <c r="ARX56" s="112"/>
      <c r="ARY56" s="112"/>
      <c r="ARZ56" s="112"/>
      <c r="ASA56" s="112"/>
      <c r="ASB56" s="112"/>
      <c r="ASC56" s="112"/>
      <c r="ASD56" s="112"/>
      <c r="ASE56" s="112"/>
      <c r="ASF56" s="112"/>
      <c r="ASG56" s="112"/>
      <c r="ASH56" s="112"/>
      <c r="ASI56" s="112"/>
      <c r="ASJ56" s="112"/>
      <c r="ASK56" s="112"/>
      <c r="ASL56" s="112"/>
      <c r="ASM56" s="112"/>
      <c r="ASN56" s="112"/>
      <c r="ASO56" s="112"/>
      <c r="ASP56" s="112"/>
      <c r="ASQ56" s="112"/>
      <c r="ASR56" s="112"/>
      <c r="ASS56" s="112"/>
      <c r="AST56" s="112"/>
      <c r="ASU56" s="112"/>
      <c r="ASV56" s="112"/>
      <c r="ASW56" s="112"/>
      <c r="ASX56" s="112"/>
      <c r="ASY56" s="112"/>
      <c r="ASZ56" s="112"/>
      <c r="ATA56" s="112"/>
      <c r="ATB56" s="112"/>
      <c r="ATC56" s="112"/>
      <c r="ATD56" s="112"/>
      <c r="ATE56" s="112"/>
      <c r="ATF56" s="112"/>
      <c r="ATG56" s="112"/>
      <c r="ATH56" s="112"/>
      <c r="ATI56" s="112"/>
      <c r="ATJ56" s="112"/>
      <c r="ATK56" s="112"/>
      <c r="ATL56" s="112"/>
      <c r="ATM56" s="112"/>
      <c r="ATN56" s="112"/>
      <c r="ATO56" s="112"/>
      <c r="ATP56" s="112"/>
      <c r="ATQ56" s="112"/>
      <c r="ATR56" s="112"/>
      <c r="ATS56" s="112"/>
      <c r="ATT56" s="112"/>
      <c r="ATU56" s="112"/>
      <c r="ATV56" s="112"/>
      <c r="ATW56" s="112"/>
      <c r="ATX56" s="112"/>
      <c r="ATY56" s="112"/>
      <c r="ATZ56" s="112"/>
      <c r="AUA56" s="112"/>
      <c r="AUB56" s="112"/>
      <c r="AUC56" s="112"/>
      <c r="AUD56" s="112"/>
      <c r="AUE56" s="112"/>
      <c r="AUF56" s="112"/>
      <c r="AUG56" s="112"/>
      <c r="AUH56" s="112"/>
      <c r="AUI56" s="112"/>
      <c r="AUJ56" s="112"/>
      <c r="AUK56" s="112"/>
      <c r="AUL56" s="112"/>
      <c r="AUM56" s="112"/>
      <c r="AUN56" s="112"/>
      <c r="AUO56" s="112"/>
      <c r="AUP56" s="112"/>
      <c r="AUQ56" s="112"/>
      <c r="AUR56" s="112"/>
      <c r="AUS56" s="112"/>
      <c r="AUT56" s="112"/>
      <c r="AUU56" s="112"/>
      <c r="AUV56" s="112"/>
      <c r="AUW56" s="112"/>
      <c r="AUX56" s="112"/>
      <c r="AUY56" s="112"/>
      <c r="AUZ56" s="112"/>
      <c r="AVA56" s="112"/>
      <c r="AVB56" s="112"/>
      <c r="AVC56" s="112"/>
      <c r="AVD56" s="112"/>
      <c r="AVE56" s="112"/>
      <c r="AVF56" s="112"/>
      <c r="AVG56" s="112"/>
      <c r="AVH56" s="112"/>
      <c r="AVI56" s="112"/>
      <c r="AVJ56" s="112"/>
      <c r="AVK56" s="112"/>
      <c r="AVL56" s="112"/>
      <c r="AVM56" s="112"/>
      <c r="AVN56" s="112"/>
      <c r="AVO56" s="112"/>
      <c r="AVP56" s="112"/>
      <c r="AVQ56" s="112"/>
      <c r="AVR56" s="112"/>
      <c r="AVS56" s="112"/>
      <c r="AVT56" s="112"/>
      <c r="AVU56" s="112"/>
      <c r="AVV56" s="112"/>
      <c r="AVW56" s="112"/>
      <c r="AVX56" s="112"/>
      <c r="AVY56" s="112"/>
      <c r="AVZ56" s="112"/>
      <c r="AWA56" s="112"/>
      <c r="AWB56" s="112"/>
      <c r="AWC56" s="112"/>
      <c r="AWD56" s="112"/>
      <c r="AWE56" s="112"/>
      <c r="AWF56" s="112"/>
      <c r="AWG56" s="112"/>
      <c r="AWH56" s="112"/>
      <c r="AWI56" s="112"/>
      <c r="AWJ56" s="112"/>
      <c r="AWK56" s="112"/>
      <c r="AWL56" s="112"/>
      <c r="AWM56" s="112"/>
      <c r="AWN56" s="112"/>
      <c r="AWO56" s="112"/>
      <c r="AWP56" s="112"/>
      <c r="AWQ56" s="112"/>
      <c r="AWR56" s="112"/>
      <c r="AWS56" s="112"/>
      <c r="AWT56" s="112"/>
      <c r="AWU56" s="112"/>
      <c r="AWV56" s="112"/>
      <c r="AWW56" s="112"/>
      <c r="AWX56" s="112"/>
      <c r="AWY56" s="112"/>
      <c r="AWZ56" s="112"/>
      <c r="AXA56" s="112"/>
      <c r="AXB56" s="112"/>
      <c r="AXC56" s="112"/>
      <c r="AXD56" s="112"/>
      <c r="AXE56" s="112"/>
      <c r="AXF56" s="112"/>
      <c r="AXG56" s="112"/>
      <c r="AXH56" s="112"/>
      <c r="AXI56" s="112"/>
      <c r="AXJ56" s="112"/>
      <c r="AXK56" s="112"/>
      <c r="AXL56" s="112"/>
      <c r="AXM56" s="112"/>
      <c r="AXN56" s="112"/>
      <c r="AXO56" s="112"/>
      <c r="AXP56" s="112"/>
      <c r="AXQ56" s="112"/>
      <c r="AXR56" s="112"/>
      <c r="AXS56" s="112"/>
      <c r="AXT56" s="112"/>
      <c r="AXU56" s="112"/>
      <c r="AXV56" s="112"/>
      <c r="AXW56" s="112"/>
      <c r="AXX56" s="112"/>
      <c r="AXY56" s="112"/>
      <c r="AXZ56" s="112"/>
      <c r="AYA56" s="112"/>
      <c r="AYB56" s="112"/>
      <c r="AYC56" s="112"/>
      <c r="AYD56" s="112"/>
      <c r="AYE56" s="112"/>
      <c r="AYF56" s="112"/>
      <c r="AYG56" s="112"/>
      <c r="AYH56" s="112"/>
      <c r="AYI56" s="112"/>
      <c r="AYJ56" s="112"/>
      <c r="AYK56" s="112"/>
      <c r="AYL56" s="112"/>
      <c r="AYM56" s="112"/>
      <c r="AYN56" s="112"/>
      <c r="AYO56" s="112"/>
      <c r="AYP56" s="112"/>
      <c r="AYQ56" s="112"/>
      <c r="AYR56" s="112"/>
      <c r="AYS56" s="112"/>
      <c r="AYT56" s="112"/>
      <c r="AYU56" s="112"/>
      <c r="AYV56" s="112"/>
      <c r="AYW56" s="112"/>
      <c r="AYX56" s="112"/>
      <c r="AYY56" s="112"/>
      <c r="AYZ56" s="112"/>
      <c r="AZA56" s="112"/>
      <c r="AZB56" s="112"/>
      <c r="AZC56" s="112"/>
      <c r="AZD56" s="112"/>
      <c r="AZE56" s="112"/>
      <c r="AZF56" s="112"/>
      <c r="AZG56" s="112"/>
      <c r="AZH56" s="112"/>
      <c r="AZI56" s="112"/>
      <c r="AZJ56" s="112"/>
      <c r="AZK56" s="112"/>
      <c r="AZL56" s="112"/>
      <c r="AZM56" s="112"/>
      <c r="AZN56" s="112"/>
      <c r="AZO56" s="112"/>
      <c r="AZP56" s="112"/>
      <c r="AZQ56" s="112"/>
      <c r="AZR56" s="112"/>
      <c r="AZS56" s="112"/>
      <c r="AZT56" s="112"/>
      <c r="AZU56" s="112"/>
      <c r="AZV56" s="112"/>
      <c r="AZW56" s="112"/>
      <c r="AZX56" s="112"/>
      <c r="AZY56" s="112"/>
      <c r="AZZ56" s="112"/>
      <c r="BAA56" s="112"/>
      <c r="BAB56" s="112"/>
      <c r="BAC56" s="112"/>
      <c r="BAD56" s="112"/>
      <c r="BAE56" s="112"/>
      <c r="BAF56" s="112"/>
      <c r="BAG56" s="112"/>
      <c r="BAH56" s="112"/>
      <c r="BAI56" s="112"/>
      <c r="BAJ56" s="112"/>
      <c r="BAK56" s="112"/>
      <c r="BAL56" s="112"/>
      <c r="BAM56" s="112"/>
      <c r="BAN56" s="112"/>
      <c r="BAO56" s="112"/>
      <c r="BAP56" s="112"/>
      <c r="BAQ56" s="112"/>
      <c r="BAR56" s="112"/>
      <c r="BAS56" s="112"/>
      <c r="BAT56" s="112"/>
      <c r="BAU56" s="112"/>
      <c r="BAV56" s="112"/>
      <c r="BAW56" s="112"/>
      <c r="BAX56" s="112"/>
      <c r="BAY56" s="112"/>
      <c r="BAZ56" s="112"/>
      <c r="BBA56" s="112"/>
      <c r="BBB56" s="112"/>
      <c r="BBC56" s="112"/>
      <c r="BBD56" s="112"/>
      <c r="BBE56" s="112"/>
      <c r="BBF56" s="112"/>
      <c r="BBG56" s="112"/>
      <c r="BBH56" s="112"/>
      <c r="BBI56" s="112"/>
      <c r="BBJ56" s="112"/>
      <c r="BBK56" s="112"/>
      <c r="BBL56" s="112"/>
      <c r="BBM56" s="112"/>
      <c r="BBN56" s="112"/>
      <c r="BBO56" s="112"/>
      <c r="BBP56" s="112"/>
      <c r="BBQ56" s="112"/>
      <c r="BBR56" s="112"/>
      <c r="BBS56" s="112"/>
      <c r="BBT56" s="112"/>
      <c r="BBU56" s="112"/>
      <c r="BBV56" s="112"/>
      <c r="BBW56" s="112"/>
      <c r="BBX56" s="112"/>
      <c r="BBY56" s="112"/>
      <c r="BBZ56" s="112"/>
      <c r="BCA56" s="112"/>
      <c r="BCB56" s="112"/>
      <c r="BCC56" s="112"/>
      <c r="BCD56" s="112"/>
      <c r="BCE56" s="112"/>
      <c r="BCF56" s="112"/>
      <c r="BCG56" s="112"/>
      <c r="BCH56" s="112"/>
      <c r="BCI56" s="112"/>
      <c r="BCJ56" s="112"/>
      <c r="BCK56" s="112"/>
      <c r="BCL56" s="112"/>
      <c r="BCM56" s="112"/>
      <c r="BCN56" s="112"/>
      <c r="BCO56" s="112"/>
      <c r="BCP56" s="112"/>
      <c r="BCQ56" s="112"/>
      <c r="BCR56" s="112"/>
      <c r="BCS56" s="112"/>
      <c r="BCT56" s="112"/>
      <c r="BCU56" s="112"/>
      <c r="BCV56" s="112"/>
      <c r="BCW56" s="112"/>
      <c r="BCX56" s="112"/>
      <c r="BCY56" s="112"/>
      <c r="BCZ56" s="112"/>
      <c r="BDA56" s="112"/>
      <c r="BDB56" s="112"/>
      <c r="BDC56" s="112"/>
      <c r="BDD56" s="112"/>
      <c r="BDE56" s="112"/>
      <c r="BDF56" s="112"/>
      <c r="BDG56" s="112"/>
      <c r="BDH56" s="112"/>
      <c r="BDI56" s="112"/>
      <c r="BDJ56" s="112"/>
      <c r="BDK56" s="112"/>
      <c r="BDL56" s="112"/>
      <c r="BDM56" s="112"/>
      <c r="BDN56" s="112"/>
      <c r="BDO56" s="112"/>
      <c r="BDP56" s="112"/>
      <c r="BDQ56" s="112"/>
      <c r="BDR56" s="112"/>
      <c r="BDS56" s="112"/>
      <c r="BDT56" s="112"/>
      <c r="BDU56" s="112"/>
      <c r="BDV56" s="112"/>
      <c r="BDW56" s="112"/>
      <c r="BDX56" s="112"/>
      <c r="BDY56" s="112"/>
      <c r="BDZ56" s="112"/>
      <c r="BEA56" s="112"/>
      <c r="BEB56" s="112"/>
      <c r="BEC56" s="112"/>
      <c r="BED56" s="112"/>
      <c r="BEE56" s="112"/>
      <c r="BEF56" s="112"/>
      <c r="BEG56" s="112"/>
      <c r="BEH56" s="112"/>
      <c r="BEI56" s="112"/>
      <c r="BEJ56" s="112"/>
      <c r="BEK56" s="112"/>
      <c r="BEL56" s="112"/>
      <c r="BEM56" s="112"/>
      <c r="BEN56" s="112"/>
      <c r="BEO56" s="112"/>
      <c r="BEP56" s="112"/>
      <c r="BEQ56" s="112"/>
      <c r="BER56" s="112"/>
      <c r="BES56" s="112"/>
      <c r="BET56" s="112"/>
      <c r="BEU56" s="112"/>
      <c r="BEV56" s="112"/>
      <c r="BEW56" s="112"/>
      <c r="BEX56" s="112"/>
      <c r="BEY56" s="112"/>
      <c r="BEZ56" s="112"/>
      <c r="BFA56" s="112"/>
      <c r="BFB56" s="112"/>
      <c r="BFC56" s="112"/>
      <c r="BFD56" s="112"/>
      <c r="BFE56" s="112"/>
      <c r="BFF56" s="112"/>
      <c r="BFG56" s="112"/>
      <c r="BFH56" s="112"/>
      <c r="BFI56" s="112"/>
      <c r="BFJ56" s="112"/>
      <c r="BFK56" s="112"/>
      <c r="BFL56" s="112"/>
      <c r="BFM56" s="112"/>
      <c r="BFN56" s="112"/>
      <c r="BFO56" s="112"/>
      <c r="BFP56" s="112"/>
      <c r="BFQ56" s="112"/>
      <c r="BFR56" s="112"/>
      <c r="BFS56" s="112"/>
      <c r="BFT56" s="112"/>
      <c r="BFU56" s="112"/>
      <c r="BFV56" s="112"/>
      <c r="BFW56" s="112"/>
      <c r="BFX56" s="112"/>
      <c r="BFY56" s="112"/>
      <c r="BFZ56" s="112"/>
      <c r="BGA56" s="112"/>
      <c r="BGB56" s="112"/>
      <c r="BGC56" s="112"/>
      <c r="BGD56" s="112"/>
      <c r="BGE56" s="112"/>
      <c r="BGF56" s="112"/>
      <c r="BGG56" s="112"/>
      <c r="BGH56" s="112"/>
      <c r="BGI56" s="112"/>
      <c r="BGJ56" s="112"/>
      <c r="BGK56" s="112"/>
      <c r="BGL56" s="112"/>
      <c r="BGM56" s="112"/>
      <c r="BGN56" s="112"/>
      <c r="BGO56" s="112"/>
      <c r="BGP56" s="112"/>
      <c r="BGQ56" s="112"/>
      <c r="BGR56" s="112"/>
      <c r="BGS56" s="112"/>
      <c r="BGT56" s="112"/>
      <c r="BGU56" s="112"/>
      <c r="BGV56" s="112"/>
      <c r="BGW56" s="112"/>
      <c r="BGX56" s="112"/>
      <c r="BGY56" s="112"/>
      <c r="BGZ56" s="112"/>
      <c r="BHA56" s="112"/>
      <c r="BHB56" s="112"/>
      <c r="BHC56" s="112"/>
      <c r="BHD56" s="112"/>
      <c r="BHE56" s="112"/>
      <c r="BHF56" s="112"/>
      <c r="BHG56" s="112"/>
      <c r="BHH56" s="112"/>
      <c r="BHI56" s="112"/>
      <c r="BHJ56" s="112"/>
      <c r="BHK56" s="112"/>
      <c r="BHL56" s="112"/>
      <c r="BHM56" s="112"/>
      <c r="BHN56" s="112"/>
      <c r="BHO56" s="112"/>
      <c r="BHP56" s="112"/>
      <c r="BHQ56" s="112"/>
      <c r="BHR56" s="112"/>
      <c r="BHS56" s="112"/>
      <c r="BHT56" s="112"/>
      <c r="BHU56" s="112"/>
      <c r="BHV56" s="112"/>
      <c r="BHW56" s="112"/>
      <c r="BHX56" s="112"/>
      <c r="BHY56" s="112"/>
      <c r="BHZ56" s="112"/>
      <c r="BIA56" s="112"/>
      <c r="BIB56" s="112"/>
      <c r="BIC56" s="112"/>
      <c r="BID56" s="112"/>
      <c r="BIE56" s="112"/>
      <c r="BIF56" s="112"/>
      <c r="BIG56" s="112"/>
      <c r="BIH56" s="112"/>
      <c r="BII56" s="112"/>
      <c r="BIJ56" s="112"/>
      <c r="BIK56" s="112"/>
      <c r="BIL56" s="112"/>
      <c r="BIM56" s="112"/>
      <c r="BIN56" s="112"/>
      <c r="BIO56" s="112"/>
      <c r="BIP56" s="112"/>
      <c r="BIQ56" s="112"/>
      <c r="BIR56" s="112"/>
      <c r="BIS56" s="112"/>
      <c r="BIT56" s="112"/>
      <c r="BIU56" s="112"/>
      <c r="BIV56" s="112"/>
      <c r="BIW56" s="112"/>
      <c r="BIX56" s="112"/>
      <c r="BIY56" s="112"/>
      <c r="BIZ56" s="112"/>
      <c r="BJA56" s="112"/>
      <c r="BJB56" s="112"/>
      <c r="BJC56" s="112"/>
      <c r="BJD56" s="112"/>
      <c r="BJE56" s="112"/>
      <c r="BJF56" s="112"/>
      <c r="BJG56" s="112"/>
      <c r="BJH56" s="112"/>
      <c r="BJI56" s="112"/>
      <c r="BJJ56" s="112"/>
      <c r="BJK56" s="112"/>
      <c r="BJL56" s="112"/>
      <c r="BJM56" s="112"/>
      <c r="BJN56" s="112"/>
      <c r="BJO56" s="112"/>
      <c r="BJP56" s="112"/>
      <c r="BJQ56" s="112"/>
      <c r="BJR56" s="112"/>
      <c r="BJS56" s="112"/>
      <c r="BJT56" s="112"/>
      <c r="BJU56" s="112"/>
      <c r="BJV56" s="112"/>
      <c r="BJW56" s="112"/>
      <c r="BJX56" s="112"/>
      <c r="BJY56" s="112"/>
      <c r="BJZ56" s="112"/>
      <c r="BKA56" s="112"/>
      <c r="BKB56" s="112"/>
      <c r="BKC56" s="112"/>
      <c r="BKD56" s="112"/>
      <c r="BKE56" s="112"/>
      <c r="BKF56" s="112"/>
      <c r="BKG56" s="112"/>
      <c r="BKH56" s="112"/>
      <c r="BKI56" s="112"/>
      <c r="BKJ56" s="112"/>
      <c r="BKK56" s="112"/>
      <c r="BKL56" s="112"/>
      <c r="BKM56" s="112"/>
      <c r="BKN56" s="112"/>
      <c r="BKO56" s="112"/>
      <c r="BKP56" s="112"/>
      <c r="BKQ56" s="112"/>
      <c r="BKR56" s="112"/>
      <c r="BKS56" s="112"/>
      <c r="BKT56" s="112"/>
      <c r="BKU56" s="112"/>
      <c r="BKV56" s="112"/>
      <c r="BKW56" s="112"/>
      <c r="BKX56" s="112"/>
      <c r="BKY56" s="112"/>
      <c r="BKZ56" s="112"/>
      <c r="BLA56" s="112"/>
      <c r="BLB56" s="112"/>
      <c r="BLC56" s="112"/>
      <c r="BLD56" s="112"/>
      <c r="BLE56" s="112"/>
      <c r="BLF56" s="112"/>
      <c r="BLG56" s="112"/>
      <c r="BLH56" s="112"/>
      <c r="BLI56" s="112"/>
      <c r="BLJ56" s="112"/>
      <c r="BLK56" s="112"/>
      <c r="BLL56" s="112"/>
      <c r="BLM56" s="112"/>
      <c r="BLN56" s="112"/>
      <c r="BLO56" s="112"/>
      <c r="BLP56" s="112"/>
      <c r="BLQ56" s="112"/>
      <c r="BLR56" s="112"/>
      <c r="BLS56" s="112"/>
      <c r="BLT56" s="112"/>
      <c r="BLU56" s="112"/>
      <c r="BLV56" s="112"/>
      <c r="BLW56" s="112"/>
      <c r="BLX56" s="112"/>
      <c r="BLY56" s="112"/>
      <c r="BLZ56" s="112"/>
      <c r="BMA56" s="112"/>
      <c r="BMB56" s="112"/>
      <c r="BMC56" s="112"/>
      <c r="BMD56" s="112"/>
      <c r="BME56" s="112"/>
      <c r="BMF56" s="112"/>
      <c r="BMG56" s="112"/>
      <c r="BMH56" s="112"/>
      <c r="BMI56" s="112"/>
      <c r="BMJ56" s="112"/>
      <c r="BMK56" s="112"/>
      <c r="BML56" s="112"/>
      <c r="BMM56" s="112"/>
      <c r="BMN56" s="112"/>
      <c r="BMO56" s="112"/>
      <c r="BMP56" s="112"/>
      <c r="BMQ56" s="112"/>
      <c r="BMR56" s="112"/>
      <c r="BMS56" s="112"/>
      <c r="BMT56" s="112"/>
      <c r="BMU56" s="112"/>
      <c r="BMV56" s="112"/>
      <c r="BMW56" s="112"/>
      <c r="BMX56" s="112"/>
      <c r="BMY56" s="112"/>
      <c r="BMZ56" s="112"/>
      <c r="BNA56" s="112"/>
      <c r="BNB56" s="112"/>
      <c r="BNC56" s="112"/>
      <c r="BND56" s="112"/>
      <c r="BNE56" s="112"/>
      <c r="BNF56" s="112"/>
      <c r="BNG56" s="112"/>
      <c r="BNH56" s="112"/>
      <c r="BNI56" s="112"/>
      <c r="BNJ56" s="112"/>
      <c r="BNK56" s="112"/>
      <c r="BNL56" s="112"/>
      <c r="BNM56" s="112"/>
      <c r="BNN56" s="112"/>
      <c r="BNO56" s="112"/>
      <c r="BNP56" s="112"/>
      <c r="BNQ56" s="112"/>
      <c r="BNR56" s="112"/>
      <c r="BNS56" s="112"/>
      <c r="BNT56" s="112"/>
      <c r="BNU56" s="112"/>
      <c r="BNV56" s="112"/>
      <c r="BNW56" s="112"/>
      <c r="BNX56" s="112"/>
      <c r="BNY56" s="112"/>
      <c r="BNZ56" s="112"/>
      <c r="BOA56" s="112"/>
      <c r="BOB56" s="112"/>
      <c r="BOC56" s="112"/>
      <c r="BOD56" s="112"/>
      <c r="BOE56" s="112"/>
      <c r="BOF56" s="112"/>
      <c r="BOG56" s="112"/>
      <c r="BOH56" s="112"/>
      <c r="BOI56" s="112"/>
      <c r="BOJ56" s="112"/>
      <c r="BOK56" s="112"/>
      <c r="BOL56" s="112"/>
      <c r="BOM56" s="112"/>
      <c r="BON56" s="112"/>
      <c r="BOO56" s="112"/>
      <c r="BOP56" s="112"/>
      <c r="BOQ56" s="112"/>
      <c r="BOR56" s="112"/>
      <c r="BOS56" s="112"/>
      <c r="BOT56" s="112"/>
      <c r="BOU56" s="112"/>
      <c r="BOV56" s="112"/>
      <c r="BOW56" s="112"/>
      <c r="BOX56" s="112"/>
      <c r="BOY56" s="112"/>
      <c r="BOZ56" s="112"/>
      <c r="BPA56" s="112"/>
      <c r="BPB56" s="112"/>
      <c r="BPC56" s="112"/>
      <c r="BPD56" s="112"/>
      <c r="BPE56" s="112"/>
      <c r="BPF56" s="112"/>
      <c r="BPG56" s="112"/>
      <c r="BPH56" s="112"/>
      <c r="BPI56" s="112"/>
      <c r="BPJ56" s="112"/>
      <c r="BPK56" s="112"/>
      <c r="BPL56" s="112"/>
      <c r="BPM56" s="112"/>
      <c r="BPN56" s="112"/>
      <c r="BPO56" s="112"/>
      <c r="BPP56" s="112"/>
      <c r="BPQ56" s="112"/>
      <c r="BPR56" s="112"/>
      <c r="BPS56" s="112"/>
      <c r="BPT56" s="112"/>
      <c r="BPU56" s="112"/>
      <c r="BPV56" s="112"/>
      <c r="BPW56" s="112"/>
      <c r="BPX56" s="112"/>
      <c r="BPY56" s="112"/>
      <c r="BPZ56" s="112"/>
      <c r="BQA56" s="112"/>
      <c r="BQB56" s="112"/>
      <c r="BQC56" s="112"/>
      <c r="BQD56" s="112"/>
      <c r="BQE56" s="112"/>
      <c r="BQF56" s="112"/>
      <c r="BQG56" s="112"/>
      <c r="BQH56" s="112"/>
      <c r="BQI56" s="112"/>
      <c r="BQJ56" s="112"/>
      <c r="BQK56" s="112"/>
      <c r="BQL56" s="112"/>
      <c r="BQM56" s="112"/>
      <c r="BQN56" s="112"/>
      <c r="BQO56" s="112"/>
      <c r="BQP56" s="112"/>
      <c r="BQQ56" s="112"/>
      <c r="BQR56" s="112"/>
      <c r="BQS56" s="112"/>
      <c r="BQT56" s="112"/>
      <c r="BQU56" s="112"/>
      <c r="BQV56" s="112"/>
      <c r="BQW56" s="112"/>
      <c r="BQX56" s="112"/>
      <c r="BQY56" s="112"/>
      <c r="BQZ56" s="112"/>
      <c r="BRA56" s="112"/>
      <c r="BRB56" s="112"/>
      <c r="BRC56" s="112"/>
      <c r="BRD56" s="112"/>
      <c r="BRE56" s="112"/>
      <c r="BRF56" s="112"/>
      <c r="BRG56" s="112"/>
      <c r="BRH56" s="112"/>
      <c r="BRI56" s="112"/>
      <c r="BRJ56" s="112"/>
      <c r="BRK56" s="112"/>
      <c r="BRL56" s="112"/>
      <c r="BRM56" s="112"/>
      <c r="BRN56" s="112"/>
      <c r="BRO56" s="112"/>
      <c r="BRP56" s="112"/>
      <c r="BRQ56" s="112"/>
      <c r="BRR56" s="112"/>
      <c r="BRS56" s="112"/>
      <c r="BRT56" s="112"/>
      <c r="BRU56" s="112"/>
      <c r="BRV56" s="112"/>
      <c r="BRW56" s="112"/>
      <c r="BRX56" s="112"/>
      <c r="BRY56" s="112"/>
      <c r="BRZ56" s="112"/>
      <c r="BSA56" s="112"/>
      <c r="BSB56" s="112"/>
      <c r="BSC56" s="112"/>
      <c r="BSD56" s="112"/>
      <c r="BSE56" s="112"/>
      <c r="BSF56" s="112"/>
      <c r="BSG56" s="112"/>
      <c r="BSH56" s="112"/>
      <c r="BSI56" s="112"/>
      <c r="BSJ56" s="112"/>
      <c r="BSK56" s="112"/>
      <c r="BSL56" s="112"/>
      <c r="BSM56" s="112"/>
      <c r="BSN56" s="112"/>
      <c r="BSO56" s="112"/>
      <c r="BSP56" s="112"/>
      <c r="BSQ56" s="112"/>
      <c r="BSR56" s="112"/>
      <c r="BSS56" s="112"/>
      <c r="BST56" s="112"/>
      <c r="BSU56" s="112"/>
      <c r="BSV56" s="112"/>
      <c r="BSW56" s="112"/>
      <c r="BSX56" s="112"/>
      <c r="BSY56" s="112"/>
      <c r="BSZ56" s="112"/>
      <c r="BTA56" s="112"/>
      <c r="BTB56" s="112"/>
      <c r="BTC56" s="112"/>
      <c r="BTD56" s="112"/>
      <c r="BTE56" s="112"/>
      <c r="BTF56" s="112"/>
      <c r="BTG56" s="112"/>
      <c r="BTH56" s="112"/>
      <c r="BTI56" s="112"/>
      <c r="BTJ56" s="112"/>
      <c r="BTK56" s="112"/>
      <c r="BTL56" s="112"/>
      <c r="BTM56" s="112"/>
      <c r="BTN56" s="112"/>
      <c r="BTO56" s="112"/>
      <c r="BTP56" s="112"/>
      <c r="BTQ56" s="112"/>
      <c r="BTR56" s="112"/>
      <c r="BTS56" s="112"/>
      <c r="BTT56" s="112"/>
      <c r="BTU56" s="112"/>
      <c r="BTV56" s="112"/>
      <c r="BTW56" s="112"/>
      <c r="BTX56" s="112"/>
      <c r="BTY56" s="112"/>
      <c r="BTZ56" s="112"/>
      <c r="BUA56" s="112"/>
      <c r="BUB56" s="112"/>
      <c r="BUC56" s="112"/>
      <c r="BUD56" s="112"/>
      <c r="BUE56" s="112"/>
      <c r="BUF56" s="112"/>
      <c r="BUG56" s="112"/>
      <c r="BUH56" s="112"/>
      <c r="BUI56" s="112"/>
      <c r="BUJ56" s="112"/>
      <c r="BUK56" s="112"/>
      <c r="BUL56" s="112"/>
      <c r="BUM56" s="112"/>
      <c r="BUN56" s="112"/>
      <c r="BUO56" s="112"/>
      <c r="BUP56" s="112"/>
      <c r="BUQ56" s="112"/>
      <c r="BUR56" s="112"/>
      <c r="BUS56" s="112"/>
      <c r="BUT56" s="112"/>
      <c r="BUU56" s="112"/>
      <c r="BUV56" s="112"/>
      <c r="BUW56" s="112"/>
      <c r="BUX56" s="112"/>
      <c r="BUY56" s="112"/>
      <c r="BUZ56" s="112"/>
      <c r="BVA56" s="112"/>
      <c r="BVB56" s="112"/>
      <c r="BVC56" s="112"/>
      <c r="BVD56" s="112"/>
      <c r="BVE56" s="112"/>
      <c r="BVF56" s="112"/>
      <c r="BVG56" s="112"/>
      <c r="BVH56" s="112"/>
      <c r="BVI56" s="112"/>
      <c r="BVJ56" s="112"/>
      <c r="BVK56" s="112"/>
      <c r="BVL56" s="112"/>
      <c r="BVM56" s="112"/>
      <c r="BVN56" s="112"/>
      <c r="BVO56" s="112"/>
      <c r="BVP56" s="112"/>
      <c r="BVQ56" s="112"/>
      <c r="BVR56" s="112"/>
      <c r="BVS56" s="112"/>
      <c r="BVT56" s="112"/>
      <c r="BVU56" s="112"/>
      <c r="BVV56" s="112"/>
      <c r="BVW56" s="112"/>
      <c r="BVX56" s="112"/>
      <c r="BVY56" s="112"/>
      <c r="BVZ56" s="112"/>
      <c r="BWA56" s="112"/>
      <c r="BWB56" s="112"/>
      <c r="BWC56" s="112"/>
      <c r="BWD56" s="112"/>
      <c r="BWE56" s="112"/>
      <c r="BWF56" s="112"/>
      <c r="BWG56" s="112"/>
      <c r="BWH56" s="112"/>
      <c r="BWI56" s="112"/>
      <c r="BWJ56" s="112"/>
      <c r="BWK56" s="112"/>
      <c r="BWL56" s="112"/>
      <c r="BWM56" s="112"/>
      <c r="BWN56" s="112"/>
      <c r="BWO56" s="112"/>
      <c r="BWP56" s="112"/>
      <c r="BWQ56" s="112"/>
      <c r="BWR56" s="112"/>
      <c r="BWS56" s="112"/>
      <c r="BWT56" s="112"/>
      <c r="BWU56" s="112"/>
      <c r="BWV56" s="112"/>
      <c r="BWW56" s="112"/>
      <c r="BWX56" s="112"/>
      <c r="BWY56" s="112"/>
      <c r="BWZ56" s="112"/>
      <c r="BXA56" s="112"/>
      <c r="BXB56" s="112"/>
      <c r="BXC56" s="112"/>
      <c r="BXD56" s="112"/>
      <c r="BXE56" s="112"/>
      <c r="BXF56" s="112"/>
      <c r="BXG56" s="112"/>
      <c r="BXH56" s="112"/>
      <c r="BXI56" s="112"/>
      <c r="BXJ56" s="112"/>
      <c r="BXK56" s="112"/>
      <c r="BXL56" s="112"/>
      <c r="BXM56" s="112"/>
      <c r="BXN56" s="112"/>
      <c r="BXO56" s="112"/>
      <c r="BXP56" s="112"/>
      <c r="BXQ56" s="112"/>
      <c r="BXR56" s="112"/>
      <c r="BXS56" s="112"/>
      <c r="BXT56" s="112"/>
      <c r="BXU56" s="112"/>
      <c r="BXV56" s="112"/>
      <c r="BXW56" s="112"/>
      <c r="BXX56" s="112"/>
      <c r="BXY56" s="112"/>
      <c r="BXZ56" s="112"/>
      <c r="BYA56" s="112"/>
      <c r="BYB56" s="112"/>
      <c r="BYC56" s="112"/>
      <c r="BYD56" s="112"/>
      <c r="BYE56" s="112"/>
      <c r="BYF56" s="112"/>
      <c r="BYG56" s="112"/>
      <c r="BYH56" s="112"/>
      <c r="BYI56" s="112"/>
      <c r="BYJ56" s="112"/>
      <c r="BYK56" s="112"/>
      <c r="BYL56" s="112"/>
      <c r="BYM56" s="112"/>
      <c r="BYN56" s="112"/>
      <c r="BYO56" s="112"/>
      <c r="BYP56" s="112"/>
      <c r="BYQ56" s="112"/>
      <c r="BYR56" s="112"/>
      <c r="BYS56" s="112"/>
      <c r="BYT56" s="112"/>
      <c r="BYU56" s="112"/>
      <c r="BYV56" s="112"/>
      <c r="BYW56" s="112"/>
      <c r="BYX56" s="112"/>
      <c r="BYY56" s="112"/>
      <c r="BYZ56" s="112"/>
      <c r="BZA56" s="112"/>
      <c r="BZB56" s="112"/>
      <c r="BZC56" s="112"/>
      <c r="BZD56" s="112"/>
      <c r="BZE56" s="112"/>
      <c r="BZF56" s="112"/>
      <c r="BZG56" s="112"/>
      <c r="BZH56" s="112"/>
      <c r="BZI56" s="112"/>
      <c r="BZJ56" s="112"/>
      <c r="BZK56" s="112"/>
      <c r="BZL56" s="112"/>
      <c r="BZM56" s="112"/>
      <c r="BZN56" s="112"/>
      <c r="BZO56" s="112"/>
      <c r="BZP56" s="112"/>
      <c r="BZQ56" s="112"/>
      <c r="BZR56" s="112"/>
      <c r="BZS56" s="112"/>
      <c r="BZT56" s="112"/>
      <c r="BZU56" s="112"/>
      <c r="BZV56" s="112"/>
      <c r="BZW56" s="112"/>
      <c r="BZX56" s="112"/>
      <c r="BZY56" s="112"/>
      <c r="BZZ56" s="112"/>
      <c r="CAA56" s="112"/>
      <c r="CAB56" s="112"/>
      <c r="CAC56" s="112"/>
      <c r="CAD56" s="112"/>
      <c r="CAE56" s="112"/>
      <c r="CAF56" s="112"/>
      <c r="CAG56" s="112"/>
      <c r="CAH56" s="112"/>
      <c r="CAI56" s="112"/>
      <c r="CAJ56" s="112"/>
      <c r="CAK56" s="112"/>
      <c r="CAL56" s="112"/>
      <c r="CAM56" s="112"/>
      <c r="CAN56" s="112"/>
      <c r="CAO56" s="112"/>
      <c r="CAP56" s="112"/>
      <c r="CAQ56" s="112"/>
      <c r="CAR56" s="112"/>
      <c r="CAS56" s="112"/>
      <c r="CAT56" s="112"/>
      <c r="CAU56" s="112"/>
      <c r="CAV56" s="112"/>
      <c r="CAW56" s="112"/>
      <c r="CAX56" s="112"/>
      <c r="CAY56" s="112"/>
      <c r="CAZ56" s="112"/>
      <c r="CBA56" s="112"/>
      <c r="CBB56" s="112"/>
      <c r="CBC56" s="112"/>
      <c r="CBD56" s="112"/>
      <c r="CBE56" s="112"/>
      <c r="CBF56" s="112"/>
      <c r="CBG56" s="112"/>
      <c r="CBH56" s="112"/>
      <c r="CBI56" s="112"/>
      <c r="CBJ56" s="112"/>
      <c r="CBK56" s="112"/>
      <c r="CBL56" s="112"/>
      <c r="CBM56" s="112"/>
      <c r="CBN56" s="112"/>
      <c r="CBO56" s="112"/>
      <c r="CBP56" s="112"/>
      <c r="CBQ56" s="112"/>
      <c r="CBR56" s="112"/>
      <c r="CBS56" s="112"/>
      <c r="CBT56" s="112"/>
      <c r="CBU56" s="112"/>
      <c r="CBV56" s="112"/>
      <c r="CBW56" s="112"/>
      <c r="CBX56" s="112"/>
      <c r="CBY56" s="112"/>
      <c r="CBZ56" s="112"/>
      <c r="CCA56" s="112"/>
      <c r="CCB56" s="112"/>
      <c r="CCC56" s="112"/>
      <c r="CCD56" s="112"/>
      <c r="CCE56" s="112"/>
      <c r="CCF56" s="112"/>
      <c r="CCG56" s="112"/>
      <c r="CCH56" s="112"/>
      <c r="CCI56" s="112"/>
      <c r="CCJ56" s="112"/>
      <c r="CCK56" s="112"/>
      <c r="CCL56" s="112"/>
      <c r="CCM56" s="112"/>
      <c r="CCN56" s="112"/>
      <c r="CCO56" s="112"/>
      <c r="CCP56" s="112"/>
      <c r="CCQ56" s="112"/>
      <c r="CCR56" s="112"/>
      <c r="CCS56" s="112"/>
      <c r="CCT56" s="112"/>
      <c r="CCU56" s="112"/>
      <c r="CCV56" s="112"/>
      <c r="CCW56" s="112"/>
      <c r="CCX56" s="112"/>
      <c r="CCY56" s="112"/>
      <c r="CCZ56" s="112"/>
      <c r="CDA56" s="112"/>
      <c r="CDB56" s="112"/>
      <c r="CDC56" s="112"/>
      <c r="CDD56" s="112"/>
      <c r="CDE56" s="112"/>
      <c r="CDF56" s="112"/>
      <c r="CDG56" s="112"/>
      <c r="CDH56" s="112"/>
      <c r="CDI56" s="112"/>
      <c r="CDJ56" s="112"/>
      <c r="CDK56" s="112"/>
      <c r="CDL56" s="112"/>
      <c r="CDM56" s="112"/>
      <c r="CDN56" s="112"/>
      <c r="CDO56" s="112"/>
      <c r="CDP56" s="112"/>
      <c r="CDQ56" s="112"/>
      <c r="CDR56" s="112"/>
      <c r="CDS56" s="112"/>
      <c r="CDT56" s="112"/>
      <c r="CDU56" s="112"/>
      <c r="CDV56" s="112"/>
      <c r="CDW56" s="112"/>
      <c r="CDX56" s="112"/>
      <c r="CDY56" s="112"/>
      <c r="CDZ56" s="112"/>
      <c r="CEA56" s="112"/>
      <c r="CEB56" s="112"/>
      <c r="CEC56" s="112"/>
      <c r="CED56" s="112"/>
      <c r="CEE56" s="112"/>
      <c r="CEF56" s="112"/>
      <c r="CEG56" s="112"/>
      <c r="CEH56" s="112"/>
      <c r="CEI56" s="112"/>
      <c r="CEJ56" s="112"/>
      <c r="CEK56" s="112"/>
      <c r="CEL56" s="112"/>
      <c r="CEM56" s="112"/>
      <c r="CEN56" s="112"/>
      <c r="CEO56" s="112"/>
      <c r="CEP56" s="112"/>
      <c r="CEQ56" s="112"/>
      <c r="CER56" s="112"/>
      <c r="CES56" s="112"/>
      <c r="CET56" s="112"/>
      <c r="CEU56" s="112"/>
      <c r="CEV56" s="112"/>
      <c r="CEW56" s="112"/>
      <c r="CEX56" s="112"/>
      <c r="CEY56" s="112"/>
      <c r="CEZ56" s="112"/>
      <c r="CFA56" s="112"/>
      <c r="CFB56" s="112"/>
      <c r="CFC56" s="112"/>
      <c r="CFD56" s="112"/>
      <c r="CFE56" s="112"/>
      <c r="CFF56" s="112"/>
      <c r="CFG56" s="112"/>
      <c r="CFH56" s="112"/>
      <c r="CFI56" s="112"/>
      <c r="CFJ56" s="112"/>
      <c r="CFK56" s="112"/>
      <c r="CFL56" s="112"/>
      <c r="CFM56" s="112"/>
      <c r="CFN56" s="112"/>
      <c r="CFO56" s="112"/>
      <c r="CFP56" s="112"/>
      <c r="CFQ56" s="112"/>
      <c r="CFR56" s="112"/>
      <c r="CFS56" s="112"/>
      <c r="CFT56" s="112"/>
      <c r="CFU56" s="112"/>
      <c r="CFV56" s="112"/>
      <c r="CFW56" s="112"/>
      <c r="CFX56" s="112"/>
      <c r="CFY56" s="112"/>
      <c r="CFZ56" s="112"/>
      <c r="CGA56" s="112"/>
      <c r="CGB56" s="112"/>
      <c r="CGC56" s="112"/>
      <c r="CGD56" s="112"/>
      <c r="CGE56" s="112"/>
      <c r="CGF56" s="112"/>
      <c r="CGG56" s="112"/>
      <c r="CGH56" s="112"/>
      <c r="CGI56" s="112"/>
      <c r="CGJ56" s="112"/>
      <c r="CGK56" s="112"/>
      <c r="CGL56" s="112"/>
      <c r="CGM56" s="112"/>
      <c r="CGN56" s="112"/>
      <c r="CGO56" s="112"/>
      <c r="CGP56" s="112"/>
      <c r="CGQ56" s="112"/>
      <c r="CGR56" s="112"/>
      <c r="CGS56" s="112"/>
      <c r="CGT56" s="112"/>
      <c r="CGU56" s="112"/>
      <c r="CGV56" s="112"/>
      <c r="CGW56" s="112"/>
      <c r="CGX56" s="112"/>
      <c r="CGY56" s="112"/>
      <c r="CGZ56" s="112"/>
      <c r="CHA56" s="112"/>
      <c r="CHB56" s="112"/>
      <c r="CHC56" s="112"/>
      <c r="CHD56" s="112"/>
      <c r="CHE56" s="112"/>
      <c r="CHF56" s="112"/>
      <c r="CHG56" s="112"/>
      <c r="CHH56" s="112"/>
      <c r="CHI56" s="112"/>
      <c r="CHJ56" s="112"/>
      <c r="CHK56" s="112"/>
      <c r="CHL56" s="112"/>
      <c r="CHM56" s="112"/>
      <c r="CHN56" s="112"/>
      <c r="CHO56" s="112"/>
      <c r="CHP56" s="112"/>
      <c r="CHQ56" s="112"/>
      <c r="CHR56" s="112"/>
      <c r="CHS56" s="112"/>
      <c r="CHT56" s="112"/>
      <c r="CHU56" s="112"/>
      <c r="CHV56" s="112"/>
      <c r="CHW56" s="112"/>
      <c r="CHX56" s="112"/>
      <c r="CHY56" s="112"/>
      <c r="CHZ56" s="112"/>
      <c r="CIA56" s="112"/>
      <c r="CIB56" s="112"/>
      <c r="CIC56" s="112"/>
      <c r="CID56" s="112"/>
      <c r="CIE56" s="112"/>
      <c r="CIF56" s="112"/>
      <c r="CIG56" s="112"/>
      <c r="CIH56" s="112"/>
      <c r="CII56" s="112"/>
      <c r="CIJ56" s="112"/>
      <c r="CIK56" s="112"/>
      <c r="CIL56" s="112"/>
      <c r="CIM56" s="112"/>
      <c r="CIN56" s="112"/>
      <c r="CIO56" s="112"/>
      <c r="CIP56" s="112"/>
      <c r="CIQ56" s="112"/>
      <c r="CIR56" s="112"/>
      <c r="CIS56" s="112"/>
      <c r="CIT56" s="112"/>
      <c r="CIU56" s="112"/>
      <c r="CIV56" s="112"/>
      <c r="CIW56" s="112"/>
      <c r="CIX56" s="112"/>
      <c r="CIY56" s="112"/>
      <c r="CIZ56" s="112"/>
      <c r="CJA56" s="112"/>
      <c r="CJB56" s="112"/>
      <c r="CJC56" s="112"/>
      <c r="CJD56" s="112"/>
      <c r="CJE56" s="112"/>
      <c r="CJF56" s="112"/>
      <c r="CJG56" s="112"/>
      <c r="CJH56" s="112"/>
      <c r="CJI56" s="112"/>
      <c r="CJJ56" s="112"/>
      <c r="CJK56" s="112"/>
      <c r="CJL56" s="112"/>
      <c r="CJM56" s="112"/>
      <c r="CJN56" s="112"/>
      <c r="CJO56" s="112"/>
      <c r="CJP56" s="112"/>
      <c r="CJQ56" s="112"/>
      <c r="CJR56" s="112"/>
      <c r="CJS56" s="112"/>
      <c r="CJT56" s="112"/>
      <c r="CJU56" s="112"/>
      <c r="CJV56" s="112"/>
      <c r="CJW56" s="112"/>
      <c r="CJX56" s="112"/>
      <c r="CJY56" s="112"/>
      <c r="CJZ56" s="112"/>
      <c r="CKA56" s="112"/>
      <c r="CKB56" s="112"/>
      <c r="CKC56" s="112"/>
      <c r="CKD56" s="112"/>
      <c r="CKE56" s="112"/>
      <c r="CKF56" s="112"/>
      <c r="CKG56" s="112"/>
      <c r="CKH56" s="112"/>
      <c r="CKI56" s="112"/>
      <c r="CKJ56" s="112"/>
      <c r="CKK56" s="112"/>
      <c r="CKL56" s="112"/>
      <c r="CKM56" s="112"/>
      <c r="CKN56" s="112"/>
      <c r="CKO56" s="112"/>
      <c r="CKP56" s="112"/>
      <c r="CKQ56" s="112"/>
      <c r="CKR56" s="112"/>
      <c r="CKS56" s="112"/>
      <c r="CKT56" s="112"/>
      <c r="CKU56" s="112"/>
      <c r="CKV56" s="112"/>
      <c r="CKW56" s="112"/>
      <c r="CKX56" s="112"/>
      <c r="CKY56" s="112"/>
      <c r="CKZ56" s="112"/>
      <c r="CLA56" s="112"/>
      <c r="CLB56" s="112"/>
      <c r="CLC56" s="112"/>
      <c r="CLD56" s="112"/>
      <c r="CLE56" s="112"/>
      <c r="CLF56" s="112"/>
      <c r="CLG56" s="112"/>
      <c r="CLH56" s="112"/>
      <c r="CLI56" s="112"/>
      <c r="CLJ56" s="112"/>
      <c r="CLK56" s="112"/>
      <c r="CLL56" s="112"/>
      <c r="CLM56" s="112"/>
      <c r="CLN56" s="112"/>
      <c r="CLO56" s="112"/>
      <c r="CLP56" s="112"/>
      <c r="CLQ56" s="112"/>
      <c r="CLR56" s="112"/>
      <c r="CLS56" s="112"/>
      <c r="CLT56" s="112"/>
      <c r="CLU56" s="112"/>
      <c r="CLV56" s="112"/>
      <c r="CLW56" s="112"/>
      <c r="CLX56" s="112"/>
      <c r="CLY56" s="112"/>
      <c r="CLZ56" s="112"/>
      <c r="CMA56" s="112"/>
      <c r="CMB56" s="112"/>
      <c r="CMC56" s="112"/>
      <c r="CMD56" s="112"/>
      <c r="CME56" s="112"/>
      <c r="CMF56" s="112"/>
      <c r="CMG56" s="112"/>
      <c r="CMH56" s="112"/>
      <c r="CMI56" s="112"/>
      <c r="CMJ56" s="112"/>
      <c r="CMK56" s="112"/>
      <c r="CML56" s="112"/>
      <c r="CMM56" s="112"/>
      <c r="CMN56" s="112"/>
      <c r="CMO56" s="112"/>
      <c r="CMP56" s="112"/>
      <c r="CMQ56" s="112"/>
      <c r="CMR56" s="112"/>
      <c r="CMS56" s="112"/>
      <c r="CMT56" s="112"/>
      <c r="CMU56" s="112"/>
      <c r="CMV56" s="112"/>
      <c r="CMW56" s="112"/>
      <c r="CMX56" s="112"/>
      <c r="CMY56" s="112"/>
      <c r="CMZ56" s="112"/>
      <c r="CNA56" s="112"/>
      <c r="CNB56" s="112"/>
      <c r="CNC56" s="112"/>
      <c r="CND56" s="112"/>
      <c r="CNE56" s="112"/>
      <c r="CNF56" s="112"/>
      <c r="CNG56" s="112"/>
      <c r="CNH56" s="112"/>
      <c r="CNI56" s="112"/>
      <c r="CNJ56" s="112"/>
      <c r="CNK56" s="112"/>
      <c r="CNL56" s="112"/>
      <c r="CNM56" s="112"/>
      <c r="CNN56" s="112"/>
      <c r="CNO56" s="112"/>
      <c r="CNP56" s="112"/>
      <c r="CNQ56" s="112"/>
      <c r="CNR56" s="112"/>
      <c r="CNS56" s="112"/>
      <c r="CNT56" s="112"/>
      <c r="CNU56" s="112"/>
      <c r="CNV56" s="112"/>
      <c r="CNW56" s="112"/>
      <c r="CNX56" s="112"/>
      <c r="CNY56" s="112"/>
      <c r="CNZ56" s="112"/>
      <c r="COA56" s="112"/>
      <c r="COB56" s="112"/>
      <c r="COC56" s="112"/>
      <c r="COD56" s="112"/>
      <c r="COE56" s="112"/>
      <c r="COF56" s="112"/>
      <c r="COG56" s="112"/>
      <c r="COH56" s="112"/>
      <c r="COI56" s="112"/>
      <c r="COJ56" s="112"/>
      <c r="COK56" s="112"/>
      <c r="COL56" s="112"/>
      <c r="COM56" s="112"/>
      <c r="CON56" s="112"/>
      <c r="COO56" s="112"/>
      <c r="COP56" s="112"/>
      <c r="COQ56" s="112"/>
      <c r="COR56" s="112"/>
      <c r="COS56" s="112"/>
      <c r="COT56" s="112"/>
      <c r="COU56" s="112"/>
      <c r="COV56" s="112"/>
      <c r="COW56" s="112"/>
      <c r="COX56" s="112"/>
      <c r="COY56" s="112"/>
      <c r="COZ56" s="112"/>
      <c r="CPA56" s="112"/>
      <c r="CPB56" s="112"/>
      <c r="CPC56" s="112"/>
      <c r="CPD56" s="112"/>
      <c r="CPE56" s="112"/>
      <c r="CPF56" s="112"/>
      <c r="CPG56" s="112"/>
      <c r="CPH56" s="112"/>
      <c r="CPI56" s="112"/>
      <c r="CPJ56" s="112"/>
      <c r="CPK56" s="112"/>
      <c r="CPL56" s="112"/>
      <c r="CPM56" s="112"/>
      <c r="CPN56" s="112"/>
      <c r="CPO56" s="112"/>
      <c r="CPP56" s="112"/>
      <c r="CPQ56" s="112"/>
      <c r="CPR56" s="112"/>
      <c r="CPS56" s="112"/>
      <c r="CPT56" s="112"/>
      <c r="CPU56" s="112"/>
      <c r="CPV56" s="112"/>
      <c r="CPW56" s="112"/>
      <c r="CPX56" s="112"/>
      <c r="CPY56" s="112"/>
      <c r="CPZ56" s="112"/>
      <c r="CQA56" s="112"/>
      <c r="CQB56" s="112"/>
      <c r="CQC56" s="112"/>
      <c r="CQD56" s="112"/>
      <c r="CQE56" s="112"/>
      <c r="CQF56" s="112"/>
      <c r="CQG56" s="112"/>
      <c r="CQH56" s="112"/>
      <c r="CQI56" s="112"/>
      <c r="CQJ56" s="112"/>
      <c r="CQK56" s="112"/>
      <c r="CQL56" s="112"/>
      <c r="CQM56" s="112"/>
      <c r="CQN56" s="112"/>
      <c r="CQO56" s="112"/>
      <c r="CQP56" s="112"/>
      <c r="CQQ56" s="112"/>
      <c r="CQR56" s="112"/>
      <c r="CQS56" s="112"/>
      <c r="CQT56" s="112"/>
      <c r="CQU56" s="112"/>
      <c r="CQV56" s="112"/>
      <c r="CQW56" s="112"/>
      <c r="CQX56" s="112"/>
      <c r="CQY56" s="112"/>
      <c r="CQZ56" s="112"/>
      <c r="CRA56" s="112"/>
      <c r="CRB56" s="112"/>
      <c r="CRC56" s="112"/>
      <c r="CRD56" s="112"/>
      <c r="CRE56" s="112"/>
      <c r="CRF56" s="112"/>
      <c r="CRG56" s="112"/>
      <c r="CRH56" s="112"/>
      <c r="CRI56" s="112"/>
      <c r="CRJ56" s="112"/>
      <c r="CRK56" s="112"/>
      <c r="CRL56" s="112"/>
      <c r="CRM56" s="112"/>
      <c r="CRN56" s="112"/>
      <c r="CRO56" s="112"/>
      <c r="CRP56" s="112"/>
      <c r="CRQ56" s="112"/>
      <c r="CRR56" s="112"/>
      <c r="CRS56" s="112"/>
      <c r="CRT56" s="112"/>
      <c r="CRU56" s="112"/>
      <c r="CRV56" s="112"/>
      <c r="CRW56" s="112"/>
      <c r="CRX56" s="112"/>
      <c r="CRY56" s="112"/>
      <c r="CRZ56" s="112"/>
      <c r="CSA56" s="112"/>
      <c r="CSB56" s="112"/>
      <c r="CSC56" s="112"/>
      <c r="CSD56" s="112"/>
      <c r="CSE56" s="112"/>
      <c r="CSF56" s="112"/>
      <c r="CSG56" s="112"/>
      <c r="CSH56" s="112"/>
      <c r="CSI56" s="112"/>
      <c r="CSJ56" s="112"/>
      <c r="CSK56" s="112"/>
      <c r="CSL56" s="112"/>
      <c r="CSM56" s="112"/>
      <c r="CSN56" s="112"/>
      <c r="CSO56" s="112"/>
      <c r="CSP56" s="112"/>
      <c r="CSQ56" s="112"/>
      <c r="CSR56" s="112"/>
      <c r="CSS56" s="112"/>
      <c r="CST56" s="112"/>
      <c r="CSU56" s="112"/>
      <c r="CSV56" s="112"/>
      <c r="CSW56" s="112"/>
      <c r="CSX56" s="112"/>
      <c r="CSY56" s="112"/>
      <c r="CSZ56" s="112"/>
      <c r="CTA56" s="112"/>
      <c r="CTB56" s="112"/>
      <c r="CTC56" s="112"/>
      <c r="CTD56" s="112"/>
      <c r="CTE56" s="112"/>
      <c r="CTF56" s="112"/>
      <c r="CTG56" s="112"/>
      <c r="CTH56" s="112"/>
      <c r="CTI56" s="112"/>
      <c r="CTJ56" s="112"/>
      <c r="CTK56" s="112"/>
      <c r="CTL56" s="112"/>
      <c r="CTM56" s="112"/>
      <c r="CTN56" s="112"/>
      <c r="CTO56" s="112"/>
      <c r="CTP56" s="112"/>
      <c r="CTQ56" s="112"/>
      <c r="CTR56" s="112"/>
      <c r="CTS56" s="112"/>
      <c r="CTT56" s="112"/>
      <c r="CTU56" s="112"/>
      <c r="CTV56" s="112"/>
      <c r="CTW56" s="112"/>
      <c r="CTX56" s="112"/>
      <c r="CTY56" s="112"/>
      <c r="CTZ56" s="112"/>
      <c r="CUA56" s="112"/>
      <c r="CUB56" s="112"/>
      <c r="CUC56" s="112"/>
      <c r="CUD56" s="112"/>
      <c r="CUE56" s="112"/>
      <c r="CUF56" s="112"/>
      <c r="CUG56" s="112"/>
      <c r="CUH56" s="112"/>
      <c r="CUI56" s="112"/>
      <c r="CUJ56" s="112"/>
      <c r="CUK56" s="112"/>
      <c r="CUL56" s="112"/>
      <c r="CUM56" s="112"/>
      <c r="CUN56" s="112"/>
      <c r="CUO56" s="112"/>
      <c r="CUP56" s="112"/>
      <c r="CUQ56" s="112"/>
      <c r="CUR56" s="112"/>
      <c r="CUS56" s="112"/>
      <c r="CUT56" s="112"/>
      <c r="CUU56" s="112"/>
      <c r="CUV56" s="112"/>
      <c r="CUW56" s="112"/>
      <c r="CUX56" s="112"/>
      <c r="CUY56" s="112"/>
      <c r="CUZ56" s="112"/>
      <c r="CVA56" s="112"/>
      <c r="CVB56" s="112"/>
      <c r="CVC56" s="112"/>
      <c r="CVD56" s="112"/>
      <c r="CVE56" s="112"/>
      <c r="CVF56" s="112"/>
      <c r="CVG56" s="112"/>
      <c r="CVH56" s="112"/>
      <c r="CVI56" s="112"/>
      <c r="CVJ56" s="112"/>
      <c r="CVK56" s="112"/>
      <c r="CVL56" s="112"/>
      <c r="CVM56" s="112"/>
      <c r="CVN56" s="112"/>
      <c r="CVO56" s="112"/>
      <c r="CVP56" s="112"/>
      <c r="CVQ56" s="112"/>
      <c r="CVR56" s="112"/>
      <c r="CVS56" s="112"/>
      <c r="CVT56" s="112"/>
      <c r="CVU56" s="112"/>
      <c r="CVV56" s="112"/>
      <c r="CVW56" s="112"/>
      <c r="CVX56" s="112"/>
      <c r="CVY56" s="112"/>
      <c r="CVZ56" s="112"/>
      <c r="CWA56" s="112"/>
      <c r="CWB56" s="112"/>
      <c r="CWC56" s="112"/>
      <c r="CWD56" s="112"/>
      <c r="CWE56" s="112"/>
      <c r="CWF56" s="112"/>
      <c r="CWG56" s="112"/>
      <c r="CWH56" s="112"/>
      <c r="CWI56" s="112"/>
      <c r="CWJ56" s="112"/>
      <c r="CWK56" s="112"/>
      <c r="CWL56" s="112"/>
      <c r="CWM56" s="112"/>
      <c r="CWN56" s="112"/>
      <c r="CWO56" s="112"/>
      <c r="CWP56" s="112"/>
      <c r="CWQ56" s="112"/>
      <c r="CWR56" s="112"/>
      <c r="CWS56" s="112"/>
      <c r="CWT56" s="112"/>
      <c r="CWU56" s="112"/>
      <c r="CWV56" s="112"/>
      <c r="CWW56" s="112"/>
      <c r="CWX56" s="112"/>
      <c r="CWY56" s="112"/>
      <c r="CWZ56" s="112"/>
      <c r="CXA56" s="112"/>
      <c r="CXB56" s="112"/>
      <c r="CXC56" s="112"/>
      <c r="CXD56" s="112"/>
      <c r="CXE56" s="112"/>
      <c r="CXF56" s="112"/>
      <c r="CXG56" s="112"/>
      <c r="CXH56" s="112"/>
      <c r="CXI56" s="112"/>
      <c r="CXJ56" s="112"/>
      <c r="CXK56" s="112"/>
      <c r="CXL56" s="112"/>
      <c r="CXM56" s="112"/>
      <c r="CXN56" s="112"/>
      <c r="CXO56" s="112"/>
      <c r="CXP56" s="112"/>
      <c r="CXQ56" s="112"/>
      <c r="CXR56" s="112"/>
      <c r="CXS56" s="112"/>
      <c r="CXT56" s="112"/>
      <c r="CXU56" s="112"/>
      <c r="CXV56" s="112"/>
      <c r="CXW56" s="112"/>
      <c r="CXX56" s="112"/>
      <c r="CXY56" s="112"/>
      <c r="CXZ56" s="112"/>
      <c r="CYA56" s="112"/>
      <c r="CYB56" s="112"/>
      <c r="CYC56" s="112"/>
      <c r="CYD56" s="112"/>
      <c r="CYE56" s="112"/>
      <c r="CYF56" s="112"/>
      <c r="CYG56" s="112"/>
      <c r="CYH56" s="112"/>
      <c r="CYI56" s="112"/>
      <c r="CYJ56" s="112"/>
      <c r="CYK56" s="112"/>
      <c r="CYL56" s="112"/>
      <c r="CYM56" s="112"/>
      <c r="CYN56" s="112"/>
      <c r="CYO56" s="112"/>
      <c r="CYP56" s="112"/>
      <c r="CYQ56" s="112"/>
      <c r="CYR56" s="112"/>
      <c r="CYS56" s="112"/>
      <c r="CYT56" s="112"/>
      <c r="CYU56" s="112"/>
      <c r="CYV56" s="112"/>
      <c r="CYW56" s="112"/>
      <c r="CYX56" s="112"/>
      <c r="CYY56" s="112"/>
      <c r="CYZ56" s="112"/>
      <c r="CZA56" s="112"/>
      <c r="CZB56" s="112"/>
      <c r="CZC56" s="112"/>
      <c r="CZD56" s="112"/>
      <c r="CZE56" s="112"/>
      <c r="CZF56" s="112"/>
      <c r="CZG56" s="112"/>
      <c r="CZH56" s="112"/>
      <c r="CZI56" s="112"/>
      <c r="CZJ56" s="112"/>
      <c r="CZK56" s="112"/>
      <c r="CZL56" s="112"/>
      <c r="CZM56" s="112"/>
      <c r="CZN56" s="112"/>
      <c r="CZO56" s="112"/>
      <c r="CZP56" s="112"/>
      <c r="CZQ56" s="112"/>
      <c r="CZR56" s="112"/>
      <c r="CZS56" s="112"/>
      <c r="CZT56" s="112"/>
      <c r="CZU56" s="112"/>
      <c r="CZV56" s="112"/>
      <c r="CZW56" s="112"/>
      <c r="CZX56" s="112"/>
      <c r="CZY56" s="112"/>
      <c r="CZZ56" s="112"/>
      <c r="DAA56" s="112"/>
      <c r="DAB56" s="112"/>
      <c r="DAC56" s="112"/>
      <c r="DAD56" s="112"/>
      <c r="DAE56" s="112"/>
      <c r="DAF56" s="112"/>
      <c r="DAG56" s="112"/>
      <c r="DAH56" s="112"/>
      <c r="DAI56" s="112"/>
      <c r="DAJ56" s="112"/>
      <c r="DAK56" s="112"/>
      <c r="DAL56" s="112"/>
      <c r="DAM56" s="112"/>
      <c r="DAN56" s="112"/>
      <c r="DAO56" s="112"/>
      <c r="DAP56" s="112"/>
      <c r="DAQ56" s="112"/>
      <c r="DAR56" s="112"/>
      <c r="DAS56" s="112"/>
      <c r="DAT56" s="112"/>
      <c r="DAU56" s="112"/>
      <c r="DAV56" s="112"/>
      <c r="DAW56" s="112"/>
      <c r="DAX56" s="112"/>
      <c r="DAY56" s="112"/>
      <c r="DAZ56" s="112"/>
      <c r="DBA56" s="112"/>
      <c r="DBB56" s="112"/>
      <c r="DBC56" s="112"/>
      <c r="DBD56" s="112"/>
      <c r="DBE56" s="112"/>
      <c r="DBF56" s="112"/>
      <c r="DBG56" s="112"/>
      <c r="DBH56" s="112"/>
      <c r="DBI56" s="112"/>
      <c r="DBJ56" s="112"/>
      <c r="DBK56" s="112"/>
      <c r="DBL56" s="112"/>
      <c r="DBM56" s="112"/>
      <c r="DBN56" s="112"/>
      <c r="DBO56" s="112"/>
      <c r="DBP56" s="112"/>
      <c r="DBQ56" s="112"/>
      <c r="DBR56" s="112"/>
      <c r="DBS56" s="112"/>
      <c r="DBT56" s="112"/>
      <c r="DBU56" s="112"/>
      <c r="DBV56" s="112"/>
      <c r="DBW56" s="112"/>
      <c r="DBX56" s="112"/>
      <c r="DBY56" s="112"/>
      <c r="DBZ56" s="112"/>
      <c r="DCA56" s="112"/>
      <c r="DCB56" s="112"/>
      <c r="DCC56" s="112"/>
      <c r="DCD56" s="112"/>
      <c r="DCE56" s="112"/>
      <c r="DCF56" s="112"/>
      <c r="DCG56" s="112"/>
      <c r="DCH56" s="112"/>
      <c r="DCI56" s="112"/>
      <c r="DCJ56" s="112"/>
      <c r="DCK56" s="112"/>
      <c r="DCL56" s="112"/>
      <c r="DCM56" s="112"/>
      <c r="DCN56" s="112"/>
      <c r="DCO56" s="112"/>
      <c r="DCP56" s="112"/>
      <c r="DCQ56" s="112"/>
      <c r="DCR56" s="112"/>
      <c r="DCS56" s="112"/>
      <c r="DCT56" s="112"/>
      <c r="DCU56" s="112"/>
      <c r="DCV56" s="112"/>
      <c r="DCW56" s="112"/>
      <c r="DCX56" s="112"/>
      <c r="DCY56" s="112"/>
      <c r="DCZ56" s="112"/>
      <c r="DDA56" s="112"/>
      <c r="DDB56" s="112"/>
      <c r="DDC56" s="112"/>
      <c r="DDD56" s="112"/>
      <c r="DDE56" s="112"/>
      <c r="DDF56" s="112"/>
      <c r="DDG56" s="112"/>
      <c r="DDH56" s="112"/>
      <c r="DDI56" s="112"/>
      <c r="DDJ56" s="112"/>
      <c r="DDK56" s="112"/>
      <c r="DDL56" s="112"/>
      <c r="DDM56" s="112"/>
      <c r="DDN56" s="112"/>
      <c r="DDO56" s="112"/>
      <c r="DDP56" s="112"/>
      <c r="DDQ56" s="112"/>
      <c r="DDR56" s="112"/>
      <c r="DDS56" s="112"/>
      <c r="DDT56" s="112"/>
      <c r="DDU56" s="112"/>
      <c r="DDV56" s="112"/>
      <c r="DDW56" s="112"/>
      <c r="DDX56" s="112"/>
      <c r="DDY56" s="112"/>
      <c r="DDZ56" s="112"/>
      <c r="DEA56" s="112"/>
      <c r="DEB56" s="112"/>
      <c r="DEC56" s="112"/>
      <c r="DED56" s="112"/>
      <c r="DEE56" s="112"/>
      <c r="DEF56" s="112"/>
      <c r="DEG56" s="112"/>
      <c r="DEH56" s="112"/>
      <c r="DEI56" s="112"/>
      <c r="DEJ56" s="112"/>
      <c r="DEK56" s="112"/>
      <c r="DEL56" s="112"/>
      <c r="DEM56" s="112"/>
      <c r="DEN56" s="112"/>
      <c r="DEO56" s="112"/>
      <c r="DEP56" s="112"/>
      <c r="DEQ56" s="112"/>
      <c r="DER56" s="112"/>
      <c r="DES56" s="112"/>
      <c r="DET56" s="112"/>
      <c r="DEU56" s="112"/>
      <c r="DEV56" s="112"/>
      <c r="DEW56" s="112"/>
      <c r="DEX56" s="112"/>
      <c r="DEY56" s="112"/>
      <c r="DEZ56" s="112"/>
      <c r="DFA56" s="112"/>
      <c r="DFB56" s="112"/>
      <c r="DFC56" s="112"/>
      <c r="DFD56" s="112"/>
      <c r="DFE56" s="112"/>
      <c r="DFF56" s="112"/>
      <c r="DFG56" s="112"/>
      <c r="DFH56" s="112"/>
      <c r="DFI56" s="112"/>
      <c r="DFJ56" s="112"/>
      <c r="DFK56" s="112"/>
      <c r="DFL56" s="112"/>
      <c r="DFM56" s="112"/>
      <c r="DFN56" s="112"/>
      <c r="DFO56" s="112"/>
      <c r="DFP56" s="112"/>
      <c r="DFQ56" s="112"/>
      <c r="DFR56" s="112"/>
      <c r="DFS56" s="112"/>
      <c r="DFT56" s="112"/>
      <c r="DFU56" s="112"/>
      <c r="DFV56" s="112"/>
      <c r="DFW56" s="112"/>
      <c r="DFX56" s="112"/>
      <c r="DFY56" s="112"/>
      <c r="DFZ56" s="112"/>
      <c r="DGA56" s="112"/>
      <c r="DGB56" s="112"/>
      <c r="DGC56" s="112"/>
      <c r="DGD56" s="112"/>
      <c r="DGE56" s="112"/>
      <c r="DGF56" s="112"/>
      <c r="DGG56" s="112"/>
      <c r="DGH56" s="112"/>
      <c r="DGI56" s="112"/>
      <c r="DGJ56" s="112"/>
      <c r="DGK56" s="112"/>
      <c r="DGL56" s="112"/>
      <c r="DGM56" s="112"/>
      <c r="DGN56" s="112"/>
      <c r="DGO56" s="112"/>
      <c r="DGP56" s="112"/>
      <c r="DGQ56" s="112"/>
      <c r="DGR56" s="112"/>
      <c r="DGS56" s="112"/>
      <c r="DGT56" s="112"/>
      <c r="DGU56" s="112"/>
      <c r="DGV56" s="112"/>
      <c r="DGW56" s="112"/>
      <c r="DGX56" s="112"/>
      <c r="DGY56" s="112"/>
      <c r="DGZ56" s="112"/>
      <c r="DHA56" s="112"/>
      <c r="DHB56" s="112"/>
      <c r="DHC56" s="112"/>
      <c r="DHD56" s="112"/>
      <c r="DHE56" s="112"/>
      <c r="DHF56" s="112"/>
      <c r="DHG56" s="112"/>
      <c r="DHH56" s="112"/>
      <c r="DHI56" s="112"/>
      <c r="DHJ56" s="112"/>
      <c r="DHK56" s="112"/>
      <c r="DHL56" s="112"/>
      <c r="DHM56" s="112"/>
      <c r="DHN56" s="112"/>
      <c r="DHO56" s="112"/>
      <c r="DHP56" s="112"/>
      <c r="DHQ56" s="112"/>
      <c r="DHR56" s="112"/>
      <c r="DHS56" s="112"/>
      <c r="DHT56" s="112"/>
      <c r="DHU56" s="112"/>
      <c r="DHV56" s="112"/>
      <c r="DHW56" s="112"/>
      <c r="DHX56" s="112"/>
      <c r="DHY56" s="112"/>
      <c r="DHZ56" s="112"/>
      <c r="DIA56" s="112"/>
      <c r="DIB56" s="112"/>
      <c r="DIC56" s="112"/>
      <c r="DID56" s="112"/>
      <c r="DIE56" s="112"/>
      <c r="DIF56" s="112"/>
      <c r="DIG56" s="112"/>
      <c r="DIH56" s="112"/>
      <c r="DII56" s="112"/>
      <c r="DIJ56" s="112"/>
      <c r="DIK56" s="112"/>
      <c r="DIL56" s="112"/>
      <c r="DIM56" s="112"/>
      <c r="DIN56" s="112"/>
      <c r="DIO56" s="112"/>
      <c r="DIP56" s="112"/>
      <c r="DIQ56" s="112"/>
      <c r="DIR56" s="112"/>
      <c r="DIS56" s="112"/>
      <c r="DIT56" s="112"/>
      <c r="DIU56" s="112"/>
      <c r="DIV56" s="112"/>
      <c r="DIW56" s="112"/>
      <c r="DIX56" s="112"/>
      <c r="DIY56" s="112"/>
      <c r="DIZ56" s="112"/>
      <c r="DJA56" s="112"/>
      <c r="DJB56" s="112"/>
      <c r="DJC56" s="112"/>
      <c r="DJD56" s="112"/>
      <c r="DJE56" s="112"/>
      <c r="DJF56" s="112"/>
      <c r="DJG56" s="112"/>
      <c r="DJH56" s="112"/>
      <c r="DJI56" s="112"/>
      <c r="DJJ56" s="112"/>
      <c r="DJK56" s="112"/>
      <c r="DJL56" s="112"/>
      <c r="DJM56" s="112"/>
      <c r="DJN56" s="112"/>
      <c r="DJO56" s="112"/>
      <c r="DJP56" s="112"/>
      <c r="DJQ56" s="112"/>
      <c r="DJR56" s="112"/>
      <c r="DJS56" s="112"/>
      <c r="DJT56" s="112"/>
      <c r="DJU56" s="112"/>
      <c r="DJV56" s="112"/>
      <c r="DJW56" s="112"/>
      <c r="DJX56" s="112"/>
      <c r="DJY56" s="112"/>
      <c r="DJZ56" s="112"/>
      <c r="DKA56" s="112"/>
      <c r="DKB56" s="112"/>
      <c r="DKC56" s="112"/>
      <c r="DKD56" s="112"/>
      <c r="DKE56" s="112"/>
      <c r="DKF56" s="112"/>
      <c r="DKG56" s="112"/>
      <c r="DKH56" s="112"/>
      <c r="DKI56" s="112"/>
      <c r="DKJ56" s="112"/>
      <c r="DKK56" s="112"/>
      <c r="DKL56" s="112"/>
      <c r="DKM56" s="112"/>
      <c r="DKN56" s="112"/>
      <c r="DKO56" s="112"/>
      <c r="DKP56" s="112"/>
      <c r="DKQ56" s="112"/>
      <c r="DKR56" s="112"/>
      <c r="DKS56" s="112"/>
      <c r="DKT56" s="112"/>
      <c r="DKU56" s="112"/>
      <c r="DKV56" s="112"/>
      <c r="DKW56" s="112"/>
      <c r="DKX56" s="112"/>
      <c r="DKY56" s="112"/>
      <c r="DKZ56" s="112"/>
      <c r="DLA56" s="112"/>
      <c r="DLB56" s="112"/>
      <c r="DLC56" s="112"/>
      <c r="DLD56" s="112"/>
      <c r="DLE56" s="112"/>
      <c r="DLF56" s="112"/>
      <c r="DLG56" s="112"/>
      <c r="DLH56" s="112"/>
      <c r="DLI56" s="112"/>
      <c r="DLJ56" s="112"/>
      <c r="DLK56" s="112"/>
      <c r="DLL56" s="112"/>
      <c r="DLM56" s="112"/>
      <c r="DLN56" s="112"/>
      <c r="DLO56" s="112"/>
      <c r="DLP56" s="112"/>
      <c r="DLQ56" s="112"/>
      <c r="DLR56" s="112"/>
      <c r="DLS56" s="112"/>
      <c r="DLT56" s="112"/>
      <c r="DLU56" s="112"/>
      <c r="DLV56" s="112"/>
      <c r="DLW56" s="112"/>
      <c r="DLX56" s="112"/>
      <c r="DLY56" s="112"/>
      <c r="DLZ56" s="112"/>
      <c r="DMA56" s="112"/>
      <c r="DMB56" s="112"/>
      <c r="DMC56" s="112"/>
      <c r="DMD56" s="112"/>
      <c r="DME56" s="112"/>
      <c r="DMF56" s="112"/>
      <c r="DMG56" s="112"/>
      <c r="DMH56" s="112"/>
      <c r="DMI56" s="112"/>
      <c r="DMJ56" s="112"/>
      <c r="DMK56" s="112"/>
      <c r="DML56" s="112"/>
      <c r="DMM56" s="112"/>
      <c r="DMN56" s="112"/>
      <c r="DMO56" s="112"/>
      <c r="DMP56" s="112"/>
      <c r="DMQ56" s="112"/>
      <c r="DMR56" s="112"/>
      <c r="DMS56" s="112"/>
      <c r="DMT56" s="112"/>
      <c r="DMU56" s="112"/>
      <c r="DMV56" s="112"/>
      <c r="DMW56" s="112"/>
      <c r="DMX56" s="112"/>
      <c r="DMY56" s="112"/>
      <c r="DMZ56" s="112"/>
      <c r="DNA56" s="112"/>
      <c r="DNB56" s="112"/>
      <c r="DNC56" s="112"/>
      <c r="DND56" s="112"/>
      <c r="DNE56" s="112"/>
      <c r="DNF56" s="112"/>
      <c r="DNG56" s="112"/>
      <c r="DNH56" s="112"/>
      <c r="DNI56" s="112"/>
      <c r="DNJ56" s="112"/>
      <c r="DNK56" s="112"/>
      <c r="DNL56" s="112"/>
      <c r="DNM56" s="112"/>
      <c r="DNN56" s="112"/>
      <c r="DNO56" s="112"/>
      <c r="DNP56" s="112"/>
      <c r="DNQ56" s="112"/>
      <c r="DNR56" s="112"/>
      <c r="DNS56" s="112"/>
      <c r="DNT56" s="112"/>
      <c r="DNU56" s="112"/>
      <c r="DNV56" s="112"/>
      <c r="DNW56" s="112"/>
      <c r="DNX56" s="112"/>
      <c r="DNY56" s="112"/>
      <c r="DNZ56" s="112"/>
      <c r="DOA56" s="112"/>
      <c r="DOB56" s="112"/>
      <c r="DOC56" s="112"/>
      <c r="DOD56" s="112"/>
      <c r="DOE56" s="112"/>
      <c r="DOF56" s="112"/>
      <c r="DOG56" s="112"/>
      <c r="DOH56" s="112"/>
      <c r="DOI56" s="112"/>
      <c r="DOJ56" s="112"/>
      <c r="DOK56" s="112"/>
      <c r="DOL56" s="112"/>
      <c r="DOM56" s="112"/>
      <c r="DON56" s="112"/>
      <c r="DOO56" s="112"/>
      <c r="DOP56" s="112"/>
      <c r="DOQ56" s="112"/>
      <c r="DOR56" s="112"/>
      <c r="DOS56" s="112"/>
      <c r="DOT56" s="112"/>
      <c r="DOU56" s="112"/>
      <c r="DOV56" s="112"/>
      <c r="DOW56" s="112"/>
      <c r="DOX56" s="112"/>
      <c r="DOY56" s="112"/>
      <c r="DOZ56" s="112"/>
      <c r="DPA56" s="112"/>
      <c r="DPB56" s="112"/>
      <c r="DPC56" s="112"/>
      <c r="DPD56" s="112"/>
      <c r="DPE56" s="112"/>
      <c r="DPF56" s="112"/>
      <c r="DPG56" s="112"/>
      <c r="DPH56" s="112"/>
      <c r="DPI56" s="112"/>
      <c r="DPJ56" s="112"/>
      <c r="DPK56" s="112"/>
      <c r="DPL56" s="112"/>
      <c r="DPM56" s="112"/>
      <c r="DPN56" s="112"/>
      <c r="DPO56" s="112"/>
      <c r="DPP56" s="112"/>
      <c r="DPQ56" s="112"/>
      <c r="DPR56" s="112"/>
      <c r="DPS56" s="112"/>
      <c r="DPT56" s="112"/>
      <c r="DPU56" s="112"/>
      <c r="DPV56" s="112"/>
      <c r="DPW56" s="112"/>
      <c r="DPX56" s="112"/>
      <c r="DPY56" s="112"/>
      <c r="DPZ56" s="112"/>
      <c r="DQA56" s="112"/>
      <c r="DQB56" s="112"/>
      <c r="DQC56" s="112"/>
      <c r="DQD56" s="112"/>
      <c r="DQE56" s="112"/>
      <c r="DQF56" s="112"/>
      <c r="DQG56" s="112"/>
      <c r="DQH56" s="112"/>
      <c r="DQI56" s="112"/>
      <c r="DQJ56" s="112"/>
      <c r="DQK56" s="112"/>
      <c r="DQL56" s="112"/>
      <c r="DQM56" s="112"/>
      <c r="DQN56" s="112"/>
      <c r="DQO56" s="112"/>
      <c r="DQP56" s="112"/>
      <c r="DQQ56" s="112"/>
      <c r="DQR56" s="112"/>
      <c r="DQS56" s="112"/>
      <c r="DQT56" s="112"/>
      <c r="DQU56" s="112"/>
      <c r="DQV56" s="112"/>
      <c r="DQW56" s="112"/>
      <c r="DQX56" s="112"/>
      <c r="DQY56" s="112"/>
      <c r="DQZ56" s="112"/>
      <c r="DRA56" s="112"/>
      <c r="DRB56" s="112"/>
      <c r="DRC56" s="112"/>
      <c r="DRD56" s="112"/>
      <c r="DRE56" s="112"/>
      <c r="DRF56" s="112"/>
      <c r="DRG56" s="112"/>
      <c r="DRH56" s="112"/>
      <c r="DRI56" s="112"/>
      <c r="DRJ56" s="112"/>
      <c r="DRK56" s="112"/>
      <c r="DRL56" s="112"/>
      <c r="DRM56" s="112"/>
      <c r="DRN56" s="112"/>
      <c r="DRO56" s="112"/>
      <c r="DRP56" s="112"/>
      <c r="DRQ56" s="112"/>
      <c r="DRR56" s="112"/>
      <c r="DRS56" s="112"/>
      <c r="DRT56" s="112"/>
      <c r="DRU56" s="112"/>
      <c r="DRV56" s="112"/>
      <c r="DRW56" s="112"/>
      <c r="DRX56" s="112"/>
      <c r="DRY56" s="112"/>
      <c r="DRZ56" s="112"/>
      <c r="DSA56" s="112"/>
      <c r="DSB56" s="112"/>
      <c r="DSC56" s="112"/>
      <c r="DSD56" s="112"/>
      <c r="DSE56" s="112"/>
      <c r="DSF56" s="112"/>
      <c r="DSG56" s="112"/>
      <c r="DSH56" s="112"/>
      <c r="DSI56" s="112"/>
      <c r="DSJ56" s="112"/>
      <c r="DSK56" s="112"/>
      <c r="DSL56" s="112"/>
      <c r="DSM56" s="112"/>
      <c r="DSN56" s="112"/>
      <c r="DSO56" s="112"/>
      <c r="DSP56" s="112"/>
      <c r="DSQ56" s="112"/>
      <c r="DSR56" s="112"/>
      <c r="DSS56" s="112"/>
      <c r="DST56" s="112"/>
      <c r="DSU56" s="112"/>
      <c r="DSV56" s="112"/>
      <c r="DSW56" s="112"/>
      <c r="DSX56" s="112"/>
      <c r="DSY56" s="112"/>
      <c r="DSZ56" s="112"/>
      <c r="DTA56" s="112"/>
      <c r="DTB56" s="112"/>
      <c r="DTC56" s="112"/>
      <c r="DTD56" s="112"/>
      <c r="DTE56" s="112"/>
      <c r="DTF56" s="112"/>
      <c r="DTG56" s="112"/>
      <c r="DTH56" s="112"/>
      <c r="DTI56" s="112"/>
      <c r="DTJ56" s="112"/>
      <c r="DTK56" s="112"/>
      <c r="DTL56" s="112"/>
      <c r="DTM56" s="112"/>
      <c r="DTN56" s="112"/>
      <c r="DTO56" s="112"/>
      <c r="DTP56" s="112"/>
      <c r="DTQ56" s="112"/>
      <c r="DTR56" s="112"/>
      <c r="DTS56" s="112"/>
      <c r="DTT56" s="112"/>
      <c r="DTU56" s="112"/>
      <c r="DTV56" s="112"/>
      <c r="DTW56" s="112"/>
      <c r="DTX56" s="112"/>
      <c r="DTY56" s="112"/>
      <c r="DTZ56" s="112"/>
      <c r="DUA56" s="112"/>
      <c r="DUB56" s="112"/>
      <c r="DUC56" s="112"/>
      <c r="DUD56" s="112"/>
      <c r="DUE56" s="112"/>
      <c r="DUF56" s="112"/>
      <c r="DUG56" s="112"/>
      <c r="DUH56" s="112"/>
      <c r="DUI56" s="112"/>
      <c r="DUJ56" s="112"/>
      <c r="DUK56" s="112"/>
      <c r="DUL56" s="112"/>
      <c r="DUM56" s="112"/>
      <c r="DUN56" s="112"/>
      <c r="DUO56" s="112"/>
      <c r="DUP56" s="112"/>
      <c r="DUQ56" s="112"/>
      <c r="DUR56" s="112"/>
      <c r="DUS56" s="112"/>
      <c r="DUT56" s="112"/>
      <c r="DUU56" s="112"/>
      <c r="DUV56" s="112"/>
      <c r="DUW56" s="112"/>
      <c r="DUX56" s="112"/>
      <c r="DUY56" s="112"/>
      <c r="DUZ56" s="112"/>
      <c r="DVA56" s="112"/>
      <c r="DVB56" s="112"/>
      <c r="DVC56" s="112"/>
      <c r="DVD56" s="112"/>
      <c r="DVE56" s="112"/>
      <c r="DVF56" s="112"/>
      <c r="DVG56" s="112"/>
      <c r="DVH56" s="112"/>
      <c r="DVI56" s="112"/>
      <c r="DVJ56" s="112"/>
      <c r="DVK56" s="112"/>
      <c r="DVL56" s="112"/>
      <c r="DVM56" s="112"/>
      <c r="DVN56" s="112"/>
      <c r="DVO56" s="112"/>
      <c r="DVP56" s="112"/>
      <c r="DVQ56" s="112"/>
      <c r="DVR56" s="112"/>
      <c r="DVS56" s="112"/>
      <c r="DVT56" s="112"/>
      <c r="DVU56" s="112"/>
      <c r="DVV56" s="112"/>
      <c r="DVW56" s="112"/>
      <c r="DVX56" s="112"/>
      <c r="DVY56" s="112"/>
      <c r="DVZ56" s="112"/>
      <c r="DWA56" s="112"/>
      <c r="DWB56" s="112"/>
      <c r="DWC56" s="112"/>
      <c r="DWD56" s="112"/>
      <c r="DWE56" s="112"/>
      <c r="DWF56" s="112"/>
      <c r="DWG56" s="112"/>
      <c r="DWH56" s="112"/>
      <c r="DWI56" s="112"/>
      <c r="DWJ56" s="112"/>
      <c r="DWK56" s="112"/>
      <c r="DWL56" s="112"/>
      <c r="DWM56" s="112"/>
      <c r="DWN56" s="112"/>
      <c r="DWO56" s="112"/>
      <c r="DWP56" s="112"/>
      <c r="DWQ56" s="112"/>
      <c r="DWR56" s="112"/>
      <c r="DWS56" s="112"/>
      <c r="DWT56" s="112"/>
      <c r="DWU56" s="112"/>
      <c r="DWV56" s="112"/>
      <c r="DWW56" s="112"/>
      <c r="DWX56" s="112"/>
      <c r="DWY56" s="112"/>
      <c r="DWZ56" s="112"/>
      <c r="DXA56" s="112"/>
      <c r="DXB56" s="112"/>
      <c r="DXC56" s="112"/>
      <c r="DXD56" s="112"/>
      <c r="DXE56" s="112"/>
      <c r="DXF56" s="112"/>
      <c r="DXG56" s="112"/>
      <c r="DXH56" s="112"/>
      <c r="DXI56" s="112"/>
      <c r="DXJ56" s="112"/>
      <c r="DXK56" s="112"/>
      <c r="DXL56" s="112"/>
      <c r="DXM56" s="112"/>
      <c r="DXN56" s="112"/>
      <c r="DXO56" s="112"/>
      <c r="DXP56" s="112"/>
      <c r="DXQ56" s="112"/>
      <c r="DXR56" s="112"/>
      <c r="DXS56" s="112"/>
      <c r="DXT56" s="112"/>
      <c r="DXU56" s="112"/>
      <c r="DXV56" s="112"/>
      <c r="DXW56" s="112"/>
      <c r="DXX56" s="112"/>
      <c r="DXY56" s="112"/>
      <c r="DXZ56" s="112"/>
      <c r="DYA56" s="112"/>
      <c r="DYB56" s="112"/>
      <c r="DYC56" s="112"/>
      <c r="DYD56" s="112"/>
      <c r="DYE56" s="112"/>
      <c r="DYF56" s="112"/>
      <c r="DYG56" s="112"/>
      <c r="DYH56" s="112"/>
      <c r="DYI56" s="112"/>
      <c r="DYJ56" s="112"/>
      <c r="DYK56" s="112"/>
      <c r="DYL56" s="112"/>
      <c r="DYM56" s="112"/>
      <c r="DYN56" s="112"/>
      <c r="DYO56" s="112"/>
      <c r="DYP56" s="112"/>
      <c r="DYQ56" s="112"/>
      <c r="DYR56" s="112"/>
      <c r="DYS56" s="112"/>
      <c r="DYT56" s="112"/>
      <c r="DYU56" s="112"/>
      <c r="DYV56" s="112"/>
      <c r="DYW56" s="112"/>
      <c r="DYX56" s="112"/>
      <c r="DYY56" s="112"/>
      <c r="DYZ56" s="112"/>
      <c r="DZA56" s="112"/>
      <c r="DZB56" s="112"/>
      <c r="DZC56" s="112"/>
      <c r="DZD56" s="112"/>
      <c r="DZE56" s="112"/>
      <c r="DZF56" s="112"/>
      <c r="DZG56" s="112"/>
      <c r="DZH56" s="112"/>
      <c r="DZI56" s="112"/>
      <c r="DZJ56" s="112"/>
      <c r="DZK56" s="112"/>
      <c r="DZL56" s="112"/>
      <c r="DZM56" s="112"/>
      <c r="DZN56" s="112"/>
      <c r="DZO56" s="112"/>
      <c r="DZP56" s="112"/>
      <c r="DZQ56" s="112"/>
      <c r="DZR56" s="112"/>
      <c r="DZS56" s="112"/>
      <c r="DZT56" s="112"/>
      <c r="DZU56" s="112"/>
      <c r="DZV56" s="112"/>
      <c r="DZW56" s="112"/>
      <c r="DZX56" s="112"/>
      <c r="DZY56" s="112"/>
      <c r="DZZ56" s="112"/>
      <c r="EAA56" s="112"/>
      <c r="EAB56" s="112"/>
      <c r="EAC56" s="112"/>
      <c r="EAD56" s="112"/>
      <c r="EAE56" s="112"/>
      <c r="EAF56" s="112"/>
      <c r="EAG56" s="112"/>
      <c r="EAH56" s="112"/>
      <c r="EAI56" s="112"/>
      <c r="EAJ56" s="112"/>
      <c r="EAK56" s="112"/>
      <c r="EAL56" s="112"/>
      <c r="EAM56" s="112"/>
      <c r="EAN56" s="112"/>
      <c r="EAO56" s="112"/>
      <c r="EAP56" s="112"/>
      <c r="EAQ56" s="112"/>
      <c r="EAR56" s="112"/>
      <c r="EAS56" s="112"/>
      <c r="EAT56" s="112"/>
      <c r="EAU56" s="112"/>
      <c r="EAV56" s="112"/>
      <c r="EAW56" s="112"/>
      <c r="EAX56" s="112"/>
      <c r="EAY56" s="112"/>
      <c r="EAZ56" s="112"/>
      <c r="EBA56" s="112"/>
      <c r="EBB56" s="112"/>
      <c r="EBC56" s="112"/>
      <c r="EBD56" s="112"/>
      <c r="EBE56" s="112"/>
      <c r="EBF56" s="112"/>
      <c r="EBG56" s="112"/>
      <c r="EBH56" s="112"/>
      <c r="EBI56" s="112"/>
      <c r="EBJ56" s="112"/>
      <c r="EBK56" s="112"/>
      <c r="EBL56" s="112"/>
      <c r="EBM56" s="112"/>
      <c r="EBN56" s="112"/>
      <c r="EBO56" s="112"/>
      <c r="EBP56" s="112"/>
      <c r="EBQ56" s="112"/>
      <c r="EBR56" s="112"/>
      <c r="EBS56" s="112"/>
      <c r="EBT56" s="112"/>
      <c r="EBU56" s="112"/>
      <c r="EBV56" s="112"/>
      <c r="EBW56" s="112"/>
      <c r="EBX56" s="112"/>
      <c r="EBY56" s="112"/>
      <c r="EBZ56" s="112"/>
      <c r="ECA56" s="112"/>
      <c r="ECB56" s="112"/>
      <c r="ECC56" s="112"/>
      <c r="ECD56" s="112"/>
      <c r="ECE56" s="112"/>
      <c r="ECF56" s="112"/>
      <c r="ECG56" s="112"/>
      <c r="ECH56" s="112"/>
      <c r="ECI56" s="112"/>
      <c r="ECJ56" s="112"/>
      <c r="ECK56" s="112"/>
      <c r="ECL56" s="112"/>
      <c r="ECM56" s="112"/>
      <c r="ECN56" s="112"/>
      <c r="ECO56" s="112"/>
      <c r="ECP56" s="112"/>
      <c r="ECQ56" s="112"/>
      <c r="ECR56" s="112"/>
      <c r="ECS56" s="112"/>
      <c r="ECT56" s="112"/>
      <c r="ECU56" s="112"/>
      <c r="ECV56" s="112"/>
      <c r="ECW56" s="112"/>
      <c r="ECX56" s="112"/>
      <c r="ECY56" s="112"/>
      <c r="ECZ56" s="112"/>
      <c r="EDA56" s="112"/>
      <c r="EDB56" s="112"/>
      <c r="EDC56" s="112"/>
      <c r="EDD56" s="112"/>
      <c r="EDE56" s="112"/>
      <c r="EDF56" s="112"/>
      <c r="EDG56" s="112"/>
      <c r="EDH56" s="112"/>
      <c r="EDI56" s="112"/>
      <c r="EDJ56" s="112"/>
      <c r="EDK56" s="112"/>
      <c r="EDL56" s="112"/>
      <c r="EDM56" s="112"/>
      <c r="EDN56" s="112"/>
      <c r="EDO56" s="112"/>
      <c r="EDP56" s="112"/>
      <c r="EDQ56" s="112"/>
      <c r="EDR56" s="112"/>
      <c r="EDS56" s="112"/>
      <c r="EDT56" s="112"/>
      <c r="EDU56" s="112"/>
      <c r="EDV56" s="112"/>
      <c r="EDW56" s="112"/>
      <c r="EDX56" s="112"/>
      <c r="EDY56" s="112"/>
      <c r="EDZ56" s="112"/>
      <c r="EEA56" s="112"/>
      <c r="EEB56" s="112"/>
      <c r="EEC56" s="112"/>
      <c r="EED56" s="112"/>
      <c r="EEE56" s="112"/>
      <c r="EEF56" s="112"/>
      <c r="EEG56" s="112"/>
      <c r="EEH56" s="112"/>
      <c r="EEI56" s="112"/>
      <c r="EEJ56" s="112"/>
      <c r="EEK56" s="112"/>
      <c r="EEL56" s="112"/>
      <c r="EEM56" s="112"/>
      <c r="EEN56" s="112"/>
      <c r="EEO56" s="112"/>
      <c r="EEP56" s="112"/>
      <c r="EEQ56" s="112"/>
      <c r="EER56" s="112"/>
      <c r="EES56" s="112"/>
      <c r="EET56" s="112"/>
      <c r="EEU56" s="112"/>
      <c r="EEV56" s="112"/>
      <c r="EEW56" s="112"/>
      <c r="EEX56" s="112"/>
      <c r="EEY56" s="112"/>
      <c r="EEZ56" s="112"/>
      <c r="EFA56" s="112"/>
      <c r="EFB56" s="112"/>
      <c r="EFC56" s="112"/>
      <c r="EFD56" s="112"/>
      <c r="EFE56" s="112"/>
      <c r="EFF56" s="112"/>
      <c r="EFG56" s="112"/>
      <c r="EFH56" s="112"/>
      <c r="EFI56" s="112"/>
      <c r="EFJ56" s="112"/>
      <c r="EFK56" s="112"/>
      <c r="EFL56" s="112"/>
      <c r="EFM56" s="112"/>
      <c r="EFN56" s="112"/>
      <c r="EFO56" s="112"/>
      <c r="EFP56" s="112"/>
      <c r="EFQ56" s="112"/>
      <c r="EFR56" s="112"/>
      <c r="EFS56" s="112"/>
      <c r="EFT56" s="112"/>
      <c r="EFU56" s="112"/>
      <c r="EFV56" s="112"/>
      <c r="EFW56" s="112"/>
      <c r="EFX56" s="112"/>
      <c r="EFY56" s="112"/>
      <c r="EFZ56" s="112"/>
      <c r="EGA56" s="112"/>
      <c r="EGB56" s="112"/>
      <c r="EGC56" s="112"/>
      <c r="EGD56" s="112"/>
      <c r="EGE56" s="112"/>
      <c r="EGF56" s="112"/>
      <c r="EGG56" s="112"/>
      <c r="EGH56" s="112"/>
      <c r="EGI56" s="112"/>
      <c r="EGJ56" s="112"/>
      <c r="EGK56" s="112"/>
      <c r="EGL56" s="112"/>
      <c r="EGM56" s="112"/>
      <c r="EGN56" s="112"/>
      <c r="EGO56" s="112"/>
      <c r="EGP56" s="112"/>
      <c r="EGQ56" s="112"/>
      <c r="EGR56" s="112"/>
      <c r="EGS56" s="112"/>
      <c r="EGT56" s="112"/>
      <c r="EGU56" s="112"/>
      <c r="EGV56" s="112"/>
      <c r="EGW56" s="112"/>
      <c r="EGX56" s="112"/>
      <c r="EGY56" s="112"/>
      <c r="EGZ56" s="112"/>
      <c r="EHA56" s="112"/>
      <c r="EHB56" s="112"/>
      <c r="EHC56" s="112"/>
      <c r="EHD56" s="112"/>
      <c r="EHE56" s="112"/>
      <c r="EHF56" s="112"/>
      <c r="EHG56" s="112"/>
      <c r="EHH56" s="112"/>
      <c r="EHI56" s="112"/>
      <c r="EHJ56" s="112"/>
      <c r="EHK56" s="112"/>
      <c r="EHL56" s="112"/>
      <c r="EHM56" s="112"/>
      <c r="EHN56" s="112"/>
      <c r="EHO56" s="112"/>
      <c r="EHP56" s="112"/>
      <c r="EHQ56" s="112"/>
      <c r="EHR56" s="112"/>
      <c r="EHS56" s="112"/>
      <c r="EHT56" s="112"/>
      <c r="EHU56" s="112"/>
      <c r="EHV56" s="112"/>
      <c r="EHW56" s="112"/>
      <c r="EHX56" s="112"/>
      <c r="EHY56" s="112"/>
      <c r="EHZ56" s="112"/>
      <c r="EIA56" s="112"/>
      <c r="EIB56" s="112"/>
      <c r="EIC56" s="112"/>
      <c r="EID56" s="112"/>
      <c r="EIE56" s="112"/>
      <c r="EIF56" s="112"/>
      <c r="EIG56" s="112"/>
      <c r="EIH56" s="112"/>
      <c r="EII56" s="112"/>
      <c r="EIJ56" s="112"/>
      <c r="EIK56" s="112"/>
      <c r="EIL56" s="112"/>
      <c r="EIM56" s="112"/>
      <c r="EIN56" s="112"/>
      <c r="EIO56" s="112"/>
      <c r="EIP56" s="112"/>
      <c r="EIQ56" s="112"/>
      <c r="EIR56" s="112"/>
      <c r="EIS56" s="112"/>
      <c r="EIT56" s="112"/>
      <c r="EIU56" s="112"/>
      <c r="EIV56" s="112"/>
      <c r="EIW56" s="112"/>
      <c r="EIX56" s="112"/>
      <c r="EIY56" s="112"/>
      <c r="EIZ56" s="112"/>
      <c r="EJA56" s="112"/>
      <c r="EJB56" s="112"/>
      <c r="EJC56" s="112"/>
      <c r="EJD56" s="112"/>
      <c r="EJE56" s="112"/>
      <c r="EJF56" s="112"/>
      <c r="EJG56" s="112"/>
      <c r="EJH56" s="112"/>
      <c r="EJI56" s="112"/>
      <c r="EJJ56" s="112"/>
      <c r="EJK56" s="112"/>
      <c r="EJL56" s="112"/>
      <c r="EJM56" s="112"/>
      <c r="EJN56" s="112"/>
      <c r="EJO56" s="112"/>
      <c r="EJP56" s="112"/>
      <c r="EJQ56" s="112"/>
      <c r="EJR56" s="112"/>
      <c r="EJS56" s="112"/>
      <c r="EJT56" s="112"/>
      <c r="EJU56" s="112"/>
      <c r="EJV56" s="112"/>
      <c r="EJW56" s="112"/>
      <c r="EJX56" s="112"/>
      <c r="EJY56" s="112"/>
      <c r="EJZ56" s="112"/>
      <c r="EKA56" s="112"/>
      <c r="EKB56" s="112"/>
      <c r="EKC56" s="112"/>
      <c r="EKD56" s="112"/>
      <c r="EKE56" s="112"/>
      <c r="EKF56" s="112"/>
      <c r="EKG56" s="112"/>
      <c r="EKH56" s="112"/>
      <c r="EKI56" s="112"/>
      <c r="EKJ56" s="112"/>
      <c r="EKK56" s="112"/>
      <c r="EKL56" s="112"/>
      <c r="EKM56" s="112"/>
      <c r="EKN56" s="112"/>
      <c r="EKO56" s="112"/>
      <c r="EKP56" s="112"/>
      <c r="EKQ56" s="112"/>
      <c r="EKR56" s="112"/>
      <c r="EKS56" s="112"/>
      <c r="EKT56" s="112"/>
      <c r="EKU56" s="112"/>
      <c r="EKV56" s="112"/>
      <c r="EKW56" s="112"/>
      <c r="EKX56" s="112"/>
      <c r="EKY56" s="112"/>
      <c r="EKZ56" s="112"/>
      <c r="ELA56" s="112"/>
      <c r="ELB56" s="112"/>
      <c r="ELC56" s="112"/>
      <c r="ELD56" s="112"/>
      <c r="ELE56" s="112"/>
      <c r="ELF56" s="112"/>
      <c r="ELG56" s="112"/>
      <c r="ELH56" s="112"/>
      <c r="ELI56" s="112"/>
      <c r="ELJ56" s="112"/>
      <c r="ELK56" s="112"/>
      <c r="ELL56" s="112"/>
      <c r="ELM56" s="112"/>
      <c r="ELN56" s="112"/>
      <c r="ELO56" s="112"/>
      <c r="ELP56" s="112"/>
      <c r="ELQ56" s="112"/>
      <c r="ELR56" s="112"/>
      <c r="ELS56" s="112"/>
      <c r="ELT56" s="112"/>
      <c r="ELU56" s="112"/>
      <c r="ELV56" s="112"/>
      <c r="ELW56" s="112"/>
      <c r="ELX56" s="112"/>
      <c r="ELY56" s="112"/>
      <c r="ELZ56" s="112"/>
      <c r="EMA56" s="112"/>
      <c r="EMB56" s="112"/>
      <c r="EMC56" s="112"/>
      <c r="EMD56" s="112"/>
      <c r="EME56" s="112"/>
      <c r="EMF56" s="112"/>
      <c r="EMG56" s="112"/>
      <c r="EMH56" s="112"/>
      <c r="EMI56" s="112"/>
      <c r="EMJ56" s="112"/>
      <c r="EMK56" s="112"/>
      <c r="EML56" s="112"/>
      <c r="EMM56" s="112"/>
      <c r="EMN56" s="112"/>
      <c r="EMO56" s="112"/>
      <c r="EMP56" s="112"/>
      <c r="EMQ56" s="112"/>
      <c r="EMR56" s="112"/>
      <c r="EMS56" s="112"/>
      <c r="EMT56" s="112"/>
      <c r="EMU56" s="112"/>
      <c r="EMV56" s="112"/>
      <c r="EMW56" s="112"/>
      <c r="EMX56" s="112"/>
      <c r="EMY56" s="112"/>
      <c r="EMZ56" s="112"/>
      <c r="ENA56" s="112"/>
      <c r="ENB56" s="112"/>
      <c r="ENC56" s="112"/>
      <c r="END56" s="112"/>
      <c r="ENE56" s="112"/>
      <c r="ENF56" s="112"/>
      <c r="ENG56" s="112"/>
      <c r="ENH56" s="112"/>
      <c r="ENI56" s="112"/>
      <c r="ENJ56" s="112"/>
      <c r="ENK56" s="112"/>
      <c r="ENL56" s="112"/>
      <c r="ENM56" s="112"/>
      <c r="ENN56" s="112"/>
      <c r="ENO56" s="112"/>
      <c r="ENP56" s="112"/>
      <c r="ENQ56" s="112"/>
      <c r="ENR56" s="112"/>
      <c r="ENS56" s="112"/>
      <c r="ENT56" s="112"/>
      <c r="ENU56" s="112"/>
      <c r="ENV56" s="112"/>
      <c r="ENW56" s="112"/>
      <c r="ENX56" s="112"/>
      <c r="ENY56" s="112"/>
      <c r="ENZ56" s="112"/>
      <c r="EOA56" s="112"/>
      <c r="EOB56" s="112"/>
      <c r="EOC56" s="112"/>
      <c r="EOD56" s="112"/>
      <c r="EOE56" s="112"/>
      <c r="EOF56" s="112"/>
      <c r="EOG56" s="112"/>
      <c r="EOH56" s="112"/>
      <c r="EOI56" s="112"/>
      <c r="EOJ56" s="112"/>
      <c r="EOK56" s="112"/>
      <c r="EOL56" s="112"/>
      <c r="EOM56" s="112"/>
      <c r="EON56" s="112"/>
      <c r="EOO56" s="112"/>
      <c r="EOP56" s="112"/>
      <c r="EOQ56" s="112"/>
      <c r="EOR56" s="112"/>
      <c r="EOS56" s="112"/>
      <c r="EOT56" s="112"/>
      <c r="EOU56" s="112"/>
      <c r="EOV56" s="112"/>
      <c r="EOW56" s="112"/>
      <c r="EOX56" s="112"/>
      <c r="EOY56" s="112"/>
      <c r="EOZ56" s="112"/>
      <c r="EPA56" s="112"/>
      <c r="EPB56" s="112"/>
      <c r="EPC56" s="112"/>
      <c r="EPD56" s="112"/>
      <c r="EPE56" s="112"/>
      <c r="EPF56" s="112"/>
      <c r="EPG56" s="112"/>
      <c r="EPH56" s="112"/>
      <c r="EPI56" s="112"/>
      <c r="EPJ56" s="112"/>
      <c r="EPK56" s="112"/>
      <c r="EPL56" s="112"/>
      <c r="EPM56" s="112"/>
      <c r="EPN56" s="112"/>
      <c r="EPO56" s="112"/>
      <c r="EPP56" s="112"/>
      <c r="EPQ56" s="112"/>
      <c r="EPR56" s="112"/>
      <c r="EPS56" s="112"/>
      <c r="EPT56" s="112"/>
      <c r="EPU56" s="112"/>
      <c r="EPV56" s="112"/>
      <c r="EPW56" s="112"/>
      <c r="EPX56" s="112"/>
      <c r="EPY56" s="112"/>
      <c r="EPZ56" s="112"/>
      <c r="EQA56" s="112"/>
      <c r="EQB56" s="112"/>
      <c r="EQC56" s="112"/>
      <c r="EQD56" s="112"/>
      <c r="EQE56" s="112"/>
      <c r="EQF56" s="112"/>
      <c r="EQG56" s="112"/>
      <c r="EQH56" s="112"/>
      <c r="EQI56" s="112"/>
      <c r="EQJ56" s="112"/>
      <c r="EQK56" s="112"/>
      <c r="EQL56" s="112"/>
      <c r="EQM56" s="112"/>
      <c r="EQN56" s="112"/>
      <c r="EQO56" s="112"/>
      <c r="EQP56" s="112"/>
      <c r="EQQ56" s="112"/>
      <c r="EQR56" s="112"/>
      <c r="EQS56" s="112"/>
      <c r="EQT56" s="112"/>
      <c r="EQU56" s="112"/>
      <c r="EQV56" s="112"/>
      <c r="EQW56" s="112"/>
      <c r="EQX56" s="112"/>
      <c r="EQY56" s="112"/>
      <c r="EQZ56" s="112"/>
      <c r="ERA56" s="112"/>
      <c r="ERB56" s="112"/>
      <c r="ERC56" s="112"/>
      <c r="ERD56" s="112"/>
      <c r="ERE56" s="112"/>
      <c r="ERF56" s="112"/>
      <c r="ERG56" s="112"/>
      <c r="ERH56" s="112"/>
      <c r="ERI56" s="112"/>
      <c r="ERJ56" s="112"/>
      <c r="ERK56" s="112"/>
      <c r="ERL56" s="112"/>
      <c r="ERM56" s="112"/>
      <c r="ERN56" s="112"/>
      <c r="ERO56" s="112"/>
      <c r="ERP56" s="112"/>
      <c r="ERQ56" s="112"/>
      <c r="ERR56" s="112"/>
      <c r="ERS56" s="112"/>
      <c r="ERT56" s="112"/>
      <c r="ERU56" s="112"/>
      <c r="ERV56" s="112"/>
      <c r="ERW56" s="112"/>
      <c r="ERX56" s="112"/>
      <c r="ERY56" s="112"/>
      <c r="ERZ56" s="112"/>
      <c r="ESA56" s="112"/>
      <c r="ESB56" s="112"/>
      <c r="ESC56" s="112"/>
      <c r="ESD56" s="112"/>
      <c r="ESE56" s="112"/>
      <c r="ESF56" s="112"/>
      <c r="ESG56" s="112"/>
      <c r="ESH56" s="112"/>
      <c r="ESI56" s="112"/>
      <c r="ESJ56" s="112"/>
      <c r="ESK56" s="112"/>
      <c r="ESL56" s="112"/>
      <c r="ESM56" s="112"/>
      <c r="ESN56" s="112"/>
      <c r="ESO56" s="112"/>
      <c r="ESP56" s="112"/>
      <c r="ESQ56" s="112"/>
      <c r="ESR56" s="112"/>
      <c r="ESS56" s="112"/>
      <c r="EST56" s="112"/>
      <c r="ESU56" s="112"/>
      <c r="ESV56" s="112"/>
      <c r="ESW56" s="112"/>
      <c r="ESX56" s="112"/>
      <c r="ESY56" s="112"/>
      <c r="ESZ56" s="112"/>
      <c r="ETA56" s="112"/>
      <c r="ETB56" s="112"/>
      <c r="ETC56" s="112"/>
      <c r="ETD56" s="112"/>
      <c r="ETE56" s="112"/>
      <c r="ETF56" s="112"/>
      <c r="ETG56" s="112"/>
      <c r="ETH56" s="112"/>
      <c r="ETI56" s="112"/>
      <c r="ETJ56" s="112"/>
      <c r="ETK56" s="112"/>
      <c r="ETL56" s="112"/>
      <c r="ETM56" s="112"/>
      <c r="ETN56" s="112"/>
      <c r="ETO56" s="112"/>
      <c r="ETP56" s="112"/>
      <c r="ETQ56" s="112"/>
      <c r="ETR56" s="112"/>
      <c r="ETS56" s="112"/>
      <c r="ETT56" s="112"/>
      <c r="ETU56" s="112"/>
      <c r="ETV56" s="112"/>
      <c r="ETW56" s="112"/>
      <c r="ETX56" s="112"/>
      <c r="ETY56" s="112"/>
      <c r="ETZ56" s="112"/>
      <c r="EUA56" s="112"/>
      <c r="EUB56" s="112"/>
      <c r="EUC56" s="112"/>
      <c r="EUD56" s="112"/>
      <c r="EUE56" s="112"/>
      <c r="EUF56" s="112"/>
      <c r="EUG56" s="112"/>
      <c r="EUH56" s="112"/>
      <c r="EUI56" s="112"/>
      <c r="EUJ56" s="112"/>
      <c r="EUK56" s="112"/>
      <c r="EUL56" s="112"/>
      <c r="EUM56" s="112"/>
      <c r="EUN56" s="112"/>
      <c r="EUO56" s="112"/>
      <c r="EUP56" s="112"/>
      <c r="EUQ56" s="112"/>
      <c r="EUR56" s="112"/>
      <c r="EUS56" s="112"/>
      <c r="EUT56" s="112"/>
      <c r="EUU56" s="112"/>
      <c r="EUV56" s="112"/>
      <c r="EUW56" s="112"/>
      <c r="EUX56" s="112"/>
      <c r="EUY56" s="112"/>
      <c r="EUZ56" s="112"/>
      <c r="EVA56" s="112"/>
      <c r="EVB56" s="112"/>
      <c r="EVC56" s="112"/>
      <c r="EVD56" s="112"/>
      <c r="EVE56" s="112"/>
      <c r="EVF56" s="112"/>
      <c r="EVG56" s="112"/>
      <c r="EVH56" s="112"/>
      <c r="EVI56" s="112"/>
      <c r="EVJ56" s="112"/>
      <c r="EVK56" s="112"/>
      <c r="EVL56" s="112"/>
      <c r="EVM56" s="112"/>
      <c r="EVN56" s="112"/>
      <c r="EVO56" s="112"/>
      <c r="EVP56" s="112"/>
      <c r="EVQ56" s="112"/>
      <c r="EVR56" s="112"/>
      <c r="EVS56" s="112"/>
      <c r="EVT56" s="112"/>
      <c r="EVU56" s="112"/>
      <c r="EVV56" s="112"/>
      <c r="EVW56" s="112"/>
      <c r="EVX56" s="112"/>
      <c r="EVY56" s="112"/>
      <c r="EVZ56" s="112"/>
      <c r="EWA56" s="112"/>
      <c r="EWB56" s="112"/>
      <c r="EWC56" s="112"/>
      <c r="EWD56" s="112"/>
      <c r="EWE56" s="112"/>
      <c r="EWF56" s="112"/>
      <c r="EWG56" s="112"/>
      <c r="EWH56" s="112"/>
      <c r="EWI56" s="112"/>
      <c r="EWJ56" s="112"/>
      <c r="EWK56" s="112"/>
      <c r="EWL56" s="112"/>
      <c r="EWM56" s="112"/>
      <c r="EWN56" s="112"/>
      <c r="EWO56" s="112"/>
      <c r="EWP56" s="112"/>
      <c r="EWQ56" s="112"/>
      <c r="EWR56" s="112"/>
      <c r="EWS56" s="112"/>
      <c r="EWT56" s="112"/>
      <c r="EWU56" s="112"/>
      <c r="EWV56" s="112"/>
      <c r="EWW56" s="112"/>
      <c r="EWX56" s="112"/>
      <c r="EWY56" s="112"/>
      <c r="EWZ56" s="112"/>
      <c r="EXA56" s="112"/>
      <c r="EXB56" s="112"/>
      <c r="EXC56" s="112"/>
      <c r="EXD56" s="112"/>
      <c r="EXE56" s="112"/>
      <c r="EXF56" s="112"/>
      <c r="EXG56" s="112"/>
      <c r="EXH56" s="112"/>
      <c r="EXI56" s="112"/>
      <c r="EXJ56" s="112"/>
      <c r="EXK56" s="112"/>
      <c r="EXL56" s="112"/>
      <c r="EXM56" s="112"/>
      <c r="EXN56" s="112"/>
      <c r="EXO56" s="112"/>
      <c r="EXP56" s="112"/>
      <c r="EXQ56" s="112"/>
      <c r="EXR56" s="112"/>
      <c r="EXS56" s="112"/>
      <c r="EXT56" s="112"/>
      <c r="EXU56" s="112"/>
      <c r="EXV56" s="112"/>
      <c r="EXW56" s="112"/>
      <c r="EXX56" s="112"/>
      <c r="EXY56" s="112"/>
      <c r="EXZ56" s="112"/>
      <c r="EYA56" s="112"/>
      <c r="EYB56" s="112"/>
      <c r="EYC56" s="112"/>
      <c r="EYD56" s="112"/>
      <c r="EYE56" s="112"/>
      <c r="EYF56" s="112"/>
      <c r="EYG56" s="112"/>
      <c r="EYH56" s="112"/>
      <c r="EYI56" s="112"/>
      <c r="EYJ56" s="112"/>
      <c r="EYK56" s="112"/>
      <c r="EYL56" s="112"/>
      <c r="EYM56" s="112"/>
      <c r="EYN56" s="112"/>
      <c r="EYO56" s="112"/>
      <c r="EYP56" s="112"/>
      <c r="EYQ56" s="112"/>
      <c r="EYR56" s="112"/>
      <c r="EYS56" s="112"/>
      <c r="EYT56" s="112"/>
      <c r="EYU56" s="112"/>
      <c r="EYV56" s="112"/>
      <c r="EYW56" s="112"/>
      <c r="EYX56" s="112"/>
      <c r="EYY56" s="112"/>
      <c r="EYZ56" s="112"/>
      <c r="EZA56" s="112"/>
      <c r="EZB56" s="112"/>
      <c r="EZC56" s="112"/>
      <c r="EZD56" s="112"/>
      <c r="EZE56" s="112"/>
      <c r="EZF56" s="112"/>
      <c r="EZG56" s="112"/>
      <c r="EZH56" s="112"/>
      <c r="EZI56" s="112"/>
      <c r="EZJ56" s="112"/>
      <c r="EZK56" s="112"/>
      <c r="EZL56" s="112"/>
      <c r="EZM56" s="112"/>
      <c r="EZN56" s="112"/>
      <c r="EZO56" s="112"/>
      <c r="EZP56" s="112"/>
      <c r="EZQ56" s="112"/>
      <c r="EZR56" s="112"/>
      <c r="EZS56" s="112"/>
      <c r="EZT56" s="112"/>
      <c r="EZU56" s="112"/>
      <c r="EZV56" s="112"/>
      <c r="EZW56" s="112"/>
      <c r="EZX56" s="112"/>
      <c r="EZY56" s="112"/>
      <c r="EZZ56" s="112"/>
      <c r="FAA56" s="112"/>
      <c r="FAB56" s="112"/>
      <c r="FAC56" s="112"/>
      <c r="FAD56" s="112"/>
      <c r="FAE56" s="112"/>
      <c r="FAF56" s="112"/>
      <c r="FAG56" s="112"/>
      <c r="FAH56" s="112"/>
      <c r="FAI56" s="112"/>
      <c r="FAJ56" s="112"/>
      <c r="FAK56" s="112"/>
      <c r="FAL56" s="112"/>
      <c r="FAM56" s="112"/>
      <c r="FAN56" s="112"/>
      <c r="FAO56" s="112"/>
      <c r="FAP56" s="112"/>
      <c r="FAQ56" s="112"/>
      <c r="FAR56" s="112"/>
      <c r="FAS56" s="112"/>
      <c r="FAT56" s="112"/>
      <c r="FAU56" s="112"/>
      <c r="FAV56" s="112"/>
      <c r="FAW56" s="112"/>
      <c r="FAX56" s="112"/>
      <c r="FAY56" s="112"/>
      <c r="FAZ56" s="112"/>
      <c r="FBA56" s="112"/>
      <c r="FBB56" s="112"/>
      <c r="FBC56" s="112"/>
      <c r="FBD56" s="112"/>
      <c r="FBE56" s="112"/>
      <c r="FBF56" s="112"/>
      <c r="FBG56" s="112"/>
      <c r="FBH56" s="112"/>
      <c r="FBI56" s="112"/>
      <c r="FBJ56" s="112"/>
      <c r="FBK56" s="112"/>
      <c r="FBL56" s="112"/>
      <c r="FBM56" s="112"/>
      <c r="FBN56" s="112"/>
      <c r="FBO56" s="112"/>
      <c r="FBP56" s="112"/>
      <c r="FBQ56" s="112"/>
      <c r="FBR56" s="112"/>
      <c r="FBS56" s="112"/>
      <c r="FBT56" s="112"/>
      <c r="FBU56" s="112"/>
      <c r="FBV56" s="112"/>
      <c r="FBW56" s="112"/>
      <c r="FBX56" s="112"/>
      <c r="FBY56" s="112"/>
      <c r="FBZ56" s="112"/>
      <c r="FCA56" s="112"/>
      <c r="FCB56" s="112"/>
      <c r="FCC56" s="112"/>
      <c r="FCD56" s="112"/>
      <c r="FCE56" s="112"/>
      <c r="FCF56" s="112"/>
      <c r="FCG56" s="112"/>
      <c r="FCH56" s="112"/>
      <c r="FCI56" s="112"/>
      <c r="FCJ56" s="112"/>
      <c r="FCK56" s="112"/>
      <c r="FCL56" s="112"/>
      <c r="FCM56" s="112"/>
      <c r="FCN56" s="112"/>
      <c r="FCO56" s="112"/>
      <c r="FCP56" s="112"/>
      <c r="FCQ56" s="112"/>
      <c r="FCR56" s="112"/>
      <c r="FCS56" s="112"/>
      <c r="FCT56" s="112"/>
      <c r="FCU56" s="112"/>
      <c r="FCV56" s="112"/>
      <c r="FCW56" s="112"/>
      <c r="FCX56" s="112"/>
      <c r="FCY56" s="112"/>
      <c r="FCZ56" s="112"/>
      <c r="FDA56" s="112"/>
      <c r="FDB56" s="112"/>
      <c r="FDC56" s="112"/>
      <c r="FDD56" s="112"/>
      <c r="FDE56" s="112"/>
      <c r="FDF56" s="112"/>
      <c r="FDG56" s="112"/>
      <c r="FDH56" s="112"/>
      <c r="FDI56" s="112"/>
      <c r="FDJ56" s="112"/>
      <c r="FDK56" s="112"/>
      <c r="FDL56" s="112"/>
      <c r="FDM56" s="112"/>
      <c r="FDN56" s="112"/>
      <c r="FDO56" s="112"/>
      <c r="FDP56" s="112"/>
      <c r="FDQ56" s="112"/>
      <c r="FDR56" s="112"/>
      <c r="FDS56" s="112"/>
      <c r="FDT56" s="112"/>
      <c r="FDU56" s="112"/>
      <c r="FDV56" s="112"/>
      <c r="FDW56" s="112"/>
      <c r="FDX56" s="112"/>
      <c r="FDY56" s="112"/>
      <c r="FDZ56" s="112"/>
      <c r="FEA56" s="112"/>
      <c r="FEB56" s="112"/>
      <c r="FEC56" s="112"/>
      <c r="FED56" s="112"/>
      <c r="FEE56" s="112"/>
      <c r="FEF56" s="112"/>
      <c r="FEG56" s="112"/>
      <c r="FEH56" s="112"/>
      <c r="FEI56" s="112"/>
      <c r="FEJ56" s="112"/>
      <c r="FEK56" s="112"/>
      <c r="FEL56" s="112"/>
      <c r="FEM56" s="112"/>
      <c r="FEN56" s="112"/>
      <c r="FEO56" s="112"/>
      <c r="FEP56" s="112"/>
      <c r="FEQ56" s="112"/>
      <c r="FER56" s="112"/>
      <c r="FES56" s="112"/>
      <c r="FET56" s="112"/>
      <c r="FEU56" s="112"/>
      <c r="FEV56" s="112"/>
      <c r="FEW56" s="112"/>
      <c r="FEX56" s="112"/>
      <c r="FEY56" s="112"/>
      <c r="FEZ56" s="112"/>
      <c r="FFA56" s="112"/>
      <c r="FFB56" s="112"/>
      <c r="FFC56" s="112"/>
      <c r="FFD56" s="112"/>
      <c r="FFE56" s="112"/>
      <c r="FFF56" s="112"/>
      <c r="FFG56" s="112"/>
      <c r="FFH56" s="112"/>
      <c r="FFI56" s="112"/>
      <c r="FFJ56" s="112"/>
      <c r="FFK56" s="112"/>
      <c r="FFL56" s="112"/>
      <c r="FFM56" s="112"/>
      <c r="FFN56" s="112"/>
      <c r="FFO56" s="112"/>
      <c r="FFP56" s="112"/>
      <c r="FFQ56" s="112"/>
      <c r="FFR56" s="112"/>
      <c r="FFS56" s="112"/>
      <c r="FFT56" s="112"/>
      <c r="FFU56" s="112"/>
      <c r="FFV56" s="112"/>
      <c r="FFW56" s="112"/>
      <c r="FFX56" s="112"/>
      <c r="FFY56" s="112"/>
      <c r="FFZ56" s="112"/>
      <c r="FGA56" s="112"/>
      <c r="FGB56" s="112"/>
      <c r="FGC56" s="112"/>
      <c r="FGD56" s="112"/>
      <c r="FGE56" s="112"/>
      <c r="FGF56" s="112"/>
      <c r="FGG56" s="112"/>
      <c r="FGH56" s="112"/>
      <c r="FGI56" s="112"/>
      <c r="FGJ56" s="112"/>
      <c r="FGK56" s="112"/>
      <c r="FGL56" s="112"/>
      <c r="FGM56" s="112"/>
      <c r="FGN56" s="112"/>
      <c r="FGO56" s="112"/>
      <c r="FGP56" s="112"/>
      <c r="FGQ56" s="112"/>
      <c r="FGR56" s="112"/>
      <c r="FGS56" s="112"/>
      <c r="FGT56" s="112"/>
      <c r="FGU56" s="112"/>
      <c r="FGV56" s="112"/>
      <c r="FGW56" s="112"/>
      <c r="FGX56" s="112"/>
      <c r="FGY56" s="112"/>
      <c r="FGZ56" s="112"/>
      <c r="FHA56" s="112"/>
      <c r="FHB56" s="112"/>
      <c r="FHC56" s="112"/>
      <c r="FHD56" s="112"/>
      <c r="FHE56" s="112"/>
      <c r="FHF56" s="112"/>
      <c r="FHG56" s="112"/>
      <c r="FHH56" s="112"/>
      <c r="FHI56" s="112"/>
      <c r="FHJ56" s="112"/>
      <c r="FHK56" s="112"/>
      <c r="FHL56" s="112"/>
      <c r="FHM56" s="112"/>
      <c r="FHN56" s="112"/>
      <c r="FHO56" s="112"/>
      <c r="FHP56" s="112"/>
      <c r="FHQ56" s="112"/>
      <c r="FHR56" s="112"/>
      <c r="FHS56" s="112"/>
      <c r="FHT56" s="112"/>
      <c r="FHU56" s="112"/>
      <c r="FHV56" s="112"/>
      <c r="FHW56" s="112"/>
      <c r="FHX56" s="112"/>
      <c r="FHY56" s="112"/>
      <c r="FHZ56" s="112"/>
      <c r="FIA56" s="112"/>
      <c r="FIB56" s="112"/>
      <c r="FIC56" s="112"/>
      <c r="FID56" s="112"/>
      <c r="FIE56" s="112"/>
      <c r="FIF56" s="112"/>
      <c r="FIG56" s="112"/>
      <c r="FIH56" s="112"/>
      <c r="FII56" s="112"/>
      <c r="FIJ56" s="112"/>
      <c r="FIK56" s="112"/>
      <c r="FIL56" s="112"/>
      <c r="FIM56" s="112"/>
      <c r="FIN56" s="112"/>
      <c r="FIO56" s="112"/>
      <c r="FIP56" s="112"/>
      <c r="FIQ56" s="112"/>
      <c r="FIR56" s="112"/>
      <c r="FIS56" s="112"/>
      <c r="FIT56" s="112"/>
      <c r="FIU56" s="112"/>
      <c r="FIV56" s="112"/>
      <c r="FIW56" s="112"/>
      <c r="FIX56" s="112"/>
      <c r="FIY56" s="112"/>
      <c r="FIZ56" s="112"/>
      <c r="FJA56" s="112"/>
      <c r="FJB56" s="112"/>
      <c r="FJC56" s="112"/>
      <c r="FJD56" s="112"/>
      <c r="FJE56" s="112"/>
      <c r="FJF56" s="112"/>
      <c r="FJG56" s="112"/>
      <c r="FJH56" s="112"/>
      <c r="FJI56" s="112"/>
      <c r="FJJ56" s="112"/>
      <c r="FJK56" s="112"/>
      <c r="FJL56" s="112"/>
      <c r="FJM56" s="112"/>
      <c r="FJN56" s="112"/>
      <c r="FJO56" s="112"/>
      <c r="FJP56" s="112"/>
      <c r="FJQ56" s="112"/>
      <c r="FJR56" s="112"/>
      <c r="FJS56" s="112"/>
      <c r="FJT56" s="112"/>
      <c r="FJU56" s="112"/>
      <c r="FJV56" s="112"/>
      <c r="FJW56" s="112"/>
      <c r="FJX56" s="112"/>
      <c r="FJY56" s="112"/>
      <c r="FJZ56" s="112"/>
      <c r="FKA56" s="112"/>
      <c r="FKB56" s="112"/>
      <c r="FKC56" s="112"/>
      <c r="FKD56" s="112"/>
      <c r="FKE56" s="112"/>
      <c r="FKF56" s="112"/>
      <c r="FKG56" s="112"/>
      <c r="FKH56" s="112"/>
      <c r="FKI56" s="112"/>
      <c r="FKJ56" s="112"/>
      <c r="FKK56" s="112"/>
      <c r="FKL56" s="112"/>
      <c r="FKM56" s="112"/>
      <c r="FKN56" s="112"/>
      <c r="FKO56" s="112"/>
      <c r="FKP56" s="112"/>
      <c r="FKQ56" s="112"/>
      <c r="FKR56" s="112"/>
      <c r="FKS56" s="112"/>
      <c r="FKT56" s="112"/>
      <c r="FKU56" s="112"/>
      <c r="FKV56" s="112"/>
      <c r="FKW56" s="112"/>
      <c r="FKX56" s="112"/>
      <c r="FKY56" s="112"/>
      <c r="FKZ56" s="112"/>
      <c r="FLA56" s="112"/>
      <c r="FLB56" s="112"/>
      <c r="FLC56" s="112"/>
      <c r="FLD56" s="112"/>
      <c r="FLE56" s="112"/>
      <c r="FLF56" s="112"/>
      <c r="FLG56" s="112"/>
      <c r="FLH56" s="112"/>
      <c r="FLI56" s="112"/>
      <c r="FLJ56" s="112"/>
      <c r="FLK56" s="112"/>
      <c r="FLL56" s="112"/>
      <c r="FLM56" s="112"/>
      <c r="FLN56" s="112"/>
      <c r="FLO56" s="112"/>
      <c r="FLP56" s="112"/>
      <c r="FLQ56" s="112"/>
      <c r="FLR56" s="112"/>
      <c r="FLS56" s="112"/>
      <c r="FLT56" s="112"/>
      <c r="FLU56" s="112"/>
      <c r="FLV56" s="112"/>
      <c r="FLW56" s="112"/>
      <c r="FLX56" s="112"/>
      <c r="FLY56" s="112"/>
      <c r="FLZ56" s="112"/>
      <c r="FMA56" s="112"/>
      <c r="FMB56" s="112"/>
      <c r="FMC56" s="112"/>
      <c r="FMD56" s="112"/>
      <c r="FME56" s="112"/>
      <c r="FMF56" s="112"/>
      <c r="FMG56" s="112"/>
      <c r="FMH56" s="112"/>
      <c r="FMI56" s="112"/>
      <c r="FMJ56" s="112"/>
      <c r="FMK56" s="112"/>
      <c r="FML56" s="112"/>
      <c r="FMM56" s="112"/>
      <c r="FMN56" s="112"/>
      <c r="FMO56" s="112"/>
      <c r="FMP56" s="112"/>
      <c r="FMQ56" s="112"/>
      <c r="FMR56" s="112"/>
      <c r="FMS56" s="112"/>
      <c r="FMT56" s="112"/>
      <c r="FMU56" s="112"/>
      <c r="FMV56" s="112"/>
      <c r="FMW56" s="112"/>
      <c r="FMX56" s="112"/>
      <c r="FMY56" s="112"/>
      <c r="FMZ56" s="112"/>
      <c r="FNA56" s="112"/>
      <c r="FNB56" s="112"/>
      <c r="FNC56" s="112"/>
      <c r="FND56" s="112"/>
      <c r="FNE56" s="112"/>
      <c r="FNF56" s="112"/>
      <c r="FNG56" s="112"/>
      <c r="FNH56" s="112"/>
      <c r="FNI56" s="112"/>
      <c r="FNJ56" s="112"/>
      <c r="FNK56" s="112"/>
      <c r="FNL56" s="112"/>
      <c r="FNM56" s="112"/>
      <c r="FNN56" s="112"/>
      <c r="FNO56" s="112"/>
      <c r="FNP56" s="112"/>
      <c r="FNQ56" s="112"/>
      <c r="FNR56" s="112"/>
      <c r="FNS56" s="112"/>
      <c r="FNT56" s="112"/>
      <c r="FNU56" s="112"/>
      <c r="FNV56" s="112"/>
      <c r="FNW56" s="112"/>
      <c r="FNX56" s="112"/>
      <c r="FNY56" s="112"/>
      <c r="FNZ56" s="112"/>
      <c r="FOA56" s="112"/>
      <c r="FOB56" s="112"/>
      <c r="FOC56" s="112"/>
      <c r="FOD56" s="112"/>
      <c r="FOE56" s="112"/>
      <c r="FOF56" s="112"/>
      <c r="FOG56" s="112"/>
      <c r="FOH56" s="112"/>
      <c r="FOI56" s="112"/>
      <c r="FOJ56" s="112"/>
      <c r="FOK56" s="112"/>
      <c r="FOL56" s="112"/>
      <c r="FOM56" s="112"/>
      <c r="FON56" s="112"/>
      <c r="FOO56" s="112"/>
      <c r="FOP56" s="112"/>
      <c r="FOQ56" s="112"/>
      <c r="FOR56" s="112"/>
      <c r="FOS56" s="112"/>
      <c r="FOT56" s="112"/>
      <c r="FOU56" s="112"/>
      <c r="FOV56" s="112"/>
      <c r="FOW56" s="112"/>
      <c r="FOX56" s="112"/>
      <c r="FOY56" s="112"/>
      <c r="FOZ56" s="112"/>
      <c r="FPA56" s="112"/>
      <c r="FPB56" s="112"/>
      <c r="FPC56" s="112"/>
      <c r="FPD56" s="112"/>
      <c r="FPE56" s="112"/>
      <c r="FPF56" s="112"/>
      <c r="FPG56" s="112"/>
      <c r="FPH56" s="112"/>
      <c r="FPI56" s="112"/>
      <c r="FPJ56" s="112"/>
      <c r="FPK56" s="112"/>
      <c r="FPL56" s="112"/>
      <c r="FPM56" s="112"/>
      <c r="FPN56" s="112"/>
      <c r="FPO56" s="112"/>
      <c r="FPP56" s="112"/>
      <c r="FPQ56" s="112"/>
      <c r="FPR56" s="112"/>
      <c r="FPS56" s="112"/>
      <c r="FPT56" s="112"/>
      <c r="FPU56" s="112"/>
      <c r="FPV56" s="112"/>
      <c r="FPW56" s="112"/>
      <c r="FPX56" s="112"/>
      <c r="FPY56" s="112"/>
      <c r="FPZ56" s="112"/>
      <c r="FQA56" s="112"/>
      <c r="FQB56" s="112"/>
      <c r="FQC56" s="112"/>
      <c r="FQD56" s="112"/>
      <c r="FQE56" s="112"/>
      <c r="FQF56" s="112"/>
      <c r="FQG56" s="112"/>
      <c r="FQH56" s="112"/>
      <c r="FQI56" s="112"/>
      <c r="FQJ56" s="112"/>
      <c r="FQK56" s="112"/>
      <c r="FQL56" s="112"/>
      <c r="FQM56" s="112"/>
      <c r="FQN56" s="112"/>
      <c r="FQO56" s="112"/>
      <c r="FQP56" s="112"/>
      <c r="FQQ56" s="112"/>
      <c r="FQR56" s="112"/>
      <c r="FQS56" s="112"/>
      <c r="FQT56" s="112"/>
      <c r="FQU56" s="112"/>
      <c r="FQV56" s="112"/>
      <c r="FQW56" s="112"/>
      <c r="FQX56" s="112"/>
      <c r="FQY56" s="112"/>
      <c r="FQZ56" s="112"/>
      <c r="FRA56" s="112"/>
      <c r="FRB56" s="112"/>
      <c r="FRC56" s="112"/>
      <c r="FRD56" s="112"/>
      <c r="FRE56" s="112"/>
      <c r="FRF56" s="112"/>
      <c r="FRG56" s="112"/>
      <c r="FRH56" s="112"/>
      <c r="FRI56" s="112"/>
      <c r="FRJ56" s="112"/>
      <c r="FRK56" s="112"/>
      <c r="FRL56" s="112"/>
      <c r="FRM56" s="112"/>
      <c r="FRN56" s="112"/>
      <c r="FRO56" s="112"/>
      <c r="FRP56" s="112"/>
      <c r="FRQ56" s="112"/>
      <c r="FRR56" s="112"/>
      <c r="FRS56" s="112"/>
      <c r="FRT56" s="112"/>
      <c r="FRU56" s="112"/>
      <c r="FRV56" s="112"/>
      <c r="FRW56" s="112"/>
      <c r="FRX56" s="112"/>
      <c r="FRY56" s="112"/>
      <c r="FRZ56" s="112"/>
      <c r="FSA56" s="112"/>
      <c r="FSB56" s="112"/>
      <c r="FSC56" s="112"/>
      <c r="FSD56" s="112"/>
      <c r="FSE56" s="112"/>
      <c r="FSF56" s="112"/>
      <c r="FSG56" s="112"/>
      <c r="FSH56" s="112"/>
      <c r="FSI56" s="112"/>
      <c r="FSJ56" s="112"/>
      <c r="FSK56" s="112"/>
      <c r="FSL56" s="112"/>
      <c r="FSM56" s="112"/>
      <c r="FSN56" s="112"/>
      <c r="FSO56" s="112"/>
      <c r="FSP56" s="112"/>
      <c r="FSQ56" s="112"/>
      <c r="FSR56" s="112"/>
      <c r="FSS56" s="112"/>
      <c r="FST56" s="112"/>
      <c r="FSU56" s="112"/>
      <c r="FSV56" s="112"/>
      <c r="FSW56" s="112"/>
      <c r="FSX56" s="112"/>
      <c r="FSY56" s="112"/>
      <c r="FSZ56" s="112"/>
      <c r="FTA56" s="112"/>
      <c r="FTB56" s="112"/>
      <c r="FTC56" s="112"/>
      <c r="FTD56" s="112"/>
      <c r="FTE56" s="112"/>
      <c r="FTF56" s="112"/>
      <c r="FTG56" s="112"/>
      <c r="FTH56" s="112"/>
      <c r="FTI56" s="112"/>
      <c r="FTJ56" s="112"/>
      <c r="FTK56" s="112"/>
      <c r="FTL56" s="112"/>
      <c r="FTM56" s="112"/>
      <c r="FTN56" s="112"/>
      <c r="FTO56" s="112"/>
      <c r="FTP56" s="112"/>
      <c r="FTQ56" s="112"/>
      <c r="FTR56" s="112"/>
      <c r="FTS56" s="112"/>
      <c r="FTT56" s="112"/>
      <c r="FTU56" s="112"/>
      <c r="FTV56" s="112"/>
      <c r="FTW56" s="112"/>
      <c r="FTX56" s="112"/>
      <c r="FTY56" s="112"/>
      <c r="FTZ56" s="112"/>
      <c r="FUA56" s="112"/>
      <c r="FUB56" s="112"/>
      <c r="FUC56" s="112"/>
      <c r="FUD56" s="112"/>
      <c r="FUE56" s="112"/>
      <c r="FUF56" s="112"/>
      <c r="FUG56" s="112"/>
      <c r="FUH56" s="112"/>
      <c r="FUI56" s="112"/>
      <c r="FUJ56" s="112"/>
      <c r="FUK56" s="112"/>
      <c r="FUL56" s="112"/>
      <c r="FUM56" s="112"/>
      <c r="FUN56" s="112"/>
      <c r="FUO56" s="112"/>
      <c r="FUP56" s="112"/>
      <c r="FUQ56" s="112"/>
      <c r="FUR56" s="112"/>
      <c r="FUS56" s="112"/>
      <c r="FUT56" s="112"/>
      <c r="FUU56" s="112"/>
      <c r="FUV56" s="112"/>
      <c r="FUW56" s="112"/>
      <c r="FUX56" s="112"/>
      <c r="FUY56" s="112"/>
      <c r="FUZ56" s="112"/>
      <c r="FVA56" s="112"/>
      <c r="FVB56" s="112"/>
      <c r="FVC56" s="112"/>
      <c r="FVD56" s="112"/>
      <c r="FVE56" s="112"/>
      <c r="FVF56" s="112"/>
      <c r="FVG56" s="112"/>
      <c r="FVH56" s="112"/>
      <c r="FVI56" s="112"/>
      <c r="FVJ56" s="112"/>
      <c r="FVK56" s="112"/>
      <c r="FVL56" s="112"/>
      <c r="FVM56" s="112"/>
      <c r="FVN56" s="112"/>
      <c r="FVO56" s="112"/>
      <c r="FVP56" s="112"/>
      <c r="FVQ56" s="112"/>
      <c r="FVR56" s="112"/>
      <c r="FVS56" s="112"/>
      <c r="FVT56" s="112"/>
      <c r="FVU56" s="112"/>
      <c r="FVV56" s="112"/>
      <c r="FVW56" s="112"/>
      <c r="FVX56" s="112"/>
      <c r="FVY56" s="112"/>
      <c r="FVZ56" s="112"/>
      <c r="FWA56" s="112"/>
      <c r="FWB56" s="112"/>
      <c r="FWC56" s="112"/>
      <c r="FWD56" s="112"/>
      <c r="FWE56" s="112"/>
      <c r="FWF56" s="112"/>
      <c r="FWG56" s="112"/>
      <c r="FWH56" s="112"/>
      <c r="FWI56" s="112"/>
      <c r="FWJ56" s="112"/>
      <c r="FWK56" s="112"/>
      <c r="FWL56" s="112"/>
      <c r="FWM56" s="112"/>
      <c r="FWN56" s="112"/>
      <c r="FWO56" s="112"/>
      <c r="FWP56" s="112"/>
      <c r="FWQ56" s="112"/>
      <c r="FWR56" s="112"/>
      <c r="FWS56" s="112"/>
      <c r="FWT56" s="112"/>
      <c r="FWU56" s="112"/>
      <c r="FWV56" s="112"/>
      <c r="FWW56" s="112"/>
      <c r="FWX56" s="112"/>
      <c r="FWY56" s="112"/>
      <c r="FWZ56" s="112"/>
      <c r="FXA56" s="112"/>
      <c r="FXB56" s="112"/>
      <c r="FXC56" s="112"/>
      <c r="FXD56" s="112"/>
      <c r="FXE56" s="112"/>
      <c r="FXF56" s="112"/>
      <c r="FXG56" s="112"/>
      <c r="FXH56" s="112"/>
      <c r="FXI56" s="112"/>
      <c r="FXJ56" s="112"/>
      <c r="FXK56" s="112"/>
      <c r="FXL56" s="112"/>
      <c r="FXM56" s="112"/>
      <c r="FXN56" s="112"/>
      <c r="FXO56" s="112"/>
      <c r="FXP56" s="112"/>
      <c r="FXQ56" s="112"/>
      <c r="FXR56" s="112"/>
      <c r="FXS56" s="112"/>
      <c r="FXT56" s="112"/>
      <c r="FXU56" s="112"/>
      <c r="FXV56" s="112"/>
      <c r="FXW56" s="112"/>
      <c r="FXX56" s="112"/>
      <c r="FXY56" s="112"/>
      <c r="FXZ56" s="112"/>
      <c r="FYA56" s="112"/>
      <c r="FYB56" s="112"/>
      <c r="FYC56" s="112"/>
      <c r="FYD56" s="112"/>
      <c r="FYE56" s="112"/>
      <c r="FYF56" s="112"/>
      <c r="FYG56" s="112"/>
      <c r="FYH56" s="112"/>
      <c r="FYI56" s="112"/>
      <c r="FYJ56" s="112"/>
      <c r="FYK56" s="112"/>
      <c r="FYL56" s="112"/>
      <c r="FYM56" s="112"/>
      <c r="FYN56" s="112"/>
      <c r="FYO56" s="112"/>
      <c r="FYP56" s="112"/>
      <c r="FYQ56" s="112"/>
      <c r="FYR56" s="112"/>
      <c r="FYS56" s="112"/>
      <c r="FYT56" s="112"/>
      <c r="FYU56" s="112"/>
      <c r="FYV56" s="112"/>
      <c r="FYW56" s="112"/>
      <c r="FYX56" s="112"/>
      <c r="FYY56" s="112"/>
      <c r="FYZ56" s="112"/>
      <c r="FZA56" s="112"/>
      <c r="FZB56" s="112"/>
      <c r="FZC56" s="112"/>
      <c r="FZD56" s="112"/>
      <c r="FZE56" s="112"/>
      <c r="FZF56" s="112"/>
      <c r="FZG56" s="112"/>
      <c r="FZH56" s="112"/>
      <c r="FZI56" s="112"/>
      <c r="FZJ56" s="112"/>
      <c r="FZK56" s="112"/>
      <c r="FZL56" s="112"/>
      <c r="FZM56" s="112"/>
      <c r="FZN56" s="112"/>
      <c r="FZO56" s="112"/>
      <c r="FZP56" s="112"/>
      <c r="FZQ56" s="112"/>
      <c r="FZR56" s="112"/>
      <c r="FZS56" s="112"/>
      <c r="FZT56" s="112"/>
      <c r="FZU56" s="112"/>
      <c r="FZV56" s="112"/>
      <c r="FZW56" s="112"/>
      <c r="FZX56" s="112"/>
      <c r="FZY56" s="112"/>
      <c r="FZZ56" s="112"/>
      <c r="GAA56" s="112"/>
      <c r="GAB56" s="112"/>
      <c r="GAC56" s="112"/>
      <c r="GAD56" s="112"/>
      <c r="GAE56" s="112"/>
      <c r="GAF56" s="112"/>
      <c r="GAG56" s="112"/>
      <c r="GAH56" s="112"/>
      <c r="GAI56" s="112"/>
      <c r="GAJ56" s="112"/>
      <c r="GAK56" s="112"/>
      <c r="GAL56" s="112"/>
      <c r="GAM56" s="112"/>
      <c r="GAN56" s="112"/>
      <c r="GAO56" s="112"/>
      <c r="GAP56" s="112"/>
      <c r="GAQ56" s="112"/>
      <c r="GAR56" s="112"/>
      <c r="GAS56" s="112"/>
      <c r="GAT56" s="112"/>
      <c r="GAU56" s="112"/>
      <c r="GAV56" s="112"/>
      <c r="GAW56" s="112"/>
      <c r="GAX56" s="112"/>
      <c r="GAY56" s="112"/>
      <c r="GAZ56" s="112"/>
      <c r="GBA56" s="112"/>
      <c r="GBB56" s="112"/>
      <c r="GBC56" s="112"/>
      <c r="GBD56" s="112"/>
      <c r="GBE56" s="112"/>
      <c r="GBF56" s="112"/>
      <c r="GBG56" s="112"/>
      <c r="GBH56" s="112"/>
      <c r="GBI56" s="112"/>
      <c r="GBJ56" s="112"/>
      <c r="GBK56" s="112"/>
      <c r="GBL56" s="112"/>
      <c r="GBM56" s="112"/>
      <c r="GBN56" s="112"/>
      <c r="GBO56" s="112"/>
      <c r="GBP56" s="112"/>
      <c r="GBQ56" s="112"/>
      <c r="GBR56" s="112"/>
      <c r="GBS56" s="112"/>
      <c r="GBT56" s="112"/>
      <c r="GBU56" s="112"/>
      <c r="GBV56" s="112"/>
      <c r="GBW56" s="112"/>
      <c r="GBX56" s="112"/>
      <c r="GBY56" s="112"/>
      <c r="GBZ56" s="112"/>
      <c r="GCA56" s="112"/>
      <c r="GCB56" s="112"/>
      <c r="GCC56" s="112"/>
      <c r="GCD56" s="112"/>
      <c r="GCE56" s="112"/>
      <c r="GCF56" s="112"/>
      <c r="GCG56" s="112"/>
      <c r="GCH56" s="112"/>
      <c r="GCI56" s="112"/>
      <c r="GCJ56" s="112"/>
      <c r="GCK56" s="112"/>
      <c r="GCL56" s="112"/>
      <c r="GCM56" s="112"/>
      <c r="GCN56" s="112"/>
      <c r="GCO56" s="112"/>
      <c r="GCP56" s="112"/>
      <c r="GCQ56" s="112"/>
      <c r="GCR56" s="112"/>
      <c r="GCS56" s="112"/>
      <c r="GCT56" s="112"/>
      <c r="GCU56" s="112"/>
      <c r="GCV56" s="112"/>
      <c r="GCW56" s="112"/>
      <c r="GCX56" s="112"/>
      <c r="GCY56" s="112"/>
      <c r="GCZ56" s="112"/>
      <c r="GDA56" s="112"/>
      <c r="GDB56" s="112"/>
      <c r="GDC56" s="112"/>
      <c r="GDD56" s="112"/>
      <c r="GDE56" s="112"/>
      <c r="GDF56" s="112"/>
      <c r="GDG56" s="112"/>
      <c r="GDH56" s="112"/>
      <c r="GDI56" s="112"/>
      <c r="GDJ56" s="112"/>
      <c r="GDK56" s="112"/>
      <c r="GDL56" s="112"/>
      <c r="GDM56" s="112"/>
      <c r="GDN56" s="112"/>
      <c r="GDO56" s="112"/>
      <c r="GDP56" s="112"/>
      <c r="GDQ56" s="112"/>
      <c r="GDR56" s="112"/>
      <c r="GDS56" s="112"/>
      <c r="GDT56" s="112"/>
      <c r="GDU56" s="112"/>
      <c r="GDV56" s="112"/>
      <c r="GDW56" s="112"/>
      <c r="GDX56" s="112"/>
      <c r="GDY56" s="112"/>
      <c r="GDZ56" s="112"/>
      <c r="GEA56" s="112"/>
      <c r="GEB56" s="112"/>
      <c r="GEC56" s="112"/>
      <c r="GED56" s="112"/>
      <c r="GEE56" s="112"/>
      <c r="GEF56" s="112"/>
      <c r="GEG56" s="112"/>
      <c r="GEH56" s="112"/>
      <c r="GEI56" s="112"/>
      <c r="GEJ56" s="112"/>
      <c r="GEK56" s="112"/>
      <c r="GEL56" s="112"/>
      <c r="GEM56" s="112"/>
      <c r="GEN56" s="112"/>
      <c r="GEO56" s="112"/>
      <c r="GEP56" s="112"/>
      <c r="GEQ56" s="112"/>
      <c r="GER56" s="112"/>
      <c r="GES56" s="112"/>
      <c r="GET56" s="112"/>
      <c r="GEU56" s="112"/>
      <c r="GEV56" s="112"/>
      <c r="GEW56" s="112"/>
      <c r="GEX56" s="112"/>
      <c r="GEY56" s="112"/>
      <c r="GEZ56" s="112"/>
      <c r="GFA56" s="112"/>
      <c r="GFB56" s="112"/>
      <c r="GFC56" s="112"/>
      <c r="GFD56" s="112"/>
      <c r="GFE56" s="112"/>
      <c r="GFF56" s="112"/>
      <c r="GFG56" s="112"/>
      <c r="GFH56" s="112"/>
      <c r="GFI56" s="112"/>
      <c r="GFJ56" s="112"/>
      <c r="GFK56" s="112"/>
      <c r="GFL56" s="112"/>
      <c r="GFM56" s="112"/>
      <c r="GFN56" s="112"/>
      <c r="GFO56" s="112"/>
      <c r="GFP56" s="112"/>
      <c r="GFQ56" s="112"/>
      <c r="GFR56" s="112"/>
      <c r="GFS56" s="112"/>
      <c r="GFT56" s="112"/>
      <c r="GFU56" s="112"/>
      <c r="GFV56" s="112"/>
      <c r="GFW56" s="112"/>
      <c r="GFX56" s="112"/>
      <c r="GFY56" s="112"/>
      <c r="GFZ56" s="112"/>
      <c r="GGA56" s="112"/>
      <c r="GGB56" s="112"/>
      <c r="GGC56" s="112"/>
      <c r="GGD56" s="112"/>
      <c r="GGE56" s="112"/>
      <c r="GGF56" s="112"/>
      <c r="GGG56" s="112"/>
      <c r="GGH56" s="112"/>
      <c r="GGI56" s="112"/>
      <c r="GGJ56" s="112"/>
      <c r="GGK56" s="112"/>
      <c r="GGL56" s="112"/>
      <c r="GGM56" s="112"/>
      <c r="GGN56" s="112"/>
      <c r="GGO56" s="112"/>
      <c r="GGP56" s="112"/>
      <c r="GGQ56" s="112"/>
      <c r="GGR56" s="112"/>
      <c r="GGS56" s="112"/>
      <c r="GGT56" s="112"/>
      <c r="GGU56" s="112"/>
      <c r="GGV56" s="112"/>
      <c r="GGW56" s="112"/>
      <c r="GGX56" s="112"/>
      <c r="GGY56" s="112"/>
      <c r="GGZ56" s="112"/>
      <c r="GHA56" s="112"/>
      <c r="GHB56" s="112"/>
      <c r="GHC56" s="112"/>
      <c r="GHD56" s="112"/>
      <c r="GHE56" s="112"/>
      <c r="GHF56" s="112"/>
      <c r="GHG56" s="112"/>
      <c r="GHH56" s="112"/>
      <c r="GHI56" s="112"/>
      <c r="GHJ56" s="112"/>
      <c r="GHK56" s="112"/>
      <c r="GHL56" s="112"/>
      <c r="GHM56" s="112"/>
      <c r="GHN56" s="112"/>
      <c r="GHO56" s="112"/>
      <c r="GHP56" s="112"/>
      <c r="GHQ56" s="112"/>
      <c r="GHR56" s="112"/>
      <c r="GHS56" s="112"/>
      <c r="GHT56" s="112"/>
      <c r="GHU56" s="112"/>
      <c r="GHV56" s="112"/>
      <c r="GHW56" s="112"/>
      <c r="GHX56" s="112"/>
      <c r="GHY56" s="112"/>
      <c r="GHZ56" s="112"/>
      <c r="GIA56" s="112"/>
      <c r="GIB56" s="112"/>
      <c r="GIC56" s="112"/>
      <c r="GID56" s="112"/>
      <c r="GIE56" s="112"/>
      <c r="GIF56" s="112"/>
      <c r="GIG56" s="112"/>
      <c r="GIH56" s="112"/>
      <c r="GII56" s="112"/>
      <c r="GIJ56" s="112"/>
      <c r="GIK56" s="112"/>
      <c r="GIL56" s="112"/>
      <c r="GIM56" s="112"/>
      <c r="GIN56" s="112"/>
      <c r="GIO56" s="112"/>
      <c r="GIP56" s="112"/>
      <c r="GIQ56" s="112"/>
      <c r="GIR56" s="112"/>
      <c r="GIS56" s="112"/>
      <c r="GIT56" s="112"/>
      <c r="GIU56" s="112"/>
      <c r="GIV56" s="112"/>
      <c r="GIW56" s="112"/>
      <c r="GIX56" s="112"/>
      <c r="GIY56" s="112"/>
      <c r="GIZ56" s="112"/>
      <c r="GJA56" s="112"/>
      <c r="GJB56" s="112"/>
      <c r="GJC56" s="112"/>
      <c r="GJD56" s="112"/>
      <c r="GJE56" s="112"/>
      <c r="GJF56" s="112"/>
      <c r="GJG56" s="112"/>
      <c r="GJH56" s="112"/>
      <c r="GJI56" s="112"/>
      <c r="GJJ56" s="112"/>
      <c r="GJK56" s="112"/>
      <c r="GJL56" s="112"/>
      <c r="GJM56" s="112"/>
      <c r="GJN56" s="112"/>
      <c r="GJO56" s="112"/>
      <c r="GJP56" s="112"/>
      <c r="GJQ56" s="112"/>
      <c r="GJR56" s="112"/>
      <c r="GJS56" s="112"/>
      <c r="GJT56" s="112"/>
      <c r="GJU56" s="112"/>
      <c r="GJV56" s="112"/>
      <c r="GJW56" s="112"/>
      <c r="GJX56" s="112"/>
      <c r="GJY56" s="112"/>
      <c r="GJZ56" s="112"/>
      <c r="GKA56" s="112"/>
      <c r="GKB56" s="112"/>
      <c r="GKC56" s="112"/>
      <c r="GKD56" s="112"/>
      <c r="GKE56" s="112"/>
      <c r="GKF56" s="112"/>
      <c r="GKG56" s="112"/>
      <c r="GKH56" s="112"/>
      <c r="GKI56" s="112"/>
      <c r="GKJ56" s="112"/>
      <c r="GKK56" s="112"/>
      <c r="GKL56" s="112"/>
      <c r="GKM56" s="112"/>
      <c r="GKN56" s="112"/>
      <c r="GKO56" s="112"/>
      <c r="GKP56" s="112"/>
      <c r="GKQ56" s="112"/>
      <c r="GKR56" s="112"/>
      <c r="GKS56" s="112"/>
      <c r="GKT56" s="112"/>
      <c r="GKU56" s="112"/>
      <c r="GKV56" s="112"/>
      <c r="GKW56" s="112"/>
      <c r="GKX56" s="112"/>
      <c r="GKY56" s="112"/>
      <c r="GKZ56" s="112"/>
      <c r="GLA56" s="112"/>
      <c r="GLB56" s="112"/>
      <c r="GLC56" s="112"/>
      <c r="GLD56" s="112"/>
      <c r="GLE56" s="112"/>
      <c r="GLF56" s="112"/>
      <c r="GLG56" s="112"/>
      <c r="GLH56" s="112"/>
      <c r="GLI56" s="112"/>
      <c r="GLJ56" s="112"/>
      <c r="GLK56" s="112"/>
      <c r="GLL56" s="112"/>
      <c r="GLM56" s="112"/>
      <c r="GLN56" s="112"/>
      <c r="GLO56" s="112"/>
      <c r="GLP56" s="112"/>
      <c r="GLQ56" s="112"/>
      <c r="GLR56" s="112"/>
      <c r="GLS56" s="112"/>
      <c r="GLT56" s="112"/>
      <c r="GLU56" s="112"/>
      <c r="GLV56" s="112"/>
      <c r="GLW56" s="112"/>
      <c r="GLX56" s="112"/>
      <c r="GLY56" s="112"/>
      <c r="GLZ56" s="112"/>
      <c r="GMA56" s="112"/>
      <c r="GMB56" s="112"/>
      <c r="GMC56" s="112"/>
      <c r="GMD56" s="112"/>
      <c r="GME56" s="112"/>
      <c r="GMF56" s="112"/>
      <c r="GMG56" s="112"/>
      <c r="GMH56" s="112"/>
      <c r="GMI56" s="112"/>
      <c r="GMJ56" s="112"/>
      <c r="GMK56" s="112"/>
      <c r="GML56" s="112"/>
      <c r="GMM56" s="112"/>
      <c r="GMN56" s="112"/>
      <c r="GMO56" s="112"/>
      <c r="GMP56" s="112"/>
      <c r="GMQ56" s="112"/>
      <c r="GMR56" s="112"/>
      <c r="GMS56" s="112"/>
      <c r="GMT56" s="112"/>
      <c r="GMU56" s="112"/>
      <c r="GMV56" s="112"/>
      <c r="GMW56" s="112"/>
      <c r="GMX56" s="112"/>
      <c r="GMY56" s="112"/>
      <c r="GMZ56" s="112"/>
      <c r="GNA56" s="112"/>
      <c r="GNB56" s="112"/>
      <c r="GNC56" s="112"/>
      <c r="GND56" s="112"/>
      <c r="GNE56" s="112"/>
      <c r="GNF56" s="112"/>
      <c r="GNG56" s="112"/>
      <c r="GNH56" s="112"/>
      <c r="GNI56" s="112"/>
      <c r="GNJ56" s="112"/>
      <c r="GNK56" s="112"/>
      <c r="GNL56" s="112"/>
      <c r="GNM56" s="112"/>
      <c r="GNN56" s="112"/>
      <c r="GNO56" s="112"/>
      <c r="GNP56" s="112"/>
      <c r="GNQ56" s="112"/>
      <c r="GNR56" s="112"/>
      <c r="GNS56" s="112"/>
      <c r="GNT56" s="112"/>
      <c r="GNU56" s="112"/>
      <c r="GNV56" s="112"/>
      <c r="GNW56" s="112"/>
      <c r="GNX56" s="112"/>
      <c r="GNY56" s="112"/>
      <c r="GNZ56" s="112"/>
      <c r="GOA56" s="112"/>
      <c r="GOB56" s="112"/>
      <c r="GOC56" s="112"/>
      <c r="GOD56" s="112"/>
      <c r="GOE56" s="112"/>
      <c r="GOF56" s="112"/>
      <c r="GOG56" s="112"/>
      <c r="GOH56" s="112"/>
      <c r="GOI56" s="112"/>
      <c r="GOJ56" s="112"/>
      <c r="GOK56" s="112"/>
      <c r="GOL56" s="112"/>
      <c r="GOM56" s="112"/>
      <c r="GON56" s="112"/>
      <c r="GOO56" s="112"/>
      <c r="GOP56" s="112"/>
      <c r="GOQ56" s="112"/>
      <c r="GOR56" s="112"/>
      <c r="GOS56" s="112"/>
      <c r="GOT56" s="112"/>
      <c r="GOU56" s="112"/>
      <c r="GOV56" s="112"/>
      <c r="GOW56" s="112"/>
      <c r="GOX56" s="112"/>
      <c r="GOY56" s="112"/>
      <c r="GOZ56" s="112"/>
      <c r="GPA56" s="112"/>
      <c r="GPB56" s="112"/>
      <c r="GPC56" s="112"/>
      <c r="GPD56" s="112"/>
      <c r="GPE56" s="112"/>
      <c r="GPF56" s="112"/>
      <c r="GPG56" s="112"/>
      <c r="GPH56" s="112"/>
      <c r="GPI56" s="112"/>
      <c r="GPJ56" s="112"/>
      <c r="GPK56" s="112"/>
      <c r="GPL56" s="112"/>
      <c r="GPM56" s="112"/>
      <c r="GPN56" s="112"/>
      <c r="GPO56" s="112"/>
      <c r="GPP56" s="112"/>
      <c r="GPQ56" s="112"/>
      <c r="GPR56" s="112"/>
      <c r="GPS56" s="112"/>
      <c r="GPT56" s="112"/>
      <c r="GPU56" s="112"/>
      <c r="GPV56" s="112"/>
      <c r="GPW56" s="112"/>
      <c r="GPX56" s="112"/>
      <c r="GPY56" s="112"/>
      <c r="GPZ56" s="112"/>
      <c r="GQA56" s="112"/>
      <c r="GQB56" s="112"/>
      <c r="GQC56" s="112"/>
      <c r="GQD56" s="112"/>
      <c r="GQE56" s="112"/>
      <c r="GQF56" s="112"/>
      <c r="GQG56" s="112"/>
      <c r="GQH56" s="112"/>
      <c r="GQI56" s="112"/>
      <c r="GQJ56" s="112"/>
      <c r="GQK56" s="112"/>
      <c r="GQL56" s="112"/>
      <c r="GQM56" s="112"/>
      <c r="GQN56" s="112"/>
      <c r="GQO56" s="112"/>
      <c r="GQP56" s="112"/>
      <c r="GQQ56" s="112"/>
      <c r="GQR56" s="112"/>
      <c r="GQS56" s="112"/>
      <c r="GQT56" s="112"/>
      <c r="GQU56" s="112"/>
      <c r="GQV56" s="112"/>
      <c r="GQW56" s="112"/>
      <c r="GQX56" s="112"/>
      <c r="GQY56" s="112"/>
      <c r="GQZ56" s="112"/>
      <c r="GRA56" s="112"/>
      <c r="GRB56" s="112"/>
      <c r="GRC56" s="112"/>
      <c r="GRD56" s="112"/>
      <c r="GRE56" s="112"/>
      <c r="GRF56" s="112"/>
      <c r="GRG56" s="112"/>
      <c r="GRH56" s="112"/>
      <c r="GRI56" s="112"/>
      <c r="GRJ56" s="112"/>
      <c r="GRK56" s="112"/>
      <c r="GRL56" s="112"/>
      <c r="GRM56" s="112"/>
      <c r="GRN56" s="112"/>
      <c r="GRO56" s="112"/>
      <c r="GRP56" s="112"/>
      <c r="GRQ56" s="112"/>
      <c r="GRR56" s="112"/>
      <c r="GRS56" s="112"/>
      <c r="GRT56" s="112"/>
      <c r="GRU56" s="112"/>
      <c r="GRV56" s="112"/>
      <c r="GRW56" s="112"/>
      <c r="GRX56" s="112"/>
      <c r="GRY56" s="112"/>
      <c r="GRZ56" s="112"/>
      <c r="GSA56" s="112"/>
      <c r="GSB56" s="112"/>
      <c r="GSC56" s="112"/>
      <c r="GSD56" s="112"/>
      <c r="GSE56" s="112"/>
      <c r="GSF56" s="112"/>
      <c r="GSG56" s="112"/>
      <c r="GSH56" s="112"/>
      <c r="GSI56" s="112"/>
      <c r="GSJ56" s="112"/>
      <c r="GSK56" s="112"/>
      <c r="GSL56" s="112"/>
      <c r="GSM56" s="112"/>
      <c r="GSN56" s="112"/>
      <c r="GSO56" s="112"/>
      <c r="GSP56" s="112"/>
      <c r="GSQ56" s="112"/>
      <c r="GSR56" s="112"/>
      <c r="GSS56" s="112"/>
      <c r="GST56" s="112"/>
      <c r="GSU56" s="112"/>
      <c r="GSV56" s="112"/>
      <c r="GSW56" s="112"/>
      <c r="GSX56" s="112"/>
      <c r="GSY56" s="112"/>
      <c r="GSZ56" s="112"/>
      <c r="GTA56" s="112"/>
      <c r="GTB56" s="112"/>
      <c r="GTC56" s="112"/>
      <c r="GTD56" s="112"/>
      <c r="GTE56" s="112"/>
      <c r="GTF56" s="112"/>
      <c r="GTG56" s="112"/>
      <c r="GTH56" s="112"/>
      <c r="GTI56" s="112"/>
      <c r="GTJ56" s="112"/>
      <c r="GTK56" s="112"/>
      <c r="GTL56" s="112"/>
      <c r="GTM56" s="112"/>
      <c r="GTN56" s="112"/>
      <c r="GTO56" s="112"/>
      <c r="GTP56" s="112"/>
      <c r="GTQ56" s="112"/>
      <c r="GTR56" s="112"/>
      <c r="GTS56" s="112"/>
      <c r="GTT56" s="112"/>
      <c r="GTU56" s="112"/>
      <c r="GTV56" s="112"/>
      <c r="GTW56" s="112"/>
      <c r="GTX56" s="112"/>
      <c r="GTY56" s="112"/>
      <c r="GTZ56" s="112"/>
      <c r="GUA56" s="112"/>
      <c r="GUB56" s="112"/>
      <c r="GUC56" s="112"/>
      <c r="GUD56" s="112"/>
      <c r="GUE56" s="112"/>
      <c r="GUF56" s="112"/>
      <c r="GUG56" s="112"/>
      <c r="GUH56" s="112"/>
      <c r="GUI56" s="112"/>
      <c r="GUJ56" s="112"/>
      <c r="GUK56" s="112"/>
      <c r="GUL56" s="112"/>
      <c r="GUM56" s="112"/>
      <c r="GUN56" s="112"/>
      <c r="GUO56" s="112"/>
      <c r="GUP56" s="112"/>
      <c r="GUQ56" s="112"/>
      <c r="GUR56" s="112"/>
      <c r="GUS56" s="112"/>
      <c r="GUT56" s="112"/>
      <c r="GUU56" s="112"/>
      <c r="GUV56" s="112"/>
      <c r="GUW56" s="112"/>
      <c r="GUX56" s="112"/>
      <c r="GUY56" s="112"/>
      <c r="GUZ56" s="112"/>
      <c r="GVA56" s="112"/>
      <c r="GVB56" s="112"/>
      <c r="GVC56" s="112"/>
      <c r="GVD56" s="112"/>
      <c r="GVE56" s="112"/>
      <c r="GVF56" s="112"/>
      <c r="GVG56" s="112"/>
      <c r="GVH56" s="112"/>
      <c r="GVI56" s="112"/>
      <c r="GVJ56" s="112"/>
      <c r="GVK56" s="112"/>
      <c r="GVL56" s="112"/>
      <c r="GVM56" s="112"/>
      <c r="GVN56" s="112"/>
      <c r="GVO56" s="112"/>
      <c r="GVP56" s="112"/>
      <c r="GVQ56" s="112"/>
      <c r="GVR56" s="112"/>
      <c r="GVS56" s="112"/>
      <c r="GVT56" s="112"/>
      <c r="GVU56" s="112"/>
      <c r="GVV56" s="112"/>
      <c r="GVW56" s="112"/>
      <c r="GVX56" s="112"/>
      <c r="GVY56" s="112"/>
      <c r="GVZ56" s="112"/>
      <c r="GWA56" s="112"/>
      <c r="GWB56" s="112"/>
      <c r="GWC56" s="112"/>
      <c r="GWD56" s="112"/>
      <c r="GWE56" s="112"/>
      <c r="GWF56" s="112"/>
      <c r="GWG56" s="112"/>
      <c r="GWH56" s="112"/>
      <c r="GWI56" s="112"/>
      <c r="GWJ56" s="112"/>
      <c r="GWK56" s="112"/>
      <c r="GWL56" s="112"/>
      <c r="GWM56" s="112"/>
      <c r="GWN56" s="112"/>
      <c r="GWO56" s="112"/>
      <c r="GWP56" s="112"/>
      <c r="GWQ56" s="112"/>
      <c r="GWR56" s="112"/>
      <c r="GWS56" s="112"/>
      <c r="GWT56" s="112"/>
      <c r="GWU56" s="112"/>
      <c r="GWV56" s="112"/>
      <c r="GWW56" s="112"/>
      <c r="GWX56" s="112"/>
      <c r="GWY56" s="112"/>
      <c r="GWZ56" s="112"/>
      <c r="GXA56" s="112"/>
      <c r="GXB56" s="112"/>
      <c r="GXC56" s="112"/>
      <c r="GXD56" s="112"/>
      <c r="GXE56" s="112"/>
      <c r="GXF56" s="112"/>
      <c r="GXG56" s="112"/>
      <c r="GXH56" s="112"/>
      <c r="GXI56" s="112"/>
      <c r="GXJ56" s="112"/>
      <c r="GXK56" s="112"/>
      <c r="GXL56" s="112"/>
      <c r="GXM56" s="112"/>
      <c r="GXN56" s="112"/>
      <c r="GXO56" s="112"/>
      <c r="GXP56" s="112"/>
      <c r="GXQ56" s="112"/>
      <c r="GXR56" s="112"/>
      <c r="GXS56" s="112"/>
      <c r="GXT56" s="112"/>
      <c r="GXU56" s="112"/>
      <c r="GXV56" s="112"/>
      <c r="GXW56" s="112"/>
      <c r="GXX56" s="112"/>
      <c r="GXY56" s="112"/>
      <c r="GXZ56" s="112"/>
      <c r="GYA56" s="112"/>
      <c r="GYB56" s="112"/>
      <c r="GYC56" s="112"/>
      <c r="GYD56" s="112"/>
      <c r="GYE56" s="112"/>
      <c r="GYF56" s="112"/>
      <c r="GYG56" s="112"/>
      <c r="GYH56" s="112"/>
      <c r="GYI56" s="112"/>
      <c r="GYJ56" s="112"/>
      <c r="GYK56" s="112"/>
      <c r="GYL56" s="112"/>
      <c r="GYM56" s="112"/>
      <c r="GYN56" s="112"/>
      <c r="GYO56" s="112"/>
      <c r="GYP56" s="112"/>
      <c r="GYQ56" s="112"/>
      <c r="GYR56" s="112"/>
      <c r="GYS56" s="112"/>
      <c r="GYT56" s="112"/>
      <c r="GYU56" s="112"/>
      <c r="GYV56" s="112"/>
      <c r="GYW56" s="112"/>
      <c r="GYX56" s="112"/>
      <c r="GYY56" s="112"/>
      <c r="GYZ56" s="112"/>
      <c r="GZA56" s="112"/>
      <c r="GZB56" s="112"/>
      <c r="GZC56" s="112"/>
      <c r="GZD56" s="112"/>
      <c r="GZE56" s="112"/>
      <c r="GZF56" s="112"/>
      <c r="GZG56" s="112"/>
      <c r="GZH56" s="112"/>
      <c r="GZI56" s="112"/>
      <c r="GZJ56" s="112"/>
      <c r="GZK56" s="112"/>
      <c r="GZL56" s="112"/>
      <c r="GZM56" s="112"/>
      <c r="GZN56" s="112"/>
      <c r="GZO56" s="112"/>
      <c r="GZP56" s="112"/>
      <c r="GZQ56" s="112"/>
      <c r="GZR56" s="112"/>
      <c r="GZS56" s="112"/>
      <c r="GZT56" s="112"/>
      <c r="GZU56" s="112"/>
      <c r="GZV56" s="112"/>
      <c r="GZW56" s="112"/>
      <c r="GZX56" s="112"/>
      <c r="GZY56" s="112"/>
      <c r="GZZ56" s="112"/>
      <c r="HAA56" s="112"/>
      <c r="HAB56" s="112"/>
      <c r="HAC56" s="112"/>
      <c r="HAD56" s="112"/>
      <c r="HAE56" s="112"/>
      <c r="HAF56" s="112"/>
      <c r="HAG56" s="112"/>
      <c r="HAH56" s="112"/>
      <c r="HAI56" s="112"/>
      <c r="HAJ56" s="112"/>
      <c r="HAK56" s="112"/>
      <c r="HAL56" s="112"/>
      <c r="HAM56" s="112"/>
      <c r="HAN56" s="112"/>
      <c r="HAO56" s="112"/>
      <c r="HAP56" s="112"/>
      <c r="HAQ56" s="112"/>
      <c r="HAR56" s="112"/>
      <c r="HAS56" s="112"/>
      <c r="HAT56" s="112"/>
      <c r="HAU56" s="112"/>
      <c r="HAV56" s="112"/>
      <c r="HAW56" s="112"/>
      <c r="HAX56" s="112"/>
      <c r="HAY56" s="112"/>
      <c r="HAZ56" s="112"/>
      <c r="HBA56" s="112"/>
      <c r="HBB56" s="112"/>
      <c r="HBC56" s="112"/>
      <c r="HBD56" s="112"/>
      <c r="HBE56" s="112"/>
      <c r="HBF56" s="112"/>
      <c r="HBG56" s="112"/>
      <c r="HBH56" s="112"/>
      <c r="HBI56" s="112"/>
      <c r="HBJ56" s="112"/>
      <c r="HBK56" s="112"/>
      <c r="HBL56" s="112"/>
      <c r="HBM56" s="112"/>
      <c r="HBN56" s="112"/>
      <c r="HBO56" s="112"/>
      <c r="HBP56" s="112"/>
      <c r="HBQ56" s="112"/>
      <c r="HBR56" s="112"/>
      <c r="HBS56" s="112"/>
      <c r="HBT56" s="112"/>
      <c r="HBU56" s="112"/>
      <c r="HBV56" s="112"/>
      <c r="HBW56" s="112"/>
      <c r="HBX56" s="112"/>
      <c r="HBY56" s="112"/>
      <c r="HBZ56" s="112"/>
      <c r="HCA56" s="112"/>
      <c r="HCB56" s="112"/>
      <c r="HCC56" s="112"/>
      <c r="HCD56" s="112"/>
      <c r="HCE56" s="112"/>
      <c r="HCF56" s="112"/>
      <c r="HCG56" s="112"/>
      <c r="HCH56" s="112"/>
      <c r="HCI56" s="112"/>
      <c r="HCJ56" s="112"/>
      <c r="HCK56" s="112"/>
      <c r="HCL56" s="112"/>
      <c r="HCM56" s="112"/>
      <c r="HCN56" s="112"/>
      <c r="HCO56" s="112"/>
      <c r="HCP56" s="112"/>
      <c r="HCQ56" s="112"/>
      <c r="HCR56" s="112"/>
      <c r="HCS56" s="112"/>
      <c r="HCT56" s="112"/>
      <c r="HCU56" s="112"/>
      <c r="HCV56" s="112"/>
      <c r="HCW56" s="112"/>
      <c r="HCX56" s="112"/>
      <c r="HCY56" s="112"/>
      <c r="HCZ56" s="112"/>
      <c r="HDA56" s="112"/>
      <c r="HDB56" s="112"/>
      <c r="HDC56" s="112"/>
      <c r="HDD56" s="112"/>
      <c r="HDE56" s="112"/>
      <c r="HDF56" s="112"/>
      <c r="HDG56" s="112"/>
      <c r="HDH56" s="112"/>
      <c r="HDI56" s="112"/>
      <c r="HDJ56" s="112"/>
      <c r="HDK56" s="112"/>
      <c r="HDL56" s="112"/>
      <c r="HDM56" s="112"/>
      <c r="HDN56" s="112"/>
      <c r="HDO56" s="112"/>
      <c r="HDP56" s="112"/>
      <c r="HDQ56" s="112"/>
      <c r="HDR56" s="112"/>
      <c r="HDS56" s="112"/>
      <c r="HDT56" s="112"/>
      <c r="HDU56" s="112"/>
      <c r="HDV56" s="112"/>
      <c r="HDW56" s="112"/>
      <c r="HDX56" s="112"/>
      <c r="HDY56" s="112"/>
      <c r="HDZ56" s="112"/>
      <c r="HEA56" s="112"/>
      <c r="HEB56" s="112"/>
      <c r="HEC56" s="112"/>
      <c r="HED56" s="112"/>
      <c r="HEE56" s="112"/>
      <c r="HEF56" s="112"/>
      <c r="HEG56" s="112"/>
      <c r="HEH56" s="112"/>
      <c r="HEI56" s="112"/>
      <c r="HEJ56" s="112"/>
      <c r="HEK56" s="112"/>
      <c r="HEL56" s="112"/>
      <c r="HEM56" s="112"/>
      <c r="HEN56" s="112"/>
      <c r="HEO56" s="112"/>
      <c r="HEP56" s="112"/>
      <c r="HEQ56" s="112"/>
      <c r="HER56" s="112"/>
      <c r="HES56" s="112"/>
      <c r="HET56" s="112"/>
      <c r="HEU56" s="112"/>
      <c r="HEV56" s="112"/>
      <c r="HEW56" s="112"/>
      <c r="HEX56" s="112"/>
      <c r="HEY56" s="112"/>
      <c r="HEZ56" s="112"/>
      <c r="HFA56" s="112"/>
      <c r="HFB56" s="112"/>
      <c r="HFC56" s="112"/>
      <c r="HFD56" s="112"/>
      <c r="HFE56" s="112"/>
      <c r="HFF56" s="112"/>
      <c r="HFG56" s="112"/>
      <c r="HFH56" s="112"/>
      <c r="HFI56" s="112"/>
      <c r="HFJ56" s="112"/>
      <c r="HFK56" s="112"/>
      <c r="HFL56" s="112"/>
      <c r="HFM56" s="112"/>
      <c r="HFN56" s="112"/>
      <c r="HFO56" s="112"/>
      <c r="HFP56" s="112"/>
      <c r="HFQ56" s="112"/>
      <c r="HFR56" s="112"/>
      <c r="HFS56" s="112"/>
      <c r="HFT56" s="112"/>
      <c r="HFU56" s="112"/>
      <c r="HFV56" s="112"/>
      <c r="HFW56" s="112"/>
      <c r="HFX56" s="112"/>
      <c r="HFY56" s="112"/>
      <c r="HFZ56" s="112"/>
      <c r="HGA56" s="112"/>
      <c r="HGB56" s="112"/>
      <c r="HGC56" s="112"/>
      <c r="HGD56" s="112"/>
      <c r="HGE56" s="112"/>
      <c r="HGF56" s="112"/>
      <c r="HGG56" s="112"/>
      <c r="HGH56" s="112"/>
      <c r="HGI56" s="112"/>
      <c r="HGJ56" s="112"/>
      <c r="HGK56" s="112"/>
      <c r="HGL56" s="112"/>
      <c r="HGM56" s="112"/>
      <c r="HGN56" s="112"/>
      <c r="HGO56" s="112"/>
      <c r="HGP56" s="112"/>
      <c r="HGQ56" s="112"/>
      <c r="HGR56" s="112"/>
      <c r="HGS56" s="112"/>
      <c r="HGT56" s="112"/>
      <c r="HGU56" s="112"/>
      <c r="HGV56" s="112"/>
      <c r="HGW56" s="112"/>
      <c r="HGX56" s="112"/>
      <c r="HGY56" s="112"/>
      <c r="HGZ56" s="112"/>
      <c r="HHA56" s="112"/>
      <c r="HHB56" s="112"/>
      <c r="HHC56" s="112"/>
      <c r="HHD56" s="112"/>
      <c r="HHE56" s="112"/>
      <c r="HHF56" s="112"/>
      <c r="HHG56" s="112"/>
      <c r="HHH56" s="112"/>
      <c r="HHI56" s="112"/>
      <c r="HHJ56" s="112"/>
      <c r="HHK56" s="112"/>
      <c r="HHL56" s="112"/>
      <c r="HHM56" s="112"/>
      <c r="HHN56" s="112"/>
      <c r="HHO56" s="112"/>
      <c r="HHP56" s="112"/>
      <c r="HHQ56" s="112"/>
      <c r="HHR56" s="112"/>
      <c r="HHS56" s="112"/>
      <c r="HHT56" s="112"/>
      <c r="HHU56" s="112"/>
      <c r="HHV56" s="112"/>
      <c r="HHW56" s="112"/>
      <c r="HHX56" s="112"/>
      <c r="HHY56" s="112"/>
      <c r="HHZ56" s="112"/>
      <c r="HIA56" s="112"/>
      <c r="HIB56" s="112"/>
      <c r="HIC56" s="112"/>
      <c r="HID56" s="112"/>
      <c r="HIE56" s="112"/>
      <c r="HIF56" s="112"/>
      <c r="HIG56" s="112"/>
      <c r="HIH56" s="112"/>
      <c r="HII56" s="112"/>
      <c r="HIJ56" s="112"/>
      <c r="HIK56" s="112"/>
      <c r="HIL56" s="112"/>
      <c r="HIM56" s="112"/>
      <c r="HIN56" s="112"/>
      <c r="HIO56" s="112"/>
      <c r="HIP56" s="112"/>
      <c r="HIQ56" s="112"/>
      <c r="HIR56" s="112"/>
      <c r="HIS56" s="112"/>
      <c r="HIT56" s="112"/>
      <c r="HIU56" s="112"/>
      <c r="HIV56" s="112"/>
      <c r="HIW56" s="112"/>
      <c r="HIX56" s="112"/>
      <c r="HIY56" s="112"/>
      <c r="HIZ56" s="112"/>
      <c r="HJA56" s="112"/>
      <c r="HJB56" s="112"/>
      <c r="HJC56" s="112"/>
      <c r="HJD56" s="112"/>
      <c r="HJE56" s="112"/>
      <c r="HJF56" s="112"/>
      <c r="HJG56" s="112"/>
      <c r="HJH56" s="112"/>
      <c r="HJI56" s="112"/>
      <c r="HJJ56" s="112"/>
      <c r="HJK56" s="112"/>
      <c r="HJL56" s="112"/>
      <c r="HJM56" s="112"/>
      <c r="HJN56" s="112"/>
      <c r="HJO56" s="112"/>
      <c r="HJP56" s="112"/>
      <c r="HJQ56" s="112"/>
      <c r="HJR56" s="112"/>
      <c r="HJS56" s="112"/>
      <c r="HJT56" s="112"/>
      <c r="HJU56" s="112"/>
      <c r="HJV56" s="112"/>
      <c r="HJW56" s="112"/>
      <c r="HJX56" s="112"/>
      <c r="HJY56" s="112"/>
      <c r="HJZ56" s="112"/>
      <c r="HKA56" s="112"/>
      <c r="HKB56" s="112"/>
      <c r="HKC56" s="112"/>
      <c r="HKD56" s="112"/>
      <c r="HKE56" s="112"/>
      <c r="HKF56" s="112"/>
      <c r="HKG56" s="112"/>
      <c r="HKH56" s="112"/>
      <c r="HKI56" s="112"/>
      <c r="HKJ56" s="112"/>
      <c r="HKK56" s="112"/>
      <c r="HKL56" s="112"/>
      <c r="HKM56" s="112"/>
      <c r="HKN56" s="112"/>
      <c r="HKO56" s="112"/>
      <c r="HKP56" s="112"/>
      <c r="HKQ56" s="112"/>
      <c r="HKR56" s="112"/>
      <c r="HKS56" s="112"/>
      <c r="HKT56" s="112"/>
      <c r="HKU56" s="112"/>
      <c r="HKV56" s="112"/>
      <c r="HKW56" s="112"/>
      <c r="HKX56" s="112"/>
      <c r="HKY56" s="112"/>
      <c r="HKZ56" s="112"/>
      <c r="HLA56" s="112"/>
      <c r="HLB56" s="112"/>
      <c r="HLC56" s="112"/>
      <c r="HLD56" s="112"/>
      <c r="HLE56" s="112"/>
      <c r="HLF56" s="112"/>
      <c r="HLG56" s="112"/>
      <c r="HLH56" s="112"/>
      <c r="HLI56" s="112"/>
      <c r="HLJ56" s="112"/>
      <c r="HLK56" s="112"/>
      <c r="HLL56" s="112"/>
      <c r="HLM56" s="112"/>
      <c r="HLN56" s="112"/>
      <c r="HLO56" s="112"/>
      <c r="HLP56" s="112"/>
      <c r="HLQ56" s="112"/>
      <c r="HLR56" s="112"/>
      <c r="HLS56" s="112"/>
      <c r="HLT56" s="112"/>
      <c r="HLU56" s="112"/>
      <c r="HLV56" s="112"/>
      <c r="HLW56" s="112"/>
      <c r="HLX56" s="112"/>
      <c r="HLY56" s="112"/>
      <c r="HLZ56" s="112"/>
      <c r="HMA56" s="112"/>
      <c r="HMB56" s="112"/>
      <c r="HMC56" s="112"/>
      <c r="HMD56" s="112"/>
      <c r="HME56" s="112"/>
      <c r="HMF56" s="112"/>
      <c r="HMG56" s="112"/>
      <c r="HMH56" s="112"/>
      <c r="HMI56" s="112"/>
      <c r="HMJ56" s="112"/>
      <c r="HMK56" s="112"/>
      <c r="HML56" s="112"/>
      <c r="HMM56" s="112"/>
      <c r="HMN56" s="112"/>
      <c r="HMO56" s="112"/>
      <c r="HMP56" s="112"/>
      <c r="HMQ56" s="112"/>
      <c r="HMR56" s="112"/>
      <c r="HMS56" s="112"/>
      <c r="HMT56" s="112"/>
      <c r="HMU56" s="112"/>
      <c r="HMV56" s="112"/>
      <c r="HMW56" s="112"/>
      <c r="HMX56" s="112"/>
      <c r="HMY56" s="112"/>
      <c r="HMZ56" s="112"/>
      <c r="HNA56" s="112"/>
      <c r="HNB56" s="112"/>
      <c r="HNC56" s="112"/>
      <c r="HND56" s="112"/>
      <c r="HNE56" s="112"/>
      <c r="HNF56" s="112"/>
      <c r="HNG56" s="112"/>
      <c r="HNH56" s="112"/>
      <c r="HNI56" s="112"/>
      <c r="HNJ56" s="112"/>
      <c r="HNK56" s="112"/>
      <c r="HNL56" s="112"/>
      <c r="HNM56" s="112"/>
      <c r="HNN56" s="112"/>
      <c r="HNO56" s="112"/>
      <c r="HNP56" s="112"/>
      <c r="HNQ56" s="112"/>
      <c r="HNR56" s="112"/>
      <c r="HNS56" s="112"/>
      <c r="HNT56" s="112"/>
      <c r="HNU56" s="112"/>
      <c r="HNV56" s="112"/>
      <c r="HNW56" s="112"/>
      <c r="HNX56" s="112"/>
      <c r="HNY56" s="112"/>
      <c r="HNZ56" s="112"/>
      <c r="HOA56" s="112"/>
      <c r="HOB56" s="112"/>
      <c r="HOC56" s="112"/>
      <c r="HOD56" s="112"/>
      <c r="HOE56" s="112"/>
      <c r="HOF56" s="112"/>
      <c r="HOG56" s="112"/>
      <c r="HOH56" s="112"/>
      <c r="HOI56" s="112"/>
      <c r="HOJ56" s="112"/>
      <c r="HOK56" s="112"/>
      <c r="HOL56" s="112"/>
      <c r="HOM56" s="112"/>
      <c r="HON56" s="112"/>
      <c r="HOO56" s="112"/>
      <c r="HOP56" s="112"/>
      <c r="HOQ56" s="112"/>
      <c r="HOR56" s="112"/>
      <c r="HOS56" s="112"/>
      <c r="HOT56" s="112"/>
      <c r="HOU56" s="112"/>
      <c r="HOV56" s="112"/>
      <c r="HOW56" s="112"/>
      <c r="HOX56" s="112"/>
      <c r="HOY56" s="112"/>
      <c r="HOZ56" s="112"/>
      <c r="HPA56" s="112"/>
      <c r="HPB56" s="112"/>
      <c r="HPC56" s="112"/>
      <c r="HPD56" s="112"/>
      <c r="HPE56" s="112"/>
      <c r="HPF56" s="112"/>
      <c r="HPG56" s="112"/>
      <c r="HPH56" s="112"/>
      <c r="HPI56" s="112"/>
      <c r="HPJ56" s="112"/>
      <c r="HPK56" s="112"/>
      <c r="HPL56" s="112"/>
      <c r="HPM56" s="112"/>
      <c r="HPN56" s="112"/>
      <c r="HPO56" s="112"/>
      <c r="HPP56" s="112"/>
      <c r="HPQ56" s="112"/>
      <c r="HPR56" s="112"/>
      <c r="HPS56" s="112"/>
      <c r="HPT56" s="112"/>
      <c r="HPU56" s="112"/>
      <c r="HPV56" s="112"/>
      <c r="HPW56" s="112"/>
      <c r="HPX56" s="112"/>
      <c r="HPY56" s="112"/>
      <c r="HPZ56" s="112"/>
      <c r="HQA56" s="112"/>
      <c r="HQB56" s="112"/>
      <c r="HQC56" s="112"/>
      <c r="HQD56" s="112"/>
      <c r="HQE56" s="112"/>
      <c r="HQF56" s="112"/>
      <c r="HQG56" s="112"/>
      <c r="HQH56" s="112"/>
      <c r="HQI56" s="112"/>
      <c r="HQJ56" s="112"/>
      <c r="HQK56" s="112"/>
      <c r="HQL56" s="112"/>
      <c r="HQM56" s="112"/>
      <c r="HQN56" s="112"/>
      <c r="HQO56" s="112"/>
      <c r="HQP56" s="112"/>
      <c r="HQQ56" s="112"/>
      <c r="HQR56" s="112"/>
      <c r="HQS56" s="112"/>
      <c r="HQT56" s="112"/>
      <c r="HQU56" s="112"/>
      <c r="HQV56" s="112"/>
      <c r="HQW56" s="112"/>
      <c r="HQX56" s="112"/>
      <c r="HQY56" s="112"/>
      <c r="HQZ56" s="112"/>
      <c r="HRA56" s="112"/>
      <c r="HRB56" s="112"/>
      <c r="HRC56" s="112"/>
      <c r="HRD56" s="112"/>
      <c r="HRE56" s="112"/>
      <c r="HRF56" s="112"/>
      <c r="HRG56" s="112"/>
      <c r="HRH56" s="112"/>
      <c r="HRI56" s="112"/>
      <c r="HRJ56" s="112"/>
      <c r="HRK56" s="112"/>
      <c r="HRL56" s="112"/>
      <c r="HRM56" s="112"/>
      <c r="HRN56" s="112"/>
      <c r="HRO56" s="112"/>
      <c r="HRP56" s="112"/>
      <c r="HRQ56" s="112"/>
      <c r="HRR56" s="112"/>
      <c r="HRS56" s="112"/>
      <c r="HRT56" s="112"/>
      <c r="HRU56" s="112"/>
      <c r="HRV56" s="112"/>
      <c r="HRW56" s="112"/>
      <c r="HRX56" s="112"/>
      <c r="HRY56" s="112"/>
      <c r="HRZ56" s="112"/>
      <c r="HSA56" s="112"/>
      <c r="HSB56" s="112"/>
      <c r="HSC56" s="112"/>
      <c r="HSD56" s="112"/>
      <c r="HSE56" s="112"/>
      <c r="HSF56" s="112"/>
      <c r="HSG56" s="112"/>
      <c r="HSH56" s="112"/>
      <c r="HSI56" s="112"/>
      <c r="HSJ56" s="112"/>
      <c r="HSK56" s="112"/>
      <c r="HSL56" s="112"/>
      <c r="HSM56" s="112"/>
      <c r="HSN56" s="112"/>
      <c r="HSO56" s="112"/>
      <c r="HSP56" s="112"/>
      <c r="HSQ56" s="112"/>
      <c r="HSR56" s="112"/>
      <c r="HSS56" s="112"/>
      <c r="HST56" s="112"/>
      <c r="HSU56" s="112"/>
      <c r="HSV56" s="112"/>
      <c r="HSW56" s="112"/>
      <c r="HSX56" s="112"/>
      <c r="HSY56" s="112"/>
      <c r="HSZ56" s="112"/>
      <c r="HTA56" s="112"/>
      <c r="HTB56" s="112"/>
      <c r="HTC56" s="112"/>
      <c r="HTD56" s="112"/>
      <c r="HTE56" s="112"/>
      <c r="HTF56" s="112"/>
      <c r="HTG56" s="112"/>
      <c r="HTH56" s="112"/>
      <c r="HTI56" s="112"/>
      <c r="HTJ56" s="112"/>
      <c r="HTK56" s="112"/>
      <c r="HTL56" s="112"/>
      <c r="HTM56" s="112"/>
      <c r="HTN56" s="112"/>
    </row>
    <row r="57" spans="1:5942" s="111" customFormat="1" ht="9.9499999999999993" hidden="1" customHeight="1" x14ac:dyDescent="0.2">
      <c r="A57" s="347" t="s">
        <v>297</v>
      </c>
      <c r="B57" s="307"/>
      <c r="C57" s="307"/>
      <c r="D57" s="339">
        <f t="shared" si="41"/>
        <v>0</v>
      </c>
      <c r="E57" s="339"/>
      <c r="F57" s="339"/>
      <c r="G57" s="339">
        <f t="shared" si="42"/>
        <v>0</v>
      </c>
      <c r="H57" s="251" t="e">
        <f t="shared" si="184"/>
        <v>#DIV/0!</v>
      </c>
      <c r="I57" s="251" t="e">
        <f t="shared" si="185"/>
        <v>#DIV/0!</v>
      </c>
      <c r="J57" s="251" t="e">
        <f t="shared" si="186"/>
        <v>#DIV/0!</v>
      </c>
      <c r="K57" s="339"/>
      <c r="L57" s="339"/>
      <c r="M57" s="339">
        <f t="shared" si="5"/>
        <v>0</v>
      </c>
      <c r="N57" s="339"/>
      <c r="O57" s="339"/>
      <c r="P57" s="339">
        <f t="shared" si="6"/>
        <v>0</v>
      </c>
      <c r="Q57" s="251" t="e">
        <f t="shared" si="142"/>
        <v>#DIV/0!</v>
      </c>
      <c r="R57" s="251" t="e">
        <f t="shared" si="143"/>
        <v>#DIV/0!</v>
      </c>
      <c r="S57" s="251" t="e">
        <f t="shared" si="144"/>
        <v>#DIV/0!</v>
      </c>
      <c r="T57" s="339"/>
      <c r="U57" s="469">
        <f>40+3</f>
        <v>43</v>
      </c>
      <c r="V57" s="339">
        <f t="shared" si="10"/>
        <v>43</v>
      </c>
      <c r="W57" s="339"/>
      <c r="X57" s="469">
        <v>3</v>
      </c>
      <c r="Y57" s="339">
        <f t="shared" si="187"/>
        <v>3</v>
      </c>
      <c r="Z57" s="251" t="e">
        <f t="shared" si="188"/>
        <v>#DIV/0!</v>
      </c>
      <c r="AA57" s="251">
        <f t="shared" si="189"/>
        <v>6.9767441860465115E-2</v>
      </c>
      <c r="AB57" s="251">
        <f t="shared" si="190"/>
        <v>6.9767441860465115E-2</v>
      </c>
      <c r="AC57" s="339"/>
      <c r="AD57" s="339"/>
      <c r="AE57" s="339">
        <f t="shared" si="15"/>
        <v>0</v>
      </c>
      <c r="AF57" s="339"/>
      <c r="AG57" s="339"/>
      <c r="AH57" s="339">
        <f t="shared" si="16"/>
        <v>0</v>
      </c>
      <c r="AI57" s="251" t="e">
        <f t="shared" si="150"/>
        <v>#DIV/0!</v>
      </c>
      <c r="AJ57" s="251" t="e">
        <f t="shared" si="151"/>
        <v>#DIV/0!</v>
      </c>
      <c r="AK57" s="251" t="e">
        <f t="shared" si="152"/>
        <v>#DIV/0!</v>
      </c>
      <c r="AL57" s="339">
        <f t="shared" si="191"/>
        <v>0</v>
      </c>
      <c r="AM57" s="339">
        <f t="shared" si="192"/>
        <v>43</v>
      </c>
      <c r="AN57" s="339">
        <f t="shared" si="193"/>
        <v>43</v>
      </c>
      <c r="AO57" s="339">
        <f t="shared" si="194"/>
        <v>0</v>
      </c>
      <c r="AP57" s="339">
        <f t="shared" si="195"/>
        <v>3</v>
      </c>
      <c r="AQ57" s="339">
        <f t="shared" si="196"/>
        <v>3</v>
      </c>
      <c r="AR57" s="251" t="e">
        <f t="shared" si="197"/>
        <v>#DIV/0!</v>
      </c>
      <c r="AS57" s="251">
        <f t="shared" si="198"/>
        <v>6.9767441860465115E-2</v>
      </c>
      <c r="AT57" s="251">
        <f t="shared" si="199"/>
        <v>6.9767441860465115E-2</v>
      </c>
      <c r="AU57" s="117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  <c r="IS57" s="112"/>
      <c r="IT57" s="112"/>
      <c r="IU57" s="112"/>
      <c r="IV57" s="112"/>
      <c r="IW57" s="112"/>
      <c r="IX57" s="112"/>
      <c r="IY57" s="112"/>
      <c r="IZ57" s="112"/>
      <c r="JA57" s="112"/>
      <c r="JB57" s="112"/>
      <c r="JC57" s="112"/>
      <c r="JD57" s="112"/>
      <c r="JE57" s="112"/>
      <c r="JF57" s="112"/>
      <c r="JG57" s="112"/>
      <c r="JH57" s="112"/>
      <c r="JI57" s="112"/>
      <c r="JJ57" s="112"/>
      <c r="JK57" s="112"/>
      <c r="JL57" s="112"/>
      <c r="JM57" s="112"/>
      <c r="JN57" s="112"/>
      <c r="JO57" s="112"/>
      <c r="JP57" s="112"/>
      <c r="JQ57" s="112"/>
      <c r="JR57" s="112"/>
      <c r="JS57" s="112"/>
      <c r="JT57" s="112"/>
      <c r="JU57" s="112"/>
      <c r="JV57" s="112"/>
      <c r="JW57" s="112"/>
      <c r="JX57" s="112"/>
      <c r="JY57" s="112"/>
      <c r="JZ57" s="112"/>
      <c r="KA57" s="112"/>
      <c r="KB57" s="112"/>
      <c r="KC57" s="112"/>
      <c r="KD57" s="112"/>
      <c r="KE57" s="112"/>
      <c r="KF57" s="112"/>
      <c r="KG57" s="112"/>
      <c r="KH57" s="112"/>
      <c r="KI57" s="112"/>
      <c r="KJ57" s="112"/>
      <c r="KK57" s="112"/>
      <c r="KL57" s="112"/>
      <c r="KM57" s="112"/>
      <c r="KN57" s="112"/>
      <c r="KO57" s="112"/>
      <c r="KP57" s="112"/>
      <c r="KQ57" s="112"/>
      <c r="KR57" s="112"/>
      <c r="KS57" s="112"/>
      <c r="KT57" s="112"/>
      <c r="KU57" s="112"/>
      <c r="KV57" s="112"/>
      <c r="KW57" s="112"/>
      <c r="KX57" s="112"/>
      <c r="KY57" s="112"/>
      <c r="KZ57" s="112"/>
      <c r="LA57" s="112"/>
      <c r="LB57" s="112"/>
      <c r="LC57" s="112"/>
      <c r="LD57" s="112"/>
      <c r="LE57" s="112"/>
      <c r="LF57" s="112"/>
      <c r="LG57" s="112"/>
      <c r="LH57" s="112"/>
      <c r="LI57" s="112"/>
      <c r="LJ57" s="112"/>
      <c r="LK57" s="112"/>
      <c r="LL57" s="112"/>
      <c r="LM57" s="112"/>
      <c r="LN57" s="112"/>
      <c r="LO57" s="112"/>
      <c r="LP57" s="112"/>
      <c r="LQ57" s="112"/>
      <c r="LR57" s="112"/>
      <c r="LS57" s="112"/>
      <c r="LT57" s="112"/>
      <c r="LU57" s="112"/>
      <c r="LV57" s="112"/>
      <c r="LW57" s="112"/>
      <c r="LX57" s="112"/>
      <c r="LY57" s="112"/>
      <c r="LZ57" s="112"/>
      <c r="MA57" s="112"/>
      <c r="MB57" s="112"/>
      <c r="MC57" s="112"/>
      <c r="MD57" s="112"/>
      <c r="ME57" s="112"/>
      <c r="MF57" s="112"/>
      <c r="MG57" s="112"/>
      <c r="MH57" s="112"/>
      <c r="MI57" s="112"/>
      <c r="MJ57" s="112"/>
      <c r="MK57" s="112"/>
      <c r="ML57" s="112"/>
      <c r="MM57" s="112"/>
      <c r="MN57" s="112"/>
      <c r="MO57" s="112"/>
      <c r="MP57" s="112"/>
      <c r="MQ57" s="112"/>
      <c r="MR57" s="112"/>
      <c r="MS57" s="112"/>
      <c r="MT57" s="112"/>
      <c r="MU57" s="112"/>
      <c r="MV57" s="112"/>
      <c r="MW57" s="112"/>
      <c r="MX57" s="112"/>
      <c r="MY57" s="112"/>
      <c r="MZ57" s="112"/>
      <c r="NA57" s="112"/>
      <c r="NB57" s="112"/>
      <c r="NC57" s="112"/>
      <c r="ND57" s="112"/>
      <c r="NE57" s="112"/>
      <c r="NF57" s="112"/>
      <c r="NG57" s="112"/>
      <c r="NH57" s="112"/>
      <c r="NI57" s="112"/>
      <c r="NJ57" s="112"/>
      <c r="NK57" s="112"/>
      <c r="NL57" s="112"/>
      <c r="NM57" s="112"/>
      <c r="NN57" s="112"/>
      <c r="NO57" s="112"/>
      <c r="NP57" s="112"/>
      <c r="NQ57" s="112"/>
      <c r="NR57" s="112"/>
      <c r="NS57" s="112"/>
      <c r="NT57" s="112"/>
      <c r="NU57" s="112"/>
      <c r="NV57" s="112"/>
      <c r="NW57" s="112"/>
      <c r="NX57" s="112"/>
      <c r="NY57" s="112"/>
      <c r="NZ57" s="112"/>
      <c r="OA57" s="112"/>
      <c r="OB57" s="112"/>
      <c r="OC57" s="112"/>
      <c r="OD57" s="112"/>
      <c r="OE57" s="112"/>
      <c r="OF57" s="112"/>
      <c r="OG57" s="112"/>
      <c r="OH57" s="112"/>
      <c r="OI57" s="112"/>
      <c r="OJ57" s="112"/>
      <c r="OK57" s="112"/>
      <c r="OL57" s="112"/>
      <c r="OM57" s="112"/>
      <c r="ON57" s="112"/>
      <c r="OO57" s="112"/>
      <c r="OP57" s="112"/>
      <c r="OQ57" s="112"/>
      <c r="OR57" s="112"/>
      <c r="OS57" s="112"/>
      <c r="OT57" s="112"/>
      <c r="OU57" s="112"/>
      <c r="OV57" s="112"/>
      <c r="OW57" s="112"/>
      <c r="OX57" s="112"/>
      <c r="OY57" s="112"/>
      <c r="OZ57" s="112"/>
      <c r="PA57" s="112"/>
      <c r="PB57" s="112"/>
      <c r="PC57" s="112"/>
      <c r="PD57" s="112"/>
      <c r="PE57" s="112"/>
      <c r="PF57" s="112"/>
      <c r="PG57" s="112"/>
      <c r="PH57" s="112"/>
      <c r="PI57" s="112"/>
      <c r="PJ57" s="112"/>
      <c r="PK57" s="112"/>
      <c r="PL57" s="112"/>
      <c r="PM57" s="112"/>
      <c r="PN57" s="112"/>
      <c r="PO57" s="112"/>
      <c r="PP57" s="112"/>
      <c r="PQ57" s="112"/>
      <c r="PR57" s="112"/>
      <c r="PS57" s="112"/>
      <c r="PT57" s="112"/>
      <c r="PU57" s="112"/>
      <c r="PV57" s="112"/>
      <c r="PW57" s="112"/>
      <c r="PX57" s="112"/>
      <c r="PY57" s="112"/>
      <c r="PZ57" s="112"/>
      <c r="QA57" s="112"/>
      <c r="QB57" s="112"/>
      <c r="QC57" s="112"/>
      <c r="QD57" s="112"/>
      <c r="QE57" s="112"/>
      <c r="QF57" s="112"/>
      <c r="QG57" s="112"/>
      <c r="QH57" s="112"/>
      <c r="QI57" s="112"/>
      <c r="QJ57" s="112"/>
      <c r="QK57" s="112"/>
      <c r="QL57" s="112"/>
      <c r="QM57" s="112"/>
      <c r="QN57" s="112"/>
      <c r="QO57" s="112"/>
      <c r="QP57" s="112"/>
      <c r="QQ57" s="112"/>
      <c r="QR57" s="112"/>
      <c r="QS57" s="112"/>
      <c r="QT57" s="112"/>
      <c r="QU57" s="112"/>
      <c r="QV57" s="112"/>
      <c r="QW57" s="112"/>
      <c r="QX57" s="112"/>
      <c r="QY57" s="112"/>
      <c r="QZ57" s="112"/>
      <c r="RA57" s="112"/>
      <c r="RB57" s="112"/>
      <c r="RC57" s="112"/>
      <c r="RD57" s="112"/>
      <c r="RE57" s="112"/>
      <c r="RF57" s="112"/>
      <c r="RG57" s="112"/>
      <c r="RH57" s="112"/>
      <c r="RI57" s="112"/>
      <c r="RJ57" s="112"/>
      <c r="RK57" s="112"/>
      <c r="RL57" s="112"/>
      <c r="RM57" s="112"/>
      <c r="RN57" s="112"/>
      <c r="RO57" s="112"/>
      <c r="RP57" s="112"/>
      <c r="RQ57" s="112"/>
      <c r="RR57" s="112"/>
      <c r="RS57" s="112"/>
      <c r="RT57" s="112"/>
      <c r="RU57" s="112"/>
      <c r="RV57" s="112"/>
      <c r="RW57" s="112"/>
      <c r="RX57" s="112"/>
      <c r="RY57" s="112"/>
      <c r="RZ57" s="112"/>
      <c r="SA57" s="112"/>
      <c r="SB57" s="112"/>
      <c r="SC57" s="112"/>
      <c r="SD57" s="112"/>
      <c r="SE57" s="112"/>
      <c r="SF57" s="112"/>
      <c r="SG57" s="112"/>
      <c r="SH57" s="112"/>
      <c r="SI57" s="112"/>
      <c r="SJ57" s="112"/>
      <c r="SK57" s="112"/>
      <c r="SL57" s="112"/>
      <c r="SM57" s="112"/>
      <c r="SN57" s="112"/>
      <c r="SO57" s="112"/>
      <c r="SP57" s="112"/>
      <c r="SQ57" s="112"/>
      <c r="SR57" s="112"/>
      <c r="SS57" s="112"/>
      <c r="ST57" s="112"/>
      <c r="SU57" s="112"/>
      <c r="SV57" s="112"/>
      <c r="SW57" s="112"/>
      <c r="SX57" s="112"/>
      <c r="SY57" s="112"/>
      <c r="SZ57" s="112"/>
      <c r="TA57" s="112"/>
      <c r="TB57" s="112"/>
      <c r="TC57" s="112"/>
      <c r="TD57" s="112"/>
      <c r="TE57" s="112"/>
      <c r="TF57" s="112"/>
      <c r="TG57" s="112"/>
      <c r="TH57" s="112"/>
      <c r="TI57" s="112"/>
      <c r="TJ57" s="112"/>
      <c r="TK57" s="112"/>
      <c r="TL57" s="112"/>
      <c r="TM57" s="112"/>
      <c r="TN57" s="112"/>
      <c r="TO57" s="112"/>
      <c r="TP57" s="112"/>
      <c r="TQ57" s="112"/>
      <c r="TR57" s="112"/>
      <c r="TS57" s="112"/>
      <c r="TT57" s="112"/>
      <c r="TU57" s="112"/>
      <c r="TV57" s="112"/>
      <c r="TW57" s="112"/>
      <c r="TX57" s="112"/>
      <c r="TY57" s="112"/>
      <c r="TZ57" s="112"/>
      <c r="UA57" s="112"/>
      <c r="UB57" s="112"/>
      <c r="UC57" s="112"/>
      <c r="UD57" s="112"/>
      <c r="UE57" s="112"/>
      <c r="UF57" s="112"/>
      <c r="UG57" s="112"/>
      <c r="UH57" s="112"/>
      <c r="UI57" s="112"/>
      <c r="UJ57" s="112"/>
      <c r="UK57" s="112"/>
      <c r="UL57" s="112"/>
      <c r="UM57" s="112"/>
      <c r="UN57" s="112"/>
      <c r="UO57" s="112"/>
      <c r="UP57" s="112"/>
      <c r="UQ57" s="112"/>
      <c r="UR57" s="112"/>
      <c r="US57" s="112"/>
      <c r="UT57" s="112"/>
      <c r="UU57" s="112"/>
      <c r="UV57" s="112"/>
      <c r="UW57" s="112"/>
      <c r="UX57" s="112"/>
      <c r="UY57" s="112"/>
      <c r="UZ57" s="112"/>
      <c r="VA57" s="112"/>
      <c r="VB57" s="112"/>
      <c r="VC57" s="112"/>
      <c r="VD57" s="112"/>
      <c r="VE57" s="112"/>
      <c r="VF57" s="112"/>
      <c r="VG57" s="112"/>
      <c r="VH57" s="112"/>
      <c r="VI57" s="112"/>
      <c r="VJ57" s="112"/>
      <c r="VK57" s="112"/>
      <c r="VL57" s="112"/>
      <c r="VM57" s="112"/>
      <c r="VN57" s="112"/>
      <c r="VO57" s="112"/>
      <c r="VP57" s="112"/>
      <c r="VQ57" s="112"/>
      <c r="VR57" s="112"/>
      <c r="VS57" s="112"/>
      <c r="VT57" s="112"/>
      <c r="VU57" s="112"/>
      <c r="VV57" s="112"/>
      <c r="VW57" s="112"/>
      <c r="VX57" s="112"/>
      <c r="VY57" s="112"/>
      <c r="VZ57" s="112"/>
      <c r="WA57" s="112"/>
      <c r="WB57" s="112"/>
      <c r="WC57" s="112"/>
      <c r="WD57" s="112"/>
      <c r="WE57" s="112"/>
      <c r="WF57" s="112"/>
      <c r="WG57" s="112"/>
      <c r="WH57" s="112"/>
      <c r="WI57" s="112"/>
      <c r="WJ57" s="112"/>
      <c r="WK57" s="112"/>
      <c r="WL57" s="112"/>
      <c r="WM57" s="112"/>
      <c r="WN57" s="112"/>
      <c r="WO57" s="112"/>
      <c r="WP57" s="112"/>
      <c r="WQ57" s="112"/>
      <c r="WR57" s="112"/>
      <c r="WS57" s="112"/>
      <c r="WT57" s="112"/>
      <c r="WU57" s="112"/>
      <c r="WV57" s="112"/>
      <c r="WW57" s="112"/>
      <c r="WX57" s="112"/>
      <c r="WY57" s="112"/>
      <c r="WZ57" s="112"/>
      <c r="XA57" s="112"/>
      <c r="XB57" s="112"/>
      <c r="XC57" s="112"/>
      <c r="XD57" s="112"/>
      <c r="XE57" s="112"/>
      <c r="XF57" s="112"/>
      <c r="XG57" s="112"/>
      <c r="XH57" s="112"/>
      <c r="XI57" s="112"/>
      <c r="XJ57" s="112"/>
      <c r="XK57" s="112"/>
      <c r="XL57" s="112"/>
      <c r="XM57" s="112"/>
      <c r="XN57" s="112"/>
      <c r="XO57" s="112"/>
      <c r="XP57" s="112"/>
      <c r="XQ57" s="112"/>
      <c r="XR57" s="112"/>
      <c r="XS57" s="112"/>
      <c r="XT57" s="112"/>
      <c r="XU57" s="112"/>
      <c r="XV57" s="112"/>
      <c r="XW57" s="112"/>
      <c r="XX57" s="112"/>
      <c r="XY57" s="112"/>
      <c r="XZ57" s="112"/>
      <c r="YA57" s="112"/>
      <c r="YB57" s="112"/>
      <c r="YC57" s="112"/>
      <c r="YD57" s="112"/>
      <c r="YE57" s="112"/>
      <c r="YF57" s="112"/>
      <c r="YG57" s="112"/>
      <c r="YH57" s="112"/>
      <c r="YI57" s="112"/>
      <c r="YJ57" s="112"/>
      <c r="YK57" s="112"/>
      <c r="YL57" s="112"/>
      <c r="YM57" s="112"/>
      <c r="YN57" s="112"/>
      <c r="YO57" s="112"/>
      <c r="YP57" s="112"/>
      <c r="YQ57" s="112"/>
      <c r="YR57" s="112"/>
      <c r="YS57" s="112"/>
      <c r="YT57" s="112"/>
      <c r="YU57" s="112"/>
      <c r="YV57" s="112"/>
      <c r="YW57" s="112"/>
      <c r="YX57" s="112"/>
      <c r="YY57" s="112"/>
      <c r="YZ57" s="112"/>
      <c r="ZA57" s="112"/>
      <c r="ZB57" s="112"/>
      <c r="ZC57" s="112"/>
      <c r="ZD57" s="112"/>
      <c r="ZE57" s="112"/>
      <c r="ZF57" s="112"/>
      <c r="ZG57" s="112"/>
      <c r="ZH57" s="112"/>
      <c r="ZI57" s="112"/>
      <c r="ZJ57" s="112"/>
      <c r="ZK57" s="112"/>
      <c r="ZL57" s="112"/>
      <c r="ZM57" s="112"/>
      <c r="ZN57" s="112"/>
      <c r="ZO57" s="112"/>
      <c r="ZP57" s="112"/>
      <c r="ZQ57" s="112"/>
      <c r="ZR57" s="112"/>
      <c r="ZS57" s="112"/>
      <c r="ZT57" s="112"/>
      <c r="ZU57" s="112"/>
      <c r="ZV57" s="112"/>
      <c r="ZW57" s="112"/>
      <c r="ZX57" s="112"/>
      <c r="ZY57" s="112"/>
      <c r="ZZ57" s="112"/>
      <c r="AAA57" s="112"/>
      <c r="AAB57" s="112"/>
      <c r="AAC57" s="112"/>
      <c r="AAD57" s="112"/>
      <c r="AAE57" s="112"/>
      <c r="AAF57" s="112"/>
      <c r="AAG57" s="112"/>
      <c r="AAH57" s="112"/>
      <c r="AAI57" s="112"/>
      <c r="AAJ57" s="112"/>
      <c r="AAK57" s="112"/>
      <c r="AAL57" s="112"/>
      <c r="AAM57" s="112"/>
      <c r="AAN57" s="112"/>
      <c r="AAO57" s="112"/>
      <c r="AAP57" s="112"/>
      <c r="AAQ57" s="112"/>
      <c r="AAR57" s="112"/>
      <c r="AAS57" s="112"/>
      <c r="AAT57" s="112"/>
      <c r="AAU57" s="112"/>
      <c r="AAV57" s="112"/>
      <c r="AAW57" s="112"/>
      <c r="AAX57" s="112"/>
      <c r="AAY57" s="112"/>
      <c r="AAZ57" s="112"/>
      <c r="ABA57" s="112"/>
      <c r="ABB57" s="112"/>
      <c r="ABC57" s="112"/>
      <c r="ABD57" s="112"/>
      <c r="ABE57" s="112"/>
      <c r="ABF57" s="112"/>
      <c r="ABG57" s="112"/>
      <c r="ABH57" s="112"/>
      <c r="ABI57" s="112"/>
      <c r="ABJ57" s="112"/>
      <c r="ABK57" s="112"/>
      <c r="ABL57" s="112"/>
      <c r="ABM57" s="112"/>
      <c r="ABN57" s="112"/>
      <c r="ABO57" s="112"/>
      <c r="ABP57" s="112"/>
      <c r="ABQ57" s="112"/>
      <c r="ABR57" s="112"/>
      <c r="ABS57" s="112"/>
      <c r="ABT57" s="112"/>
      <c r="ABU57" s="112"/>
      <c r="ABV57" s="112"/>
      <c r="ABW57" s="112"/>
      <c r="ABX57" s="112"/>
      <c r="ABY57" s="112"/>
      <c r="ABZ57" s="112"/>
      <c r="ACA57" s="112"/>
      <c r="ACB57" s="112"/>
      <c r="ACC57" s="112"/>
      <c r="ACD57" s="112"/>
      <c r="ACE57" s="112"/>
      <c r="ACF57" s="112"/>
      <c r="ACG57" s="112"/>
      <c r="ACH57" s="112"/>
      <c r="ACI57" s="112"/>
      <c r="ACJ57" s="112"/>
      <c r="ACK57" s="112"/>
      <c r="ACL57" s="112"/>
      <c r="ACM57" s="112"/>
      <c r="ACN57" s="112"/>
      <c r="ACO57" s="112"/>
      <c r="ACP57" s="112"/>
      <c r="ACQ57" s="112"/>
      <c r="ACR57" s="112"/>
      <c r="ACS57" s="112"/>
      <c r="ACT57" s="112"/>
      <c r="ACU57" s="112"/>
      <c r="ACV57" s="112"/>
      <c r="ACW57" s="112"/>
      <c r="ACX57" s="112"/>
      <c r="ACY57" s="112"/>
      <c r="ACZ57" s="112"/>
      <c r="ADA57" s="112"/>
      <c r="ADB57" s="112"/>
      <c r="ADC57" s="112"/>
      <c r="ADD57" s="112"/>
      <c r="ADE57" s="112"/>
      <c r="ADF57" s="112"/>
      <c r="ADG57" s="112"/>
      <c r="ADH57" s="112"/>
      <c r="ADI57" s="112"/>
      <c r="ADJ57" s="112"/>
      <c r="ADK57" s="112"/>
      <c r="ADL57" s="112"/>
      <c r="ADM57" s="112"/>
      <c r="ADN57" s="112"/>
      <c r="ADO57" s="112"/>
      <c r="ADP57" s="112"/>
      <c r="ADQ57" s="112"/>
      <c r="ADR57" s="112"/>
      <c r="ADS57" s="112"/>
      <c r="ADT57" s="112"/>
      <c r="ADU57" s="112"/>
      <c r="ADV57" s="112"/>
      <c r="ADW57" s="112"/>
      <c r="ADX57" s="112"/>
      <c r="ADY57" s="112"/>
      <c r="ADZ57" s="112"/>
      <c r="AEA57" s="112"/>
      <c r="AEB57" s="112"/>
      <c r="AEC57" s="112"/>
      <c r="AED57" s="112"/>
      <c r="AEE57" s="112"/>
      <c r="AEF57" s="112"/>
      <c r="AEG57" s="112"/>
      <c r="AEH57" s="112"/>
      <c r="AEI57" s="112"/>
      <c r="AEJ57" s="112"/>
      <c r="AEK57" s="112"/>
      <c r="AEL57" s="112"/>
      <c r="AEM57" s="112"/>
      <c r="AEN57" s="112"/>
      <c r="AEO57" s="112"/>
      <c r="AEP57" s="112"/>
      <c r="AEQ57" s="112"/>
      <c r="AER57" s="112"/>
      <c r="AES57" s="112"/>
      <c r="AET57" s="112"/>
      <c r="AEU57" s="112"/>
      <c r="AEV57" s="112"/>
      <c r="AEW57" s="112"/>
      <c r="AEX57" s="112"/>
      <c r="AEY57" s="112"/>
      <c r="AEZ57" s="112"/>
      <c r="AFA57" s="112"/>
      <c r="AFB57" s="112"/>
      <c r="AFC57" s="112"/>
      <c r="AFD57" s="112"/>
      <c r="AFE57" s="112"/>
      <c r="AFF57" s="112"/>
      <c r="AFG57" s="112"/>
      <c r="AFH57" s="112"/>
      <c r="AFI57" s="112"/>
      <c r="AFJ57" s="112"/>
      <c r="AFK57" s="112"/>
      <c r="AFL57" s="112"/>
      <c r="AFM57" s="112"/>
      <c r="AFN57" s="112"/>
      <c r="AFO57" s="112"/>
      <c r="AFP57" s="112"/>
      <c r="AFQ57" s="112"/>
      <c r="AFR57" s="112"/>
      <c r="AFS57" s="112"/>
      <c r="AFT57" s="112"/>
      <c r="AFU57" s="112"/>
      <c r="AFV57" s="112"/>
      <c r="AFW57" s="112"/>
      <c r="AFX57" s="112"/>
      <c r="AFY57" s="112"/>
      <c r="AFZ57" s="112"/>
      <c r="AGA57" s="112"/>
      <c r="AGB57" s="112"/>
      <c r="AGC57" s="112"/>
      <c r="AGD57" s="112"/>
      <c r="AGE57" s="112"/>
      <c r="AGF57" s="112"/>
      <c r="AGG57" s="112"/>
      <c r="AGH57" s="112"/>
      <c r="AGI57" s="112"/>
      <c r="AGJ57" s="112"/>
      <c r="AGK57" s="112"/>
      <c r="AGL57" s="112"/>
      <c r="AGM57" s="112"/>
      <c r="AGN57" s="112"/>
      <c r="AGO57" s="112"/>
      <c r="AGP57" s="112"/>
      <c r="AGQ57" s="112"/>
      <c r="AGR57" s="112"/>
      <c r="AGS57" s="112"/>
      <c r="AGT57" s="112"/>
      <c r="AGU57" s="112"/>
      <c r="AGV57" s="112"/>
      <c r="AGW57" s="112"/>
      <c r="AGX57" s="112"/>
      <c r="AGY57" s="112"/>
      <c r="AGZ57" s="112"/>
      <c r="AHA57" s="112"/>
      <c r="AHB57" s="112"/>
      <c r="AHC57" s="112"/>
      <c r="AHD57" s="112"/>
      <c r="AHE57" s="112"/>
      <c r="AHF57" s="112"/>
      <c r="AHG57" s="112"/>
      <c r="AHH57" s="112"/>
      <c r="AHI57" s="112"/>
      <c r="AHJ57" s="112"/>
      <c r="AHK57" s="112"/>
      <c r="AHL57" s="112"/>
      <c r="AHM57" s="112"/>
      <c r="AHN57" s="112"/>
      <c r="AHO57" s="112"/>
      <c r="AHP57" s="112"/>
      <c r="AHQ57" s="112"/>
      <c r="AHR57" s="112"/>
      <c r="AHS57" s="112"/>
      <c r="AHT57" s="112"/>
      <c r="AHU57" s="112"/>
      <c r="AHV57" s="112"/>
      <c r="AHW57" s="112"/>
      <c r="AHX57" s="112"/>
      <c r="AHY57" s="112"/>
      <c r="AHZ57" s="112"/>
      <c r="AIA57" s="112"/>
      <c r="AIB57" s="112"/>
      <c r="AIC57" s="112"/>
      <c r="AID57" s="112"/>
      <c r="AIE57" s="112"/>
      <c r="AIF57" s="112"/>
      <c r="AIG57" s="112"/>
      <c r="AIH57" s="112"/>
      <c r="AII57" s="112"/>
      <c r="AIJ57" s="112"/>
      <c r="AIK57" s="112"/>
      <c r="AIL57" s="112"/>
      <c r="AIM57" s="112"/>
      <c r="AIN57" s="112"/>
      <c r="AIO57" s="112"/>
      <c r="AIP57" s="112"/>
      <c r="AIQ57" s="112"/>
      <c r="AIR57" s="112"/>
      <c r="AIS57" s="112"/>
      <c r="AIT57" s="112"/>
      <c r="AIU57" s="112"/>
      <c r="AIV57" s="112"/>
      <c r="AIW57" s="112"/>
      <c r="AIX57" s="112"/>
      <c r="AIY57" s="112"/>
      <c r="AIZ57" s="112"/>
      <c r="AJA57" s="112"/>
      <c r="AJB57" s="112"/>
      <c r="AJC57" s="112"/>
      <c r="AJD57" s="112"/>
      <c r="AJE57" s="112"/>
      <c r="AJF57" s="112"/>
      <c r="AJG57" s="112"/>
      <c r="AJH57" s="112"/>
      <c r="AJI57" s="112"/>
      <c r="AJJ57" s="112"/>
      <c r="AJK57" s="112"/>
      <c r="AJL57" s="112"/>
      <c r="AJM57" s="112"/>
      <c r="AJN57" s="112"/>
      <c r="AJO57" s="112"/>
      <c r="AJP57" s="112"/>
      <c r="AJQ57" s="112"/>
      <c r="AJR57" s="112"/>
      <c r="AJS57" s="112"/>
      <c r="AJT57" s="112"/>
      <c r="AJU57" s="112"/>
      <c r="AJV57" s="112"/>
      <c r="AJW57" s="112"/>
      <c r="AJX57" s="112"/>
      <c r="AJY57" s="112"/>
      <c r="AJZ57" s="112"/>
      <c r="AKA57" s="112"/>
      <c r="AKB57" s="112"/>
      <c r="AKC57" s="112"/>
      <c r="AKD57" s="112"/>
      <c r="AKE57" s="112"/>
      <c r="AKF57" s="112"/>
      <c r="AKG57" s="112"/>
      <c r="AKH57" s="112"/>
      <c r="AKI57" s="112"/>
      <c r="AKJ57" s="112"/>
      <c r="AKK57" s="112"/>
      <c r="AKL57" s="112"/>
      <c r="AKM57" s="112"/>
      <c r="AKN57" s="112"/>
      <c r="AKO57" s="112"/>
      <c r="AKP57" s="112"/>
      <c r="AKQ57" s="112"/>
      <c r="AKR57" s="112"/>
      <c r="AKS57" s="112"/>
      <c r="AKT57" s="112"/>
      <c r="AKU57" s="112"/>
      <c r="AKV57" s="112"/>
      <c r="AKW57" s="112"/>
      <c r="AKX57" s="112"/>
      <c r="AKY57" s="112"/>
      <c r="AKZ57" s="112"/>
      <c r="ALA57" s="112"/>
      <c r="ALB57" s="112"/>
      <c r="ALC57" s="112"/>
      <c r="ALD57" s="112"/>
      <c r="ALE57" s="112"/>
      <c r="ALF57" s="112"/>
      <c r="ALG57" s="112"/>
      <c r="ALH57" s="112"/>
      <c r="ALI57" s="112"/>
      <c r="ALJ57" s="112"/>
      <c r="ALK57" s="112"/>
      <c r="ALL57" s="112"/>
      <c r="ALM57" s="112"/>
      <c r="ALN57" s="112"/>
      <c r="ALO57" s="112"/>
      <c r="ALP57" s="112"/>
      <c r="ALQ57" s="112"/>
      <c r="ALR57" s="112"/>
      <c r="ALS57" s="112"/>
      <c r="ALT57" s="112"/>
      <c r="ALU57" s="112"/>
      <c r="ALV57" s="112"/>
      <c r="ALW57" s="112"/>
      <c r="ALX57" s="112"/>
      <c r="ALY57" s="112"/>
      <c r="ALZ57" s="112"/>
      <c r="AMA57" s="112"/>
      <c r="AMB57" s="112"/>
      <c r="AMC57" s="112"/>
      <c r="AMD57" s="112"/>
      <c r="AME57" s="112"/>
      <c r="AMF57" s="112"/>
      <c r="AMG57" s="112"/>
      <c r="AMH57" s="112"/>
      <c r="AMI57" s="112"/>
      <c r="AMJ57" s="112"/>
      <c r="AMK57" s="112"/>
      <c r="AML57" s="112"/>
      <c r="AMM57" s="112"/>
      <c r="AMN57" s="112"/>
      <c r="AMO57" s="112"/>
      <c r="AMP57" s="112"/>
      <c r="AMQ57" s="112"/>
      <c r="AMR57" s="112"/>
      <c r="AMS57" s="112"/>
      <c r="AMT57" s="112"/>
      <c r="AMU57" s="112"/>
      <c r="AMV57" s="112"/>
      <c r="AMW57" s="112"/>
      <c r="AMX57" s="112"/>
      <c r="AMY57" s="112"/>
      <c r="AMZ57" s="112"/>
      <c r="ANA57" s="112"/>
      <c r="ANB57" s="112"/>
      <c r="ANC57" s="112"/>
      <c r="AND57" s="112"/>
      <c r="ANE57" s="112"/>
      <c r="ANF57" s="112"/>
      <c r="ANG57" s="112"/>
      <c r="ANH57" s="112"/>
      <c r="ANI57" s="112"/>
      <c r="ANJ57" s="112"/>
      <c r="ANK57" s="112"/>
      <c r="ANL57" s="112"/>
      <c r="ANM57" s="112"/>
      <c r="ANN57" s="112"/>
      <c r="ANO57" s="112"/>
      <c r="ANP57" s="112"/>
      <c r="ANQ57" s="112"/>
      <c r="ANR57" s="112"/>
      <c r="ANS57" s="112"/>
      <c r="ANT57" s="112"/>
      <c r="ANU57" s="112"/>
      <c r="ANV57" s="112"/>
      <c r="ANW57" s="112"/>
      <c r="ANX57" s="112"/>
      <c r="ANY57" s="112"/>
      <c r="ANZ57" s="112"/>
      <c r="AOA57" s="112"/>
      <c r="AOB57" s="112"/>
      <c r="AOC57" s="112"/>
      <c r="AOD57" s="112"/>
      <c r="AOE57" s="112"/>
      <c r="AOF57" s="112"/>
      <c r="AOG57" s="112"/>
      <c r="AOH57" s="112"/>
      <c r="AOI57" s="112"/>
      <c r="AOJ57" s="112"/>
      <c r="AOK57" s="112"/>
      <c r="AOL57" s="112"/>
      <c r="AOM57" s="112"/>
      <c r="AON57" s="112"/>
      <c r="AOO57" s="112"/>
      <c r="AOP57" s="112"/>
      <c r="AOQ57" s="112"/>
      <c r="AOR57" s="112"/>
      <c r="AOS57" s="112"/>
      <c r="AOT57" s="112"/>
      <c r="AOU57" s="112"/>
      <c r="AOV57" s="112"/>
      <c r="AOW57" s="112"/>
      <c r="AOX57" s="112"/>
      <c r="AOY57" s="112"/>
      <c r="AOZ57" s="112"/>
      <c r="APA57" s="112"/>
      <c r="APB57" s="112"/>
      <c r="APC57" s="112"/>
      <c r="APD57" s="112"/>
      <c r="APE57" s="112"/>
      <c r="APF57" s="112"/>
      <c r="APG57" s="112"/>
      <c r="APH57" s="112"/>
      <c r="API57" s="112"/>
      <c r="APJ57" s="112"/>
      <c r="APK57" s="112"/>
      <c r="APL57" s="112"/>
      <c r="APM57" s="112"/>
      <c r="APN57" s="112"/>
      <c r="APO57" s="112"/>
      <c r="APP57" s="112"/>
      <c r="APQ57" s="112"/>
      <c r="APR57" s="112"/>
      <c r="APS57" s="112"/>
      <c r="APT57" s="112"/>
      <c r="APU57" s="112"/>
      <c r="APV57" s="112"/>
      <c r="APW57" s="112"/>
      <c r="APX57" s="112"/>
      <c r="APY57" s="112"/>
      <c r="APZ57" s="112"/>
      <c r="AQA57" s="112"/>
      <c r="AQB57" s="112"/>
      <c r="AQC57" s="112"/>
      <c r="AQD57" s="112"/>
      <c r="AQE57" s="112"/>
      <c r="AQF57" s="112"/>
      <c r="AQG57" s="112"/>
      <c r="AQH57" s="112"/>
      <c r="AQI57" s="112"/>
      <c r="AQJ57" s="112"/>
      <c r="AQK57" s="112"/>
      <c r="AQL57" s="112"/>
      <c r="AQM57" s="112"/>
      <c r="AQN57" s="112"/>
      <c r="AQO57" s="112"/>
      <c r="AQP57" s="112"/>
      <c r="AQQ57" s="112"/>
      <c r="AQR57" s="112"/>
      <c r="AQS57" s="112"/>
      <c r="AQT57" s="112"/>
      <c r="AQU57" s="112"/>
      <c r="AQV57" s="112"/>
      <c r="AQW57" s="112"/>
      <c r="AQX57" s="112"/>
      <c r="AQY57" s="112"/>
      <c r="AQZ57" s="112"/>
      <c r="ARA57" s="112"/>
      <c r="ARB57" s="112"/>
      <c r="ARC57" s="112"/>
      <c r="ARD57" s="112"/>
      <c r="ARE57" s="112"/>
      <c r="ARF57" s="112"/>
      <c r="ARG57" s="112"/>
      <c r="ARH57" s="112"/>
      <c r="ARI57" s="112"/>
      <c r="ARJ57" s="112"/>
      <c r="ARK57" s="112"/>
      <c r="ARL57" s="112"/>
      <c r="ARM57" s="112"/>
      <c r="ARN57" s="112"/>
      <c r="ARO57" s="112"/>
      <c r="ARP57" s="112"/>
      <c r="ARQ57" s="112"/>
      <c r="ARR57" s="112"/>
      <c r="ARS57" s="112"/>
      <c r="ART57" s="112"/>
      <c r="ARU57" s="112"/>
      <c r="ARV57" s="112"/>
      <c r="ARW57" s="112"/>
      <c r="ARX57" s="112"/>
      <c r="ARY57" s="112"/>
      <c r="ARZ57" s="112"/>
      <c r="ASA57" s="112"/>
      <c r="ASB57" s="112"/>
      <c r="ASC57" s="112"/>
      <c r="ASD57" s="112"/>
      <c r="ASE57" s="112"/>
      <c r="ASF57" s="112"/>
      <c r="ASG57" s="112"/>
      <c r="ASH57" s="112"/>
      <c r="ASI57" s="112"/>
      <c r="ASJ57" s="112"/>
      <c r="ASK57" s="112"/>
      <c r="ASL57" s="112"/>
      <c r="ASM57" s="112"/>
      <c r="ASN57" s="112"/>
      <c r="ASO57" s="112"/>
      <c r="ASP57" s="112"/>
      <c r="ASQ57" s="112"/>
      <c r="ASR57" s="112"/>
      <c r="ASS57" s="112"/>
      <c r="AST57" s="112"/>
      <c r="ASU57" s="112"/>
      <c r="ASV57" s="112"/>
      <c r="ASW57" s="112"/>
      <c r="ASX57" s="112"/>
      <c r="ASY57" s="112"/>
      <c r="ASZ57" s="112"/>
      <c r="ATA57" s="112"/>
      <c r="ATB57" s="112"/>
      <c r="ATC57" s="112"/>
      <c r="ATD57" s="112"/>
      <c r="ATE57" s="112"/>
      <c r="ATF57" s="112"/>
      <c r="ATG57" s="112"/>
      <c r="ATH57" s="112"/>
      <c r="ATI57" s="112"/>
      <c r="ATJ57" s="112"/>
      <c r="ATK57" s="112"/>
      <c r="ATL57" s="112"/>
      <c r="ATM57" s="112"/>
      <c r="ATN57" s="112"/>
      <c r="ATO57" s="112"/>
      <c r="ATP57" s="112"/>
      <c r="ATQ57" s="112"/>
      <c r="ATR57" s="112"/>
      <c r="ATS57" s="112"/>
      <c r="ATT57" s="112"/>
      <c r="ATU57" s="112"/>
      <c r="ATV57" s="112"/>
      <c r="ATW57" s="112"/>
      <c r="ATX57" s="112"/>
      <c r="ATY57" s="112"/>
      <c r="ATZ57" s="112"/>
      <c r="AUA57" s="112"/>
      <c r="AUB57" s="112"/>
      <c r="AUC57" s="112"/>
      <c r="AUD57" s="112"/>
      <c r="AUE57" s="112"/>
      <c r="AUF57" s="112"/>
      <c r="AUG57" s="112"/>
      <c r="AUH57" s="112"/>
      <c r="AUI57" s="112"/>
      <c r="AUJ57" s="112"/>
      <c r="AUK57" s="112"/>
      <c r="AUL57" s="112"/>
      <c r="AUM57" s="112"/>
      <c r="AUN57" s="112"/>
      <c r="AUO57" s="112"/>
      <c r="AUP57" s="112"/>
      <c r="AUQ57" s="112"/>
      <c r="AUR57" s="112"/>
      <c r="AUS57" s="112"/>
      <c r="AUT57" s="112"/>
      <c r="AUU57" s="112"/>
      <c r="AUV57" s="112"/>
      <c r="AUW57" s="112"/>
      <c r="AUX57" s="112"/>
      <c r="AUY57" s="112"/>
      <c r="AUZ57" s="112"/>
      <c r="AVA57" s="112"/>
      <c r="AVB57" s="112"/>
      <c r="AVC57" s="112"/>
      <c r="AVD57" s="112"/>
      <c r="AVE57" s="112"/>
      <c r="AVF57" s="112"/>
      <c r="AVG57" s="112"/>
      <c r="AVH57" s="112"/>
      <c r="AVI57" s="112"/>
      <c r="AVJ57" s="112"/>
      <c r="AVK57" s="112"/>
      <c r="AVL57" s="112"/>
      <c r="AVM57" s="112"/>
      <c r="AVN57" s="112"/>
      <c r="AVO57" s="112"/>
      <c r="AVP57" s="112"/>
      <c r="AVQ57" s="112"/>
      <c r="AVR57" s="112"/>
      <c r="AVS57" s="112"/>
      <c r="AVT57" s="112"/>
      <c r="AVU57" s="112"/>
      <c r="AVV57" s="112"/>
      <c r="AVW57" s="112"/>
      <c r="AVX57" s="112"/>
      <c r="AVY57" s="112"/>
      <c r="AVZ57" s="112"/>
      <c r="AWA57" s="112"/>
      <c r="AWB57" s="112"/>
      <c r="AWC57" s="112"/>
      <c r="AWD57" s="112"/>
      <c r="AWE57" s="112"/>
      <c r="AWF57" s="112"/>
      <c r="AWG57" s="112"/>
      <c r="AWH57" s="112"/>
      <c r="AWI57" s="112"/>
      <c r="AWJ57" s="112"/>
      <c r="AWK57" s="112"/>
      <c r="AWL57" s="112"/>
      <c r="AWM57" s="112"/>
      <c r="AWN57" s="112"/>
      <c r="AWO57" s="112"/>
      <c r="AWP57" s="112"/>
      <c r="AWQ57" s="112"/>
      <c r="AWR57" s="112"/>
      <c r="AWS57" s="112"/>
      <c r="AWT57" s="112"/>
      <c r="AWU57" s="112"/>
      <c r="AWV57" s="112"/>
      <c r="AWW57" s="112"/>
      <c r="AWX57" s="112"/>
      <c r="AWY57" s="112"/>
      <c r="AWZ57" s="112"/>
      <c r="AXA57" s="112"/>
      <c r="AXB57" s="112"/>
      <c r="AXC57" s="112"/>
      <c r="AXD57" s="112"/>
      <c r="AXE57" s="112"/>
      <c r="AXF57" s="112"/>
      <c r="AXG57" s="112"/>
      <c r="AXH57" s="112"/>
      <c r="AXI57" s="112"/>
      <c r="AXJ57" s="112"/>
      <c r="AXK57" s="112"/>
      <c r="AXL57" s="112"/>
      <c r="AXM57" s="112"/>
      <c r="AXN57" s="112"/>
      <c r="AXO57" s="112"/>
      <c r="AXP57" s="112"/>
      <c r="AXQ57" s="112"/>
      <c r="AXR57" s="112"/>
      <c r="AXS57" s="112"/>
      <c r="AXT57" s="112"/>
      <c r="AXU57" s="112"/>
      <c r="AXV57" s="112"/>
      <c r="AXW57" s="112"/>
      <c r="AXX57" s="112"/>
      <c r="AXY57" s="112"/>
      <c r="AXZ57" s="112"/>
      <c r="AYA57" s="112"/>
      <c r="AYB57" s="112"/>
      <c r="AYC57" s="112"/>
      <c r="AYD57" s="112"/>
      <c r="AYE57" s="112"/>
      <c r="AYF57" s="112"/>
      <c r="AYG57" s="112"/>
      <c r="AYH57" s="112"/>
      <c r="AYI57" s="112"/>
      <c r="AYJ57" s="112"/>
      <c r="AYK57" s="112"/>
      <c r="AYL57" s="112"/>
      <c r="AYM57" s="112"/>
      <c r="AYN57" s="112"/>
      <c r="AYO57" s="112"/>
      <c r="AYP57" s="112"/>
      <c r="AYQ57" s="112"/>
      <c r="AYR57" s="112"/>
      <c r="AYS57" s="112"/>
      <c r="AYT57" s="112"/>
      <c r="AYU57" s="112"/>
      <c r="AYV57" s="112"/>
      <c r="AYW57" s="112"/>
      <c r="AYX57" s="112"/>
      <c r="AYY57" s="112"/>
      <c r="AYZ57" s="112"/>
      <c r="AZA57" s="112"/>
      <c r="AZB57" s="112"/>
      <c r="AZC57" s="112"/>
      <c r="AZD57" s="112"/>
      <c r="AZE57" s="112"/>
      <c r="AZF57" s="112"/>
      <c r="AZG57" s="112"/>
      <c r="AZH57" s="112"/>
      <c r="AZI57" s="112"/>
      <c r="AZJ57" s="112"/>
      <c r="AZK57" s="112"/>
      <c r="AZL57" s="112"/>
      <c r="AZM57" s="112"/>
      <c r="AZN57" s="112"/>
      <c r="AZO57" s="112"/>
      <c r="AZP57" s="112"/>
      <c r="AZQ57" s="112"/>
      <c r="AZR57" s="112"/>
      <c r="AZS57" s="112"/>
      <c r="AZT57" s="112"/>
      <c r="AZU57" s="112"/>
      <c r="AZV57" s="112"/>
      <c r="AZW57" s="112"/>
      <c r="AZX57" s="112"/>
      <c r="AZY57" s="112"/>
      <c r="AZZ57" s="112"/>
      <c r="BAA57" s="112"/>
      <c r="BAB57" s="112"/>
      <c r="BAC57" s="112"/>
      <c r="BAD57" s="112"/>
      <c r="BAE57" s="112"/>
      <c r="BAF57" s="112"/>
      <c r="BAG57" s="112"/>
      <c r="BAH57" s="112"/>
      <c r="BAI57" s="112"/>
      <c r="BAJ57" s="112"/>
      <c r="BAK57" s="112"/>
      <c r="BAL57" s="112"/>
      <c r="BAM57" s="112"/>
      <c r="BAN57" s="112"/>
      <c r="BAO57" s="112"/>
      <c r="BAP57" s="112"/>
      <c r="BAQ57" s="112"/>
      <c r="BAR57" s="112"/>
      <c r="BAS57" s="112"/>
      <c r="BAT57" s="112"/>
      <c r="BAU57" s="112"/>
      <c r="BAV57" s="112"/>
      <c r="BAW57" s="112"/>
      <c r="BAX57" s="112"/>
      <c r="BAY57" s="112"/>
      <c r="BAZ57" s="112"/>
      <c r="BBA57" s="112"/>
      <c r="BBB57" s="112"/>
      <c r="BBC57" s="112"/>
      <c r="BBD57" s="112"/>
      <c r="BBE57" s="112"/>
      <c r="BBF57" s="112"/>
      <c r="BBG57" s="112"/>
      <c r="BBH57" s="112"/>
      <c r="BBI57" s="112"/>
      <c r="BBJ57" s="112"/>
      <c r="BBK57" s="112"/>
      <c r="BBL57" s="112"/>
      <c r="BBM57" s="112"/>
      <c r="BBN57" s="112"/>
      <c r="BBO57" s="112"/>
      <c r="BBP57" s="112"/>
      <c r="BBQ57" s="112"/>
      <c r="BBR57" s="112"/>
      <c r="BBS57" s="112"/>
      <c r="BBT57" s="112"/>
      <c r="BBU57" s="112"/>
      <c r="BBV57" s="112"/>
      <c r="BBW57" s="112"/>
      <c r="BBX57" s="112"/>
      <c r="BBY57" s="112"/>
      <c r="BBZ57" s="112"/>
      <c r="BCA57" s="112"/>
      <c r="BCB57" s="112"/>
      <c r="BCC57" s="112"/>
      <c r="BCD57" s="112"/>
      <c r="BCE57" s="112"/>
      <c r="BCF57" s="112"/>
      <c r="BCG57" s="112"/>
      <c r="BCH57" s="112"/>
      <c r="BCI57" s="112"/>
      <c r="BCJ57" s="112"/>
      <c r="BCK57" s="112"/>
      <c r="BCL57" s="112"/>
      <c r="BCM57" s="112"/>
      <c r="BCN57" s="112"/>
      <c r="BCO57" s="112"/>
      <c r="BCP57" s="112"/>
      <c r="BCQ57" s="112"/>
      <c r="BCR57" s="112"/>
      <c r="BCS57" s="112"/>
      <c r="BCT57" s="112"/>
      <c r="BCU57" s="112"/>
      <c r="BCV57" s="112"/>
      <c r="BCW57" s="112"/>
      <c r="BCX57" s="112"/>
      <c r="BCY57" s="112"/>
      <c r="BCZ57" s="112"/>
      <c r="BDA57" s="112"/>
      <c r="BDB57" s="112"/>
      <c r="BDC57" s="112"/>
      <c r="BDD57" s="112"/>
      <c r="BDE57" s="112"/>
      <c r="BDF57" s="112"/>
      <c r="BDG57" s="112"/>
      <c r="BDH57" s="112"/>
      <c r="BDI57" s="112"/>
      <c r="BDJ57" s="112"/>
      <c r="BDK57" s="112"/>
      <c r="BDL57" s="112"/>
      <c r="BDM57" s="112"/>
      <c r="BDN57" s="112"/>
      <c r="BDO57" s="112"/>
      <c r="BDP57" s="112"/>
      <c r="BDQ57" s="112"/>
      <c r="BDR57" s="112"/>
      <c r="BDS57" s="112"/>
      <c r="BDT57" s="112"/>
      <c r="BDU57" s="112"/>
      <c r="BDV57" s="112"/>
      <c r="BDW57" s="112"/>
      <c r="BDX57" s="112"/>
      <c r="BDY57" s="112"/>
      <c r="BDZ57" s="112"/>
      <c r="BEA57" s="112"/>
      <c r="BEB57" s="112"/>
      <c r="BEC57" s="112"/>
      <c r="BED57" s="112"/>
      <c r="BEE57" s="112"/>
      <c r="BEF57" s="112"/>
      <c r="BEG57" s="112"/>
      <c r="BEH57" s="112"/>
      <c r="BEI57" s="112"/>
      <c r="BEJ57" s="112"/>
      <c r="BEK57" s="112"/>
      <c r="BEL57" s="112"/>
      <c r="BEM57" s="112"/>
      <c r="BEN57" s="112"/>
      <c r="BEO57" s="112"/>
      <c r="BEP57" s="112"/>
      <c r="BEQ57" s="112"/>
      <c r="BER57" s="112"/>
      <c r="BES57" s="112"/>
      <c r="BET57" s="112"/>
      <c r="BEU57" s="112"/>
      <c r="BEV57" s="112"/>
      <c r="BEW57" s="112"/>
      <c r="BEX57" s="112"/>
      <c r="BEY57" s="112"/>
      <c r="BEZ57" s="112"/>
      <c r="BFA57" s="112"/>
      <c r="BFB57" s="112"/>
      <c r="BFC57" s="112"/>
      <c r="BFD57" s="112"/>
      <c r="BFE57" s="112"/>
      <c r="BFF57" s="112"/>
      <c r="BFG57" s="112"/>
      <c r="BFH57" s="112"/>
      <c r="BFI57" s="112"/>
      <c r="BFJ57" s="112"/>
      <c r="BFK57" s="112"/>
      <c r="BFL57" s="112"/>
      <c r="BFM57" s="112"/>
      <c r="BFN57" s="112"/>
      <c r="BFO57" s="112"/>
      <c r="BFP57" s="112"/>
      <c r="BFQ57" s="112"/>
      <c r="BFR57" s="112"/>
      <c r="BFS57" s="112"/>
      <c r="BFT57" s="112"/>
      <c r="BFU57" s="112"/>
      <c r="BFV57" s="112"/>
      <c r="BFW57" s="112"/>
      <c r="BFX57" s="112"/>
      <c r="BFY57" s="112"/>
      <c r="BFZ57" s="112"/>
      <c r="BGA57" s="112"/>
      <c r="BGB57" s="112"/>
      <c r="BGC57" s="112"/>
      <c r="BGD57" s="112"/>
      <c r="BGE57" s="112"/>
      <c r="BGF57" s="112"/>
      <c r="BGG57" s="112"/>
      <c r="BGH57" s="112"/>
      <c r="BGI57" s="112"/>
      <c r="BGJ57" s="112"/>
      <c r="BGK57" s="112"/>
      <c r="BGL57" s="112"/>
      <c r="BGM57" s="112"/>
      <c r="BGN57" s="112"/>
      <c r="BGO57" s="112"/>
      <c r="BGP57" s="112"/>
      <c r="BGQ57" s="112"/>
      <c r="BGR57" s="112"/>
      <c r="BGS57" s="112"/>
      <c r="BGT57" s="112"/>
      <c r="BGU57" s="112"/>
      <c r="BGV57" s="112"/>
      <c r="BGW57" s="112"/>
      <c r="BGX57" s="112"/>
      <c r="BGY57" s="112"/>
      <c r="BGZ57" s="112"/>
      <c r="BHA57" s="112"/>
      <c r="BHB57" s="112"/>
      <c r="BHC57" s="112"/>
      <c r="BHD57" s="112"/>
      <c r="BHE57" s="112"/>
      <c r="BHF57" s="112"/>
      <c r="BHG57" s="112"/>
      <c r="BHH57" s="112"/>
      <c r="BHI57" s="112"/>
      <c r="BHJ57" s="112"/>
      <c r="BHK57" s="112"/>
      <c r="BHL57" s="112"/>
      <c r="BHM57" s="112"/>
      <c r="BHN57" s="112"/>
      <c r="BHO57" s="112"/>
      <c r="BHP57" s="112"/>
      <c r="BHQ57" s="112"/>
      <c r="BHR57" s="112"/>
      <c r="BHS57" s="112"/>
      <c r="BHT57" s="112"/>
      <c r="BHU57" s="112"/>
      <c r="BHV57" s="112"/>
      <c r="BHW57" s="112"/>
      <c r="BHX57" s="112"/>
      <c r="BHY57" s="112"/>
      <c r="BHZ57" s="112"/>
      <c r="BIA57" s="112"/>
      <c r="BIB57" s="112"/>
      <c r="BIC57" s="112"/>
      <c r="BID57" s="112"/>
      <c r="BIE57" s="112"/>
      <c r="BIF57" s="112"/>
      <c r="BIG57" s="112"/>
      <c r="BIH57" s="112"/>
      <c r="BII57" s="112"/>
      <c r="BIJ57" s="112"/>
      <c r="BIK57" s="112"/>
      <c r="BIL57" s="112"/>
      <c r="BIM57" s="112"/>
      <c r="BIN57" s="112"/>
      <c r="BIO57" s="112"/>
      <c r="BIP57" s="112"/>
      <c r="BIQ57" s="112"/>
      <c r="BIR57" s="112"/>
      <c r="BIS57" s="112"/>
      <c r="BIT57" s="112"/>
      <c r="BIU57" s="112"/>
      <c r="BIV57" s="112"/>
      <c r="BIW57" s="112"/>
      <c r="BIX57" s="112"/>
      <c r="BIY57" s="112"/>
      <c r="BIZ57" s="112"/>
      <c r="BJA57" s="112"/>
      <c r="BJB57" s="112"/>
      <c r="BJC57" s="112"/>
      <c r="BJD57" s="112"/>
      <c r="BJE57" s="112"/>
      <c r="BJF57" s="112"/>
      <c r="BJG57" s="112"/>
      <c r="BJH57" s="112"/>
      <c r="BJI57" s="112"/>
      <c r="BJJ57" s="112"/>
      <c r="BJK57" s="112"/>
      <c r="BJL57" s="112"/>
      <c r="BJM57" s="112"/>
      <c r="BJN57" s="112"/>
      <c r="BJO57" s="112"/>
      <c r="BJP57" s="112"/>
      <c r="BJQ57" s="112"/>
      <c r="BJR57" s="112"/>
      <c r="BJS57" s="112"/>
      <c r="BJT57" s="112"/>
      <c r="BJU57" s="112"/>
      <c r="BJV57" s="112"/>
      <c r="BJW57" s="112"/>
      <c r="BJX57" s="112"/>
      <c r="BJY57" s="112"/>
      <c r="BJZ57" s="112"/>
      <c r="BKA57" s="112"/>
      <c r="BKB57" s="112"/>
      <c r="BKC57" s="112"/>
      <c r="BKD57" s="112"/>
      <c r="BKE57" s="112"/>
      <c r="BKF57" s="112"/>
      <c r="BKG57" s="112"/>
      <c r="BKH57" s="112"/>
      <c r="BKI57" s="112"/>
      <c r="BKJ57" s="112"/>
      <c r="BKK57" s="112"/>
      <c r="BKL57" s="112"/>
      <c r="BKM57" s="112"/>
      <c r="BKN57" s="112"/>
      <c r="BKO57" s="112"/>
      <c r="BKP57" s="112"/>
      <c r="BKQ57" s="112"/>
      <c r="BKR57" s="112"/>
      <c r="BKS57" s="112"/>
      <c r="BKT57" s="112"/>
      <c r="BKU57" s="112"/>
      <c r="BKV57" s="112"/>
      <c r="BKW57" s="112"/>
      <c r="BKX57" s="112"/>
      <c r="BKY57" s="112"/>
      <c r="BKZ57" s="112"/>
      <c r="BLA57" s="112"/>
      <c r="BLB57" s="112"/>
      <c r="BLC57" s="112"/>
      <c r="BLD57" s="112"/>
      <c r="BLE57" s="112"/>
      <c r="BLF57" s="112"/>
      <c r="BLG57" s="112"/>
      <c r="BLH57" s="112"/>
      <c r="BLI57" s="112"/>
      <c r="BLJ57" s="112"/>
      <c r="BLK57" s="112"/>
      <c r="BLL57" s="112"/>
      <c r="BLM57" s="112"/>
      <c r="BLN57" s="112"/>
      <c r="BLO57" s="112"/>
      <c r="BLP57" s="112"/>
      <c r="BLQ57" s="112"/>
      <c r="BLR57" s="112"/>
      <c r="BLS57" s="112"/>
      <c r="BLT57" s="112"/>
      <c r="BLU57" s="112"/>
      <c r="BLV57" s="112"/>
      <c r="BLW57" s="112"/>
      <c r="BLX57" s="112"/>
      <c r="BLY57" s="112"/>
      <c r="BLZ57" s="112"/>
      <c r="BMA57" s="112"/>
      <c r="BMB57" s="112"/>
      <c r="BMC57" s="112"/>
      <c r="BMD57" s="112"/>
      <c r="BME57" s="112"/>
      <c r="BMF57" s="112"/>
      <c r="BMG57" s="112"/>
      <c r="BMH57" s="112"/>
      <c r="BMI57" s="112"/>
      <c r="BMJ57" s="112"/>
      <c r="BMK57" s="112"/>
      <c r="BML57" s="112"/>
      <c r="BMM57" s="112"/>
      <c r="BMN57" s="112"/>
      <c r="BMO57" s="112"/>
      <c r="BMP57" s="112"/>
      <c r="BMQ57" s="112"/>
      <c r="BMR57" s="112"/>
      <c r="BMS57" s="112"/>
      <c r="BMT57" s="112"/>
      <c r="BMU57" s="112"/>
      <c r="BMV57" s="112"/>
      <c r="BMW57" s="112"/>
      <c r="BMX57" s="112"/>
      <c r="BMY57" s="112"/>
      <c r="BMZ57" s="112"/>
      <c r="BNA57" s="112"/>
      <c r="BNB57" s="112"/>
      <c r="BNC57" s="112"/>
      <c r="BND57" s="112"/>
      <c r="BNE57" s="112"/>
      <c r="BNF57" s="112"/>
      <c r="BNG57" s="112"/>
      <c r="BNH57" s="112"/>
      <c r="BNI57" s="112"/>
      <c r="BNJ57" s="112"/>
      <c r="BNK57" s="112"/>
      <c r="BNL57" s="112"/>
      <c r="BNM57" s="112"/>
      <c r="BNN57" s="112"/>
      <c r="BNO57" s="112"/>
      <c r="BNP57" s="112"/>
      <c r="BNQ57" s="112"/>
      <c r="BNR57" s="112"/>
      <c r="BNS57" s="112"/>
      <c r="BNT57" s="112"/>
      <c r="BNU57" s="112"/>
      <c r="BNV57" s="112"/>
      <c r="BNW57" s="112"/>
      <c r="BNX57" s="112"/>
      <c r="BNY57" s="112"/>
      <c r="BNZ57" s="112"/>
      <c r="BOA57" s="112"/>
      <c r="BOB57" s="112"/>
      <c r="BOC57" s="112"/>
      <c r="BOD57" s="112"/>
      <c r="BOE57" s="112"/>
      <c r="BOF57" s="112"/>
      <c r="BOG57" s="112"/>
      <c r="BOH57" s="112"/>
      <c r="BOI57" s="112"/>
      <c r="BOJ57" s="112"/>
      <c r="BOK57" s="112"/>
      <c r="BOL57" s="112"/>
      <c r="BOM57" s="112"/>
      <c r="BON57" s="112"/>
      <c r="BOO57" s="112"/>
      <c r="BOP57" s="112"/>
      <c r="BOQ57" s="112"/>
      <c r="BOR57" s="112"/>
      <c r="BOS57" s="112"/>
      <c r="BOT57" s="112"/>
      <c r="BOU57" s="112"/>
      <c r="BOV57" s="112"/>
      <c r="BOW57" s="112"/>
      <c r="BOX57" s="112"/>
      <c r="BOY57" s="112"/>
      <c r="BOZ57" s="112"/>
      <c r="BPA57" s="112"/>
      <c r="BPB57" s="112"/>
      <c r="BPC57" s="112"/>
      <c r="BPD57" s="112"/>
      <c r="BPE57" s="112"/>
      <c r="BPF57" s="112"/>
      <c r="BPG57" s="112"/>
      <c r="BPH57" s="112"/>
      <c r="BPI57" s="112"/>
      <c r="BPJ57" s="112"/>
      <c r="BPK57" s="112"/>
      <c r="BPL57" s="112"/>
      <c r="BPM57" s="112"/>
      <c r="BPN57" s="112"/>
      <c r="BPO57" s="112"/>
      <c r="BPP57" s="112"/>
      <c r="BPQ57" s="112"/>
      <c r="BPR57" s="112"/>
      <c r="BPS57" s="112"/>
      <c r="BPT57" s="112"/>
      <c r="BPU57" s="112"/>
      <c r="BPV57" s="112"/>
      <c r="BPW57" s="112"/>
      <c r="BPX57" s="112"/>
      <c r="BPY57" s="112"/>
      <c r="BPZ57" s="112"/>
      <c r="BQA57" s="112"/>
      <c r="BQB57" s="112"/>
      <c r="BQC57" s="112"/>
      <c r="BQD57" s="112"/>
      <c r="BQE57" s="112"/>
      <c r="BQF57" s="112"/>
      <c r="BQG57" s="112"/>
      <c r="BQH57" s="112"/>
      <c r="BQI57" s="112"/>
      <c r="BQJ57" s="112"/>
      <c r="BQK57" s="112"/>
      <c r="BQL57" s="112"/>
      <c r="BQM57" s="112"/>
      <c r="BQN57" s="112"/>
      <c r="BQO57" s="112"/>
      <c r="BQP57" s="112"/>
      <c r="BQQ57" s="112"/>
      <c r="BQR57" s="112"/>
      <c r="BQS57" s="112"/>
      <c r="BQT57" s="112"/>
      <c r="BQU57" s="112"/>
      <c r="BQV57" s="112"/>
      <c r="BQW57" s="112"/>
      <c r="BQX57" s="112"/>
      <c r="BQY57" s="112"/>
      <c r="BQZ57" s="112"/>
      <c r="BRA57" s="112"/>
      <c r="BRB57" s="112"/>
      <c r="BRC57" s="112"/>
      <c r="BRD57" s="112"/>
      <c r="BRE57" s="112"/>
      <c r="BRF57" s="112"/>
      <c r="BRG57" s="112"/>
      <c r="BRH57" s="112"/>
      <c r="BRI57" s="112"/>
      <c r="BRJ57" s="112"/>
      <c r="BRK57" s="112"/>
      <c r="BRL57" s="112"/>
      <c r="BRM57" s="112"/>
      <c r="BRN57" s="112"/>
      <c r="BRO57" s="112"/>
      <c r="BRP57" s="112"/>
      <c r="BRQ57" s="112"/>
      <c r="BRR57" s="112"/>
      <c r="BRS57" s="112"/>
      <c r="BRT57" s="112"/>
      <c r="BRU57" s="112"/>
      <c r="BRV57" s="112"/>
      <c r="BRW57" s="112"/>
      <c r="BRX57" s="112"/>
      <c r="BRY57" s="112"/>
      <c r="BRZ57" s="112"/>
      <c r="BSA57" s="112"/>
      <c r="BSB57" s="112"/>
      <c r="BSC57" s="112"/>
      <c r="BSD57" s="112"/>
      <c r="BSE57" s="112"/>
      <c r="BSF57" s="112"/>
      <c r="BSG57" s="112"/>
      <c r="BSH57" s="112"/>
      <c r="BSI57" s="112"/>
      <c r="BSJ57" s="112"/>
      <c r="BSK57" s="112"/>
      <c r="BSL57" s="112"/>
      <c r="BSM57" s="112"/>
      <c r="BSN57" s="112"/>
      <c r="BSO57" s="112"/>
      <c r="BSP57" s="112"/>
      <c r="BSQ57" s="112"/>
      <c r="BSR57" s="112"/>
      <c r="BSS57" s="112"/>
      <c r="BST57" s="112"/>
      <c r="BSU57" s="112"/>
      <c r="BSV57" s="112"/>
      <c r="BSW57" s="112"/>
      <c r="BSX57" s="112"/>
      <c r="BSY57" s="112"/>
      <c r="BSZ57" s="112"/>
      <c r="BTA57" s="112"/>
      <c r="BTB57" s="112"/>
      <c r="BTC57" s="112"/>
      <c r="BTD57" s="112"/>
      <c r="BTE57" s="112"/>
      <c r="BTF57" s="112"/>
      <c r="BTG57" s="112"/>
      <c r="BTH57" s="112"/>
      <c r="BTI57" s="112"/>
      <c r="BTJ57" s="112"/>
      <c r="BTK57" s="112"/>
      <c r="BTL57" s="112"/>
      <c r="BTM57" s="112"/>
      <c r="BTN57" s="112"/>
      <c r="BTO57" s="112"/>
      <c r="BTP57" s="112"/>
      <c r="BTQ57" s="112"/>
      <c r="BTR57" s="112"/>
      <c r="BTS57" s="112"/>
      <c r="BTT57" s="112"/>
      <c r="BTU57" s="112"/>
      <c r="BTV57" s="112"/>
      <c r="BTW57" s="112"/>
      <c r="BTX57" s="112"/>
      <c r="BTY57" s="112"/>
      <c r="BTZ57" s="112"/>
      <c r="BUA57" s="112"/>
      <c r="BUB57" s="112"/>
      <c r="BUC57" s="112"/>
      <c r="BUD57" s="112"/>
      <c r="BUE57" s="112"/>
      <c r="BUF57" s="112"/>
      <c r="BUG57" s="112"/>
      <c r="BUH57" s="112"/>
      <c r="BUI57" s="112"/>
      <c r="BUJ57" s="112"/>
      <c r="BUK57" s="112"/>
      <c r="BUL57" s="112"/>
      <c r="BUM57" s="112"/>
      <c r="BUN57" s="112"/>
      <c r="BUO57" s="112"/>
      <c r="BUP57" s="112"/>
      <c r="BUQ57" s="112"/>
      <c r="BUR57" s="112"/>
      <c r="BUS57" s="112"/>
      <c r="BUT57" s="112"/>
      <c r="BUU57" s="112"/>
      <c r="BUV57" s="112"/>
      <c r="BUW57" s="112"/>
      <c r="BUX57" s="112"/>
      <c r="BUY57" s="112"/>
      <c r="BUZ57" s="112"/>
      <c r="BVA57" s="112"/>
      <c r="BVB57" s="112"/>
      <c r="BVC57" s="112"/>
      <c r="BVD57" s="112"/>
      <c r="BVE57" s="112"/>
      <c r="BVF57" s="112"/>
      <c r="BVG57" s="112"/>
      <c r="BVH57" s="112"/>
      <c r="BVI57" s="112"/>
      <c r="BVJ57" s="112"/>
      <c r="BVK57" s="112"/>
      <c r="BVL57" s="112"/>
      <c r="BVM57" s="112"/>
      <c r="BVN57" s="112"/>
      <c r="BVO57" s="112"/>
      <c r="BVP57" s="112"/>
      <c r="BVQ57" s="112"/>
      <c r="BVR57" s="112"/>
      <c r="BVS57" s="112"/>
      <c r="BVT57" s="112"/>
      <c r="BVU57" s="112"/>
      <c r="BVV57" s="112"/>
      <c r="BVW57" s="112"/>
      <c r="BVX57" s="112"/>
      <c r="BVY57" s="112"/>
      <c r="BVZ57" s="112"/>
      <c r="BWA57" s="112"/>
      <c r="BWB57" s="112"/>
      <c r="BWC57" s="112"/>
      <c r="BWD57" s="112"/>
      <c r="BWE57" s="112"/>
      <c r="BWF57" s="112"/>
      <c r="BWG57" s="112"/>
      <c r="BWH57" s="112"/>
      <c r="BWI57" s="112"/>
      <c r="BWJ57" s="112"/>
      <c r="BWK57" s="112"/>
      <c r="BWL57" s="112"/>
      <c r="BWM57" s="112"/>
      <c r="BWN57" s="112"/>
      <c r="BWO57" s="112"/>
      <c r="BWP57" s="112"/>
      <c r="BWQ57" s="112"/>
      <c r="BWR57" s="112"/>
      <c r="BWS57" s="112"/>
      <c r="BWT57" s="112"/>
      <c r="BWU57" s="112"/>
      <c r="BWV57" s="112"/>
      <c r="BWW57" s="112"/>
      <c r="BWX57" s="112"/>
      <c r="BWY57" s="112"/>
      <c r="BWZ57" s="112"/>
      <c r="BXA57" s="112"/>
      <c r="BXB57" s="112"/>
      <c r="BXC57" s="112"/>
      <c r="BXD57" s="112"/>
      <c r="BXE57" s="112"/>
      <c r="BXF57" s="112"/>
      <c r="BXG57" s="112"/>
      <c r="BXH57" s="112"/>
      <c r="BXI57" s="112"/>
      <c r="BXJ57" s="112"/>
      <c r="BXK57" s="112"/>
      <c r="BXL57" s="112"/>
      <c r="BXM57" s="112"/>
      <c r="BXN57" s="112"/>
      <c r="BXO57" s="112"/>
      <c r="BXP57" s="112"/>
      <c r="BXQ57" s="112"/>
      <c r="BXR57" s="112"/>
      <c r="BXS57" s="112"/>
      <c r="BXT57" s="112"/>
      <c r="BXU57" s="112"/>
      <c r="BXV57" s="112"/>
      <c r="BXW57" s="112"/>
      <c r="BXX57" s="112"/>
      <c r="BXY57" s="112"/>
      <c r="BXZ57" s="112"/>
      <c r="BYA57" s="112"/>
      <c r="BYB57" s="112"/>
      <c r="BYC57" s="112"/>
      <c r="BYD57" s="112"/>
      <c r="BYE57" s="112"/>
      <c r="BYF57" s="112"/>
      <c r="BYG57" s="112"/>
      <c r="BYH57" s="112"/>
      <c r="BYI57" s="112"/>
      <c r="BYJ57" s="112"/>
      <c r="BYK57" s="112"/>
      <c r="BYL57" s="112"/>
      <c r="BYM57" s="112"/>
      <c r="BYN57" s="112"/>
      <c r="BYO57" s="112"/>
      <c r="BYP57" s="112"/>
      <c r="BYQ57" s="112"/>
      <c r="BYR57" s="112"/>
      <c r="BYS57" s="112"/>
      <c r="BYT57" s="112"/>
      <c r="BYU57" s="112"/>
      <c r="BYV57" s="112"/>
      <c r="BYW57" s="112"/>
      <c r="BYX57" s="112"/>
      <c r="BYY57" s="112"/>
      <c r="BYZ57" s="112"/>
      <c r="BZA57" s="112"/>
      <c r="BZB57" s="112"/>
      <c r="BZC57" s="112"/>
      <c r="BZD57" s="112"/>
      <c r="BZE57" s="112"/>
      <c r="BZF57" s="112"/>
      <c r="BZG57" s="112"/>
      <c r="BZH57" s="112"/>
      <c r="BZI57" s="112"/>
      <c r="BZJ57" s="112"/>
      <c r="BZK57" s="112"/>
      <c r="BZL57" s="112"/>
      <c r="BZM57" s="112"/>
      <c r="BZN57" s="112"/>
      <c r="BZO57" s="112"/>
      <c r="BZP57" s="112"/>
      <c r="BZQ57" s="112"/>
      <c r="BZR57" s="112"/>
      <c r="BZS57" s="112"/>
      <c r="BZT57" s="112"/>
      <c r="BZU57" s="112"/>
      <c r="BZV57" s="112"/>
      <c r="BZW57" s="112"/>
      <c r="BZX57" s="112"/>
      <c r="BZY57" s="112"/>
      <c r="BZZ57" s="112"/>
      <c r="CAA57" s="112"/>
      <c r="CAB57" s="112"/>
      <c r="CAC57" s="112"/>
      <c r="CAD57" s="112"/>
      <c r="CAE57" s="112"/>
      <c r="CAF57" s="112"/>
      <c r="CAG57" s="112"/>
      <c r="CAH57" s="112"/>
      <c r="CAI57" s="112"/>
      <c r="CAJ57" s="112"/>
      <c r="CAK57" s="112"/>
      <c r="CAL57" s="112"/>
      <c r="CAM57" s="112"/>
      <c r="CAN57" s="112"/>
      <c r="CAO57" s="112"/>
      <c r="CAP57" s="112"/>
      <c r="CAQ57" s="112"/>
      <c r="CAR57" s="112"/>
      <c r="CAS57" s="112"/>
      <c r="CAT57" s="112"/>
      <c r="CAU57" s="112"/>
      <c r="CAV57" s="112"/>
      <c r="CAW57" s="112"/>
      <c r="CAX57" s="112"/>
      <c r="CAY57" s="112"/>
      <c r="CAZ57" s="112"/>
      <c r="CBA57" s="112"/>
      <c r="CBB57" s="112"/>
      <c r="CBC57" s="112"/>
      <c r="CBD57" s="112"/>
      <c r="CBE57" s="112"/>
      <c r="CBF57" s="112"/>
      <c r="CBG57" s="112"/>
      <c r="CBH57" s="112"/>
      <c r="CBI57" s="112"/>
      <c r="CBJ57" s="112"/>
      <c r="CBK57" s="112"/>
      <c r="CBL57" s="112"/>
      <c r="CBM57" s="112"/>
      <c r="CBN57" s="112"/>
      <c r="CBO57" s="112"/>
      <c r="CBP57" s="112"/>
      <c r="CBQ57" s="112"/>
      <c r="CBR57" s="112"/>
      <c r="CBS57" s="112"/>
      <c r="CBT57" s="112"/>
      <c r="CBU57" s="112"/>
      <c r="CBV57" s="112"/>
      <c r="CBW57" s="112"/>
      <c r="CBX57" s="112"/>
      <c r="CBY57" s="112"/>
      <c r="CBZ57" s="112"/>
      <c r="CCA57" s="112"/>
      <c r="CCB57" s="112"/>
      <c r="CCC57" s="112"/>
      <c r="CCD57" s="112"/>
      <c r="CCE57" s="112"/>
      <c r="CCF57" s="112"/>
      <c r="CCG57" s="112"/>
      <c r="CCH57" s="112"/>
      <c r="CCI57" s="112"/>
      <c r="CCJ57" s="112"/>
      <c r="CCK57" s="112"/>
      <c r="CCL57" s="112"/>
      <c r="CCM57" s="112"/>
      <c r="CCN57" s="112"/>
      <c r="CCO57" s="112"/>
      <c r="CCP57" s="112"/>
      <c r="CCQ57" s="112"/>
      <c r="CCR57" s="112"/>
      <c r="CCS57" s="112"/>
      <c r="CCT57" s="112"/>
      <c r="CCU57" s="112"/>
      <c r="CCV57" s="112"/>
      <c r="CCW57" s="112"/>
      <c r="CCX57" s="112"/>
      <c r="CCY57" s="112"/>
      <c r="CCZ57" s="112"/>
      <c r="CDA57" s="112"/>
      <c r="CDB57" s="112"/>
      <c r="CDC57" s="112"/>
      <c r="CDD57" s="112"/>
      <c r="CDE57" s="112"/>
      <c r="CDF57" s="112"/>
      <c r="CDG57" s="112"/>
      <c r="CDH57" s="112"/>
      <c r="CDI57" s="112"/>
      <c r="CDJ57" s="112"/>
      <c r="CDK57" s="112"/>
      <c r="CDL57" s="112"/>
      <c r="CDM57" s="112"/>
      <c r="CDN57" s="112"/>
      <c r="CDO57" s="112"/>
      <c r="CDP57" s="112"/>
      <c r="CDQ57" s="112"/>
      <c r="CDR57" s="112"/>
      <c r="CDS57" s="112"/>
      <c r="CDT57" s="112"/>
      <c r="CDU57" s="112"/>
      <c r="CDV57" s="112"/>
      <c r="CDW57" s="112"/>
      <c r="CDX57" s="112"/>
      <c r="CDY57" s="112"/>
      <c r="CDZ57" s="112"/>
      <c r="CEA57" s="112"/>
      <c r="CEB57" s="112"/>
      <c r="CEC57" s="112"/>
      <c r="CED57" s="112"/>
      <c r="CEE57" s="112"/>
      <c r="CEF57" s="112"/>
      <c r="CEG57" s="112"/>
      <c r="CEH57" s="112"/>
      <c r="CEI57" s="112"/>
      <c r="CEJ57" s="112"/>
      <c r="CEK57" s="112"/>
      <c r="CEL57" s="112"/>
      <c r="CEM57" s="112"/>
      <c r="CEN57" s="112"/>
      <c r="CEO57" s="112"/>
      <c r="CEP57" s="112"/>
      <c r="CEQ57" s="112"/>
      <c r="CER57" s="112"/>
      <c r="CES57" s="112"/>
      <c r="CET57" s="112"/>
      <c r="CEU57" s="112"/>
      <c r="CEV57" s="112"/>
      <c r="CEW57" s="112"/>
      <c r="CEX57" s="112"/>
      <c r="CEY57" s="112"/>
      <c r="CEZ57" s="112"/>
      <c r="CFA57" s="112"/>
      <c r="CFB57" s="112"/>
      <c r="CFC57" s="112"/>
      <c r="CFD57" s="112"/>
      <c r="CFE57" s="112"/>
      <c r="CFF57" s="112"/>
      <c r="CFG57" s="112"/>
      <c r="CFH57" s="112"/>
      <c r="CFI57" s="112"/>
      <c r="CFJ57" s="112"/>
      <c r="CFK57" s="112"/>
      <c r="CFL57" s="112"/>
      <c r="CFM57" s="112"/>
      <c r="CFN57" s="112"/>
      <c r="CFO57" s="112"/>
      <c r="CFP57" s="112"/>
      <c r="CFQ57" s="112"/>
      <c r="CFR57" s="112"/>
      <c r="CFS57" s="112"/>
      <c r="CFT57" s="112"/>
      <c r="CFU57" s="112"/>
      <c r="CFV57" s="112"/>
      <c r="CFW57" s="112"/>
      <c r="CFX57" s="112"/>
      <c r="CFY57" s="112"/>
      <c r="CFZ57" s="112"/>
      <c r="CGA57" s="112"/>
      <c r="CGB57" s="112"/>
      <c r="CGC57" s="112"/>
      <c r="CGD57" s="112"/>
      <c r="CGE57" s="112"/>
      <c r="CGF57" s="112"/>
      <c r="CGG57" s="112"/>
      <c r="CGH57" s="112"/>
      <c r="CGI57" s="112"/>
      <c r="CGJ57" s="112"/>
      <c r="CGK57" s="112"/>
      <c r="CGL57" s="112"/>
      <c r="CGM57" s="112"/>
      <c r="CGN57" s="112"/>
      <c r="CGO57" s="112"/>
      <c r="CGP57" s="112"/>
      <c r="CGQ57" s="112"/>
      <c r="CGR57" s="112"/>
      <c r="CGS57" s="112"/>
      <c r="CGT57" s="112"/>
      <c r="CGU57" s="112"/>
      <c r="CGV57" s="112"/>
      <c r="CGW57" s="112"/>
      <c r="CGX57" s="112"/>
      <c r="CGY57" s="112"/>
      <c r="CGZ57" s="112"/>
      <c r="CHA57" s="112"/>
      <c r="CHB57" s="112"/>
      <c r="CHC57" s="112"/>
      <c r="CHD57" s="112"/>
      <c r="CHE57" s="112"/>
      <c r="CHF57" s="112"/>
      <c r="CHG57" s="112"/>
      <c r="CHH57" s="112"/>
      <c r="CHI57" s="112"/>
      <c r="CHJ57" s="112"/>
      <c r="CHK57" s="112"/>
      <c r="CHL57" s="112"/>
      <c r="CHM57" s="112"/>
      <c r="CHN57" s="112"/>
      <c r="CHO57" s="112"/>
      <c r="CHP57" s="112"/>
      <c r="CHQ57" s="112"/>
      <c r="CHR57" s="112"/>
      <c r="CHS57" s="112"/>
      <c r="CHT57" s="112"/>
      <c r="CHU57" s="112"/>
      <c r="CHV57" s="112"/>
      <c r="CHW57" s="112"/>
      <c r="CHX57" s="112"/>
      <c r="CHY57" s="112"/>
      <c r="CHZ57" s="112"/>
      <c r="CIA57" s="112"/>
      <c r="CIB57" s="112"/>
      <c r="CIC57" s="112"/>
      <c r="CID57" s="112"/>
      <c r="CIE57" s="112"/>
      <c r="CIF57" s="112"/>
      <c r="CIG57" s="112"/>
      <c r="CIH57" s="112"/>
      <c r="CII57" s="112"/>
      <c r="CIJ57" s="112"/>
      <c r="CIK57" s="112"/>
      <c r="CIL57" s="112"/>
      <c r="CIM57" s="112"/>
      <c r="CIN57" s="112"/>
      <c r="CIO57" s="112"/>
      <c r="CIP57" s="112"/>
      <c r="CIQ57" s="112"/>
      <c r="CIR57" s="112"/>
      <c r="CIS57" s="112"/>
      <c r="CIT57" s="112"/>
      <c r="CIU57" s="112"/>
      <c r="CIV57" s="112"/>
      <c r="CIW57" s="112"/>
      <c r="CIX57" s="112"/>
      <c r="CIY57" s="112"/>
      <c r="CIZ57" s="112"/>
      <c r="CJA57" s="112"/>
      <c r="CJB57" s="112"/>
      <c r="CJC57" s="112"/>
      <c r="CJD57" s="112"/>
      <c r="CJE57" s="112"/>
      <c r="CJF57" s="112"/>
      <c r="CJG57" s="112"/>
      <c r="CJH57" s="112"/>
      <c r="CJI57" s="112"/>
      <c r="CJJ57" s="112"/>
      <c r="CJK57" s="112"/>
      <c r="CJL57" s="112"/>
      <c r="CJM57" s="112"/>
      <c r="CJN57" s="112"/>
      <c r="CJO57" s="112"/>
      <c r="CJP57" s="112"/>
      <c r="CJQ57" s="112"/>
      <c r="CJR57" s="112"/>
      <c r="CJS57" s="112"/>
      <c r="CJT57" s="112"/>
      <c r="CJU57" s="112"/>
      <c r="CJV57" s="112"/>
      <c r="CJW57" s="112"/>
      <c r="CJX57" s="112"/>
      <c r="CJY57" s="112"/>
      <c r="CJZ57" s="112"/>
      <c r="CKA57" s="112"/>
      <c r="CKB57" s="112"/>
      <c r="CKC57" s="112"/>
      <c r="CKD57" s="112"/>
      <c r="CKE57" s="112"/>
      <c r="CKF57" s="112"/>
      <c r="CKG57" s="112"/>
      <c r="CKH57" s="112"/>
      <c r="CKI57" s="112"/>
      <c r="CKJ57" s="112"/>
      <c r="CKK57" s="112"/>
      <c r="CKL57" s="112"/>
      <c r="CKM57" s="112"/>
      <c r="CKN57" s="112"/>
      <c r="CKO57" s="112"/>
      <c r="CKP57" s="112"/>
      <c r="CKQ57" s="112"/>
      <c r="CKR57" s="112"/>
      <c r="CKS57" s="112"/>
      <c r="CKT57" s="112"/>
      <c r="CKU57" s="112"/>
      <c r="CKV57" s="112"/>
      <c r="CKW57" s="112"/>
      <c r="CKX57" s="112"/>
      <c r="CKY57" s="112"/>
      <c r="CKZ57" s="112"/>
      <c r="CLA57" s="112"/>
      <c r="CLB57" s="112"/>
      <c r="CLC57" s="112"/>
      <c r="CLD57" s="112"/>
      <c r="CLE57" s="112"/>
      <c r="CLF57" s="112"/>
      <c r="CLG57" s="112"/>
      <c r="CLH57" s="112"/>
      <c r="CLI57" s="112"/>
      <c r="CLJ57" s="112"/>
      <c r="CLK57" s="112"/>
      <c r="CLL57" s="112"/>
      <c r="CLM57" s="112"/>
      <c r="CLN57" s="112"/>
      <c r="CLO57" s="112"/>
      <c r="CLP57" s="112"/>
      <c r="CLQ57" s="112"/>
      <c r="CLR57" s="112"/>
      <c r="CLS57" s="112"/>
      <c r="CLT57" s="112"/>
      <c r="CLU57" s="112"/>
      <c r="CLV57" s="112"/>
      <c r="CLW57" s="112"/>
      <c r="CLX57" s="112"/>
      <c r="CLY57" s="112"/>
      <c r="CLZ57" s="112"/>
      <c r="CMA57" s="112"/>
      <c r="CMB57" s="112"/>
      <c r="CMC57" s="112"/>
      <c r="CMD57" s="112"/>
      <c r="CME57" s="112"/>
      <c r="CMF57" s="112"/>
      <c r="CMG57" s="112"/>
      <c r="CMH57" s="112"/>
      <c r="CMI57" s="112"/>
      <c r="CMJ57" s="112"/>
      <c r="CMK57" s="112"/>
      <c r="CML57" s="112"/>
      <c r="CMM57" s="112"/>
      <c r="CMN57" s="112"/>
      <c r="CMO57" s="112"/>
      <c r="CMP57" s="112"/>
      <c r="CMQ57" s="112"/>
      <c r="CMR57" s="112"/>
      <c r="CMS57" s="112"/>
      <c r="CMT57" s="112"/>
      <c r="CMU57" s="112"/>
      <c r="CMV57" s="112"/>
      <c r="CMW57" s="112"/>
      <c r="CMX57" s="112"/>
      <c r="CMY57" s="112"/>
      <c r="CMZ57" s="112"/>
      <c r="CNA57" s="112"/>
      <c r="CNB57" s="112"/>
      <c r="CNC57" s="112"/>
      <c r="CND57" s="112"/>
      <c r="CNE57" s="112"/>
      <c r="CNF57" s="112"/>
      <c r="CNG57" s="112"/>
      <c r="CNH57" s="112"/>
      <c r="CNI57" s="112"/>
      <c r="CNJ57" s="112"/>
      <c r="CNK57" s="112"/>
      <c r="CNL57" s="112"/>
      <c r="CNM57" s="112"/>
      <c r="CNN57" s="112"/>
      <c r="CNO57" s="112"/>
      <c r="CNP57" s="112"/>
      <c r="CNQ57" s="112"/>
      <c r="CNR57" s="112"/>
      <c r="CNS57" s="112"/>
      <c r="CNT57" s="112"/>
      <c r="CNU57" s="112"/>
      <c r="CNV57" s="112"/>
      <c r="CNW57" s="112"/>
      <c r="CNX57" s="112"/>
      <c r="CNY57" s="112"/>
      <c r="CNZ57" s="112"/>
      <c r="COA57" s="112"/>
      <c r="COB57" s="112"/>
      <c r="COC57" s="112"/>
      <c r="COD57" s="112"/>
      <c r="COE57" s="112"/>
      <c r="COF57" s="112"/>
      <c r="COG57" s="112"/>
      <c r="COH57" s="112"/>
      <c r="COI57" s="112"/>
      <c r="COJ57" s="112"/>
      <c r="COK57" s="112"/>
      <c r="COL57" s="112"/>
      <c r="COM57" s="112"/>
      <c r="CON57" s="112"/>
      <c r="COO57" s="112"/>
      <c r="COP57" s="112"/>
      <c r="COQ57" s="112"/>
      <c r="COR57" s="112"/>
      <c r="COS57" s="112"/>
      <c r="COT57" s="112"/>
      <c r="COU57" s="112"/>
      <c r="COV57" s="112"/>
      <c r="COW57" s="112"/>
      <c r="COX57" s="112"/>
      <c r="COY57" s="112"/>
      <c r="COZ57" s="112"/>
      <c r="CPA57" s="112"/>
      <c r="CPB57" s="112"/>
      <c r="CPC57" s="112"/>
      <c r="CPD57" s="112"/>
      <c r="CPE57" s="112"/>
      <c r="CPF57" s="112"/>
      <c r="CPG57" s="112"/>
      <c r="CPH57" s="112"/>
      <c r="CPI57" s="112"/>
      <c r="CPJ57" s="112"/>
      <c r="CPK57" s="112"/>
      <c r="CPL57" s="112"/>
      <c r="CPM57" s="112"/>
      <c r="CPN57" s="112"/>
      <c r="CPO57" s="112"/>
      <c r="CPP57" s="112"/>
      <c r="CPQ57" s="112"/>
      <c r="CPR57" s="112"/>
      <c r="CPS57" s="112"/>
      <c r="CPT57" s="112"/>
      <c r="CPU57" s="112"/>
      <c r="CPV57" s="112"/>
      <c r="CPW57" s="112"/>
      <c r="CPX57" s="112"/>
      <c r="CPY57" s="112"/>
      <c r="CPZ57" s="112"/>
      <c r="CQA57" s="112"/>
      <c r="CQB57" s="112"/>
      <c r="CQC57" s="112"/>
      <c r="CQD57" s="112"/>
      <c r="CQE57" s="112"/>
      <c r="CQF57" s="112"/>
      <c r="CQG57" s="112"/>
      <c r="CQH57" s="112"/>
      <c r="CQI57" s="112"/>
      <c r="CQJ57" s="112"/>
      <c r="CQK57" s="112"/>
      <c r="CQL57" s="112"/>
      <c r="CQM57" s="112"/>
      <c r="CQN57" s="112"/>
      <c r="CQO57" s="112"/>
      <c r="CQP57" s="112"/>
      <c r="CQQ57" s="112"/>
      <c r="CQR57" s="112"/>
      <c r="CQS57" s="112"/>
      <c r="CQT57" s="112"/>
      <c r="CQU57" s="112"/>
      <c r="CQV57" s="112"/>
      <c r="CQW57" s="112"/>
      <c r="CQX57" s="112"/>
      <c r="CQY57" s="112"/>
      <c r="CQZ57" s="112"/>
      <c r="CRA57" s="112"/>
      <c r="CRB57" s="112"/>
      <c r="CRC57" s="112"/>
      <c r="CRD57" s="112"/>
      <c r="CRE57" s="112"/>
      <c r="CRF57" s="112"/>
      <c r="CRG57" s="112"/>
      <c r="CRH57" s="112"/>
      <c r="CRI57" s="112"/>
      <c r="CRJ57" s="112"/>
      <c r="CRK57" s="112"/>
      <c r="CRL57" s="112"/>
      <c r="CRM57" s="112"/>
      <c r="CRN57" s="112"/>
      <c r="CRO57" s="112"/>
      <c r="CRP57" s="112"/>
      <c r="CRQ57" s="112"/>
      <c r="CRR57" s="112"/>
      <c r="CRS57" s="112"/>
      <c r="CRT57" s="112"/>
      <c r="CRU57" s="112"/>
      <c r="CRV57" s="112"/>
      <c r="CRW57" s="112"/>
      <c r="CRX57" s="112"/>
      <c r="CRY57" s="112"/>
      <c r="CRZ57" s="112"/>
      <c r="CSA57" s="112"/>
      <c r="CSB57" s="112"/>
      <c r="CSC57" s="112"/>
      <c r="CSD57" s="112"/>
      <c r="CSE57" s="112"/>
      <c r="CSF57" s="112"/>
      <c r="CSG57" s="112"/>
      <c r="CSH57" s="112"/>
      <c r="CSI57" s="112"/>
      <c r="CSJ57" s="112"/>
      <c r="CSK57" s="112"/>
      <c r="CSL57" s="112"/>
      <c r="CSM57" s="112"/>
      <c r="CSN57" s="112"/>
      <c r="CSO57" s="112"/>
      <c r="CSP57" s="112"/>
      <c r="CSQ57" s="112"/>
      <c r="CSR57" s="112"/>
      <c r="CSS57" s="112"/>
      <c r="CST57" s="112"/>
      <c r="CSU57" s="112"/>
      <c r="CSV57" s="112"/>
      <c r="CSW57" s="112"/>
      <c r="CSX57" s="112"/>
      <c r="CSY57" s="112"/>
      <c r="CSZ57" s="112"/>
      <c r="CTA57" s="112"/>
      <c r="CTB57" s="112"/>
      <c r="CTC57" s="112"/>
      <c r="CTD57" s="112"/>
      <c r="CTE57" s="112"/>
      <c r="CTF57" s="112"/>
      <c r="CTG57" s="112"/>
      <c r="CTH57" s="112"/>
      <c r="CTI57" s="112"/>
      <c r="CTJ57" s="112"/>
      <c r="CTK57" s="112"/>
      <c r="CTL57" s="112"/>
      <c r="CTM57" s="112"/>
      <c r="CTN57" s="112"/>
      <c r="CTO57" s="112"/>
      <c r="CTP57" s="112"/>
      <c r="CTQ57" s="112"/>
      <c r="CTR57" s="112"/>
      <c r="CTS57" s="112"/>
      <c r="CTT57" s="112"/>
      <c r="CTU57" s="112"/>
      <c r="CTV57" s="112"/>
      <c r="CTW57" s="112"/>
      <c r="CTX57" s="112"/>
      <c r="CTY57" s="112"/>
      <c r="CTZ57" s="112"/>
      <c r="CUA57" s="112"/>
      <c r="CUB57" s="112"/>
      <c r="CUC57" s="112"/>
      <c r="CUD57" s="112"/>
      <c r="CUE57" s="112"/>
      <c r="CUF57" s="112"/>
      <c r="CUG57" s="112"/>
      <c r="CUH57" s="112"/>
      <c r="CUI57" s="112"/>
      <c r="CUJ57" s="112"/>
      <c r="CUK57" s="112"/>
      <c r="CUL57" s="112"/>
      <c r="CUM57" s="112"/>
      <c r="CUN57" s="112"/>
      <c r="CUO57" s="112"/>
      <c r="CUP57" s="112"/>
      <c r="CUQ57" s="112"/>
      <c r="CUR57" s="112"/>
      <c r="CUS57" s="112"/>
      <c r="CUT57" s="112"/>
      <c r="CUU57" s="112"/>
      <c r="CUV57" s="112"/>
      <c r="CUW57" s="112"/>
      <c r="CUX57" s="112"/>
      <c r="CUY57" s="112"/>
      <c r="CUZ57" s="112"/>
      <c r="CVA57" s="112"/>
      <c r="CVB57" s="112"/>
      <c r="CVC57" s="112"/>
      <c r="CVD57" s="112"/>
      <c r="CVE57" s="112"/>
      <c r="CVF57" s="112"/>
      <c r="CVG57" s="112"/>
      <c r="CVH57" s="112"/>
      <c r="CVI57" s="112"/>
      <c r="CVJ57" s="112"/>
      <c r="CVK57" s="112"/>
      <c r="CVL57" s="112"/>
      <c r="CVM57" s="112"/>
      <c r="CVN57" s="112"/>
      <c r="CVO57" s="112"/>
      <c r="CVP57" s="112"/>
      <c r="CVQ57" s="112"/>
      <c r="CVR57" s="112"/>
      <c r="CVS57" s="112"/>
      <c r="CVT57" s="112"/>
      <c r="CVU57" s="112"/>
      <c r="CVV57" s="112"/>
      <c r="CVW57" s="112"/>
      <c r="CVX57" s="112"/>
      <c r="CVY57" s="112"/>
      <c r="CVZ57" s="112"/>
      <c r="CWA57" s="112"/>
      <c r="CWB57" s="112"/>
      <c r="CWC57" s="112"/>
      <c r="CWD57" s="112"/>
      <c r="CWE57" s="112"/>
      <c r="CWF57" s="112"/>
      <c r="CWG57" s="112"/>
      <c r="CWH57" s="112"/>
      <c r="CWI57" s="112"/>
      <c r="CWJ57" s="112"/>
      <c r="CWK57" s="112"/>
      <c r="CWL57" s="112"/>
      <c r="CWM57" s="112"/>
      <c r="CWN57" s="112"/>
      <c r="CWO57" s="112"/>
      <c r="CWP57" s="112"/>
      <c r="CWQ57" s="112"/>
      <c r="CWR57" s="112"/>
      <c r="CWS57" s="112"/>
      <c r="CWT57" s="112"/>
      <c r="CWU57" s="112"/>
      <c r="CWV57" s="112"/>
      <c r="CWW57" s="112"/>
      <c r="CWX57" s="112"/>
      <c r="CWY57" s="112"/>
      <c r="CWZ57" s="112"/>
      <c r="CXA57" s="112"/>
      <c r="CXB57" s="112"/>
      <c r="CXC57" s="112"/>
      <c r="CXD57" s="112"/>
      <c r="CXE57" s="112"/>
      <c r="CXF57" s="112"/>
      <c r="CXG57" s="112"/>
      <c r="CXH57" s="112"/>
      <c r="CXI57" s="112"/>
      <c r="CXJ57" s="112"/>
      <c r="CXK57" s="112"/>
      <c r="CXL57" s="112"/>
      <c r="CXM57" s="112"/>
      <c r="CXN57" s="112"/>
      <c r="CXO57" s="112"/>
      <c r="CXP57" s="112"/>
      <c r="CXQ57" s="112"/>
      <c r="CXR57" s="112"/>
      <c r="CXS57" s="112"/>
      <c r="CXT57" s="112"/>
      <c r="CXU57" s="112"/>
      <c r="CXV57" s="112"/>
      <c r="CXW57" s="112"/>
      <c r="CXX57" s="112"/>
      <c r="CXY57" s="112"/>
      <c r="CXZ57" s="112"/>
      <c r="CYA57" s="112"/>
      <c r="CYB57" s="112"/>
      <c r="CYC57" s="112"/>
      <c r="CYD57" s="112"/>
      <c r="CYE57" s="112"/>
      <c r="CYF57" s="112"/>
      <c r="CYG57" s="112"/>
      <c r="CYH57" s="112"/>
      <c r="CYI57" s="112"/>
      <c r="CYJ57" s="112"/>
      <c r="CYK57" s="112"/>
      <c r="CYL57" s="112"/>
      <c r="CYM57" s="112"/>
      <c r="CYN57" s="112"/>
      <c r="CYO57" s="112"/>
      <c r="CYP57" s="112"/>
      <c r="CYQ57" s="112"/>
      <c r="CYR57" s="112"/>
      <c r="CYS57" s="112"/>
      <c r="CYT57" s="112"/>
      <c r="CYU57" s="112"/>
      <c r="CYV57" s="112"/>
      <c r="CYW57" s="112"/>
      <c r="CYX57" s="112"/>
      <c r="CYY57" s="112"/>
      <c r="CYZ57" s="112"/>
      <c r="CZA57" s="112"/>
      <c r="CZB57" s="112"/>
      <c r="CZC57" s="112"/>
      <c r="CZD57" s="112"/>
      <c r="CZE57" s="112"/>
      <c r="CZF57" s="112"/>
      <c r="CZG57" s="112"/>
      <c r="CZH57" s="112"/>
      <c r="CZI57" s="112"/>
      <c r="CZJ57" s="112"/>
      <c r="CZK57" s="112"/>
      <c r="CZL57" s="112"/>
      <c r="CZM57" s="112"/>
      <c r="CZN57" s="112"/>
      <c r="CZO57" s="112"/>
      <c r="CZP57" s="112"/>
      <c r="CZQ57" s="112"/>
      <c r="CZR57" s="112"/>
      <c r="CZS57" s="112"/>
      <c r="CZT57" s="112"/>
      <c r="CZU57" s="112"/>
      <c r="CZV57" s="112"/>
      <c r="CZW57" s="112"/>
      <c r="CZX57" s="112"/>
      <c r="CZY57" s="112"/>
      <c r="CZZ57" s="112"/>
      <c r="DAA57" s="112"/>
      <c r="DAB57" s="112"/>
      <c r="DAC57" s="112"/>
      <c r="DAD57" s="112"/>
      <c r="DAE57" s="112"/>
      <c r="DAF57" s="112"/>
      <c r="DAG57" s="112"/>
      <c r="DAH57" s="112"/>
      <c r="DAI57" s="112"/>
      <c r="DAJ57" s="112"/>
      <c r="DAK57" s="112"/>
      <c r="DAL57" s="112"/>
      <c r="DAM57" s="112"/>
      <c r="DAN57" s="112"/>
      <c r="DAO57" s="112"/>
      <c r="DAP57" s="112"/>
      <c r="DAQ57" s="112"/>
      <c r="DAR57" s="112"/>
      <c r="DAS57" s="112"/>
      <c r="DAT57" s="112"/>
      <c r="DAU57" s="112"/>
      <c r="DAV57" s="112"/>
      <c r="DAW57" s="112"/>
      <c r="DAX57" s="112"/>
      <c r="DAY57" s="112"/>
      <c r="DAZ57" s="112"/>
      <c r="DBA57" s="112"/>
      <c r="DBB57" s="112"/>
      <c r="DBC57" s="112"/>
      <c r="DBD57" s="112"/>
      <c r="DBE57" s="112"/>
      <c r="DBF57" s="112"/>
      <c r="DBG57" s="112"/>
      <c r="DBH57" s="112"/>
      <c r="DBI57" s="112"/>
      <c r="DBJ57" s="112"/>
      <c r="DBK57" s="112"/>
      <c r="DBL57" s="112"/>
      <c r="DBM57" s="112"/>
      <c r="DBN57" s="112"/>
      <c r="DBO57" s="112"/>
      <c r="DBP57" s="112"/>
      <c r="DBQ57" s="112"/>
      <c r="DBR57" s="112"/>
      <c r="DBS57" s="112"/>
      <c r="DBT57" s="112"/>
      <c r="DBU57" s="112"/>
      <c r="DBV57" s="112"/>
      <c r="DBW57" s="112"/>
      <c r="DBX57" s="112"/>
      <c r="DBY57" s="112"/>
      <c r="DBZ57" s="112"/>
      <c r="DCA57" s="112"/>
      <c r="DCB57" s="112"/>
      <c r="DCC57" s="112"/>
      <c r="DCD57" s="112"/>
      <c r="DCE57" s="112"/>
      <c r="DCF57" s="112"/>
      <c r="DCG57" s="112"/>
      <c r="DCH57" s="112"/>
      <c r="DCI57" s="112"/>
      <c r="DCJ57" s="112"/>
      <c r="DCK57" s="112"/>
      <c r="DCL57" s="112"/>
      <c r="DCM57" s="112"/>
      <c r="DCN57" s="112"/>
      <c r="DCO57" s="112"/>
      <c r="DCP57" s="112"/>
      <c r="DCQ57" s="112"/>
      <c r="DCR57" s="112"/>
      <c r="DCS57" s="112"/>
      <c r="DCT57" s="112"/>
      <c r="DCU57" s="112"/>
      <c r="DCV57" s="112"/>
      <c r="DCW57" s="112"/>
      <c r="DCX57" s="112"/>
      <c r="DCY57" s="112"/>
      <c r="DCZ57" s="112"/>
      <c r="DDA57" s="112"/>
      <c r="DDB57" s="112"/>
      <c r="DDC57" s="112"/>
      <c r="DDD57" s="112"/>
      <c r="DDE57" s="112"/>
      <c r="DDF57" s="112"/>
      <c r="DDG57" s="112"/>
      <c r="DDH57" s="112"/>
      <c r="DDI57" s="112"/>
      <c r="DDJ57" s="112"/>
      <c r="DDK57" s="112"/>
      <c r="DDL57" s="112"/>
      <c r="DDM57" s="112"/>
      <c r="DDN57" s="112"/>
      <c r="DDO57" s="112"/>
      <c r="DDP57" s="112"/>
      <c r="DDQ57" s="112"/>
      <c r="DDR57" s="112"/>
      <c r="DDS57" s="112"/>
      <c r="DDT57" s="112"/>
      <c r="DDU57" s="112"/>
      <c r="DDV57" s="112"/>
      <c r="DDW57" s="112"/>
      <c r="DDX57" s="112"/>
      <c r="DDY57" s="112"/>
      <c r="DDZ57" s="112"/>
      <c r="DEA57" s="112"/>
      <c r="DEB57" s="112"/>
      <c r="DEC57" s="112"/>
      <c r="DED57" s="112"/>
      <c r="DEE57" s="112"/>
      <c r="DEF57" s="112"/>
      <c r="DEG57" s="112"/>
      <c r="DEH57" s="112"/>
      <c r="DEI57" s="112"/>
      <c r="DEJ57" s="112"/>
      <c r="DEK57" s="112"/>
      <c r="DEL57" s="112"/>
      <c r="DEM57" s="112"/>
      <c r="DEN57" s="112"/>
      <c r="DEO57" s="112"/>
      <c r="DEP57" s="112"/>
      <c r="DEQ57" s="112"/>
      <c r="DER57" s="112"/>
      <c r="DES57" s="112"/>
      <c r="DET57" s="112"/>
      <c r="DEU57" s="112"/>
      <c r="DEV57" s="112"/>
      <c r="DEW57" s="112"/>
      <c r="DEX57" s="112"/>
      <c r="DEY57" s="112"/>
      <c r="DEZ57" s="112"/>
      <c r="DFA57" s="112"/>
      <c r="DFB57" s="112"/>
      <c r="DFC57" s="112"/>
      <c r="DFD57" s="112"/>
      <c r="DFE57" s="112"/>
      <c r="DFF57" s="112"/>
      <c r="DFG57" s="112"/>
      <c r="DFH57" s="112"/>
      <c r="DFI57" s="112"/>
      <c r="DFJ57" s="112"/>
      <c r="DFK57" s="112"/>
      <c r="DFL57" s="112"/>
      <c r="DFM57" s="112"/>
      <c r="DFN57" s="112"/>
      <c r="DFO57" s="112"/>
      <c r="DFP57" s="112"/>
      <c r="DFQ57" s="112"/>
      <c r="DFR57" s="112"/>
      <c r="DFS57" s="112"/>
      <c r="DFT57" s="112"/>
      <c r="DFU57" s="112"/>
      <c r="DFV57" s="112"/>
      <c r="DFW57" s="112"/>
      <c r="DFX57" s="112"/>
      <c r="DFY57" s="112"/>
      <c r="DFZ57" s="112"/>
      <c r="DGA57" s="112"/>
      <c r="DGB57" s="112"/>
      <c r="DGC57" s="112"/>
      <c r="DGD57" s="112"/>
      <c r="DGE57" s="112"/>
      <c r="DGF57" s="112"/>
      <c r="DGG57" s="112"/>
      <c r="DGH57" s="112"/>
      <c r="DGI57" s="112"/>
      <c r="DGJ57" s="112"/>
      <c r="DGK57" s="112"/>
      <c r="DGL57" s="112"/>
      <c r="DGM57" s="112"/>
      <c r="DGN57" s="112"/>
      <c r="DGO57" s="112"/>
      <c r="DGP57" s="112"/>
      <c r="DGQ57" s="112"/>
      <c r="DGR57" s="112"/>
      <c r="DGS57" s="112"/>
      <c r="DGT57" s="112"/>
      <c r="DGU57" s="112"/>
      <c r="DGV57" s="112"/>
      <c r="DGW57" s="112"/>
      <c r="DGX57" s="112"/>
      <c r="DGY57" s="112"/>
      <c r="DGZ57" s="112"/>
      <c r="DHA57" s="112"/>
      <c r="DHB57" s="112"/>
      <c r="DHC57" s="112"/>
      <c r="DHD57" s="112"/>
      <c r="DHE57" s="112"/>
      <c r="DHF57" s="112"/>
      <c r="DHG57" s="112"/>
      <c r="DHH57" s="112"/>
      <c r="DHI57" s="112"/>
      <c r="DHJ57" s="112"/>
      <c r="DHK57" s="112"/>
      <c r="DHL57" s="112"/>
      <c r="DHM57" s="112"/>
      <c r="DHN57" s="112"/>
      <c r="DHO57" s="112"/>
      <c r="DHP57" s="112"/>
      <c r="DHQ57" s="112"/>
      <c r="DHR57" s="112"/>
      <c r="DHS57" s="112"/>
      <c r="DHT57" s="112"/>
      <c r="DHU57" s="112"/>
      <c r="DHV57" s="112"/>
      <c r="DHW57" s="112"/>
      <c r="DHX57" s="112"/>
      <c r="DHY57" s="112"/>
      <c r="DHZ57" s="112"/>
      <c r="DIA57" s="112"/>
      <c r="DIB57" s="112"/>
      <c r="DIC57" s="112"/>
      <c r="DID57" s="112"/>
      <c r="DIE57" s="112"/>
      <c r="DIF57" s="112"/>
      <c r="DIG57" s="112"/>
      <c r="DIH57" s="112"/>
      <c r="DII57" s="112"/>
      <c r="DIJ57" s="112"/>
      <c r="DIK57" s="112"/>
      <c r="DIL57" s="112"/>
      <c r="DIM57" s="112"/>
      <c r="DIN57" s="112"/>
      <c r="DIO57" s="112"/>
      <c r="DIP57" s="112"/>
      <c r="DIQ57" s="112"/>
      <c r="DIR57" s="112"/>
      <c r="DIS57" s="112"/>
      <c r="DIT57" s="112"/>
      <c r="DIU57" s="112"/>
      <c r="DIV57" s="112"/>
      <c r="DIW57" s="112"/>
      <c r="DIX57" s="112"/>
      <c r="DIY57" s="112"/>
      <c r="DIZ57" s="112"/>
      <c r="DJA57" s="112"/>
      <c r="DJB57" s="112"/>
      <c r="DJC57" s="112"/>
      <c r="DJD57" s="112"/>
      <c r="DJE57" s="112"/>
      <c r="DJF57" s="112"/>
      <c r="DJG57" s="112"/>
      <c r="DJH57" s="112"/>
      <c r="DJI57" s="112"/>
      <c r="DJJ57" s="112"/>
      <c r="DJK57" s="112"/>
      <c r="DJL57" s="112"/>
      <c r="DJM57" s="112"/>
      <c r="DJN57" s="112"/>
      <c r="DJO57" s="112"/>
      <c r="DJP57" s="112"/>
      <c r="DJQ57" s="112"/>
      <c r="DJR57" s="112"/>
      <c r="DJS57" s="112"/>
      <c r="DJT57" s="112"/>
      <c r="DJU57" s="112"/>
      <c r="DJV57" s="112"/>
      <c r="DJW57" s="112"/>
      <c r="DJX57" s="112"/>
      <c r="DJY57" s="112"/>
      <c r="DJZ57" s="112"/>
      <c r="DKA57" s="112"/>
      <c r="DKB57" s="112"/>
      <c r="DKC57" s="112"/>
      <c r="DKD57" s="112"/>
      <c r="DKE57" s="112"/>
      <c r="DKF57" s="112"/>
      <c r="DKG57" s="112"/>
      <c r="DKH57" s="112"/>
      <c r="DKI57" s="112"/>
      <c r="DKJ57" s="112"/>
      <c r="DKK57" s="112"/>
      <c r="DKL57" s="112"/>
      <c r="DKM57" s="112"/>
      <c r="DKN57" s="112"/>
      <c r="DKO57" s="112"/>
      <c r="DKP57" s="112"/>
      <c r="DKQ57" s="112"/>
      <c r="DKR57" s="112"/>
      <c r="DKS57" s="112"/>
      <c r="DKT57" s="112"/>
      <c r="DKU57" s="112"/>
      <c r="DKV57" s="112"/>
      <c r="DKW57" s="112"/>
      <c r="DKX57" s="112"/>
      <c r="DKY57" s="112"/>
      <c r="DKZ57" s="112"/>
      <c r="DLA57" s="112"/>
      <c r="DLB57" s="112"/>
      <c r="DLC57" s="112"/>
      <c r="DLD57" s="112"/>
      <c r="DLE57" s="112"/>
      <c r="DLF57" s="112"/>
      <c r="DLG57" s="112"/>
      <c r="DLH57" s="112"/>
      <c r="DLI57" s="112"/>
      <c r="DLJ57" s="112"/>
      <c r="DLK57" s="112"/>
      <c r="DLL57" s="112"/>
      <c r="DLM57" s="112"/>
      <c r="DLN57" s="112"/>
      <c r="DLO57" s="112"/>
      <c r="DLP57" s="112"/>
      <c r="DLQ57" s="112"/>
      <c r="DLR57" s="112"/>
      <c r="DLS57" s="112"/>
      <c r="DLT57" s="112"/>
      <c r="DLU57" s="112"/>
      <c r="DLV57" s="112"/>
      <c r="DLW57" s="112"/>
      <c r="DLX57" s="112"/>
      <c r="DLY57" s="112"/>
      <c r="DLZ57" s="112"/>
      <c r="DMA57" s="112"/>
      <c r="DMB57" s="112"/>
      <c r="DMC57" s="112"/>
      <c r="DMD57" s="112"/>
      <c r="DME57" s="112"/>
      <c r="DMF57" s="112"/>
      <c r="DMG57" s="112"/>
      <c r="DMH57" s="112"/>
      <c r="DMI57" s="112"/>
      <c r="DMJ57" s="112"/>
      <c r="DMK57" s="112"/>
      <c r="DML57" s="112"/>
      <c r="DMM57" s="112"/>
      <c r="DMN57" s="112"/>
      <c r="DMO57" s="112"/>
      <c r="DMP57" s="112"/>
      <c r="DMQ57" s="112"/>
      <c r="DMR57" s="112"/>
      <c r="DMS57" s="112"/>
      <c r="DMT57" s="112"/>
      <c r="DMU57" s="112"/>
      <c r="DMV57" s="112"/>
      <c r="DMW57" s="112"/>
      <c r="DMX57" s="112"/>
      <c r="DMY57" s="112"/>
      <c r="DMZ57" s="112"/>
      <c r="DNA57" s="112"/>
      <c r="DNB57" s="112"/>
      <c r="DNC57" s="112"/>
      <c r="DND57" s="112"/>
      <c r="DNE57" s="112"/>
      <c r="DNF57" s="112"/>
      <c r="DNG57" s="112"/>
      <c r="DNH57" s="112"/>
      <c r="DNI57" s="112"/>
      <c r="DNJ57" s="112"/>
      <c r="DNK57" s="112"/>
      <c r="DNL57" s="112"/>
      <c r="DNM57" s="112"/>
      <c r="DNN57" s="112"/>
      <c r="DNO57" s="112"/>
      <c r="DNP57" s="112"/>
      <c r="DNQ57" s="112"/>
      <c r="DNR57" s="112"/>
      <c r="DNS57" s="112"/>
      <c r="DNT57" s="112"/>
      <c r="DNU57" s="112"/>
      <c r="DNV57" s="112"/>
      <c r="DNW57" s="112"/>
      <c r="DNX57" s="112"/>
      <c r="DNY57" s="112"/>
      <c r="DNZ57" s="112"/>
      <c r="DOA57" s="112"/>
      <c r="DOB57" s="112"/>
      <c r="DOC57" s="112"/>
      <c r="DOD57" s="112"/>
      <c r="DOE57" s="112"/>
      <c r="DOF57" s="112"/>
      <c r="DOG57" s="112"/>
      <c r="DOH57" s="112"/>
      <c r="DOI57" s="112"/>
      <c r="DOJ57" s="112"/>
      <c r="DOK57" s="112"/>
      <c r="DOL57" s="112"/>
      <c r="DOM57" s="112"/>
      <c r="DON57" s="112"/>
      <c r="DOO57" s="112"/>
      <c r="DOP57" s="112"/>
      <c r="DOQ57" s="112"/>
      <c r="DOR57" s="112"/>
      <c r="DOS57" s="112"/>
      <c r="DOT57" s="112"/>
      <c r="DOU57" s="112"/>
      <c r="DOV57" s="112"/>
      <c r="DOW57" s="112"/>
      <c r="DOX57" s="112"/>
      <c r="DOY57" s="112"/>
      <c r="DOZ57" s="112"/>
      <c r="DPA57" s="112"/>
      <c r="DPB57" s="112"/>
      <c r="DPC57" s="112"/>
      <c r="DPD57" s="112"/>
      <c r="DPE57" s="112"/>
      <c r="DPF57" s="112"/>
      <c r="DPG57" s="112"/>
      <c r="DPH57" s="112"/>
      <c r="DPI57" s="112"/>
      <c r="DPJ57" s="112"/>
      <c r="DPK57" s="112"/>
      <c r="DPL57" s="112"/>
      <c r="DPM57" s="112"/>
      <c r="DPN57" s="112"/>
      <c r="DPO57" s="112"/>
      <c r="DPP57" s="112"/>
      <c r="DPQ57" s="112"/>
      <c r="DPR57" s="112"/>
      <c r="DPS57" s="112"/>
      <c r="DPT57" s="112"/>
      <c r="DPU57" s="112"/>
      <c r="DPV57" s="112"/>
      <c r="DPW57" s="112"/>
      <c r="DPX57" s="112"/>
      <c r="DPY57" s="112"/>
      <c r="DPZ57" s="112"/>
      <c r="DQA57" s="112"/>
      <c r="DQB57" s="112"/>
      <c r="DQC57" s="112"/>
      <c r="DQD57" s="112"/>
      <c r="DQE57" s="112"/>
      <c r="DQF57" s="112"/>
      <c r="DQG57" s="112"/>
      <c r="DQH57" s="112"/>
      <c r="DQI57" s="112"/>
      <c r="DQJ57" s="112"/>
      <c r="DQK57" s="112"/>
      <c r="DQL57" s="112"/>
      <c r="DQM57" s="112"/>
      <c r="DQN57" s="112"/>
      <c r="DQO57" s="112"/>
      <c r="DQP57" s="112"/>
      <c r="DQQ57" s="112"/>
      <c r="DQR57" s="112"/>
      <c r="DQS57" s="112"/>
      <c r="DQT57" s="112"/>
      <c r="DQU57" s="112"/>
      <c r="DQV57" s="112"/>
      <c r="DQW57" s="112"/>
      <c r="DQX57" s="112"/>
      <c r="DQY57" s="112"/>
      <c r="DQZ57" s="112"/>
      <c r="DRA57" s="112"/>
      <c r="DRB57" s="112"/>
      <c r="DRC57" s="112"/>
      <c r="DRD57" s="112"/>
      <c r="DRE57" s="112"/>
      <c r="DRF57" s="112"/>
      <c r="DRG57" s="112"/>
      <c r="DRH57" s="112"/>
      <c r="DRI57" s="112"/>
      <c r="DRJ57" s="112"/>
      <c r="DRK57" s="112"/>
      <c r="DRL57" s="112"/>
      <c r="DRM57" s="112"/>
      <c r="DRN57" s="112"/>
      <c r="DRO57" s="112"/>
      <c r="DRP57" s="112"/>
      <c r="DRQ57" s="112"/>
      <c r="DRR57" s="112"/>
      <c r="DRS57" s="112"/>
      <c r="DRT57" s="112"/>
      <c r="DRU57" s="112"/>
      <c r="DRV57" s="112"/>
      <c r="DRW57" s="112"/>
      <c r="DRX57" s="112"/>
      <c r="DRY57" s="112"/>
      <c r="DRZ57" s="112"/>
      <c r="DSA57" s="112"/>
      <c r="DSB57" s="112"/>
      <c r="DSC57" s="112"/>
      <c r="DSD57" s="112"/>
      <c r="DSE57" s="112"/>
      <c r="DSF57" s="112"/>
      <c r="DSG57" s="112"/>
      <c r="DSH57" s="112"/>
      <c r="DSI57" s="112"/>
      <c r="DSJ57" s="112"/>
      <c r="DSK57" s="112"/>
      <c r="DSL57" s="112"/>
      <c r="DSM57" s="112"/>
      <c r="DSN57" s="112"/>
      <c r="DSO57" s="112"/>
      <c r="DSP57" s="112"/>
      <c r="DSQ57" s="112"/>
      <c r="DSR57" s="112"/>
      <c r="DSS57" s="112"/>
      <c r="DST57" s="112"/>
      <c r="DSU57" s="112"/>
      <c r="DSV57" s="112"/>
      <c r="DSW57" s="112"/>
      <c r="DSX57" s="112"/>
      <c r="DSY57" s="112"/>
      <c r="DSZ57" s="112"/>
      <c r="DTA57" s="112"/>
      <c r="DTB57" s="112"/>
      <c r="DTC57" s="112"/>
      <c r="DTD57" s="112"/>
      <c r="DTE57" s="112"/>
      <c r="DTF57" s="112"/>
      <c r="DTG57" s="112"/>
      <c r="DTH57" s="112"/>
      <c r="DTI57" s="112"/>
      <c r="DTJ57" s="112"/>
      <c r="DTK57" s="112"/>
      <c r="DTL57" s="112"/>
      <c r="DTM57" s="112"/>
      <c r="DTN57" s="112"/>
      <c r="DTO57" s="112"/>
      <c r="DTP57" s="112"/>
      <c r="DTQ57" s="112"/>
      <c r="DTR57" s="112"/>
      <c r="DTS57" s="112"/>
      <c r="DTT57" s="112"/>
      <c r="DTU57" s="112"/>
      <c r="DTV57" s="112"/>
      <c r="DTW57" s="112"/>
      <c r="DTX57" s="112"/>
      <c r="DTY57" s="112"/>
      <c r="DTZ57" s="112"/>
      <c r="DUA57" s="112"/>
      <c r="DUB57" s="112"/>
      <c r="DUC57" s="112"/>
      <c r="DUD57" s="112"/>
      <c r="DUE57" s="112"/>
      <c r="DUF57" s="112"/>
      <c r="DUG57" s="112"/>
      <c r="DUH57" s="112"/>
      <c r="DUI57" s="112"/>
      <c r="DUJ57" s="112"/>
      <c r="DUK57" s="112"/>
      <c r="DUL57" s="112"/>
      <c r="DUM57" s="112"/>
      <c r="DUN57" s="112"/>
      <c r="DUO57" s="112"/>
      <c r="DUP57" s="112"/>
      <c r="DUQ57" s="112"/>
      <c r="DUR57" s="112"/>
      <c r="DUS57" s="112"/>
      <c r="DUT57" s="112"/>
      <c r="DUU57" s="112"/>
      <c r="DUV57" s="112"/>
      <c r="DUW57" s="112"/>
      <c r="DUX57" s="112"/>
      <c r="DUY57" s="112"/>
      <c r="DUZ57" s="112"/>
      <c r="DVA57" s="112"/>
      <c r="DVB57" s="112"/>
      <c r="DVC57" s="112"/>
      <c r="DVD57" s="112"/>
      <c r="DVE57" s="112"/>
      <c r="DVF57" s="112"/>
      <c r="DVG57" s="112"/>
      <c r="DVH57" s="112"/>
      <c r="DVI57" s="112"/>
      <c r="DVJ57" s="112"/>
      <c r="DVK57" s="112"/>
      <c r="DVL57" s="112"/>
      <c r="DVM57" s="112"/>
      <c r="DVN57" s="112"/>
      <c r="DVO57" s="112"/>
      <c r="DVP57" s="112"/>
      <c r="DVQ57" s="112"/>
      <c r="DVR57" s="112"/>
      <c r="DVS57" s="112"/>
      <c r="DVT57" s="112"/>
      <c r="DVU57" s="112"/>
      <c r="DVV57" s="112"/>
      <c r="DVW57" s="112"/>
      <c r="DVX57" s="112"/>
      <c r="DVY57" s="112"/>
      <c r="DVZ57" s="112"/>
      <c r="DWA57" s="112"/>
      <c r="DWB57" s="112"/>
      <c r="DWC57" s="112"/>
      <c r="DWD57" s="112"/>
      <c r="DWE57" s="112"/>
      <c r="DWF57" s="112"/>
      <c r="DWG57" s="112"/>
      <c r="DWH57" s="112"/>
      <c r="DWI57" s="112"/>
      <c r="DWJ57" s="112"/>
      <c r="DWK57" s="112"/>
      <c r="DWL57" s="112"/>
      <c r="DWM57" s="112"/>
      <c r="DWN57" s="112"/>
      <c r="DWO57" s="112"/>
      <c r="DWP57" s="112"/>
      <c r="DWQ57" s="112"/>
      <c r="DWR57" s="112"/>
      <c r="DWS57" s="112"/>
      <c r="DWT57" s="112"/>
      <c r="DWU57" s="112"/>
      <c r="DWV57" s="112"/>
      <c r="DWW57" s="112"/>
      <c r="DWX57" s="112"/>
      <c r="DWY57" s="112"/>
      <c r="DWZ57" s="112"/>
      <c r="DXA57" s="112"/>
      <c r="DXB57" s="112"/>
      <c r="DXC57" s="112"/>
      <c r="DXD57" s="112"/>
      <c r="DXE57" s="112"/>
      <c r="DXF57" s="112"/>
      <c r="DXG57" s="112"/>
      <c r="DXH57" s="112"/>
      <c r="DXI57" s="112"/>
      <c r="DXJ57" s="112"/>
      <c r="DXK57" s="112"/>
      <c r="DXL57" s="112"/>
      <c r="DXM57" s="112"/>
      <c r="DXN57" s="112"/>
      <c r="DXO57" s="112"/>
      <c r="DXP57" s="112"/>
      <c r="DXQ57" s="112"/>
      <c r="DXR57" s="112"/>
      <c r="DXS57" s="112"/>
      <c r="DXT57" s="112"/>
      <c r="DXU57" s="112"/>
      <c r="DXV57" s="112"/>
      <c r="DXW57" s="112"/>
      <c r="DXX57" s="112"/>
      <c r="DXY57" s="112"/>
      <c r="DXZ57" s="112"/>
      <c r="DYA57" s="112"/>
      <c r="DYB57" s="112"/>
      <c r="DYC57" s="112"/>
      <c r="DYD57" s="112"/>
      <c r="DYE57" s="112"/>
      <c r="DYF57" s="112"/>
      <c r="DYG57" s="112"/>
      <c r="DYH57" s="112"/>
      <c r="DYI57" s="112"/>
      <c r="DYJ57" s="112"/>
      <c r="DYK57" s="112"/>
      <c r="DYL57" s="112"/>
      <c r="DYM57" s="112"/>
      <c r="DYN57" s="112"/>
      <c r="DYO57" s="112"/>
      <c r="DYP57" s="112"/>
      <c r="DYQ57" s="112"/>
      <c r="DYR57" s="112"/>
      <c r="DYS57" s="112"/>
      <c r="DYT57" s="112"/>
      <c r="DYU57" s="112"/>
      <c r="DYV57" s="112"/>
      <c r="DYW57" s="112"/>
      <c r="DYX57" s="112"/>
      <c r="DYY57" s="112"/>
      <c r="DYZ57" s="112"/>
      <c r="DZA57" s="112"/>
      <c r="DZB57" s="112"/>
      <c r="DZC57" s="112"/>
      <c r="DZD57" s="112"/>
      <c r="DZE57" s="112"/>
      <c r="DZF57" s="112"/>
      <c r="DZG57" s="112"/>
      <c r="DZH57" s="112"/>
      <c r="DZI57" s="112"/>
      <c r="DZJ57" s="112"/>
      <c r="DZK57" s="112"/>
      <c r="DZL57" s="112"/>
      <c r="DZM57" s="112"/>
      <c r="DZN57" s="112"/>
      <c r="DZO57" s="112"/>
      <c r="DZP57" s="112"/>
      <c r="DZQ57" s="112"/>
      <c r="DZR57" s="112"/>
      <c r="DZS57" s="112"/>
      <c r="DZT57" s="112"/>
      <c r="DZU57" s="112"/>
      <c r="DZV57" s="112"/>
      <c r="DZW57" s="112"/>
      <c r="DZX57" s="112"/>
      <c r="DZY57" s="112"/>
      <c r="DZZ57" s="112"/>
      <c r="EAA57" s="112"/>
      <c r="EAB57" s="112"/>
      <c r="EAC57" s="112"/>
      <c r="EAD57" s="112"/>
      <c r="EAE57" s="112"/>
      <c r="EAF57" s="112"/>
      <c r="EAG57" s="112"/>
      <c r="EAH57" s="112"/>
      <c r="EAI57" s="112"/>
      <c r="EAJ57" s="112"/>
      <c r="EAK57" s="112"/>
      <c r="EAL57" s="112"/>
      <c r="EAM57" s="112"/>
      <c r="EAN57" s="112"/>
      <c r="EAO57" s="112"/>
      <c r="EAP57" s="112"/>
      <c r="EAQ57" s="112"/>
      <c r="EAR57" s="112"/>
      <c r="EAS57" s="112"/>
      <c r="EAT57" s="112"/>
      <c r="EAU57" s="112"/>
      <c r="EAV57" s="112"/>
      <c r="EAW57" s="112"/>
      <c r="EAX57" s="112"/>
      <c r="EAY57" s="112"/>
      <c r="EAZ57" s="112"/>
      <c r="EBA57" s="112"/>
      <c r="EBB57" s="112"/>
      <c r="EBC57" s="112"/>
      <c r="EBD57" s="112"/>
      <c r="EBE57" s="112"/>
      <c r="EBF57" s="112"/>
      <c r="EBG57" s="112"/>
      <c r="EBH57" s="112"/>
      <c r="EBI57" s="112"/>
      <c r="EBJ57" s="112"/>
      <c r="EBK57" s="112"/>
      <c r="EBL57" s="112"/>
      <c r="EBM57" s="112"/>
      <c r="EBN57" s="112"/>
      <c r="EBO57" s="112"/>
      <c r="EBP57" s="112"/>
      <c r="EBQ57" s="112"/>
      <c r="EBR57" s="112"/>
      <c r="EBS57" s="112"/>
      <c r="EBT57" s="112"/>
      <c r="EBU57" s="112"/>
      <c r="EBV57" s="112"/>
      <c r="EBW57" s="112"/>
      <c r="EBX57" s="112"/>
      <c r="EBY57" s="112"/>
      <c r="EBZ57" s="112"/>
      <c r="ECA57" s="112"/>
      <c r="ECB57" s="112"/>
      <c r="ECC57" s="112"/>
      <c r="ECD57" s="112"/>
      <c r="ECE57" s="112"/>
      <c r="ECF57" s="112"/>
      <c r="ECG57" s="112"/>
      <c r="ECH57" s="112"/>
      <c r="ECI57" s="112"/>
      <c r="ECJ57" s="112"/>
      <c r="ECK57" s="112"/>
      <c r="ECL57" s="112"/>
      <c r="ECM57" s="112"/>
      <c r="ECN57" s="112"/>
      <c r="ECO57" s="112"/>
      <c r="ECP57" s="112"/>
      <c r="ECQ57" s="112"/>
      <c r="ECR57" s="112"/>
      <c r="ECS57" s="112"/>
      <c r="ECT57" s="112"/>
      <c r="ECU57" s="112"/>
      <c r="ECV57" s="112"/>
      <c r="ECW57" s="112"/>
      <c r="ECX57" s="112"/>
      <c r="ECY57" s="112"/>
      <c r="ECZ57" s="112"/>
      <c r="EDA57" s="112"/>
      <c r="EDB57" s="112"/>
      <c r="EDC57" s="112"/>
      <c r="EDD57" s="112"/>
      <c r="EDE57" s="112"/>
      <c r="EDF57" s="112"/>
      <c r="EDG57" s="112"/>
      <c r="EDH57" s="112"/>
      <c r="EDI57" s="112"/>
      <c r="EDJ57" s="112"/>
      <c r="EDK57" s="112"/>
      <c r="EDL57" s="112"/>
      <c r="EDM57" s="112"/>
      <c r="EDN57" s="112"/>
      <c r="EDO57" s="112"/>
      <c r="EDP57" s="112"/>
      <c r="EDQ57" s="112"/>
      <c r="EDR57" s="112"/>
      <c r="EDS57" s="112"/>
      <c r="EDT57" s="112"/>
      <c r="EDU57" s="112"/>
      <c r="EDV57" s="112"/>
      <c r="EDW57" s="112"/>
      <c r="EDX57" s="112"/>
      <c r="EDY57" s="112"/>
      <c r="EDZ57" s="112"/>
      <c r="EEA57" s="112"/>
      <c r="EEB57" s="112"/>
      <c r="EEC57" s="112"/>
      <c r="EED57" s="112"/>
      <c r="EEE57" s="112"/>
      <c r="EEF57" s="112"/>
      <c r="EEG57" s="112"/>
      <c r="EEH57" s="112"/>
      <c r="EEI57" s="112"/>
      <c r="EEJ57" s="112"/>
      <c r="EEK57" s="112"/>
      <c r="EEL57" s="112"/>
      <c r="EEM57" s="112"/>
      <c r="EEN57" s="112"/>
      <c r="EEO57" s="112"/>
      <c r="EEP57" s="112"/>
      <c r="EEQ57" s="112"/>
      <c r="EER57" s="112"/>
      <c r="EES57" s="112"/>
      <c r="EET57" s="112"/>
      <c r="EEU57" s="112"/>
      <c r="EEV57" s="112"/>
      <c r="EEW57" s="112"/>
      <c r="EEX57" s="112"/>
      <c r="EEY57" s="112"/>
      <c r="EEZ57" s="112"/>
      <c r="EFA57" s="112"/>
      <c r="EFB57" s="112"/>
      <c r="EFC57" s="112"/>
      <c r="EFD57" s="112"/>
      <c r="EFE57" s="112"/>
      <c r="EFF57" s="112"/>
      <c r="EFG57" s="112"/>
      <c r="EFH57" s="112"/>
      <c r="EFI57" s="112"/>
      <c r="EFJ57" s="112"/>
      <c r="EFK57" s="112"/>
      <c r="EFL57" s="112"/>
      <c r="EFM57" s="112"/>
      <c r="EFN57" s="112"/>
      <c r="EFO57" s="112"/>
      <c r="EFP57" s="112"/>
      <c r="EFQ57" s="112"/>
      <c r="EFR57" s="112"/>
      <c r="EFS57" s="112"/>
      <c r="EFT57" s="112"/>
      <c r="EFU57" s="112"/>
      <c r="EFV57" s="112"/>
      <c r="EFW57" s="112"/>
      <c r="EFX57" s="112"/>
      <c r="EFY57" s="112"/>
      <c r="EFZ57" s="112"/>
      <c r="EGA57" s="112"/>
      <c r="EGB57" s="112"/>
      <c r="EGC57" s="112"/>
      <c r="EGD57" s="112"/>
      <c r="EGE57" s="112"/>
      <c r="EGF57" s="112"/>
      <c r="EGG57" s="112"/>
      <c r="EGH57" s="112"/>
      <c r="EGI57" s="112"/>
      <c r="EGJ57" s="112"/>
      <c r="EGK57" s="112"/>
      <c r="EGL57" s="112"/>
      <c r="EGM57" s="112"/>
      <c r="EGN57" s="112"/>
      <c r="EGO57" s="112"/>
      <c r="EGP57" s="112"/>
      <c r="EGQ57" s="112"/>
      <c r="EGR57" s="112"/>
      <c r="EGS57" s="112"/>
      <c r="EGT57" s="112"/>
      <c r="EGU57" s="112"/>
      <c r="EGV57" s="112"/>
      <c r="EGW57" s="112"/>
      <c r="EGX57" s="112"/>
      <c r="EGY57" s="112"/>
      <c r="EGZ57" s="112"/>
      <c r="EHA57" s="112"/>
      <c r="EHB57" s="112"/>
      <c r="EHC57" s="112"/>
      <c r="EHD57" s="112"/>
      <c r="EHE57" s="112"/>
      <c r="EHF57" s="112"/>
      <c r="EHG57" s="112"/>
      <c r="EHH57" s="112"/>
      <c r="EHI57" s="112"/>
      <c r="EHJ57" s="112"/>
      <c r="EHK57" s="112"/>
      <c r="EHL57" s="112"/>
      <c r="EHM57" s="112"/>
      <c r="EHN57" s="112"/>
      <c r="EHO57" s="112"/>
      <c r="EHP57" s="112"/>
      <c r="EHQ57" s="112"/>
      <c r="EHR57" s="112"/>
      <c r="EHS57" s="112"/>
      <c r="EHT57" s="112"/>
      <c r="EHU57" s="112"/>
      <c r="EHV57" s="112"/>
      <c r="EHW57" s="112"/>
      <c r="EHX57" s="112"/>
      <c r="EHY57" s="112"/>
      <c r="EHZ57" s="112"/>
      <c r="EIA57" s="112"/>
      <c r="EIB57" s="112"/>
      <c r="EIC57" s="112"/>
      <c r="EID57" s="112"/>
      <c r="EIE57" s="112"/>
      <c r="EIF57" s="112"/>
      <c r="EIG57" s="112"/>
      <c r="EIH57" s="112"/>
      <c r="EII57" s="112"/>
      <c r="EIJ57" s="112"/>
      <c r="EIK57" s="112"/>
      <c r="EIL57" s="112"/>
      <c r="EIM57" s="112"/>
      <c r="EIN57" s="112"/>
      <c r="EIO57" s="112"/>
      <c r="EIP57" s="112"/>
      <c r="EIQ57" s="112"/>
      <c r="EIR57" s="112"/>
      <c r="EIS57" s="112"/>
      <c r="EIT57" s="112"/>
      <c r="EIU57" s="112"/>
      <c r="EIV57" s="112"/>
      <c r="EIW57" s="112"/>
      <c r="EIX57" s="112"/>
      <c r="EIY57" s="112"/>
      <c r="EIZ57" s="112"/>
      <c r="EJA57" s="112"/>
      <c r="EJB57" s="112"/>
      <c r="EJC57" s="112"/>
      <c r="EJD57" s="112"/>
      <c r="EJE57" s="112"/>
      <c r="EJF57" s="112"/>
      <c r="EJG57" s="112"/>
      <c r="EJH57" s="112"/>
      <c r="EJI57" s="112"/>
      <c r="EJJ57" s="112"/>
      <c r="EJK57" s="112"/>
      <c r="EJL57" s="112"/>
      <c r="EJM57" s="112"/>
      <c r="EJN57" s="112"/>
      <c r="EJO57" s="112"/>
      <c r="EJP57" s="112"/>
      <c r="EJQ57" s="112"/>
      <c r="EJR57" s="112"/>
      <c r="EJS57" s="112"/>
      <c r="EJT57" s="112"/>
      <c r="EJU57" s="112"/>
      <c r="EJV57" s="112"/>
      <c r="EJW57" s="112"/>
      <c r="EJX57" s="112"/>
      <c r="EJY57" s="112"/>
      <c r="EJZ57" s="112"/>
      <c r="EKA57" s="112"/>
      <c r="EKB57" s="112"/>
      <c r="EKC57" s="112"/>
      <c r="EKD57" s="112"/>
      <c r="EKE57" s="112"/>
      <c r="EKF57" s="112"/>
      <c r="EKG57" s="112"/>
      <c r="EKH57" s="112"/>
      <c r="EKI57" s="112"/>
      <c r="EKJ57" s="112"/>
      <c r="EKK57" s="112"/>
      <c r="EKL57" s="112"/>
      <c r="EKM57" s="112"/>
      <c r="EKN57" s="112"/>
      <c r="EKO57" s="112"/>
      <c r="EKP57" s="112"/>
      <c r="EKQ57" s="112"/>
      <c r="EKR57" s="112"/>
      <c r="EKS57" s="112"/>
      <c r="EKT57" s="112"/>
      <c r="EKU57" s="112"/>
      <c r="EKV57" s="112"/>
      <c r="EKW57" s="112"/>
      <c r="EKX57" s="112"/>
      <c r="EKY57" s="112"/>
      <c r="EKZ57" s="112"/>
      <c r="ELA57" s="112"/>
      <c r="ELB57" s="112"/>
      <c r="ELC57" s="112"/>
      <c r="ELD57" s="112"/>
      <c r="ELE57" s="112"/>
      <c r="ELF57" s="112"/>
      <c r="ELG57" s="112"/>
      <c r="ELH57" s="112"/>
      <c r="ELI57" s="112"/>
      <c r="ELJ57" s="112"/>
      <c r="ELK57" s="112"/>
      <c r="ELL57" s="112"/>
      <c r="ELM57" s="112"/>
      <c r="ELN57" s="112"/>
      <c r="ELO57" s="112"/>
      <c r="ELP57" s="112"/>
      <c r="ELQ57" s="112"/>
      <c r="ELR57" s="112"/>
      <c r="ELS57" s="112"/>
      <c r="ELT57" s="112"/>
      <c r="ELU57" s="112"/>
      <c r="ELV57" s="112"/>
      <c r="ELW57" s="112"/>
      <c r="ELX57" s="112"/>
      <c r="ELY57" s="112"/>
      <c r="ELZ57" s="112"/>
      <c r="EMA57" s="112"/>
      <c r="EMB57" s="112"/>
      <c r="EMC57" s="112"/>
      <c r="EMD57" s="112"/>
      <c r="EME57" s="112"/>
      <c r="EMF57" s="112"/>
      <c r="EMG57" s="112"/>
      <c r="EMH57" s="112"/>
      <c r="EMI57" s="112"/>
      <c r="EMJ57" s="112"/>
      <c r="EMK57" s="112"/>
      <c r="EML57" s="112"/>
      <c r="EMM57" s="112"/>
      <c r="EMN57" s="112"/>
      <c r="EMO57" s="112"/>
      <c r="EMP57" s="112"/>
      <c r="EMQ57" s="112"/>
      <c r="EMR57" s="112"/>
      <c r="EMS57" s="112"/>
      <c r="EMT57" s="112"/>
      <c r="EMU57" s="112"/>
      <c r="EMV57" s="112"/>
      <c r="EMW57" s="112"/>
      <c r="EMX57" s="112"/>
      <c r="EMY57" s="112"/>
      <c r="EMZ57" s="112"/>
      <c r="ENA57" s="112"/>
      <c r="ENB57" s="112"/>
      <c r="ENC57" s="112"/>
      <c r="END57" s="112"/>
      <c r="ENE57" s="112"/>
      <c r="ENF57" s="112"/>
      <c r="ENG57" s="112"/>
      <c r="ENH57" s="112"/>
      <c r="ENI57" s="112"/>
      <c r="ENJ57" s="112"/>
      <c r="ENK57" s="112"/>
      <c r="ENL57" s="112"/>
      <c r="ENM57" s="112"/>
      <c r="ENN57" s="112"/>
      <c r="ENO57" s="112"/>
      <c r="ENP57" s="112"/>
      <c r="ENQ57" s="112"/>
      <c r="ENR57" s="112"/>
      <c r="ENS57" s="112"/>
      <c r="ENT57" s="112"/>
      <c r="ENU57" s="112"/>
      <c r="ENV57" s="112"/>
      <c r="ENW57" s="112"/>
      <c r="ENX57" s="112"/>
      <c r="ENY57" s="112"/>
      <c r="ENZ57" s="112"/>
      <c r="EOA57" s="112"/>
      <c r="EOB57" s="112"/>
      <c r="EOC57" s="112"/>
      <c r="EOD57" s="112"/>
      <c r="EOE57" s="112"/>
      <c r="EOF57" s="112"/>
      <c r="EOG57" s="112"/>
      <c r="EOH57" s="112"/>
      <c r="EOI57" s="112"/>
      <c r="EOJ57" s="112"/>
      <c r="EOK57" s="112"/>
      <c r="EOL57" s="112"/>
      <c r="EOM57" s="112"/>
      <c r="EON57" s="112"/>
      <c r="EOO57" s="112"/>
      <c r="EOP57" s="112"/>
      <c r="EOQ57" s="112"/>
      <c r="EOR57" s="112"/>
      <c r="EOS57" s="112"/>
      <c r="EOT57" s="112"/>
      <c r="EOU57" s="112"/>
      <c r="EOV57" s="112"/>
      <c r="EOW57" s="112"/>
      <c r="EOX57" s="112"/>
      <c r="EOY57" s="112"/>
      <c r="EOZ57" s="112"/>
      <c r="EPA57" s="112"/>
      <c r="EPB57" s="112"/>
      <c r="EPC57" s="112"/>
      <c r="EPD57" s="112"/>
      <c r="EPE57" s="112"/>
      <c r="EPF57" s="112"/>
      <c r="EPG57" s="112"/>
      <c r="EPH57" s="112"/>
      <c r="EPI57" s="112"/>
      <c r="EPJ57" s="112"/>
      <c r="EPK57" s="112"/>
      <c r="EPL57" s="112"/>
      <c r="EPM57" s="112"/>
      <c r="EPN57" s="112"/>
      <c r="EPO57" s="112"/>
      <c r="EPP57" s="112"/>
      <c r="EPQ57" s="112"/>
      <c r="EPR57" s="112"/>
      <c r="EPS57" s="112"/>
      <c r="EPT57" s="112"/>
      <c r="EPU57" s="112"/>
      <c r="EPV57" s="112"/>
      <c r="EPW57" s="112"/>
      <c r="EPX57" s="112"/>
      <c r="EPY57" s="112"/>
      <c r="EPZ57" s="112"/>
      <c r="EQA57" s="112"/>
      <c r="EQB57" s="112"/>
      <c r="EQC57" s="112"/>
      <c r="EQD57" s="112"/>
      <c r="EQE57" s="112"/>
      <c r="EQF57" s="112"/>
      <c r="EQG57" s="112"/>
      <c r="EQH57" s="112"/>
      <c r="EQI57" s="112"/>
      <c r="EQJ57" s="112"/>
      <c r="EQK57" s="112"/>
      <c r="EQL57" s="112"/>
      <c r="EQM57" s="112"/>
      <c r="EQN57" s="112"/>
      <c r="EQO57" s="112"/>
      <c r="EQP57" s="112"/>
      <c r="EQQ57" s="112"/>
      <c r="EQR57" s="112"/>
      <c r="EQS57" s="112"/>
      <c r="EQT57" s="112"/>
      <c r="EQU57" s="112"/>
      <c r="EQV57" s="112"/>
      <c r="EQW57" s="112"/>
      <c r="EQX57" s="112"/>
      <c r="EQY57" s="112"/>
      <c r="EQZ57" s="112"/>
      <c r="ERA57" s="112"/>
      <c r="ERB57" s="112"/>
      <c r="ERC57" s="112"/>
      <c r="ERD57" s="112"/>
      <c r="ERE57" s="112"/>
      <c r="ERF57" s="112"/>
      <c r="ERG57" s="112"/>
      <c r="ERH57" s="112"/>
      <c r="ERI57" s="112"/>
      <c r="ERJ57" s="112"/>
      <c r="ERK57" s="112"/>
      <c r="ERL57" s="112"/>
      <c r="ERM57" s="112"/>
      <c r="ERN57" s="112"/>
      <c r="ERO57" s="112"/>
      <c r="ERP57" s="112"/>
      <c r="ERQ57" s="112"/>
      <c r="ERR57" s="112"/>
      <c r="ERS57" s="112"/>
      <c r="ERT57" s="112"/>
      <c r="ERU57" s="112"/>
      <c r="ERV57" s="112"/>
      <c r="ERW57" s="112"/>
      <c r="ERX57" s="112"/>
      <c r="ERY57" s="112"/>
      <c r="ERZ57" s="112"/>
      <c r="ESA57" s="112"/>
      <c r="ESB57" s="112"/>
      <c r="ESC57" s="112"/>
      <c r="ESD57" s="112"/>
      <c r="ESE57" s="112"/>
      <c r="ESF57" s="112"/>
      <c r="ESG57" s="112"/>
      <c r="ESH57" s="112"/>
      <c r="ESI57" s="112"/>
      <c r="ESJ57" s="112"/>
      <c r="ESK57" s="112"/>
      <c r="ESL57" s="112"/>
      <c r="ESM57" s="112"/>
      <c r="ESN57" s="112"/>
      <c r="ESO57" s="112"/>
      <c r="ESP57" s="112"/>
      <c r="ESQ57" s="112"/>
      <c r="ESR57" s="112"/>
      <c r="ESS57" s="112"/>
      <c r="EST57" s="112"/>
      <c r="ESU57" s="112"/>
      <c r="ESV57" s="112"/>
      <c r="ESW57" s="112"/>
      <c r="ESX57" s="112"/>
      <c r="ESY57" s="112"/>
      <c r="ESZ57" s="112"/>
      <c r="ETA57" s="112"/>
      <c r="ETB57" s="112"/>
      <c r="ETC57" s="112"/>
      <c r="ETD57" s="112"/>
      <c r="ETE57" s="112"/>
      <c r="ETF57" s="112"/>
      <c r="ETG57" s="112"/>
      <c r="ETH57" s="112"/>
      <c r="ETI57" s="112"/>
      <c r="ETJ57" s="112"/>
      <c r="ETK57" s="112"/>
      <c r="ETL57" s="112"/>
      <c r="ETM57" s="112"/>
      <c r="ETN57" s="112"/>
      <c r="ETO57" s="112"/>
      <c r="ETP57" s="112"/>
      <c r="ETQ57" s="112"/>
      <c r="ETR57" s="112"/>
      <c r="ETS57" s="112"/>
      <c r="ETT57" s="112"/>
      <c r="ETU57" s="112"/>
      <c r="ETV57" s="112"/>
      <c r="ETW57" s="112"/>
      <c r="ETX57" s="112"/>
      <c r="ETY57" s="112"/>
      <c r="ETZ57" s="112"/>
      <c r="EUA57" s="112"/>
      <c r="EUB57" s="112"/>
      <c r="EUC57" s="112"/>
      <c r="EUD57" s="112"/>
      <c r="EUE57" s="112"/>
      <c r="EUF57" s="112"/>
      <c r="EUG57" s="112"/>
      <c r="EUH57" s="112"/>
      <c r="EUI57" s="112"/>
      <c r="EUJ57" s="112"/>
      <c r="EUK57" s="112"/>
      <c r="EUL57" s="112"/>
      <c r="EUM57" s="112"/>
      <c r="EUN57" s="112"/>
      <c r="EUO57" s="112"/>
      <c r="EUP57" s="112"/>
      <c r="EUQ57" s="112"/>
      <c r="EUR57" s="112"/>
      <c r="EUS57" s="112"/>
      <c r="EUT57" s="112"/>
      <c r="EUU57" s="112"/>
      <c r="EUV57" s="112"/>
      <c r="EUW57" s="112"/>
      <c r="EUX57" s="112"/>
      <c r="EUY57" s="112"/>
      <c r="EUZ57" s="112"/>
      <c r="EVA57" s="112"/>
      <c r="EVB57" s="112"/>
      <c r="EVC57" s="112"/>
      <c r="EVD57" s="112"/>
      <c r="EVE57" s="112"/>
      <c r="EVF57" s="112"/>
      <c r="EVG57" s="112"/>
      <c r="EVH57" s="112"/>
      <c r="EVI57" s="112"/>
      <c r="EVJ57" s="112"/>
      <c r="EVK57" s="112"/>
      <c r="EVL57" s="112"/>
      <c r="EVM57" s="112"/>
      <c r="EVN57" s="112"/>
      <c r="EVO57" s="112"/>
      <c r="EVP57" s="112"/>
      <c r="EVQ57" s="112"/>
      <c r="EVR57" s="112"/>
      <c r="EVS57" s="112"/>
      <c r="EVT57" s="112"/>
      <c r="EVU57" s="112"/>
      <c r="EVV57" s="112"/>
      <c r="EVW57" s="112"/>
      <c r="EVX57" s="112"/>
      <c r="EVY57" s="112"/>
      <c r="EVZ57" s="112"/>
      <c r="EWA57" s="112"/>
      <c r="EWB57" s="112"/>
      <c r="EWC57" s="112"/>
      <c r="EWD57" s="112"/>
      <c r="EWE57" s="112"/>
      <c r="EWF57" s="112"/>
      <c r="EWG57" s="112"/>
      <c r="EWH57" s="112"/>
      <c r="EWI57" s="112"/>
      <c r="EWJ57" s="112"/>
      <c r="EWK57" s="112"/>
      <c r="EWL57" s="112"/>
      <c r="EWM57" s="112"/>
      <c r="EWN57" s="112"/>
      <c r="EWO57" s="112"/>
      <c r="EWP57" s="112"/>
      <c r="EWQ57" s="112"/>
      <c r="EWR57" s="112"/>
      <c r="EWS57" s="112"/>
      <c r="EWT57" s="112"/>
      <c r="EWU57" s="112"/>
      <c r="EWV57" s="112"/>
      <c r="EWW57" s="112"/>
      <c r="EWX57" s="112"/>
      <c r="EWY57" s="112"/>
      <c r="EWZ57" s="112"/>
      <c r="EXA57" s="112"/>
      <c r="EXB57" s="112"/>
      <c r="EXC57" s="112"/>
      <c r="EXD57" s="112"/>
      <c r="EXE57" s="112"/>
      <c r="EXF57" s="112"/>
      <c r="EXG57" s="112"/>
      <c r="EXH57" s="112"/>
      <c r="EXI57" s="112"/>
      <c r="EXJ57" s="112"/>
      <c r="EXK57" s="112"/>
      <c r="EXL57" s="112"/>
      <c r="EXM57" s="112"/>
      <c r="EXN57" s="112"/>
      <c r="EXO57" s="112"/>
      <c r="EXP57" s="112"/>
      <c r="EXQ57" s="112"/>
      <c r="EXR57" s="112"/>
      <c r="EXS57" s="112"/>
      <c r="EXT57" s="112"/>
      <c r="EXU57" s="112"/>
      <c r="EXV57" s="112"/>
      <c r="EXW57" s="112"/>
      <c r="EXX57" s="112"/>
      <c r="EXY57" s="112"/>
      <c r="EXZ57" s="112"/>
      <c r="EYA57" s="112"/>
      <c r="EYB57" s="112"/>
      <c r="EYC57" s="112"/>
      <c r="EYD57" s="112"/>
      <c r="EYE57" s="112"/>
      <c r="EYF57" s="112"/>
      <c r="EYG57" s="112"/>
      <c r="EYH57" s="112"/>
      <c r="EYI57" s="112"/>
      <c r="EYJ57" s="112"/>
      <c r="EYK57" s="112"/>
      <c r="EYL57" s="112"/>
      <c r="EYM57" s="112"/>
      <c r="EYN57" s="112"/>
      <c r="EYO57" s="112"/>
      <c r="EYP57" s="112"/>
      <c r="EYQ57" s="112"/>
      <c r="EYR57" s="112"/>
      <c r="EYS57" s="112"/>
      <c r="EYT57" s="112"/>
      <c r="EYU57" s="112"/>
      <c r="EYV57" s="112"/>
      <c r="EYW57" s="112"/>
      <c r="EYX57" s="112"/>
      <c r="EYY57" s="112"/>
      <c r="EYZ57" s="112"/>
      <c r="EZA57" s="112"/>
      <c r="EZB57" s="112"/>
      <c r="EZC57" s="112"/>
      <c r="EZD57" s="112"/>
      <c r="EZE57" s="112"/>
      <c r="EZF57" s="112"/>
      <c r="EZG57" s="112"/>
      <c r="EZH57" s="112"/>
      <c r="EZI57" s="112"/>
      <c r="EZJ57" s="112"/>
      <c r="EZK57" s="112"/>
      <c r="EZL57" s="112"/>
      <c r="EZM57" s="112"/>
      <c r="EZN57" s="112"/>
      <c r="EZO57" s="112"/>
      <c r="EZP57" s="112"/>
      <c r="EZQ57" s="112"/>
      <c r="EZR57" s="112"/>
      <c r="EZS57" s="112"/>
      <c r="EZT57" s="112"/>
      <c r="EZU57" s="112"/>
      <c r="EZV57" s="112"/>
      <c r="EZW57" s="112"/>
      <c r="EZX57" s="112"/>
      <c r="EZY57" s="112"/>
      <c r="EZZ57" s="112"/>
      <c r="FAA57" s="112"/>
      <c r="FAB57" s="112"/>
      <c r="FAC57" s="112"/>
      <c r="FAD57" s="112"/>
      <c r="FAE57" s="112"/>
      <c r="FAF57" s="112"/>
      <c r="FAG57" s="112"/>
      <c r="FAH57" s="112"/>
      <c r="FAI57" s="112"/>
      <c r="FAJ57" s="112"/>
      <c r="FAK57" s="112"/>
      <c r="FAL57" s="112"/>
      <c r="FAM57" s="112"/>
      <c r="FAN57" s="112"/>
      <c r="FAO57" s="112"/>
      <c r="FAP57" s="112"/>
      <c r="FAQ57" s="112"/>
      <c r="FAR57" s="112"/>
      <c r="FAS57" s="112"/>
      <c r="FAT57" s="112"/>
      <c r="FAU57" s="112"/>
      <c r="FAV57" s="112"/>
      <c r="FAW57" s="112"/>
      <c r="FAX57" s="112"/>
      <c r="FAY57" s="112"/>
      <c r="FAZ57" s="112"/>
      <c r="FBA57" s="112"/>
      <c r="FBB57" s="112"/>
      <c r="FBC57" s="112"/>
      <c r="FBD57" s="112"/>
      <c r="FBE57" s="112"/>
      <c r="FBF57" s="112"/>
      <c r="FBG57" s="112"/>
      <c r="FBH57" s="112"/>
      <c r="FBI57" s="112"/>
      <c r="FBJ57" s="112"/>
      <c r="FBK57" s="112"/>
      <c r="FBL57" s="112"/>
      <c r="FBM57" s="112"/>
      <c r="FBN57" s="112"/>
      <c r="FBO57" s="112"/>
      <c r="FBP57" s="112"/>
      <c r="FBQ57" s="112"/>
      <c r="FBR57" s="112"/>
      <c r="FBS57" s="112"/>
      <c r="FBT57" s="112"/>
      <c r="FBU57" s="112"/>
      <c r="FBV57" s="112"/>
      <c r="FBW57" s="112"/>
      <c r="FBX57" s="112"/>
      <c r="FBY57" s="112"/>
      <c r="FBZ57" s="112"/>
      <c r="FCA57" s="112"/>
      <c r="FCB57" s="112"/>
      <c r="FCC57" s="112"/>
      <c r="FCD57" s="112"/>
      <c r="FCE57" s="112"/>
      <c r="FCF57" s="112"/>
      <c r="FCG57" s="112"/>
      <c r="FCH57" s="112"/>
      <c r="FCI57" s="112"/>
      <c r="FCJ57" s="112"/>
      <c r="FCK57" s="112"/>
      <c r="FCL57" s="112"/>
      <c r="FCM57" s="112"/>
      <c r="FCN57" s="112"/>
      <c r="FCO57" s="112"/>
      <c r="FCP57" s="112"/>
      <c r="FCQ57" s="112"/>
      <c r="FCR57" s="112"/>
      <c r="FCS57" s="112"/>
      <c r="FCT57" s="112"/>
      <c r="FCU57" s="112"/>
      <c r="FCV57" s="112"/>
      <c r="FCW57" s="112"/>
      <c r="FCX57" s="112"/>
      <c r="FCY57" s="112"/>
      <c r="FCZ57" s="112"/>
      <c r="FDA57" s="112"/>
      <c r="FDB57" s="112"/>
      <c r="FDC57" s="112"/>
      <c r="FDD57" s="112"/>
      <c r="FDE57" s="112"/>
      <c r="FDF57" s="112"/>
      <c r="FDG57" s="112"/>
      <c r="FDH57" s="112"/>
      <c r="FDI57" s="112"/>
      <c r="FDJ57" s="112"/>
      <c r="FDK57" s="112"/>
      <c r="FDL57" s="112"/>
      <c r="FDM57" s="112"/>
      <c r="FDN57" s="112"/>
      <c r="FDO57" s="112"/>
      <c r="FDP57" s="112"/>
      <c r="FDQ57" s="112"/>
      <c r="FDR57" s="112"/>
      <c r="FDS57" s="112"/>
      <c r="FDT57" s="112"/>
      <c r="FDU57" s="112"/>
      <c r="FDV57" s="112"/>
      <c r="FDW57" s="112"/>
      <c r="FDX57" s="112"/>
      <c r="FDY57" s="112"/>
      <c r="FDZ57" s="112"/>
      <c r="FEA57" s="112"/>
      <c r="FEB57" s="112"/>
      <c r="FEC57" s="112"/>
      <c r="FED57" s="112"/>
      <c r="FEE57" s="112"/>
      <c r="FEF57" s="112"/>
      <c r="FEG57" s="112"/>
      <c r="FEH57" s="112"/>
      <c r="FEI57" s="112"/>
      <c r="FEJ57" s="112"/>
      <c r="FEK57" s="112"/>
      <c r="FEL57" s="112"/>
      <c r="FEM57" s="112"/>
      <c r="FEN57" s="112"/>
      <c r="FEO57" s="112"/>
      <c r="FEP57" s="112"/>
      <c r="FEQ57" s="112"/>
      <c r="FER57" s="112"/>
      <c r="FES57" s="112"/>
      <c r="FET57" s="112"/>
      <c r="FEU57" s="112"/>
      <c r="FEV57" s="112"/>
      <c r="FEW57" s="112"/>
      <c r="FEX57" s="112"/>
      <c r="FEY57" s="112"/>
      <c r="FEZ57" s="112"/>
      <c r="FFA57" s="112"/>
      <c r="FFB57" s="112"/>
      <c r="FFC57" s="112"/>
      <c r="FFD57" s="112"/>
      <c r="FFE57" s="112"/>
      <c r="FFF57" s="112"/>
      <c r="FFG57" s="112"/>
      <c r="FFH57" s="112"/>
      <c r="FFI57" s="112"/>
      <c r="FFJ57" s="112"/>
      <c r="FFK57" s="112"/>
      <c r="FFL57" s="112"/>
      <c r="FFM57" s="112"/>
      <c r="FFN57" s="112"/>
      <c r="FFO57" s="112"/>
      <c r="FFP57" s="112"/>
      <c r="FFQ57" s="112"/>
      <c r="FFR57" s="112"/>
      <c r="FFS57" s="112"/>
      <c r="FFT57" s="112"/>
      <c r="FFU57" s="112"/>
      <c r="FFV57" s="112"/>
      <c r="FFW57" s="112"/>
      <c r="FFX57" s="112"/>
      <c r="FFY57" s="112"/>
      <c r="FFZ57" s="112"/>
      <c r="FGA57" s="112"/>
      <c r="FGB57" s="112"/>
      <c r="FGC57" s="112"/>
      <c r="FGD57" s="112"/>
      <c r="FGE57" s="112"/>
      <c r="FGF57" s="112"/>
      <c r="FGG57" s="112"/>
      <c r="FGH57" s="112"/>
      <c r="FGI57" s="112"/>
      <c r="FGJ57" s="112"/>
      <c r="FGK57" s="112"/>
      <c r="FGL57" s="112"/>
      <c r="FGM57" s="112"/>
      <c r="FGN57" s="112"/>
      <c r="FGO57" s="112"/>
      <c r="FGP57" s="112"/>
      <c r="FGQ57" s="112"/>
      <c r="FGR57" s="112"/>
      <c r="FGS57" s="112"/>
      <c r="FGT57" s="112"/>
      <c r="FGU57" s="112"/>
      <c r="FGV57" s="112"/>
      <c r="FGW57" s="112"/>
      <c r="FGX57" s="112"/>
      <c r="FGY57" s="112"/>
      <c r="FGZ57" s="112"/>
      <c r="FHA57" s="112"/>
      <c r="FHB57" s="112"/>
      <c r="FHC57" s="112"/>
      <c r="FHD57" s="112"/>
      <c r="FHE57" s="112"/>
      <c r="FHF57" s="112"/>
      <c r="FHG57" s="112"/>
      <c r="FHH57" s="112"/>
      <c r="FHI57" s="112"/>
      <c r="FHJ57" s="112"/>
      <c r="FHK57" s="112"/>
      <c r="FHL57" s="112"/>
      <c r="FHM57" s="112"/>
      <c r="FHN57" s="112"/>
      <c r="FHO57" s="112"/>
      <c r="FHP57" s="112"/>
      <c r="FHQ57" s="112"/>
      <c r="FHR57" s="112"/>
      <c r="FHS57" s="112"/>
      <c r="FHT57" s="112"/>
      <c r="FHU57" s="112"/>
      <c r="FHV57" s="112"/>
      <c r="FHW57" s="112"/>
      <c r="FHX57" s="112"/>
      <c r="FHY57" s="112"/>
      <c r="FHZ57" s="112"/>
      <c r="FIA57" s="112"/>
      <c r="FIB57" s="112"/>
      <c r="FIC57" s="112"/>
      <c r="FID57" s="112"/>
      <c r="FIE57" s="112"/>
      <c r="FIF57" s="112"/>
      <c r="FIG57" s="112"/>
      <c r="FIH57" s="112"/>
      <c r="FII57" s="112"/>
      <c r="FIJ57" s="112"/>
      <c r="FIK57" s="112"/>
      <c r="FIL57" s="112"/>
      <c r="FIM57" s="112"/>
      <c r="FIN57" s="112"/>
      <c r="FIO57" s="112"/>
      <c r="FIP57" s="112"/>
      <c r="FIQ57" s="112"/>
      <c r="FIR57" s="112"/>
      <c r="FIS57" s="112"/>
      <c r="FIT57" s="112"/>
      <c r="FIU57" s="112"/>
      <c r="FIV57" s="112"/>
      <c r="FIW57" s="112"/>
      <c r="FIX57" s="112"/>
      <c r="FIY57" s="112"/>
      <c r="FIZ57" s="112"/>
      <c r="FJA57" s="112"/>
      <c r="FJB57" s="112"/>
      <c r="FJC57" s="112"/>
      <c r="FJD57" s="112"/>
      <c r="FJE57" s="112"/>
      <c r="FJF57" s="112"/>
      <c r="FJG57" s="112"/>
      <c r="FJH57" s="112"/>
      <c r="FJI57" s="112"/>
      <c r="FJJ57" s="112"/>
      <c r="FJK57" s="112"/>
      <c r="FJL57" s="112"/>
      <c r="FJM57" s="112"/>
      <c r="FJN57" s="112"/>
      <c r="FJO57" s="112"/>
      <c r="FJP57" s="112"/>
      <c r="FJQ57" s="112"/>
      <c r="FJR57" s="112"/>
      <c r="FJS57" s="112"/>
      <c r="FJT57" s="112"/>
      <c r="FJU57" s="112"/>
      <c r="FJV57" s="112"/>
      <c r="FJW57" s="112"/>
      <c r="FJX57" s="112"/>
      <c r="FJY57" s="112"/>
      <c r="FJZ57" s="112"/>
      <c r="FKA57" s="112"/>
      <c r="FKB57" s="112"/>
      <c r="FKC57" s="112"/>
      <c r="FKD57" s="112"/>
      <c r="FKE57" s="112"/>
      <c r="FKF57" s="112"/>
      <c r="FKG57" s="112"/>
      <c r="FKH57" s="112"/>
      <c r="FKI57" s="112"/>
      <c r="FKJ57" s="112"/>
      <c r="FKK57" s="112"/>
      <c r="FKL57" s="112"/>
      <c r="FKM57" s="112"/>
      <c r="FKN57" s="112"/>
      <c r="FKO57" s="112"/>
      <c r="FKP57" s="112"/>
      <c r="FKQ57" s="112"/>
      <c r="FKR57" s="112"/>
      <c r="FKS57" s="112"/>
      <c r="FKT57" s="112"/>
      <c r="FKU57" s="112"/>
      <c r="FKV57" s="112"/>
      <c r="FKW57" s="112"/>
      <c r="FKX57" s="112"/>
      <c r="FKY57" s="112"/>
      <c r="FKZ57" s="112"/>
      <c r="FLA57" s="112"/>
      <c r="FLB57" s="112"/>
      <c r="FLC57" s="112"/>
      <c r="FLD57" s="112"/>
      <c r="FLE57" s="112"/>
      <c r="FLF57" s="112"/>
      <c r="FLG57" s="112"/>
      <c r="FLH57" s="112"/>
      <c r="FLI57" s="112"/>
      <c r="FLJ57" s="112"/>
      <c r="FLK57" s="112"/>
      <c r="FLL57" s="112"/>
      <c r="FLM57" s="112"/>
      <c r="FLN57" s="112"/>
      <c r="FLO57" s="112"/>
      <c r="FLP57" s="112"/>
      <c r="FLQ57" s="112"/>
      <c r="FLR57" s="112"/>
      <c r="FLS57" s="112"/>
      <c r="FLT57" s="112"/>
      <c r="FLU57" s="112"/>
      <c r="FLV57" s="112"/>
      <c r="FLW57" s="112"/>
      <c r="FLX57" s="112"/>
      <c r="FLY57" s="112"/>
      <c r="FLZ57" s="112"/>
      <c r="FMA57" s="112"/>
      <c r="FMB57" s="112"/>
      <c r="FMC57" s="112"/>
      <c r="FMD57" s="112"/>
      <c r="FME57" s="112"/>
      <c r="FMF57" s="112"/>
      <c r="FMG57" s="112"/>
      <c r="FMH57" s="112"/>
      <c r="FMI57" s="112"/>
      <c r="FMJ57" s="112"/>
      <c r="FMK57" s="112"/>
      <c r="FML57" s="112"/>
      <c r="FMM57" s="112"/>
      <c r="FMN57" s="112"/>
      <c r="FMO57" s="112"/>
      <c r="FMP57" s="112"/>
      <c r="FMQ57" s="112"/>
      <c r="FMR57" s="112"/>
      <c r="FMS57" s="112"/>
      <c r="FMT57" s="112"/>
      <c r="FMU57" s="112"/>
      <c r="FMV57" s="112"/>
      <c r="FMW57" s="112"/>
      <c r="FMX57" s="112"/>
      <c r="FMY57" s="112"/>
      <c r="FMZ57" s="112"/>
      <c r="FNA57" s="112"/>
      <c r="FNB57" s="112"/>
      <c r="FNC57" s="112"/>
      <c r="FND57" s="112"/>
      <c r="FNE57" s="112"/>
      <c r="FNF57" s="112"/>
      <c r="FNG57" s="112"/>
      <c r="FNH57" s="112"/>
      <c r="FNI57" s="112"/>
      <c r="FNJ57" s="112"/>
      <c r="FNK57" s="112"/>
      <c r="FNL57" s="112"/>
      <c r="FNM57" s="112"/>
      <c r="FNN57" s="112"/>
      <c r="FNO57" s="112"/>
      <c r="FNP57" s="112"/>
      <c r="FNQ57" s="112"/>
      <c r="FNR57" s="112"/>
      <c r="FNS57" s="112"/>
      <c r="FNT57" s="112"/>
      <c r="FNU57" s="112"/>
      <c r="FNV57" s="112"/>
      <c r="FNW57" s="112"/>
      <c r="FNX57" s="112"/>
      <c r="FNY57" s="112"/>
      <c r="FNZ57" s="112"/>
      <c r="FOA57" s="112"/>
      <c r="FOB57" s="112"/>
      <c r="FOC57" s="112"/>
      <c r="FOD57" s="112"/>
      <c r="FOE57" s="112"/>
      <c r="FOF57" s="112"/>
      <c r="FOG57" s="112"/>
      <c r="FOH57" s="112"/>
      <c r="FOI57" s="112"/>
      <c r="FOJ57" s="112"/>
      <c r="FOK57" s="112"/>
      <c r="FOL57" s="112"/>
      <c r="FOM57" s="112"/>
      <c r="FON57" s="112"/>
      <c r="FOO57" s="112"/>
      <c r="FOP57" s="112"/>
      <c r="FOQ57" s="112"/>
      <c r="FOR57" s="112"/>
      <c r="FOS57" s="112"/>
      <c r="FOT57" s="112"/>
      <c r="FOU57" s="112"/>
      <c r="FOV57" s="112"/>
      <c r="FOW57" s="112"/>
      <c r="FOX57" s="112"/>
      <c r="FOY57" s="112"/>
      <c r="FOZ57" s="112"/>
      <c r="FPA57" s="112"/>
      <c r="FPB57" s="112"/>
      <c r="FPC57" s="112"/>
      <c r="FPD57" s="112"/>
      <c r="FPE57" s="112"/>
      <c r="FPF57" s="112"/>
      <c r="FPG57" s="112"/>
      <c r="FPH57" s="112"/>
      <c r="FPI57" s="112"/>
      <c r="FPJ57" s="112"/>
      <c r="FPK57" s="112"/>
      <c r="FPL57" s="112"/>
      <c r="FPM57" s="112"/>
      <c r="FPN57" s="112"/>
      <c r="FPO57" s="112"/>
      <c r="FPP57" s="112"/>
      <c r="FPQ57" s="112"/>
      <c r="FPR57" s="112"/>
      <c r="FPS57" s="112"/>
      <c r="FPT57" s="112"/>
      <c r="FPU57" s="112"/>
      <c r="FPV57" s="112"/>
      <c r="FPW57" s="112"/>
      <c r="FPX57" s="112"/>
      <c r="FPY57" s="112"/>
      <c r="FPZ57" s="112"/>
      <c r="FQA57" s="112"/>
      <c r="FQB57" s="112"/>
      <c r="FQC57" s="112"/>
      <c r="FQD57" s="112"/>
      <c r="FQE57" s="112"/>
      <c r="FQF57" s="112"/>
      <c r="FQG57" s="112"/>
      <c r="FQH57" s="112"/>
      <c r="FQI57" s="112"/>
      <c r="FQJ57" s="112"/>
      <c r="FQK57" s="112"/>
      <c r="FQL57" s="112"/>
      <c r="FQM57" s="112"/>
      <c r="FQN57" s="112"/>
      <c r="FQO57" s="112"/>
      <c r="FQP57" s="112"/>
      <c r="FQQ57" s="112"/>
      <c r="FQR57" s="112"/>
      <c r="FQS57" s="112"/>
      <c r="FQT57" s="112"/>
      <c r="FQU57" s="112"/>
      <c r="FQV57" s="112"/>
      <c r="FQW57" s="112"/>
      <c r="FQX57" s="112"/>
      <c r="FQY57" s="112"/>
      <c r="FQZ57" s="112"/>
      <c r="FRA57" s="112"/>
      <c r="FRB57" s="112"/>
      <c r="FRC57" s="112"/>
      <c r="FRD57" s="112"/>
      <c r="FRE57" s="112"/>
      <c r="FRF57" s="112"/>
      <c r="FRG57" s="112"/>
      <c r="FRH57" s="112"/>
      <c r="FRI57" s="112"/>
      <c r="FRJ57" s="112"/>
      <c r="FRK57" s="112"/>
      <c r="FRL57" s="112"/>
      <c r="FRM57" s="112"/>
      <c r="FRN57" s="112"/>
      <c r="FRO57" s="112"/>
      <c r="FRP57" s="112"/>
      <c r="FRQ57" s="112"/>
      <c r="FRR57" s="112"/>
      <c r="FRS57" s="112"/>
      <c r="FRT57" s="112"/>
      <c r="FRU57" s="112"/>
      <c r="FRV57" s="112"/>
      <c r="FRW57" s="112"/>
      <c r="FRX57" s="112"/>
      <c r="FRY57" s="112"/>
      <c r="FRZ57" s="112"/>
      <c r="FSA57" s="112"/>
      <c r="FSB57" s="112"/>
      <c r="FSC57" s="112"/>
      <c r="FSD57" s="112"/>
      <c r="FSE57" s="112"/>
      <c r="FSF57" s="112"/>
      <c r="FSG57" s="112"/>
      <c r="FSH57" s="112"/>
      <c r="FSI57" s="112"/>
      <c r="FSJ57" s="112"/>
      <c r="FSK57" s="112"/>
      <c r="FSL57" s="112"/>
      <c r="FSM57" s="112"/>
      <c r="FSN57" s="112"/>
      <c r="FSO57" s="112"/>
      <c r="FSP57" s="112"/>
      <c r="FSQ57" s="112"/>
      <c r="FSR57" s="112"/>
      <c r="FSS57" s="112"/>
      <c r="FST57" s="112"/>
      <c r="FSU57" s="112"/>
      <c r="FSV57" s="112"/>
      <c r="FSW57" s="112"/>
      <c r="FSX57" s="112"/>
      <c r="FSY57" s="112"/>
      <c r="FSZ57" s="112"/>
      <c r="FTA57" s="112"/>
      <c r="FTB57" s="112"/>
      <c r="FTC57" s="112"/>
      <c r="FTD57" s="112"/>
      <c r="FTE57" s="112"/>
      <c r="FTF57" s="112"/>
      <c r="FTG57" s="112"/>
      <c r="FTH57" s="112"/>
      <c r="FTI57" s="112"/>
      <c r="FTJ57" s="112"/>
      <c r="FTK57" s="112"/>
      <c r="FTL57" s="112"/>
      <c r="FTM57" s="112"/>
      <c r="FTN57" s="112"/>
      <c r="FTO57" s="112"/>
      <c r="FTP57" s="112"/>
      <c r="FTQ57" s="112"/>
      <c r="FTR57" s="112"/>
      <c r="FTS57" s="112"/>
      <c r="FTT57" s="112"/>
      <c r="FTU57" s="112"/>
      <c r="FTV57" s="112"/>
      <c r="FTW57" s="112"/>
      <c r="FTX57" s="112"/>
      <c r="FTY57" s="112"/>
      <c r="FTZ57" s="112"/>
      <c r="FUA57" s="112"/>
      <c r="FUB57" s="112"/>
      <c r="FUC57" s="112"/>
      <c r="FUD57" s="112"/>
      <c r="FUE57" s="112"/>
      <c r="FUF57" s="112"/>
      <c r="FUG57" s="112"/>
      <c r="FUH57" s="112"/>
      <c r="FUI57" s="112"/>
      <c r="FUJ57" s="112"/>
      <c r="FUK57" s="112"/>
      <c r="FUL57" s="112"/>
      <c r="FUM57" s="112"/>
      <c r="FUN57" s="112"/>
      <c r="FUO57" s="112"/>
      <c r="FUP57" s="112"/>
      <c r="FUQ57" s="112"/>
      <c r="FUR57" s="112"/>
      <c r="FUS57" s="112"/>
      <c r="FUT57" s="112"/>
      <c r="FUU57" s="112"/>
      <c r="FUV57" s="112"/>
      <c r="FUW57" s="112"/>
      <c r="FUX57" s="112"/>
      <c r="FUY57" s="112"/>
      <c r="FUZ57" s="112"/>
      <c r="FVA57" s="112"/>
      <c r="FVB57" s="112"/>
      <c r="FVC57" s="112"/>
      <c r="FVD57" s="112"/>
      <c r="FVE57" s="112"/>
      <c r="FVF57" s="112"/>
      <c r="FVG57" s="112"/>
      <c r="FVH57" s="112"/>
      <c r="FVI57" s="112"/>
      <c r="FVJ57" s="112"/>
      <c r="FVK57" s="112"/>
      <c r="FVL57" s="112"/>
      <c r="FVM57" s="112"/>
      <c r="FVN57" s="112"/>
      <c r="FVO57" s="112"/>
      <c r="FVP57" s="112"/>
      <c r="FVQ57" s="112"/>
      <c r="FVR57" s="112"/>
      <c r="FVS57" s="112"/>
      <c r="FVT57" s="112"/>
      <c r="FVU57" s="112"/>
      <c r="FVV57" s="112"/>
      <c r="FVW57" s="112"/>
      <c r="FVX57" s="112"/>
      <c r="FVY57" s="112"/>
      <c r="FVZ57" s="112"/>
      <c r="FWA57" s="112"/>
      <c r="FWB57" s="112"/>
      <c r="FWC57" s="112"/>
      <c r="FWD57" s="112"/>
      <c r="FWE57" s="112"/>
      <c r="FWF57" s="112"/>
      <c r="FWG57" s="112"/>
      <c r="FWH57" s="112"/>
      <c r="FWI57" s="112"/>
      <c r="FWJ57" s="112"/>
      <c r="FWK57" s="112"/>
      <c r="FWL57" s="112"/>
      <c r="FWM57" s="112"/>
      <c r="FWN57" s="112"/>
      <c r="FWO57" s="112"/>
      <c r="FWP57" s="112"/>
      <c r="FWQ57" s="112"/>
      <c r="FWR57" s="112"/>
      <c r="FWS57" s="112"/>
      <c r="FWT57" s="112"/>
      <c r="FWU57" s="112"/>
      <c r="FWV57" s="112"/>
      <c r="FWW57" s="112"/>
      <c r="FWX57" s="112"/>
      <c r="FWY57" s="112"/>
      <c r="FWZ57" s="112"/>
      <c r="FXA57" s="112"/>
      <c r="FXB57" s="112"/>
      <c r="FXC57" s="112"/>
      <c r="FXD57" s="112"/>
      <c r="FXE57" s="112"/>
      <c r="FXF57" s="112"/>
      <c r="FXG57" s="112"/>
      <c r="FXH57" s="112"/>
      <c r="FXI57" s="112"/>
      <c r="FXJ57" s="112"/>
      <c r="FXK57" s="112"/>
      <c r="FXL57" s="112"/>
      <c r="FXM57" s="112"/>
      <c r="FXN57" s="112"/>
      <c r="FXO57" s="112"/>
      <c r="FXP57" s="112"/>
      <c r="FXQ57" s="112"/>
      <c r="FXR57" s="112"/>
      <c r="FXS57" s="112"/>
      <c r="FXT57" s="112"/>
      <c r="FXU57" s="112"/>
      <c r="FXV57" s="112"/>
      <c r="FXW57" s="112"/>
      <c r="FXX57" s="112"/>
      <c r="FXY57" s="112"/>
      <c r="FXZ57" s="112"/>
      <c r="FYA57" s="112"/>
      <c r="FYB57" s="112"/>
      <c r="FYC57" s="112"/>
      <c r="FYD57" s="112"/>
      <c r="FYE57" s="112"/>
      <c r="FYF57" s="112"/>
      <c r="FYG57" s="112"/>
      <c r="FYH57" s="112"/>
      <c r="FYI57" s="112"/>
      <c r="FYJ57" s="112"/>
      <c r="FYK57" s="112"/>
      <c r="FYL57" s="112"/>
      <c r="FYM57" s="112"/>
      <c r="FYN57" s="112"/>
      <c r="FYO57" s="112"/>
      <c r="FYP57" s="112"/>
      <c r="FYQ57" s="112"/>
      <c r="FYR57" s="112"/>
      <c r="FYS57" s="112"/>
      <c r="FYT57" s="112"/>
      <c r="FYU57" s="112"/>
      <c r="FYV57" s="112"/>
      <c r="FYW57" s="112"/>
      <c r="FYX57" s="112"/>
      <c r="FYY57" s="112"/>
      <c r="FYZ57" s="112"/>
      <c r="FZA57" s="112"/>
      <c r="FZB57" s="112"/>
      <c r="FZC57" s="112"/>
      <c r="FZD57" s="112"/>
      <c r="FZE57" s="112"/>
      <c r="FZF57" s="112"/>
      <c r="FZG57" s="112"/>
      <c r="FZH57" s="112"/>
      <c r="FZI57" s="112"/>
      <c r="FZJ57" s="112"/>
      <c r="FZK57" s="112"/>
      <c r="FZL57" s="112"/>
      <c r="FZM57" s="112"/>
      <c r="FZN57" s="112"/>
      <c r="FZO57" s="112"/>
      <c r="FZP57" s="112"/>
      <c r="FZQ57" s="112"/>
      <c r="FZR57" s="112"/>
      <c r="FZS57" s="112"/>
      <c r="FZT57" s="112"/>
      <c r="FZU57" s="112"/>
      <c r="FZV57" s="112"/>
      <c r="FZW57" s="112"/>
      <c r="FZX57" s="112"/>
      <c r="FZY57" s="112"/>
      <c r="FZZ57" s="112"/>
      <c r="GAA57" s="112"/>
      <c r="GAB57" s="112"/>
      <c r="GAC57" s="112"/>
      <c r="GAD57" s="112"/>
      <c r="GAE57" s="112"/>
      <c r="GAF57" s="112"/>
      <c r="GAG57" s="112"/>
      <c r="GAH57" s="112"/>
      <c r="GAI57" s="112"/>
      <c r="GAJ57" s="112"/>
      <c r="GAK57" s="112"/>
      <c r="GAL57" s="112"/>
      <c r="GAM57" s="112"/>
      <c r="GAN57" s="112"/>
      <c r="GAO57" s="112"/>
      <c r="GAP57" s="112"/>
      <c r="GAQ57" s="112"/>
      <c r="GAR57" s="112"/>
      <c r="GAS57" s="112"/>
      <c r="GAT57" s="112"/>
      <c r="GAU57" s="112"/>
      <c r="GAV57" s="112"/>
      <c r="GAW57" s="112"/>
      <c r="GAX57" s="112"/>
      <c r="GAY57" s="112"/>
      <c r="GAZ57" s="112"/>
      <c r="GBA57" s="112"/>
      <c r="GBB57" s="112"/>
      <c r="GBC57" s="112"/>
      <c r="GBD57" s="112"/>
      <c r="GBE57" s="112"/>
      <c r="GBF57" s="112"/>
      <c r="GBG57" s="112"/>
      <c r="GBH57" s="112"/>
      <c r="GBI57" s="112"/>
      <c r="GBJ57" s="112"/>
      <c r="GBK57" s="112"/>
      <c r="GBL57" s="112"/>
      <c r="GBM57" s="112"/>
      <c r="GBN57" s="112"/>
      <c r="GBO57" s="112"/>
      <c r="GBP57" s="112"/>
      <c r="GBQ57" s="112"/>
      <c r="GBR57" s="112"/>
      <c r="GBS57" s="112"/>
      <c r="GBT57" s="112"/>
      <c r="GBU57" s="112"/>
      <c r="GBV57" s="112"/>
      <c r="GBW57" s="112"/>
      <c r="GBX57" s="112"/>
      <c r="GBY57" s="112"/>
      <c r="GBZ57" s="112"/>
      <c r="GCA57" s="112"/>
      <c r="GCB57" s="112"/>
      <c r="GCC57" s="112"/>
      <c r="GCD57" s="112"/>
      <c r="GCE57" s="112"/>
      <c r="GCF57" s="112"/>
      <c r="GCG57" s="112"/>
      <c r="GCH57" s="112"/>
      <c r="GCI57" s="112"/>
      <c r="GCJ57" s="112"/>
      <c r="GCK57" s="112"/>
      <c r="GCL57" s="112"/>
      <c r="GCM57" s="112"/>
      <c r="GCN57" s="112"/>
      <c r="GCO57" s="112"/>
      <c r="GCP57" s="112"/>
      <c r="GCQ57" s="112"/>
      <c r="GCR57" s="112"/>
      <c r="GCS57" s="112"/>
      <c r="GCT57" s="112"/>
      <c r="GCU57" s="112"/>
      <c r="GCV57" s="112"/>
      <c r="GCW57" s="112"/>
      <c r="GCX57" s="112"/>
      <c r="GCY57" s="112"/>
      <c r="GCZ57" s="112"/>
      <c r="GDA57" s="112"/>
      <c r="GDB57" s="112"/>
      <c r="GDC57" s="112"/>
      <c r="GDD57" s="112"/>
      <c r="GDE57" s="112"/>
      <c r="GDF57" s="112"/>
      <c r="GDG57" s="112"/>
      <c r="GDH57" s="112"/>
      <c r="GDI57" s="112"/>
      <c r="GDJ57" s="112"/>
      <c r="GDK57" s="112"/>
      <c r="GDL57" s="112"/>
      <c r="GDM57" s="112"/>
      <c r="GDN57" s="112"/>
      <c r="GDO57" s="112"/>
      <c r="GDP57" s="112"/>
      <c r="GDQ57" s="112"/>
      <c r="GDR57" s="112"/>
      <c r="GDS57" s="112"/>
      <c r="GDT57" s="112"/>
      <c r="GDU57" s="112"/>
      <c r="GDV57" s="112"/>
      <c r="GDW57" s="112"/>
      <c r="GDX57" s="112"/>
      <c r="GDY57" s="112"/>
      <c r="GDZ57" s="112"/>
      <c r="GEA57" s="112"/>
      <c r="GEB57" s="112"/>
      <c r="GEC57" s="112"/>
      <c r="GED57" s="112"/>
      <c r="GEE57" s="112"/>
      <c r="GEF57" s="112"/>
      <c r="GEG57" s="112"/>
      <c r="GEH57" s="112"/>
      <c r="GEI57" s="112"/>
      <c r="GEJ57" s="112"/>
      <c r="GEK57" s="112"/>
      <c r="GEL57" s="112"/>
      <c r="GEM57" s="112"/>
      <c r="GEN57" s="112"/>
      <c r="GEO57" s="112"/>
      <c r="GEP57" s="112"/>
      <c r="GEQ57" s="112"/>
      <c r="GER57" s="112"/>
      <c r="GES57" s="112"/>
      <c r="GET57" s="112"/>
      <c r="GEU57" s="112"/>
      <c r="GEV57" s="112"/>
      <c r="GEW57" s="112"/>
      <c r="GEX57" s="112"/>
      <c r="GEY57" s="112"/>
      <c r="GEZ57" s="112"/>
      <c r="GFA57" s="112"/>
      <c r="GFB57" s="112"/>
      <c r="GFC57" s="112"/>
      <c r="GFD57" s="112"/>
      <c r="GFE57" s="112"/>
      <c r="GFF57" s="112"/>
      <c r="GFG57" s="112"/>
      <c r="GFH57" s="112"/>
      <c r="GFI57" s="112"/>
      <c r="GFJ57" s="112"/>
      <c r="GFK57" s="112"/>
      <c r="GFL57" s="112"/>
      <c r="GFM57" s="112"/>
      <c r="GFN57" s="112"/>
      <c r="GFO57" s="112"/>
      <c r="GFP57" s="112"/>
      <c r="GFQ57" s="112"/>
      <c r="GFR57" s="112"/>
      <c r="GFS57" s="112"/>
      <c r="GFT57" s="112"/>
      <c r="GFU57" s="112"/>
      <c r="GFV57" s="112"/>
      <c r="GFW57" s="112"/>
      <c r="GFX57" s="112"/>
      <c r="GFY57" s="112"/>
      <c r="GFZ57" s="112"/>
      <c r="GGA57" s="112"/>
      <c r="GGB57" s="112"/>
      <c r="GGC57" s="112"/>
      <c r="GGD57" s="112"/>
      <c r="GGE57" s="112"/>
      <c r="GGF57" s="112"/>
      <c r="GGG57" s="112"/>
      <c r="GGH57" s="112"/>
      <c r="GGI57" s="112"/>
      <c r="GGJ57" s="112"/>
      <c r="GGK57" s="112"/>
      <c r="GGL57" s="112"/>
      <c r="GGM57" s="112"/>
      <c r="GGN57" s="112"/>
      <c r="GGO57" s="112"/>
      <c r="GGP57" s="112"/>
      <c r="GGQ57" s="112"/>
      <c r="GGR57" s="112"/>
      <c r="GGS57" s="112"/>
      <c r="GGT57" s="112"/>
      <c r="GGU57" s="112"/>
      <c r="GGV57" s="112"/>
      <c r="GGW57" s="112"/>
      <c r="GGX57" s="112"/>
      <c r="GGY57" s="112"/>
      <c r="GGZ57" s="112"/>
      <c r="GHA57" s="112"/>
      <c r="GHB57" s="112"/>
      <c r="GHC57" s="112"/>
      <c r="GHD57" s="112"/>
      <c r="GHE57" s="112"/>
      <c r="GHF57" s="112"/>
      <c r="GHG57" s="112"/>
      <c r="GHH57" s="112"/>
      <c r="GHI57" s="112"/>
      <c r="GHJ57" s="112"/>
      <c r="GHK57" s="112"/>
      <c r="GHL57" s="112"/>
      <c r="GHM57" s="112"/>
      <c r="GHN57" s="112"/>
      <c r="GHO57" s="112"/>
      <c r="GHP57" s="112"/>
      <c r="GHQ57" s="112"/>
      <c r="GHR57" s="112"/>
      <c r="GHS57" s="112"/>
      <c r="GHT57" s="112"/>
      <c r="GHU57" s="112"/>
      <c r="GHV57" s="112"/>
      <c r="GHW57" s="112"/>
      <c r="GHX57" s="112"/>
      <c r="GHY57" s="112"/>
      <c r="GHZ57" s="112"/>
      <c r="GIA57" s="112"/>
      <c r="GIB57" s="112"/>
      <c r="GIC57" s="112"/>
      <c r="GID57" s="112"/>
      <c r="GIE57" s="112"/>
      <c r="GIF57" s="112"/>
      <c r="GIG57" s="112"/>
      <c r="GIH57" s="112"/>
      <c r="GII57" s="112"/>
      <c r="GIJ57" s="112"/>
      <c r="GIK57" s="112"/>
      <c r="GIL57" s="112"/>
      <c r="GIM57" s="112"/>
      <c r="GIN57" s="112"/>
      <c r="GIO57" s="112"/>
      <c r="GIP57" s="112"/>
      <c r="GIQ57" s="112"/>
      <c r="GIR57" s="112"/>
      <c r="GIS57" s="112"/>
      <c r="GIT57" s="112"/>
      <c r="GIU57" s="112"/>
      <c r="GIV57" s="112"/>
      <c r="GIW57" s="112"/>
      <c r="GIX57" s="112"/>
      <c r="GIY57" s="112"/>
      <c r="GIZ57" s="112"/>
      <c r="GJA57" s="112"/>
      <c r="GJB57" s="112"/>
      <c r="GJC57" s="112"/>
      <c r="GJD57" s="112"/>
      <c r="GJE57" s="112"/>
      <c r="GJF57" s="112"/>
      <c r="GJG57" s="112"/>
      <c r="GJH57" s="112"/>
      <c r="GJI57" s="112"/>
      <c r="GJJ57" s="112"/>
      <c r="GJK57" s="112"/>
      <c r="GJL57" s="112"/>
      <c r="GJM57" s="112"/>
      <c r="GJN57" s="112"/>
      <c r="GJO57" s="112"/>
      <c r="GJP57" s="112"/>
      <c r="GJQ57" s="112"/>
      <c r="GJR57" s="112"/>
      <c r="GJS57" s="112"/>
      <c r="GJT57" s="112"/>
      <c r="GJU57" s="112"/>
      <c r="GJV57" s="112"/>
      <c r="GJW57" s="112"/>
      <c r="GJX57" s="112"/>
      <c r="GJY57" s="112"/>
      <c r="GJZ57" s="112"/>
      <c r="GKA57" s="112"/>
      <c r="GKB57" s="112"/>
      <c r="GKC57" s="112"/>
      <c r="GKD57" s="112"/>
      <c r="GKE57" s="112"/>
      <c r="GKF57" s="112"/>
      <c r="GKG57" s="112"/>
      <c r="GKH57" s="112"/>
      <c r="GKI57" s="112"/>
      <c r="GKJ57" s="112"/>
      <c r="GKK57" s="112"/>
      <c r="GKL57" s="112"/>
      <c r="GKM57" s="112"/>
      <c r="GKN57" s="112"/>
      <c r="GKO57" s="112"/>
      <c r="GKP57" s="112"/>
      <c r="GKQ57" s="112"/>
      <c r="GKR57" s="112"/>
      <c r="GKS57" s="112"/>
      <c r="GKT57" s="112"/>
      <c r="GKU57" s="112"/>
      <c r="GKV57" s="112"/>
      <c r="GKW57" s="112"/>
      <c r="GKX57" s="112"/>
      <c r="GKY57" s="112"/>
      <c r="GKZ57" s="112"/>
      <c r="GLA57" s="112"/>
      <c r="GLB57" s="112"/>
      <c r="GLC57" s="112"/>
      <c r="GLD57" s="112"/>
      <c r="GLE57" s="112"/>
      <c r="GLF57" s="112"/>
      <c r="GLG57" s="112"/>
      <c r="GLH57" s="112"/>
      <c r="GLI57" s="112"/>
      <c r="GLJ57" s="112"/>
      <c r="GLK57" s="112"/>
      <c r="GLL57" s="112"/>
      <c r="GLM57" s="112"/>
      <c r="GLN57" s="112"/>
      <c r="GLO57" s="112"/>
      <c r="GLP57" s="112"/>
      <c r="GLQ57" s="112"/>
      <c r="GLR57" s="112"/>
      <c r="GLS57" s="112"/>
      <c r="GLT57" s="112"/>
      <c r="GLU57" s="112"/>
      <c r="GLV57" s="112"/>
      <c r="GLW57" s="112"/>
      <c r="GLX57" s="112"/>
      <c r="GLY57" s="112"/>
      <c r="GLZ57" s="112"/>
      <c r="GMA57" s="112"/>
      <c r="GMB57" s="112"/>
      <c r="GMC57" s="112"/>
      <c r="GMD57" s="112"/>
      <c r="GME57" s="112"/>
      <c r="GMF57" s="112"/>
      <c r="GMG57" s="112"/>
      <c r="GMH57" s="112"/>
      <c r="GMI57" s="112"/>
      <c r="GMJ57" s="112"/>
      <c r="GMK57" s="112"/>
      <c r="GML57" s="112"/>
      <c r="GMM57" s="112"/>
      <c r="GMN57" s="112"/>
      <c r="GMO57" s="112"/>
      <c r="GMP57" s="112"/>
      <c r="GMQ57" s="112"/>
      <c r="GMR57" s="112"/>
      <c r="GMS57" s="112"/>
      <c r="GMT57" s="112"/>
      <c r="GMU57" s="112"/>
      <c r="GMV57" s="112"/>
      <c r="GMW57" s="112"/>
      <c r="GMX57" s="112"/>
      <c r="GMY57" s="112"/>
      <c r="GMZ57" s="112"/>
      <c r="GNA57" s="112"/>
      <c r="GNB57" s="112"/>
      <c r="GNC57" s="112"/>
      <c r="GND57" s="112"/>
      <c r="GNE57" s="112"/>
      <c r="GNF57" s="112"/>
      <c r="GNG57" s="112"/>
      <c r="GNH57" s="112"/>
      <c r="GNI57" s="112"/>
      <c r="GNJ57" s="112"/>
      <c r="GNK57" s="112"/>
      <c r="GNL57" s="112"/>
      <c r="GNM57" s="112"/>
      <c r="GNN57" s="112"/>
      <c r="GNO57" s="112"/>
      <c r="GNP57" s="112"/>
      <c r="GNQ57" s="112"/>
      <c r="GNR57" s="112"/>
      <c r="GNS57" s="112"/>
      <c r="GNT57" s="112"/>
      <c r="GNU57" s="112"/>
      <c r="GNV57" s="112"/>
      <c r="GNW57" s="112"/>
      <c r="GNX57" s="112"/>
      <c r="GNY57" s="112"/>
      <c r="GNZ57" s="112"/>
      <c r="GOA57" s="112"/>
      <c r="GOB57" s="112"/>
      <c r="GOC57" s="112"/>
      <c r="GOD57" s="112"/>
      <c r="GOE57" s="112"/>
      <c r="GOF57" s="112"/>
      <c r="GOG57" s="112"/>
      <c r="GOH57" s="112"/>
      <c r="GOI57" s="112"/>
      <c r="GOJ57" s="112"/>
      <c r="GOK57" s="112"/>
      <c r="GOL57" s="112"/>
      <c r="GOM57" s="112"/>
      <c r="GON57" s="112"/>
      <c r="GOO57" s="112"/>
      <c r="GOP57" s="112"/>
      <c r="GOQ57" s="112"/>
      <c r="GOR57" s="112"/>
      <c r="GOS57" s="112"/>
      <c r="GOT57" s="112"/>
      <c r="GOU57" s="112"/>
      <c r="GOV57" s="112"/>
      <c r="GOW57" s="112"/>
      <c r="GOX57" s="112"/>
      <c r="GOY57" s="112"/>
      <c r="GOZ57" s="112"/>
      <c r="GPA57" s="112"/>
      <c r="GPB57" s="112"/>
      <c r="GPC57" s="112"/>
      <c r="GPD57" s="112"/>
      <c r="GPE57" s="112"/>
      <c r="GPF57" s="112"/>
      <c r="GPG57" s="112"/>
      <c r="GPH57" s="112"/>
      <c r="GPI57" s="112"/>
      <c r="GPJ57" s="112"/>
      <c r="GPK57" s="112"/>
      <c r="GPL57" s="112"/>
      <c r="GPM57" s="112"/>
      <c r="GPN57" s="112"/>
      <c r="GPO57" s="112"/>
      <c r="GPP57" s="112"/>
      <c r="GPQ57" s="112"/>
      <c r="GPR57" s="112"/>
      <c r="GPS57" s="112"/>
      <c r="GPT57" s="112"/>
      <c r="GPU57" s="112"/>
      <c r="GPV57" s="112"/>
      <c r="GPW57" s="112"/>
      <c r="GPX57" s="112"/>
      <c r="GPY57" s="112"/>
      <c r="GPZ57" s="112"/>
      <c r="GQA57" s="112"/>
      <c r="GQB57" s="112"/>
      <c r="GQC57" s="112"/>
      <c r="GQD57" s="112"/>
      <c r="GQE57" s="112"/>
      <c r="GQF57" s="112"/>
      <c r="GQG57" s="112"/>
      <c r="GQH57" s="112"/>
      <c r="GQI57" s="112"/>
      <c r="GQJ57" s="112"/>
      <c r="GQK57" s="112"/>
      <c r="GQL57" s="112"/>
      <c r="GQM57" s="112"/>
      <c r="GQN57" s="112"/>
      <c r="GQO57" s="112"/>
      <c r="GQP57" s="112"/>
      <c r="GQQ57" s="112"/>
      <c r="GQR57" s="112"/>
      <c r="GQS57" s="112"/>
      <c r="GQT57" s="112"/>
      <c r="GQU57" s="112"/>
      <c r="GQV57" s="112"/>
      <c r="GQW57" s="112"/>
      <c r="GQX57" s="112"/>
      <c r="GQY57" s="112"/>
      <c r="GQZ57" s="112"/>
      <c r="GRA57" s="112"/>
      <c r="GRB57" s="112"/>
      <c r="GRC57" s="112"/>
      <c r="GRD57" s="112"/>
      <c r="GRE57" s="112"/>
      <c r="GRF57" s="112"/>
      <c r="GRG57" s="112"/>
      <c r="GRH57" s="112"/>
      <c r="GRI57" s="112"/>
      <c r="GRJ57" s="112"/>
      <c r="GRK57" s="112"/>
      <c r="GRL57" s="112"/>
      <c r="GRM57" s="112"/>
      <c r="GRN57" s="112"/>
      <c r="GRO57" s="112"/>
      <c r="GRP57" s="112"/>
      <c r="GRQ57" s="112"/>
      <c r="GRR57" s="112"/>
      <c r="GRS57" s="112"/>
      <c r="GRT57" s="112"/>
      <c r="GRU57" s="112"/>
      <c r="GRV57" s="112"/>
      <c r="GRW57" s="112"/>
      <c r="GRX57" s="112"/>
      <c r="GRY57" s="112"/>
      <c r="GRZ57" s="112"/>
      <c r="GSA57" s="112"/>
      <c r="GSB57" s="112"/>
      <c r="GSC57" s="112"/>
      <c r="GSD57" s="112"/>
      <c r="GSE57" s="112"/>
      <c r="GSF57" s="112"/>
      <c r="GSG57" s="112"/>
      <c r="GSH57" s="112"/>
      <c r="GSI57" s="112"/>
      <c r="GSJ57" s="112"/>
      <c r="GSK57" s="112"/>
      <c r="GSL57" s="112"/>
      <c r="GSM57" s="112"/>
      <c r="GSN57" s="112"/>
      <c r="GSO57" s="112"/>
      <c r="GSP57" s="112"/>
      <c r="GSQ57" s="112"/>
      <c r="GSR57" s="112"/>
      <c r="GSS57" s="112"/>
      <c r="GST57" s="112"/>
      <c r="GSU57" s="112"/>
      <c r="GSV57" s="112"/>
      <c r="GSW57" s="112"/>
      <c r="GSX57" s="112"/>
      <c r="GSY57" s="112"/>
      <c r="GSZ57" s="112"/>
      <c r="GTA57" s="112"/>
      <c r="GTB57" s="112"/>
      <c r="GTC57" s="112"/>
      <c r="GTD57" s="112"/>
      <c r="GTE57" s="112"/>
      <c r="GTF57" s="112"/>
      <c r="GTG57" s="112"/>
      <c r="GTH57" s="112"/>
      <c r="GTI57" s="112"/>
      <c r="GTJ57" s="112"/>
      <c r="GTK57" s="112"/>
      <c r="GTL57" s="112"/>
      <c r="GTM57" s="112"/>
      <c r="GTN57" s="112"/>
      <c r="GTO57" s="112"/>
      <c r="GTP57" s="112"/>
      <c r="GTQ57" s="112"/>
      <c r="GTR57" s="112"/>
      <c r="GTS57" s="112"/>
      <c r="GTT57" s="112"/>
      <c r="GTU57" s="112"/>
      <c r="GTV57" s="112"/>
      <c r="GTW57" s="112"/>
      <c r="GTX57" s="112"/>
      <c r="GTY57" s="112"/>
      <c r="GTZ57" s="112"/>
      <c r="GUA57" s="112"/>
      <c r="GUB57" s="112"/>
      <c r="GUC57" s="112"/>
      <c r="GUD57" s="112"/>
      <c r="GUE57" s="112"/>
      <c r="GUF57" s="112"/>
      <c r="GUG57" s="112"/>
      <c r="GUH57" s="112"/>
      <c r="GUI57" s="112"/>
      <c r="GUJ57" s="112"/>
      <c r="GUK57" s="112"/>
      <c r="GUL57" s="112"/>
      <c r="GUM57" s="112"/>
      <c r="GUN57" s="112"/>
      <c r="GUO57" s="112"/>
      <c r="GUP57" s="112"/>
      <c r="GUQ57" s="112"/>
      <c r="GUR57" s="112"/>
      <c r="GUS57" s="112"/>
      <c r="GUT57" s="112"/>
      <c r="GUU57" s="112"/>
      <c r="GUV57" s="112"/>
      <c r="GUW57" s="112"/>
      <c r="GUX57" s="112"/>
      <c r="GUY57" s="112"/>
      <c r="GUZ57" s="112"/>
      <c r="GVA57" s="112"/>
      <c r="GVB57" s="112"/>
      <c r="GVC57" s="112"/>
      <c r="GVD57" s="112"/>
      <c r="GVE57" s="112"/>
      <c r="GVF57" s="112"/>
      <c r="GVG57" s="112"/>
      <c r="GVH57" s="112"/>
      <c r="GVI57" s="112"/>
      <c r="GVJ57" s="112"/>
      <c r="GVK57" s="112"/>
      <c r="GVL57" s="112"/>
      <c r="GVM57" s="112"/>
      <c r="GVN57" s="112"/>
      <c r="GVO57" s="112"/>
      <c r="GVP57" s="112"/>
      <c r="GVQ57" s="112"/>
      <c r="GVR57" s="112"/>
      <c r="GVS57" s="112"/>
      <c r="GVT57" s="112"/>
      <c r="GVU57" s="112"/>
      <c r="GVV57" s="112"/>
      <c r="GVW57" s="112"/>
      <c r="GVX57" s="112"/>
      <c r="GVY57" s="112"/>
      <c r="GVZ57" s="112"/>
      <c r="GWA57" s="112"/>
      <c r="GWB57" s="112"/>
      <c r="GWC57" s="112"/>
      <c r="GWD57" s="112"/>
      <c r="GWE57" s="112"/>
      <c r="GWF57" s="112"/>
      <c r="GWG57" s="112"/>
      <c r="GWH57" s="112"/>
      <c r="GWI57" s="112"/>
      <c r="GWJ57" s="112"/>
      <c r="GWK57" s="112"/>
      <c r="GWL57" s="112"/>
      <c r="GWM57" s="112"/>
      <c r="GWN57" s="112"/>
      <c r="GWO57" s="112"/>
      <c r="GWP57" s="112"/>
      <c r="GWQ57" s="112"/>
      <c r="GWR57" s="112"/>
      <c r="GWS57" s="112"/>
      <c r="GWT57" s="112"/>
      <c r="GWU57" s="112"/>
      <c r="GWV57" s="112"/>
      <c r="GWW57" s="112"/>
      <c r="GWX57" s="112"/>
      <c r="GWY57" s="112"/>
      <c r="GWZ57" s="112"/>
      <c r="GXA57" s="112"/>
      <c r="GXB57" s="112"/>
      <c r="GXC57" s="112"/>
      <c r="GXD57" s="112"/>
      <c r="GXE57" s="112"/>
      <c r="GXF57" s="112"/>
      <c r="GXG57" s="112"/>
      <c r="GXH57" s="112"/>
      <c r="GXI57" s="112"/>
      <c r="GXJ57" s="112"/>
      <c r="GXK57" s="112"/>
      <c r="GXL57" s="112"/>
      <c r="GXM57" s="112"/>
      <c r="GXN57" s="112"/>
      <c r="GXO57" s="112"/>
      <c r="GXP57" s="112"/>
      <c r="GXQ57" s="112"/>
      <c r="GXR57" s="112"/>
      <c r="GXS57" s="112"/>
      <c r="GXT57" s="112"/>
      <c r="GXU57" s="112"/>
      <c r="GXV57" s="112"/>
      <c r="GXW57" s="112"/>
      <c r="GXX57" s="112"/>
      <c r="GXY57" s="112"/>
      <c r="GXZ57" s="112"/>
      <c r="GYA57" s="112"/>
      <c r="GYB57" s="112"/>
      <c r="GYC57" s="112"/>
      <c r="GYD57" s="112"/>
      <c r="GYE57" s="112"/>
      <c r="GYF57" s="112"/>
      <c r="GYG57" s="112"/>
      <c r="GYH57" s="112"/>
      <c r="GYI57" s="112"/>
      <c r="GYJ57" s="112"/>
      <c r="GYK57" s="112"/>
      <c r="GYL57" s="112"/>
      <c r="GYM57" s="112"/>
      <c r="GYN57" s="112"/>
      <c r="GYO57" s="112"/>
      <c r="GYP57" s="112"/>
      <c r="GYQ57" s="112"/>
      <c r="GYR57" s="112"/>
      <c r="GYS57" s="112"/>
      <c r="GYT57" s="112"/>
      <c r="GYU57" s="112"/>
      <c r="GYV57" s="112"/>
      <c r="GYW57" s="112"/>
      <c r="GYX57" s="112"/>
      <c r="GYY57" s="112"/>
      <c r="GYZ57" s="112"/>
      <c r="GZA57" s="112"/>
      <c r="GZB57" s="112"/>
      <c r="GZC57" s="112"/>
      <c r="GZD57" s="112"/>
      <c r="GZE57" s="112"/>
      <c r="GZF57" s="112"/>
      <c r="GZG57" s="112"/>
      <c r="GZH57" s="112"/>
      <c r="GZI57" s="112"/>
      <c r="GZJ57" s="112"/>
      <c r="GZK57" s="112"/>
      <c r="GZL57" s="112"/>
      <c r="GZM57" s="112"/>
      <c r="GZN57" s="112"/>
      <c r="GZO57" s="112"/>
      <c r="GZP57" s="112"/>
      <c r="GZQ57" s="112"/>
      <c r="GZR57" s="112"/>
      <c r="GZS57" s="112"/>
      <c r="GZT57" s="112"/>
      <c r="GZU57" s="112"/>
      <c r="GZV57" s="112"/>
      <c r="GZW57" s="112"/>
      <c r="GZX57" s="112"/>
      <c r="GZY57" s="112"/>
      <c r="GZZ57" s="112"/>
      <c r="HAA57" s="112"/>
      <c r="HAB57" s="112"/>
      <c r="HAC57" s="112"/>
      <c r="HAD57" s="112"/>
      <c r="HAE57" s="112"/>
      <c r="HAF57" s="112"/>
      <c r="HAG57" s="112"/>
      <c r="HAH57" s="112"/>
      <c r="HAI57" s="112"/>
      <c r="HAJ57" s="112"/>
      <c r="HAK57" s="112"/>
      <c r="HAL57" s="112"/>
      <c r="HAM57" s="112"/>
      <c r="HAN57" s="112"/>
      <c r="HAO57" s="112"/>
      <c r="HAP57" s="112"/>
      <c r="HAQ57" s="112"/>
      <c r="HAR57" s="112"/>
      <c r="HAS57" s="112"/>
      <c r="HAT57" s="112"/>
      <c r="HAU57" s="112"/>
      <c r="HAV57" s="112"/>
      <c r="HAW57" s="112"/>
      <c r="HAX57" s="112"/>
      <c r="HAY57" s="112"/>
      <c r="HAZ57" s="112"/>
      <c r="HBA57" s="112"/>
      <c r="HBB57" s="112"/>
      <c r="HBC57" s="112"/>
      <c r="HBD57" s="112"/>
      <c r="HBE57" s="112"/>
      <c r="HBF57" s="112"/>
      <c r="HBG57" s="112"/>
      <c r="HBH57" s="112"/>
      <c r="HBI57" s="112"/>
      <c r="HBJ57" s="112"/>
      <c r="HBK57" s="112"/>
      <c r="HBL57" s="112"/>
      <c r="HBM57" s="112"/>
      <c r="HBN57" s="112"/>
      <c r="HBO57" s="112"/>
      <c r="HBP57" s="112"/>
      <c r="HBQ57" s="112"/>
      <c r="HBR57" s="112"/>
      <c r="HBS57" s="112"/>
      <c r="HBT57" s="112"/>
      <c r="HBU57" s="112"/>
      <c r="HBV57" s="112"/>
      <c r="HBW57" s="112"/>
      <c r="HBX57" s="112"/>
      <c r="HBY57" s="112"/>
      <c r="HBZ57" s="112"/>
      <c r="HCA57" s="112"/>
      <c r="HCB57" s="112"/>
      <c r="HCC57" s="112"/>
      <c r="HCD57" s="112"/>
      <c r="HCE57" s="112"/>
      <c r="HCF57" s="112"/>
      <c r="HCG57" s="112"/>
      <c r="HCH57" s="112"/>
      <c r="HCI57" s="112"/>
      <c r="HCJ57" s="112"/>
      <c r="HCK57" s="112"/>
      <c r="HCL57" s="112"/>
      <c r="HCM57" s="112"/>
      <c r="HCN57" s="112"/>
      <c r="HCO57" s="112"/>
      <c r="HCP57" s="112"/>
      <c r="HCQ57" s="112"/>
      <c r="HCR57" s="112"/>
      <c r="HCS57" s="112"/>
      <c r="HCT57" s="112"/>
      <c r="HCU57" s="112"/>
      <c r="HCV57" s="112"/>
      <c r="HCW57" s="112"/>
      <c r="HCX57" s="112"/>
      <c r="HCY57" s="112"/>
      <c r="HCZ57" s="112"/>
      <c r="HDA57" s="112"/>
      <c r="HDB57" s="112"/>
      <c r="HDC57" s="112"/>
      <c r="HDD57" s="112"/>
      <c r="HDE57" s="112"/>
      <c r="HDF57" s="112"/>
      <c r="HDG57" s="112"/>
      <c r="HDH57" s="112"/>
      <c r="HDI57" s="112"/>
      <c r="HDJ57" s="112"/>
      <c r="HDK57" s="112"/>
      <c r="HDL57" s="112"/>
      <c r="HDM57" s="112"/>
      <c r="HDN57" s="112"/>
      <c r="HDO57" s="112"/>
      <c r="HDP57" s="112"/>
      <c r="HDQ57" s="112"/>
      <c r="HDR57" s="112"/>
      <c r="HDS57" s="112"/>
      <c r="HDT57" s="112"/>
      <c r="HDU57" s="112"/>
      <c r="HDV57" s="112"/>
      <c r="HDW57" s="112"/>
      <c r="HDX57" s="112"/>
      <c r="HDY57" s="112"/>
      <c r="HDZ57" s="112"/>
      <c r="HEA57" s="112"/>
      <c r="HEB57" s="112"/>
      <c r="HEC57" s="112"/>
      <c r="HED57" s="112"/>
      <c r="HEE57" s="112"/>
      <c r="HEF57" s="112"/>
      <c r="HEG57" s="112"/>
      <c r="HEH57" s="112"/>
      <c r="HEI57" s="112"/>
      <c r="HEJ57" s="112"/>
      <c r="HEK57" s="112"/>
      <c r="HEL57" s="112"/>
      <c r="HEM57" s="112"/>
      <c r="HEN57" s="112"/>
      <c r="HEO57" s="112"/>
      <c r="HEP57" s="112"/>
      <c r="HEQ57" s="112"/>
      <c r="HER57" s="112"/>
      <c r="HES57" s="112"/>
      <c r="HET57" s="112"/>
      <c r="HEU57" s="112"/>
      <c r="HEV57" s="112"/>
      <c r="HEW57" s="112"/>
      <c r="HEX57" s="112"/>
      <c r="HEY57" s="112"/>
      <c r="HEZ57" s="112"/>
      <c r="HFA57" s="112"/>
      <c r="HFB57" s="112"/>
      <c r="HFC57" s="112"/>
      <c r="HFD57" s="112"/>
      <c r="HFE57" s="112"/>
      <c r="HFF57" s="112"/>
      <c r="HFG57" s="112"/>
      <c r="HFH57" s="112"/>
      <c r="HFI57" s="112"/>
      <c r="HFJ57" s="112"/>
      <c r="HFK57" s="112"/>
      <c r="HFL57" s="112"/>
      <c r="HFM57" s="112"/>
      <c r="HFN57" s="112"/>
      <c r="HFO57" s="112"/>
      <c r="HFP57" s="112"/>
      <c r="HFQ57" s="112"/>
      <c r="HFR57" s="112"/>
      <c r="HFS57" s="112"/>
      <c r="HFT57" s="112"/>
      <c r="HFU57" s="112"/>
      <c r="HFV57" s="112"/>
      <c r="HFW57" s="112"/>
      <c r="HFX57" s="112"/>
      <c r="HFY57" s="112"/>
      <c r="HFZ57" s="112"/>
      <c r="HGA57" s="112"/>
      <c r="HGB57" s="112"/>
      <c r="HGC57" s="112"/>
      <c r="HGD57" s="112"/>
      <c r="HGE57" s="112"/>
      <c r="HGF57" s="112"/>
      <c r="HGG57" s="112"/>
      <c r="HGH57" s="112"/>
      <c r="HGI57" s="112"/>
      <c r="HGJ57" s="112"/>
      <c r="HGK57" s="112"/>
      <c r="HGL57" s="112"/>
      <c r="HGM57" s="112"/>
      <c r="HGN57" s="112"/>
      <c r="HGO57" s="112"/>
      <c r="HGP57" s="112"/>
      <c r="HGQ57" s="112"/>
      <c r="HGR57" s="112"/>
      <c r="HGS57" s="112"/>
      <c r="HGT57" s="112"/>
      <c r="HGU57" s="112"/>
      <c r="HGV57" s="112"/>
      <c r="HGW57" s="112"/>
      <c r="HGX57" s="112"/>
      <c r="HGY57" s="112"/>
      <c r="HGZ57" s="112"/>
      <c r="HHA57" s="112"/>
      <c r="HHB57" s="112"/>
      <c r="HHC57" s="112"/>
      <c r="HHD57" s="112"/>
      <c r="HHE57" s="112"/>
      <c r="HHF57" s="112"/>
      <c r="HHG57" s="112"/>
      <c r="HHH57" s="112"/>
      <c r="HHI57" s="112"/>
      <c r="HHJ57" s="112"/>
      <c r="HHK57" s="112"/>
      <c r="HHL57" s="112"/>
      <c r="HHM57" s="112"/>
      <c r="HHN57" s="112"/>
      <c r="HHO57" s="112"/>
      <c r="HHP57" s="112"/>
      <c r="HHQ57" s="112"/>
      <c r="HHR57" s="112"/>
      <c r="HHS57" s="112"/>
      <c r="HHT57" s="112"/>
      <c r="HHU57" s="112"/>
      <c r="HHV57" s="112"/>
      <c r="HHW57" s="112"/>
      <c r="HHX57" s="112"/>
      <c r="HHY57" s="112"/>
      <c r="HHZ57" s="112"/>
      <c r="HIA57" s="112"/>
      <c r="HIB57" s="112"/>
      <c r="HIC57" s="112"/>
      <c r="HID57" s="112"/>
      <c r="HIE57" s="112"/>
      <c r="HIF57" s="112"/>
      <c r="HIG57" s="112"/>
      <c r="HIH57" s="112"/>
      <c r="HII57" s="112"/>
      <c r="HIJ57" s="112"/>
      <c r="HIK57" s="112"/>
      <c r="HIL57" s="112"/>
      <c r="HIM57" s="112"/>
      <c r="HIN57" s="112"/>
      <c r="HIO57" s="112"/>
      <c r="HIP57" s="112"/>
      <c r="HIQ57" s="112"/>
      <c r="HIR57" s="112"/>
      <c r="HIS57" s="112"/>
      <c r="HIT57" s="112"/>
      <c r="HIU57" s="112"/>
      <c r="HIV57" s="112"/>
      <c r="HIW57" s="112"/>
      <c r="HIX57" s="112"/>
      <c r="HIY57" s="112"/>
      <c r="HIZ57" s="112"/>
      <c r="HJA57" s="112"/>
      <c r="HJB57" s="112"/>
      <c r="HJC57" s="112"/>
      <c r="HJD57" s="112"/>
      <c r="HJE57" s="112"/>
      <c r="HJF57" s="112"/>
      <c r="HJG57" s="112"/>
      <c r="HJH57" s="112"/>
      <c r="HJI57" s="112"/>
      <c r="HJJ57" s="112"/>
      <c r="HJK57" s="112"/>
      <c r="HJL57" s="112"/>
      <c r="HJM57" s="112"/>
      <c r="HJN57" s="112"/>
      <c r="HJO57" s="112"/>
      <c r="HJP57" s="112"/>
      <c r="HJQ57" s="112"/>
      <c r="HJR57" s="112"/>
      <c r="HJS57" s="112"/>
      <c r="HJT57" s="112"/>
      <c r="HJU57" s="112"/>
      <c r="HJV57" s="112"/>
      <c r="HJW57" s="112"/>
      <c r="HJX57" s="112"/>
      <c r="HJY57" s="112"/>
      <c r="HJZ57" s="112"/>
      <c r="HKA57" s="112"/>
      <c r="HKB57" s="112"/>
      <c r="HKC57" s="112"/>
      <c r="HKD57" s="112"/>
      <c r="HKE57" s="112"/>
      <c r="HKF57" s="112"/>
      <c r="HKG57" s="112"/>
      <c r="HKH57" s="112"/>
      <c r="HKI57" s="112"/>
      <c r="HKJ57" s="112"/>
      <c r="HKK57" s="112"/>
      <c r="HKL57" s="112"/>
      <c r="HKM57" s="112"/>
      <c r="HKN57" s="112"/>
      <c r="HKO57" s="112"/>
      <c r="HKP57" s="112"/>
      <c r="HKQ57" s="112"/>
      <c r="HKR57" s="112"/>
      <c r="HKS57" s="112"/>
      <c r="HKT57" s="112"/>
      <c r="HKU57" s="112"/>
      <c r="HKV57" s="112"/>
      <c r="HKW57" s="112"/>
      <c r="HKX57" s="112"/>
      <c r="HKY57" s="112"/>
      <c r="HKZ57" s="112"/>
      <c r="HLA57" s="112"/>
      <c r="HLB57" s="112"/>
      <c r="HLC57" s="112"/>
      <c r="HLD57" s="112"/>
      <c r="HLE57" s="112"/>
      <c r="HLF57" s="112"/>
      <c r="HLG57" s="112"/>
      <c r="HLH57" s="112"/>
      <c r="HLI57" s="112"/>
      <c r="HLJ57" s="112"/>
      <c r="HLK57" s="112"/>
      <c r="HLL57" s="112"/>
      <c r="HLM57" s="112"/>
      <c r="HLN57" s="112"/>
      <c r="HLO57" s="112"/>
      <c r="HLP57" s="112"/>
      <c r="HLQ57" s="112"/>
      <c r="HLR57" s="112"/>
      <c r="HLS57" s="112"/>
      <c r="HLT57" s="112"/>
      <c r="HLU57" s="112"/>
      <c r="HLV57" s="112"/>
      <c r="HLW57" s="112"/>
      <c r="HLX57" s="112"/>
      <c r="HLY57" s="112"/>
      <c r="HLZ57" s="112"/>
      <c r="HMA57" s="112"/>
      <c r="HMB57" s="112"/>
      <c r="HMC57" s="112"/>
      <c r="HMD57" s="112"/>
      <c r="HME57" s="112"/>
      <c r="HMF57" s="112"/>
      <c r="HMG57" s="112"/>
      <c r="HMH57" s="112"/>
      <c r="HMI57" s="112"/>
      <c r="HMJ57" s="112"/>
      <c r="HMK57" s="112"/>
      <c r="HML57" s="112"/>
      <c r="HMM57" s="112"/>
      <c r="HMN57" s="112"/>
      <c r="HMO57" s="112"/>
      <c r="HMP57" s="112"/>
      <c r="HMQ57" s="112"/>
      <c r="HMR57" s="112"/>
      <c r="HMS57" s="112"/>
      <c r="HMT57" s="112"/>
      <c r="HMU57" s="112"/>
      <c r="HMV57" s="112"/>
      <c r="HMW57" s="112"/>
      <c r="HMX57" s="112"/>
      <c r="HMY57" s="112"/>
      <c r="HMZ57" s="112"/>
      <c r="HNA57" s="112"/>
      <c r="HNB57" s="112"/>
      <c r="HNC57" s="112"/>
      <c r="HND57" s="112"/>
      <c r="HNE57" s="112"/>
      <c r="HNF57" s="112"/>
      <c r="HNG57" s="112"/>
      <c r="HNH57" s="112"/>
      <c r="HNI57" s="112"/>
      <c r="HNJ57" s="112"/>
      <c r="HNK57" s="112"/>
      <c r="HNL57" s="112"/>
      <c r="HNM57" s="112"/>
      <c r="HNN57" s="112"/>
      <c r="HNO57" s="112"/>
      <c r="HNP57" s="112"/>
      <c r="HNQ57" s="112"/>
      <c r="HNR57" s="112"/>
      <c r="HNS57" s="112"/>
      <c r="HNT57" s="112"/>
      <c r="HNU57" s="112"/>
      <c r="HNV57" s="112"/>
      <c r="HNW57" s="112"/>
      <c r="HNX57" s="112"/>
      <c r="HNY57" s="112"/>
      <c r="HNZ57" s="112"/>
      <c r="HOA57" s="112"/>
      <c r="HOB57" s="112"/>
      <c r="HOC57" s="112"/>
      <c r="HOD57" s="112"/>
      <c r="HOE57" s="112"/>
      <c r="HOF57" s="112"/>
      <c r="HOG57" s="112"/>
      <c r="HOH57" s="112"/>
      <c r="HOI57" s="112"/>
      <c r="HOJ57" s="112"/>
      <c r="HOK57" s="112"/>
      <c r="HOL57" s="112"/>
      <c r="HOM57" s="112"/>
      <c r="HON57" s="112"/>
      <c r="HOO57" s="112"/>
      <c r="HOP57" s="112"/>
      <c r="HOQ57" s="112"/>
      <c r="HOR57" s="112"/>
      <c r="HOS57" s="112"/>
      <c r="HOT57" s="112"/>
      <c r="HOU57" s="112"/>
      <c r="HOV57" s="112"/>
      <c r="HOW57" s="112"/>
      <c r="HOX57" s="112"/>
      <c r="HOY57" s="112"/>
      <c r="HOZ57" s="112"/>
      <c r="HPA57" s="112"/>
      <c r="HPB57" s="112"/>
      <c r="HPC57" s="112"/>
      <c r="HPD57" s="112"/>
      <c r="HPE57" s="112"/>
      <c r="HPF57" s="112"/>
      <c r="HPG57" s="112"/>
      <c r="HPH57" s="112"/>
      <c r="HPI57" s="112"/>
      <c r="HPJ57" s="112"/>
      <c r="HPK57" s="112"/>
      <c r="HPL57" s="112"/>
      <c r="HPM57" s="112"/>
      <c r="HPN57" s="112"/>
      <c r="HPO57" s="112"/>
      <c r="HPP57" s="112"/>
      <c r="HPQ57" s="112"/>
      <c r="HPR57" s="112"/>
      <c r="HPS57" s="112"/>
      <c r="HPT57" s="112"/>
      <c r="HPU57" s="112"/>
      <c r="HPV57" s="112"/>
      <c r="HPW57" s="112"/>
      <c r="HPX57" s="112"/>
      <c r="HPY57" s="112"/>
      <c r="HPZ57" s="112"/>
      <c r="HQA57" s="112"/>
      <c r="HQB57" s="112"/>
      <c r="HQC57" s="112"/>
      <c r="HQD57" s="112"/>
      <c r="HQE57" s="112"/>
      <c r="HQF57" s="112"/>
      <c r="HQG57" s="112"/>
      <c r="HQH57" s="112"/>
      <c r="HQI57" s="112"/>
      <c r="HQJ57" s="112"/>
      <c r="HQK57" s="112"/>
      <c r="HQL57" s="112"/>
      <c r="HQM57" s="112"/>
      <c r="HQN57" s="112"/>
      <c r="HQO57" s="112"/>
      <c r="HQP57" s="112"/>
      <c r="HQQ57" s="112"/>
      <c r="HQR57" s="112"/>
      <c r="HQS57" s="112"/>
      <c r="HQT57" s="112"/>
      <c r="HQU57" s="112"/>
      <c r="HQV57" s="112"/>
      <c r="HQW57" s="112"/>
      <c r="HQX57" s="112"/>
      <c r="HQY57" s="112"/>
      <c r="HQZ57" s="112"/>
      <c r="HRA57" s="112"/>
      <c r="HRB57" s="112"/>
      <c r="HRC57" s="112"/>
      <c r="HRD57" s="112"/>
      <c r="HRE57" s="112"/>
      <c r="HRF57" s="112"/>
      <c r="HRG57" s="112"/>
      <c r="HRH57" s="112"/>
      <c r="HRI57" s="112"/>
      <c r="HRJ57" s="112"/>
      <c r="HRK57" s="112"/>
      <c r="HRL57" s="112"/>
      <c r="HRM57" s="112"/>
      <c r="HRN57" s="112"/>
      <c r="HRO57" s="112"/>
      <c r="HRP57" s="112"/>
      <c r="HRQ57" s="112"/>
      <c r="HRR57" s="112"/>
      <c r="HRS57" s="112"/>
      <c r="HRT57" s="112"/>
      <c r="HRU57" s="112"/>
      <c r="HRV57" s="112"/>
      <c r="HRW57" s="112"/>
      <c r="HRX57" s="112"/>
      <c r="HRY57" s="112"/>
      <c r="HRZ57" s="112"/>
      <c r="HSA57" s="112"/>
      <c r="HSB57" s="112"/>
      <c r="HSC57" s="112"/>
      <c r="HSD57" s="112"/>
      <c r="HSE57" s="112"/>
      <c r="HSF57" s="112"/>
      <c r="HSG57" s="112"/>
      <c r="HSH57" s="112"/>
      <c r="HSI57" s="112"/>
      <c r="HSJ57" s="112"/>
      <c r="HSK57" s="112"/>
      <c r="HSL57" s="112"/>
      <c r="HSM57" s="112"/>
      <c r="HSN57" s="112"/>
      <c r="HSO57" s="112"/>
      <c r="HSP57" s="112"/>
      <c r="HSQ57" s="112"/>
      <c r="HSR57" s="112"/>
      <c r="HSS57" s="112"/>
      <c r="HST57" s="112"/>
      <c r="HSU57" s="112"/>
      <c r="HSV57" s="112"/>
      <c r="HSW57" s="112"/>
      <c r="HSX57" s="112"/>
      <c r="HSY57" s="112"/>
      <c r="HSZ57" s="112"/>
      <c r="HTA57" s="112"/>
      <c r="HTB57" s="112"/>
      <c r="HTC57" s="112"/>
      <c r="HTD57" s="112"/>
      <c r="HTE57" s="112"/>
      <c r="HTF57" s="112"/>
      <c r="HTG57" s="112"/>
      <c r="HTH57" s="112"/>
      <c r="HTI57" s="112"/>
      <c r="HTJ57" s="112"/>
      <c r="HTK57" s="112"/>
      <c r="HTL57" s="112"/>
      <c r="HTM57" s="112"/>
      <c r="HTN57" s="112"/>
    </row>
    <row r="58" spans="1:5942" s="111" customFormat="1" ht="9.9499999999999993" hidden="1" customHeight="1" x14ac:dyDescent="0.2">
      <c r="A58" s="347" t="s">
        <v>281</v>
      </c>
      <c r="B58" s="71"/>
      <c r="C58" s="71">
        <v>58</v>
      </c>
      <c r="D58" s="339">
        <f t="shared" si="41"/>
        <v>58</v>
      </c>
      <c r="E58" s="339"/>
      <c r="F58" s="339"/>
      <c r="G58" s="339">
        <f t="shared" si="42"/>
        <v>0</v>
      </c>
      <c r="H58" s="251" t="e">
        <f t="shared" si="172"/>
        <v>#DIV/0!</v>
      </c>
      <c r="I58" s="251">
        <f t="shared" si="140"/>
        <v>0</v>
      </c>
      <c r="J58" s="251">
        <f t="shared" si="141"/>
        <v>0</v>
      </c>
      <c r="K58" s="339"/>
      <c r="L58" s="339">
        <v>56</v>
      </c>
      <c r="M58" s="339">
        <f t="shared" si="5"/>
        <v>56</v>
      </c>
      <c r="N58" s="339"/>
      <c r="O58" s="339"/>
      <c r="P58" s="339">
        <f t="shared" si="6"/>
        <v>0</v>
      </c>
      <c r="Q58" s="251" t="e">
        <f t="shared" si="142"/>
        <v>#DIV/0!</v>
      </c>
      <c r="R58" s="251">
        <f t="shared" si="143"/>
        <v>0</v>
      </c>
      <c r="S58" s="251">
        <f t="shared" si="144"/>
        <v>0</v>
      </c>
      <c r="T58" s="339"/>
      <c r="U58" s="339"/>
      <c r="V58" s="339">
        <f t="shared" si="10"/>
        <v>0</v>
      </c>
      <c r="W58" s="339"/>
      <c r="X58" s="339"/>
      <c r="Y58" s="339">
        <f t="shared" si="11"/>
        <v>0</v>
      </c>
      <c r="Z58" s="251" t="e">
        <f t="shared" si="145"/>
        <v>#DIV/0!</v>
      </c>
      <c r="AA58" s="251" t="e">
        <f t="shared" si="146"/>
        <v>#DIV/0!</v>
      </c>
      <c r="AB58" s="251" t="e">
        <f t="shared" si="147"/>
        <v>#DIV/0!</v>
      </c>
      <c r="AC58" s="339"/>
      <c r="AD58" s="339"/>
      <c r="AE58" s="339">
        <f t="shared" si="15"/>
        <v>0</v>
      </c>
      <c r="AF58" s="339"/>
      <c r="AG58" s="339"/>
      <c r="AH58" s="339">
        <f t="shared" si="16"/>
        <v>0</v>
      </c>
      <c r="AI58" s="251" t="e">
        <f t="shared" si="150"/>
        <v>#DIV/0!</v>
      </c>
      <c r="AJ58" s="251" t="e">
        <f t="shared" si="151"/>
        <v>#DIV/0!</v>
      </c>
      <c r="AK58" s="251" t="e">
        <f t="shared" si="152"/>
        <v>#DIV/0!</v>
      </c>
      <c r="AL58" s="339">
        <f t="shared" si="178"/>
        <v>0</v>
      </c>
      <c r="AM58" s="339">
        <f t="shared" si="179"/>
        <v>114</v>
      </c>
      <c r="AN58" s="339">
        <f t="shared" si="180"/>
        <v>114</v>
      </c>
      <c r="AO58" s="339">
        <f t="shared" si="181"/>
        <v>0</v>
      </c>
      <c r="AP58" s="339">
        <f t="shared" si="182"/>
        <v>0</v>
      </c>
      <c r="AQ58" s="339">
        <f t="shared" si="183"/>
        <v>0</v>
      </c>
      <c r="AR58" s="251" t="e">
        <f t="shared" si="174"/>
        <v>#DIV/0!</v>
      </c>
      <c r="AS58" s="251">
        <f t="shared" si="23"/>
        <v>0</v>
      </c>
      <c r="AT58" s="251">
        <f t="shared" si="24"/>
        <v>0</v>
      </c>
      <c r="AU58" s="117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  <c r="IS58" s="112"/>
      <c r="IT58" s="112"/>
      <c r="IU58" s="112"/>
      <c r="IV58" s="112"/>
      <c r="IW58" s="112"/>
      <c r="IX58" s="112"/>
      <c r="IY58" s="112"/>
      <c r="IZ58" s="112"/>
      <c r="JA58" s="112"/>
      <c r="JB58" s="112"/>
      <c r="JC58" s="112"/>
      <c r="JD58" s="112"/>
      <c r="JE58" s="112"/>
      <c r="JF58" s="112"/>
      <c r="JG58" s="112"/>
      <c r="JH58" s="112"/>
      <c r="JI58" s="112"/>
      <c r="JJ58" s="112"/>
      <c r="JK58" s="112"/>
      <c r="JL58" s="112"/>
      <c r="JM58" s="112"/>
      <c r="JN58" s="112"/>
      <c r="JO58" s="112"/>
      <c r="JP58" s="112"/>
      <c r="JQ58" s="112"/>
      <c r="JR58" s="112"/>
      <c r="JS58" s="112"/>
      <c r="JT58" s="112"/>
      <c r="JU58" s="112"/>
      <c r="JV58" s="112"/>
      <c r="JW58" s="112"/>
      <c r="JX58" s="112"/>
      <c r="JY58" s="112"/>
      <c r="JZ58" s="112"/>
      <c r="KA58" s="112"/>
      <c r="KB58" s="112"/>
      <c r="KC58" s="112"/>
      <c r="KD58" s="112"/>
      <c r="KE58" s="112"/>
      <c r="KF58" s="112"/>
      <c r="KG58" s="112"/>
      <c r="KH58" s="112"/>
      <c r="KI58" s="112"/>
      <c r="KJ58" s="112"/>
      <c r="KK58" s="112"/>
      <c r="KL58" s="112"/>
      <c r="KM58" s="112"/>
      <c r="KN58" s="112"/>
      <c r="KO58" s="112"/>
      <c r="KP58" s="112"/>
      <c r="KQ58" s="112"/>
      <c r="KR58" s="112"/>
      <c r="KS58" s="112"/>
      <c r="KT58" s="112"/>
      <c r="KU58" s="112"/>
      <c r="KV58" s="112"/>
      <c r="KW58" s="112"/>
      <c r="KX58" s="112"/>
      <c r="KY58" s="112"/>
      <c r="KZ58" s="112"/>
      <c r="LA58" s="112"/>
      <c r="LB58" s="112"/>
      <c r="LC58" s="112"/>
      <c r="LD58" s="112"/>
      <c r="LE58" s="112"/>
      <c r="LF58" s="112"/>
      <c r="LG58" s="112"/>
      <c r="LH58" s="112"/>
      <c r="LI58" s="112"/>
      <c r="LJ58" s="112"/>
      <c r="LK58" s="112"/>
      <c r="LL58" s="112"/>
      <c r="LM58" s="112"/>
      <c r="LN58" s="112"/>
      <c r="LO58" s="112"/>
      <c r="LP58" s="112"/>
      <c r="LQ58" s="112"/>
      <c r="LR58" s="112"/>
      <c r="LS58" s="112"/>
      <c r="LT58" s="112"/>
      <c r="LU58" s="112"/>
      <c r="LV58" s="112"/>
      <c r="LW58" s="112"/>
      <c r="LX58" s="112"/>
      <c r="LY58" s="112"/>
      <c r="LZ58" s="112"/>
      <c r="MA58" s="112"/>
      <c r="MB58" s="112"/>
      <c r="MC58" s="112"/>
      <c r="MD58" s="112"/>
      <c r="ME58" s="112"/>
      <c r="MF58" s="112"/>
      <c r="MG58" s="112"/>
      <c r="MH58" s="112"/>
      <c r="MI58" s="112"/>
      <c r="MJ58" s="112"/>
      <c r="MK58" s="112"/>
      <c r="ML58" s="112"/>
      <c r="MM58" s="112"/>
      <c r="MN58" s="112"/>
      <c r="MO58" s="112"/>
      <c r="MP58" s="112"/>
      <c r="MQ58" s="112"/>
      <c r="MR58" s="112"/>
      <c r="MS58" s="112"/>
      <c r="MT58" s="112"/>
      <c r="MU58" s="112"/>
      <c r="MV58" s="112"/>
      <c r="MW58" s="112"/>
      <c r="MX58" s="112"/>
      <c r="MY58" s="112"/>
      <c r="MZ58" s="112"/>
      <c r="NA58" s="112"/>
      <c r="NB58" s="112"/>
      <c r="NC58" s="112"/>
      <c r="ND58" s="112"/>
      <c r="NE58" s="112"/>
      <c r="NF58" s="112"/>
      <c r="NG58" s="112"/>
      <c r="NH58" s="112"/>
      <c r="NI58" s="112"/>
      <c r="NJ58" s="112"/>
      <c r="NK58" s="112"/>
      <c r="NL58" s="112"/>
      <c r="NM58" s="112"/>
      <c r="NN58" s="112"/>
      <c r="NO58" s="112"/>
      <c r="NP58" s="112"/>
      <c r="NQ58" s="112"/>
      <c r="NR58" s="112"/>
      <c r="NS58" s="112"/>
      <c r="NT58" s="112"/>
      <c r="NU58" s="112"/>
      <c r="NV58" s="112"/>
      <c r="NW58" s="112"/>
      <c r="NX58" s="112"/>
      <c r="NY58" s="112"/>
      <c r="NZ58" s="112"/>
      <c r="OA58" s="112"/>
      <c r="OB58" s="112"/>
      <c r="OC58" s="112"/>
      <c r="OD58" s="112"/>
      <c r="OE58" s="112"/>
      <c r="OF58" s="112"/>
      <c r="OG58" s="112"/>
      <c r="OH58" s="112"/>
      <c r="OI58" s="112"/>
      <c r="OJ58" s="112"/>
      <c r="OK58" s="112"/>
      <c r="OL58" s="112"/>
      <c r="OM58" s="112"/>
      <c r="ON58" s="112"/>
      <c r="OO58" s="112"/>
      <c r="OP58" s="112"/>
      <c r="OQ58" s="112"/>
      <c r="OR58" s="112"/>
      <c r="OS58" s="112"/>
      <c r="OT58" s="112"/>
      <c r="OU58" s="112"/>
      <c r="OV58" s="112"/>
      <c r="OW58" s="112"/>
      <c r="OX58" s="112"/>
      <c r="OY58" s="112"/>
      <c r="OZ58" s="112"/>
      <c r="PA58" s="112"/>
      <c r="PB58" s="112"/>
      <c r="PC58" s="112"/>
      <c r="PD58" s="112"/>
      <c r="PE58" s="112"/>
      <c r="PF58" s="112"/>
      <c r="PG58" s="112"/>
      <c r="PH58" s="112"/>
      <c r="PI58" s="112"/>
      <c r="PJ58" s="112"/>
      <c r="PK58" s="112"/>
      <c r="PL58" s="112"/>
      <c r="PM58" s="112"/>
      <c r="PN58" s="112"/>
      <c r="PO58" s="112"/>
      <c r="PP58" s="112"/>
      <c r="PQ58" s="112"/>
      <c r="PR58" s="112"/>
      <c r="PS58" s="112"/>
      <c r="PT58" s="112"/>
      <c r="PU58" s="112"/>
      <c r="PV58" s="112"/>
      <c r="PW58" s="112"/>
      <c r="PX58" s="112"/>
      <c r="PY58" s="112"/>
      <c r="PZ58" s="112"/>
      <c r="QA58" s="112"/>
      <c r="QB58" s="112"/>
      <c r="QC58" s="112"/>
      <c r="QD58" s="112"/>
      <c r="QE58" s="112"/>
      <c r="QF58" s="112"/>
      <c r="QG58" s="112"/>
      <c r="QH58" s="112"/>
      <c r="QI58" s="112"/>
      <c r="QJ58" s="112"/>
      <c r="QK58" s="112"/>
      <c r="QL58" s="112"/>
      <c r="QM58" s="112"/>
      <c r="QN58" s="112"/>
      <c r="QO58" s="112"/>
      <c r="QP58" s="112"/>
      <c r="QQ58" s="112"/>
      <c r="QR58" s="112"/>
      <c r="QS58" s="112"/>
      <c r="QT58" s="112"/>
      <c r="QU58" s="112"/>
      <c r="QV58" s="112"/>
      <c r="QW58" s="112"/>
      <c r="QX58" s="112"/>
      <c r="QY58" s="112"/>
      <c r="QZ58" s="112"/>
      <c r="RA58" s="112"/>
      <c r="RB58" s="112"/>
      <c r="RC58" s="112"/>
      <c r="RD58" s="112"/>
      <c r="RE58" s="112"/>
      <c r="RF58" s="112"/>
      <c r="RG58" s="112"/>
      <c r="RH58" s="112"/>
      <c r="RI58" s="112"/>
      <c r="RJ58" s="112"/>
      <c r="RK58" s="112"/>
      <c r="RL58" s="112"/>
      <c r="RM58" s="112"/>
      <c r="RN58" s="112"/>
      <c r="RO58" s="112"/>
      <c r="RP58" s="112"/>
      <c r="RQ58" s="112"/>
      <c r="RR58" s="112"/>
      <c r="RS58" s="112"/>
      <c r="RT58" s="112"/>
      <c r="RU58" s="112"/>
      <c r="RV58" s="112"/>
      <c r="RW58" s="112"/>
      <c r="RX58" s="112"/>
      <c r="RY58" s="112"/>
      <c r="RZ58" s="112"/>
      <c r="SA58" s="112"/>
      <c r="SB58" s="112"/>
      <c r="SC58" s="112"/>
      <c r="SD58" s="112"/>
      <c r="SE58" s="112"/>
      <c r="SF58" s="112"/>
      <c r="SG58" s="112"/>
      <c r="SH58" s="112"/>
      <c r="SI58" s="112"/>
      <c r="SJ58" s="112"/>
      <c r="SK58" s="112"/>
      <c r="SL58" s="112"/>
      <c r="SM58" s="112"/>
      <c r="SN58" s="112"/>
      <c r="SO58" s="112"/>
      <c r="SP58" s="112"/>
      <c r="SQ58" s="112"/>
      <c r="SR58" s="112"/>
      <c r="SS58" s="112"/>
      <c r="ST58" s="112"/>
      <c r="SU58" s="112"/>
      <c r="SV58" s="112"/>
      <c r="SW58" s="112"/>
      <c r="SX58" s="112"/>
      <c r="SY58" s="112"/>
      <c r="SZ58" s="112"/>
      <c r="TA58" s="112"/>
      <c r="TB58" s="112"/>
      <c r="TC58" s="112"/>
      <c r="TD58" s="112"/>
      <c r="TE58" s="112"/>
      <c r="TF58" s="112"/>
      <c r="TG58" s="112"/>
      <c r="TH58" s="112"/>
      <c r="TI58" s="112"/>
      <c r="TJ58" s="112"/>
      <c r="TK58" s="112"/>
      <c r="TL58" s="112"/>
      <c r="TM58" s="112"/>
      <c r="TN58" s="112"/>
      <c r="TO58" s="112"/>
      <c r="TP58" s="112"/>
      <c r="TQ58" s="112"/>
      <c r="TR58" s="112"/>
      <c r="TS58" s="112"/>
      <c r="TT58" s="112"/>
      <c r="TU58" s="112"/>
      <c r="TV58" s="112"/>
      <c r="TW58" s="112"/>
      <c r="TX58" s="112"/>
      <c r="TY58" s="112"/>
      <c r="TZ58" s="112"/>
      <c r="UA58" s="112"/>
      <c r="UB58" s="112"/>
      <c r="UC58" s="112"/>
      <c r="UD58" s="112"/>
      <c r="UE58" s="112"/>
      <c r="UF58" s="112"/>
      <c r="UG58" s="112"/>
      <c r="UH58" s="112"/>
      <c r="UI58" s="112"/>
      <c r="UJ58" s="112"/>
      <c r="UK58" s="112"/>
      <c r="UL58" s="112"/>
      <c r="UM58" s="112"/>
      <c r="UN58" s="112"/>
      <c r="UO58" s="112"/>
      <c r="UP58" s="112"/>
      <c r="UQ58" s="112"/>
      <c r="UR58" s="112"/>
      <c r="US58" s="112"/>
      <c r="UT58" s="112"/>
      <c r="UU58" s="112"/>
      <c r="UV58" s="112"/>
      <c r="UW58" s="112"/>
      <c r="UX58" s="112"/>
      <c r="UY58" s="112"/>
      <c r="UZ58" s="112"/>
      <c r="VA58" s="112"/>
      <c r="VB58" s="112"/>
      <c r="VC58" s="112"/>
      <c r="VD58" s="112"/>
      <c r="VE58" s="112"/>
      <c r="VF58" s="112"/>
      <c r="VG58" s="112"/>
      <c r="VH58" s="112"/>
      <c r="VI58" s="112"/>
      <c r="VJ58" s="112"/>
      <c r="VK58" s="112"/>
      <c r="VL58" s="112"/>
      <c r="VM58" s="112"/>
      <c r="VN58" s="112"/>
      <c r="VO58" s="112"/>
      <c r="VP58" s="112"/>
      <c r="VQ58" s="112"/>
      <c r="VR58" s="112"/>
      <c r="VS58" s="112"/>
      <c r="VT58" s="112"/>
      <c r="VU58" s="112"/>
      <c r="VV58" s="112"/>
      <c r="VW58" s="112"/>
      <c r="VX58" s="112"/>
      <c r="VY58" s="112"/>
      <c r="VZ58" s="112"/>
      <c r="WA58" s="112"/>
      <c r="WB58" s="112"/>
      <c r="WC58" s="112"/>
      <c r="WD58" s="112"/>
      <c r="WE58" s="112"/>
      <c r="WF58" s="112"/>
      <c r="WG58" s="112"/>
      <c r="WH58" s="112"/>
      <c r="WI58" s="112"/>
      <c r="WJ58" s="112"/>
      <c r="WK58" s="112"/>
      <c r="WL58" s="112"/>
      <c r="WM58" s="112"/>
      <c r="WN58" s="112"/>
      <c r="WO58" s="112"/>
      <c r="WP58" s="112"/>
      <c r="WQ58" s="112"/>
      <c r="WR58" s="112"/>
      <c r="WS58" s="112"/>
      <c r="WT58" s="112"/>
      <c r="WU58" s="112"/>
      <c r="WV58" s="112"/>
      <c r="WW58" s="112"/>
      <c r="WX58" s="112"/>
      <c r="WY58" s="112"/>
      <c r="WZ58" s="112"/>
      <c r="XA58" s="112"/>
      <c r="XB58" s="112"/>
      <c r="XC58" s="112"/>
      <c r="XD58" s="112"/>
      <c r="XE58" s="112"/>
      <c r="XF58" s="112"/>
      <c r="XG58" s="112"/>
      <c r="XH58" s="112"/>
      <c r="XI58" s="112"/>
      <c r="XJ58" s="112"/>
      <c r="XK58" s="112"/>
      <c r="XL58" s="112"/>
      <c r="XM58" s="112"/>
      <c r="XN58" s="112"/>
      <c r="XO58" s="112"/>
      <c r="XP58" s="112"/>
      <c r="XQ58" s="112"/>
      <c r="XR58" s="112"/>
      <c r="XS58" s="112"/>
      <c r="XT58" s="112"/>
      <c r="XU58" s="112"/>
      <c r="XV58" s="112"/>
      <c r="XW58" s="112"/>
      <c r="XX58" s="112"/>
      <c r="XY58" s="112"/>
      <c r="XZ58" s="112"/>
      <c r="YA58" s="112"/>
      <c r="YB58" s="112"/>
      <c r="YC58" s="112"/>
      <c r="YD58" s="112"/>
      <c r="YE58" s="112"/>
      <c r="YF58" s="112"/>
      <c r="YG58" s="112"/>
      <c r="YH58" s="112"/>
      <c r="YI58" s="112"/>
      <c r="YJ58" s="112"/>
      <c r="YK58" s="112"/>
      <c r="YL58" s="112"/>
      <c r="YM58" s="112"/>
      <c r="YN58" s="112"/>
      <c r="YO58" s="112"/>
      <c r="YP58" s="112"/>
      <c r="YQ58" s="112"/>
      <c r="YR58" s="112"/>
      <c r="YS58" s="112"/>
      <c r="YT58" s="112"/>
      <c r="YU58" s="112"/>
      <c r="YV58" s="112"/>
      <c r="YW58" s="112"/>
      <c r="YX58" s="112"/>
      <c r="YY58" s="112"/>
      <c r="YZ58" s="112"/>
      <c r="ZA58" s="112"/>
      <c r="ZB58" s="112"/>
      <c r="ZC58" s="112"/>
      <c r="ZD58" s="112"/>
      <c r="ZE58" s="112"/>
      <c r="ZF58" s="112"/>
      <c r="ZG58" s="112"/>
      <c r="ZH58" s="112"/>
      <c r="ZI58" s="112"/>
      <c r="ZJ58" s="112"/>
      <c r="ZK58" s="112"/>
      <c r="ZL58" s="112"/>
      <c r="ZM58" s="112"/>
      <c r="ZN58" s="112"/>
      <c r="ZO58" s="112"/>
      <c r="ZP58" s="112"/>
      <c r="ZQ58" s="112"/>
      <c r="ZR58" s="112"/>
      <c r="ZS58" s="112"/>
      <c r="ZT58" s="112"/>
      <c r="ZU58" s="112"/>
      <c r="ZV58" s="112"/>
      <c r="ZW58" s="112"/>
      <c r="ZX58" s="112"/>
      <c r="ZY58" s="112"/>
      <c r="ZZ58" s="112"/>
      <c r="AAA58" s="112"/>
      <c r="AAB58" s="112"/>
      <c r="AAC58" s="112"/>
      <c r="AAD58" s="112"/>
      <c r="AAE58" s="112"/>
      <c r="AAF58" s="112"/>
      <c r="AAG58" s="112"/>
      <c r="AAH58" s="112"/>
      <c r="AAI58" s="112"/>
      <c r="AAJ58" s="112"/>
      <c r="AAK58" s="112"/>
      <c r="AAL58" s="112"/>
      <c r="AAM58" s="112"/>
      <c r="AAN58" s="112"/>
      <c r="AAO58" s="112"/>
      <c r="AAP58" s="112"/>
      <c r="AAQ58" s="112"/>
      <c r="AAR58" s="112"/>
      <c r="AAS58" s="112"/>
      <c r="AAT58" s="112"/>
      <c r="AAU58" s="112"/>
      <c r="AAV58" s="112"/>
      <c r="AAW58" s="112"/>
      <c r="AAX58" s="112"/>
      <c r="AAY58" s="112"/>
      <c r="AAZ58" s="112"/>
      <c r="ABA58" s="112"/>
      <c r="ABB58" s="112"/>
      <c r="ABC58" s="112"/>
      <c r="ABD58" s="112"/>
      <c r="ABE58" s="112"/>
      <c r="ABF58" s="112"/>
      <c r="ABG58" s="112"/>
      <c r="ABH58" s="112"/>
      <c r="ABI58" s="112"/>
      <c r="ABJ58" s="112"/>
      <c r="ABK58" s="112"/>
      <c r="ABL58" s="112"/>
      <c r="ABM58" s="112"/>
      <c r="ABN58" s="112"/>
      <c r="ABO58" s="112"/>
      <c r="ABP58" s="112"/>
      <c r="ABQ58" s="112"/>
      <c r="ABR58" s="112"/>
      <c r="ABS58" s="112"/>
      <c r="ABT58" s="112"/>
      <c r="ABU58" s="112"/>
      <c r="ABV58" s="112"/>
      <c r="ABW58" s="112"/>
      <c r="ABX58" s="112"/>
      <c r="ABY58" s="112"/>
      <c r="ABZ58" s="112"/>
      <c r="ACA58" s="112"/>
      <c r="ACB58" s="112"/>
      <c r="ACC58" s="112"/>
      <c r="ACD58" s="112"/>
      <c r="ACE58" s="112"/>
      <c r="ACF58" s="112"/>
      <c r="ACG58" s="112"/>
      <c r="ACH58" s="112"/>
      <c r="ACI58" s="112"/>
      <c r="ACJ58" s="112"/>
      <c r="ACK58" s="112"/>
      <c r="ACL58" s="112"/>
      <c r="ACM58" s="112"/>
      <c r="ACN58" s="112"/>
      <c r="ACO58" s="112"/>
      <c r="ACP58" s="112"/>
      <c r="ACQ58" s="112"/>
      <c r="ACR58" s="112"/>
      <c r="ACS58" s="112"/>
      <c r="ACT58" s="112"/>
      <c r="ACU58" s="112"/>
      <c r="ACV58" s="112"/>
      <c r="ACW58" s="112"/>
      <c r="ACX58" s="112"/>
      <c r="ACY58" s="112"/>
      <c r="ACZ58" s="112"/>
      <c r="ADA58" s="112"/>
      <c r="ADB58" s="112"/>
      <c r="ADC58" s="112"/>
      <c r="ADD58" s="112"/>
      <c r="ADE58" s="112"/>
      <c r="ADF58" s="112"/>
      <c r="ADG58" s="112"/>
      <c r="ADH58" s="112"/>
      <c r="ADI58" s="112"/>
      <c r="ADJ58" s="112"/>
      <c r="ADK58" s="112"/>
      <c r="ADL58" s="112"/>
      <c r="ADM58" s="112"/>
      <c r="ADN58" s="112"/>
      <c r="ADO58" s="112"/>
      <c r="ADP58" s="112"/>
      <c r="ADQ58" s="112"/>
      <c r="ADR58" s="112"/>
      <c r="ADS58" s="112"/>
      <c r="ADT58" s="112"/>
      <c r="ADU58" s="112"/>
      <c r="ADV58" s="112"/>
      <c r="ADW58" s="112"/>
      <c r="ADX58" s="112"/>
      <c r="ADY58" s="112"/>
      <c r="ADZ58" s="112"/>
      <c r="AEA58" s="112"/>
      <c r="AEB58" s="112"/>
      <c r="AEC58" s="112"/>
      <c r="AED58" s="112"/>
      <c r="AEE58" s="112"/>
      <c r="AEF58" s="112"/>
      <c r="AEG58" s="112"/>
      <c r="AEH58" s="112"/>
      <c r="AEI58" s="112"/>
      <c r="AEJ58" s="112"/>
      <c r="AEK58" s="112"/>
      <c r="AEL58" s="112"/>
      <c r="AEM58" s="112"/>
      <c r="AEN58" s="112"/>
      <c r="AEO58" s="112"/>
      <c r="AEP58" s="112"/>
      <c r="AEQ58" s="112"/>
      <c r="AER58" s="112"/>
      <c r="AES58" s="112"/>
      <c r="AET58" s="112"/>
      <c r="AEU58" s="112"/>
      <c r="AEV58" s="112"/>
      <c r="AEW58" s="112"/>
      <c r="AEX58" s="112"/>
      <c r="AEY58" s="112"/>
      <c r="AEZ58" s="112"/>
      <c r="AFA58" s="112"/>
      <c r="AFB58" s="112"/>
      <c r="AFC58" s="112"/>
      <c r="AFD58" s="112"/>
      <c r="AFE58" s="112"/>
      <c r="AFF58" s="112"/>
      <c r="AFG58" s="112"/>
      <c r="AFH58" s="112"/>
      <c r="AFI58" s="112"/>
      <c r="AFJ58" s="112"/>
      <c r="AFK58" s="112"/>
      <c r="AFL58" s="112"/>
      <c r="AFM58" s="112"/>
      <c r="AFN58" s="112"/>
      <c r="AFO58" s="112"/>
      <c r="AFP58" s="112"/>
      <c r="AFQ58" s="112"/>
      <c r="AFR58" s="112"/>
      <c r="AFS58" s="112"/>
      <c r="AFT58" s="112"/>
      <c r="AFU58" s="112"/>
      <c r="AFV58" s="112"/>
      <c r="AFW58" s="112"/>
      <c r="AFX58" s="112"/>
      <c r="AFY58" s="112"/>
      <c r="AFZ58" s="112"/>
      <c r="AGA58" s="112"/>
      <c r="AGB58" s="112"/>
      <c r="AGC58" s="112"/>
      <c r="AGD58" s="112"/>
      <c r="AGE58" s="112"/>
      <c r="AGF58" s="112"/>
      <c r="AGG58" s="112"/>
      <c r="AGH58" s="112"/>
      <c r="AGI58" s="112"/>
      <c r="AGJ58" s="112"/>
      <c r="AGK58" s="112"/>
      <c r="AGL58" s="112"/>
      <c r="AGM58" s="112"/>
      <c r="AGN58" s="112"/>
      <c r="AGO58" s="112"/>
      <c r="AGP58" s="112"/>
      <c r="AGQ58" s="112"/>
      <c r="AGR58" s="112"/>
      <c r="AGS58" s="112"/>
      <c r="AGT58" s="112"/>
      <c r="AGU58" s="112"/>
      <c r="AGV58" s="112"/>
      <c r="AGW58" s="112"/>
      <c r="AGX58" s="112"/>
      <c r="AGY58" s="112"/>
      <c r="AGZ58" s="112"/>
      <c r="AHA58" s="112"/>
      <c r="AHB58" s="112"/>
      <c r="AHC58" s="112"/>
      <c r="AHD58" s="112"/>
      <c r="AHE58" s="112"/>
      <c r="AHF58" s="112"/>
      <c r="AHG58" s="112"/>
      <c r="AHH58" s="112"/>
      <c r="AHI58" s="112"/>
      <c r="AHJ58" s="112"/>
      <c r="AHK58" s="112"/>
      <c r="AHL58" s="112"/>
      <c r="AHM58" s="112"/>
      <c r="AHN58" s="112"/>
      <c r="AHO58" s="112"/>
      <c r="AHP58" s="112"/>
      <c r="AHQ58" s="112"/>
      <c r="AHR58" s="112"/>
      <c r="AHS58" s="112"/>
      <c r="AHT58" s="112"/>
      <c r="AHU58" s="112"/>
      <c r="AHV58" s="112"/>
      <c r="AHW58" s="112"/>
      <c r="AHX58" s="112"/>
      <c r="AHY58" s="112"/>
      <c r="AHZ58" s="112"/>
      <c r="AIA58" s="112"/>
      <c r="AIB58" s="112"/>
      <c r="AIC58" s="112"/>
      <c r="AID58" s="112"/>
      <c r="AIE58" s="112"/>
      <c r="AIF58" s="112"/>
      <c r="AIG58" s="112"/>
      <c r="AIH58" s="112"/>
      <c r="AII58" s="112"/>
      <c r="AIJ58" s="112"/>
      <c r="AIK58" s="112"/>
      <c r="AIL58" s="112"/>
      <c r="AIM58" s="112"/>
      <c r="AIN58" s="112"/>
      <c r="AIO58" s="112"/>
      <c r="AIP58" s="112"/>
      <c r="AIQ58" s="112"/>
      <c r="AIR58" s="112"/>
      <c r="AIS58" s="112"/>
      <c r="AIT58" s="112"/>
      <c r="AIU58" s="112"/>
      <c r="AIV58" s="112"/>
      <c r="AIW58" s="112"/>
      <c r="AIX58" s="112"/>
      <c r="AIY58" s="112"/>
      <c r="AIZ58" s="112"/>
      <c r="AJA58" s="112"/>
      <c r="AJB58" s="112"/>
      <c r="AJC58" s="112"/>
      <c r="AJD58" s="112"/>
      <c r="AJE58" s="112"/>
      <c r="AJF58" s="112"/>
      <c r="AJG58" s="112"/>
      <c r="AJH58" s="112"/>
      <c r="AJI58" s="112"/>
      <c r="AJJ58" s="112"/>
      <c r="AJK58" s="112"/>
      <c r="AJL58" s="112"/>
      <c r="AJM58" s="112"/>
      <c r="AJN58" s="112"/>
      <c r="AJO58" s="112"/>
      <c r="AJP58" s="112"/>
      <c r="AJQ58" s="112"/>
      <c r="AJR58" s="112"/>
      <c r="AJS58" s="112"/>
      <c r="AJT58" s="112"/>
      <c r="AJU58" s="112"/>
      <c r="AJV58" s="112"/>
      <c r="AJW58" s="112"/>
      <c r="AJX58" s="112"/>
      <c r="AJY58" s="112"/>
      <c r="AJZ58" s="112"/>
      <c r="AKA58" s="112"/>
      <c r="AKB58" s="112"/>
      <c r="AKC58" s="112"/>
      <c r="AKD58" s="112"/>
      <c r="AKE58" s="112"/>
      <c r="AKF58" s="112"/>
      <c r="AKG58" s="112"/>
      <c r="AKH58" s="112"/>
      <c r="AKI58" s="112"/>
      <c r="AKJ58" s="112"/>
      <c r="AKK58" s="112"/>
      <c r="AKL58" s="112"/>
      <c r="AKM58" s="112"/>
      <c r="AKN58" s="112"/>
      <c r="AKO58" s="112"/>
      <c r="AKP58" s="112"/>
      <c r="AKQ58" s="112"/>
      <c r="AKR58" s="112"/>
      <c r="AKS58" s="112"/>
      <c r="AKT58" s="112"/>
      <c r="AKU58" s="112"/>
      <c r="AKV58" s="112"/>
      <c r="AKW58" s="112"/>
      <c r="AKX58" s="112"/>
      <c r="AKY58" s="112"/>
      <c r="AKZ58" s="112"/>
      <c r="ALA58" s="112"/>
      <c r="ALB58" s="112"/>
      <c r="ALC58" s="112"/>
      <c r="ALD58" s="112"/>
      <c r="ALE58" s="112"/>
      <c r="ALF58" s="112"/>
      <c r="ALG58" s="112"/>
      <c r="ALH58" s="112"/>
      <c r="ALI58" s="112"/>
      <c r="ALJ58" s="112"/>
      <c r="ALK58" s="112"/>
      <c r="ALL58" s="112"/>
      <c r="ALM58" s="112"/>
      <c r="ALN58" s="112"/>
      <c r="ALO58" s="112"/>
      <c r="ALP58" s="112"/>
      <c r="ALQ58" s="112"/>
      <c r="ALR58" s="112"/>
      <c r="ALS58" s="112"/>
      <c r="ALT58" s="112"/>
      <c r="ALU58" s="112"/>
      <c r="ALV58" s="112"/>
      <c r="ALW58" s="112"/>
      <c r="ALX58" s="112"/>
      <c r="ALY58" s="112"/>
      <c r="ALZ58" s="112"/>
      <c r="AMA58" s="112"/>
      <c r="AMB58" s="112"/>
      <c r="AMC58" s="112"/>
      <c r="AMD58" s="112"/>
      <c r="AME58" s="112"/>
      <c r="AMF58" s="112"/>
      <c r="AMG58" s="112"/>
      <c r="AMH58" s="112"/>
      <c r="AMI58" s="112"/>
      <c r="AMJ58" s="112"/>
      <c r="AMK58" s="112"/>
      <c r="AML58" s="112"/>
      <c r="AMM58" s="112"/>
      <c r="AMN58" s="112"/>
      <c r="AMO58" s="112"/>
      <c r="AMP58" s="112"/>
      <c r="AMQ58" s="112"/>
      <c r="AMR58" s="112"/>
      <c r="AMS58" s="112"/>
      <c r="AMT58" s="112"/>
      <c r="AMU58" s="112"/>
      <c r="AMV58" s="112"/>
      <c r="AMW58" s="112"/>
      <c r="AMX58" s="112"/>
      <c r="AMY58" s="112"/>
      <c r="AMZ58" s="112"/>
      <c r="ANA58" s="112"/>
      <c r="ANB58" s="112"/>
      <c r="ANC58" s="112"/>
      <c r="AND58" s="112"/>
      <c r="ANE58" s="112"/>
      <c r="ANF58" s="112"/>
      <c r="ANG58" s="112"/>
      <c r="ANH58" s="112"/>
      <c r="ANI58" s="112"/>
      <c r="ANJ58" s="112"/>
      <c r="ANK58" s="112"/>
      <c r="ANL58" s="112"/>
      <c r="ANM58" s="112"/>
      <c r="ANN58" s="112"/>
      <c r="ANO58" s="112"/>
      <c r="ANP58" s="112"/>
      <c r="ANQ58" s="112"/>
      <c r="ANR58" s="112"/>
      <c r="ANS58" s="112"/>
      <c r="ANT58" s="112"/>
      <c r="ANU58" s="112"/>
      <c r="ANV58" s="112"/>
      <c r="ANW58" s="112"/>
      <c r="ANX58" s="112"/>
      <c r="ANY58" s="112"/>
      <c r="ANZ58" s="112"/>
      <c r="AOA58" s="112"/>
      <c r="AOB58" s="112"/>
      <c r="AOC58" s="112"/>
      <c r="AOD58" s="112"/>
      <c r="AOE58" s="112"/>
      <c r="AOF58" s="112"/>
      <c r="AOG58" s="112"/>
      <c r="AOH58" s="112"/>
      <c r="AOI58" s="112"/>
      <c r="AOJ58" s="112"/>
      <c r="AOK58" s="112"/>
      <c r="AOL58" s="112"/>
      <c r="AOM58" s="112"/>
      <c r="AON58" s="112"/>
      <c r="AOO58" s="112"/>
      <c r="AOP58" s="112"/>
      <c r="AOQ58" s="112"/>
      <c r="AOR58" s="112"/>
      <c r="AOS58" s="112"/>
      <c r="AOT58" s="112"/>
      <c r="AOU58" s="112"/>
      <c r="AOV58" s="112"/>
      <c r="AOW58" s="112"/>
      <c r="AOX58" s="112"/>
      <c r="AOY58" s="112"/>
      <c r="AOZ58" s="112"/>
      <c r="APA58" s="112"/>
      <c r="APB58" s="112"/>
      <c r="APC58" s="112"/>
      <c r="APD58" s="112"/>
      <c r="APE58" s="112"/>
      <c r="APF58" s="112"/>
      <c r="APG58" s="112"/>
      <c r="APH58" s="112"/>
      <c r="API58" s="112"/>
      <c r="APJ58" s="112"/>
      <c r="APK58" s="112"/>
      <c r="APL58" s="112"/>
      <c r="APM58" s="112"/>
      <c r="APN58" s="112"/>
      <c r="APO58" s="112"/>
      <c r="APP58" s="112"/>
      <c r="APQ58" s="112"/>
      <c r="APR58" s="112"/>
      <c r="APS58" s="112"/>
      <c r="APT58" s="112"/>
      <c r="APU58" s="112"/>
      <c r="APV58" s="112"/>
      <c r="APW58" s="112"/>
      <c r="APX58" s="112"/>
      <c r="APY58" s="112"/>
      <c r="APZ58" s="112"/>
      <c r="AQA58" s="112"/>
      <c r="AQB58" s="112"/>
      <c r="AQC58" s="112"/>
      <c r="AQD58" s="112"/>
      <c r="AQE58" s="112"/>
      <c r="AQF58" s="112"/>
      <c r="AQG58" s="112"/>
      <c r="AQH58" s="112"/>
      <c r="AQI58" s="112"/>
      <c r="AQJ58" s="112"/>
      <c r="AQK58" s="112"/>
      <c r="AQL58" s="112"/>
      <c r="AQM58" s="112"/>
      <c r="AQN58" s="112"/>
      <c r="AQO58" s="112"/>
      <c r="AQP58" s="112"/>
      <c r="AQQ58" s="112"/>
      <c r="AQR58" s="112"/>
      <c r="AQS58" s="112"/>
      <c r="AQT58" s="112"/>
      <c r="AQU58" s="112"/>
      <c r="AQV58" s="112"/>
      <c r="AQW58" s="112"/>
      <c r="AQX58" s="112"/>
      <c r="AQY58" s="112"/>
      <c r="AQZ58" s="112"/>
      <c r="ARA58" s="112"/>
      <c r="ARB58" s="112"/>
      <c r="ARC58" s="112"/>
      <c r="ARD58" s="112"/>
      <c r="ARE58" s="112"/>
      <c r="ARF58" s="112"/>
      <c r="ARG58" s="112"/>
      <c r="ARH58" s="112"/>
      <c r="ARI58" s="112"/>
      <c r="ARJ58" s="112"/>
      <c r="ARK58" s="112"/>
      <c r="ARL58" s="112"/>
      <c r="ARM58" s="112"/>
      <c r="ARN58" s="112"/>
      <c r="ARO58" s="112"/>
      <c r="ARP58" s="112"/>
      <c r="ARQ58" s="112"/>
      <c r="ARR58" s="112"/>
      <c r="ARS58" s="112"/>
      <c r="ART58" s="112"/>
      <c r="ARU58" s="112"/>
      <c r="ARV58" s="112"/>
      <c r="ARW58" s="112"/>
      <c r="ARX58" s="112"/>
      <c r="ARY58" s="112"/>
      <c r="ARZ58" s="112"/>
      <c r="ASA58" s="112"/>
      <c r="ASB58" s="112"/>
      <c r="ASC58" s="112"/>
      <c r="ASD58" s="112"/>
      <c r="ASE58" s="112"/>
      <c r="ASF58" s="112"/>
      <c r="ASG58" s="112"/>
      <c r="ASH58" s="112"/>
      <c r="ASI58" s="112"/>
      <c r="ASJ58" s="112"/>
      <c r="ASK58" s="112"/>
      <c r="ASL58" s="112"/>
      <c r="ASM58" s="112"/>
      <c r="ASN58" s="112"/>
      <c r="ASO58" s="112"/>
      <c r="ASP58" s="112"/>
      <c r="ASQ58" s="112"/>
      <c r="ASR58" s="112"/>
      <c r="ASS58" s="112"/>
      <c r="AST58" s="112"/>
      <c r="ASU58" s="112"/>
      <c r="ASV58" s="112"/>
      <c r="ASW58" s="112"/>
      <c r="ASX58" s="112"/>
      <c r="ASY58" s="112"/>
      <c r="ASZ58" s="112"/>
      <c r="ATA58" s="112"/>
      <c r="ATB58" s="112"/>
      <c r="ATC58" s="112"/>
      <c r="ATD58" s="112"/>
      <c r="ATE58" s="112"/>
      <c r="ATF58" s="112"/>
      <c r="ATG58" s="112"/>
      <c r="ATH58" s="112"/>
      <c r="ATI58" s="112"/>
      <c r="ATJ58" s="112"/>
      <c r="ATK58" s="112"/>
      <c r="ATL58" s="112"/>
      <c r="ATM58" s="112"/>
      <c r="ATN58" s="112"/>
      <c r="ATO58" s="112"/>
      <c r="ATP58" s="112"/>
      <c r="ATQ58" s="112"/>
      <c r="ATR58" s="112"/>
      <c r="ATS58" s="112"/>
      <c r="ATT58" s="112"/>
      <c r="ATU58" s="112"/>
      <c r="ATV58" s="112"/>
      <c r="ATW58" s="112"/>
      <c r="ATX58" s="112"/>
      <c r="ATY58" s="112"/>
      <c r="ATZ58" s="112"/>
      <c r="AUA58" s="112"/>
      <c r="AUB58" s="112"/>
      <c r="AUC58" s="112"/>
      <c r="AUD58" s="112"/>
      <c r="AUE58" s="112"/>
      <c r="AUF58" s="112"/>
      <c r="AUG58" s="112"/>
      <c r="AUH58" s="112"/>
      <c r="AUI58" s="112"/>
      <c r="AUJ58" s="112"/>
      <c r="AUK58" s="112"/>
      <c r="AUL58" s="112"/>
      <c r="AUM58" s="112"/>
      <c r="AUN58" s="112"/>
      <c r="AUO58" s="112"/>
      <c r="AUP58" s="112"/>
      <c r="AUQ58" s="112"/>
      <c r="AUR58" s="112"/>
      <c r="AUS58" s="112"/>
      <c r="AUT58" s="112"/>
      <c r="AUU58" s="112"/>
      <c r="AUV58" s="112"/>
      <c r="AUW58" s="112"/>
      <c r="AUX58" s="112"/>
      <c r="AUY58" s="112"/>
      <c r="AUZ58" s="112"/>
      <c r="AVA58" s="112"/>
      <c r="AVB58" s="112"/>
      <c r="AVC58" s="112"/>
      <c r="AVD58" s="112"/>
      <c r="AVE58" s="112"/>
      <c r="AVF58" s="112"/>
      <c r="AVG58" s="112"/>
      <c r="AVH58" s="112"/>
      <c r="AVI58" s="112"/>
      <c r="AVJ58" s="112"/>
      <c r="AVK58" s="112"/>
      <c r="AVL58" s="112"/>
      <c r="AVM58" s="112"/>
      <c r="AVN58" s="112"/>
      <c r="AVO58" s="112"/>
      <c r="AVP58" s="112"/>
      <c r="AVQ58" s="112"/>
      <c r="AVR58" s="112"/>
      <c r="AVS58" s="112"/>
      <c r="AVT58" s="112"/>
      <c r="AVU58" s="112"/>
      <c r="AVV58" s="112"/>
      <c r="AVW58" s="112"/>
      <c r="AVX58" s="112"/>
      <c r="AVY58" s="112"/>
      <c r="AVZ58" s="112"/>
      <c r="AWA58" s="112"/>
      <c r="AWB58" s="112"/>
      <c r="AWC58" s="112"/>
      <c r="AWD58" s="112"/>
      <c r="AWE58" s="112"/>
      <c r="AWF58" s="112"/>
      <c r="AWG58" s="112"/>
      <c r="AWH58" s="112"/>
      <c r="AWI58" s="112"/>
      <c r="AWJ58" s="112"/>
      <c r="AWK58" s="112"/>
      <c r="AWL58" s="112"/>
      <c r="AWM58" s="112"/>
      <c r="AWN58" s="112"/>
      <c r="AWO58" s="112"/>
      <c r="AWP58" s="112"/>
      <c r="AWQ58" s="112"/>
      <c r="AWR58" s="112"/>
      <c r="AWS58" s="112"/>
      <c r="AWT58" s="112"/>
      <c r="AWU58" s="112"/>
      <c r="AWV58" s="112"/>
      <c r="AWW58" s="112"/>
      <c r="AWX58" s="112"/>
      <c r="AWY58" s="112"/>
      <c r="AWZ58" s="112"/>
      <c r="AXA58" s="112"/>
      <c r="AXB58" s="112"/>
      <c r="AXC58" s="112"/>
      <c r="AXD58" s="112"/>
      <c r="AXE58" s="112"/>
      <c r="AXF58" s="112"/>
      <c r="AXG58" s="112"/>
      <c r="AXH58" s="112"/>
      <c r="AXI58" s="112"/>
      <c r="AXJ58" s="112"/>
      <c r="AXK58" s="112"/>
      <c r="AXL58" s="112"/>
      <c r="AXM58" s="112"/>
      <c r="AXN58" s="112"/>
      <c r="AXO58" s="112"/>
      <c r="AXP58" s="112"/>
      <c r="AXQ58" s="112"/>
      <c r="AXR58" s="112"/>
      <c r="AXS58" s="112"/>
      <c r="AXT58" s="112"/>
      <c r="AXU58" s="112"/>
      <c r="AXV58" s="112"/>
      <c r="AXW58" s="112"/>
      <c r="AXX58" s="112"/>
      <c r="AXY58" s="112"/>
      <c r="AXZ58" s="112"/>
      <c r="AYA58" s="112"/>
      <c r="AYB58" s="112"/>
      <c r="AYC58" s="112"/>
      <c r="AYD58" s="112"/>
      <c r="AYE58" s="112"/>
      <c r="AYF58" s="112"/>
      <c r="AYG58" s="112"/>
      <c r="AYH58" s="112"/>
      <c r="AYI58" s="112"/>
      <c r="AYJ58" s="112"/>
      <c r="AYK58" s="112"/>
      <c r="AYL58" s="112"/>
      <c r="AYM58" s="112"/>
      <c r="AYN58" s="112"/>
      <c r="AYO58" s="112"/>
      <c r="AYP58" s="112"/>
      <c r="AYQ58" s="112"/>
      <c r="AYR58" s="112"/>
      <c r="AYS58" s="112"/>
      <c r="AYT58" s="112"/>
      <c r="AYU58" s="112"/>
      <c r="AYV58" s="112"/>
      <c r="AYW58" s="112"/>
      <c r="AYX58" s="112"/>
      <c r="AYY58" s="112"/>
      <c r="AYZ58" s="112"/>
      <c r="AZA58" s="112"/>
      <c r="AZB58" s="112"/>
      <c r="AZC58" s="112"/>
      <c r="AZD58" s="112"/>
      <c r="AZE58" s="112"/>
      <c r="AZF58" s="112"/>
      <c r="AZG58" s="112"/>
      <c r="AZH58" s="112"/>
      <c r="AZI58" s="112"/>
      <c r="AZJ58" s="112"/>
      <c r="AZK58" s="112"/>
      <c r="AZL58" s="112"/>
      <c r="AZM58" s="112"/>
      <c r="AZN58" s="112"/>
      <c r="AZO58" s="112"/>
      <c r="AZP58" s="112"/>
      <c r="AZQ58" s="112"/>
      <c r="AZR58" s="112"/>
      <c r="AZS58" s="112"/>
      <c r="AZT58" s="112"/>
      <c r="AZU58" s="112"/>
      <c r="AZV58" s="112"/>
      <c r="AZW58" s="112"/>
      <c r="AZX58" s="112"/>
      <c r="AZY58" s="112"/>
      <c r="AZZ58" s="112"/>
      <c r="BAA58" s="112"/>
      <c r="BAB58" s="112"/>
      <c r="BAC58" s="112"/>
      <c r="BAD58" s="112"/>
      <c r="BAE58" s="112"/>
      <c r="BAF58" s="112"/>
      <c r="BAG58" s="112"/>
      <c r="BAH58" s="112"/>
      <c r="BAI58" s="112"/>
      <c r="BAJ58" s="112"/>
      <c r="BAK58" s="112"/>
      <c r="BAL58" s="112"/>
      <c r="BAM58" s="112"/>
      <c r="BAN58" s="112"/>
      <c r="BAO58" s="112"/>
      <c r="BAP58" s="112"/>
      <c r="BAQ58" s="112"/>
      <c r="BAR58" s="112"/>
      <c r="BAS58" s="112"/>
      <c r="BAT58" s="112"/>
      <c r="BAU58" s="112"/>
      <c r="BAV58" s="112"/>
      <c r="BAW58" s="112"/>
      <c r="BAX58" s="112"/>
      <c r="BAY58" s="112"/>
      <c r="BAZ58" s="112"/>
      <c r="BBA58" s="112"/>
      <c r="BBB58" s="112"/>
      <c r="BBC58" s="112"/>
      <c r="BBD58" s="112"/>
      <c r="BBE58" s="112"/>
      <c r="BBF58" s="112"/>
      <c r="BBG58" s="112"/>
      <c r="BBH58" s="112"/>
      <c r="BBI58" s="112"/>
      <c r="BBJ58" s="112"/>
      <c r="BBK58" s="112"/>
      <c r="BBL58" s="112"/>
      <c r="BBM58" s="112"/>
      <c r="BBN58" s="112"/>
      <c r="BBO58" s="112"/>
      <c r="BBP58" s="112"/>
      <c r="BBQ58" s="112"/>
      <c r="BBR58" s="112"/>
      <c r="BBS58" s="112"/>
      <c r="BBT58" s="112"/>
      <c r="BBU58" s="112"/>
      <c r="BBV58" s="112"/>
      <c r="BBW58" s="112"/>
      <c r="BBX58" s="112"/>
      <c r="BBY58" s="112"/>
      <c r="BBZ58" s="112"/>
      <c r="BCA58" s="112"/>
      <c r="BCB58" s="112"/>
      <c r="BCC58" s="112"/>
      <c r="BCD58" s="112"/>
      <c r="BCE58" s="112"/>
      <c r="BCF58" s="112"/>
      <c r="BCG58" s="112"/>
      <c r="BCH58" s="112"/>
      <c r="BCI58" s="112"/>
      <c r="BCJ58" s="112"/>
      <c r="BCK58" s="112"/>
      <c r="BCL58" s="112"/>
      <c r="BCM58" s="112"/>
      <c r="BCN58" s="112"/>
      <c r="BCO58" s="112"/>
      <c r="BCP58" s="112"/>
      <c r="BCQ58" s="112"/>
      <c r="BCR58" s="112"/>
      <c r="BCS58" s="112"/>
      <c r="BCT58" s="112"/>
      <c r="BCU58" s="112"/>
      <c r="BCV58" s="112"/>
      <c r="BCW58" s="112"/>
      <c r="BCX58" s="112"/>
      <c r="BCY58" s="112"/>
      <c r="BCZ58" s="112"/>
      <c r="BDA58" s="112"/>
      <c r="BDB58" s="112"/>
      <c r="BDC58" s="112"/>
      <c r="BDD58" s="112"/>
      <c r="BDE58" s="112"/>
      <c r="BDF58" s="112"/>
      <c r="BDG58" s="112"/>
      <c r="BDH58" s="112"/>
      <c r="BDI58" s="112"/>
      <c r="BDJ58" s="112"/>
      <c r="BDK58" s="112"/>
      <c r="BDL58" s="112"/>
      <c r="BDM58" s="112"/>
      <c r="BDN58" s="112"/>
      <c r="BDO58" s="112"/>
      <c r="BDP58" s="112"/>
      <c r="BDQ58" s="112"/>
      <c r="BDR58" s="112"/>
      <c r="BDS58" s="112"/>
      <c r="BDT58" s="112"/>
      <c r="BDU58" s="112"/>
      <c r="BDV58" s="112"/>
      <c r="BDW58" s="112"/>
      <c r="BDX58" s="112"/>
      <c r="BDY58" s="112"/>
      <c r="BDZ58" s="112"/>
      <c r="BEA58" s="112"/>
      <c r="BEB58" s="112"/>
      <c r="BEC58" s="112"/>
      <c r="BED58" s="112"/>
      <c r="BEE58" s="112"/>
      <c r="BEF58" s="112"/>
      <c r="BEG58" s="112"/>
      <c r="BEH58" s="112"/>
      <c r="BEI58" s="112"/>
      <c r="BEJ58" s="112"/>
      <c r="BEK58" s="112"/>
      <c r="BEL58" s="112"/>
      <c r="BEM58" s="112"/>
      <c r="BEN58" s="112"/>
      <c r="BEO58" s="112"/>
      <c r="BEP58" s="112"/>
      <c r="BEQ58" s="112"/>
      <c r="BER58" s="112"/>
      <c r="BES58" s="112"/>
      <c r="BET58" s="112"/>
      <c r="BEU58" s="112"/>
      <c r="BEV58" s="112"/>
      <c r="BEW58" s="112"/>
      <c r="BEX58" s="112"/>
      <c r="BEY58" s="112"/>
      <c r="BEZ58" s="112"/>
      <c r="BFA58" s="112"/>
      <c r="BFB58" s="112"/>
      <c r="BFC58" s="112"/>
      <c r="BFD58" s="112"/>
      <c r="BFE58" s="112"/>
      <c r="BFF58" s="112"/>
      <c r="BFG58" s="112"/>
      <c r="BFH58" s="112"/>
      <c r="BFI58" s="112"/>
      <c r="BFJ58" s="112"/>
      <c r="BFK58" s="112"/>
      <c r="BFL58" s="112"/>
      <c r="BFM58" s="112"/>
      <c r="BFN58" s="112"/>
      <c r="BFO58" s="112"/>
      <c r="BFP58" s="112"/>
      <c r="BFQ58" s="112"/>
      <c r="BFR58" s="112"/>
      <c r="BFS58" s="112"/>
      <c r="BFT58" s="112"/>
      <c r="BFU58" s="112"/>
      <c r="BFV58" s="112"/>
      <c r="BFW58" s="112"/>
      <c r="BFX58" s="112"/>
      <c r="BFY58" s="112"/>
      <c r="BFZ58" s="112"/>
      <c r="BGA58" s="112"/>
      <c r="BGB58" s="112"/>
      <c r="BGC58" s="112"/>
      <c r="BGD58" s="112"/>
      <c r="BGE58" s="112"/>
      <c r="BGF58" s="112"/>
      <c r="BGG58" s="112"/>
      <c r="BGH58" s="112"/>
      <c r="BGI58" s="112"/>
      <c r="BGJ58" s="112"/>
      <c r="BGK58" s="112"/>
      <c r="BGL58" s="112"/>
      <c r="BGM58" s="112"/>
      <c r="BGN58" s="112"/>
      <c r="BGO58" s="112"/>
      <c r="BGP58" s="112"/>
      <c r="BGQ58" s="112"/>
      <c r="BGR58" s="112"/>
      <c r="BGS58" s="112"/>
      <c r="BGT58" s="112"/>
      <c r="BGU58" s="112"/>
      <c r="BGV58" s="112"/>
      <c r="BGW58" s="112"/>
      <c r="BGX58" s="112"/>
      <c r="BGY58" s="112"/>
      <c r="BGZ58" s="112"/>
      <c r="BHA58" s="112"/>
      <c r="BHB58" s="112"/>
      <c r="BHC58" s="112"/>
      <c r="BHD58" s="112"/>
      <c r="BHE58" s="112"/>
      <c r="BHF58" s="112"/>
      <c r="BHG58" s="112"/>
      <c r="BHH58" s="112"/>
      <c r="BHI58" s="112"/>
      <c r="BHJ58" s="112"/>
      <c r="BHK58" s="112"/>
      <c r="BHL58" s="112"/>
      <c r="BHM58" s="112"/>
      <c r="BHN58" s="112"/>
      <c r="BHO58" s="112"/>
      <c r="BHP58" s="112"/>
      <c r="BHQ58" s="112"/>
      <c r="BHR58" s="112"/>
      <c r="BHS58" s="112"/>
      <c r="BHT58" s="112"/>
      <c r="BHU58" s="112"/>
      <c r="BHV58" s="112"/>
      <c r="BHW58" s="112"/>
      <c r="BHX58" s="112"/>
      <c r="BHY58" s="112"/>
      <c r="BHZ58" s="112"/>
      <c r="BIA58" s="112"/>
      <c r="BIB58" s="112"/>
      <c r="BIC58" s="112"/>
      <c r="BID58" s="112"/>
      <c r="BIE58" s="112"/>
      <c r="BIF58" s="112"/>
      <c r="BIG58" s="112"/>
      <c r="BIH58" s="112"/>
      <c r="BII58" s="112"/>
      <c r="BIJ58" s="112"/>
      <c r="BIK58" s="112"/>
      <c r="BIL58" s="112"/>
      <c r="BIM58" s="112"/>
      <c r="BIN58" s="112"/>
      <c r="BIO58" s="112"/>
      <c r="BIP58" s="112"/>
      <c r="BIQ58" s="112"/>
      <c r="BIR58" s="112"/>
      <c r="BIS58" s="112"/>
      <c r="BIT58" s="112"/>
      <c r="BIU58" s="112"/>
      <c r="BIV58" s="112"/>
      <c r="BIW58" s="112"/>
      <c r="BIX58" s="112"/>
      <c r="BIY58" s="112"/>
      <c r="BIZ58" s="112"/>
      <c r="BJA58" s="112"/>
      <c r="BJB58" s="112"/>
      <c r="BJC58" s="112"/>
      <c r="BJD58" s="112"/>
      <c r="BJE58" s="112"/>
      <c r="BJF58" s="112"/>
      <c r="BJG58" s="112"/>
      <c r="BJH58" s="112"/>
      <c r="BJI58" s="112"/>
      <c r="BJJ58" s="112"/>
      <c r="BJK58" s="112"/>
      <c r="BJL58" s="112"/>
      <c r="BJM58" s="112"/>
      <c r="BJN58" s="112"/>
      <c r="BJO58" s="112"/>
      <c r="BJP58" s="112"/>
      <c r="BJQ58" s="112"/>
      <c r="BJR58" s="112"/>
      <c r="BJS58" s="112"/>
      <c r="BJT58" s="112"/>
      <c r="BJU58" s="112"/>
      <c r="BJV58" s="112"/>
      <c r="BJW58" s="112"/>
      <c r="BJX58" s="112"/>
      <c r="BJY58" s="112"/>
      <c r="BJZ58" s="112"/>
      <c r="BKA58" s="112"/>
      <c r="BKB58" s="112"/>
      <c r="BKC58" s="112"/>
      <c r="BKD58" s="112"/>
      <c r="BKE58" s="112"/>
      <c r="BKF58" s="112"/>
      <c r="BKG58" s="112"/>
      <c r="BKH58" s="112"/>
      <c r="BKI58" s="112"/>
      <c r="BKJ58" s="112"/>
      <c r="BKK58" s="112"/>
      <c r="BKL58" s="112"/>
      <c r="BKM58" s="112"/>
      <c r="BKN58" s="112"/>
      <c r="BKO58" s="112"/>
      <c r="BKP58" s="112"/>
      <c r="BKQ58" s="112"/>
      <c r="BKR58" s="112"/>
      <c r="BKS58" s="112"/>
      <c r="BKT58" s="112"/>
      <c r="BKU58" s="112"/>
      <c r="BKV58" s="112"/>
      <c r="BKW58" s="112"/>
      <c r="BKX58" s="112"/>
      <c r="BKY58" s="112"/>
      <c r="BKZ58" s="112"/>
      <c r="BLA58" s="112"/>
      <c r="BLB58" s="112"/>
      <c r="BLC58" s="112"/>
      <c r="BLD58" s="112"/>
      <c r="BLE58" s="112"/>
      <c r="BLF58" s="112"/>
      <c r="BLG58" s="112"/>
      <c r="BLH58" s="112"/>
      <c r="BLI58" s="112"/>
      <c r="BLJ58" s="112"/>
      <c r="BLK58" s="112"/>
      <c r="BLL58" s="112"/>
      <c r="BLM58" s="112"/>
      <c r="BLN58" s="112"/>
      <c r="BLO58" s="112"/>
      <c r="BLP58" s="112"/>
      <c r="BLQ58" s="112"/>
      <c r="BLR58" s="112"/>
      <c r="BLS58" s="112"/>
      <c r="BLT58" s="112"/>
      <c r="BLU58" s="112"/>
      <c r="BLV58" s="112"/>
      <c r="BLW58" s="112"/>
      <c r="BLX58" s="112"/>
      <c r="BLY58" s="112"/>
      <c r="BLZ58" s="112"/>
      <c r="BMA58" s="112"/>
      <c r="BMB58" s="112"/>
      <c r="BMC58" s="112"/>
      <c r="BMD58" s="112"/>
      <c r="BME58" s="112"/>
      <c r="BMF58" s="112"/>
      <c r="BMG58" s="112"/>
      <c r="BMH58" s="112"/>
      <c r="BMI58" s="112"/>
      <c r="BMJ58" s="112"/>
      <c r="BMK58" s="112"/>
      <c r="BML58" s="112"/>
      <c r="BMM58" s="112"/>
      <c r="BMN58" s="112"/>
      <c r="BMO58" s="112"/>
      <c r="BMP58" s="112"/>
      <c r="BMQ58" s="112"/>
      <c r="BMR58" s="112"/>
      <c r="BMS58" s="112"/>
      <c r="BMT58" s="112"/>
      <c r="BMU58" s="112"/>
      <c r="BMV58" s="112"/>
      <c r="BMW58" s="112"/>
      <c r="BMX58" s="112"/>
      <c r="BMY58" s="112"/>
      <c r="BMZ58" s="112"/>
      <c r="BNA58" s="112"/>
      <c r="BNB58" s="112"/>
      <c r="BNC58" s="112"/>
      <c r="BND58" s="112"/>
      <c r="BNE58" s="112"/>
      <c r="BNF58" s="112"/>
      <c r="BNG58" s="112"/>
      <c r="BNH58" s="112"/>
      <c r="BNI58" s="112"/>
      <c r="BNJ58" s="112"/>
      <c r="BNK58" s="112"/>
      <c r="BNL58" s="112"/>
      <c r="BNM58" s="112"/>
      <c r="BNN58" s="112"/>
      <c r="BNO58" s="112"/>
      <c r="BNP58" s="112"/>
      <c r="BNQ58" s="112"/>
      <c r="BNR58" s="112"/>
      <c r="BNS58" s="112"/>
      <c r="BNT58" s="112"/>
      <c r="BNU58" s="112"/>
      <c r="BNV58" s="112"/>
      <c r="BNW58" s="112"/>
      <c r="BNX58" s="112"/>
      <c r="BNY58" s="112"/>
      <c r="BNZ58" s="112"/>
      <c r="BOA58" s="112"/>
      <c r="BOB58" s="112"/>
      <c r="BOC58" s="112"/>
      <c r="BOD58" s="112"/>
      <c r="BOE58" s="112"/>
      <c r="BOF58" s="112"/>
      <c r="BOG58" s="112"/>
      <c r="BOH58" s="112"/>
      <c r="BOI58" s="112"/>
      <c r="BOJ58" s="112"/>
      <c r="BOK58" s="112"/>
      <c r="BOL58" s="112"/>
      <c r="BOM58" s="112"/>
      <c r="BON58" s="112"/>
      <c r="BOO58" s="112"/>
      <c r="BOP58" s="112"/>
      <c r="BOQ58" s="112"/>
      <c r="BOR58" s="112"/>
      <c r="BOS58" s="112"/>
      <c r="BOT58" s="112"/>
      <c r="BOU58" s="112"/>
      <c r="BOV58" s="112"/>
      <c r="BOW58" s="112"/>
      <c r="BOX58" s="112"/>
      <c r="BOY58" s="112"/>
      <c r="BOZ58" s="112"/>
      <c r="BPA58" s="112"/>
      <c r="BPB58" s="112"/>
      <c r="BPC58" s="112"/>
      <c r="BPD58" s="112"/>
      <c r="BPE58" s="112"/>
      <c r="BPF58" s="112"/>
      <c r="BPG58" s="112"/>
      <c r="BPH58" s="112"/>
      <c r="BPI58" s="112"/>
      <c r="BPJ58" s="112"/>
      <c r="BPK58" s="112"/>
      <c r="BPL58" s="112"/>
      <c r="BPM58" s="112"/>
      <c r="BPN58" s="112"/>
      <c r="BPO58" s="112"/>
      <c r="BPP58" s="112"/>
      <c r="BPQ58" s="112"/>
      <c r="BPR58" s="112"/>
      <c r="BPS58" s="112"/>
      <c r="BPT58" s="112"/>
      <c r="BPU58" s="112"/>
      <c r="BPV58" s="112"/>
      <c r="BPW58" s="112"/>
      <c r="BPX58" s="112"/>
      <c r="BPY58" s="112"/>
      <c r="BPZ58" s="112"/>
      <c r="BQA58" s="112"/>
      <c r="BQB58" s="112"/>
      <c r="BQC58" s="112"/>
      <c r="BQD58" s="112"/>
      <c r="BQE58" s="112"/>
      <c r="BQF58" s="112"/>
      <c r="BQG58" s="112"/>
      <c r="BQH58" s="112"/>
      <c r="BQI58" s="112"/>
      <c r="BQJ58" s="112"/>
      <c r="BQK58" s="112"/>
      <c r="BQL58" s="112"/>
      <c r="BQM58" s="112"/>
      <c r="BQN58" s="112"/>
      <c r="BQO58" s="112"/>
      <c r="BQP58" s="112"/>
      <c r="BQQ58" s="112"/>
      <c r="BQR58" s="112"/>
      <c r="BQS58" s="112"/>
      <c r="BQT58" s="112"/>
      <c r="BQU58" s="112"/>
      <c r="BQV58" s="112"/>
      <c r="BQW58" s="112"/>
      <c r="BQX58" s="112"/>
      <c r="BQY58" s="112"/>
      <c r="BQZ58" s="112"/>
      <c r="BRA58" s="112"/>
      <c r="BRB58" s="112"/>
      <c r="BRC58" s="112"/>
      <c r="BRD58" s="112"/>
      <c r="BRE58" s="112"/>
      <c r="BRF58" s="112"/>
      <c r="BRG58" s="112"/>
      <c r="BRH58" s="112"/>
      <c r="BRI58" s="112"/>
      <c r="BRJ58" s="112"/>
      <c r="BRK58" s="112"/>
      <c r="BRL58" s="112"/>
      <c r="BRM58" s="112"/>
      <c r="BRN58" s="112"/>
      <c r="BRO58" s="112"/>
      <c r="BRP58" s="112"/>
      <c r="BRQ58" s="112"/>
      <c r="BRR58" s="112"/>
      <c r="BRS58" s="112"/>
      <c r="BRT58" s="112"/>
      <c r="BRU58" s="112"/>
      <c r="BRV58" s="112"/>
      <c r="BRW58" s="112"/>
      <c r="BRX58" s="112"/>
      <c r="BRY58" s="112"/>
      <c r="BRZ58" s="112"/>
      <c r="BSA58" s="112"/>
      <c r="BSB58" s="112"/>
      <c r="BSC58" s="112"/>
      <c r="BSD58" s="112"/>
      <c r="BSE58" s="112"/>
      <c r="BSF58" s="112"/>
      <c r="BSG58" s="112"/>
      <c r="BSH58" s="112"/>
      <c r="BSI58" s="112"/>
      <c r="BSJ58" s="112"/>
      <c r="BSK58" s="112"/>
      <c r="BSL58" s="112"/>
      <c r="BSM58" s="112"/>
      <c r="BSN58" s="112"/>
      <c r="BSO58" s="112"/>
      <c r="BSP58" s="112"/>
      <c r="BSQ58" s="112"/>
      <c r="BSR58" s="112"/>
      <c r="BSS58" s="112"/>
      <c r="BST58" s="112"/>
      <c r="BSU58" s="112"/>
      <c r="BSV58" s="112"/>
      <c r="BSW58" s="112"/>
      <c r="BSX58" s="112"/>
      <c r="BSY58" s="112"/>
      <c r="BSZ58" s="112"/>
      <c r="BTA58" s="112"/>
      <c r="BTB58" s="112"/>
      <c r="BTC58" s="112"/>
      <c r="BTD58" s="112"/>
      <c r="BTE58" s="112"/>
      <c r="BTF58" s="112"/>
      <c r="BTG58" s="112"/>
      <c r="BTH58" s="112"/>
      <c r="BTI58" s="112"/>
      <c r="BTJ58" s="112"/>
      <c r="BTK58" s="112"/>
      <c r="BTL58" s="112"/>
      <c r="BTM58" s="112"/>
      <c r="BTN58" s="112"/>
      <c r="BTO58" s="112"/>
      <c r="BTP58" s="112"/>
      <c r="BTQ58" s="112"/>
      <c r="BTR58" s="112"/>
      <c r="BTS58" s="112"/>
      <c r="BTT58" s="112"/>
      <c r="BTU58" s="112"/>
      <c r="BTV58" s="112"/>
      <c r="BTW58" s="112"/>
      <c r="BTX58" s="112"/>
      <c r="BTY58" s="112"/>
      <c r="BTZ58" s="112"/>
      <c r="BUA58" s="112"/>
      <c r="BUB58" s="112"/>
      <c r="BUC58" s="112"/>
      <c r="BUD58" s="112"/>
      <c r="BUE58" s="112"/>
      <c r="BUF58" s="112"/>
      <c r="BUG58" s="112"/>
      <c r="BUH58" s="112"/>
      <c r="BUI58" s="112"/>
      <c r="BUJ58" s="112"/>
      <c r="BUK58" s="112"/>
      <c r="BUL58" s="112"/>
      <c r="BUM58" s="112"/>
      <c r="BUN58" s="112"/>
      <c r="BUO58" s="112"/>
      <c r="BUP58" s="112"/>
      <c r="BUQ58" s="112"/>
      <c r="BUR58" s="112"/>
      <c r="BUS58" s="112"/>
      <c r="BUT58" s="112"/>
      <c r="BUU58" s="112"/>
      <c r="BUV58" s="112"/>
      <c r="BUW58" s="112"/>
      <c r="BUX58" s="112"/>
      <c r="BUY58" s="112"/>
      <c r="BUZ58" s="112"/>
      <c r="BVA58" s="112"/>
      <c r="BVB58" s="112"/>
      <c r="BVC58" s="112"/>
      <c r="BVD58" s="112"/>
      <c r="BVE58" s="112"/>
      <c r="BVF58" s="112"/>
      <c r="BVG58" s="112"/>
      <c r="BVH58" s="112"/>
      <c r="BVI58" s="112"/>
      <c r="BVJ58" s="112"/>
      <c r="BVK58" s="112"/>
      <c r="BVL58" s="112"/>
      <c r="BVM58" s="112"/>
      <c r="BVN58" s="112"/>
      <c r="BVO58" s="112"/>
      <c r="BVP58" s="112"/>
      <c r="BVQ58" s="112"/>
      <c r="BVR58" s="112"/>
      <c r="BVS58" s="112"/>
      <c r="BVT58" s="112"/>
      <c r="BVU58" s="112"/>
      <c r="BVV58" s="112"/>
      <c r="BVW58" s="112"/>
      <c r="BVX58" s="112"/>
      <c r="BVY58" s="112"/>
      <c r="BVZ58" s="112"/>
      <c r="BWA58" s="112"/>
      <c r="BWB58" s="112"/>
      <c r="BWC58" s="112"/>
      <c r="BWD58" s="112"/>
      <c r="BWE58" s="112"/>
      <c r="BWF58" s="112"/>
      <c r="BWG58" s="112"/>
      <c r="BWH58" s="112"/>
      <c r="BWI58" s="112"/>
      <c r="BWJ58" s="112"/>
      <c r="BWK58" s="112"/>
      <c r="BWL58" s="112"/>
      <c r="BWM58" s="112"/>
      <c r="BWN58" s="112"/>
      <c r="BWO58" s="112"/>
      <c r="BWP58" s="112"/>
      <c r="BWQ58" s="112"/>
      <c r="BWR58" s="112"/>
      <c r="BWS58" s="112"/>
      <c r="BWT58" s="112"/>
      <c r="BWU58" s="112"/>
      <c r="BWV58" s="112"/>
      <c r="BWW58" s="112"/>
      <c r="BWX58" s="112"/>
      <c r="BWY58" s="112"/>
      <c r="BWZ58" s="112"/>
      <c r="BXA58" s="112"/>
      <c r="BXB58" s="112"/>
      <c r="BXC58" s="112"/>
      <c r="BXD58" s="112"/>
      <c r="BXE58" s="112"/>
      <c r="BXF58" s="112"/>
      <c r="BXG58" s="112"/>
      <c r="BXH58" s="112"/>
      <c r="BXI58" s="112"/>
      <c r="BXJ58" s="112"/>
      <c r="BXK58" s="112"/>
      <c r="BXL58" s="112"/>
      <c r="BXM58" s="112"/>
      <c r="BXN58" s="112"/>
      <c r="BXO58" s="112"/>
      <c r="BXP58" s="112"/>
      <c r="BXQ58" s="112"/>
      <c r="BXR58" s="112"/>
      <c r="BXS58" s="112"/>
      <c r="BXT58" s="112"/>
      <c r="BXU58" s="112"/>
      <c r="BXV58" s="112"/>
      <c r="BXW58" s="112"/>
      <c r="BXX58" s="112"/>
      <c r="BXY58" s="112"/>
      <c r="BXZ58" s="112"/>
      <c r="BYA58" s="112"/>
      <c r="BYB58" s="112"/>
      <c r="BYC58" s="112"/>
      <c r="BYD58" s="112"/>
      <c r="BYE58" s="112"/>
      <c r="BYF58" s="112"/>
      <c r="BYG58" s="112"/>
      <c r="BYH58" s="112"/>
      <c r="BYI58" s="112"/>
      <c r="BYJ58" s="112"/>
      <c r="BYK58" s="112"/>
      <c r="BYL58" s="112"/>
      <c r="BYM58" s="112"/>
      <c r="BYN58" s="112"/>
      <c r="BYO58" s="112"/>
      <c r="BYP58" s="112"/>
      <c r="BYQ58" s="112"/>
      <c r="BYR58" s="112"/>
      <c r="BYS58" s="112"/>
      <c r="BYT58" s="112"/>
      <c r="BYU58" s="112"/>
      <c r="BYV58" s="112"/>
      <c r="BYW58" s="112"/>
      <c r="BYX58" s="112"/>
      <c r="BYY58" s="112"/>
      <c r="BYZ58" s="112"/>
      <c r="BZA58" s="112"/>
      <c r="BZB58" s="112"/>
      <c r="BZC58" s="112"/>
      <c r="BZD58" s="112"/>
      <c r="BZE58" s="112"/>
      <c r="BZF58" s="112"/>
      <c r="BZG58" s="112"/>
      <c r="BZH58" s="112"/>
      <c r="BZI58" s="112"/>
      <c r="BZJ58" s="112"/>
      <c r="BZK58" s="112"/>
      <c r="BZL58" s="112"/>
      <c r="BZM58" s="112"/>
      <c r="BZN58" s="112"/>
      <c r="BZO58" s="112"/>
      <c r="BZP58" s="112"/>
      <c r="BZQ58" s="112"/>
      <c r="BZR58" s="112"/>
      <c r="BZS58" s="112"/>
      <c r="BZT58" s="112"/>
      <c r="BZU58" s="112"/>
      <c r="BZV58" s="112"/>
      <c r="BZW58" s="112"/>
      <c r="BZX58" s="112"/>
      <c r="BZY58" s="112"/>
      <c r="BZZ58" s="112"/>
      <c r="CAA58" s="112"/>
      <c r="CAB58" s="112"/>
      <c r="CAC58" s="112"/>
      <c r="CAD58" s="112"/>
      <c r="CAE58" s="112"/>
      <c r="CAF58" s="112"/>
      <c r="CAG58" s="112"/>
      <c r="CAH58" s="112"/>
      <c r="CAI58" s="112"/>
      <c r="CAJ58" s="112"/>
      <c r="CAK58" s="112"/>
      <c r="CAL58" s="112"/>
      <c r="CAM58" s="112"/>
      <c r="CAN58" s="112"/>
      <c r="CAO58" s="112"/>
      <c r="CAP58" s="112"/>
      <c r="CAQ58" s="112"/>
      <c r="CAR58" s="112"/>
      <c r="CAS58" s="112"/>
      <c r="CAT58" s="112"/>
      <c r="CAU58" s="112"/>
      <c r="CAV58" s="112"/>
      <c r="CAW58" s="112"/>
      <c r="CAX58" s="112"/>
      <c r="CAY58" s="112"/>
      <c r="CAZ58" s="112"/>
      <c r="CBA58" s="112"/>
      <c r="CBB58" s="112"/>
      <c r="CBC58" s="112"/>
      <c r="CBD58" s="112"/>
      <c r="CBE58" s="112"/>
      <c r="CBF58" s="112"/>
      <c r="CBG58" s="112"/>
      <c r="CBH58" s="112"/>
      <c r="CBI58" s="112"/>
      <c r="CBJ58" s="112"/>
      <c r="CBK58" s="112"/>
      <c r="CBL58" s="112"/>
      <c r="CBM58" s="112"/>
      <c r="CBN58" s="112"/>
      <c r="CBO58" s="112"/>
      <c r="CBP58" s="112"/>
      <c r="CBQ58" s="112"/>
      <c r="CBR58" s="112"/>
      <c r="CBS58" s="112"/>
      <c r="CBT58" s="112"/>
      <c r="CBU58" s="112"/>
      <c r="CBV58" s="112"/>
      <c r="CBW58" s="112"/>
      <c r="CBX58" s="112"/>
      <c r="CBY58" s="112"/>
      <c r="CBZ58" s="112"/>
      <c r="CCA58" s="112"/>
      <c r="CCB58" s="112"/>
      <c r="CCC58" s="112"/>
      <c r="CCD58" s="112"/>
      <c r="CCE58" s="112"/>
      <c r="CCF58" s="112"/>
      <c r="CCG58" s="112"/>
      <c r="CCH58" s="112"/>
      <c r="CCI58" s="112"/>
      <c r="CCJ58" s="112"/>
      <c r="CCK58" s="112"/>
      <c r="CCL58" s="112"/>
      <c r="CCM58" s="112"/>
      <c r="CCN58" s="112"/>
      <c r="CCO58" s="112"/>
      <c r="CCP58" s="112"/>
      <c r="CCQ58" s="112"/>
      <c r="CCR58" s="112"/>
      <c r="CCS58" s="112"/>
      <c r="CCT58" s="112"/>
      <c r="CCU58" s="112"/>
      <c r="CCV58" s="112"/>
      <c r="CCW58" s="112"/>
      <c r="CCX58" s="112"/>
      <c r="CCY58" s="112"/>
      <c r="CCZ58" s="112"/>
      <c r="CDA58" s="112"/>
      <c r="CDB58" s="112"/>
      <c r="CDC58" s="112"/>
      <c r="CDD58" s="112"/>
      <c r="CDE58" s="112"/>
      <c r="CDF58" s="112"/>
      <c r="CDG58" s="112"/>
      <c r="CDH58" s="112"/>
      <c r="CDI58" s="112"/>
      <c r="CDJ58" s="112"/>
      <c r="CDK58" s="112"/>
      <c r="CDL58" s="112"/>
      <c r="CDM58" s="112"/>
      <c r="CDN58" s="112"/>
      <c r="CDO58" s="112"/>
      <c r="CDP58" s="112"/>
      <c r="CDQ58" s="112"/>
      <c r="CDR58" s="112"/>
      <c r="CDS58" s="112"/>
      <c r="CDT58" s="112"/>
      <c r="CDU58" s="112"/>
      <c r="CDV58" s="112"/>
      <c r="CDW58" s="112"/>
      <c r="CDX58" s="112"/>
      <c r="CDY58" s="112"/>
      <c r="CDZ58" s="112"/>
      <c r="CEA58" s="112"/>
      <c r="CEB58" s="112"/>
      <c r="CEC58" s="112"/>
      <c r="CED58" s="112"/>
      <c r="CEE58" s="112"/>
      <c r="CEF58" s="112"/>
      <c r="CEG58" s="112"/>
      <c r="CEH58" s="112"/>
      <c r="CEI58" s="112"/>
      <c r="CEJ58" s="112"/>
      <c r="CEK58" s="112"/>
      <c r="CEL58" s="112"/>
      <c r="CEM58" s="112"/>
      <c r="CEN58" s="112"/>
      <c r="CEO58" s="112"/>
      <c r="CEP58" s="112"/>
      <c r="CEQ58" s="112"/>
      <c r="CER58" s="112"/>
      <c r="CES58" s="112"/>
      <c r="CET58" s="112"/>
      <c r="CEU58" s="112"/>
      <c r="CEV58" s="112"/>
      <c r="CEW58" s="112"/>
      <c r="CEX58" s="112"/>
      <c r="CEY58" s="112"/>
      <c r="CEZ58" s="112"/>
      <c r="CFA58" s="112"/>
      <c r="CFB58" s="112"/>
      <c r="CFC58" s="112"/>
      <c r="CFD58" s="112"/>
      <c r="CFE58" s="112"/>
      <c r="CFF58" s="112"/>
      <c r="CFG58" s="112"/>
      <c r="CFH58" s="112"/>
      <c r="CFI58" s="112"/>
      <c r="CFJ58" s="112"/>
      <c r="CFK58" s="112"/>
      <c r="CFL58" s="112"/>
      <c r="CFM58" s="112"/>
      <c r="CFN58" s="112"/>
      <c r="CFO58" s="112"/>
      <c r="CFP58" s="112"/>
      <c r="CFQ58" s="112"/>
      <c r="CFR58" s="112"/>
      <c r="CFS58" s="112"/>
      <c r="CFT58" s="112"/>
      <c r="CFU58" s="112"/>
      <c r="CFV58" s="112"/>
      <c r="CFW58" s="112"/>
      <c r="CFX58" s="112"/>
      <c r="CFY58" s="112"/>
      <c r="CFZ58" s="112"/>
      <c r="CGA58" s="112"/>
      <c r="CGB58" s="112"/>
      <c r="CGC58" s="112"/>
      <c r="CGD58" s="112"/>
      <c r="CGE58" s="112"/>
      <c r="CGF58" s="112"/>
      <c r="CGG58" s="112"/>
      <c r="CGH58" s="112"/>
      <c r="CGI58" s="112"/>
      <c r="CGJ58" s="112"/>
      <c r="CGK58" s="112"/>
      <c r="CGL58" s="112"/>
      <c r="CGM58" s="112"/>
      <c r="CGN58" s="112"/>
      <c r="CGO58" s="112"/>
      <c r="CGP58" s="112"/>
      <c r="CGQ58" s="112"/>
      <c r="CGR58" s="112"/>
      <c r="CGS58" s="112"/>
      <c r="CGT58" s="112"/>
      <c r="CGU58" s="112"/>
      <c r="CGV58" s="112"/>
      <c r="CGW58" s="112"/>
      <c r="CGX58" s="112"/>
      <c r="CGY58" s="112"/>
      <c r="CGZ58" s="112"/>
      <c r="CHA58" s="112"/>
      <c r="CHB58" s="112"/>
      <c r="CHC58" s="112"/>
      <c r="CHD58" s="112"/>
      <c r="CHE58" s="112"/>
      <c r="CHF58" s="112"/>
      <c r="CHG58" s="112"/>
      <c r="CHH58" s="112"/>
      <c r="CHI58" s="112"/>
      <c r="CHJ58" s="112"/>
      <c r="CHK58" s="112"/>
      <c r="CHL58" s="112"/>
      <c r="CHM58" s="112"/>
      <c r="CHN58" s="112"/>
      <c r="CHO58" s="112"/>
      <c r="CHP58" s="112"/>
      <c r="CHQ58" s="112"/>
      <c r="CHR58" s="112"/>
      <c r="CHS58" s="112"/>
      <c r="CHT58" s="112"/>
      <c r="CHU58" s="112"/>
      <c r="CHV58" s="112"/>
      <c r="CHW58" s="112"/>
      <c r="CHX58" s="112"/>
      <c r="CHY58" s="112"/>
      <c r="CHZ58" s="112"/>
      <c r="CIA58" s="112"/>
      <c r="CIB58" s="112"/>
      <c r="CIC58" s="112"/>
      <c r="CID58" s="112"/>
      <c r="CIE58" s="112"/>
      <c r="CIF58" s="112"/>
      <c r="CIG58" s="112"/>
      <c r="CIH58" s="112"/>
      <c r="CII58" s="112"/>
      <c r="CIJ58" s="112"/>
      <c r="CIK58" s="112"/>
      <c r="CIL58" s="112"/>
      <c r="CIM58" s="112"/>
      <c r="CIN58" s="112"/>
      <c r="CIO58" s="112"/>
      <c r="CIP58" s="112"/>
      <c r="CIQ58" s="112"/>
      <c r="CIR58" s="112"/>
      <c r="CIS58" s="112"/>
      <c r="CIT58" s="112"/>
      <c r="CIU58" s="112"/>
      <c r="CIV58" s="112"/>
      <c r="CIW58" s="112"/>
      <c r="CIX58" s="112"/>
      <c r="CIY58" s="112"/>
      <c r="CIZ58" s="112"/>
      <c r="CJA58" s="112"/>
      <c r="CJB58" s="112"/>
      <c r="CJC58" s="112"/>
      <c r="CJD58" s="112"/>
      <c r="CJE58" s="112"/>
      <c r="CJF58" s="112"/>
      <c r="CJG58" s="112"/>
      <c r="CJH58" s="112"/>
      <c r="CJI58" s="112"/>
      <c r="CJJ58" s="112"/>
      <c r="CJK58" s="112"/>
      <c r="CJL58" s="112"/>
      <c r="CJM58" s="112"/>
      <c r="CJN58" s="112"/>
      <c r="CJO58" s="112"/>
      <c r="CJP58" s="112"/>
      <c r="CJQ58" s="112"/>
      <c r="CJR58" s="112"/>
      <c r="CJS58" s="112"/>
      <c r="CJT58" s="112"/>
      <c r="CJU58" s="112"/>
      <c r="CJV58" s="112"/>
      <c r="CJW58" s="112"/>
      <c r="CJX58" s="112"/>
      <c r="CJY58" s="112"/>
      <c r="CJZ58" s="112"/>
      <c r="CKA58" s="112"/>
      <c r="CKB58" s="112"/>
      <c r="CKC58" s="112"/>
      <c r="CKD58" s="112"/>
      <c r="CKE58" s="112"/>
      <c r="CKF58" s="112"/>
      <c r="CKG58" s="112"/>
      <c r="CKH58" s="112"/>
      <c r="CKI58" s="112"/>
      <c r="CKJ58" s="112"/>
      <c r="CKK58" s="112"/>
      <c r="CKL58" s="112"/>
      <c r="CKM58" s="112"/>
      <c r="CKN58" s="112"/>
      <c r="CKO58" s="112"/>
      <c r="CKP58" s="112"/>
      <c r="CKQ58" s="112"/>
      <c r="CKR58" s="112"/>
      <c r="CKS58" s="112"/>
      <c r="CKT58" s="112"/>
      <c r="CKU58" s="112"/>
      <c r="CKV58" s="112"/>
      <c r="CKW58" s="112"/>
      <c r="CKX58" s="112"/>
      <c r="CKY58" s="112"/>
      <c r="CKZ58" s="112"/>
      <c r="CLA58" s="112"/>
      <c r="CLB58" s="112"/>
      <c r="CLC58" s="112"/>
      <c r="CLD58" s="112"/>
      <c r="CLE58" s="112"/>
      <c r="CLF58" s="112"/>
      <c r="CLG58" s="112"/>
      <c r="CLH58" s="112"/>
      <c r="CLI58" s="112"/>
      <c r="CLJ58" s="112"/>
      <c r="CLK58" s="112"/>
      <c r="CLL58" s="112"/>
      <c r="CLM58" s="112"/>
      <c r="CLN58" s="112"/>
      <c r="CLO58" s="112"/>
      <c r="CLP58" s="112"/>
      <c r="CLQ58" s="112"/>
      <c r="CLR58" s="112"/>
      <c r="CLS58" s="112"/>
      <c r="CLT58" s="112"/>
      <c r="CLU58" s="112"/>
      <c r="CLV58" s="112"/>
      <c r="CLW58" s="112"/>
      <c r="CLX58" s="112"/>
      <c r="CLY58" s="112"/>
      <c r="CLZ58" s="112"/>
      <c r="CMA58" s="112"/>
      <c r="CMB58" s="112"/>
      <c r="CMC58" s="112"/>
      <c r="CMD58" s="112"/>
      <c r="CME58" s="112"/>
      <c r="CMF58" s="112"/>
      <c r="CMG58" s="112"/>
      <c r="CMH58" s="112"/>
      <c r="CMI58" s="112"/>
      <c r="CMJ58" s="112"/>
      <c r="CMK58" s="112"/>
      <c r="CML58" s="112"/>
      <c r="CMM58" s="112"/>
      <c r="CMN58" s="112"/>
      <c r="CMO58" s="112"/>
      <c r="CMP58" s="112"/>
      <c r="CMQ58" s="112"/>
      <c r="CMR58" s="112"/>
      <c r="CMS58" s="112"/>
      <c r="CMT58" s="112"/>
      <c r="CMU58" s="112"/>
      <c r="CMV58" s="112"/>
      <c r="CMW58" s="112"/>
      <c r="CMX58" s="112"/>
      <c r="CMY58" s="112"/>
      <c r="CMZ58" s="112"/>
      <c r="CNA58" s="112"/>
      <c r="CNB58" s="112"/>
      <c r="CNC58" s="112"/>
      <c r="CND58" s="112"/>
      <c r="CNE58" s="112"/>
      <c r="CNF58" s="112"/>
      <c r="CNG58" s="112"/>
      <c r="CNH58" s="112"/>
      <c r="CNI58" s="112"/>
      <c r="CNJ58" s="112"/>
      <c r="CNK58" s="112"/>
      <c r="CNL58" s="112"/>
      <c r="CNM58" s="112"/>
      <c r="CNN58" s="112"/>
      <c r="CNO58" s="112"/>
      <c r="CNP58" s="112"/>
      <c r="CNQ58" s="112"/>
      <c r="CNR58" s="112"/>
      <c r="CNS58" s="112"/>
      <c r="CNT58" s="112"/>
      <c r="CNU58" s="112"/>
      <c r="CNV58" s="112"/>
      <c r="CNW58" s="112"/>
      <c r="CNX58" s="112"/>
      <c r="CNY58" s="112"/>
      <c r="CNZ58" s="112"/>
      <c r="COA58" s="112"/>
      <c r="COB58" s="112"/>
      <c r="COC58" s="112"/>
      <c r="COD58" s="112"/>
      <c r="COE58" s="112"/>
      <c r="COF58" s="112"/>
      <c r="COG58" s="112"/>
      <c r="COH58" s="112"/>
      <c r="COI58" s="112"/>
      <c r="COJ58" s="112"/>
      <c r="COK58" s="112"/>
      <c r="COL58" s="112"/>
      <c r="COM58" s="112"/>
      <c r="CON58" s="112"/>
      <c r="COO58" s="112"/>
      <c r="COP58" s="112"/>
      <c r="COQ58" s="112"/>
      <c r="COR58" s="112"/>
      <c r="COS58" s="112"/>
      <c r="COT58" s="112"/>
      <c r="COU58" s="112"/>
      <c r="COV58" s="112"/>
      <c r="COW58" s="112"/>
      <c r="COX58" s="112"/>
      <c r="COY58" s="112"/>
      <c r="COZ58" s="112"/>
      <c r="CPA58" s="112"/>
      <c r="CPB58" s="112"/>
      <c r="CPC58" s="112"/>
      <c r="CPD58" s="112"/>
      <c r="CPE58" s="112"/>
      <c r="CPF58" s="112"/>
      <c r="CPG58" s="112"/>
      <c r="CPH58" s="112"/>
      <c r="CPI58" s="112"/>
      <c r="CPJ58" s="112"/>
      <c r="CPK58" s="112"/>
      <c r="CPL58" s="112"/>
      <c r="CPM58" s="112"/>
      <c r="CPN58" s="112"/>
      <c r="CPO58" s="112"/>
      <c r="CPP58" s="112"/>
      <c r="CPQ58" s="112"/>
      <c r="CPR58" s="112"/>
      <c r="CPS58" s="112"/>
      <c r="CPT58" s="112"/>
      <c r="CPU58" s="112"/>
      <c r="CPV58" s="112"/>
      <c r="CPW58" s="112"/>
      <c r="CPX58" s="112"/>
      <c r="CPY58" s="112"/>
      <c r="CPZ58" s="112"/>
      <c r="CQA58" s="112"/>
      <c r="CQB58" s="112"/>
      <c r="CQC58" s="112"/>
      <c r="CQD58" s="112"/>
      <c r="CQE58" s="112"/>
      <c r="CQF58" s="112"/>
      <c r="CQG58" s="112"/>
      <c r="CQH58" s="112"/>
      <c r="CQI58" s="112"/>
      <c r="CQJ58" s="112"/>
      <c r="CQK58" s="112"/>
      <c r="CQL58" s="112"/>
      <c r="CQM58" s="112"/>
      <c r="CQN58" s="112"/>
      <c r="CQO58" s="112"/>
      <c r="CQP58" s="112"/>
      <c r="CQQ58" s="112"/>
      <c r="CQR58" s="112"/>
      <c r="CQS58" s="112"/>
      <c r="CQT58" s="112"/>
      <c r="CQU58" s="112"/>
      <c r="CQV58" s="112"/>
      <c r="CQW58" s="112"/>
      <c r="CQX58" s="112"/>
      <c r="CQY58" s="112"/>
      <c r="CQZ58" s="112"/>
      <c r="CRA58" s="112"/>
      <c r="CRB58" s="112"/>
      <c r="CRC58" s="112"/>
      <c r="CRD58" s="112"/>
      <c r="CRE58" s="112"/>
      <c r="CRF58" s="112"/>
      <c r="CRG58" s="112"/>
      <c r="CRH58" s="112"/>
      <c r="CRI58" s="112"/>
      <c r="CRJ58" s="112"/>
      <c r="CRK58" s="112"/>
      <c r="CRL58" s="112"/>
      <c r="CRM58" s="112"/>
      <c r="CRN58" s="112"/>
      <c r="CRO58" s="112"/>
      <c r="CRP58" s="112"/>
      <c r="CRQ58" s="112"/>
      <c r="CRR58" s="112"/>
      <c r="CRS58" s="112"/>
      <c r="CRT58" s="112"/>
      <c r="CRU58" s="112"/>
      <c r="CRV58" s="112"/>
      <c r="CRW58" s="112"/>
      <c r="CRX58" s="112"/>
      <c r="CRY58" s="112"/>
      <c r="CRZ58" s="112"/>
      <c r="CSA58" s="112"/>
      <c r="CSB58" s="112"/>
      <c r="CSC58" s="112"/>
      <c r="CSD58" s="112"/>
      <c r="CSE58" s="112"/>
      <c r="CSF58" s="112"/>
      <c r="CSG58" s="112"/>
      <c r="CSH58" s="112"/>
      <c r="CSI58" s="112"/>
      <c r="CSJ58" s="112"/>
      <c r="CSK58" s="112"/>
      <c r="CSL58" s="112"/>
      <c r="CSM58" s="112"/>
      <c r="CSN58" s="112"/>
      <c r="CSO58" s="112"/>
      <c r="CSP58" s="112"/>
      <c r="CSQ58" s="112"/>
      <c r="CSR58" s="112"/>
      <c r="CSS58" s="112"/>
      <c r="CST58" s="112"/>
      <c r="CSU58" s="112"/>
      <c r="CSV58" s="112"/>
      <c r="CSW58" s="112"/>
      <c r="CSX58" s="112"/>
      <c r="CSY58" s="112"/>
      <c r="CSZ58" s="112"/>
      <c r="CTA58" s="112"/>
      <c r="CTB58" s="112"/>
      <c r="CTC58" s="112"/>
      <c r="CTD58" s="112"/>
      <c r="CTE58" s="112"/>
      <c r="CTF58" s="112"/>
      <c r="CTG58" s="112"/>
      <c r="CTH58" s="112"/>
      <c r="CTI58" s="112"/>
      <c r="CTJ58" s="112"/>
      <c r="CTK58" s="112"/>
      <c r="CTL58" s="112"/>
      <c r="CTM58" s="112"/>
      <c r="CTN58" s="112"/>
      <c r="CTO58" s="112"/>
      <c r="CTP58" s="112"/>
      <c r="CTQ58" s="112"/>
      <c r="CTR58" s="112"/>
      <c r="CTS58" s="112"/>
      <c r="CTT58" s="112"/>
      <c r="CTU58" s="112"/>
      <c r="CTV58" s="112"/>
      <c r="CTW58" s="112"/>
      <c r="CTX58" s="112"/>
      <c r="CTY58" s="112"/>
      <c r="CTZ58" s="112"/>
      <c r="CUA58" s="112"/>
      <c r="CUB58" s="112"/>
      <c r="CUC58" s="112"/>
      <c r="CUD58" s="112"/>
      <c r="CUE58" s="112"/>
      <c r="CUF58" s="112"/>
      <c r="CUG58" s="112"/>
      <c r="CUH58" s="112"/>
      <c r="CUI58" s="112"/>
      <c r="CUJ58" s="112"/>
      <c r="CUK58" s="112"/>
      <c r="CUL58" s="112"/>
      <c r="CUM58" s="112"/>
      <c r="CUN58" s="112"/>
      <c r="CUO58" s="112"/>
      <c r="CUP58" s="112"/>
      <c r="CUQ58" s="112"/>
      <c r="CUR58" s="112"/>
      <c r="CUS58" s="112"/>
      <c r="CUT58" s="112"/>
      <c r="CUU58" s="112"/>
      <c r="CUV58" s="112"/>
      <c r="CUW58" s="112"/>
      <c r="CUX58" s="112"/>
      <c r="CUY58" s="112"/>
      <c r="CUZ58" s="112"/>
      <c r="CVA58" s="112"/>
      <c r="CVB58" s="112"/>
      <c r="CVC58" s="112"/>
      <c r="CVD58" s="112"/>
      <c r="CVE58" s="112"/>
      <c r="CVF58" s="112"/>
      <c r="CVG58" s="112"/>
      <c r="CVH58" s="112"/>
      <c r="CVI58" s="112"/>
      <c r="CVJ58" s="112"/>
      <c r="CVK58" s="112"/>
      <c r="CVL58" s="112"/>
      <c r="CVM58" s="112"/>
      <c r="CVN58" s="112"/>
      <c r="CVO58" s="112"/>
      <c r="CVP58" s="112"/>
      <c r="CVQ58" s="112"/>
      <c r="CVR58" s="112"/>
      <c r="CVS58" s="112"/>
      <c r="CVT58" s="112"/>
      <c r="CVU58" s="112"/>
      <c r="CVV58" s="112"/>
      <c r="CVW58" s="112"/>
      <c r="CVX58" s="112"/>
      <c r="CVY58" s="112"/>
      <c r="CVZ58" s="112"/>
      <c r="CWA58" s="112"/>
      <c r="CWB58" s="112"/>
      <c r="CWC58" s="112"/>
      <c r="CWD58" s="112"/>
      <c r="CWE58" s="112"/>
      <c r="CWF58" s="112"/>
      <c r="CWG58" s="112"/>
      <c r="CWH58" s="112"/>
      <c r="CWI58" s="112"/>
      <c r="CWJ58" s="112"/>
      <c r="CWK58" s="112"/>
      <c r="CWL58" s="112"/>
      <c r="CWM58" s="112"/>
      <c r="CWN58" s="112"/>
      <c r="CWO58" s="112"/>
      <c r="CWP58" s="112"/>
      <c r="CWQ58" s="112"/>
      <c r="CWR58" s="112"/>
      <c r="CWS58" s="112"/>
      <c r="CWT58" s="112"/>
      <c r="CWU58" s="112"/>
      <c r="CWV58" s="112"/>
      <c r="CWW58" s="112"/>
      <c r="CWX58" s="112"/>
      <c r="CWY58" s="112"/>
      <c r="CWZ58" s="112"/>
      <c r="CXA58" s="112"/>
      <c r="CXB58" s="112"/>
      <c r="CXC58" s="112"/>
      <c r="CXD58" s="112"/>
      <c r="CXE58" s="112"/>
      <c r="CXF58" s="112"/>
      <c r="CXG58" s="112"/>
      <c r="CXH58" s="112"/>
      <c r="CXI58" s="112"/>
      <c r="CXJ58" s="112"/>
      <c r="CXK58" s="112"/>
      <c r="CXL58" s="112"/>
      <c r="CXM58" s="112"/>
      <c r="CXN58" s="112"/>
      <c r="CXO58" s="112"/>
      <c r="CXP58" s="112"/>
      <c r="CXQ58" s="112"/>
      <c r="CXR58" s="112"/>
      <c r="CXS58" s="112"/>
      <c r="CXT58" s="112"/>
      <c r="CXU58" s="112"/>
      <c r="CXV58" s="112"/>
      <c r="CXW58" s="112"/>
      <c r="CXX58" s="112"/>
      <c r="CXY58" s="112"/>
      <c r="CXZ58" s="112"/>
      <c r="CYA58" s="112"/>
      <c r="CYB58" s="112"/>
      <c r="CYC58" s="112"/>
      <c r="CYD58" s="112"/>
      <c r="CYE58" s="112"/>
      <c r="CYF58" s="112"/>
      <c r="CYG58" s="112"/>
      <c r="CYH58" s="112"/>
      <c r="CYI58" s="112"/>
      <c r="CYJ58" s="112"/>
      <c r="CYK58" s="112"/>
      <c r="CYL58" s="112"/>
      <c r="CYM58" s="112"/>
      <c r="CYN58" s="112"/>
      <c r="CYO58" s="112"/>
      <c r="CYP58" s="112"/>
      <c r="CYQ58" s="112"/>
      <c r="CYR58" s="112"/>
      <c r="CYS58" s="112"/>
      <c r="CYT58" s="112"/>
      <c r="CYU58" s="112"/>
      <c r="CYV58" s="112"/>
      <c r="CYW58" s="112"/>
      <c r="CYX58" s="112"/>
      <c r="CYY58" s="112"/>
      <c r="CYZ58" s="112"/>
      <c r="CZA58" s="112"/>
      <c r="CZB58" s="112"/>
      <c r="CZC58" s="112"/>
      <c r="CZD58" s="112"/>
      <c r="CZE58" s="112"/>
      <c r="CZF58" s="112"/>
      <c r="CZG58" s="112"/>
      <c r="CZH58" s="112"/>
      <c r="CZI58" s="112"/>
      <c r="CZJ58" s="112"/>
      <c r="CZK58" s="112"/>
      <c r="CZL58" s="112"/>
      <c r="CZM58" s="112"/>
      <c r="CZN58" s="112"/>
      <c r="CZO58" s="112"/>
      <c r="CZP58" s="112"/>
      <c r="CZQ58" s="112"/>
      <c r="CZR58" s="112"/>
      <c r="CZS58" s="112"/>
      <c r="CZT58" s="112"/>
      <c r="CZU58" s="112"/>
      <c r="CZV58" s="112"/>
      <c r="CZW58" s="112"/>
      <c r="CZX58" s="112"/>
      <c r="CZY58" s="112"/>
      <c r="CZZ58" s="112"/>
      <c r="DAA58" s="112"/>
      <c r="DAB58" s="112"/>
      <c r="DAC58" s="112"/>
      <c r="DAD58" s="112"/>
      <c r="DAE58" s="112"/>
      <c r="DAF58" s="112"/>
      <c r="DAG58" s="112"/>
      <c r="DAH58" s="112"/>
      <c r="DAI58" s="112"/>
      <c r="DAJ58" s="112"/>
      <c r="DAK58" s="112"/>
      <c r="DAL58" s="112"/>
      <c r="DAM58" s="112"/>
      <c r="DAN58" s="112"/>
      <c r="DAO58" s="112"/>
      <c r="DAP58" s="112"/>
      <c r="DAQ58" s="112"/>
      <c r="DAR58" s="112"/>
      <c r="DAS58" s="112"/>
      <c r="DAT58" s="112"/>
      <c r="DAU58" s="112"/>
      <c r="DAV58" s="112"/>
      <c r="DAW58" s="112"/>
      <c r="DAX58" s="112"/>
      <c r="DAY58" s="112"/>
      <c r="DAZ58" s="112"/>
      <c r="DBA58" s="112"/>
      <c r="DBB58" s="112"/>
      <c r="DBC58" s="112"/>
      <c r="DBD58" s="112"/>
      <c r="DBE58" s="112"/>
      <c r="DBF58" s="112"/>
      <c r="DBG58" s="112"/>
      <c r="DBH58" s="112"/>
      <c r="DBI58" s="112"/>
      <c r="DBJ58" s="112"/>
      <c r="DBK58" s="112"/>
      <c r="DBL58" s="112"/>
      <c r="DBM58" s="112"/>
      <c r="DBN58" s="112"/>
      <c r="DBO58" s="112"/>
      <c r="DBP58" s="112"/>
      <c r="DBQ58" s="112"/>
      <c r="DBR58" s="112"/>
      <c r="DBS58" s="112"/>
      <c r="DBT58" s="112"/>
      <c r="DBU58" s="112"/>
      <c r="DBV58" s="112"/>
      <c r="DBW58" s="112"/>
      <c r="DBX58" s="112"/>
      <c r="DBY58" s="112"/>
      <c r="DBZ58" s="112"/>
      <c r="DCA58" s="112"/>
      <c r="DCB58" s="112"/>
      <c r="DCC58" s="112"/>
      <c r="DCD58" s="112"/>
      <c r="DCE58" s="112"/>
      <c r="DCF58" s="112"/>
      <c r="DCG58" s="112"/>
      <c r="DCH58" s="112"/>
      <c r="DCI58" s="112"/>
      <c r="DCJ58" s="112"/>
      <c r="DCK58" s="112"/>
      <c r="DCL58" s="112"/>
      <c r="DCM58" s="112"/>
      <c r="DCN58" s="112"/>
      <c r="DCO58" s="112"/>
      <c r="DCP58" s="112"/>
      <c r="DCQ58" s="112"/>
      <c r="DCR58" s="112"/>
      <c r="DCS58" s="112"/>
      <c r="DCT58" s="112"/>
      <c r="DCU58" s="112"/>
      <c r="DCV58" s="112"/>
      <c r="DCW58" s="112"/>
      <c r="DCX58" s="112"/>
      <c r="DCY58" s="112"/>
      <c r="DCZ58" s="112"/>
      <c r="DDA58" s="112"/>
      <c r="DDB58" s="112"/>
      <c r="DDC58" s="112"/>
      <c r="DDD58" s="112"/>
      <c r="DDE58" s="112"/>
      <c r="DDF58" s="112"/>
      <c r="DDG58" s="112"/>
      <c r="DDH58" s="112"/>
      <c r="DDI58" s="112"/>
      <c r="DDJ58" s="112"/>
      <c r="DDK58" s="112"/>
      <c r="DDL58" s="112"/>
      <c r="DDM58" s="112"/>
      <c r="DDN58" s="112"/>
      <c r="DDO58" s="112"/>
      <c r="DDP58" s="112"/>
      <c r="DDQ58" s="112"/>
      <c r="DDR58" s="112"/>
      <c r="DDS58" s="112"/>
      <c r="DDT58" s="112"/>
      <c r="DDU58" s="112"/>
      <c r="DDV58" s="112"/>
      <c r="DDW58" s="112"/>
      <c r="DDX58" s="112"/>
      <c r="DDY58" s="112"/>
      <c r="DDZ58" s="112"/>
      <c r="DEA58" s="112"/>
      <c r="DEB58" s="112"/>
      <c r="DEC58" s="112"/>
      <c r="DED58" s="112"/>
      <c r="DEE58" s="112"/>
      <c r="DEF58" s="112"/>
      <c r="DEG58" s="112"/>
      <c r="DEH58" s="112"/>
      <c r="DEI58" s="112"/>
      <c r="DEJ58" s="112"/>
      <c r="DEK58" s="112"/>
      <c r="DEL58" s="112"/>
      <c r="DEM58" s="112"/>
      <c r="DEN58" s="112"/>
      <c r="DEO58" s="112"/>
      <c r="DEP58" s="112"/>
      <c r="DEQ58" s="112"/>
      <c r="DER58" s="112"/>
      <c r="DES58" s="112"/>
      <c r="DET58" s="112"/>
      <c r="DEU58" s="112"/>
      <c r="DEV58" s="112"/>
      <c r="DEW58" s="112"/>
      <c r="DEX58" s="112"/>
      <c r="DEY58" s="112"/>
      <c r="DEZ58" s="112"/>
      <c r="DFA58" s="112"/>
      <c r="DFB58" s="112"/>
      <c r="DFC58" s="112"/>
      <c r="DFD58" s="112"/>
      <c r="DFE58" s="112"/>
      <c r="DFF58" s="112"/>
      <c r="DFG58" s="112"/>
      <c r="DFH58" s="112"/>
      <c r="DFI58" s="112"/>
      <c r="DFJ58" s="112"/>
      <c r="DFK58" s="112"/>
      <c r="DFL58" s="112"/>
      <c r="DFM58" s="112"/>
      <c r="DFN58" s="112"/>
      <c r="DFO58" s="112"/>
      <c r="DFP58" s="112"/>
      <c r="DFQ58" s="112"/>
      <c r="DFR58" s="112"/>
      <c r="DFS58" s="112"/>
      <c r="DFT58" s="112"/>
      <c r="DFU58" s="112"/>
      <c r="DFV58" s="112"/>
      <c r="DFW58" s="112"/>
      <c r="DFX58" s="112"/>
      <c r="DFY58" s="112"/>
      <c r="DFZ58" s="112"/>
      <c r="DGA58" s="112"/>
      <c r="DGB58" s="112"/>
      <c r="DGC58" s="112"/>
      <c r="DGD58" s="112"/>
      <c r="DGE58" s="112"/>
      <c r="DGF58" s="112"/>
      <c r="DGG58" s="112"/>
      <c r="DGH58" s="112"/>
      <c r="DGI58" s="112"/>
      <c r="DGJ58" s="112"/>
      <c r="DGK58" s="112"/>
      <c r="DGL58" s="112"/>
      <c r="DGM58" s="112"/>
      <c r="DGN58" s="112"/>
      <c r="DGO58" s="112"/>
      <c r="DGP58" s="112"/>
      <c r="DGQ58" s="112"/>
      <c r="DGR58" s="112"/>
      <c r="DGS58" s="112"/>
      <c r="DGT58" s="112"/>
      <c r="DGU58" s="112"/>
      <c r="DGV58" s="112"/>
      <c r="DGW58" s="112"/>
      <c r="DGX58" s="112"/>
      <c r="DGY58" s="112"/>
      <c r="DGZ58" s="112"/>
      <c r="DHA58" s="112"/>
      <c r="DHB58" s="112"/>
      <c r="DHC58" s="112"/>
      <c r="DHD58" s="112"/>
      <c r="DHE58" s="112"/>
      <c r="DHF58" s="112"/>
      <c r="DHG58" s="112"/>
      <c r="DHH58" s="112"/>
      <c r="DHI58" s="112"/>
      <c r="DHJ58" s="112"/>
      <c r="DHK58" s="112"/>
      <c r="DHL58" s="112"/>
      <c r="DHM58" s="112"/>
      <c r="DHN58" s="112"/>
      <c r="DHO58" s="112"/>
      <c r="DHP58" s="112"/>
      <c r="DHQ58" s="112"/>
      <c r="DHR58" s="112"/>
      <c r="DHS58" s="112"/>
      <c r="DHT58" s="112"/>
      <c r="DHU58" s="112"/>
      <c r="DHV58" s="112"/>
      <c r="DHW58" s="112"/>
      <c r="DHX58" s="112"/>
      <c r="DHY58" s="112"/>
      <c r="DHZ58" s="112"/>
      <c r="DIA58" s="112"/>
      <c r="DIB58" s="112"/>
      <c r="DIC58" s="112"/>
      <c r="DID58" s="112"/>
      <c r="DIE58" s="112"/>
      <c r="DIF58" s="112"/>
      <c r="DIG58" s="112"/>
      <c r="DIH58" s="112"/>
      <c r="DII58" s="112"/>
      <c r="DIJ58" s="112"/>
      <c r="DIK58" s="112"/>
      <c r="DIL58" s="112"/>
      <c r="DIM58" s="112"/>
      <c r="DIN58" s="112"/>
      <c r="DIO58" s="112"/>
      <c r="DIP58" s="112"/>
      <c r="DIQ58" s="112"/>
      <c r="DIR58" s="112"/>
      <c r="DIS58" s="112"/>
      <c r="DIT58" s="112"/>
      <c r="DIU58" s="112"/>
      <c r="DIV58" s="112"/>
      <c r="DIW58" s="112"/>
      <c r="DIX58" s="112"/>
      <c r="DIY58" s="112"/>
      <c r="DIZ58" s="112"/>
      <c r="DJA58" s="112"/>
      <c r="DJB58" s="112"/>
      <c r="DJC58" s="112"/>
      <c r="DJD58" s="112"/>
      <c r="DJE58" s="112"/>
      <c r="DJF58" s="112"/>
      <c r="DJG58" s="112"/>
      <c r="DJH58" s="112"/>
      <c r="DJI58" s="112"/>
      <c r="DJJ58" s="112"/>
      <c r="DJK58" s="112"/>
      <c r="DJL58" s="112"/>
      <c r="DJM58" s="112"/>
      <c r="DJN58" s="112"/>
      <c r="DJO58" s="112"/>
      <c r="DJP58" s="112"/>
      <c r="DJQ58" s="112"/>
      <c r="DJR58" s="112"/>
      <c r="DJS58" s="112"/>
      <c r="DJT58" s="112"/>
      <c r="DJU58" s="112"/>
      <c r="DJV58" s="112"/>
      <c r="DJW58" s="112"/>
      <c r="DJX58" s="112"/>
      <c r="DJY58" s="112"/>
      <c r="DJZ58" s="112"/>
      <c r="DKA58" s="112"/>
      <c r="DKB58" s="112"/>
      <c r="DKC58" s="112"/>
      <c r="DKD58" s="112"/>
      <c r="DKE58" s="112"/>
      <c r="DKF58" s="112"/>
      <c r="DKG58" s="112"/>
      <c r="DKH58" s="112"/>
      <c r="DKI58" s="112"/>
      <c r="DKJ58" s="112"/>
      <c r="DKK58" s="112"/>
      <c r="DKL58" s="112"/>
      <c r="DKM58" s="112"/>
      <c r="DKN58" s="112"/>
      <c r="DKO58" s="112"/>
      <c r="DKP58" s="112"/>
      <c r="DKQ58" s="112"/>
      <c r="DKR58" s="112"/>
      <c r="DKS58" s="112"/>
      <c r="DKT58" s="112"/>
      <c r="DKU58" s="112"/>
      <c r="DKV58" s="112"/>
      <c r="DKW58" s="112"/>
      <c r="DKX58" s="112"/>
      <c r="DKY58" s="112"/>
      <c r="DKZ58" s="112"/>
      <c r="DLA58" s="112"/>
      <c r="DLB58" s="112"/>
      <c r="DLC58" s="112"/>
      <c r="DLD58" s="112"/>
      <c r="DLE58" s="112"/>
      <c r="DLF58" s="112"/>
      <c r="DLG58" s="112"/>
      <c r="DLH58" s="112"/>
      <c r="DLI58" s="112"/>
      <c r="DLJ58" s="112"/>
      <c r="DLK58" s="112"/>
      <c r="DLL58" s="112"/>
      <c r="DLM58" s="112"/>
      <c r="DLN58" s="112"/>
      <c r="DLO58" s="112"/>
      <c r="DLP58" s="112"/>
      <c r="DLQ58" s="112"/>
      <c r="DLR58" s="112"/>
      <c r="DLS58" s="112"/>
      <c r="DLT58" s="112"/>
      <c r="DLU58" s="112"/>
      <c r="DLV58" s="112"/>
      <c r="DLW58" s="112"/>
      <c r="DLX58" s="112"/>
      <c r="DLY58" s="112"/>
      <c r="DLZ58" s="112"/>
      <c r="DMA58" s="112"/>
      <c r="DMB58" s="112"/>
      <c r="DMC58" s="112"/>
      <c r="DMD58" s="112"/>
      <c r="DME58" s="112"/>
      <c r="DMF58" s="112"/>
      <c r="DMG58" s="112"/>
      <c r="DMH58" s="112"/>
      <c r="DMI58" s="112"/>
      <c r="DMJ58" s="112"/>
      <c r="DMK58" s="112"/>
      <c r="DML58" s="112"/>
      <c r="DMM58" s="112"/>
      <c r="DMN58" s="112"/>
      <c r="DMO58" s="112"/>
      <c r="DMP58" s="112"/>
      <c r="DMQ58" s="112"/>
      <c r="DMR58" s="112"/>
      <c r="DMS58" s="112"/>
      <c r="DMT58" s="112"/>
      <c r="DMU58" s="112"/>
      <c r="DMV58" s="112"/>
      <c r="DMW58" s="112"/>
      <c r="DMX58" s="112"/>
      <c r="DMY58" s="112"/>
      <c r="DMZ58" s="112"/>
      <c r="DNA58" s="112"/>
      <c r="DNB58" s="112"/>
      <c r="DNC58" s="112"/>
      <c r="DND58" s="112"/>
      <c r="DNE58" s="112"/>
      <c r="DNF58" s="112"/>
      <c r="DNG58" s="112"/>
      <c r="DNH58" s="112"/>
      <c r="DNI58" s="112"/>
      <c r="DNJ58" s="112"/>
      <c r="DNK58" s="112"/>
      <c r="DNL58" s="112"/>
      <c r="DNM58" s="112"/>
      <c r="DNN58" s="112"/>
      <c r="DNO58" s="112"/>
      <c r="DNP58" s="112"/>
      <c r="DNQ58" s="112"/>
      <c r="DNR58" s="112"/>
      <c r="DNS58" s="112"/>
      <c r="DNT58" s="112"/>
      <c r="DNU58" s="112"/>
      <c r="DNV58" s="112"/>
      <c r="DNW58" s="112"/>
      <c r="DNX58" s="112"/>
      <c r="DNY58" s="112"/>
      <c r="DNZ58" s="112"/>
      <c r="DOA58" s="112"/>
      <c r="DOB58" s="112"/>
      <c r="DOC58" s="112"/>
      <c r="DOD58" s="112"/>
      <c r="DOE58" s="112"/>
      <c r="DOF58" s="112"/>
      <c r="DOG58" s="112"/>
      <c r="DOH58" s="112"/>
      <c r="DOI58" s="112"/>
      <c r="DOJ58" s="112"/>
      <c r="DOK58" s="112"/>
      <c r="DOL58" s="112"/>
      <c r="DOM58" s="112"/>
      <c r="DON58" s="112"/>
      <c r="DOO58" s="112"/>
      <c r="DOP58" s="112"/>
      <c r="DOQ58" s="112"/>
      <c r="DOR58" s="112"/>
      <c r="DOS58" s="112"/>
      <c r="DOT58" s="112"/>
      <c r="DOU58" s="112"/>
      <c r="DOV58" s="112"/>
      <c r="DOW58" s="112"/>
      <c r="DOX58" s="112"/>
      <c r="DOY58" s="112"/>
      <c r="DOZ58" s="112"/>
      <c r="DPA58" s="112"/>
      <c r="DPB58" s="112"/>
      <c r="DPC58" s="112"/>
      <c r="DPD58" s="112"/>
      <c r="DPE58" s="112"/>
      <c r="DPF58" s="112"/>
      <c r="DPG58" s="112"/>
      <c r="DPH58" s="112"/>
      <c r="DPI58" s="112"/>
      <c r="DPJ58" s="112"/>
      <c r="DPK58" s="112"/>
      <c r="DPL58" s="112"/>
      <c r="DPM58" s="112"/>
      <c r="DPN58" s="112"/>
      <c r="DPO58" s="112"/>
      <c r="DPP58" s="112"/>
      <c r="DPQ58" s="112"/>
      <c r="DPR58" s="112"/>
      <c r="DPS58" s="112"/>
      <c r="DPT58" s="112"/>
      <c r="DPU58" s="112"/>
      <c r="DPV58" s="112"/>
      <c r="DPW58" s="112"/>
      <c r="DPX58" s="112"/>
      <c r="DPY58" s="112"/>
      <c r="DPZ58" s="112"/>
      <c r="DQA58" s="112"/>
      <c r="DQB58" s="112"/>
      <c r="DQC58" s="112"/>
      <c r="DQD58" s="112"/>
      <c r="DQE58" s="112"/>
      <c r="DQF58" s="112"/>
      <c r="DQG58" s="112"/>
      <c r="DQH58" s="112"/>
      <c r="DQI58" s="112"/>
      <c r="DQJ58" s="112"/>
      <c r="DQK58" s="112"/>
      <c r="DQL58" s="112"/>
      <c r="DQM58" s="112"/>
      <c r="DQN58" s="112"/>
      <c r="DQO58" s="112"/>
      <c r="DQP58" s="112"/>
      <c r="DQQ58" s="112"/>
      <c r="DQR58" s="112"/>
      <c r="DQS58" s="112"/>
      <c r="DQT58" s="112"/>
      <c r="DQU58" s="112"/>
      <c r="DQV58" s="112"/>
      <c r="DQW58" s="112"/>
      <c r="DQX58" s="112"/>
      <c r="DQY58" s="112"/>
      <c r="DQZ58" s="112"/>
      <c r="DRA58" s="112"/>
      <c r="DRB58" s="112"/>
      <c r="DRC58" s="112"/>
      <c r="DRD58" s="112"/>
      <c r="DRE58" s="112"/>
      <c r="DRF58" s="112"/>
      <c r="DRG58" s="112"/>
      <c r="DRH58" s="112"/>
      <c r="DRI58" s="112"/>
      <c r="DRJ58" s="112"/>
      <c r="DRK58" s="112"/>
      <c r="DRL58" s="112"/>
      <c r="DRM58" s="112"/>
      <c r="DRN58" s="112"/>
      <c r="DRO58" s="112"/>
      <c r="DRP58" s="112"/>
      <c r="DRQ58" s="112"/>
      <c r="DRR58" s="112"/>
      <c r="DRS58" s="112"/>
      <c r="DRT58" s="112"/>
      <c r="DRU58" s="112"/>
      <c r="DRV58" s="112"/>
      <c r="DRW58" s="112"/>
      <c r="DRX58" s="112"/>
      <c r="DRY58" s="112"/>
      <c r="DRZ58" s="112"/>
      <c r="DSA58" s="112"/>
      <c r="DSB58" s="112"/>
      <c r="DSC58" s="112"/>
      <c r="DSD58" s="112"/>
      <c r="DSE58" s="112"/>
      <c r="DSF58" s="112"/>
      <c r="DSG58" s="112"/>
      <c r="DSH58" s="112"/>
      <c r="DSI58" s="112"/>
      <c r="DSJ58" s="112"/>
      <c r="DSK58" s="112"/>
      <c r="DSL58" s="112"/>
      <c r="DSM58" s="112"/>
      <c r="DSN58" s="112"/>
      <c r="DSO58" s="112"/>
      <c r="DSP58" s="112"/>
      <c r="DSQ58" s="112"/>
      <c r="DSR58" s="112"/>
      <c r="DSS58" s="112"/>
      <c r="DST58" s="112"/>
      <c r="DSU58" s="112"/>
      <c r="DSV58" s="112"/>
      <c r="DSW58" s="112"/>
      <c r="DSX58" s="112"/>
      <c r="DSY58" s="112"/>
      <c r="DSZ58" s="112"/>
      <c r="DTA58" s="112"/>
      <c r="DTB58" s="112"/>
      <c r="DTC58" s="112"/>
      <c r="DTD58" s="112"/>
      <c r="DTE58" s="112"/>
      <c r="DTF58" s="112"/>
      <c r="DTG58" s="112"/>
      <c r="DTH58" s="112"/>
      <c r="DTI58" s="112"/>
      <c r="DTJ58" s="112"/>
      <c r="DTK58" s="112"/>
      <c r="DTL58" s="112"/>
      <c r="DTM58" s="112"/>
      <c r="DTN58" s="112"/>
      <c r="DTO58" s="112"/>
      <c r="DTP58" s="112"/>
      <c r="DTQ58" s="112"/>
      <c r="DTR58" s="112"/>
      <c r="DTS58" s="112"/>
      <c r="DTT58" s="112"/>
      <c r="DTU58" s="112"/>
      <c r="DTV58" s="112"/>
      <c r="DTW58" s="112"/>
      <c r="DTX58" s="112"/>
      <c r="DTY58" s="112"/>
      <c r="DTZ58" s="112"/>
      <c r="DUA58" s="112"/>
      <c r="DUB58" s="112"/>
      <c r="DUC58" s="112"/>
      <c r="DUD58" s="112"/>
      <c r="DUE58" s="112"/>
      <c r="DUF58" s="112"/>
      <c r="DUG58" s="112"/>
      <c r="DUH58" s="112"/>
      <c r="DUI58" s="112"/>
      <c r="DUJ58" s="112"/>
      <c r="DUK58" s="112"/>
      <c r="DUL58" s="112"/>
      <c r="DUM58" s="112"/>
      <c r="DUN58" s="112"/>
      <c r="DUO58" s="112"/>
      <c r="DUP58" s="112"/>
      <c r="DUQ58" s="112"/>
      <c r="DUR58" s="112"/>
      <c r="DUS58" s="112"/>
      <c r="DUT58" s="112"/>
      <c r="DUU58" s="112"/>
      <c r="DUV58" s="112"/>
      <c r="DUW58" s="112"/>
      <c r="DUX58" s="112"/>
      <c r="DUY58" s="112"/>
      <c r="DUZ58" s="112"/>
      <c r="DVA58" s="112"/>
      <c r="DVB58" s="112"/>
      <c r="DVC58" s="112"/>
      <c r="DVD58" s="112"/>
      <c r="DVE58" s="112"/>
      <c r="DVF58" s="112"/>
      <c r="DVG58" s="112"/>
      <c r="DVH58" s="112"/>
      <c r="DVI58" s="112"/>
      <c r="DVJ58" s="112"/>
      <c r="DVK58" s="112"/>
      <c r="DVL58" s="112"/>
      <c r="DVM58" s="112"/>
      <c r="DVN58" s="112"/>
      <c r="DVO58" s="112"/>
      <c r="DVP58" s="112"/>
      <c r="DVQ58" s="112"/>
      <c r="DVR58" s="112"/>
      <c r="DVS58" s="112"/>
      <c r="DVT58" s="112"/>
      <c r="DVU58" s="112"/>
      <c r="DVV58" s="112"/>
      <c r="DVW58" s="112"/>
      <c r="DVX58" s="112"/>
      <c r="DVY58" s="112"/>
      <c r="DVZ58" s="112"/>
      <c r="DWA58" s="112"/>
      <c r="DWB58" s="112"/>
      <c r="DWC58" s="112"/>
      <c r="DWD58" s="112"/>
      <c r="DWE58" s="112"/>
      <c r="DWF58" s="112"/>
      <c r="DWG58" s="112"/>
      <c r="DWH58" s="112"/>
      <c r="DWI58" s="112"/>
      <c r="DWJ58" s="112"/>
      <c r="DWK58" s="112"/>
      <c r="DWL58" s="112"/>
      <c r="DWM58" s="112"/>
      <c r="DWN58" s="112"/>
      <c r="DWO58" s="112"/>
      <c r="DWP58" s="112"/>
      <c r="DWQ58" s="112"/>
      <c r="DWR58" s="112"/>
      <c r="DWS58" s="112"/>
      <c r="DWT58" s="112"/>
      <c r="DWU58" s="112"/>
      <c r="DWV58" s="112"/>
      <c r="DWW58" s="112"/>
      <c r="DWX58" s="112"/>
      <c r="DWY58" s="112"/>
      <c r="DWZ58" s="112"/>
      <c r="DXA58" s="112"/>
      <c r="DXB58" s="112"/>
      <c r="DXC58" s="112"/>
      <c r="DXD58" s="112"/>
      <c r="DXE58" s="112"/>
      <c r="DXF58" s="112"/>
      <c r="DXG58" s="112"/>
      <c r="DXH58" s="112"/>
      <c r="DXI58" s="112"/>
      <c r="DXJ58" s="112"/>
      <c r="DXK58" s="112"/>
      <c r="DXL58" s="112"/>
      <c r="DXM58" s="112"/>
      <c r="DXN58" s="112"/>
      <c r="DXO58" s="112"/>
      <c r="DXP58" s="112"/>
      <c r="DXQ58" s="112"/>
      <c r="DXR58" s="112"/>
      <c r="DXS58" s="112"/>
      <c r="DXT58" s="112"/>
      <c r="DXU58" s="112"/>
      <c r="DXV58" s="112"/>
      <c r="DXW58" s="112"/>
      <c r="DXX58" s="112"/>
      <c r="DXY58" s="112"/>
      <c r="DXZ58" s="112"/>
      <c r="DYA58" s="112"/>
      <c r="DYB58" s="112"/>
      <c r="DYC58" s="112"/>
      <c r="DYD58" s="112"/>
      <c r="DYE58" s="112"/>
      <c r="DYF58" s="112"/>
      <c r="DYG58" s="112"/>
      <c r="DYH58" s="112"/>
      <c r="DYI58" s="112"/>
      <c r="DYJ58" s="112"/>
      <c r="DYK58" s="112"/>
      <c r="DYL58" s="112"/>
      <c r="DYM58" s="112"/>
      <c r="DYN58" s="112"/>
      <c r="DYO58" s="112"/>
      <c r="DYP58" s="112"/>
      <c r="DYQ58" s="112"/>
      <c r="DYR58" s="112"/>
      <c r="DYS58" s="112"/>
      <c r="DYT58" s="112"/>
      <c r="DYU58" s="112"/>
      <c r="DYV58" s="112"/>
      <c r="DYW58" s="112"/>
      <c r="DYX58" s="112"/>
      <c r="DYY58" s="112"/>
      <c r="DYZ58" s="112"/>
      <c r="DZA58" s="112"/>
      <c r="DZB58" s="112"/>
      <c r="DZC58" s="112"/>
      <c r="DZD58" s="112"/>
      <c r="DZE58" s="112"/>
      <c r="DZF58" s="112"/>
      <c r="DZG58" s="112"/>
      <c r="DZH58" s="112"/>
      <c r="DZI58" s="112"/>
      <c r="DZJ58" s="112"/>
      <c r="DZK58" s="112"/>
      <c r="DZL58" s="112"/>
      <c r="DZM58" s="112"/>
      <c r="DZN58" s="112"/>
      <c r="DZO58" s="112"/>
      <c r="DZP58" s="112"/>
      <c r="DZQ58" s="112"/>
      <c r="DZR58" s="112"/>
      <c r="DZS58" s="112"/>
      <c r="DZT58" s="112"/>
      <c r="DZU58" s="112"/>
      <c r="DZV58" s="112"/>
      <c r="DZW58" s="112"/>
      <c r="DZX58" s="112"/>
      <c r="DZY58" s="112"/>
      <c r="DZZ58" s="112"/>
      <c r="EAA58" s="112"/>
      <c r="EAB58" s="112"/>
      <c r="EAC58" s="112"/>
      <c r="EAD58" s="112"/>
      <c r="EAE58" s="112"/>
      <c r="EAF58" s="112"/>
      <c r="EAG58" s="112"/>
      <c r="EAH58" s="112"/>
      <c r="EAI58" s="112"/>
      <c r="EAJ58" s="112"/>
      <c r="EAK58" s="112"/>
      <c r="EAL58" s="112"/>
      <c r="EAM58" s="112"/>
      <c r="EAN58" s="112"/>
      <c r="EAO58" s="112"/>
      <c r="EAP58" s="112"/>
      <c r="EAQ58" s="112"/>
      <c r="EAR58" s="112"/>
      <c r="EAS58" s="112"/>
      <c r="EAT58" s="112"/>
      <c r="EAU58" s="112"/>
      <c r="EAV58" s="112"/>
      <c r="EAW58" s="112"/>
      <c r="EAX58" s="112"/>
      <c r="EAY58" s="112"/>
      <c r="EAZ58" s="112"/>
      <c r="EBA58" s="112"/>
      <c r="EBB58" s="112"/>
      <c r="EBC58" s="112"/>
      <c r="EBD58" s="112"/>
      <c r="EBE58" s="112"/>
      <c r="EBF58" s="112"/>
      <c r="EBG58" s="112"/>
      <c r="EBH58" s="112"/>
      <c r="EBI58" s="112"/>
      <c r="EBJ58" s="112"/>
      <c r="EBK58" s="112"/>
      <c r="EBL58" s="112"/>
      <c r="EBM58" s="112"/>
      <c r="EBN58" s="112"/>
      <c r="EBO58" s="112"/>
      <c r="EBP58" s="112"/>
      <c r="EBQ58" s="112"/>
      <c r="EBR58" s="112"/>
      <c r="EBS58" s="112"/>
      <c r="EBT58" s="112"/>
      <c r="EBU58" s="112"/>
      <c r="EBV58" s="112"/>
      <c r="EBW58" s="112"/>
      <c r="EBX58" s="112"/>
      <c r="EBY58" s="112"/>
      <c r="EBZ58" s="112"/>
      <c r="ECA58" s="112"/>
      <c r="ECB58" s="112"/>
      <c r="ECC58" s="112"/>
      <c r="ECD58" s="112"/>
      <c r="ECE58" s="112"/>
      <c r="ECF58" s="112"/>
      <c r="ECG58" s="112"/>
      <c r="ECH58" s="112"/>
      <c r="ECI58" s="112"/>
      <c r="ECJ58" s="112"/>
      <c r="ECK58" s="112"/>
      <c r="ECL58" s="112"/>
      <c r="ECM58" s="112"/>
      <c r="ECN58" s="112"/>
      <c r="ECO58" s="112"/>
      <c r="ECP58" s="112"/>
      <c r="ECQ58" s="112"/>
      <c r="ECR58" s="112"/>
      <c r="ECS58" s="112"/>
      <c r="ECT58" s="112"/>
      <c r="ECU58" s="112"/>
      <c r="ECV58" s="112"/>
      <c r="ECW58" s="112"/>
      <c r="ECX58" s="112"/>
      <c r="ECY58" s="112"/>
      <c r="ECZ58" s="112"/>
      <c r="EDA58" s="112"/>
      <c r="EDB58" s="112"/>
      <c r="EDC58" s="112"/>
      <c r="EDD58" s="112"/>
      <c r="EDE58" s="112"/>
      <c r="EDF58" s="112"/>
      <c r="EDG58" s="112"/>
      <c r="EDH58" s="112"/>
      <c r="EDI58" s="112"/>
      <c r="EDJ58" s="112"/>
      <c r="EDK58" s="112"/>
      <c r="EDL58" s="112"/>
      <c r="EDM58" s="112"/>
      <c r="EDN58" s="112"/>
      <c r="EDO58" s="112"/>
      <c r="EDP58" s="112"/>
      <c r="EDQ58" s="112"/>
      <c r="EDR58" s="112"/>
      <c r="EDS58" s="112"/>
      <c r="EDT58" s="112"/>
      <c r="EDU58" s="112"/>
      <c r="EDV58" s="112"/>
      <c r="EDW58" s="112"/>
      <c r="EDX58" s="112"/>
      <c r="EDY58" s="112"/>
      <c r="EDZ58" s="112"/>
      <c r="EEA58" s="112"/>
      <c r="EEB58" s="112"/>
      <c r="EEC58" s="112"/>
      <c r="EED58" s="112"/>
      <c r="EEE58" s="112"/>
      <c r="EEF58" s="112"/>
      <c r="EEG58" s="112"/>
      <c r="EEH58" s="112"/>
      <c r="EEI58" s="112"/>
      <c r="EEJ58" s="112"/>
      <c r="EEK58" s="112"/>
      <c r="EEL58" s="112"/>
      <c r="EEM58" s="112"/>
      <c r="EEN58" s="112"/>
      <c r="EEO58" s="112"/>
      <c r="EEP58" s="112"/>
      <c r="EEQ58" s="112"/>
      <c r="EER58" s="112"/>
      <c r="EES58" s="112"/>
      <c r="EET58" s="112"/>
      <c r="EEU58" s="112"/>
      <c r="EEV58" s="112"/>
      <c r="EEW58" s="112"/>
      <c r="EEX58" s="112"/>
      <c r="EEY58" s="112"/>
      <c r="EEZ58" s="112"/>
      <c r="EFA58" s="112"/>
      <c r="EFB58" s="112"/>
      <c r="EFC58" s="112"/>
      <c r="EFD58" s="112"/>
      <c r="EFE58" s="112"/>
      <c r="EFF58" s="112"/>
      <c r="EFG58" s="112"/>
      <c r="EFH58" s="112"/>
      <c r="EFI58" s="112"/>
      <c r="EFJ58" s="112"/>
      <c r="EFK58" s="112"/>
      <c r="EFL58" s="112"/>
      <c r="EFM58" s="112"/>
      <c r="EFN58" s="112"/>
      <c r="EFO58" s="112"/>
      <c r="EFP58" s="112"/>
      <c r="EFQ58" s="112"/>
      <c r="EFR58" s="112"/>
      <c r="EFS58" s="112"/>
      <c r="EFT58" s="112"/>
      <c r="EFU58" s="112"/>
      <c r="EFV58" s="112"/>
      <c r="EFW58" s="112"/>
      <c r="EFX58" s="112"/>
      <c r="EFY58" s="112"/>
      <c r="EFZ58" s="112"/>
      <c r="EGA58" s="112"/>
      <c r="EGB58" s="112"/>
      <c r="EGC58" s="112"/>
      <c r="EGD58" s="112"/>
      <c r="EGE58" s="112"/>
      <c r="EGF58" s="112"/>
      <c r="EGG58" s="112"/>
      <c r="EGH58" s="112"/>
      <c r="EGI58" s="112"/>
      <c r="EGJ58" s="112"/>
      <c r="EGK58" s="112"/>
      <c r="EGL58" s="112"/>
      <c r="EGM58" s="112"/>
      <c r="EGN58" s="112"/>
      <c r="EGO58" s="112"/>
      <c r="EGP58" s="112"/>
      <c r="EGQ58" s="112"/>
      <c r="EGR58" s="112"/>
      <c r="EGS58" s="112"/>
      <c r="EGT58" s="112"/>
      <c r="EGU58" s="112"/>
      <c r="EGV58" s="112"/>
      <c r="EGW58" s="112"/>
      <c r="EGX58" s="112"/>
      <c r="EGY58" s="112"/>
      <c r="EGZ58" s="112"/>
      <c r="EHA58" s="112"/>
      <c r="EHB58" s="112"/>
      <c r="EHC58" s="112"/>
      <c r="EHD58" s="112"/>
      <c r="EHE58" s="112"/>
      <c r="EHF58" s="112"/>
      <c r="EHG58" s="112"/>
      <c r="EHH58" s="112"/>
      <c r="EHI58" s="112"/>
      <c r="EHJ58" s="112"/>
      <c r="EHK58" s="112"/>
      <c r="EHL58" s="112"/>
      <c r="EHM58" s="112"/>
      <c r="EHN58" s="112"/>
      <c r="EHO58" s="112"/>
      <c r="EHP58" s="112"/>
      <c r="EHQ58" s="112"/>
      <c r="EHR58" s="112"/>
      <c r="EHS58" s="112"/>
      <c r="EHT58" s="112"/>
      <c r="EHU58" s="112"/>
      <c r="EHV58" s="112"/>
      <c r="EHW58" s="112"/>
      <c r="EHX58" s="112"/>
      <c r="EHY58" s="112"/>
      <c r="EHZ58" s="112"/>
      <c r="EIA58" s="112"/>
      <c r="EIB58" s="112"/>
      <c r="EIC58" s="112"/>
      <c r="EID58" s="112"/>
      <c r="EIE58" s="112"/>
      <c r="EIF58" s="112"/>
      <c r="EIG58" s="112"/>
      <c r="EIH58" s="112"/>
      <c r="EII58" s="112"/>
      <c r="EIJ58" s="112"/>
      <c r="EIK58" s="112"/>
      <c r="EIL58" s="112"/>
      <c r="EIM58" s="112"/>
      <c r="EIN58" s="112"/>
      <c r="EIO58" s="112"/>
      <c r="EIP58" s="112"/>
      <c r="EIQ58" s="112"/>
      <c r="EIR58" s="112"/>
      <c r="EIS58" s="112"/>
      <c r="EIT58" s="112"/>
      <c r="EIU58" s="112"/>
      <c r="EIV58" s="112"/>
      <c r="EIW58" s="112"/>
      <c r="EIX58" s="112"/>
      <c r="EIY58" s="112"/>
      <c r="EIZ58" s="112"/>
      <c r="EJA58" s="112"/>
      <c r="EJB58" s="112"/>
      <c r="EJC58" s="112"/>
      <c r="EJD58" s="112"/>
      <c r="EJE58" s="112"/>
      <c r="EJF58" s="112"/>
      <c r="EJG58" s="112"/>
      <c r="EJH58" s="112"/>
      <c r="EJI58" s="112"/>
      <c r="EJJ58" s="112"/>
      <c r="EJK58" s="112"/>
      <c r="EJL58" s="112"/>
      <c r="EJM58" s="112"/>
      <c r="EJN58" s="112"/>
      <c r="EJO58" s="112"/>
      <c r="EJP58" s="112"/>
      <c r="EJQ58" s="112"/>
      <c r="EJR58" s="112"/>
      <c r="EJS58" s="112"/>
      <c r="EJT58" s="112"/>
      <c r="EJU58" s="112"/>
      <c r="EJV58" s="112"/>
      <c r="EJW58" s="112"/>
      <c r="EJX58" s="112"/>
      <c r="EJY58" s="112"/>
      <c r="EJZ58" s="112"/>
      <c r="EKA58" s="112"/>
      <c r="EKB58" s="112"/>
      <c r="EKC58" s="112"/>
      <c r="EKD58" s="112"/>
      <c r="EKE58" s="112"/>
      <c r="EKF58" s="112"/>
      <c r="EKG58" s="112"/>
      <c r="EKH58" s="112"/>
      <c r="EKI58" s="112"/>
      <c r="EKJ58" s="112"/>
      <c r="EKK58" s="112"/>
      <c r="EKL58" s="112"/>
      <c r="EKM58" s="112"/>
      <c r="EKN58" s="112"/>
      <c r="EKO58" s="112"/>
      <c r="EKP58" s="112"/>
      <c r="EKQ58" s="112"/>
      <c r="EKR58" s="112"/>
      <c r="EKS58" s="112"/>
      <c r="EKT58" s="112"/>
      <c r="EKU58" s="112"/>
      <c r="EKV58" s="112"/>
      <c r="EKW58" s="112"/>
      <c r="EKX58" s="112"/>
      <c r="EKY58" s="112"/>
      <c r="EKZ58" s="112"/>
      <c r="ELA58" s="112"/>
      <c r="ELB58" s="112"/>
      <c r="ELC58" s="112"/>
      <c r="ELD58" s="112"/>
      <c r="ELE58" s="112"/>
      <c r="ELF58" s="112"/>
      <c r="ELG58" s="112"/>
      <c r="ELH58" s="112"/>
      <c r="ELI58" s="112"/>
      <c r="ELJ58" s="112"/>
      <c r="ELK58" s="112"/>
      <c r="ELL58" s="112"/>
      <c r="ELM58" s="112"/>
      <c r="ELN58" s="112"/>
      <c r="ELO58" s="112"/>
      <c r="ELP58" s="112"/>
      <c r="ELQ58" s="112"/>
      <c r="ELR58" s="112"/>
      <c r="ELS58" s="112"/>
      <c r="ELT58" s="112"/>
      <c r="ELU58" s="112"/>
      <c r="ELV58" s="112"/>
      <c r="ELW58" s="112"/>
      <c r="ELX58" s="112"/>
      <c r="ELY58" s="112"/>
      <c r="ELZ58" s="112"/>
      <c r="EMA58" s="112"/>
      <c r="EMB58" s="112"/>
      <c r="EMC58" s="112"/>
      <c r="EMD58" s="112"/>
      <c r="EME58" s="112"/>
      <c r="EMF58" s="112"/>
      <c r="EMG58" s="112"/>
      <c r="EMH58" s="112"/>
      <c r="EMI58" s="112"/>
      <c r="EMJ58" s="112"/>
      <c r="EMK58" s="112"/>
      <c r="EML58" s="112"/>
      <c r="EMM58" s="112"/>
      <c r="EMN58" s="112"/>
      <c r="EMO58" s="112"/>
      <c r="EMP58" s="112"/>
      <c r="EMQ58" s="112"/>
      <c r="EMR58" s="112"/>
      <c r="EMS58" s="112"/>
      <c r="EMT58" s="112"/>
      <c r="EMU58" s="112"/>
      <c r="EMV58" s="112"/>
      <c r="EMW58" s="112"/>
      <c r="EMX58" s="112"/>
      <c r="EMY58" s="112"/>
      <c r="EMZ58" s="112"/>
      <c r="ENA58" s="112"/>
      <c r="ENB58" s="112"/>
      <c r="ENC58" s="112"/>
      <c r="END58" s="112"/>
      <c r="ENE58" s="112"/>
      <c r="ENF58" s="112"/>
      <c r="ENG58" s="112"/>
      <c r="ENH58" s="112"/>
      <c r="ENI58" s="112"/>
      <c r="ENJ58" s="112"/>
      <c r="ENK58" s="112"/>
      <c r="ENL58" s="112"/>
      <c r="ENM58" s="112"/>
      <c r="ENN58" s="112"/>
      <c r="ENO58" s="112"/>
      <c r="ENP58" s="112"/>
      <c r="ENQ58" s="112"/>
      <c r="ENR58" s="112"/>
      <c r="ENS58" s="112"/>
      <c r="ENT58" s="112"/>
      <c r="ENU58" s="112"/>
      <c r="ENV58" s="112"/>
      <c r="ENW58" s="112"/>
      <c r="ENX58" s="112"/>
      <c r="ENY58" s="112"/>
      <c r="ENZ58" s="112"/>
      <c r="EOA58" s="112"/>
      <c r="EOB58" s="112"/>
      <c r="EOC58" s="112"/>
      <c r="EOD58" s="112"/>
      <c r="EOE58" s="112"/>
      <c r="EOF58" s="112"/>
      <c r="EOG58" s="112"/>
      <c r="EOH58" s="112"/>
      <c r="EOI58" s="112"/>
      <c r="EOJ58" s="112"/>
      <c r="EOK58" s="112"/>
      <c r="EOL58" s="112"/>
      <c r="EOM58" s="112"/>
      <c r="EON58" s="112"/>
      <c r="EOO58" s="112"/>
      <c r="EOP58" s="112"/>
      <c r="EOQ58" s="112"/>
      <c r="EOR58" s="112"/>
      <c r="EOS58" s="112"/>
      <c r="EOT58" s="112"/>
      <c r="EOU58" s="112"/>
      <c r="EOV58" s="112"/>
      <c r="EOW58" s="112"/>
      <c r="EOX58" s="112"/>
      <c r="EOY58" s="112"/>
      <c r="EOZ58" s="112"/>
      <c r="EPA58" s="112"/>
      <c r="EPB58" s="112"/>
      <c r="EPC58" s="112"/>
      <c r="EPD58" s="112"/>
      <c r="EPE58" s="112"/>
      <c r="EPF58" s="112"/>
      <c r="EPG58" s="112"/>
      <c r="EPH58" s="112"/>
      <c r="EPI58" s="112"/>
      <c r="EPJ58" s="112"/>
      <c r="EPK58" s="112"/>
      <c r="EPL58" s="112"/>
      <c r="EPM58" s="112"/>
      <c r="EPN58" s="112"/>
      <c r="EPO58" s="112"/>
      <c r="EPP58" s="112"/>
      <c r="EPQ58" s="112"/>
      <c r="EPR58" s="112"/>
      <c r="EPS58" s="112"/>
      <c r="EPT58" s="112"/>
      <c r="EPU58" s="112"/>
      <c r="EPV58" s="112"/>
      <c r="EPW58" s="112"/>
      <c r="EPX58" s="112"/>
      <c r="EPY58" s="112"/>
      <c r="EPZ58" s="112"/>
      <c r="EQA58" s="112"/>
      <c r="EQB58" s="112"/>
      <c r="EQC58" s="112"/>
      <c r="EQD58" s="112"/>
      <c r="EQE58" s="112"/>
      <c r="EQF58" s="112"/>
      <c r="EQG58" s="112"/>
      <c r="EQH58" s="112"/>
      <c r="EQI58" s="112"/>
      <c r="EQJ58" s="112"/>
      <c r="EQK58" s="112"/>
      <c r="EQL58" s="112"/>
      <c r="EQM58" s="112"/>
      <c r="EQN58" s="112"/>
      <c r="EQO58" s="112"/>
      <c r="EQP58" s="112"/>
      <c r="EQQ58" s="112"/>
      <c r="EQR58" s="112"/>
      <c r="EQS58" s="112"/>
      <c r="EQT58" s="112"/>
      <c r="EQU58" s="112"/>
      <c r="EQV58" s="112"/>
      <c r="EQW58" s="112"/>
      <c r="EQX58" s="112"/>
      <c r="EQY58" s="112"/>
      <c r="EQZ58" s="112"/>
      <c r="ERA58" s="112"/>
      <c r="ERB58" s="112"/>
      <c r="ERC58" s="112"/>
      <c r="ERD58" s="112"/>
      <c r="ERE58" s="112"/>
      <c r="ERF58" s="112"/>
      <c r="ERG58" s="112"/>
      <c r="ERH58" s="112"/>
      <c r="ERI58" s="112"/>
      <c r="ERJ58" s="112"/>
      <c r="ERK58" s="112"/>
      <c r="ERL58" s="112"/>
      <c r="ERM58" s="112"/>
      <c r="ERN58" s="112"/>
      <c r="ERO58" s="112"/>
      <c r="ERP58" s="112"/>
      <c r="ERQ58" s="112"/>
      <c r="ERR58" s="112"/>
      <c r="ERS58" s="112"/>
      <c r="ERT58" s="112"/>
      <c r="ERU58" s="112"/>
      <c r="ERV58" s="112"/>
      <c r="ERW58" s="112"/>
      <c r="ERX58" s="112"/>
      <c r="ERY58" s="112"/>
      <c r="ERZ58" s="112"/>
      <c r="ESA58" s="112"/>
      <c r="ESB58" s="112"/>
      <c r="ESC58" s="112"/>
      <c r="ESD58" s="112"/>
      <c r="ESE58" s="112"/>
      <c r="ESF58" s="112"/>
      <c r="ESG58" s="112"/>
      <c r="ESH58" s="112"/>
      <c r="ESI58" s="112"/>
      <c r="ESJ58" s="112"/>
      <c r="ESK58" s="112"/>
      <c r="ESL58" s="112"/>
      <c r="ESM58" s="112"/>
      <c r="ESN58" s="112"/>
      <c r="ESO58" s="112"/>
      <c r="ESP58" s="112"/>
      <c r="ESQ58" s="112"/>
      <c r="ESR58" s="112"/>
      <c r="ESS58" s="112"/>
      <c r="EST58" s="112"/>
      <c r="ESU58" s="112"/>
      <c r="ESV58" s="112"/>
      <c r="ESW58" s="112"/>
      <c r="ESX58" s="112"/>
      <c r="ESY58" s="112"/>
      <c r="ESZ58" s="112"/>
      <c r="ETA58" s="112"/>
      <c r="ETB58" s="112"/>
      <c r="ETC58" s="112"/>
      <c r="ETD58" s="112"/>
      <c r="ETE58" s="112"/>
      <c r="ETF58" s="112"/>
      <c r="ETG58" s="112"/>
      <c r="ETH58" s="112"/>
      <c r="ETI58" s="112"/>
      <c r="ETJ58" s="112"/>
      <c r="ETK58" s="112"/>
      <c r="ETL58" s="112"/>
      <c r="ETM58" s="112"/>
      <c r="ETN58" s="112"/>
      <c r="ETO58" s="112"/>
      <c r="ETP58" s="112"/>
      <c r="ETQ58" s="112"/>
      <c r="ETR58" s="112"/>
      <c r="ETS58" s="112"/>
      <c r="ETT58" s="112"/>
      <c r="ETU58" s="112"/>
      <c r="ETV58" s="112"/>
      <c r="ETW58" s="112"/>
      <c r="ETX58" s="112"/>
      <c r="ETY58" s="112"/>
      <c r="ETZ58" s="112"/>
      <c r="EUA58" s="112"/>
      <c r="EUB58" s="112"/>
      <c r="EUC58" s="112"/>
      <c r="EUD58" s="112"/>
      <c r="EUE58" s="112"/>
      <c r="EUF58" s="112"/>
      <c r="EUG58" s="112"/>
      <c r="EUH58" s="112"/>
      <c r="EUI58" s="112"/>
      <c r="EUJ58" s="112"/>
      <c r="EUK58" s="112"/>
      <c r="EUL58" s="112"/>
      <c r="EUM58" s="112"/>
      <c r="EUN58" s="112"/>
      <c r="EUO58" s="112"/>
      <c r="EUP58" s="112"/>
      <c r="EUQ58" s="112"/>
      <c r="EUR58" s="112"/>
      <c r="EUS58" s="112"/>
      <c r="EUT58" s="112"/>
      <c r="EUU58" s="112"/>
      <c r="EUV58" s="112"/>
      <c r="EUW58" s="112"/>
      <c r="EUX58" s="112"/>
      <c r="EUY58" s="112"/>
      <c r="EUZ58" s="112"/>
      <c r="EVA58" s="112"/>
      <c r="EVB58" s="112"/>
      <c r="EVC58" s="112"/>
      <c r="EVD58" s="112"/>
      <c r="EVE58" s="112"/>
      <c r="EVF58" s="112"/>
      <c r="EVG58" s="112"/>
      <c r="EVH58" s="112"/>
      <c r="EVI58" s="112"/>
      <c r="EVJ58" s="112"/>
      <c r="EVK58" s="112"/>
      <c r="EVL58" s="112"/>
      <c r="EVM58" s="112"/>
      <c r="EVN58" s="112"/>
      <c r="EVO58" s="112"/>
      <c r="EVP58" s="112"/>
      <c r="EVQ58" s="112"/>
      <c r="EVR58" s="112"/>
      <c r="EVS58" s="112"/>
      <c r="EVT58" s="112"/>
      <c r="EVU58" s="112"/>
      <c r="EVV58" s="112"/>
      <c r="EVW58" s="112"/>
      <c r="EVX58" s="112"/>
      <c r="EVY58" s="112"/>
      <c r="EVZ58" s="112"/>
      <c r="EWA58" s="112"/>
      <c r="EWB58" s="112"/>
      <c r="EWC58" s="112"/>
      <c r="EWD58" s="112"/>
      <c r="EWE58" s="112"/>
      <c r="EWF58" s="112"/>
      <c r="EWG58" s="112"/>
      <c r="EWH58" s="112"/>
      <c r="EWI58" s="112"/>
      <c r="EWJ58" s="112"/>
      <c r="EWK58" s="112"/>
      <c r="EWL58" s="112"/>
      <c r="EWM58" s="112"/>
      <c r="EWN58" s="112"/>
      <c r="EWO58" s="112"/>
      <c r="EWP58" s="112"/>
      <c r="EWQ58" s="112"/>
      <c r="EWR58" s="112"/>
      <c r="EWS58" s="112"/>
      <c r="EWT58" s="112"/>
      <c r="EWU58" s="112"/>
      <c r="EWV58" s="112"/>
      <c r="EWW58" s="112"/>
      <c r="EWX58" s="112"/>
      <c r="EWY58" s="112"/>
      <c r="EWZ58" s="112"/>
      <c r="EXA58" s="112"/>
      <c r="EXB58" s="112"/>
      <c r="EXC58" s="112"/>
      <c r="EXD58" s="112"/>
      <c r="EXE58" s="112"/>
      <c r="EXF58" s="112"/>
      <c r="EXG58" s="112"/>
      <c r="EXH58" s="112"/>
      <c r="EXI58" s="112"/>
      <c r="EXJ58" s="112"/>
      <c r="EXK58" s="112"/>
      <c r="EXL58" s="112"/>
      <c r="EXM58" s="112"/>
      <c r="EXN58" s="112"/>
      <c r="EXO58" s="112"/>
      <c r="EXP58" s="112"/>
      <c r="EXQ58" s="112"/>
      <c r="EXR58" s="112"/>
      <c r="EXS58" s="112"/>
      <c r="EXT58" s="112"/>
      <c r="EXU58" s="112"/>
      <c r="EXV58" s="112"/>
      <c r="EXW58" s="112"/>
      <c r="EXX58" s="112"/>
      <c r="EXY58" s="112"/>
      <c r="EXZ58" s="112"/>
      <c r="EYA58" s="112"/>
      <c r="EYB58" s="112"/>
      <c r="EYC58" s="112"/>
      <c r="EYD58" s="112"/>
      <c r="EYE58" s="112"/>
      <c r="EYF58" s="112"/>
      <c r="EYG58" s="112"/>
      <c r="EYH58" s="112"/>
      <c r="EYI58" s="112"/>
      <c r="EYJ58" s="112"/>
      <c r="EYK58" s="112"/>
      <c r="EYL58" s="112"/>
      <c r="EYM58" s="112"/>
      <c r="EYN58" s="112"/>
      <c r="EYO58" s="112"/>
      <c r="EYP58" s="112"/>
      <c r="EYQ58" s="112"/>
      <c r="EYR58" s="112"/>
      <c r="EYS58" s="112"/>
      <c r="EYT58" s="112"/>
      <c r="EYU58" s="112"/>
      <c r="EYV58" s="112"/>
      <c r="EYW58" s="112"/>
      <c r="EYX58" s="112"/>
      <c r="EYY58" s="112"/>
      <c r="EYZ58" s="112"/>
      <c r="EZA58" s="112"/>
      <c r="EZB58" s="112"/>
      <c r="EZC58" s="112"/>
      <c r="EZD58" s="112"/>
      <c r="EZE58" s="112"/>
      <c r="EZF58" s="112"/>
      <c r="EZG58" s="112"/>
      <c r="EZH58" s="112"/>
      <c r="EZI58" s="112"/>
      <c r="EZJ58" s="112"/>
      <c r="EZK58" s="112"/>
      <c r="EZL58" s="112"/>
      <c r="EZM58" s="112"/>
      <c r="EZN58" s="112"/>
      <c r="EZO58" s="112"/>
      <c r="EZP58" s="112"/>
      <c r="EZQ58" s="112"/>
      <c r="EZR58" s="112"/>
      <c r="EZS58" s="112"/>
      <c r="EZT58" s="112"/>
      <c r="EZU58" s="112"/>
      <c r="EZV58" s="112"/>
      <c r="EZW58" s="112"/>
      <c r="EZX58" s="112"/>
      <c r="EZY58" s="112"/>
      <c r="EZZ58" s="112"/>
      <c r="FAA58" s="112"/>
      <c r="FAB58" s="112"/>
      <c r="FAC58" s="112"/>
      <c r="FAD58" s="112"/>
      <c r="FAE58" s="112"/>
      <c r="FAF58" s="112"/>
      <c r="FAG58" s="112"/>
      <c r="FAH58" s="112"/>
      <c r="FAI58" s="112"/>
      <c r="FAJ58" s="112"/>
      <c r="FAK58" s="112"/>
      <c r="FAL58" s="112"/>
      <c r="FAM58" s="112"/>
      <c r="FAN58" s="112"/>
      <c r="FAO58" s="112"/>
      <c r="FAP58" s="112"/>
      <c r="FAQ58" s="112"/>
      <c r="FAR58" s="112"/>
      <c r="FAS58" s="112"/>
      <c r="FAT58" s="112"/>
      <c r="FAU58" s="112"/>
      <c r="FAV58" s="112"/>
      <c r="FAW58" s="112"/>
      <c r="FAX58" s="112"/>
      <c r="FAY58" s="112"/>
      <c r="FAZ58" s="112"/>
      <c r="FBA58" s="112"/>
      <c r="FBB58" s="112"/>
      <c r="FBC58" s="112"/>
      <c r="FBD58" s="112"/>
      <c r="FBE58" s="112"/>
      <c r="FBF58" s="112"/>
      <c r="FBG58" s="112"/>
      <c r="FBH58" s="112"/>
      <c r="FBI58" s="112"/>
      <c r="FBJ58" s="112"/>
      <c r="FBK58" s="112"/>
      <c r="FBL58" s="112"/>
      <c r="FBM58" s="112"/>
      <c r="FBN58" s="112"/>
      <c r="FBO58" s="112"/>
      <c r="FBP58" s="112"/>
      <c r="FBQ58" s="112"/>
      <c r="FBR58" s="112"/>
      <c r="FBS58" s="112"/>
      <c r="FBT58" s="112"/>
      <c r="FBU58" s="112"/>
      <c r="FBV58" s="112"/>
      <c r="FBW58" s="112"/>
      <c r="FBX58" s="112"/>
      <c r="FBY58" s="112"/>
      <c r="FBZ58" s="112"/>
      <c r="FCA58" s="112"/>
      <c r="FCB58" s="112"/>
      <c r="FCC58" s="112"/>
      <c r="FCD58" s="112"/>
      <c r="FCE58" s="112"/>
      <c r="FCF58" s="112"/>
      <c r="FCG58" s="112"/>
      <c r="FCH58" s="112"/>
      <c r="FCI58" s="112"/>
      <c r="FCJ58" s="112"/>
      <c r="FCK58" s="112"/>
      <c r="FCL58" s="112"/>
      <c r="FCM58" s="112"/>
      <c r="FCN58" s="112"/>
      <c r="FCO58" s="112"/>
      <c r="FCP58" s="112"/>
      <c r="FCQ58" s="112"/>
      <c r="FCR58" s="112"/>
      <c r="FCS58" s="112"/>
      <c r="FCT58" s="112"/>
      <c r="FCU58" s="112"/>
      <c r="FCV58" s="112"/>
      <c r="FCW58" s="112"/>
      <c r="FCX58" s="112"/>
      <c r="FCY58" s="112"/>
      <c r="FCZ58" s="112"/>
      <c r="FDA58" s="112"/>
      <c r="FDB58" s="112"/>
      <c r="FDC58" s="112"/>
      <c r="FDD58" s="112"/>
      <c r="FDE58" s="112"/>
      <c r="FDF58" s="112"/>
      <c r="FDG58" s="112"/>
      <c r="FDH58" s="112"/>
      <c r="FDI58" s="112"/>
      <c r="FDJ58" s="112"/>
      <c r="FDK58" s="112"/>
      <c r="FDL58" s="112"/>
      <c r="FDM58" s="112"/>
      <c r="FDN58" s="112"/>
      <c r="FDO58" s="112"/>
      <c r="FDP58" s="112"/>
      <c r="FDQ58" s="112"/>
      <c r="FDR58" s="112"/>
      <c r="FDS58" s="112"/>
      <c r="FDT58" s="112"/>
      <c r="FDU58" s="112"/>
      <c r="FDV58" s="112"/>
      <c r="FDW58" s="112"/>
      <c r="FDX58" s="112"/>
      <c r="FDY58" s="112"/>
      <c r="FDZ58" s="112"/>
      <c r="FEA58" s="112"/>
      <c r="FEB58" s="112"/>
      <c r="FEC58" s="112"/>
      <c r="FED58" s="112"/>
      <c r="FEE58" s="112"/>
      <c r="FEF58" s="112"/>
      <c r="FEG58" s="112"/>
      <c r="FEH58" s="112"/>
      <c r="FEI58" s="112"/>
      <c r="FEJ58" s="112"/>
      <c r="FEK58" s="112"/>
      <c r="FEL58" s="112"/>
      <c r="FEM58" s="112"/>
      <c r="FEN58" s="112"/>
      <c r="FEO58" s="112"/>
      <c r="FEP58" s="112"/>
      <c r="FEQ58" s="112"/>
      <c r="FER58" s="112"/>
      <c r="FES58" s="112"/>
      <c r="FET58" s="112"/>
      <c r="FEU58" s="112"/>
      <c r="FEV58" s="112"/>
      <c r="FEW58" s="112"/>
      <c r="FEX58" s="112"/>
      <c r="FEY58" s="112"/>
      <c r="FEZ58" s="112"/>
      <c r="FFA58" s="112"/>
      <c r="FFB58" s="112"/>
      <c r="FFC58" s="112"/>
      <c r="FFD58" s="112"/>
      <c r="FFE58" s="112"/>
      <c r="FFF58" s="112"/>
      <c r="FFG58" s="112"/>
      <c r="FFH58" s="112"/>
      <c r="FFI58" s="112"/>
      <c r="FFJ58" s="112"/>
      <c r="FFK58" s="112"/>
      <c r="FFL58" s="112"/>
      <c r="FFM58" s="112"/>
      <c r="FFN58" s="112"/>
      <c r="FFO58" s="112"/>
      <c r="FFP58" s="112"/>
      <c r="FFQ58" s="112"/>
      <c r="FFR58" s="112"/>
      <c r="FFS58" s="112"/>
      <c r="FFT58" s="112"/>
      <c r="FFU58" s="112"/>
      <c r="FFV58" s="112"/>
      <c r="FFW58" s="112"/>
      <c r="FFX58" s="112"/>
      <c r="FFY58" s="112"/>
      <c r="FFZ58" s="112"/>
      <c r="FGA58" s="112"/>
      <c r="FGB58" s="112"/>
      <c r="FGC58" s="112"/>
      <c r="FGD58" s="112"/>
      <c r="FGE58" s="112"/>
      <c r="FGF58" s="112"/>
      <c r="FGG58" s="112"/>
      <c r="FGH58" s="112"/>
      <c r="FGI58" s="112"/>
      <c r="FGJ58" s="112"/>
      <c r="FGK58" s="112"/>
      <c r="FGL58" s="112"/>
      <c r="FGM58" s="112"/>
      <c r="FGN58" s="112"/>
      <c r="FGO58" s="112"/>
      <c r="FGP58" s="112"/>
      <c r="FGQ58" s="112"/>
      <c r="FGR58" s="112"/>
      <c r="FGS58" s="112"/>
      <c r="FGT58" s="112"/>
      <c r="FGU58" s="112"/>
      <c r="FGV58" s="112"/>
      <c r="FGW58" s="112"/>
      <c r="FGX58" s="112"/>
      <c r="FGY58" s="112"/>
      <c r="FGZ58" s="112"/>
      <c r="FHA58" s="112"/>
      <c r="FHB58" s="112"/>
      <c r="FHC58" s="112"/>
      <c r="FHD58" s="112"/>
      <c r="FHE58" s="112"/>
      <c r="FHF58" s="112"/>
      <c r="FHG58" s="112"/>
      <c r="FHH58" s="112"/>
      <c r="FHI58" s="112"/>
      <c r="FHJ58" s="112"/>
      <c r="FHK58" s="112"/>
      <c r="FHL58" s="112"/>
      <c r="FHM58" s="112"/>
      <c r="FHN58" s="112"/>
      <c r="FHO58" s="112"/>
      <c r="FHP58" s="112"/>
      <c r="FHQ58" s="112"/>
      <c r="FHR58" s="112"/>
      <c r="FHS58" s="112"/>
      <c r="FHT58" s="112"/>
      <c r="FHU58" s="112"/>
      <c r="FHV58" s="112"/>
      <c r="FHW58" s="112"/>
      <c r="FHX58" s="112"/>
      <c r="FHY58" s="112"/>
      <c r="FHZ58" s="112"/>
      <c r="FIA58" s="112"/>
      <c r="FIB58" s="112"/>
      <c r="FIC58" s="112"/>
      <c r="FID58" s="112"/>
      <c r="FIE58" s="112"/>
      <c r="FIF58" s="112"/>
      <c r="FIG58" s="112"/>
      <c r="FIH58" s="112"/>
      <c r="FII58" s="112"/>
      <c r="FIJ58" s="112"/>
      <c r="FIK58" s="112"/>
      <c r="FIL58" s="112"/>
      <c r="FIM58" s="112"/>
      <c r="FIN58" s="112"/>
      <c r="FIO58" s="112"/>
      <c r="FIP58" s="112"/>
      <c r="FIQ58" s="112"/>
      <c r="FIR58" s="112"/>
      <c r="FIS58" s="112"/>
      <c r="FIT58" s="112"/>
      <c r="FIU58" s="112"/>
      <c r="FIV58" s="112"/>
      <c r="FIW58" s="112"/>
      <c r="FIX58" s="112"/>
      <c r="FIY58" s="112"/>
      <c r="FIZ58" s="112"/>
      <c r="FJA58" s="112"/>
      <c r="FJB58" s="112"/>
      <c r="FJC58" s="112"/>
      <c r="FJD58" s="112"/>
      <c r="FJE58" s="112"/>
      <c r="FJF58" s="112"/>
      <c r="FJG58" s="112"/>
      <c r="FJH58" s="112"/>
      <c r="FJI58" s="112"/>
      <c r="FJJ58" s="112"/>
      <c r="FJK58" s="112"/>
      <c r="FJL58" s="112"/>
      <c r="FJM58" s="112"/>
      <c r="FJN58" s="112"/>
      <c r="FJO58" s="112"/>
      <c r="FJP58" s="112"/>
      <c r="FJQ58" s="112"/>
      <c r="FJR58" s="112"/>
      <c r="FJS58" s="112"/>
      <c r="FJT58" s="112"/>
      <c r="FJU58" s="112"/>
      <c r="FJV58" s="112"/>
      <c r="FJW58" s="112"/>
      <c r="FJX58" s="112"/>
      <c r="FJY58" s="112"/>
      <c r="FJZ58" s="112"/>
      <c r="FKA58" s="112"/>
      <c r="FKB58" s="112"/>
      <c r="FKC58" s="112"/>
      <c r="FKD58" s="112"/>
      <c r="FKE58" s="112"/>
      <c r="FKF58" s="112"/>
      <c r="FKG58" s="112"/>
      <c r="FKH58" s="112"/>
      <c r="FKI58" s="112"/>
      <c r="FKJ58" s="112"/>
      <c r="FKK58" s="112"/>
      <c r="FKL58" s="112"/>
      <c r="FKM58" s="112"/>
      <c r="FKN58" s="112"/>
      <c r="FKO58" s="112"/>
      <c r="FKP58" s="112"/>
      <c r="FKQ58" s="112"/>
      <c r="FKR58" s="112"/>
      <c r="FKS58" s="112"/>
      <c r="FKT58" s="112"/>
      <c r="FKU58" s="112"/>
      <c r="FKV58" s="112"/>
      <c r="FKW58" s="112"/>
      <c r="FKX58" s="112"/>
      <c r="FKY58" s="112"/>
      <c r="FKZ58" s="112"/>
      <c r="FLA58" s="112"/>
      <c r="FLB58" s="112"/>
      <c r="FLC58" s="112"/>
      <c r="FLD58" s="112"/>
      <c r="FLE58" s="112"/>
      <c r="FLF58" s="112"/>
      <c r="FLG58" s="112"/>
      <c r="FLH58" s="112"/>
      <c r="FLI58" s="112"/>
      <c r="FLJ58" s="112"/>
      <c r="FLK58" s="112"/>
      <c r="FLL58" s="112"/>
      <c r="FLM58" s="112"/>
      <c r="FLN58" s="112"/>
      <c r="FLO58" s="112"/>
      <c r="FLP58" s="112"/>
      <c r="FLQ58" s="112"/>
      <c r="FLR58" s="112"/>
      <c r="FLS58" s="112"/>
      <c r="FLT58" s="112"/>
      <c r="FLU58" s="112"/>
      <c r="FLV58" s="112"/>
      <c r="FLW58" s="112"/>
      <c r="FLX58" s="112"/>
      <c r="FLY58" s="112"/>
      <c r="FLZ58" s="112"/>
      <c r="FMA58" s="112"/>
      <c r="FMB58" s="112"/>
      <c r="FMC58" s="112"/>
      <c r="FMD58" s="112"/>
      <c r="FME58" s="112"/>
      <c r="FMF58" s="112"/>
      <c r="FMG58" s="112"/>
      <c r="FMH58" s="112"/>
      <c r="FMI58" s="112"/>
      <c r="FMJ58" s="112"/>
      <c r="FMK58" s="112"/>
      <c r="FML58" s="112"/>
      <c r="FMM58" s="112"/>
      <c r="FMN58" s="112"/>
      <c r="FMO58" s="112"/>
      <c r="FMP58" s="112"/>
      <c r="FMQ58" s="112"/>
      <c r="FMR58" s="112"/>
      <c r="FMS58" s="112"/>
      <c r="FMT58" s="112"/>
      <c r="FMU58" s="112"/>
      <c r="FMV58" s="112"/>
      <c r="FMW58" s="112"/>
      <c r="FMX58" s="112"/>
      <c r="FMY58" s="112"/>
      <c r="FMZ58" s="112"/>
      <c r="FNA58" s="112"/>
      <c r="FNB58" s="112"/>
      <c r="FNC58" s="112"/>
      <c r="FND58" s="112"/>
      <c r="FNE58" s="112"/>
      <c r="FNF58" s="112"/>
      <c r="FNG58" s="112"/>
      <c r="FNH58" s="112"/>
      <c r="FNI58" s="112"/>
      <c r="FNJ58" s="112"/>
      <c r="FNK58" s="112"/>
      <c r="FNL58" s="112"/>
      <c r="FNM58" s="112"/>
      <c r="FNN58" s="112"/>
      <c r="FNO58" s="112"/>
      <c r="FNP58" s="112"/>
      <c r="FNQ58" s="112"/>
      <c r="FNR58" s="112"/>
      <c r="FNS58" s="112"/>
      <c r="FNT58" s="112"/>
      <c r="FNU58" s="112"/>
      <c r="FNV58" s="112"/>
      <c r="FNW58" s="112"/>
      <c r="FNX58" s="112"/>
      <c r="FNY58" s="112"/>
      <c r="FNZ58" s="112"/>
      <c r="FOA58" s="112"/>
      <c r="FOB58" s="112"/>
      <c r="FOC58" s="112"/>
      <c r="FOD58" s="112"/>
      <c r="FOE58" s="112"/>
      <c r="FOF58" s="112"/>
      <c r="FOG58" s="112"/>
      <c r="FOH58" s="112"/>
      <c r="FOI58" s="112"/>
      <c r="FOJ58" s="112"/>
      <c r="FOK58" s="112"/>
      <c r="FOL58" s="112"/>
      <c r="FOM58" s="112"/>
      <c r="FON58" s="112"/>
      <c r="FOO58" s="112"/>
      <c r="FOP58" s="112"/>
      <c r="FOQ58" s="112"/>
      <c r="FOR58" s="112"/>
      <c r="FOS58" s="112"/>
      <c r="FOT58" s="112"/>
      <c r="FOU58" s="112"/>
      <c r="FOV58" s="112"/>
      <c r="FOW58" s="112"/>
      <c r="FOX58" s="112"/>
      <c r="FOY58" s="112"/>
      <c r="FOZ58" s="112"/>
      <c r="FPA58" s="112"/>
      <c r="FPB58" s="112"/>
      <c r="FPC58" s="112"/>
      <c r="FPD58" s="112"/>
      <c r="FPE58" s="112"/>
      <c r="FPF58" s="112"/>
      <c r="FPG58" s="112"/>
      <c r="FPH58" s="112"/>
      <c r="FPI58" s="112"/>
      <c r="FPJ58" s="112"/>
      <c r="FPK58" s="112"/>
      <c r="FPL58" s="112"/>
      <c r="FPM58" s="112"/>
      <c r="FPN58" s="112"/>
      <c r="FPO58" s="112"/>
      <c r="FPP58" s="112"/>
      <c r="FPQ58" s="112"/>
      <c r="FPR58" s="112"/>
      <c r="FPS58" s="112"/>
      <c r="FPT58" s="112"/>
      <c r="FPU58" s="112"/>
      <c r="FPV58" s="112"/>
      <c r="FPW58" s="112"/>
      <c r="FPX58" s="112"/>
      <c r="FPY58" s="112"/>
      <c r="FPZ58" s="112"/>
      <c r="FQA58" s="112"/>
      <c r="FQB58" s="112"/>
      <c r="FQC58" s="112"/>
      <c r="FQD58" s="112"/>
      <c r="FQE58" s="112"/>
      <c r="FQF58" s="112"/>
      <c r="FQG58" s="112"/>
      <c r="FQH58" s="112"/>
      <c r="FQI58" s="112"/>
      <c r="FQJ58" s="112"/>
      <c r="FQK58" s="112"/>
      <c r="FQL58" s="112"/>
      <c r="FQM58" s="112"/>
      <c r="FQN58" s="112"/>
      <c r="FQO58" s="112"/>
      <c r="FQP58" s="112"/>
      <c r="FQQ58" s="112"/>
      <c r="FQR58" s="112"/>
      <c r="FQS58" s="112"/>
      <c r="FQT58" s="112"/>
      <c r="FQU58" s="112"/>
      <c r="FQV58" s="112"/>
      <c r="FQW58" s="112"/>
      <c r="FQX58" s="112"/>
      <c r="FQY58" s="112"/>
      <c r="FQZ58" s="112"/>
      <c r="FRA58" s="112"/>
      <c r="FRB58" s="112"/>
      <c r="FRC58" s="112"/>
      <c r="FRD58" s="112"/>
      <c r="FRE58" s="112"/>
      <c r="FRF58" s="112"/>
      <c r="FRG58" s="112"/>
      <c r="FRH58" s="112"/>
      <c r="FRI58" s="112"/>
      <c r="FRJ58" s="112"/>
      <c r="FRK58" s="112"/>
      <c r="FRL58" s="112"/>
      <c r="FRM58" s="112"/>
      <c r="FRN58" s="112"/>
      <c r="FRO58" s="112"/>
      <c r="FRP58" s="112"/>
      <c r="FRQ58" s="112"/>
      <c r="FRR58" s="112"/>
      <c r="FRS58" s="112"/>
      <c r="FRT58" s="112"/>
      <c r="FRU58" s="112"/>
      <c r="FRV58" s="112"/>
      <c r="FRW58" s="112"/>
      <c r="FRX58" s="112"/>
      <c r="FRY58" s="112"/>
      <c r="FRZ58" s="112"/>
      <c r="FSA58" s="112"/>
      <c r="FSB58" s="112"/>
      <c r="FSC58" s="112"/>
      <c r="FSD58" s="112"/>
      <c r="FSE58" s="112"/>
      <c r="FSF58" s="112"/>
      <c r="FSG58" s="112"/>
      <c r="FSH58" s="112"/>
      <c r="FSI58" s="112"/>
      <c r="FSJ58" s="112"/>
      <c r="FSK58" s="112"/>
      <c r="FSL58" s="112"/>
      <c r="FSM58" s="112"/>
      <c r="FSN58" s="112"/>
      <c r="FSO58" s="112"/>
      <c r="FSP58" s="112"/>
      <c r="FSQ58" s="112"/>
      <c r="FSR58" s="112"/>
      <c r="FSS58" s="112"/>
      <c r="FST58" s="112"/>
      <c r="FSU58" s="112"/>
      <c r="FSV58" s="112"/>
      <c r="FSW58" s="112"/>
      <c r="FSX58" s="112"/>
      <c r="FSY58" s="112"/>
      <c r="FSZ58" s="112"/>
      <c r="FTA58" s="112"/>
      <c r="FTB58" s="112"/>
      <c r="FTC58" s="112"/>
      <c r="FTD58" s="112"/>
      <c r="FTE58" s="112"/>
      <c r="FTF58" s="112"/>
      <c r="FTG58" s="112"/>
      <c r="FTH58" s="112"/>
      <c r="FTI58" s="112"/>
      <c r="FTJ58" s="112"/>
      <c r="FTK58" s="112"/>
      <c r="FTL58" s="112"/>
      <c r="FTM58" s="112"/>
      <c r="FTN58" s="112"/>
      <c r="FTO58" s="112"/>
      <c r="FTP58" s="112"/>
      <c r="FTQ58" s="112"/>
      <c r="FTR58" s="112"/>
      <c r="FTS58" s="112"/>
      <c r="FTT58" s="112"/>
      <c r="FTU58" s="112"/>
      <c r="FTV58" s="112"/>
      <c r="FTW58" s="112"/>
      <c r="FTX58" s="112"/>
      <c r="FTY58" s="112"/>
      <c r="FTZ58" s="112"/>
      <c r="FUA58" s="112"/>
      <c r="FUB58" s="112"/>
      <c r="FUC58" s="112"/>
      <c r="FUD58" s="112"/>
      <c r="FUE58" s="112"/>
      <c r="FUF58" s="112"/>
      <c r="FUG58" s="112"/>
      <c r="FUH58" s="112"/>
      <c r="FUI58" s="112"/>
      <c r="FUJ58" s="112"/>
      <c r="FUK58" s="112"/>
      <c r="FUL58" s="112"/>
      <c r="FUM58" s="112"/>
      <c r="FUN58" s="112"/>
      <c r="FUO58" s="112"/>
      <c r="FUP58" s="112"/>
      <c r="FUQ58" s="112"/>
      <c r="FUR58" s="112"/>
      <c r="FUS58" s="112"/>
      <c r="FUT58" s="112"/>
      <c r="FUU58" s="112"/>
      <c r="FUV58" s="112"/>
      <c r="FUW58" s="112"/>
      <c r="FUX58" s="112"/>
      <c r="FUY58" s="112"/>
      <c r="FUZ58" s="112"/>
      <c r="FVA58" s="112"/>
      <c r="FVB58" s="112"/>
      <c r="FVC58" s="112"/>
      <c r="FVD58" s="112"/>
      <c r="FVE58" s="112"/>
      <c r="FVF58" s="112"/>
      <c r="FVG58" s="112"/>
      <c r="FVH58" s="112"/>
      <c r="FVI58" s="112"/>
      <c r="FVJ58" s="112"/>
      <c r="FVK58" s="112"/>
      <c r="FVL58" s="112"/>
      <c r="FVM58" s="112"/>
      <c r="FVN58" s="112"/>
      <c r="FVO58" s="112"/>
      <c r="FVP58" s="112"/>
      <c r="FVQ58" s="112"/>
      <c r="FVR58" s="112"/>
      <c r="FVS58" s="112"/>
      <c r="FVT58" s="112"/>
      <c r="FVU58" s="112"/>
      <c r="FVV58" s="112"/>
      <c r="FVW58" s="112"/>
      <c r="FVX58" s="112"/>
      <c r="FVY58" s="112"/>
      <c r="FVZ58" s="112"/>
      <c r="FWA58" s="112"/>
      <c r="FWB58" s="112"/>
      <c r="FWC58" s="112"/>
      <c r="FWD58" s="112"/>
      <c r="FWE58" s="112"/>
      <c r="FWF58" s="112"/>
      <c r="FWG58" s="112"/>
      <c r="FWH58" s="112"/>
      <c r="FWI58" s="112"/>
      <c r="FWJ58" s="112"/>
      <c r="FWK58" s="112"/>
      <c r="FWL58" s="112"/>
      <c r="FWM58" s="112"/>
      <c r="FWN58" s="112"/>
      <c r="FWO58" s="112"/>
      <c r="FWP58" s="112"/>
      <c r="FWQ58" s="112"/>
      <c r="FWR58" s="112"/>
      <c r="FWS58" s="112"/>
      <c r="FWT58" s="112"/>
      <c r="FWU58" s="112"/>
      <c r="FWV58" s="112"/>
      <c r="FWW58" s="112"/>
      <c r="FWX58" s="112"/>
      <c r="FWY58" s="112"/>
      <c r="FWZ58" s="112"/>
      <c r="FXA58" s="112"/>
      <c r="FXB58" s="112"/>
      <c r="FXC58" s="112"/>
      <c r="FXD58" s="112"/>
      <c r="FXE58" s="112"/>
      <c r="FXF58" s="112"/>
      <c r="FXG58" s="112"/>
      <c r="FXH58" s="112"/>
      <c r="FXI58" s="112"/>
      <c r="FXJ58" s="112"/>
      <c r="FXK58" s="112"/>
      <c r="FXL58" s="112"/>
      <c r="FXM58" s="112"/>
      <c r="FXN58" s="112"/>
      <c r="FXO58" s="112"/>
      <c r="FXP58" s="112"/>
      <c r="FXQ58" s="112"/>
      <c r="FXR58" s="112"/>
      <c r="FXS58" s="112"/>
      <c r="FXT58" s="112"/>
      <c r="FXU58" s="112"/>
      <c r="FXV58" s="112"/>
      <c r="FXW58" s="112"/>
      <c r="FXX58" s="112"/>
      <c r="FXY58" s="112"/>
      <c r="FXZ58" s="112"/>
      <c r="FYA58" s="112"/>
      <c r="FYB58" s="112"/>
      <c r="FYC58" s="112"/>
      <c r="FYD58" s="112"/>
      <c r="FYE58" s="112"/>
      <c r="FYF58" s="112"/>
      <c r="FYG58" s="112"/>
      <c r="FYH58" s="112"/>
      <c r="FYI58" s="112"/>
      <c r="FYJ58" s="112"/>
      <c r="FYK58" s="112"/>
      <c r="FYL58" s="112"/>
      <c r="FYM58" s="112"/>
      <c r="FYN58" s="112"/>
      <c r="FYO58" s="112"/>
      <c r="FYP58" s="112"/>
      <c r="FYQ58" s="112"/>
      <c r="FYR58" s="112"/>
      <c r="FYS58" s="112"/>
      <c r="FYT58" s="112"/>
      <c r="FYU58" s="112"/>
      <c r="FYV58" s="112"/>
      <c r="FYW58" s="112"/>
      <c r="FYX58" s="112"/>
      <c r="FYY58" s="112"/>
      <c r="FYZ58" s="112"/>
      <c r="FZA58" s="112"/>
      <c r="FZB58" s="112"/>
      <c r="FZC58" s="112"/>
      <c r="FZD58" s="112"/>
      <c r="FZE58" s="112"/>
      <c r="FZF58" s="112"/>
      <c r="FZG58" s="112"/>
      <c r="FZH58" s="112"/>
      <c r="FZI58" s="112"/>
      <c r="FZJ58" s="112"/>
      <c r="FZK58" s="112"/>
      <c r="FZL58" s="112"/>
      <c r="FZM58" s="112"/>
      <c r="FZN58" s="112"/>
      <c r="FZO58" s="112"/>
      <c r="FZP58" s="112"/>
      <c r="FZQ58" s="112"/>
      <c r="FZR58" s="112"/>
      <c r="FZS58" s="112"/>
      <c r="FZT58" s="112"/>
      <c r="FZU58" s="112"/>
      <c r="FZV58" s="112"/>
      <c r="FZW58" s="112"/>
      <c r="FZX58" s="112"/>
      <c r="FZY58" s="112"/>
      <c r="FZZ58" s="112"/>
      <c r="GAA58" s="112"/>
      <c r="GAB58" s="112"/>
      <c r="GAC58" s="112"/>
      <c r="GAD58" s="112"/>
      <c r="GAE58" s="112"/>
      <c r="GAF58" s="112"/>
      <c r="GAG58" s="112"/>
      <c r="GAH58" s="112"/>
      <c r="GAI58" s="112"/>
      <c r="GAJ58" s="112"/>
      <c r="GAK58" s="112"/>
      <c r="GAL58" s="112"/>
      <c r="GAM58" s="112"/>
      <c r="GAN58" s="112"/>
      <c r="GAO58" s="112"/>
      <c r="GAP58" s="112"/>
      <c r="GAQ58" s="112"/>
      <c r="GAR58" s="112"/>
      <c r="GAS58" s="112"/>
      <c r="GAT58" s="112"/>
      <c r="GAU58" s="112"/>
      <c r="GAV58" s="112"/>
      <c r="GAW58" s="112"/>
      <c r="GAX58" s="112"/>
      <c r="GAY58" s="112"/>
      <c r="GAZ58" s="112"/>
      <c r="GBA58" s="112"/>
      <c r="GBB58" s="112"/>
      <c r="GBC58" s="112"/>
      <c r="GBD58" s="112"/>
      <c r="GBE58" s="112"/>
      <c r="GBF58" s="112"/>
      <c r="GBG58" s="112"/>
      <c r="GBH58" s="112"/>
      <c r="GBI58" s="112"/>
      <c r="GBJ58" s="112"/>
      <c r="GBK58" s="112"/>
      <c r="GBL58" s="112"/>
      <c r="GBM58" s="112"/>
      <c r="GBN58" s="112"/>
      <c r="GBO58" s="112"/>
      <c r="GBP58" s="112"/>
      <c r="GBQ58" s="112"/>
      <c r="GBR58" s="112"/>
      <c r="GBS58" s="112"/>
      <c r="GBT58" s="112"/>
      <c r="GBU58" s="112"/>
      <c r="GBV58" s="112"/>
      <c r="GBW58" s="112"/>
      <c r="GBX58" s="112"/>
      <c r="GBY58" s="112"/>
      <c r="GBZ58" s="112"/>
      <c r="GCA58" s="112"/>
      <c r="GCB58" s="112"/>
      <c r="GCC58" s="112"/>
      <c r="GCD58" s="112"/>
      <c r="GCE58" s="112"/>
      <c r="GCF58" s="112"/>
      <c r="GCG58" s="112"/>
      <c r="GCH58" s="112"/>
      <c r="GCI58" s="112"/>
      <c r="GCJ58" s="112"/>
      <c r="GCK58" s="112"/>
      <c r="GCL58" s="112"/>
      <c r="GCM58" s="112"/>
      <c r="GCN58" s="112"/>
      <c r="GCO58" s="112"/>
      <c r="GCP58" s="112"/>
      <c r="GCQ58" s="112"/>
      <c r="GCR58" s="112"/>
      <c r="GCS58" s="112"/>
      <c r="GCT58" s="112"/>
      <c r="GCU58" s="112"/>
      <c r="GCV58" s="112"/>
      <c r="GCW58" s="112"/>
      <c r="GCX58" s="112"/>
      <c r="GCY58" s="112"/>
      <c r="GCZ58" s="112"/>
      <c r="GDA58" s="112"/>
      <c r="GDB58" s="112"/>
      <c r="GDC58" s="112"/>
      <c r="GDD58" s="112"/>
      <c r="GDE58" s="112"/>
      <c r="GDF58" s="112"/>
      <c r="GDG58" s="112"/>
      <c r="GDH58" s="112"/>
      <c r="GDI58" s="112"/>
      <c r="GDJ58" s="112"/>
      <c r="GDK58" s="112"/>
      <c r="GDL58" s="112"/>
      <c r="GDM58" s="112"/>
      <c r="GDN58" s="112"/>
      <c r="GDO58" s="112"/>
      <c r="GDP58" s="112"/>
      <c r="GDQ58" s="112"/>
      <c r="GDR58" s="112"/>
      <c r="GDS58" s="112"/>
      <c r="GDT58" s="112"/>
      <c r="GDU58" s="112"/>
      <c r="GDV58" s="112"/>
      <c r="GDW58" s="112"/>
      <c r="GDX58" s="112"/>
      <c r="GDY58" s="112"/>
      <c r="GDZ58" s="112"/>
      <c r="GEA58" s="112"/>
      <c r="GEB58" s="112"/>
      <c r="GEC58" s="112"/>
      <c r="GED58" s="112"/>
      <c r="GEE58" s="112"/>
      <c r="GEF58" s="112"/>
      <c r="GEG58" s="112"/>
      <c r="GEH58" s="112"/>
      <c r="GEI58" s="112"/>
      <c r="GEJ58" s="112"/>
      <c r="GEK58" s="112"/>
      <c r="GEL58" s="112"/>
      <c r="GEM58" s="112"/>
      <c r="GEN58" s="112"/>
      <c r="GEO58" s="112"/>
      <c r="GEP58" s="112"/>
      <c r="GEQ58" s="112"/>
      <c r="GER58" s="112"/>
      <c r="GES58" s="112"/>
      <c r="GET58" s="112"/>
      <c r="GEU58" s="112"/>
      <c r="GEV58" s="112"/>
      <c r="GEW58" s="112"/>
      <c r="GEX58" s="112"/>
      <c r="GEY58" s="112"/>
      <c r="GEZ58" s="112"/>
      <c r="GFA58" s="112"/>
      <c r="GFB58" s="112"/>
      <c r="GFC58" s="112"/>
      <c r="GFD58" s="112"/>
      <c r="GFE58" s="112"/>
      <c r="GFF58" s="112"/>
      <c r="GFG58" s="112"/>
      <c r="GFH58" s="112"/>
      <c r="GFI58" s="112"/>
      <c r="GFJ58" s="112"/>
      <c r="GFK58" s="112"/>
      <c r="GFL58" s="112"/>
      <c r="GFM58" s="112"/>
      <c r="GFN58" s="112"/>
      <c r="GFO58" s="112"/>
      <c r="GFP58" s="112"/>
      <c r="GFQ58" s="112"/>
      <c r="GFR58" s="112"/>
      <c r="GFS58" s="112"/>
      <c r="GFT58" s="112"/>
      <c r="GFU58" s="112"/>
      <c r="GFV58" s="112"/>
      <c r="GFW58" s="112"/>
      <c r="GFX58" s="112"/>
      <c r="GFY58" s="112"/>
      <c r="GFZ58" s="112"/>
      <c r="GGA58" s="112"/>
      <c r="GGB58" s="112"/>
      <c r="GGC58" s="112"/>
      <c r="GGD58" s="112"/>
      <c r="GGE58" s="112"/>
      <c r="GGF58" s="112"/>
      <c r="GGG58" s="112"/>
      <c r="GGH58" s="112"/>
      <c r="GGI58" s="112"/>
      <c r="GGJ58" s="112"/>
      <c r="GGK58" s="112"/>
      <c r="GGL58" s="112"/>
      <c r="GGM58" s="112"/>
      <c r="GGN58" s="112"/>
      <c r="GGO58" s="112"/>
      <c r="GGP58" s="112"/>
      <c r="GGQ58" s="112"/>
      <c r="GGR58" s="112"/>
      <c r="GGS58" s="112"/>
      <c r="GGT58" s="112"/>
      <c r="GGU58" s="112"/>
      <c r="GGV58" s="112"/>
      <c r="GGW58" s="112"/>
      <c r="GGX58" s="112"/>
      <c r="GGY58" s="112"/>
      <c r="GGZ58" s="112"/>
      <c r="GHA58" s="112"/>
      <c r="GHB58" s="112"/>
      <c r="GHC58" s="112"/>
      <c r="GHD58" s="112"/>
      <c r="GHE58" s="112"/>
      <c r="GHF58" s="112"/>
      <c r="GHG58" s="112"/>
      <c r="GHH58" s="112"/>
      <c r="GHI58" s="112"/>
      <c r="GHJ58" s="112"/>
      <c r="GHK58" s="112"/>
      <c r="GHL58" s="112"/>
      <c r="GHM58" s="112"/>
      <c r="GHN58" s="112"/>
      <c r="GHO58" s="112"/>
      <c r="GHP58" s="112"/>
      <c r="GHQ58" s="112"/>
      <c r="GHR58" s="112"/>
      <c r="GHS58" s="112"/>
      <c r="GHT58" s="112"/>
      <c r="GHU58" s="112"/>
      <c r="GHV58" s="112"/>
      <c r="GHW58" s="112"/>
      <c r="GHX58" s="112"/>
      <c r="GHY58" s="112"/>
      <c r="GHZ58" s="112"/>
      <c r="GIA58" s="112"/>
      <c r="GIB58" s="112"/>
      <c r="GIC58" s="112"/>
      <c r="GID58" s="112"/>
      <c r="GIE58" s="112"/>
      <c r="GIF58" s="112"/>
      <c r="GIG58" s="112"/>
      <c r="GIH58" s="112"/>
      <c r="GII58" s="112"/>
      <c r="GIJ58" s="112"/>
      <c r="GIK58" s="112"/>
      <c r="GIL58" s="112"/>
      <c r="GIM58" s="112"/>
      <c r="GIN58" s="112"/>
      <c r="GIO58" s="112"/>
      <c r="GIP58" s="112"/>
      <c r="GIQ58" s="112"/>
      <c r="GIR58" s="112"/>
      <c r="GIS58" s="112"/>
      <c r="GIT58" s="112"/>
      <c r="GIU58" s="112"/>
      <c r="GIV58" s="112"/>
      <c r="GIW58" s="112"/>
      <c r="GIX58" s="112"/>
      <c r="GIY58" s="112"/>
      <c r="GIZ58" s="112"/>
      <c r="GJA58" s="112"/>
      <c r="GJB58" s="112"/>
      <c r="GJC58" s="112"/>
      <c r="GJD58" s="112"/>
      <c r="GJE58" s="112"/>
      <c r="GJF58" s="112"/>
      <c r="GJG58" s="112"/>
      <c r="GJH58" s="112"/>
      <c r="GJI58" s="112"/>
      <c r="GJJ58" s="112"/>
      <c r="GJK58" s="112"/>
      <c r="GJL58" s="112"/>
      <c r="GJM58" s="112"/>
      <c r="GJN58" s="112"/>
      <c r="GJO58" s="112"/>
      <c r="GJP58" s="112"/>
      <c r="GJQ58" s="112"/>
      <c r="GJR58" s="112"/>
      <c r="GJS58" s="112"/>
      <c r="GJT58" s="112"/>
      <c r="GJU58" s="112"/>
      <c r="GJV58" s="112"/>
      <c r="GJW58" s="112"/>
      <c r="GJX58" s="112"/>
      <c r="GJY58" s="112"/>
      <c r="GJZ58" s="112"/>
      <c r="GKA58" s="112"/>
      <c r="GKB58" s="112"/>
      <c r="GKC58" s="112"/>
      <c r="GKD58" s="112"/>
      <c r="GKE58" s="112"/>
      <c r="GKF58" s="112"/>
      <c r="GKG58" s="112"/>
      <c r="GKH58" s="112"/>
      <c r="GKI58" s="112"/>
      <c r="GKJ58" s="112"/>
      <c r="GKK58" s="112"/>
      <c r="GKL58" s="112"/>
      <c r="GKM58" s="112"/>
      <c r="GKN58" s="112"/>
      <c r="GKO58" s="112"/>
      <c r="GKP58" s="112"/>
      <c r="GKQ58" s="112"/>
      <c r="GKR58" s="112"/>
      <c r="GKS58" s="112"/>
      <c r="GKT58" s="112"/>
      <c r="GKU58" s="112"/>
      <c r="GKV58" s="112"/>
      <c r="GKW58" s="112"/>
      <c r="GKX58" s="112"/>
      <c r="GKY58" s="112"/>
      <c r="GKZ58" s="112"/>
      <c r="GLA58" s="112"/>
      <c r="GLB58" s="112"/>
      <c r="GLC58" s="112"/>
      <c r="GLD58" s="112"/>
      <c r="GLE58" s="112"/>
      <c r="GLF58" s="112"/>
      <c r="GLG58" s="112"/>
      <c r="GLH58" s="112"/>
      <c r="GLI58" s="112"/>
      <c r="GLJ58" s="112"/>
      <c r="GLK58" s="112"/>
      <c r="GLL58" s="112"/>
      <c r="GLM58" s="112"/>
      <c r="GLN58" s="112"/>
      <c r="GLO58" s="112"/>
      <c r="GLP58" s="112"/>
      <c r="GLQ58" s="112"/>
      <c r="GLR58" s="112"/>
      <c r="GLS58" s="112"/>
      <c r="GLT58" s="112"/>
      <c r="GLU58" s="112"/>
      <c r="GLV58" s="112"/>
      <c r="GLW58" s="112"/>
      <c r="GLX58" s="112"/>
      <c r="GLY58" s="112"/>
      <c r="GLZ58" s="112"/>
      <c r="GMA58" s="112"/>
      <c r="GMB58" s="112"/>
      <c r="GMC58" s="112"/>
      <c r="GMD58" s="112"/>
      <c r="GME58" s="112"/>
      <c r="GMF58" s="112"/>
      <c r="GMG58" s="112"/>
      <c r="GMH58" s="112"/>
      <c r="GMI58" s="112"/>
      <c r="GMJ58" s="112"/>
      <c r="GMK58" s="112"/>
      <c r="GML58" s="112"/>
      <c r="GMM58" s="112"/>
      <c r="GMN58" s="112"/>
      <c r="GMO58" s="112"/>
      <c r="GMP58" s="112"/>
      <c r="GMQ58" s="112"/>
      <c r="GMR58" s="112"/>
      <c r="GMS58" s="112"/>
      <c r="GMT58" s="112"/>
      <c r="GMU58" s="112"/>
      <c r="GMV58" s="112"/>
      <c r="GMW58" s="112"/>
      <c r="GMX58" s="112"/>
      <c r="GMY58" s="112"/>
      <c r="GMZ58" s="112"/>
      <c r="GNA58" s="112"/>
      <c r="GNB58" s="112"/>
      <c r="GNC58" s="112"/>
      <c r="GND58" s="112"/>
      <c r="GNE58" s="112"/>
      <c r="GNF58" s="112"/>
      <c r="GNG58" s="112"/>
      <c r="GNH58" s="112"/>
      <c r="GNI58" s="112"/>
      <c r="GNJ58" s="112"/>
      <c r="GNK58" s="112"/>
      <c r="GNL58" s="112"/>
      <c r="GNM58" s="112"/>
      <c r="GNN58" s="112"/>
      <c r="GNO58" s="112"/>
      <c r="GNP58" s="112"/>
      <c r="GNQ58" s="112"/>
      <c r="GNR58" s="112"/>
      <c r="GNS58" s="112"/>
      <c r="GNT58" s="112"/>
      <c r="GNU58" s="112"/>
      <c r="GNV58" s="112"/>
      <c r="GNW58" s="112"/>
      <c r="GNX58" s="112"/>
      <c r="GNY58" s="112"/>
      <c r="GNZ58" s="112"/>
      <c r="GOA58" s="112"/>
      <c r="GOB58" s="112"/>
      <c r="GOC58" s="112"/>
      <c r="GOD58" s="112"/>
      <c r="GOE58" s="112"/>
      <c r="GOF58" s="112"/>
      <c r="GOG58" s="112"/>
      <c r="GOH58" s="112"/>
      <c r="GOI58" s="112"/>
      <c r="GOJ58" s="112"/>
      <c r="GOK58" s="112"/>
      <c r="GOL58" s="112"/>
      <c r="GOM58" s="112"/>
      <c r="GON58" s="112"/>
      <c r="GOO58" s="112"/>
      <c r="GOP58" s="112"/>
      <c r="GOQ58" s="112"/>
      <c r="GOR58" s="112"/>
      <c r="GOS58" s="112"/>
      <c r="GOT58" s="112"/>
      <c r="GOU58" s="112"/>
      <c r="GOV58" s="112"/>
      <c r="GOW58" s="112"/>
      <c r="GOX58" s="112"/>
      <c r="GOY58" s="112"/>
      <c r="GOZ58" s="112"/>
      <c r="GPA58" s="112"/>
      <c r="GPB58" s="112"/>
      <c r="GPC58" s="112"/>
      <c r="GPD58" s="112"/>
      <c r="GPE58" s="112"/>
      <c r="GPF58" s="112"/>
      <c r="GPG58" s="112"/>
      <c r="GPH58" s="112"/>
      <c r="GPI58" s="112"/>
      <c r="GPJ58" s="112"/>
      <c r="GPK58" s="112"/>
      <c r="GPL58" s="112"/>
      <c r="GPM58" s="112"/>
      <c r="GPN58" s="112"/>
      <c r="GPO58" s="112"/>
      <c r="GPP58" s="112"/>
      <c r="GPQ58" s="112"/>
      <c r="GPR58" s="112"/>
      <c r="GPS58" s="112"/>
      <c r="GPT58" s="112"/>
      <c r="GPU58" s="112"/>
      <c r="GPV58" s="112"/>
      <c r="GPW58" s="112"/>
      <c r="GPX58" s="112"/>
      <c r="GPY58" s="112"/>
      <c r="GPZ58" s="112"/>
      <c r="GQA58" s="112"/>
      <c r="GQB58" s="112"/>
      <c r="GQC58" s="112"/>
      <c r="GQD58" s="112"/>
      <c r="GQE58" s="112"/>
      <c r="GQF58" s="112"/>
      <c r="GQG58" s="112"/>
      <c r="GQH58" s="112"/>
      <c r="GQI58" s="112"/>
      <c r="GQJ58" s="112"/>
      <c r="GQK58" s="112"/>
      <c r="GQL58" s="112"/>
      <c r="GQM58" s="112"/>
      <c r="GQN58" s="112"/>
      <c r="GQO58" s="112"/>
      <c r="GQP58" s="112"/>
      <c r="GQQ58" s="112"/>
      <c r="GQR58" s="112"/>
      <c r="GQS58" s="112"/>
      <c r="GQT58" s="112"/>
      <c r="GQU58" s="112"/>
      <c r="GQV58" s="112"/>
      <c r="GQW58" s="112"/>
      <c r="GQX58" s="112"/>
      <c r="GQY58" s="112"/>
      <c r="GQZ58" s="112"/>
      <c r="GRA58" s="112"/>
      <c r="GRB58" s="112"/>
      <c r="GRC58" s="112"/>
      <c r="GRD58" s="112"/>
      <c r="GRE58" s="112"/>
      <c r="GRF58" s="112"/>
      <c r="GRG58" s="112"/>
      <c r="GRH58" s="112"/>
      <c r="GRI58" s="112"/>
      <c r="GRJ58" s="112"/>
      <c r="GRK58" s="112"/>
      <c r="GRL58" s="112"/>
      <c r="GRM58" s="112"/>
      <c r="GRN58" s="112"/>
      <c r="GRO58" s="112"/>
      <c r="GRP58" s="112"/>
      <c r="GRQ58" s="112"/>
      <c r="GRR58" s="112"/>
      <c r="GRS58" s="112"/>
      <c r="GRT58" s="112"/>
      <c r="GRU58" s="112"/>
      <c r="GRV58" s="112"/>
      <c r="GRW58" s="112"/>
      <c r="GRX58" s="112"/>
      <c r="GRY58" s="112"/>
      <c r="GRZ58" s="112"/>
      <c r="GSA58" s="112"/>
      <c r="GSB58" s="112"/>
      <c r="GSC58" s="112"/>
      <c r="GSD58" s="112"/>
      <c r="GSE58" s="112"/>
      <c r="GSF58" s="112"/>
      <c r="GSG58" s="112"/>
      <c r="GSH58" s="112"/>
      <c r="GSI58" s="112"/>
      <c r="GSJ58" s="112"/>
      <c r="GSK58" s="112"/>
      <c r="GSL58" s="112"/>
      <c r="GSM58" s="112"/>
      <c r="GSN58" s="112"/>
      <c r="GSO58" s="112"/>
      <c r="GSP58" s="112"/>
      <c r="GSQ58" s="112"/>
      <c r="GSR58" s="112"/>
      <c r="GSS58" s="112"/>
      <c r="GST58" s="112"/>
      <c r="GSU58" s="112"/>
      <c r="GSV58" s="112"/>
      <c r="GSW58" s="112"/>
      <c r="GSX58" s="112"/>
      <c r="GSY58" s="112"/>
      <c r="GSZ58" s="112"/>
      <c r="GTA58" s="112"/>
      <c r="GTB58" s="112"/>
      <c r="GTC58" s="112"/>
      <c r="GTD58" s="112"/>
      <c r="GTE58" s="112"/>
      <c r="GTF58" s="112"/>
      <c r="GTG58" s="112"/>
      <c r="GTH58" s="112"/>
      <c r="GTI58" s="112"/>
      <c r="GTJ58" s="112"/>
      <c r="GTK58" s="112"/>
      <c r="GTL58" s="112"/>
      <c r="GTM58" s="112"/>
      <c r="GTN58" s="112"/>
      <c r="GTO58" s="112"/>
      <c r="GTP58" s="112"/>
      <c r="GTQ58" s="112"/>
      <c r="GTR58" s="112"/>
      <c r="GTS58" s="112"/>
      <c r="GTT58" s="112"/>
      <c r="GTU58" s="112"/>
      <c r="GTV58" s="112"/>
      <c r="GTW58" s="112"/>
      <c r="GTX58" s="112"/>
      <c r="GTY58" s="112"/>
      <c r="GTZ58" s="112"/>
      <c r="GUA58" s="112"/>
      <c r="GUB58" s="112"/>
      <c r="GUC58" s="112"/>
      <c r="GUD58" s="112"/>
      <c r="GUE58" s="112"/>
      <c r="GUF58" s="112"/>
      <c r="GUG58" s="112"/>
      <c r="GUH58" s="112"/>
      <c r="GUI58" s="112"/>
      <c r="GUJ58" s="112"/>
      <c r="GUK58" s="112"/>
      <c r="GUL58" s="112"/>
      <c r="GUM58" s="112"/>
      <c r="GUN58" s="112"/>
      <c r="GUO58" s="112"/>
      <c r="GUP58" s="112"/>
      <c r="GUQ58" s="112"/>
      <c r="GUR58" s="112"/>
      <c r="GUS58" s="112"/>
      <c r="GUT58" s="112"/>
      <c r="GUU58" s="112"/>
      <c r="GUV58" s="112"/>
      <c r="GUW58" s="112"/>
      <c r="GUX58" s="112"/>
      <c r="GUY58" s="112"/>
      <c r="GUZ58" s="112"/>
      <c r="GVA58" s="112"/>
      <c r="GVB58" s="112"/>
      <c r="GVC58" s="112"/>
      <c r="GVD58" s="112"/>
      <c r="GVE58" s="112"/>
      <c r="GVF58" s="112"/>
      <c r="GVG58" s="112"/>
      <c r="GVH58" s="112"/>
      <c r="GVI58" s="112"/>
      <c r="GVJ58" s="112"/>
      <c r="GVK58" s="112"/>
      <c r="GVL58" s="112"/>
      <c r="GVM58" s="112"/>
      <c r="GVN58" s="112"/>
      <c r="GVO58" s="112"/>
      <c r="GVP58" s="112"/>
      <c r="GVQ58" s="112"/>
      <c r="GVR58" s="112"/>
      <c r="GVS58" s="112"/>
      <c r="GVT58" s="112"/>
      <c r="GVU58" s="112"/>
      <c r="GVV58" s="112"/>
      <c r="GVW58" s="112"/>
      <c r="GVX58" s="112"/>
      <c r="GVY58" s="112"/>
      <c r="GVZ58" s="112"/>
      <c r="GWA58" s="112"/>
      <c r="GWB58" s="112"/>
      <c r="GWC58" s="112"/>
      <c r="GWD58" s="112"/>
      <c r="GWE58" s="112"/>
      <c r="GWF58" s="112"/>
      <c r="GWG58" s="112"/>
      <c r="GWH58" s="112"/>
      <c r="GWI58" s="112"/>
      <c r="GWJ58" s="112"/>
      <c r="GWK58" s="112"/>
      <c r="GWL58" s="112"/>
      <c r="GWM58" s="112"/>
      <c r="GWN58" s="112"/>
      <c r="GWO58" s="112"/>
      <c r="GWP58" s="112"/>
      <c r="GWQ58" s="112"/>
      <c r="GWR58" s="112"/>
      <c r="GWS58" s="112"/>
      <c r="GWT58" s="112"/>
      <c r="GWU58" s="112"/>
      <c r="GWV58" s="112"/>
      <c r="GWW58" s="112"/>
      <c r="GWX58" s="112"/>
      <c r="GWY58" s="112"/>
      <c r="GWZ58" s="112"/>
      <c r="GXA58" s="112"/>
      <c r="GXB58" s="112"/>
      <c r="GXC58" s="112"/>
      <c r="GXD58" s="112"/>
      <c r="GXE58" s="112"/>
      <c r="GXF58" s="112"/>
      <c r="GXG58" s="112"/>
      <c r="GXH58" s="112"/>
      <c r="GXI58" s="112"/>
      <c r="GXJ58" s="112"/>
      <c r="GXK58" s="112"/>
      <c r="GXL58" s="112"/>
      <c r="GXM58" s="112"/>
      <c r="GXN58" s="112"/>
      <c r="GXO58" s="112"/>
      <c r="GXP58" s="112"/>
      <c r="GXQ58" s="112"/>
      <c r="GXR58" s="112"/>
      <c r="GXS58" s="112"/>
      <c r="GXT58" s="112"/>
      <c r="GXU58" s="112"/>
      <c r="GXV58" s="112"/>
      <c r="GXW58" s="112"/>
      <c r="GXX58" s="112"/>
      <c r="GXY58" s="112"/>
      <c r="GXZ58" s="112"/>
      <c r="GYA58" s="112"/>
      <c r="GYB58" s="112"/>
      <c r="GYC58" s="112"/>
      <c r="GYD58" s="112"/>
      <c r="GYE58" s="112"/>
      <c r="GYF58" s="112"/>
      <c r="GYG58" s="112"/>
      <c r="GYH58" s="112"/>
      <c r="GYI58" s="112"/>
      <c r="GYJ58" s="112"/>
      <c r="GYK58" s="112"/>
      <c r="GYL58" s="112"/>
      <c r="GYM58" s="112"/>
      <c r="GYN58" s="112"/>
      <c r="GYO58" s="112"/>
      <c r="GYP58" s="112"/>
      <c r="GYQ58" s="112"/>
      <c r="GYR58" s="112"/>
      <c r="GYS58" s="112"/>
      <c r="GYT58" s="112"/>
      <c r="GYU58" s="112"/>
      <c r="GYV58" s="112"/>
      <c r="GYW58" s="112"/>
      <c r="GYX58" s="112"/>
      <c r="GYY58" s="112"/>
      <c r="GYZ58" s="112"/>
      <c r="GZA58" s="112"/>
      <c r="GZB58" s="112"/>
      <c r="GZC58" s="112"/>
      <c r="GZD58" s="112"/>
      <c r="GZE58" s="112"/>
      <c r="GZF58" s="112"/>
      <c r="GZG58" s="112"/>
      <c r="GZH58" s="112"/>
      <c r="GZI58" s="112"/>
      <c r="GZJ58" s="112"/>
      <c r="GZK58" s="112"/>
      <c r="GZL58" s="112"/>
      <c r="GZM58" s="112"/>
      <c r="GZN58" s="112"/>
      <c r="GZO58" s="112"/>
      <c r="GZP58" s="112"/>
      <c r="GZQ58" s="112"/>
      <c r="GZR58" s="112"/>
      <c r="GZS58" s="112"/>
      <c r="GZT58" s="112"/>
      <c r="GZU58" s="112"/>
      <c r="GZV58" s="112"/>
      <c r="GZW58" s="112"/>
      <c r="GZX58" s="112"/>
      <c r="GZY58" s="112"/>
      <c r="GZZ58" s="112"/>
      <c r="HAA58" s="112"/>
      <c r="HAB58" s="112"/>
      <c r="HAC58" s="112"/>
      <c r="HAD58" s="112"/>
      <c r="HAE58" s="112"/>
      <c r="HAF58" s="112"/>
      <c r="HAG58" s="112"/>
      <c r="HAH58" s="112"/>
      <c r="HAI58" s="112"/>
      <c r="HAJ58" s="112"/>
      <c r="HAK58" s="112"/>
      <c r="HAL58" s="112"/>
      <c r="HAM58" s="112"/>
      <c r="HAN58" s="112"/>
      <c r="HAO58" s="112"/>
      <c r="HAP58" s="112"/>
      <c r="HAQ58" s="112"/>
      <c r="HAR58" s="112"/>
      <c r="HAS58" s="112"/>
      <c r="HAT58" s="112"/>
      <c r="HAU58" s="112"/>
      <c r="HAV58" s="112"/>
      <c r="HAW58" s="112"/>
      <c r="HAX58" s="112"/>
      <c r="HAY58" s="112"/>
      <c r="HAZ58" s="112"/>
      <c r="HBA58" s="112"/>
      <c r="HBB58" s="112"/>
      <c r="HBC58" s="112"/>
      <c r="HBD58" s="112"/>
      <c r="HBE58" s="112"/>
      <c r="HBF58" s="112"/>
      <c r="HBG58" s="112"/>
      <c r="HBH58" s="112"/>
      <c r="HBI58" s="112"/>
      <c r="HBJ58" s="112"/>
      <c r="HBK58" s="112"/>
      <c r="HBL58" s="112"/>
      <c r="HBM58" s="112"/>
      <c r="HBN58" s="112"/>
      <c r="HBO58" s="112"/>
      <c r="HBP58" s="112"/>
      <c r="HBQ58" s="112"/>
      <c r="HBR58" s="112"/>
      <c r="HBS58" s="112"/>
      <c r="HBT58" s="112"/>
      <c r="HBU58" s="112"/>
      <c r="HBV58" s="112"/>
      <c r="HBW58" s="112"/>
      <c r="HBX58" s="112"/>
      <c r="HBY58" s="112"/>
      <c r="HBZ58" s="112"/>
      <c r="HCA58" s="112"/>
      <c r="HCB58" s="112"/>
      <c r="HCC58" s="112"/>
      <c r="HCD58" s="112"/>
      <c r="HCE58" s="112"/>
      <c r="HCF58" s="112"/>
      <c r="HCG58" s="112"/>
      <c r="HCH58" s="112"/>
      <c r="HCI58" s="112"/>
      <c r="HCJ58" s="112"/>
      <c r="HCK58" s="112"/>
      <c r="HCL58" s="112"/>
      <c r="HCM58" s="112"/>
      <c r="HCN58" s="112"/>
      <c r="HCO58" s="112"/>
      <c r="HCP58" s="112"/>
      <c r="HCQ58" s="112"/>
      <c r="HCR58" s="112"/>
      <c r="HCS58" s="112"/>
      <c r="HCT58" s="112"/>
      <c r="HCU58" s="112"/>
      <c r="HCV58" s="112"/>
      <c r="HCW58" s="112"/>
      <c r="HCX58" s="112"/>
      <c r="HCY58" s="112"/>
      <c r="HCZ58" s="112"/>
      <c r="HDA58" s="112"/>
      <c r="HDB58" s="112"/>
      <c r="HDC58" s="112"/>
      <c r="HDD58" s="112"/>
      <c r="HDE58" s="112"/>
      <c r="HDF58" s="112"/>
      <c r="HDG58" s="112"/>
      <c r="HDH58" s="112"/>
      <c r="HDI58" s="112"/>
      <c r="HDJ58" s="112"/>
      <c r="HDK58" s="112"/>
      <c r="HDL58" s="112"/>
      <c r="HDM58" s="112"/>
      <c r="HDN58" s="112"/>
      <c r="HDO58" s="112"/>
      <c r="HDP58" s="112"/>
      <c r="HDQ58" s="112"/>
      <c r="HDR58" s="112"/>
      <c r="HDS58" s="112"/>
      <c r="HDT58" s="112"/>
      <c r="HDU58" s="112"/>
      <c r="HDV58" s="112"/>
      <c r="HDW58" s="112"/>
      <c r="HDX58" s="112"/>
      <c r="HDY58" s="112"/>
      <c r="HDZ58" s="112"/>
      <c r="HEA58" s="112"/>
      <c r="HEB58" s="112"/>
      <c r="HEC58" s="112"/>
      <c r="HED58" s="112"/>
      <c r="HEE58" s="112"/>
      <c r="HEF58" s="112"/>
      <c r="HEG58" s="112"/>
      <c r="HEH58" s="112"/>
      <c r="HEI58" s="112"/>
      <c r="HEJ58" s="112"/>
      <c r="HEK58" s="112"/>
      <c r="HEL58" s="112"/>
      <c r="HEM58" s="112"/>
      <c r="HEN58" s="112"/>
      <c r="HEO58" s="112"/>
      <c r="HEP58" s="112"/>
      <c r="HEQ58" s="112"/>
      <c r="HER58" s="112"/>
      <c r="HES58" s="112"/>
      <c r="HET58" s="112"/>
      <c r="HEU58" s="112"/>
      <c r="HEV58" s="112"/>
      <c r="HEW58" s="112"/>
      <c r="HEX58" s="112"/>
      <c r="HEY58" s="112"/>
      <c r="HEZ58" s="112"/>
      <c r="HFA58" s="112"/>
      <c r="HFB58" s="112"/>
      <c r="HFC58" s="112"/>
      <c r="HFD58" s="112"/>
      <c r="HFE58" s="112"/>
      <c r="HFF58" s="112"/>
      <c r="HFG58" s="112"/>
      <c r="HFH58" s="112"/>
      <c r="HFI58" s="112"/>
      <c r="HFJ58" s="112"/>
      <c r="HFK58" s="112"/>
      <c r="HFL58" s="112"/>
      <c r="HFM58" s="112"/>
      <c r="HFN58" s="112"/>
      <c r="HFO58" s="112"/>
      <c r="HFP58" s="112"/>
      <c r="HFQ58" s="112"/>
      <c r="HFR58" s="112"/>
      <c r="HFS58" s="112"/>
      <c r="HFT58" s="112"/>
      <c r="HFU58" s="112"/>
      <c r="HFV58" s="112"/>
      <c r="HFW58" s="112"/>
      <c r="HFX58" s="112"/>
      <c r="HFY58" s="112"/>
      <c r="HFZ58" s="112"/>
      <c r="HGA58" s="112"/>
      <c r="HGB58" s="112"/>
      <c r="HGC58" s="112"/>
      <c r="HGD58" s="112"/>
      <c r="HGE58" s="112"/>
      <c r="HGF58" s="112"/>
      <c r="HGG58" s="112"/>
      <c r="HGH58" s="112"/>
      <c r="HGI58" s="112"/>
      <c r="HGJ58" s="112"/>
      <c r="HGK58" s="112"/>
      <c r="HGL58" s="112"/>
      <c r="HGM58" s="112"/>
      <c r="HGN58" s="112"/>
      <c r="HGO58" s="112"/>
      <c r="HGP58" s="112"/>
      <c r="HGQ58" s="112"/>
      <c r="HGR58" s="112"/>
      <c r="HGS58" s="112"/>
      <c r="HGT58" s="112"/>
      <c r="HGU58" s="112"/>
      <c r="HGV58" s="112"/>
      <c r="HGW58" s="112"/>
      <c r="HGX58" s="112"/>
      <c r="HGY58" s="112"/>
      <c r="HGZ58" s="112"/>
      <c r="HHA58" s="112"/>
      <c r="HHB58" s="112"/>
      <c r="HHC58" s="112"/>
      <c r="HHD58" s="112"/>
      <c r="HHE58" s="112"/>
      <c r="HHF58" s="112"/>
      <c r="HHG58" s="112"/>
      <c r="HHH58" s="112"/>
      <c r="HHI58" s="112"/>
      <c r="HHJ58" s="112"/>
      <c r="HHK58" s="112"/>
      <c r="HHL58" s="112"/>
      <c r="HHM58" s="112"/>
      <c r="HHN58" s="112"/>
      <c r="HHO58" s="112"/>
      <c r="HHP58" s="112"/>
      <c r="HHQ58" s="112"/>
      <c r="HHR58" s="112"/>
      <c r="HHS58" s="112"/>
      <c r="HHT58" s="112"/>
      <c r="HHU58" s="112"/>
      <c r="HHV58" s="112"/>
      <c r="HHW58" s="112"/>
      <c r="HHX58" s="112"/>
      <c r="HHY58" s="112"/>
      <c r="HHZ58" s="112"/>
      <c r="HIA58" s="112"/>
      <c r="HIB58" s="112"/>
      <c r="HIC58" s="112"/>
      <c r="HID58" s="112"/>
      <c r="HIE58" s="112"/>
      <c r="HIF58" s="112"/>
      <c r="HIG58" s="112"/>
      <c r="HIH58" s="112"/>
      <c r="HII58" s="112"/>
      <c r="HIJ58" s="112"/>
      <c r="HIK58" s="112"/>
      <c r="HIL58" s="112"/>
      <c r="HIM58" s="112"/>
      <c r="HIN58" s="112"/>
      <c r="HIO58" s="112"/>
      <c r="HIP58" s="112"/>
      <c r="HIQ58" s="112"/>
      <c r="HIR58" s="112"/>
      <c r="HIS58" s="112"/>
      <c r="HIT58" s="112"/>
      <c r="HIU58" s="112"/>
      <c r="HIV58" s="112"/>
      <c r="HIW58" s="112"/>
      <c r="HIX58" s="112"/>
      <c r="HIY58" s="112"/>
      <c r="HIZ58" s="112"/>
      <c r="HJA58" s="112"/>
      <c r="HJB58" s="112"/>
      <c r="HJC58" s="112"/>
      <c r="HJD58" s="112"/>
      <c r="HJE58" s="112"/>
      <c r="HJF58" s="112"/>
      <c r="HJG58" s="112"/>
      <c r="HJH58" s="112"/>
      <c r="HJI58" s="112"/>
      <c r="HJJ58" s="112"/>
      <c r="HJK58" s="112"/>
      <c r="HJL58" s="112"/>
      <c r="HJM58" s="112"/>
      <c r="HJN58" s="112"/>
      <c r="HJO58" s="112"/>
      <c r="HJP58" s="112"/>
      <c r="HJQ58" s="112"/>
      <c r="HJR58" s="112"/>
      <c r="HJS58" s="112"/>
      <c r="HJT58" s="112"/>
      <c r="HJU58" s="112"/>
      <c r="HJV58" s="112"/>
      <c r="HJW58" s="112"/>
      <c r="HJX58" s="112"/>
      <c r="HJY58" s="112"/>
      <c r="HJZ58" s="112"/>
      <c r="HKA58" s="112"/>
      <c r="HKB58" s="112"/>
      <c r="HKC58" s="112"/>
      <c r="HKD58" s="112"/>
      <c r="HKE58" s="112"/>
      <c r="HKF58" s="112"/>
      <c r="HKG58" s="112"/>
      <c r="HKH58" s="112"/>
      <c r="HKI58" s="112"/>
      <c r="HKJ58" s="112"/>
      <c r="HKK58" s="112"/>
      <c r="HKL58" s="112"/>
      <c r="HKM58" s="112"/>
      <c r="HKN58" s="112"/>
      <c r="HKO58" s="112"/>
      <c r="HKP58" s="112"/>
      <c r="HKQ58" s="112"/>
      <c r="HKR58" s="112"/>
      <c r="HKS58" s="112"/>
      <c r="HKT58" s="112"/>
      <c r="HKU58" s="112"/>
      <c r="HKV58" s="112"/>
      <c r="HKW58" s="112"/>
      <c r="HKX58" s="112"/>
      <c r="HKY58" s="112"/>
      <c r="HKZ58" s="112"/>
      <c r="HLA58" s="112"/>
      <c r="HLB58" s="112"/>
      <c r="HLC58" s="112"/>
      <c r="HLD58" s="112"/>
      <c r="HLE58" s="112"/>
      <c r="HLF58" s="112"/>
      <c r="HLG58" s="112"/>
      <c r="HLH58" s="112"/>
      <c r="HLI58" s="112"/>
      <c r="HLJ58" s="112"/>
      <c r="HLK58" s="112"/>
      <c r="HLL58" s="112"/>
      <c r="HLM58" s="112"/>
      <c r="HLN58" s="112"/>
      <c r="HLO58" s="112"/>
      <c r="HLP58" s="112"/>
      <c r="HLQ58" s="112"/>
      <c r="HLR58" s="112"/>
      <c r="HLS58" s="112"/>
      <c r="HLT58" s="112"/>
      <c r="HLU58" s="112"/>
      <c r="HLV58" s="112"/>
      <c r="HLW58" s="112"/>
      <c r="HLX58" s="112"/>
      <c r="HLY58" s="112"/>
      <c r="HLZ58" s="112"/>
      <c r="HMA58" s="112"/>
      <c r="HMB58" s="112"/>
      <c r="HMC58" s="112"/>
      <c r="HMD58" s="112"/>
      <c r="HME58" s="112"/>
      <c r="HMF58" s="112"/>
      <c r="HMG58" s="112"/>
      <c r="HMH58" s="112"/>
      <c r="HMI58" s="112"/>
      <c r="HMJ58" s="112"/>
      <c r="HMK58" s="112"/>
      <c r="HML58" s="112"/>
      <c r="HMM58" s="112"/>
      <c r="HMN58" s="112"/>
      <c r="HMO58" s="112"/>
      <c r="HMP58" s="112"/>
      <c r="HMQ58" s="112"/>
      <c r="HMR58" s="112"/>
      <c r="HMS58" s="112"/>
      <c r="HMT58" s="112"/>
      <c r="HMU58" s="112"/>
      <c r="HMV58" s="112"/>
      <c r="HMW58" s="112"/>
      <c r="HMX58" s="112"/>
      <c r="HMY58" s="112"/>
      <c r="HMZ58" s="112"/>
      <c r="HNA58" s="112"/>
      <c r="HNB58" s="112"/>
      <c r="HNC58" s="112"/>
      <c r="HND58" s="112"/>
      <c r="HNE58" s="112"/>
      <c r="HNF58" s="112"/>
      <c r="HNG58" s="112"/>
      <c r="HNH58" s="112"/>
      <c r="HNI58" s="112"/>
      <c r="HNJ58" s="112"/>
      <c r="HNK58" s="112"/>
      <c r="HNL58" s="112"/>
      <c r="HNM58" s="112"/>
      <c r="HNN58" s="112"/>
      <c r="HNO58" s="112"/>
      <c r="HNP58" s="112"/>
      <c r="HNQ58" s="112"/>
      <c r="HNR58" s="112"/>
      <c r="HNS58" s="112"/>
      <c r="HNT58" s="112"/>
      <c r="HNU58" s="112"/>
      <c r="HNV58" s="112"/>
      <c r="HNW58" s="112"/>
      <c r="HNX58" s="112"/>
      <c r="HNY58" s="112"/>
      <c r="HNZ58" s="112"/>
      <c r="HOA58" s="112"/>
      <c r="HOB58" s="112"/>
      <c r="HOC58" s="112"/>
      <c r="HOD58" s="112"/>
      <c r="HOE58" s="112"/>
      <c r="HOF58" s="112"/>
      <c r="HOG58" s="112"/>
      <c r="HOH58" s="112"/>
      <c r="HOI58" s="112"/>
      <c r="HOJ58" s="112"/>
      <c r="HOK58" s="112"/>
      <c r="HOL58" s="112"/>
      <c r="HOM58" s="112"/>
      <c r="HON58" s="112"/>
      <c r="HOO58" s="112"/>
      <c r="HOP58" s="112"/>
      <c r="HOQ58" s="112"/>
      <c r="HOR58" s="112"/>
      <c r="HOS58" s="112"/>
      <c r="HOT58" s="112"/>
      <c r="HOU58" s="112"/>
      <c r="HOV58" s="112"/>
      <c r="HOW58" s="112"/>
      <c r="HOX58" s="112"/>
      <c r="HOY58" s="112"/>
      <c r="HOZ58" s="112"/>
      <c r="HPA58" s="112"/>
      <c r="HPB58" s="112"/>
      <c r="HPC58" s="112"/>
      <c r="HPD58" s="112"/>
      <c r="HPE58" s="112"/>
      <c r="HPF58" s="112"/>
      <c r="HPG58" s="112"/>
      <c r="HPH58" s="112"/>
      <c r="HPI58" s="112"/>
      <c r="HPJ58" s="112"/>
      <c r="HPK58" s="112"/>
      <c r="HPL58" s="112"/>
      <c r="HPM58" s="112"/>
      <c r="HPN58" s="112"/>
      <c r="HPO58" s="112"/>
      <c r="HPP58" s="112"/>
      <c r="HPQ58" s="112"/>
      <c r="HPR58" s="112"/>
      <c r="HPS58" s="112"/>
      <c r="HPT58" s="112"/>
      <c r="HPU58" s="112"/>
      <c r="HPV58" s="112"/>
      <c r="HPW58" s="112"/>
      <c r="HPX58" s="112"/>
      <c r="HPY58" s="112"/>
      <c r="HPZ58" s="112"/>
      <c r="HQA58" s="112"/>
      <c r="HQB58" s="112"/>
      <c r="HQC58" s="112"/>
      <c r="HQD58" s="112"/>
      <c r="HQE58" s="112"/>
      <c r="HQF58" s="112"/>
      <c r="HQG58" s="112"/>
      <c r="HQH58" s="112"/>
      <c r="HQI58" s="112"/>
      <c r="HQJ58" s="112"/>
      <c r="HQK58" s="112"/>
      <c r="HQL58" s="112"/>
      <c r="HQM58" s="112"/>
      <c r="HQN58" s="112"/>
      <c r="HQO58" s="112"/>
      <c r="HQP58" s="112"/>
      <c r="HQQ58" s="112"/>
      <c r="HQR58" s="112"/>
      <c r="HQS58" s="112"/>
      <c r="HQT58" s="112"/>
      <c r="HQU58" s="112"/>
      <c r="HQV58" s="112"/>
      <c r="HQW58" s="112"/>
      <c r="HQX58" s="112"/>
      <c r="HQY58" s="112"/>
      <c r="HQZ58" s="112"/>
      <c r="HRA58" s="112"/>
      <c r="HRB58" s="112"/>
      <c r="HRC58" s="112"/>
      <c r="HRD58" s="112"/>
      <c r="HRE58" s="112"/>
      <c r="HRF58" s="112"/>
      <c r="HRG58" s="112"/>
      <c r="HRH58" s="112"/>
      <c r="HRI58" s="112"/>
      <c r="HRJ58" s="112"/>
      <c r="HRK58" s="112"/>
      <c r="HRL58" s="112"/>
      <c r="HRM58" s="112"/>
      <c r="HRN58" s="112"/>
      <c r="HRO58" s="112"/>
      <c r="HRP58" s="112"/>
      <c r="HRQ58" s="112"/>
      <c r="HRR58" s="112"/>
      <c r="HRS58" s="112"/>
      <c r="HRT58" s="112"/>
      <c r="HRU58" s="112"/>
      <c r="HRV58" s="112"/>
      <c r="HRW58" s="112"/>
      <c r="HRX58" s="112"/>
      <c r="HRY58" s="112"/>
      <c r="HRZ58" s="112"/>
      <c r="HSA58" s="112"/>
      <c r="HSB58" s="112"/>
      <c r="HSC58" s="112"/>
      <c r="HSD58" s="112"/>
      <c r="HSE58" s="112"/>
      <c r="HSF58" s="112"/>
      <c r="HSG58" s="112"/>
      <c r="HSH58" s="112"/>
      <c r="HSI58" s="112"/>
      <c r="HSJ58" s="112"/>
      <c r="HSK58" s="112"/>
      <c r="HSL58" s="112"/>
      <c r="HSM58" s="112"/>
      <c r="HSN58" s="112"/>
      <c r="HSO58" s="112"/>
      <c r="HSP58" s="112"/>
      <c r="HSQ58" s="112"/>
      <c r="HSR58" s="112"/>
      <c r="HSS58" s="112"/>
      <c r="HST58" s="112"/>
      <c r="HSU58" s="112"/>
      <c r="HSV58" s="112"/>
      <c r="HSW58" s="112"/>
      <c r="HSX58" s="112"/>
      <c r="HSY58" s="112"/>
      <c r="HSZ58" s="112"/>
      <c r="HTA58" s="112"/>
      <c r="HTB58" s="112"/>
      <c r="HTC58" s="112"/>
      <c r="HTD58" s="112"/>
      <c r="HTE58" s="112"/>
      <c r="HTF58" s="112"/>
      <c r="HTG58" s="112"/>
      <c r="HTH58" s="112"/>
      <c r="HTI58" s="112"/>
      <c r="HTJ58" s="112"/>
      <c r="HTK58" s="112"/>
      <c r="HTL58" s="112"/>
      <c r="HTM58" s="112"/>
      <c r="HTN58" s="112"/>
    </row>
    <row r="59" spans="1:5942" ht="9.9499999999999993" hidden="1" customHeight="1" x14ac:dyDescent="0.2">
      <c r="A59" s="347" t="s">
        <v>282</v>
      </c>
      <c r="B59" s="307"/>
      <c r="C59" s="307">
        <v>59</v>
      </c>
      <c r="D59" s="339">
        <f t="shared" si="41"/>
        <v>59</v>
      </c>
      <c r="E59" s="340"/>
      <c r="F59" s="340"/>
      <c r="G59" s="339">
        <f t="shared" si="42"/>
        <v>0</v>
      </c>
      <c r="H59" s="251" t="e">
        <f>E59/B59</f>
        <v>#DIV/0!</v>
      </c>
      <c r="I59" s="251">
        <f t="shared" si="140"/>
        <v>0</v>
      </c>
      <c r="J59" s="251">
        <f t="shared" si="141"/>
        <v>0</v>
      </c>
      <c r="K59" s="340"/>
      <c r="L59" s="340">
        <v>59</v>
      </c>
      <c r="M59" s="339">
        <f t="shared" si="5"/>
        <v>59</v>
      </c>
      <c r="N59" s="340"/>
      <c r="O59" s="340"/>
      <c r="P59" s="339">
        <f t="shared" si="6"/>
        <v>0</v>
      </c>
      <c r="Q59" s="251" t="e">
        <f t="shared" si="142"/>
        <v>#DIV/0!</v>
      </c>
      <c r="R59" s="251">
        <f t="shared" si="143"/>
        <v>0</v>
      </c>
      <c r="S59" s="251">
        <f t="shared" si="144"/>
        <v>0</v>
      </c>
      <c r="T59" s="340"/>
      <c r="U59" s="340"/>
      <c r="V59" s="339">
        <f t="shared" si="10"/>
        <v>0</v>
      </c>
      <c r="W59" s="340"/>
      <c r="X59" s="340"/>
      <c r="Y59" s="339">
        <f t="shared" si="11"/>
        <v>0</v>
      </c>
      <c r="Z59" s="251" t="e">
        <f t="shared" si="145"/>
        <v>#DIV/0!</v>
      </c>
      <c r="AA59" s="251" t="e">
        <f t="shared" si="146"/>
        <v>#DIV/0!</v>
      </c>
      <c r="AB59" s="251" t="e">
        <f t="shared" si="147"/>
        <v>#DIV/0!</v>
      </c>
      <c r="AC59" s="340"/>
      <c r="AD59" s="340"/>
      <c r="AE59" s="339">
        <f t="shared" si="15"/>
        <v>0</v>
      </c>
      <c r="AF59" s="340"/>
      <c r="AG59" s="340"/>
      <c r="AH59" s="339">
        <f t="shared" si="16"/>
        <v>0</v>
      </c>
      <c r="AI59" s="251" t="e">
        <f t="shared" si="150"/>
        <v>#DIV/0!</v>
      </c>
      <c r="AJ59" s="251" t="e">
        <f t="shared" si="151"/>
        <v>#DIV/0!</v>
      </c>
      <c r="AK59" s="251" t="e">
        <f t="shared" si="152"/>
        <v>#DIV/0!</v>
      </c>
      <c r="AL59" s="339">
        <f t="shared" si="178"/>
        <v>0</v>
      </c>
      <c r="AM59" s="339">
        <f t="shared" si="179"/>
        <v>118</v>
      </c>
      <c r="AN59" s="339">
        <f t="shared" si="180"/>
        <v>118</v>
      </c>
      <c r="AO59" s="339">
        <f t="shared" si="181"/>
        <v>0</v>
      </c>
      <c r="AP59" s="339">
        <f t="shared" si="182"/>
        <v>0</v>
      </c>
      <c r="AQ59" s="339">
        <f t="shared" si="183"/>
        <v>0</v>
      </c>
      <c r="AR59" s="251" t="e">
        <f>AO59/AL59</f>
        <v>#DIV/0!</v>
      </c>
      <c r="AS59" s="251">
        <f t="shared" si="23"/>
        <v>0</v>
      </c>
      <c r="AT59" s="251">
        <f t="shared" si="24"/>
        <v>0</v>
      </c>
      <c r="AU59" s="49"/>
    </row>
    <row r="60" spans="1:5942" ht="9.9499999999999993" hidden="1" customHeight="1" x14ac:dyDescent="0.25">
      <c r="A60" s="386" t="s">
        <v>39</v>
      </c>
      <c r="B60" s="337">
        <f>SUM(B61:B64)</f>
        <v>111</v>
      </c>
      <c r="C60" s="337">
        <f>SUM(C61:C64)</f>
        <v>20</v>
      </c>
      <c r="D60" s="337">
        <f>SUM(B60:C60)</f>
        <v>131</v>
      </c>
      <c r="E60" s="337">
        <f>SUM(E61:E64)</f>
        <v>8</v>
      </c>
      <c r="F60" s="337">
        <f>SUM(F61:F64)</f>
        <v>1</v>
      </c>
      <c r="G60" s="337">
        <f>SUM(E60:F60)</f>
        <v>9</v>
      </c>
      <c r="H60" s="263">
        <f>E60/B60</f>
        <v>7.2072072072072071E-2</v>
      </c>
      <c r="I60" s="263">
        <f t="shared" si="140"/>
        <v>0.05</v>
      </c>
      <c r="J60" s="263">
        <f t="shared" si="141"/>
        <v>6.8702290076335881E-2</v>
      </c>
      <c r="K60" s="337">
        <f>SUM(K61:K64)</f>
        <v>58</v>
      </c>
      <c r="L60" s="337">
        <f>SUM(L61:L64)</f>
        <v>15</v>
      </c>
      <c r="M60" s="337">
        <f>SUM(K60:L60)</f>
        <v>73</v>
      </c>
      <c r="N60" s="337">
        <f>SUM(N61:N64)</f>
        <v>10</v>
      </c>
      <c r="O60" s="337">
        <f>SUM(O61:O64)</f>
        <v>2</v>
      </c>
      <c r="P60" s="337">
        <f>SUM(N60:O60)</f>
        <v>12</v>
      </c>
      <c r="Q60" s="263">
        <f>N60/K60</f>
        <v>0.17241379310344829</v>
      </c>
      <c r="R60" s="263">
        <f t="shared" si="143"/>
        <v>0.13333333333333333</v>
      </c>
      <c r="S60" s="263">
        <f t="shared" si="144"/>
        <v>0.16438356164383561</v>
      </c>
      <c r="T60" s="337">
        <f>SUM(T61:T64)</f>
        <v>33</v>
      </c>
      <c r="U60" s="337">
        <f>SUM(U61:U64)</f>
        <v>19</v>
      </c>
      <c r="V60" s="337">
        <f>SUM(T60:U60)</f>
        <v>52</v>
      </c>
      <c r="W60" s="337">
        <f>SUM(W61:W64)</f>
        <v>3</v>
      </c>
      <c r="X60" s="337">
        <f>SUM(X61:X64)</f>
        <v>0</v>
      </c>
      <c r="Y60" s="337">
        <f>SUM(W60:X60)</f>
        <v>3</v>
      </c>
      <c r="Z60" s="263">
        <f>W60/T60</f>
        <v>9.0909090909090912E-2</v>
      </c>
      <c r="AA60" s="263">
        <f t="shared" si="146"/>
        <v>0</v>
      </c>
      <c r="AB60" s="263">
        <f t="shared" si="147"/>
        <v>5.7692307692307696E-2</v>
      </c>
      <c r="AC60" s="337">
        <f>SUM(AC61:AC64)</f>
        <v>0</v>
      </c>
      <c r="AD60" s="337">
        <f>SUM(AD61:AD64)</f>
        <v>0</v>
      </c>
      <c r="AE60" s="337">
        <f>SUM(AC60:AD60)</f>
        <v>0</v>
      </c>
      <c r="AF60" s="337">
        <f>SUM(AF61:AF64)</f>
        <v>0</v>
      </c>
      <c r="AG60" s="337">
        <f>SUM(AG61:AG64)</f>
        <v>0</v>
      </c>
      <c r="AH60" s="337">
        <f>SUM(AF60:AG60)</f>
        <v>0</v>
      </c>
      <c r="AI60" s="263" t="e">
        <f>AF60/AC60</f>
        <v>#DIV/0!</v>
      </c>
      <c r="AJ60" s="263" t="e">
        <f t="shared" si="151"/>
        <v>#DIV/0!</v>
      </c>
      <c r="AK60" s="263" t="e">
        <f t="shared" si="152"/>
        <v>#DIV/0!</v>
      </c>
      <c r="AL60" s="337">
        <f t="shared" ref="AL60:AM60" si="200">SUM(AL61:AL64)</f>
        <v>202</v>
      </c>
      <c r="AM60" s="337">
        <f t="shared" si="200"/>
        <v>54</v>
      </c>
      <c r="AN60" s="337">
        <f t="shared" si="45"/>
        <v>256</v>
      </c>
      <c r="AO60" s="337">
        <f>SUM(AO61:AO64)</f>
        <v>21</v>
      </c>
      <c r="AP60" s="337">
        <f>SUM(AP61:AP64)</f>
        <v>3</v>
      </c>
      <c r="AQ60" s="337">
        <f t="shared" ref="AQ60:AQ63" si="201">SUM(AO60:AP60)</f>
        <v>24</v>
      </c>
      <c r="AR60" s="263">
        <f>AO60/AL60</f>
        <v>0.10396039603960396</v>
      </c>
      <c r="AS60" s="263">
        <f t="shared" si="23"/>
        <v>5.5555555555555552E-2</v>
      </c>
      <c r="AT60" s="263">
        <f t="shared" si="24"/>
        <v>9.375E-2</v>
      </c>
      <c r="AU60" s="49"/>
    </row>
    <row r="61" spans="1:5942" s="111" customFormat="1" ht="9.9499999999999993" hidden="1" customHeight="1" x14ac:dyDescent="0.2">
      <c r="A61" s="299" t="s">
        <v>242</v>
      </c>
      <c r="B61" s="67"/>
      <c r="C61" s="67">
        <v>18</v>
      </c>
      <c r="D61" s="339">
        <f t="shared" si="41"/>
        <v>18</v>
      </c>
      <c r="E61" s="339"/>
      <c r="F61" s="339"/>
      <c r="G61" s="339">
        <f t="shared" si="42"/>
        <v>0</v>
      </c>
      <c r="H61" s="251" t="e">
        <f t="shared" ref="H61:H63" si="202">E61/B61</f>
        <v>#DIV/0!</v>
      </c>
      <c r="I61" s="251">
        <f t="shared" si="140"/>
        <v>0</v>
      </c>
      <c r="J61" s="251">
        <f t="shared" si="141"/>
        <v>0</v>
      </c>
      <c r="K61" s="339"/>
      <c r="L61" s="339">
        <v>12</v>
      </c>
      <c r="M61" s="339">
        <f t="shared" si="5"/>
        <v>12</v>
      </c>
      <c r="N61" s="340"/>
      <c r="O61" s="340">
        <v>2</v>
      </c>
      <c r="P61" s="339">
        <f t="shared" si="6"/>
        <v>2</v>
      </c>
      <c r="Q61" s="251" t="e">
        <f t="shared" si="142"/>
        <v>#DIV/0!</v>
      </c>
      <c r="R61" s="251">
        <f t="shared" si="143"/>
        <v>0.16666666666666666</v>
      </c>
      <c r="S61" s="251">
        <f t="shared" si="144"/>
        <v>0.16666666666666666</v>
      </c>
      <c r="T61" s="339"/>
      <c r="U61" s="339">
        <v>18</v>
      </c>
      <c r="V61" s="339">
        <f t="shared" si="10"/>
        <v>18</v>
      </c>
      <c r="W61" s="340"/>
      <c r="X61" s="340"/>
      <c r="Y61" s="339">
        <f t="shared" si="11"/>
        <v>0</v>
      </c>
      <c r="Z61" s="251" t="e">
        <f t="shared" si="145"/>
        <v>#DIV/0!</v>
      </c>
      <c r="AA61" s="251">
        <f t="shared" si="146"/>
        <v>0</v>
      </c>
      <c r="AB61" s="251">
        <f t="shared" si="147"/>
        <v>0</v>
      </c>
      <c r="AC61" s="340"/>
      <c r="AD61" s="340"/>
      <c r="AE61" s="339">
        <f t="shared" si="15"/>
        <v>0</v>
      </c>
      <c r="AF61" s="340"/>
      <c r="AG61" s="340"/>
      <c r="AH61" s="339">
        <f t="shared" si="16"/>
        <v>0</v>
      </c>
      <c r="AI61" s="251" t="e">
        <f t="shared" si="150"/>
        <v>#DIV/0!</v>
      </c>
      <c r="AJ61" s="251" t="e">
        <f t="shared" si="151"/>
        <v>#DIV/0!</v>
      </c>
      <c r="AK61" s="251" t="e">
        <f t="shared" si="152"/>
        <v>#DIV/0!</v>
      </c>
      <c r="AL61" s="339">
        <f t="shared" ref="AL61:AL63" si="203">SUM(B61,K61,T61,AC61)</f>
        <v>0</v>
      </c>
      <c r="AM61" s="339">
        <f t="shared" ref="AM61:AM63" si="204">SUM(C61,L61,U61,AD61)</f>
        <v>48</v>
      </c>
      <c r="AN61" s="339">
        <f t="shared" ref="AN61:AN63" si="205">SUM(AL61:AM61)</f>
        <v>48</v>
      </c>
      <c r="AO61" s="339">
        <f t="shared" ref="AO61:AO63" si="206">SUM(E61,N61,W61,AF61)</f>
        <v>0</v>
      </c>
      <c r="AP61" s="339">
        <f t="shared" ref="AP61:AP63" si="207">SUM(F61,O61,X61,AG61)</f>
        <v>2</v>
      </c>
      <c r="AQ61" s="339">
        <f t="shared" si="201"/>
        <v>2</v>
      </c>
      <c r="AR61" s="251" t="e">
        <f t="shared" ref="AR61:AR63" si="208">AO61/AL61</f>
        <v>#DIV/0!</v>
      </c>
      <c r="AS61" s="251">
        <f t="shared" si="23"/>
        <v>4.1666666666666664E-2</v>
      </c>
      <c r="AT61" s="251">
        <f t="shared" si="24"/>
        <v>4.1666666666666664E-2</v>
      </c>
      <c r="AU61" s="117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112"/>
      <c r="HH61" s="112"/>
      <c r="HI61" s="112"/>
      <c r="HJ61" s="112"/>
      <c r="HK61" s="112"/>
      <c r="HL61" s="112"/>
      <c r="HM61" s="112"/>
      <c r="HN61" s="112"/>
      <c r="HO61" s="112"/>
      <c r="HP61" s="112"/>
      <c r="HQ61" s="112"/>
      <c r="HR61" s="112"/>
      <c r="HS61" s="112"/>
      <c r="HT61" s="112"/>
      <c r="HU61" s="112"/>
      <c r="HV61" s="112"/>
      <c r="HW61" s="112"/>
      <c r="HX61" s="112"/>
      <c r="HY61" s="112"/>
      <c r="HZ61" s="112"/>
      <c r="IA61" s="112"/>
      <c r="IB61" s="112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  <c r="IS61" s="112"/>
      <c r="IT61" s="112"/>
      <c r="IU61" s="112"/>
      <c r="IV61" s="112"/>
      <c r="IW61" s="112"/>
      <c r="IX61" s="112"/>
      <c r="IY61" s="112"/>
      <c r="IZ61" s="112"/>
      <c r="JA61" s="112"/>
      <c r="JB61" s="112"/>
      <c r="JC61" s="112"/>
      <c r="JD61" s="112"/>
      <c r="JE61" s="112"/>
      <c r="JF61" s="112"/>
      <c r="JG61" s="112"/>
      <c r="JH61" s="112"/>
      <c r="JI61" s="112"/>
      <c r="JJ61" s="112"/>
      <c r="JK61" s="112"/>
      <c r="JL61" s="112"/>
      <c r="JM61" s="112"/>
      <c r="JN61" s="112"/>
      <c r="JO61" s="112"/>
      <c r="JP61" s="112"/>
      <c r="JQ61" s="112"/>
      <c r="JR61" s="112"/>
      <c r="JS61" s="112"/>
      <c r="JT61" s="112"/>
      <c r="JU61" s="112"/>
      <c r="JV61" s="112"/>
      <c r="JW61" s="112"/>
      <c r="JX61" s="112"/>
      <c r="JY61" s="112"/>
      <c r="JZ61" s="112"/>
      <c r="KA61" s="112"/>
      <c r="KB61" s="112"/>
      <c r="KC61" s="112"/>
      <c r="KD61" s="112"/>
      <c r="KE61" s="112"/>
      <c r="KF61" s="112"/>
      <c r="KG61" s="112"/>
      <c r="KH61" s="112"/>
      <c r="KI61" s="112"/>
      <c r="KJ61" s="112"/>
      <c r="KK61" s="112"/>
      <c r="KL61" s="112"/>
      <c r="KM61" s="112"/>
      <c r="KN61" s="112"/>
      <c r="KO61" s="112"/>
      <c r="KP61" s="112"/>
      <c r="KQ61" s="112"/>
      <c r="KR61" s="112"/>
      <c r="KS61" s="112"/>
      <c r="KT61" s="112"/>
      <c r="KU61" s="112"/>
      <c r="KV61" s="112"/>
      <c r="KW61" s="112"/>
      <c r="KX61" s="112"/>
      <c r="KY61" s="112"/>
      <c r="KZ61" s="112"/>
      <c r="LA61" s="112"/>
      <c r="LB61" s="112"/>
      <c r="LC61" s="112"/>
      <c r="LD61" s="112"/>
      <c r="LE61" s="112"/>
      <c r="LF61" s="112"/>
      <c r="LG61" s="112"/>
      <c r="LH61" s="112"/>
      <c r="LI61" s="112"/>
      <c r="LJ61" s="112"/>
      <c r="LK61" s="112"/>
      <c r="LL61" s="112"/>
      <c r="LM61" s="112"/>
      <c r="LN61" s="112"/>
      <c r="LO61" s="112"/>
      <c r="LP61" s="112"/>
      <c r="LQ61" s="112"/>
      <c r="LR61" s="112"/>
      <c r="LS61" s="112"/>
      <c r="LT61" s="112"/>
      <c r="LU61" s="112"/>
      <c r="LV61" s="112"/>
      <c r="LW61" s="112"/>
      <c r="LX61" s="112"/>
      <c r="LY61" s="112"/>
      <c r="LZ61" s="112"/>
      <c r="MA61" s="112"/>
      <c r="MB61" s="112"/>
      <c r="MC61" s="112"/>
      <c r="MD61" s="112"/>
      <c r="ME61" s="112"/>
      <c r="MF61" s="112"/>
      <c r="MG61" s="112"/>
      <c r="MH61" s="112"/>
      <c r="MI61" s="112"/>
      <c r="MJ61" s="112"/>
      <c r="MK61" s="112"/>
      <c r="ML61" s="112"/>
      <c r="MM61" s="112"/>
      <c r="MN61" s="112"/>
      <c r="MO61" s="112"/>
      <c r="MP61" s="112"/>
      <c r="MQ61" s="112"/>
      <c r="MR61" s="112"/>
      <c r="MS61" s="112"/>
      <c r="MT61" s="112"/>
      <c r="MU61" s="112"/>
      <c r="MV61" s="112"/>
      <c r="MW61" s="112"/>
      <c r="MX61" s="112"/>
      <c r="MY61" s="112"/>
      <c r="MZ61" s="112"/>
      <c r="NA61" s="112"/>
      <c r="NB61" s="112"/>
      <c r="NC61" s="112"/>
      <c r="ND61" s="112"/>
      <c r="NE61" s="112"/>
      <c r="NF61" s="112"/>
      <c r="NG61" s="112"/>
      <c r="NH61" s="112"/>
      <c r="NI61" s="112"/>
      <c r="NJ61" s="112"/>
      <c r="NK61" s="112"/>
      <c r="NL61" s="112"/>
      <c r="NM61" s="112"/>
      <c r="NN61" s="112"/>
      <c r="NO61" s="112"/>
      <c r="NP61" s="112"/>
      <c r="NQ61" s="112"/>
      <c r="NR61" s="112"/>
      <c r="NS61" s="112"/>
      <c r="NT61" s="112"/>
      <c r="NU61" s="112"/>
      <c r="NV61" s="112"/>
      <c r="NW61" s="112"/>
      <c r="NX61" s="112"/>
      <c r="NY61" s="112"/>
      <c r="NZ61" s="112"/>
      <c r="OA61" s="112"/>
      <c r="OB61" s="112"/>
      <c r="OC61" s="112"/>
      <c r="OD61" s="112"/>
      <c r="OE61" s="112"/>
      <c r="OF61" s="112"/>
      <c r="OG61" s="112"/>
      <c r="OH61" s="112"/>
      <c r="OI61" s="112"/>
      <c r="OJ61" s="112"/>
      <c r="OK61" s="112"/>
      <c r="OL61" s="112"/>
      <c r="OM61" s="112"/>
      <c r="ON61" s="112"/>
      <c r="OO61" s="112"/>
      <c r="OP61" s="112"/>
      <c r="OQ61" s="112"/>
      <c r="OR61" s="112"/>
      <c r="OS61" s="112"/>
      <c r="OT61" s="112"/>
      <c r="OU61" s="112"/>
      <c r="OV61" s="112"/>
      <c r="OW61" s="112"/>
      <c r="OX61" s="112"/>
      <c r="OY61" s="112"/>
      <c r="OZ61" s="112"/>
      <c r="PA61" s="112"/>
      <c r="PB61" s="112"/>
      <c r="PC61" s="112"/>
      <c r="PD61" s="112"/>
      <c r="PE61" s="112"/>
      <c r="PF61" s="112"/>
      <c r="PG61" s="112"/>
      <c r="PH61" s="112"/>
      <c r="PI61" s="112"/>
      <c r="PJ61" s="112"/>
      <c r="PK61" s="112"/>
      <c r="PL61" s="112"/>
      <c r="PM61" s="112"/>
      <c r="PN61" s="112"/>
      <c r="PO61" s="112"/>
      <c r="PP61" s="112"/>
      <c r="PQ61" s="112"/>
      <c r="PR61" s="112"/>
      <c r="PS61" s="112"/>
      <c r="PT61" s="112"/>
      <c r="PU61" s="112"/>
      <c r="PV61" s="112"/>
      <c r="PW61" s="112"/>
      <c r="PX61" s="112"/>
      <c r="PY61" s="112"/>
      <c r="PZ61" s="112"/>
      <c r="QA61" s="112"/>
      <c r="QB61" s="112"/>
      <c r="QC61" s="112"/>
      <c r="QD61" s="112"/>
      <c r="QE61" s="112"/>
      <c r="QF61" s="112"/>
      <c r="QG61" s="112"/>
      <c r="QH61" s="112"/>
      <c r="QI61" s="112"/>
      <c r="QJ61" s="112"/>
      <c r="QK61" s="112"/>
      <c r="QL61" s="112"/>
      <c r="QM61" s="112"/>
      <c r="QN61" s="112"/>
      <c r="QO61" s="112"/>
      <c r="QP61" s="112"/>
      <c r="QQ61" s="112"/>
      <c r="QR61" s="112"/>
      <c r="QS61" s="112"/>
      <c r="QT61" s="112"/>
      <c r="QU61" s="112"/>
      <c r="QV61" s="112"/>
      <c r="QW61" s="112"/>
      <c r="QX61" s="112"/>
      <c r="QY61" s="112"/>
      <c r="QZ61" s="112"/>
      <c r="RA61" s="112"/>
      <c r="RB61" s="112"/>
      <c r="RC61" s="112"/>
      <c r="RD61" s="112"/>
      <c r="RE61" s="112"/>
      <c r="RF61" s="112"/>
      <c r="RG61" s="112"/>
      <c r="RH61" s="112"/>
      <c r="RI61" s="112"/>
      <c r="RJ61" s="112"/>
      <c r="RK61" s="112"/>
      <c r="RL61" s="112"/>
      <c r="RM61" s="112"/>
      <c r="RN61" s="112"/>
      <c r="RO61" s="112"/>
      <c r="RP61" s="112"/>
      <c r="RQ61" s="112"/>
      <c r="RR61" s="112"/>
      <c r="RS61" s="112"/>
      <c r="RT61" s="112"/>
      <c r="RU61" s="112"/>
      <c r="RV61" s="112"/>
      <c r="RW61" s="112"/>
      <c r="RX61" s="112"/>
      <c r="RY61" s="112"/>
      <c r="RZ61" s="112"/>
      <c r="SA61" s="112"/>
      <c r="SB61" s="112"/>
      <c r="SC61" s="112"/>
      <c r="SD61" s="112"/>
      <c r="SE61" s="112"/>
      <c r="SF61" s="112"/>
      <c r="SG61" s="112"/>
      <c r="SH61" s="112"/>
      <c r="SI61" s="112"/>
      <c r="SJ61" s="112"/>
      <c r="SK61" s="112"/>
      <c r="SL61" s="112"/>
      <c r="SM61" s="112"/>
      <c r="SN61" s="112"/>
      <c r="SO61" s="112"/>
      <c r="SP61" s="112"/>
      <c r="SQ61" s="112"/>
      <c r="SR61" s="112"/>
      <c r="SS61" s="112"/>
      <c r="ST61" s="112"/>
      <c r="SU61" s="112"/>
      <c r="SV61" s="112"/>
      <c r="SW61" s="112"/>
      <c r="SX61" s="112"/>
      <c r="SY61" s="112"/>
      <c r="SZ61" s="112"/>
      <c r="TA61" s="112"/>
      <c r="TB61" s="112"/>
      <c r="TC61" s="112"/>
      <c r="TD61" s="112"/>
      <c r="TE61" s="112"/>
      <c r="TF61" s="112"/>
      <c r="TG61" s="112"/>
      <c r="TH61" s="112"/>
      <c r="TI61" s="112"/>
      <c r="TJ61" s="112"/>
      <c r="TK61" s="112"/>
      <c r="TL61" s="112"/>
      <c r="TM61" s="112"/>
      <c r="TN61" s="112"/>
      <c r="TO61" s="112"/>
      <c r="TP61" s="112"/>
      <c r="TQ61" s="112"/>
      <c r="TR61" s="112"/>
      <c r="TS61" s="112"/>
      <c r="TT61" s="112"/>
      <c r="TU61" s="112"/>
      <c r="TV61" s="112"/>
      <c r="TW61" s="112"/>
      <c r="TX61" s="112"/>
      <c r="TY61" s="112"/>
      <c r="TZ61" s="112"/>
      <c r="UA61" s="112"/>
      <c r="UB61" s="112"/>
      <c r="UC61" s="112"/>
      <c r="UD61" s="112"/>
      <c r="UE61" s="112"/>
      <c r="UF61" s="112"/>
      <c r="UG61" s="112"/>
      <c r="UH61" s="112"/>
      <c r="UI61" s="112"/>
      <c r="UJ61" s="112"/>
      <c r="UK61" s="112"/>
      <c r="UL61" s="112"/>
      <c r="UM61" s="112"/>
      <c r="UN61" s="112"/>
      <c r="UO61" s="112"/>
      <c r="UP61" s="112"/>
      <c r="UQ61" s="112"/>
      <c r="UR61" s="112"/>
      <c r="US61" s="112"/>
      <c r="UT61" s="112"/>
      <c r="UU61" s="112"/>
      <c r="UV61" s="112"/>
      <c r="UW61" s="112"/>
      <c r="UX61" s="112"/>
      <c r="UY61" s="112"/>
      <c r="UZ61" s="112"/>
      <c r="VA61" s="112"/>
      <c r="VB61" s="112"/>
      <c r="VC61" s="112"/>
      <c r="VD61" s="112"/>
      <c r="VE61" s="112"/>
      <c r="VF61" s="112"/>
      <c r="VG61" s="112"/>
      <c r="VH61" s="112"/>
      <c r="VI61" s="112"/>
      <c r="VJ61" s="112"/>
      <c r="VK61" s="112"/>
      <c r="VL61" s="112"/>
      <c r="VM61" s="112"/>
      <c r="VN61" s="112"/>
      <c r="VO61" s="112"/>
      <c r="VP61" s="112"/>
      <c r="VQ61" s="112"/>
      <c r="VR61" s="112"/>
      <c r="VS61" s="112"/>
      <c r="VT61" s="112"/>
      <c r="VU61" s="112"/>
      <c r="VV61" s="112"/>
      <c r="VW61" s="112"/>
      <c r="VX61" s="112"/>
      <c r="VY61" s="112"/>
      <c r="VZ61" s="112"/>
      <c r="WA61" s="112"/>
      <c r="WB61" s="112"/>
      <c r="WC61" s="112"/>
      <c r="WD61" s="112"/>
      <c r="WE61" s="112"/>
      <c r="WF61" s="112"/>
      <c r="WG61" s="112"/>
      <c r="WH61" s="112"/>
      <c r="WI61" s="112"/>
      <c r="WJ61" s="112"/>
      <c r="WK61" s="112"/>
      <c r="WL61" s="112"/>
      <c r="WM61" s="112"/>
      <c r="WN61" s="112"/>
      <c r="WO61" s="112"/>
      <c r="WP61" s="112"/>
      <c r="WQ61" s="112"/>
      <c r="WR61" s="112"/>
      <c r="WS61" s="112"/>
      <c r="WT61" s="112"/>
      <c r="WU61" s="112"/>
      <c r="WV61" s="112"/>
      <c r="WW61" s="112"/>
      <c r="WX61" s="112"/>
      <c r="WY61" s="112"/>
      <c r="WZ61" s="112"/>
      <c r="XA61" s="112"/>
      <c r="XB61" s="112"/>
      <c r="XC61" s="112"/>
      <c r="XD61" s="112"/>
      <c r="XE61" s="112"/>
      <c r="XF61" s="112"/>
      <c r="XG61" s="112"/>
      <c r="XH61" s="112"/>
      <c r="XI61" s="112"/>
      <c r="XJ61" s="112"/>
      <c r="XK61" s="112"/>
      <c r="XL61" s="112"/>
      <c r="XM61" s="112"/>
      <c r="XN61" s="112"/>
      <c r="XO61" s="112"/>
      <c r="XP61" s="112"/>
      <c r="XQ61" s="112"/>
      <c r="XR61" s="112"/>
      <c r="XS61" s="112"/>
      <c r="XT61" s="112"/>
      <c r="XU61" s="112"/>
      <c r="XV61" s="112"/>
      <c r="XW61" s="112"/>
      <c r="XX61" s="112"/>
      <c r="XY61" s="112"/>
      <c r="XZ61" s="112"/>
      <c r="YA61" s="112"/>
      <c r="YB61" s="112"/>
      <c r="YC61" s="112"/>
      <c r="YD61" s="112"/>
      <c r="YE61" s="112"/>
      <c r="YF61" s="112"/>
      <c r="YG61" s="112"/>
      <c r="YH61" s="112"/>
      <c r="YI61" s="112"/>
      <c r="YJ61" s="112"/>
      <c r="YK61" s="112"/>
      <c r="YL61" s="112"/>
      <c r="YM61" s="112"/>
      <c r="YN61" s="112"/>
      <c r="YO61" s="112"/>
      <c r="YP61" s="112"/>
      <c r="YQ61" s="112"/>
      <c r="YR61" s="112"/>
      <c r="YS61" s="112"/>
      <c r="YT61" s="112"/>
      <c r="YU61" s="112"/>
      <c r="YV61" s="112"/>
      <c r="YW61" s="112"/>
      <c r="YX61" s="112"/>
      <c r="YY61" s="112"/>
      <c r="YZ61" s="112"/>
      <c r="ZA61" s="112"/>
      <c r="ZB61" s="112"/>
      <c r="ZC61" s="112"/>
      <c r="ZD61" s="112"/>
      <c r="ZE61" s="112"/>
      <c r="ZF61" s="112"/>
      <c r="ZG61" s="112"/>
      <c r="ZH61" s="112"/>
      <c r="ZI61" s="112"/>
      <c r="ZJ61" s="112"/>
      <c r="ZK61" s="112"/>
      <c r="ZL61" s="112"/>
      <c r="ZM61" s="112"/>
      <c r="ZN61" s="112"/>
      <c r="ZO61" s="112"/>
      <c r="ZP61" s="112"/>
      <c r="ZQ61" s="112"/>
      <c r="ZR61" s="112"/>
      <c r="ZS61" s="112"/>
      <c r="ZT61" s="112"/>
      <c r="ZU61" s="112"/>
      <c r="ZV61" s="112"/>
      <c r="ZW61" s="112"/>
      <c r="ZX61" s="112"/>
      <c r="ZY61" s="112"/>
      <c r="ZZ61" s="112"/>
      <c r="AAA61" s="112"/>
      <c r="AAB61" s="112"/>
      <c r="AAC61" s="112"/>
      <c r="AAD61" s="112"/>
      <c r="AAE61" s="112"/>
      <c r="AAF61" s="112"/>
      <c r="AAG61" s="112"/>
      <c r="AAH61" s="112"/>
      <c r="AAI61" s="112"/>
      <c r="AAJ61" s="112"/>
      <c r="AAK61" s="112"/>
      <c r="AAL61" s="112"/>
      <c r="AAM61" s="112"/>
      <c r="AAN61" s="112"/>
      <c r="AAO61" s="112"/>
      <c r="AAP61" s="112"/>
      <c r="AAQ61" s="112"/>
      <c r="AAR61" s="112"/>
      <c r="AAS61" s="112"/>
      <c r="AAT61" s="112"/>
      <c r="AAU61" s="112"/>
      <c r="AAV61" s="112"/>
      <c r="AAW61" s="112"/>
      <c r="AAX61" s="112"/>
      <c r="AAY61" s="112"/>
      <c r="AAZ61" s="112"/>
      <c r="ABA61" s="112"/>
      <c r="ABB61" s="112"/>
      <c r="ABC61" s="112"/>
      <c r="ABD61" s="112"/>
      <c r="ABE61" s="112"/>
      <c r="ABF61" s="112"/>
      <c r="ABG61" s="112"/>
      <c r="ABH61" s="112"/>
      <c r="ABI61" s="112"/>
      <c r="ABJ61" s="112"/>
      <c r="ABK61" s="112"/>
      <c r="ABL61" s="112"/>
      <c r="ABM61" s="112"/>
      <c r="ABN61" s="112"/>
      <c r="ABO61" s="112"/>
      <c r="ABP61" s="112"/>
      <c r="ABQ61" s="112"/>
      <c r="ABR61" s="112"/>
      <c r="ABS61" s="112"/>
      <c r="ABT61" s="112"/>
      <c r="ABU61" s="112"/>
      <c r="ABV61" s="112"/>
      <c r="ABW61" s="112"/>
      <c r="ABX61" s="112"/>
      <c r="ABY61" s="112"/>
      <c r="ABZ61" s="112"/>
      <c r="ACA61" s="112"/>
      <c r="ACB61" s="112"/>
      <c r="ACC61" s="112"/>
      <c r="ACD61" s="112"/>
      <c r="ACE61" s="112"/>
      <c r="ACF61" s="112"/>
      <c r="ACG61" s="112"/>
      <c r="ACH61" s="112"/>
      <c r="ACI61" s="112"/>
      <c r="ACJ61" s="112"/>
      <c r="ACK61" s="112"/>
      <c r="ACL61" s="112"/>
      <c r="ACM61" s="112"/>
      <c r="ACN61" s="112"/>
      <c r="ACO61" s="112"/>
      <c r="ACP61" s="112"/>
      <c r="ACQ61" s="112"/>
      <c r="ACR61" s="112"/>
      <c r="ACS61" s="112"/>
      <c r="ACT61" s="112"/>
      <c r="ACU61" s="112"/>
      <c r="ACV61" s="112"/>
      <c r="ACW61" s="112"/>
      <c r="ACX61" s="112"/>
      <c r="ACY61" s="112"/>
      <c r="ACZ61" s="112"/>
      <c r="ADA61" s="112"/>
      <c r="ADB61" s="112"/>
      <c r="ADC61" s="112"/>
      <c r="ADD61" s="112"/>
      <c r="ADE61" s="112"/>
      <c r="ADF61" s="112"/>
      <c r="ADG61" s="112"/>
      <c r="ADH61" s="112"/>
      <c r="ADI61" s="112"/>
      <c r="ADJ61" s="112"/>
      <c r="ADK61" s="112"/>
      <c r="ADL61" s="112"/>
      <c r="ADM61" s="112"/>
      <c r="ADN61" s="112"/>
      <c r="ADO61" s="112"/>
      <c r="ADP61" s="112"/>
      <c r="ADQ61" s="112"/>
      <c r="ADR61" s="112"/>
      <c r="ADS61" s="112"/>
      <c r="ADT61" s="112"/>
      <c r="ADU61" s="112"/>
      <c r="ADV61" s="112"/>
      <c r="ADW61" s="112"/>
      <c r="ADX61" s="112"/>
      <c r="ADY61" s="112"/>
      <c r="ADZ61" s="112"/>
      <c r="AEA61" s="112"/>
      <c r="AEB61" s="112"/>
      <c r="AEC61" s="112"/>
      <c r="AED61" s="112"/>
      <c r="AEE61" s="112"/>
      <c r="AEF61" s="112"/>
      <c r="AEG61" s="112"/>
      <c r="AEH61" s="112"/>
      <c r="AEI61" s="112"/>
      <c r="AEJ61" s="112"/>
      <c r="AEK61" s="112"/>
      <c r="AEL61" s="112"/>
      <c r="AEM61" s="112"/>
      <c r="AEN61" s="112"/>
      <c r="AEO61" s="112"/>
      <c r="AEP61" s="112"/>
      <c r="AEQ61" s="112"/>
      <c r="AER61" s="112"/>
      <c r="AES61" s="112"/>
      <c r="AET61" s="112"/>
      <c r="AEU61" s="112"/>
      <c r="AEV61" s="112"/>
      <c r="AEW61" s="112"/>
      <c r="AEX61" s="112"/>
      <c r="AEY61" s="112"/>
      <c r="AEZ61" s="112"/>
      <c r="AFA61" s="112"/>
      <c r="AFB61" s="112"/>
      <c r="AFC61" s="112"/>
      <c r="AFD61" s="112"/>
      <c r="AFE61" s="112"/>
      <c r="AFF61" s="112"/>
      <c r="AFG61" s="112"/>
      <c r="AFH61" s="112"/>
      <c r="AFI61" s="112"/>
      <c r="AFJ61" s="112"/>
      <c r="AFK61" s="112"/>
      <c r="AFL61" s="112"/>
      <c r="AFM61" s="112"/>
      <c r="AFN61" s="112"/>
      <c r="AFO61" s="112"/>
      <c r="AFP61" s="112"/>
      <c r="AFQ61" s="112"/>
      <c r="AFR61" s="112"/>
      <c r="AFS61" s="112"/>
      <c r="AFT61" s="112"/>
      <c r="AFU61" s="112"/>
      <c r="AFV61" s="112"/>
      <c r="AFW61" s="112"/>
      <c r="AFX61" s="112"/>
      <c r="AFY61" s="112"/>
      <c r="AFZ61" s="112"/>
      <c r="AGA61" s="112"/>
      <c r="AGB61" s="112"/>
      <c r="AGC61" s="112"/>
      <c r="AGD61" s="112"/>
      <c r="AGE61" s="112"/>
      <c r="AGF61" s="112"/>
      <c r="AGG61" s="112"/>
      <c r="AGH61" s="112"/>
      <c r="AGI61" s="112"/>
      <c r="AGJ61" s="112"/>
      <c r="AGK61" s="112"/>
      <c r="AGL61" s="112"/>
      <c r="AGM61" s="112"/>
      <c r="AGN61" s="112"/>
      <c r="AGO61" s="112"/>
      <c r="AGP61" s="112"/>
      <c r="AGQ61" s="112"/>
      <c r="AGR61" s="112"/>
      <c r="AGS61" s="112"/>
      <c r="AGT61" s="112"/>
      <c r="AGU61" s="112"/>
      <c r="AGV61" s="112"/>
      <c r="AGW61" s="112"/>
      <c r="AGX61" s="112"/>
      <c r="AGY61" s="112"/>
      <c r="AGZ61" s="112"/>
      <c r="AHA61" s="112"/>
      <c r="AHB61" s="112"/>
      <c r="AHC61" s="112"/>
      <c r="AHD61" s="112"/>
      <c r="AHE61" s="112"/>
      <c r="AHF61" s="112"/>
      <c r="AHG61" s="112"/>
      <c r="AHH61" s="112"/>
      <c r="AHI61" s="112"/>
      <c r="AHJ61" s="112"/>
      <c r="AHK61" s="112"/>
      <c r="AHL61" s="112"/>
      <c r="AHM61" s="112"/>
      <c r="AHN61" s="112"/>
      <c r="AHO61" s="112"/>
      <c r="AHP61" s="112"/>
      <c r="AHQ61" s="112"/>
      <c r="AHR61" s="112"/>
      <c r="AHS61" s="112"/>
      <c r="AHT61" s="112"/>
      <c r="AHU61" s="112"/>
      <c r="AHV61" s="112"/>
      <c r="AHW61" s="112"/>
      <c r="AHX61" s="112"/>
      <c r="AHY61" s="112"/>
      <c r="AHZ61" s="112"/>
      <c r="AIA61" s="112"/>
      <c r="AIB61" s="112"/>
      <c r="AIC61" s="112"/>
      <c r="AID61" s="112"/>
      <c r="AIE61" s="112"/>
      <c r="AIF61" s="112"/>
      <c r="AIG61" s="112"/>
      <c r="AIH61" s="112"/>
      <c r="AII61" s="112"/>
      <c r="AIJ61" s="112"/>
      <c r="AIK61" s="112"/>
      <c r="AIL61" s="112"/>
      <c r="AIM61" s="112"/>
      <c r="AIN61" s="112"/>
      <c r="AIO61" s="112"/>
      <c r="AIP61" s="112"/>
      <c r="AIQ61" s="112"/>
      <c r="AIR61" s="112"/>
      <c r="AIS61" s="112"/>
      <c r="AIT61" s="112"/>
      <c r="AIU61" s="112"/>
      <c r="AIV61" s="112"/>
      <c r="AIW61" s="112"/>
      <c r="AIX61" s="112"/>
      <c r="AIY61" s="112"/>
      <c r="AIZ61" s="112"/>
      <c r="AJA61" s="112"/>
      <c r="AJB61" s="112"/>
      <c r="AJC61" s="112"/>
      <c r="AJD61" s="112"/>
      <c r="AJE61" s="112"/>
      <c r="AJF61" s="112"/>
      <c r="AJG61" s="112"/>
      <c r="AJH61" s="112"/>
      <c r="AJI61" s="112"/>
      <c r="AJJ61" s="112"/>
      <c r="AJK61" s="112"/>
      <c r="AJL61" s="112"/>
      <c r="AJM61" s="112"/>
      <c r="AJN61" s="112"/>
      <c r="AJO61" s="112"/>
      <c r="AJP61" s="112"/>
      <c r="AJQ61" s="112"/>
      <c r="AJR61" s="112"/>
      <c r="AJS61" s="112"/>
      <c r="AJT61" s="112"/>
      <c r="AJU61" s="112"/>
      <c r="AJV61" s="112"/>
      <c r="AJW61" s="112"/>
      <c r="AJX61" s="112"/>
      <c r="AJY61" s="112"/>
      <c r="AJZ61" s="112"/>
      <c r="AKA61" s="112"/>
      <c r="AKB61" s="112"/>
      <c r="AKC61" s="112"/>
      <c r="AKD61" s="112"/>
      <c r="AKE61" s="112"/>
      <c r="AKF61" s="112"/>
      <c r="AKG61" s="112"/>
      <c r="AKH61" s="112"/>
      <c r="AKI61" s="112"/>
      <c r="AKJ61" s="112"/>
      <c r="AKK61" s="112"/>
      <c r="AKL61" s="112"/>
      <c r="AKM61" s="112"/>
      <c r="AKN61" s="112"/>
      <c r="AKO61" s="112"/>
      <c r="AKP61" s="112"/>
      <c r="AKQ61" s="112"/>
      <c r="AKR61" s="112"/>
      <c r="AKS61" s="112"/>
      <c r="AKT61" s="112"/>
      <c r="AKU61" s="112"/>
      <c r="AKV61" s="112"/>
      <c r="AKW61" s="112"/>
      <c r="AKX61" s="112"/>
      <c r="AKY61" s="112"/>
      <c r="AKZ61" s="112"/>
      <c r="ALA61" s="112"/>
      <c r="ALB61" s="112"/>
      <c r="ALC61" s="112"/>
      <c r="ALD61" s="112"/>
      <c r="ALE61" s="112"/>
      <c r="ALF61" s="112"/>
      <c r="ALG61" s="112"/>
      <c r="ALH61" s="112"/>
      <c r="ALI61" s="112"/>
      <c r="ALJ61" s="112"/>
      <c r="ALK61" s="112"/>
      <c r="ALL61" s="112"/>
      <c r="ALM61" s="112"/>
      <c r="ALN61" s="112"/>
      <c r="ALO61" s="112"/>
      <c r="ALP61" s="112"/>
      <c r="ALQ61" s="112"/>
      <c r="ALR61" s="112"/>
      <c r="ALS61" s="112"/>
      <c r="ALT61" s="112"/>
      <c r="ALU61" s="112"/>
      <c r="ALV61" s="112"/>
      <c r="ALW61" s="112"/>
      <c r="ALX61" s="112"/>
      <c r="ALY61" s="112"/>
      <c r="ALZ61" s="112"/>
      <c r="AMA61" s="112"/>
      <c r="AMB61" s="112"/>
      <c r="AMC61" s="112"/>
      <c r="AMD61" s="112"/>
      <c r="AME61" s="112"/>
      <c r="AMF61" s="112"/>
      <c r="AMG61" s="112"/>
      <c r="AMH61" s="112"/>
      <c r="AMI61" s="112"/>
      <c r="AMJ61" s="112"/>
      <c r="AMK61" s="112"/>
      <c r="AML61" s="112"/>
      <c r="AMM61" s="112"/>
      <c r="AMN61" s="112"/>
      <c r="AMO61" s="112"/>
      <c r="AMP61" s="112"/>
      <c r="AMQ61" s="112"/>
      <c r="AMR61" s="112"/>
      <c r="AMS61" s="112"/>
      <c r="AMT61" s="112"/>
      <c r="AMU61" s="112"/>
      <c r="AMV61" s="112"/>
      <c r="AMW61" s="112"/>
      <c r="AMX61" s="112"/>
      <c r="AMY61" s="112"/>
      <c r="AMZ61" s="112"/>
      <c r="ANA61" s="112"/>
      <c r="ANB61" s="112"/>
      <c r="ANC61" s="112"/>
      <c r="AND61" s="112"/>
      <c r="ANE61" s="112"/>
      <c r="ANF61" s="112"/>
      <c r="ANG61" s="112"/>
      <c r="ANH61" s="112"/>
      <c r="ANI61" s="112"/>
      <c r="ANJ61" s="112"/>
      <c r="ANK61" s="112"/>
      <c r="ANL61" s="112"/>
      <c r="ANM61" s="112"/>
      <c r="ANN61" s="112"/>
      <c r="ANO61" s="112"/>
      <c r="ANP61" s="112"/>
      <c r="ANQ61" s="112"/>
      <c r="ANR61" s="112"/>
      <c r="ANS61" s="112"/>
      <c r="ANT61" s="112"/>
      <c r="ANU61" s="112"/>
      <c r="ANV61" s="112"/>
      <c r="ANW61" s="112"/>
      <c r="ANX61" s="112"/>
      <c r="ANY61" s="112"/>
      <c r="ANZ61" s="112"/>
      <c r="AOA61" s="112"/>
      <c r="AOB61" s="112"/>
      <c r="AOC61" s="112"/>
      <c r="AOD61" s="112"/>
      <c r="AOE61" s="112"/>
      <c r="AOF61" s="112"/>
      <c r="AOG61" s="112"/>
      <c r="AOH61" s="112"/>
      <c r="AOI61" s="112"/>
      <c r="AOJ61" s="112"/>
      <c r="AOK61" s="112"/>
      <c r="AOL61" s="112"/>
      <c r="AOM61" s="112"/>
      <c r="AON61" s="112"/>
      <c r="AOO61" s="112"/>
      <c r="AOP61" s="112"/>
      <c r="AOQ61" s="112"/>
      <c r="AOR61" s="112"/>
      <c r="AOS61" s="112"/>
      <c r="AOT61" s="112"/>
      <c r="AOU61" s="112"/>
      <c r="AOV61" s="112"/>
      <c r="AOW61" s="112"/>
      <c r="AOX61" s="112"/>
      <c r="AOY61" s="112"/>
      <c r="AOZ61" s="112"/>
      <c r="APA61" s="112"/>
      <c r="APB61" s="112"/>
      <c r="APC61" s="112"/>
      <c r="APD61" s="112"/>
      <c r="APE61" s="112"/>
      <c r="APF61" s="112"/>
      <c r="APG61" s="112"/>
      <c r="APH61" s="112"/>
      <c r="API61" s="112"/>
      <c r="APJ61" s="112"/>
      <c r="APK61" s="112"/>
      <c r="APL61" s="112"/>
      <c r="APM61" s="112"/>
      <c r="APN61" s="112"/>
      <c r="APO61" s="112"/>
      <c r="APP61" s="112"/>
      <c r="APQ61" s="112"/>
      <c r="APR61" s="112"/>
      <c r="APS61" s="112"/>
      <c r="APT61" s="112"/>
      <c r="APU61" s="112"/>
      <c r="APV61" s="112"/>
      <c r="APW61" s="112"/>
      <c r="APX61" s="112"/>
      <c r="APY61" s="112"/>
      <c r="APZ61" s="112"/>
      <c r="AQA61" s="112"/>
      <c r="AQB61" s="112"/>
      <c r="AQC61" s="112"/>
      <c r="AQD61" s="112"/>
      <c r="AQE61" s="112"/>
      <c r="AQF61" s="112"/>
      <c r="AQG61" s="112"/>
      <c r="AQH61" s="112"/>
      <c r="AQI61" s="112"/>
      <c r="AQJ61" s="112"/>
      <c r="AQK61" s="112"/>
      <c r="AQL61" s="112"/>
      <c r="AQM61" s="112"/>
      <c r="AQN61" s="112"/>
      <c r="AQO61" s="112"/>
      <c r="AQP61" s="112"/>
      <c r="AQQ61" s="112"/>
      <c r="AQR61" s="112"/>
      <c r="AQS61" s="112"/>
      <c r="AQT61" s="112"/>
      <c r="AQU61" s="112"/>
      <c r="AQV61" s="112"/>
      <c r="AQW61" s="112"/>
      <c r="AQX61" s="112"/>
      <c r="AQY61" s="112"/>
      <c r="AQZ61" s="112"/>
      <c r="ARA61" s="112"/>
      <c r="ARB61" s="112"/>
      <c r="ARC61" s="112"/>
      <c r="ARD61" s="112"/>
      <c r="ARE61" s="112"/>
      <c r="ARF61" s="112"/>
      <c r="ARG61" s="112"/>
      <c r="ARH61" s="112"/>
      <c r="ARI61" s="112"/>
      <c r="ARJ61" s="112"/>
      <c r="ARK61" s="112"/>
      <c r="ARL61" s="112"/>
      <c r="ARM61" s="112"/>
      <c r="ARN61" s="112"/>
      <c r="ARO61" s="112"/>
      <c r="ARP61" s="112"/>
      <c r="ARQ61" s="112"/>
      <c r="ARR61" s="112"/>
      <c r="ARS61" s="112"/>
      <c r="ART61" s="112"/>
      <c r="ARU61" s="112"/>
      <c r="ARV61" s="112"/>
      <c r="ARW61" s="112"/>
      <c r="ARX61" s="112"/>
      <c r="ARY61" s="112"/>
      <c r="ARZ61" s="112"/>
      <c r="ASA61" s="112"/>
      <c r="ASB61" s="112"/>
      <c r="ASC61" s="112"/>
      <c r="ASD61" s="112"/>
      <c r="ASE61" s="112"/>
      <c r="ASF61" s="112"/>
      <c r="ASG61" s="112"/>
      <c r="ASH61" s="112"/>
      <c r="ASI61" s="112"/>
      <c r="ASJ61" s="112"/>
      <c r="ASK61" s="112"/>
      <c r="ASL61" s="112"/>
      <c r="ASM61" s="112"/>
      <c r="ASN61" s="112"/>
      <c r="ASO61" s="112"/>
      <c r="ASP61" s="112"/>
      <c r="ASQ61" s="112"/>
      <c r="ASR61" s="112"/>
      <c r="ASS61" s="112"/>
      <c r="AST61" s="112"/>
      <c r="ASU61" s="112"/>
      <c r="ASV61" s="112"/>
      <c r="ASW61" s="112"/>
      <c r="ASX61" s="112"/>
      <c r="ASY61" s="112"/>
      <c r="ASZ61" s="112"/>
      <c r="ATA61" s="112"/>
      <c r="ATB61" s="112"/>
      <c r="ATC61" s="112"/>
      <c r="ATD61" s="112"/>
      <c r="ATE61" s="112"/>
      <c r="ATF61" s="112"/>
      <c r="ATG61" s="112"/>
      <c r="ATH61" s="112"/>
      <c r="ATI61" s="112"/>
      <c r="ATJ61" s="112"/>
      <c r="ATK61" s="112"/>
      <c r="ATL61" s="112"/>
      <c r="ATM61" s="112"/>
      <c r="ATN61" s="112"/>
      <c r="ATO61" s="112"/>
      <c r="ATP61" s="112"/>
      <c r="ATQ61" s="112"/>
      <c r="ATR61" s="112"/>
      <c r="ATS61" s="112"/>
      <c r="ATT61" s="112"/>
      <c r="ATU61" s="112"/>
      <c r="ATV61" s="112"/>
      <c r="ATW61" s="112"/>
      <c r="ATX61" s="112"/>
      <c r="ATY61" s="112"/>
      <c r="ATZ61" s="112"/>
      <c r="AUA61" s="112"/>
      <c r="AUB61" s="112"/>
      <c r="AUC61" s="112"/>
      <c r="AUD61" s="112"/>
      <c r="AUE61" s="112"/>
      <c r="AUF61" s="112"/>
      <c r="AUG61" s="112"/>
      <c r="AUH61" s="112"/>
      <c r="AUI61" s="112"/>
      <c r="AUJ61" s="112"/>
      <c r="AUK61" s="112"/>
      <c r="AUL61" s="112"/>
      <c r="AUM61" s="112"/>
      <c r="AUN61" s="112"/>
      <c r="AUO61" s="112"/>
      <c r="AUP61" s="112"/>
      <c r="AUQ61" s="112"/>
      <c r="AUR61" s="112"/>
      <c r="AUS61" s="112"/>
      <c r="AUT61" s="112"/>
      <c r="AUU61" s="112"/>
      <c r="AUV61" s="112"/>
      <c r="AUW61" s="112"/>
      <c r="AUX61" s="112"/>
      <c r="AUY61" s="112"/>
      <c r="AUZ61" s="112"/>
      <c r="AVA61" s="112"/>
      <c r="AVB61" s="112"/>
      <c r="AVC61" s="112"/>
      <c r="AVD61" s="112"/>
      <c r="AVE61" s="112"/>
      <c r="AVF61" s="112"/>
      <c r="AVG61" s="112"/>
      <c r="AVH61" s="112"/>
      <c r="AVI61" s="112"/>
      <c r="AVJ61" s="112"/>
      <c r="AVK61" s="112"/>
      <c r="AVL61" s="112"/>
      <c r="AVM61" s="112"/>
      <c r="AVN61" s="112"/>
      <c r="AVO61" s="112"/>
      <c r="AVP61" s="112"/>
      <c r="AVQ61" s="112"/>
      <c r="AVR61" s="112"/>
      <c r="AVS61" s="112"/>
      <c r="AVT61" s="112"/>
      <c r="AVU61" s="112"/>
      <c r="AVV61" s="112"/>
      <c r="AVW61" s="112"/>
      <c r="AVX61" s="112"/>
      <c r="AVY61" s="112"/>
      <c r="AVZ61" s="112"/>
      <c r="AWA61" s="112"/>
      <c r="AWB61" s="112"/>
      <c r="AWC61" s="112"/>
      <c r="AWD61" s="112"/>
      <c r="AWE61" s="112"/>
      <c r="AWF61" s="112"/>
      <c r="AWG61" s="112"/>
      <c r="AWH61" s="112"/>
      <c r="AWI61" s="112"/>
      <c r="AWJ61" s="112"/>
      <c r="AWK61" s="112"/>
      <c r="AWL61" s="112"/>
      <c r="AWM61" s="112"/>
      <c r="AWN61" s="112"/>
      <c r="AWO61" s="112"/>
      <c r="AWP61" s="112"/>
      <c r="AWQ61" s="112"/>
      <c r="AWR61" s="112"/>
      <c r="AWS61" s="112"/>
      <c r="AWT61" s="112"/>
      <c r="AWU61" s="112"/>
      <c r="AWV61" s="112"/>
      <c r="AWW61" s="112"/>
      <c r="AWX61" s="112"/>
      <c r="AWY61" s="112"/>
      <c r="AWZ61" s="112"/>
      <c r="AXA61" s="112"/>
      <c r="AXB61" s="112"/>
      <c r="AXC61" s="112"/>
      <c r="AXD61" s="112"/>
      <c r="AXE61" s="112"/>
      <c r="AXF61" s="112"/>
      <c r="AXG61" s="112"/>
      <c r="AXH61" s="112"/>
      <c r="AXI61" s="112"/>
      <c r="AXJ61" s="112"/>
      <c r="AXK61" s="112"/>
      <c r="AXL61" s="112"/>
      <c r="AXM61" s="112"/>
      <c r="AXN61" s="112"/>
      <c r="AXO61" s="112"/>
      <c r="AXP61" s="112"/>
      <c r="AXQ61" s="112"/>
      <c r="AXR61" s="112"/>
      <c r="AXS61" s="112"/>
      <c r="AXT61" s="112"/>
      <c r="AXU61" s="112"/>
      <c r="AXV61" s="112"/>
      <c r="AXW61" s="112"/>
      <c r="AXX61" s="112"/>
      <c r="AXY61" s="112"/>
      <c r="AXZ61" s="112"/>
      <c r="AYA61" s="112"/>
      <c r="AYB61" s="112"/>
      <c r="AYC61" s="112"/>
      <c r="AYD61" s="112"/>
      <c r="AYE61" s="112"/>
      <c r="AYF61" s="112"/>
      <c r="AYG61" s="112"/>
      <c r="AYH61" s="112"/>
      <c r="AYI61" s="112"/>
      <c r="AYJ61" s="112"/>
      <c r="AYK61" s="112"/>
      <c r="AYL61" s="112"/>
      <c r="AYM61" s="112"/>
      <c r="AYN61" s="112"/>
      <c r="AYO61" s="112"/>
      <c r="AYP61" s="112"/>
      <c r="AYQ61" s="112"/>
      <c r="AYR61" s="112"/>
      <c r="AYS61" s="112"/>
      <c r="AYT61" s="112"/>
      <c r="AYU61" s="112"/>
      <c r="AYV61" s="112"/>
      <c r="AYW61" s="112"/>
      <c r="AYX61" s="112"/>
      <c r="AYY61" s="112"/>
      <c r="AYZ61" s="112"/>
      <c r="AZA61" s="112"/>
      <c r="AZB61" s="112"/>
      <c r="AZC61" s="112"/>
      <c r="AZD61" s="112"/>
      <c r="AZE61" s="112"/>
      <c r="AZF61" s="112"/>
      <c r="AZG61" s="112"/>
      <c r="AZH61" s="112"/>
      <c r="AZI61" s="112"/>
      <c r="AZJ61" s="112"/>
      <c r="AZK61" s="112"/>
      <c r="AZL61" s="112"/>
      <c r="AZM61" s="112"/>
      <c r="AZN61" s="112"/>
      <c r="AZO61" s="112"/>
      <c r="AZP61" s="112"/>
      <c r="AZQ61" s="112"/>
      <c r="AZR61" s="112"/>
      <c r="AZS61" s="112"/>
      <c r="AZT61" s="112"/>
      <c r="AZU61" s="112"/>
      <c r="AZV61" s="112"/>
      <c r="AZW61" s="112"/>
      <c r="AZX61" s="112"/>
      <c r="AZY61" s="112"/>
      <c r="AZZ61" s="112"/>
      <c r="BAA61" s="112"/>
      <c r="BAB61" s="112"/>
      <c r="BAC61" s="112"/>
      <c r="BAD61" s="112"/>
      <c r="BAE61" s="112"/>
      <c r="BAF61" s="112"/>
      <c r="BAG61" s="112"/>
      <c r="BAH61" s="112"/>
      <c r="BAI61" s="112"/>
      <c r="BAJ61" s="112"/>
      <c r="BAK61" s="112"/>
      <c r="BAL61" s="112"/>
      <c r="BAM61" s="112"/>
      <c r="BAN61" s="112"/>
      <c r="BAO61" s="112"/>
      <c r="BAP61" s="112"/>
      <c r="BAQ61" s="112"/>
      <c r="BAR61" s="112"/>
      <c r="BAS61" s="112"/>
      <c r="BAT61" s="112"/>
      <c r="BAU61" s="112"/>
      <c r="BAV61" s="112"/>
      <c r="BAW61" s="112"/>
      <c r="BAX61" s="112"/>
      <c r="BAY61" s="112"/>
      <c r="BAZ61" s="112"/>
      <c r="BBA61" s="112"/>
      <c r="BBB61" s="112"/>
      <c r="BBC61" s="112"/>
      <c r="BBD61" s="112"/>
      <c r="BBE61" s="112"/>
      <c r="BBF61" s="112"/>
      <c r="BBG61" s="112"/>
      <c r="BBH61" s="112"/>
      <c r="BBI61" s="112"/>
      <c r="BBJ61" s="112"/>
      <c r="BBK61" s="112"/>
      <c r="BBL61" s="112"/>
      <c r="BBM61" s="112"/>
      <c r="BBN61" s="112"/>
      <c r="BBO61" s="112"/>
      <c r="BBP61" s="112"/>
      <c r="BBQ61" s="112"/>
      <c r="BBR61" s="112"/>
      <c r="BBS61" s="112"/>
      <c r="BBT61" s="112"/>
      <c r="BBU61" s="112"/>
      <c r="BBV61" s="112"/>
      <c r="BBW61" s="112"/>
      <c r="BBX61" s="112"/>
      <c r="BBY61" s="112"/>
      <c r="BBZ61" s="112"/>
      <c r="BCA61" s="112"/>
      <c r="BCB61" s="112"/>
      <c r="BCC61" s="112"/>
      <c r="BCD61" s="112"/>
      <c r="BCE61" s="112"/>
      <c r="BCF61" s="112"/>
      <c r="BCG61" s="112"/>
      <c r="BCH61" s="112"/>
      <c r="BCI61" s="112"/>
      <c r="BCJ61" s="112"/>
      <c r="BCK61" s="112"/>
      <c r="BCL61" s="112"/>
      <c r="BCM61" s="112"/>
      <c r="BCN61" s="112"/>
      <c r="BCO61" s="112"/>
      <c r="BCP61" s="112"/>
      <c r="BCQ61" s="112"/>
      <c r="BCR61" s="112"/>
      <c r="BCS61" s="112"/>
      <c r="BCT61" s="112"/>
      <c r="BCU61" s="112"/>
      <c r="BCV61" s="112"/>
      <c r="BCW61" s="112"/>
      <c r="BCX61" s="112"/>
      <c r="BCY61" s="112"/>
      <c r="BCZ61" s="112"/>
      <c r="BDA61" s="112"/>
      <c r="BDB61" s="112"/>
      <c r="BDC61" s="112"/>
      <c r="BDD61" s="112"/>
      <c r="BDE61" s="112"/>
      <c r="BDF61" s="112"/>
      <c r="BDG61" s="112"/>
      <c r="BDH61" s="112"/>
      <c r="BDI61" s="112"/>
      <c r="BDJ61" s="112"/>
      <c r="BDK61" s="112"/>
      <c r="BDL61" s="112"/>
      <c r="BDM61" s="112"/>
      <c r="BDN61" s="112"/>
      <c r="BDO61" s="112"/>
      <c r="BDP61" s="112"/>
      <c r="BDQ61" s="112"/>
      <c r="BDR61" s="112"/>
      <c r="BDS61" s="112"/>
      <c r="BDT61" s="112"/>
      <c r="BDU61" s="112"/>
      <c r="BDV61" s="112"/>
      <c r="BDW61" s="112"/>
      <c r="BDX61" s="112"/>
      <c r="BDY61" s="112"/>
      <c r="BDZ61" s="112"/>
      <c r="BEA61" s="112"/>
      <c r="BEB61" s="112"/>
      <c r="BEC61" s="112"/>
      <c r="BED61" s="112"/>
      <c r="BEE61" s="112"/>
      <c r="BEF61" s="112"/>
      <c r="BEG61" s="112"/>
      <c r="BEH61" s="112"/>
      <c r="BEI61" s="112"/>
      <c r="BEJ61" s="112"/>
      <c r="BEK61" s="112"/>
      <c r="BEL61" s="112"/>
      <c r="BEM61" s="112"/>
      <c r="BEN61" s="112"/>
      <c r="BEO61" s="112"/>
      <c r="BEP61" s="112"/>
      <c r="BEQ61" s="112"/>
      <c r="BER61" s="112"/>
      <c r="BES61" s="112"/>
      <c r="BET61" s="112"/>
      <c r="BEU61" s="112"/>
      <c r="BEV61" s="112"/>
      <c r="BEW61" s="112"/>
      <c r="BEX61" s="112"/>
      <c r="BEY61" s="112"/>
      <c r="BEZ61" s="112"/>
      <c r="BFA61" s="112"/>
      <c r="BFB61" s="112"/>
      <c r="BFC61" s="112"/>
      <c r="BFD61" s="112"/>
      <c r="BFE61" s="112"/>
      <c r="BFF61" s="112"/>
      <c r="BFG61" s="112"/>
      <c r="BFH61" s="112"/>
      <c r="BFI61" s="112"/>
      <c r="BFJ61" s="112"/>
      <c r="BFK61" s="112"/>
      <c r="BFL61" s="112"/>
      <c r="BFM61" s="112"/>
      <c r="BFN61" s="112"/>
      <c r="BFO61" s="112"/>
      <c r="BFP61" s="112"/>
      <c r="BFQ61" s="112"/>
      <c r="BFR61" s="112"/>
      <c r="BFS61" s="112"/>
      <c r="BFT61" s="112"/>
      <c r="BFU61" s="112"/>
      <c r="BFV61" s="112"/>
      <c r="BFW61" s="112"/>
      <c r="BFX61" s="112"/>
      <c r="BFY61" s="112"/>
      <c r="BFZ61" s="112"/>
      <c r="BGA61" s="112"/>
      <c r="BGB61" s="112"/>
      <c r="BGC61" s="112"/>
      <c r="BGD61" s="112"/>
      <c r="BGE61" s="112"/>
      <c r="BGF61" s="112"/>
      <c r="BGG61" s="112"/>
      <c r="BGH61" s="112"/>
      <c r="BGI61" s="112"/>
      <c r="BGJ61" s="112"/>
      <c r="BGK61" s="112"/>
      <c r="BGL61" s="112"/>
      <c r="BGM61" s="112"/>
      <c r="BGN61" s="112"/>
      <c r="BGO61" s="112"/>
      <c r="BGP61" s="112"/>
      <c r="BGQ61" s="112"/>
      <c r="BGR61" s="112"/>
      <c r="BGS61" s="112"/>
      <c r="BGT61" s="112"/>
      <c r="BGU61" s="112"/>
      <c r="BGV61" s="112"/>
      <c r="BGW61" s="112"/>
      <c r="BGX61" s="112"/>
      <c r="BGY61" s="112"/>
      <c r="BGZ61" s="112"/>
      <c r="BHA61" s="112"/>
      <c r="BHB61" s="112"/>
      <c r="BHC61" s="112"/>
      <c r="BHD61" s="112"/>
      <c r="BHE61" s="112"/>
      <c r="BHF61" s="112"/>
      <c r="BHG61" s="112"/>
      <c r="BHH61" s="112"/>
      <c r="BHI61" s="112"/>
      <c r="BHJ61" s="112"/>
      <c r="BHK61" s="112"/>
      <c r="BHL61" s="112"/>
      <c r="BHM61" s="112"/>
      <c r="BHN61" s="112"/>
      <c r="BHO61" s="112"/>
      <c r="BHP61" s="112"/>
      <c r="BHQ61" s="112"/>
      <c r="BHR61" s="112"/>
      <c r="BHS61" s="112"/>
      <c r="BHT61" s="112"/>
      <c r="BHU61" s="112"/>
      <c r="BHV61" s="112"/>
      <c r="BHW61" s="112"/>
      <c r="BHX61" s="112"/>
      <c r="BHY61" s="112"/>
      <c r="BHZ61" s="112"/>
      <c r="BIA61" s="112"/>
      <c r="BIB61" s="112"/>
      <c r="BIC61" s="112"/>
      <c r="BID61" s="112"/>
      <c r="BIE61" s="112"/>
      <c r="BIF61" s="112"/>
      <c r="BIG61" s="112"/>
      <c r="BIH61" s="112"/>
      <c r="BII61" s="112"/>
      <c r="BIJ61" s="112"/>
      <c r="BIK61" s="112"/>
      <c r="BIL61" s="112"/>
      <c r="BIM61" s="112"/>
      <c r="BIN61" s="112"/>
      <c r="BIO61" s="112"/>
      <c r="BIP61" s="112"/>
      <c r="BIQ61" s="112"/>
      <c r="BIR61" s="112"/>
      <c r="BIS61" s="112"/>
      <c r="BIT61" s="112"/>
      <c r="BIU61" s="112"/>
      <c r="BIV61" s="112"/>
      <c r="BIW61" s="112"/>
      <c r="BIX61" s="112"/>
      <c r="BIY61" s="112"/>
      <c r="BIZ61" s="112"/>
      <c r="BJA61" s="112"/>
      <c r="BJB61" s="112"/>
      <c r="BJC61" s="112"/>
      <c r="BJD61" s="112"/>
      <c r="BJE61" s="112"/>
      <c r="BJF61" s="112"/>
      <c r="BJG61" s="112"/>
      <c r="BJH61" s="112"/>
      <c r="BJI61" s="112"/>
      <c r="BJJ61" s="112"/>
      <c r="BJK61" s="112"/>
      <c r="BJL61" s="112"/>
      <c r="BJM61" s="112"/>
      <c r="BJN61" s="112"/>
      <c r="BJO61" s="112"/>
      <c r="BJP61" s="112"/>
      <c r="BJQ61" s="112"/>
      <c r="BJR61" s="112"/>
      <c r="BJS61" s="112"/>
      <c r="BJT61" s="112"/>
      <c r="BJU61" s="112"/>
      <c r="BJV61" s="112"/>
      <c r="BJW61" s="112"/>
      <c r="BJX61" s="112"/>
      <c r="BJY61" s="112"/>
      <c r="BJZ61" s="112"/>
      <c r="BKA61" s="112"/>
      <c r="BKB61" s="112"/>
      <c r="BKC61" s="112"/>
      <c r="BKD61" s="112"/>
      <c r="BKE61" s="112"/>
      <c r="BKF61" s="112"/>
      <c r="BKG61" s="112"/>
      <c r="BKH61" s="112"/>
      <c r="BKI61" s="112"/>
      <c r="BKJ61" s="112"/>
      <c r="BKK61" s="112"/>
      <c r="BKL61" s="112"/>
      <c r="BKM61" s="112"/>
      <c r="BKN61" s="112"/>
      <c r="BKO61" s="112"/>
      <c r="BKP61" s="112"/>
      <c r="BKQ61" s="112"/>
      <c r="BKR61" s="112"/>
      <c r="BKS61" s="112"/>
      <c r="BKT61" s="112"/>
      <c r="BKU61" s="112"/>
      <c r="BKV61" s="112"/>
      <c r="BKW61" s="112"/>
      <c r="BKX61" s="112"/>
      <c r="BKY61" s="112"/>
      <c r="BKZ61" s="112"/>
      <c r="BLA61" s="112"/>
      <c r="BLB61" s="112"/>
      <c r="BLC61" s="112"/>
      <c r="BLD61" s="112"/>
      <c r="BLE61" s="112"/>
      <c r="BLF61" s="112"/>
      <c r="BLG61" s="112"/>
      <c r="BLH61" s="112"/>
      <c r="BLI61" s="112"/>
      <c r="BLJ61" s="112"/>
      <c r="BLK61" s="112"/>
      <c r="BLL61" s="112"/>
      <c r="BLM61" s="112"/>
      <c r="BLN61" s="112"/>
      <c r="BLO61" s="112"/>
      <c r="BLP61" s="112"/>
      <c r="BLQ61" s="112"/>
      <c r="BLR61" s="112"/>
      <c r="BLS61" s="112"/>
      <c r="BLT61" s="112"/>
      <c r="BLU61" s="112"/>
      <c r="BLV61" s="112"/>
      <c r="BLW61" s="112"/>
      <c r="BLX61" s="112"/>
      <c r="BLY61" s="112"/>
      <c r="BLZ61" s="112"/>
      <c r="BMA61" s="112"/>
      <c r="BMB61" s="112"/>
      <c r="BMC61" s="112"/>
      <c r="BMD61" s="112"/>
      <c r="BME61" s="112"/>
      <c r="BMF61" s="112"/>
      <c r="BMG61" s="112"/>
      <c r="BMH61" s="112"/>
      <c r="BMI61" s="112"/>
      <c r="BMJ61" s="112"/>
      <c r="BMK61" s="112"/>
      <c r="BML61" s="112"/>
      <c r="BMM61" s="112"/>
      <c r="BMN61" s="112"/>
      <c r="BMO61" s="112"/>
      <c r="BMP61" s="112"/>
      <c r="BMQ61" s="112"/>
      <c r="BMR61" s="112"/>
      <c r="BMS61" s="112"/>
      <c r="BMT61" s="112"/>
      <c r="BMU61" s="112"/>
      <c r="BMV61" s="112"/>
      <c r="BMW61" s="112"/>
      <c r="BMX61" s="112"/>
      <c r="BMY61" s="112"/>
      <c r="BMZ61" s="112"/>
      <c r="BNA61" s="112"/>
      <c r="BNB61" s="112"/>
      <c r="BNC61" s="112"/>
      <c r="BND61" s="112"/>
      <c r="BNE61" s="112"/>
      <c r="BNF61" s="112"/>
      <c r="BNG61" s="112"/>
      <c r="BNH61" s="112"/>
      <c r="BNI61" s="112"/>
      <c r="BNJ61" s="112"/>
      <c r="BNK61" s="112"/>
      <c r="BNL61" s="112"/>
      <c r="BNM61" s="112"/>
      <c r="BNN61" s="112"/>
      <c r="BNO61" s="112"/>
      <c r="BNP61" s="112"/>
      <c r="BNQ61" s="112"/>
      <c r="BNR61" s="112"/>
      <c r="BNS61" s="112"/>
      <c r="BNT61" s="112"/>
      <c r="BNU61" s="112"/>
      <c r="BNV61" s="112"/>
      <c r="BNW61" s="112"/>
      <c r="BNX61" s="112"/>
      <c r="BNY61" s="112"/>
      <c r="BNZ61" s="112"/>
      <c r="BOA61" s="112"/>
      <c r="BOB61" s="112"/>
      <c r="BOC61" s="112"/>
      <c r="BOD61" s="112"/>
      <c r="BOE61" s="112"/>
      <c r="BOF61" s="112"/>
      <c r="BOG61" s="112"/>
      <c r="BOH61" s="112"/>
      <c r="BOI61" s="112"/>
      <c r="BOJ61" s="112"/>
      <c r="BOK61" s="112"/>
      <c r="BOL61" s="112"/>
      <c r="BOM61" s="112"/>
      <c r="BON61" s="112"/>
      <c r="BOO61" s="112"/>
      <c r="BOP61" s="112"/>
      <c r="BOQ61" s="112"/>
      <c r="BOR61" s="112"/>
      <c r="BOS61" s="112"/>
      <c r="BOT61" s="112"/>
      <c r="BOU61" s="112"/>
      <c r="BOV61" s="112"/>
      <c r="BOW61" s="112"/>
      <c r="BOX61" s="112"/>
      <c r="BOY61" s="112"/>
      <c r="BOZ61" s="112"/>
      <c r="BPA61" s="112"/>
      <c r="BPB61" s="112"/>
      <c r="BPC61" s="112"/>
      <c r="BPD61" s="112"/>
      <c r="BPE61" s="112"/>
      <c r="BPF61" s="112"/>
      <c r="BPG61" s="112"/>
      <c r="BPH61" s="112"/>
      <c r="BPI61" s="112"/>
      <c r="BPJ61" s="112"/>
      <c r="BPK61" s="112"/>
      <c r="BPL61" s="112"/>
      <c r="BPM61" s="112"/>
      <c r="BPN61" s="112"/>
      <c r="BPO61" s="112"/>
      <c r="BPP61" s="112"/>
      <c r="BPQ61" s="112"/>
      <c r="BPR61" s="112"/>
      <c r="BPS61" s="112"/>
      <c r="BPT61" s="112"/>
      <c r="BPU61" s="112"/>
      <c r="BPV61" s="112"/>
      <c r="BPW61" s="112"/>
      <c r="BPX61" s="112"/>
      <c r="BPY61" s="112"/>
      <c r="BPZ61" s="112"/>
      <c r="BQA61" s="112"/>
      <c r="BQB61" s="112"/>
      <c r="BQC61" s="112"/>
      <c r="BQD61" s="112"/>
      <c r="BQE61" s="112"/>
      <c r="BQF61" s="112"/>
      <c r="BQG61" s="112"/>
      <c r="BQH61" s="112"/>
      <c r="BQI61" s="112"/>
      <c r="BQJ61" s="112"/>
      <c r="BQK61" s="112"/>
      <c r="BQL61" s="112"/>
      <c r="BQM61" s="112"/>
      <c r="BQN61" s="112"/>
      <c r="BQO61" s="112"/>
      <c r="BQP61" s="112"/>
      <c r="BQQ61" s="112"/>
      <c r="BQR61" s="112"/>
      <c r="BQS61" s="112"/>
      <c r="BQT61" s="112"/>
      <c r="BQU61" s="112"/>
      <c r="BQV61" s="112"/>
      <c r="BQW61" s="112"/>
      <c r="BQX61" s="112"/>
      <c r="BQY61" s="112"/>
      <c r="BQZ61" s="112"/>
      <c r="BRA61" s="112"/>
      <c r="BRB61" s="112"/>
      <c r="BRC61" s="112"/>
      <c r="BRD61" s="112"/>
      <c r="BRE61" s="112"/>
      <c r="BRF61" s="112"/>
      <c r="BRG61" s="112"/>
      <c r="BRH61" s="112"/>
      <c r="BRI61" s="112"/>
      <c r="BRJ61" s="112"/>
      <c r="BRK61" s="112"/>
      <c r="BRL61" s="112"/>
      <c r="BRM61" s="112"/>
      <c r="BRN61" s="112"/>
      <c r="BRO61" s="112"/>
      <c r="BRP61" s="112"/>
      <c r="BRQ61" s="112"/>
      <c r="BRR61" s="112"/>
      <c r="BRS61" s="112"/>
      <c r="BRT61" s="112"/>
      <c r="BRU61" s="112"/>
      <c r="BRV61" s="112"/>
      <c r="BRW61" s="112"/>
      <c r="BRX61" s="112"/>
      <c r="BRY61" s="112"/>
      <c r="BRZ61" s="112"/>
      <c r="BSA61" s="112"/>
      <c r="BSB61" s="112"/>
      <c r="BSC61" s="112"/>
      <c r="BSD61" s="112"/>
      <c r="BSE61" s="112"/>
      <c r="BSF61" s="112"/>
      <c r="BSG61" s="112"/>
      <c r="BSH61" s="112"/>
      <c r="BSI61" s="112"/>
      <c r="BSJ61" s="112"/>
      <c r="BSK61" s="112"/>
      <c r="BSL61" s="112"/>
      <c r="BSM61" s="112"/>
      <c r="BSN61" s="112"/>
      <c r="BSO61" s="112"/>
      <c r="BSP61" s="112"/>
      <c r="BSQ61" s="112"/>
      <c r="BSR61" s="112"/>
      <c r="BSS61" s="112"/>
      <c r="BST61" s="112"/>
      <c r="BSU61" s="112"/>
      <c r="BSV61" s="112"/>
      <c r="BSW61" s="112"/>
      <c r="BSX61" s="112"/>
      <c r="BSY61" s="112"/>
      <c r="BSZ61" s="112"/>
      <c r="BTA61" s="112"/>
      <c r="BTB61" s="112"/>
      <c r="BTC61" s="112"/>
      <c r="BTD61" s="112"/>
      <c r="BTE61" s="112"/>
      <c r="BTF61" s="112"/>
      <c r="BTG61" s="112"/>
      <c r="BTH61" s="112"/>
      <c r="BTI61" s="112"/>
      <c r="BTJ61" s="112"/>
      <c r="BTK61" s="112"/>
      <c r="BTL61" s="112"/>
      <c r="BTM61" s="112"/>
      <c r="BTN61" s="112"/>
      <c r="BTO61" s="112"/>
      <c r="BTP61" s="112"/>
      <c r="BTQ61" s="112"/>
      <c r="BTR61" s="112"/>
      <c r="BTS61" s="112"/>
      <c r="BTT61" s="112"/>
      <c r="BTU61" s="112"/>
      <c r="BTV61" s="112"/>
      <c r="BTW61" s="112"/>
      <c r="BTX61" s="112"/>
      <c r="BTY61" s="112"/>
      <c r="BTZ61" s="112"/>
      <c r="BUA61" s="112"/>
      <c r="BUB61" s="112"/>
      <c r="BUC61" s="112"/>
      <c r="BUD61" s="112"/>
      <c r="BUE61" s="112"/>
      <c r="BUF61" s="112"/>
      <c r="BUG61" s="112"/>
      <c r="BUH61" s="112"/>
      <c r="BUI61" s="112"/>
      <c r="BUJ61" s="112"/>
      <c r="BUK61" s="112"/>
      <c r="BUL61" s="112"/>
      <c r="BUM61" s="112"/>
      <c r="BUN61" s="112"/>
      <c r="BUO61" s="112"/>
      <c r="BUP61" s="112"/>
      <c r="BUQ61" s="112"/>
      <c r="BUR61" s="112"/>
      <c r="BUS61" s="112"/>
      <c r="BUT61" s="112"/>
      <c r="BUU61" s="112"/>
      <c r="BUV61" s="112"/>
      <c r="BUW61" s="112"/>
      <c r="BUX61" s="112"/>
      <c r="BUY61" s="112"/>
      <c r="BUZ61" s="112"/>
      <c r="BVA61" s="112"/>
      <c r="BVB61" s="112"/>
      <c r="BVC61" s="112"/>
      <c r="BVD61" s="112"/>
      <c r="BVE61" s="112"/>
      <c r="BVF61" s="112"/>
      <c r="BVG61" s="112"/>
      <c r="BVH61" s="112"/>
      <c r="BVI61" s="112"/>
      <c r="BVJ61" s="112"/>
      <c r="BVK61" s="112"/>
      <c r="BVL61" s="112"/>
      <c r="BVM61" s="112"/>
      <c r="BVN61" s="112"/>
      <c r="BVO61" s="112"/>
      <c r="BVP61" s="112"/>
      <c r="BVQ61" s="112"/>
      <c r="BVR61" s="112"/>
      <c r="BVS61" s="112"/>
      <c r="BVT61" s="112"/>
      <c r="BVU61" s="112"/>
      <c r="BVV61" s="112"/>
      <c r="BVW61" s="112"/>
      <c r="BVX61" s="112"/>
      <c r="BVY61" s="112"/>
      <c r="BVZ61" s="112"/>
      <c r="BWA61" s="112"/>
      <c r="BWB61" s="112"/>
      <c r="BWC61" s="112"/>
      <c r="BWD61" s="112"/>
      <c r="BWE61" s="112"/>
      <c r="BWF61" s="112"/>
      <c r="BWG61" s="112"/>
      <c r="BWH61" s="112"/>
      <c r="BWI61" s="112"/>
      <c r="BWJ61" s="112"/>
      <c r="BWK61" s="112"/>
      <c r="BWL61" s="112"/>
      <c r="BWM61" s="112"/>
      <c r="BWN61" s="112"/>
      <c r="BWO61" s="112"/>
      <c r="BWP61" s="112"/>
      <c r="BWQ61" s="112"/>
      <c r="BWR61" s="112"/>
      <c r="BWS61" s="112"/>
      <c r="BWT61" s="112"/>
      <c r="BWU61" s="112"/>
      <c r="BWV61" s="112"/>
      <c r="BWW61" s="112"/>
      <c r="BWX61" s="112"/>
      <c r="BWY61" s="112"/>
      <c r="BWZ61" s="112"/>
      <c r="BXA61" s="112"/>
      <c r="BXB61" s="112"/>
      <c r="BXC61" s="112"/>
      <c r="BXD61" s="112"/>
      <c r="BXE61" s="112"/>
      <c r="BXF61" s="112"/>
      <c r="BXG61" s="112"/>
      <c r="BXH61" s="112"/>
      <c r="BXI61" s="112"/>
      <c r="BXJ61" s="112"/>
      <c r="BXK61" s="112"/>
      <c r="BXL61" s="112"/>
      <c r="BXM61" s="112"/>
      <c r="BXN61" s="112"/>
      <c r="BXO61" s="112"/>
      <c r="BXP61" s="112"/>
      <c r="BXQ61" s="112"/>
      <c r="BXR61" s="112"/>
      <c r="BXS61" s="112"/>
      <c r="BXT61" s="112"/>
      <c r="BXU61" s="112"/>
      <c r="BXV61" s="112"/>
      <c r="BXW61" s="112"/>
      <c r="BXX61" s="112"/>
      <c r="BXY61" s="112"/>
      <c r="BXZ61" s="112"/>
      <c r="BYA61" s="112"/>
      <c r="BYB61" s="112"/>
      <c r="BYC61" s="112"/>
      <c r="BYD61" s="112"/>
      <c r="BYE61" s="112"/>
      <c r="BYF61" s="112"/>
      <c r="BYG61" s="112"/>
      <c r="BYH61" s="112"/>
      <c r="BYI61" s="112"/>
      <c r="BYJ61" s="112"/>
      <c r="BYK61" s="112"/>
      <c r="BYL61" s="112"/>
      <c r="BYM61" s="112"/>
      <c r="BYN61" s="112"/>
      <c r="BYO61" s="112"/>
      <c r="BYP61" s="112"/>
      <c r="BYQ61" s="112"/>
      <c r="BYR61" s="112"/>
      <c r="BYS61" s="112"/>
      <c r="BYT61" s="112"/>
      <c r="BYU61" s="112"/>
      <c r="BYV61" s="112"/>
      <c r="BYW61" s="112"/>
      <c r="BYX61" s="112"/>
      <c r="BYY61" s="112"/>
      <c r="BYZ61" s="112"/>
      <c r="BZA61" s="112"/>
      <c r="BZB61" s="112"/>
      <c r="BZC61" s="112"/>
      <c r="BZD61" s="112"/>
      <c r="BZE61" s="112"/>
      <c r="BZF61" s="112"/>
      <c r="BZG61" s="112"/>
      <c r="BZH61" s="112"/>
      <c r="BZI61" s="112"/>
      <c r="BZJ61" s="112"/>
      <c r="BZK61" s="112"/>
      <c r="BZL61" s="112"/>
      <c r="BZM61" s="112"/>
      <c r="BZN61" s="112"/>
      <c r="BZO61" s="112"/>
      <c r="BZP61" s="112"/>
      <c r="BZQ61" s="112"/>
      <c r="BZR61" s="112"/>
      <c r="BZS61" s="112"/>
      <c r="BZT61" s="112"/>
      <c r="BZU61" s="112"/>
      <c r="BZV61" s="112"/>
      <c r="BZW61" s="112"/>
      <c r="BZX61" s="112"/>
      <c r="BZY61" s="112"/>
      <c r="BZZ61" s="112"/>
      <c r="CAA61" s="112"/>
      <c r="CAB61" s="112"/>
      <c r="CAC61" s="112"/>
      <c r="CAD61" s="112"/>
      <c r="CAE61" s="112"/>
      <c r="CAF61" s="112"/>
      <c r="CAG61" s="112"/>
      <c r="CAH61" s="112"/>
      <c r="CAI61" s="112"/>
      <c r="CAJ61" s="112"/>
      <c r="CAK61" s="112"/>
      <c r="CAL61" s="112"/>
      <c r="CAM61" s="112"/>
      <c r="CAN61" s="112"/>
      <c r="CAO61" s="112"/>
      <c r="CAP61" s="112"/>
      <c r="CAQ61" s="112"/>
      <c r="CAR61" s="112"/>
      <c r="CAS61" s="112"/>
      <c r="CAT61" s="112"/>
      <c r="CAU61" s="112"/>
      <c r="CAV61" s="112"/>
      <c r="CAW61" s="112"/>
      <c r="CAX61" s="112"/>
      <c r="CAY61" s="112"/>
      <c r="CAZ61" s="112"/>
      <c r="CBA61" s="112"/>
      <c r="CBB61" s="112"/>
      <c r="CBC61" s="112"/>
      <c r="CBD61" s="112"/>
      <c r="CBE61" s="112"/>
      <c r="CBF61" s="112"/>
      <c r="CBG61" s="112"/>
      <c r="CBH61" s="112"/>
      <c r="CBI61" s="112"/>
      <c r="CBJ61" s="112"/>
      <c r="CBK61" s="112"/>
      <c r="CBL61" s="112"/>
      <c r="CBM61" s="112"/>
      <c r="CBN61" s="112"/>
      <c r="CBO61" s="112"/>
      <c r="CBP61" s="112"/>
      <c r="CBQ61" s="112"/>
      <c r="CBR61" s="112"/>
      <c r="CBS61" s="112"/>
      <c r="CBT61" s="112"/>
      <c r="CBU61" s="112"/>
      <c r="CBV61" s="112"/>
      <c r="CBW61" s="112"/>
      <c r="CBX61" s="112"/>
      <c r="CBY61" s="112"/>
      <c r="CBZ61" s="112"/>
      <c r="CCA61" s="112"/>
      <c r="CCB61" s="112"/>
      <c r="CCC61" s="112"/>
      <c r="CCD61" s="112"/>
      <c r="CCE61" s="112"/>
      <c r="CCF61" s="112"/>
      <c r="CCG61" s="112"/>
      <c r="CCH61" s="112"/>
      <c r="CCI61" s="112"/>
      <c r="CCJ61" s="112"/>
      <c r="CCK61" s="112"/>
      <c r="CCL61" s="112"/>
      <c r="CCM61" s="112"/>
      <c r="CCN61" s="112"/>
      <c r="CCO61" s="112"/>
      <c r="CCP61" s="112"/>
      <c r="CCQ61" s="112"/>
      <c r="CCR61" s="112"/>
      <c r="CCS61" s="112"/>
      <c r="CCT61" s="112"/>
      <c r="CCU61" s="112"/>
      <c r="CCV61" s="112"/>
      <c r="CCW61" s="112"/>
      <c r="CCX61" s="112"/>
      <c r="CCY61" s="112"/>
      <c r="CCZ61" s="112"/>
      <c r="CDA61" s="112"/>
      <c r="CDB61" s="112"/>
      <c r="CDC61" s="112"/>
      <c r="CDD61" s="112"/>
      <c r="CDE61" s="112"/>
      <c r="CDF61" s="112"/>
      <c r="CDG61" s="112"/>
      <c r="CDH61" s="112"/>
      <c r="CDI61" s="112"/>
      <c r="CDJ61" s="112"/>
      <c r="CDK61" s="112"/>
      <c r="CDL61" s="112"/>
      <c r="CDM61" s="112"/>
      <c r="CDN61" s="112"/>
      <c r="CDO61" s="112"/>
      <c r="CDP61" s="112"/>
      <c r="CDQ61" s="112"/>
      <c r="CDR61" s="112"/>
      <c r="CDS61" s="112"/>
      <c r="CDT61" s="112"/>
      <c r="CDU61" s="112"/>
      <c r="CDV61" s="112"/>
      <c r="CDW61" s="112"/>
      <c r="CDX61" s="112"/>
      <c r="CDY61" s="112"/>
      <c r="CDZ61" s="112"/>
      <c r="CEA61" s="112"/>
      <c r="CEB61" s="112"/>
      <c r="CEC61" s="112"/>
      <c r="CED61" s="112"/>
      <c r="CEE61" s="112"/>
      <c r="CEF61" s="112"/>
      <c r="CEG61" s="112"/>
      <c r="CEH61" s="112"/>
      <c r="CEI61" s="112"/>
      <c r="CEJ61" s="112"/>
      <c r="CEK61" s="112"/>
      <c r="CEL61" s="112"/>
      <c r="CEM61" s="112"/>
      <c r="CEN61" s="112"/>
      <c r="CEO61" s="112"/>
      <c r="CEP61" s="112"/>
      <c r="CEQ61" s="112"/>
      <c r="CER61" s="112"/>
      <c r="CES61" s="112"/>
      <c r="CET61" s="112"/>
      <c r="CEU61" s="112"/>
      <c r="CEV61" s="112"/>
      <c r="CEW61" s="112"/>
      <c r="CEX61" s="112"/>
      <c r="CEY61" s="112"/>
      <c r="CEZ61" s="112"/>
      <c r="CFA61" s="112"/>
      <c r="CFB61" s="112"/>
      <c r="CFC61" s="112"/>
      <c r="CFD61" s="112"/>
      <c r="CFE61" s="112"/>
      <c r="CFF61" s="112"/>
      <c r="CFG61" s="112"/>
      <c r="CFH61" s="112"/>
      <c r="CFI61" s="112"/>
      <c r="CFJ61" s="112"/>
      <c r="CFK61" s="112"/>
      <c r="CFL61" s="112"/>
      <c r="CFM61" s="112"/>
      <c r="CFN61" s="112"/>
      <c r="CFO61" s="112"/>
      <c r="CFP61" s="112"/>
      <c r="CFQ61" s="112"/>
      <c r="CFR61" s="112"/>
      <c r="CFS61" s="112"/>
      <c r="CFT61" s="112"/>
      <c r="CFU61" s="112"/>
      <c r="CFV61" s="112"/>
      <c r="CFW61" s="112"/>
      <c r="CFX61" s="112"/>
      <c r="CFY61" s="112"/>
      <c r="CFZ61" s="112"/>
      <c r="CGA61" s="112"/>
      <c r="CGB61" s="112"/>
      <c r="CGC61" s="112"/>
      <c r="CGD61" s="112"/>
      <c r="CGE61" s="112"/>
      <c r="CGF61" s="112"/>
      <c r="CGG61" s="112"/>
      <c r="CGH61" s="112"/>
      <c r="CGI61" s="112"/>
      <c r="CGJ61" s="112"/>
      <c r="CGK61" s="112"/>
      <c r="CGL61" s="112"/>
      <c r="CGM61" s="112"/>
      <c r="CGN61" s="112"/>
      <c r="CGO61" s="112"/>
      <c r="CGP61" s="112"/>
      <c r="CGQ61" s="112"/>
      <c r="CGR61" s="112"/>
      <c r="CGS61" s="112"/>
      <c r="CGT61" s="112"/>
      <c r="CGU61" s="112"/>
      <c r="CGV61" s="112"/>
      <c r="CGW61" s="112"/>
      <c r="CGX61" s="112"/>
      <c r="CGY61" s="112"/>
      <c r="CGZ61" s="112"/>
      <c r="CHA61" s="112"/>
      <c r="CHB61" s="112"/>
      <c r="CHC61" s="112"/>
      <c r="CHD61" s="112"/>
      <c r="CHE61" s="112"/>
      <c r="CHF61" s="112"/>
      <c r="CHG61" s="112"/>
      <c r="CHH61" s="112"/>
      <c r="CHI61" s="112"/>
      <c r="CHJ61" s="112"/>
      <c r="CHK61" s="112"/>
      <c r="CHL61" s="112"/>
      <c r="CHM61" s="112"/>
      <c r="CHN61" s="112"/>
      <c r="CHO61" s="112"/>
      <c r="CHP61" s="112"/>
      <c r="CHQ61" s="112"/>
      <c r="CHR61" s="112"/>
      <c r="CHS61" s="112"/>
      <c r="CHT61" s="112"/>
      <c r="CHU61" s="112"/>
      <c r="CHV61" s="112"/>
      <c r="CHW61" s="112"/>
      <c r="CHX61" s="112"/>
      <c r="CHY61" s="112"/>
      <c r="CHZ61" s="112"/>
      <c r="CIA61" s="112"/>
      <c r="CIB61" s="112"/>
      <c r="CIC61" s="112"/>
      <c r="CID61" s="112"/>
      <c r="CIE61" s="112"/>
      <c r="CIF61" s="112"/>
      <c r="CIG61" s="112"/>
      <c r="CIH61" s="112"/>
      <c r="CII61" s="112"/>
      <c r="CIJ61" s="112"/>
      <c r="CIK61" s="112"/>
      <c r="CIL61" s="112"/>
      <c r="CIM61" s="112"/>
      <c r="CIN61" s="112"/>
      <c r="CIO61" s="112"/>
      <c r="CIP61" s="112"/>
      <c r="CIQ61" s="112"/>
      <c r="CIR61" s="112"/>
      <c r="CIS61" s="112"/>
      <c r="CIT61" s="112"/>
      <c r="CIU61" s="112"/>
      <c r="CIV61" s="112"/>
      <c r="CIW61" s="112"/>
      <c r="CIX61" s="112"/>
      <c r="CIY61" s="112"/>
      <c r="CIZ61" s="112"/>
      <c r="CJA61" s="112"/>
      <c r="CJB61" s="112"/>
      <c r="CJC61" s="112"/>
      <c r="CJD61" s="112"/>
      <c r="CJE61" s="112"/>
      <c r="CJF61" s="112"/>
      <c r="CJG61" s="112"/>
      <c r="CJH61" s="112"/>
      <c r="CJI61" s="112"/>
      <c r="CJJ61" s="112"/>
      <c r="CJK61" s="112"/>
      <c r="CJL61" s="112"/>
      <c r="CJM61" s="112"/>
      <c r="CJN61" s="112"/>
      <c r="CJO61" s="112"/>
      <c r="CJP61" s="112"/>
      <c r="CJQ61" s="112"/>
      <c r="CJR61" s="112"/>
      <c r="CJS61" s="112"/>
      <c r="CJT61" s="112"/>
      <c r="CJU61" s="112"/>
      <c r="CJV61" s="112"/>
      <c r="CJW61" s="112"/>
      <c r="CJX61" s="112"/>
      <c r="CJY61" s="112"/>
      <c r="CJZ61" s="112"/>
      <c r="CKA61" s="112"/>
      <c r="CKB61" s="112"/>
      <c r="CKC61" s="112"/>
      <c r="CKD61" s="112"/>
      <c r="CKE61" s="112"/>
      <c r="CKF61" s="112"/>
      <c r="CKG61" s="112"/>
      <c r="CKH61" s="112"/>
      <c r="CKI61" s="112"/>
      <c r="CKJ61" s="112"/>
      <c r="CKK61" s="112"/>
      <c r="CKL61" s="112"/>
      <c r="CKM61" s="112"/>
      <c r="CKN61" s="112"/>
      <c r="CKO61" s="112"/>
      <c r="CKP61" s="112"/>
      <c r="CKQ61" s="112"/>
      <c r="CKR61" s="112"/>
      <c r="CKS61" s="112"/>
      <c r="CKT61" s="112"/>
      <c r="CKU61" s="112"/>
      <c r="CKV61" s="112"/>
      <c r="CKW61" s="112"/>
      <c r="CKX61" s="112"/>
      <c r="CKY61" s="112"/>
      <c r="CKZ61" s="112"/>
      <c r="CLA61" s="112"/>
      <c r="CLB61" s="112"/>
      <c r="CLC61" s="112"/>
      <c r="CLD61" s="112"/>
      <c r="CLE61" s="112"/>
      <c r="CLF61" s="112"/>
      <c r="CLG61" s="112"/>
      <c r="CLH61" s="112"/>
      <c r="CLI61" s="112"/>
      <c r="CLJ61" s="112"/>
      <c r="CLK61" s="112"/>
      <c r="CLL61" s="112"/>
      <c r="CLM61" s="112"/>
      <c r="CLN61" s="112"/>
      <c r="CLO61" s="112"/>
      <c r="CLP61" s="112"/>
      <c r="CLQ61" s="112"/>
      <c r="CLR61" s="112"/>
      <c r="CLS61" s="112"/>
      <c r="CLT61" s="112"/>
      <c r="CLU61" s="112"/>
      <c r="CLV61" s="112"/>
      <c r="CLW61" s="112"/>
      <c r="CLX61" s="112"/>
      <c r="CLY61" s="112"/>
      <c r="CLZ61" s="112"/>
      <c r="CMA61" s="112"/>
      <c r="CMB61" s="112"/>
      <c r="CMC61" s="112"/>
      <c r="CMD61" s="112"/>
      <c r="CME61" s="112"/>
      <c r="CMF61" s="112"/>
      <c r="CMG61" s="112"/>
      <c r="CMH61" s="112"/>
      <c r="CMI61" s="112"/>
      <c r="CMJ61" s="112"/>
      <c r="CMK61" s="112"/>
      <c r="CML61" s="112"/>
      <c r="CMM61" s="112"/>
      <c r="CMN61" s="112"/>
      <c r="CMO61" s="112"/>
      <c r="CMP61" s="112"/>
      <c r="CMQ61" s="112"/>
      <c r="CMR61" s="112"/>
      <c r="CMS61" s="112"/>
      <c r="CMT61" s="112"/>
      <c r="CMU61" s="112"/>
      <c r="CMV61" s="112"/>
      <c r="CMW61" s="112"/>
      <c r="CMX61" s="112"/>
      <c r="CMY61" s="112"/>
      <c r="CMZ61" s="112"/>
      <c r="CNA61" s="112"/>
      <c r="CNB61" s="112"/>
      <c r="CNC61" s="112"/>
      <c r="CND61" s="112"/>
      <c r="CNE61" s="112"/>
      <c r="CNF61" s="112"/>
      <c r="CNG61" s="112"/>
      <c r="CNH61" s="112"/>
      <c r="CNI61" s="112"/>
      <c r="CNJ61" s="112"/>
      <c r="CNK61" s="112"/>
      <c r="CNL61" s="112"/>
      <c r="CNM61" s="112"/>
      <c r="CNN61" s="112"/>
      <c r="CNO61" s="112"/>
      <c r="CNP61" s="112"/>
      <c r="CNQ61" s="112"/>
      <c r="CNR61" s="112"/>
      <c r="CNS61" s="112"/>
      <c r="CNT61" s="112"/>
      <c r="CNU61" s="112"/>
      <c r="CNV61" s="112"/>
      <c r="CNW61" s="112"/>
      <c r="CNX61" s="112"/>
      <c r="CNY61" s="112"/>
      <c r="CNZ61" s="112"/>
      <c r="COA61" s="112"/>
      <c r="COB61" s="112"/>
      <c r="COC61" s="112"/>
      <c r="COD61" s="112"/>
      <c r="COE61" s="112"/>
      <c r="COF61" s="112"/>
      <c r="COG61" s="112"/>
      <c r="COH61" s="112"/>
      <c r="COI61" s="112"/>
      <c r="COJ61" s="112"/>
      <c r="COK61" s="112"/>
      <c r="COL61" s="112"/>
      <c r="COM61" s="112"/>
      <c r="CON61" s="112"/>
      <c r="COO61" s="112"/>
      <c r="COP61" s="112"/>
      <c r="COQ61" s="112"/>
      <c r="COR61" s="112"/>
      <c r="COS61" s="112"/>
      <c r="COT61" s="112"/>
      <c r="COU61" s="112"/>
      <c r="COV61" s="112"/>
      <c r="COW61" s="112"/>
      <c r="COX61" s="112"/>
      <c r="COY61" s="112"/>
      <c r="COZ61" s="112"/>
      <c r="CPA61" s="112"/>
      <c r="CPB61" s="112"/>
      <c r="CPC61" s="112"/>
      <c r="CPD61" s="112"/>
      <c r="CPE61" s="112"/>
      <c r="CPF61" s="112"/>
      <c r="CPG61" s="112"/>
      <c r="CPH61" s="112"/>
      <c r="CPI61" s="112"/>
      <c r="CPJ61" s="112"/>
      <c r="CPK61" s="112"/>
      <c r="CPL61" s="112"/>
      <c r="CPM61" s="112"/>
      <c r="CPN61" s="112"/>
      <c r="CPO61" s="112"/>
      <c r="CPP61" s="112"/>
      <c r="CPQ61" s="112"/>
      <c r="CPR61" s="112"/>
      <c r="CPS61" s="112"/>
      <c r="CPT61" s="112"/>
      <c r="CPU61" s="112"/>
      <c r="CPV61" s="112"/>
      <c r="CPW61" s="112"/>
      <c r="CPX61" s="112"/>
      <c r="CPY61" s="112"/>
      <c r="CPZ61" s="112"/>
      <c r="CQA61" s="112"/>
      <c r="CQB61" s="112"/>
      <c r="CQC61" s="112"/>
      <c r="CQD61" s="112"/>
      <c r="CQE61" s="112"/>
      <c r="CQF61" s="112"/>
      <c r="CQG61" s="112"/>
      <c r="CQH61" s="112"/>
      <c r="CQI61" s="112"/>
      <c r="CQJ61" s="112"/>
      <c r="CQK61" s="112"/>
      <c r="CQL61" s="112"/>
      <c r="CQM61" s="112"/>
      <c r="CQN61" s="112"/>
      <c r="CQO61" s="112"/>
      <c r="CQP61" s="112"/>
      <c r="CQQ61" s="112"/>
      <c r="CQR61" s="112"/>
      <c r="CQS61" s="112"/>
      <c r="CQT61" s="112"/>
      <c r="CQU61" s="112"/>
      <c r="CQV61" s="112"/>
      <c r="CQW61" s="112"/>
      <c r="CQX61" s="112"/>
      <c r="CQY61" s="112"/>
      <c r="CQZ61" s="112"/>
      <c r="CRA61" s="112"/>
      <c r="CRB61" s="112"/>
      <c r="CRC61" s="112"/>
      <c r="CRD61" s="112"/>
      <c r="CRE61" s="112"/>
      <c r="CRF61" s="112"/>
      <c r="CRG61" s="112"/>
      <c r="CRH61" s="112"/>
      <c r="CRI61" s="112"/>
      <c r="CRJ61" s="112"/>
      <c r="CRK61" s="112"/>
      <c r="CRL61" s="112"/>
      <c r="CRM61" s="112"/>
      <c r="CRN61" s="112"/>
      <c r="CRO61" s="112"/>
      <c r="CRP61" s="112"/>
      <c r="CRQ61" s="112"/>
      <c r="CRR61" s="112"/>
      <c r="CRS61" s="112"/>
      <c r="CRT61" s="112"/>
      <c r="CRU61" s="112"/>
      <c r="CRV61" s="112"/>
      <c r="CRW61" s="112"/>
      <c r="CRX61" s="112"/>
      <c r="CRY61" s="112"/>
      <c r="CRZ61" s="112"/>
      <c r="CSA61" s="112"/>
      <c r="CSB61" s="112"/>
      <c r="CSC61" s="112"/>
      <c r="CSD61" s="112"/>
      <c r="CSE61" s="112"/>
      <c r="CSF61" s="112"/>
      <c r="CSG61" s="112"/>
      <c r="CSH61" s="112"/>
      <c r="CSI61" s="112"/>
      <c r="CSJ61" s="112"/>
      <c r="CSK61" s="112"/>
      <c r="CSL61" s="112"/>
      <c r="CSM61" s="112"/>
      <c r="CSN61" s="112"/>
      <c r="CSO61" s="112"/>
      <c r="CSP61" s="112"/>
      <c r="CSQ61" s="112"/>
      <c r="CSR61" s="112"/>
      <c r="CSS61" s="112"/>
      <c r="CST61" s="112"/>
      <c r="CSU61" s="112"/>
      <c r="CSV61" s="112"/>
      <c r="CSW61" s="112"/>
      <c r="CSX61" s="112"/>
      <c r="CSY61" s="112"/>
      <c r="CSZ61" s="112"/>
      <c r="CTA61" s="112"/>
      <c r="CTB61" s="112"/>
      <c r="CTC61" s="112"/>
      <c r="CTD61" s="112"/>
      <c r="CTE61" s="112"/>
      <c r="CTF61" s="112"/>
      <c r="CTG61" s="112"/>
      <c r="CTH61" s="112"/>
      <c r="CTI61" s="112"/>
      <c r="CTJ61" s="112"/>
      <c r="CTK61" s="112"/>
      <c r="CTL61" s="112"/>
      <c r="CTM61" s="112"/>
      <c r="CTN61" s="112"/>
      <c r="CTO61" s="112"/>
      <c r="CTP61" s="112"/>
      <c r="CTQ61" s="112"/>
      <c r="CTR61" s="112"/>
      <c r="CTS61" s="112"/>
      <c r="CTT61" s="112"/>
      <c r="CTU61" s="112"/>
      <c r="CTV61" s="112"/>
      <c r="CTW61" s="112"/>
      <c r="CTX61" s="112"/>
      <c r="CTY61" s="112"/>
      <c r="CTZ61" s="112"/>
      <c r="CUA61" s="112"/>
      <c r="CUB61" s="112"/>
      <c r="CUC61" s="112"/>
      <c r="CUD61" s="112"/>
      <c r="CUE61" s="112"/>
      <c r="CUF61" s="112"/>
      <c r="CUG61" s="112"/>
      <c r="CUH61" s="112"/>
      <c r="CUI61" s="112"/>
      <c r="CUJ61" s="112"/>
      <c r="CUK61" s="112"/>
      <c r="CUL61" s="112"/>
      <c r="CUM61" s="112"/>
      <c r="CUN61" s="112"/>
      <c r="CUO61" s="112"/>
      <c r="CUP61" s="112"/>
      <c r="CUQ61" s="112"/>
      <c r="CUR61" s="112"/>
      <c r="CUS61" s="112"/>
      <c r="CUT61" s="112"/>
      <c r="CUU61" s="112"/>
      <c r="CUV61" s="112"/>
      <c r="CUW61" s="112"/>
      <c r="CUX61" s="112"/>
      <c r="CUY61" s="112"/>
      <c r="CUZ61" s="112"/>
      <c r="CVA61" s="112"/>
      <c r="CVB61" s="112"/>
      <c r="CVC61" s="112"/>
      <c r="CVD61" s="112"/>
      <c r="CVE61" s="112"/>
      <c r="CVF61" s="112"/>
      <c r="CVG61" s="112"/>
      <c r="CVH61" s="112"/>
      <c r="CVI61" s="112"/>
      <c r="CVJ61" s="112"/>
      <c r="CVK61" s="112"/>
      <c r="CVL61" s="112"/>
      <c r="CVM61" s="112"/>
      <c r="CVN61" s="112"/>
      <c r="CVO61" s="112"/>
      <c r="CVP61" s="112"/>
      <c r="CVQ61" s="112"/>
      <c r="CVR61" s="112"/>
      <c r="CVS61" s="112"/>
      <c r="CVT61" s="112"/>
      <c r="CVU61" s="112"/>
      <c r="CVV61" s="112"/>
      <c r="CVW61" s="112"/>
      <c r="CVX61" s="112"/>
      <c r="CVY61" s="112"/>
      <c r="CVZ61" s="112"/>
      <c r="CWA61" s="112"/>
      <c r="CWB61" s="112"/>
      <c r="CWC61" s="112"/>
      <c r="CWD61" s="112"/>
      <c r="CWE61" s="112"/>
      <c r="CWF61" s="112"/>
      <c r="CWG61" s="112"/>
      <c r="CWH61" s="112"/>
      <c r="CWI61" s="112"/>
      <c r="CWJ61" s="112"/>
      <c r="CWK61" s="112"/>
      <c r="CWL61" s="112"/>
      <c r="CWM61" s="112"/>
      <c r="CWN61" s="112"/>
      <c r="CWO61" s="112"/>
      <c r="CWP61" s="112"/>
      <c r="CWQ61" s="112"/>
      <c r="CWR61" s="112"/>
      <c r="CWS61" s="112"/>
      <c r="CWT61" s="112"/>
      <c r="CWU61" s="112"/>
      <c r="CWV61" s="112"/>
      <c r="CWW61" s="112"/>
      <c r="CWX61" s="112"/>
      <c r="CWY61" s="112"/>
      <c r="CWZ61" s="112"/>
      <c r="CXA61" s="112"/>
      <c r="CXB61" s="112"/>
      <c r="CXC61" s="112"/>
      <c r="CXD61" s="112"/>
      <c r="CXE61" s="112"/>
      <c r="CXF61" s="112"/>
      <c r="CXG61" s="112"/>
      <c r="CXH61" s="112"/>
      <c r="CXI61" s="112"/>
      <c r="CXJ61" s="112"/>
      <c r="CXK61" s="112"/>
      <c r="CXL61" s="112"/>
      <c r="CXM61" s="112"/>
      <c r="CXN61" s="112"/>
      <c r="CXO61" s="112"/>
      <c r="CXP61" s="112"/>
      <c r="CXQ61" s="112"/>
      <c r="CXR61" s="112"/>
      <c r="CXS61" s="112"/>
      <c r="CXT61" s="112"/>
      <c r="CXU61" s="112"/>
      <c r="CXV61" s="112"/>
      <c r="CXW61" s="112"/>
      <c r="CXX61" s="112"/>
      <c r="CXY61" s="112"/>
      <c r="CXZ61" s="112"/>
      <c r="CYA61" s="112"/>
      <c r="CYB61" s="112"/>
      <c r="CYC61" s="112"/>
      <c r="CYD61" s="112"/>
      <c r="CYE61" s="112"/>
      <c r="CYF61" s="112"/>
      <c r="CYG61" s="112"/>
      <c r="CYH61" s="112"/>
      <c r="CYI61" s="112"/>
      <c r="CYJ61" s="112"/>
      <c r="CYK61" s="112"/>
      <c r="CYL61" s="112"/>
      <c r="CYM61" s="112"/>
      <c r="CYN61" s="112"/>
      <c r="CYO61" s="112"/>
      <c r="CYP61" s="112"/>
      <c r="CYQ61" s="112"/>
      <c r="CYR61" s="112"/>
      <c r="CYS61" s="112"/>
      <c r="CYT61" s="112"/>
      <c r="CYU61" s="112"/>
      <c r="CYV61" s="112"/>
      <c r="CYW61" s="112"/>
      <c r="CYX61" s="112"/>
      <c r="CYY61" s="112"/>
      <c r="CYZ61" s="112"/>
      <c r="CZA61" s="112"/>
      <c r="CZB61" s="112"/>
      <c r="CZC61" s="112"/>
      <c r="CZD61" s="112"/>
      <c r="CZE61" s="112"/>
      <c r="CZF61" s="112"/>
      <c r="CZG61" s="112"/>
      <c r="CZH61" s="112"/>
      <c r="CZI61" s="112"/>
      <c r="CZJ61" s="112"/>
      <c r="CZK61" s="112"/>
      <c r="CZL61" s="112"/>
      <c r="CZM61" s="112"/>
      <c r="CZN61" s="112"/>
      <c r="CZO61" s="112"/>
      <c r="CZP61" s="112"/>
      <c r="CZQ61" s="112"/>
      <c r="CZR61" s="112"/>
      <c r="CZS61" s="112"/>
      <c r="CZT61" s="112"/>
      <c r="CZU61" s="112"/>
      <c r="CZV61" s="112"/>
      <c r="CZW61" s="112"/>
      <c r="CZX61" s="112"/>
      <c r="CZY61" s="112"/>
      <c r="CZZ61" s="112"/>
      <c r="DAA61" s="112"/>
      <c r="DAB61" s="112"/>
      <c r="DAC61" s="112"/>
      <c r="DAD61" s="112"/>
      <c r="DAE61" s="112"/>
      <c r="DAF61" s="112"/>
      <c r="DAG61" s="112"/>
      <c r="DAH61" s="112"/>
      <c r="DAI61" s="112"/>
      <c r="DAJ61" s="112"/>
      <c r="DAK61" s="112"/>
      <c r="DAL61" s="112"/>
      <c r="DAM61" s="112"/>
      <c r="DAN61" s="112"/>
      <c r="DAO61" s="112"/>
      <c r="DAP61" s="112"/>
      <c r="DAQ61" s="112"/>
      <c r="DAR61" s="112"/>
      <c r="DAS61" s="112"/>
      <c r="DAT61" s="112"/>
      <c r="DAU61" s="112"/>
      <c r="DAV61" s="112"/>
      <c r="DAW61" s="112"/>
      <c r="DAX61" s="112"/>
      <c r="DAY61" s="112"/>
      <c r="DAZ61" s="112"/>
      <c r="DBA61" s="112"/>
      <c r="DBB61" s="112"/>
      <c r="DBC61" s="112"/>
      <c r="DBD61" s="112"/>
      <c r="DBE61" s="112"/>
      <c r="DBF61" s="112"/>
      <c r="DBG61" s="112"/>
      <c r="DBH61" s="112"/>
      <c r="DBI61" s="112"/>
      <c r="DBJ61" s="112"/>
      <c r="DBK61" s="112"/>
      <c r="DBL61" s="112"/>
      <c r="DBM61" s="112"/>
      <c r="DBN61" s="112"/>
      <c r="DBO61" s="112"/>
      <c r="DBP61" s="112"/>
      <c r="DBQ61" s="112"/>
      <c r="DBR61" s="112"/>
      <c r="DBS61" s="112"/>
      <c r="DBT61" s="112"/>
      <c r="DBU61" s="112"/>
      <c r="DBV61" s="112"/>
      <c r="DBW61" s="112"/>
      <c r="DBX61" s="112"/>
      <c r="DBY61" s="112"/>
      <c r="DBZ61" s="112"/>
      <c r="DCA61" s="112"/>
      <c r="DCB61" s="112"/>
      <c r="DCC61" s="112"/>
      <c r="DCD61" s="112"/>
      <c r="DCE61" s="112"/>
      <c r="DCF61" s="112"/>
      <c r="DCG61" s="112"/>
      <c r="DCH61" s="112"/>
      <c r="DCI61" s="112"/>
      <c r="DCJ61" s="112"/>
      <c r="DCK61" s="112"/>
      <c r="DCL61" s="112"/>
      <c r="DCM61" s="112"/>
      <c r="DCN61" s="112"/>
      <c r="DCO61" s="112"/>
      <c r="DCP61" s="112"/>
      <c r="DCQ61" s="112"/>
      <c r="DCR61" s="112"/>
      <c r="DCS61" s="112"/>
      <c r="DCT61" s="112"/>
      <c r="DCU61" s="112"/>
      <c r="DCV61" s="112"/>
      <c r="DCW61" s="112"/>
      <c r="DCX61" s="112"/>
      <c r="DCY61" s="112"/>
      <c r="DCZ61" s="112"/>
      <c r="DDA61" s="112"/>
      <c r="DDB61" s="112"/>
      <c r="DDC61" s="112"/>
      <c r="DDD61" s="112"/>
      <c r="DDE61" s="112"/>
      <c r="DDF61" s="112"/>
      <c r="DDG61" s="112"/>
      <c r="DDH61" s="112"/>
      <c r="DDI61" s="112"/>
      <c r="DDJ61" s="112"/>
      <c r="DDK61" s="112"/>
      <c r="DDL61" s="112"/>
      <c r="DDM61" s="112"/>
      <c r="DDN61" s="112"/>
      <c r="DDO61" s="112"/>
      <c r="DDP61" s="112"/>
      <c r="DDQ61" s="112"/>
      <c r="DDR61" s="112"/>
      <c r="DDS61" s="112"/>
      <c r="DDT61" s="112"/>
      <c r="DDU61" s="112"/>
      <c r="DDV61" s="112"/>
      <c r="DDW61" s="112"/>
      <c r="DDX61" s="112"/>
      <c r="DDY61" s="112"/>
      <c r="DDZ61" s="112"/>
      <c r="DEA61" s="112"/>
      <c r="DEB61" s="112"/>
      <c r="DEC61" s="112"/>
      <c r="DED61" s="112"/>
      <c r="DEE61" s="112"/>
      <c r="DEF61" s="112"/>
      <c r="DEG61" s="112"/>
      <c r="DEH61" s="112"/>
      <c r="DEI61" s="112"/>
      <c r="DEJ61" s="112"/>
      <c r="DEK61" s="112"/>
      <c r="DEL61" s="112"/>
      <c r="DEM61" s="112"/>
      <c r="DEN61" s="112"/>
      <c r="DEO61" s="112"/>
      <c r="DEP61" s="112"/>
      <c r="DEQ61" s="112"/>
      <c r="DER61" s="112"/>
      <c r="DES61" s="112"/>
      <c r="DET61" s="112"/>
      <c r="DEU61" s="112"/>
      <c r="DEV61" s="112"/>
      <c r="DEW61" s="112"/>
      <c r="DEX61" s="112"/>
      <c r="DEY61" s="112"/>
      <c r="DEZ61" s="112"/>
      <c r="DFA61" s="112"/>
      <c r="DFB61" s="112"/>
      <c r="DFC61" s="112"/>
      <c r="DFD61" s="112"/>
      <c r="DFE61" s="112"/>
      <c r="DFF61" s="112"/>
      <c r="DFG61" s="112"/>
      <c r="DFH61" s="112"/>
      <c r="DFI61" s="112"/>
      <c r="DFJ61" s="112"/>
      <c r="DFK61" s="112"/>
      <c r="DFL61" s="112"/>
      <c r="DFM61" s="112"/>
      <c r="DFN61" s="112"/>
      <c r="DFO61" s="112"/>
      <c r="DFP61" s="112"/>
      <c r="DFQ61" s="112"/>
      <c r="DFR61" s="112"/>
      <c r="DFS61" s="112"/>
      <c r="DFT61" s="112"/>
      <c r="DFU61" s="112"/>
      <c r="DFV61" s="112"/>
      <c r="DFW61" s="112"/>
      <c r="DFX61" s="112"/>
      <c r="DFY61" s="112"/>
      <c r="DFZ61" s="112"/>
      <c r="DGA61" s="112"/>
      <c r="DGB61" s="112"/>
      <c r="DGC61" s="112"/>
      <c r="DGD61" s="112"/>
      <c r="DGE61" s="112"/>
      <c r="DGF61" s="112"/>
      <c r="DGG61" s="112"/>
      <c r="DGH61" s="112"/>
      <c r="DGI61" s="112"/>
      <c r="DGJ61" s="112"/>
      <c r="DGK61" s="112"/>
      <c r="DGL61" s="112"/>
      <c r="DGM61" s="112"/>
      <c r="DGN61" s="112"/>
      <c r="DGO61" s="112"/>
      <c r="DGP61" s="112"/>
      <c r="DGQ61" s="112"/>
      <c r="DGR61" s="112"/>
      <c r="DGS61" s="112"/>
      <c r="DGT61" s="112"/>
      <c r="DGU61" s="112"/>
      <c r="DGV61" s="112"/>
      <c r="DGW61" s="112"/>
      <c r="DGX61" s="112"/>
      <c r="DGY61" s="112"/>
      <c r="DGZ61" s="112"/>
      <c r="DHA61" s="112"/>
      <c r="DHB61" s="112"/>
      <c r="DHC61" s="112"/>
      <c r="DHD61" s="112"/>
      <c r="DHE61" s="112"/>
      <c r="DHF61" s="112"/>
      <c r="DHG61" s="112"/>
      <c r="DHH61" s="112"/>
      <c r="DHI61" s="112"/>
      <c r="DHJ61" s="112"/>
      <c r="DHK61" s="112"/>
      <c r="DHL61" s="112"/>
      <c r="DHM61" s="112"/>
      <c r="DHN61" s="112"/>
      <c r="DHO61" s="112"/>
      <c r="DHP61" s="112"/>
      <c r="DHQ61" s="112"/>
      <c r="DHR61" s="112"/>
      <c r="DHS61" s="112"/>
      <c r="DHT61" s="112"/>
      <c r="DHU61" s="112"/>
      <c r="DHV61" s="112"/>
      <c r="DHW61" s="112"/>
      <c r="DHX61" s="112"/>
      <c r="DHY61" s="112"/>
      <c r="DHZ61" s="112"/>
      <c r="DIA61" s="112"/>
      <c r="DIB61" s="112"/>
      <c r="DIC61" s="112"/>
      <c r="DID61" s="112"/>
      <c r="DIE61" s="112"/>
      <c r="DIF61" s="112"/>
      <c r="DIG61" s="112"/>
      <c r="DIH61" s="112"/>
      <c r="DII61" s="112"/>
      <c r="DIJ61" s="112"/>
      <c r="DIK61" s="112"/>
      <c r="DIL61" s="112"/>
      <c r="DIM61" s="112"/>
      <c r="DIN61" s="112"/>
      <c r="DIO61" s="112"/>
      <c r="DIP61" s="112"/>
      <c r="DIQ61" s="112"/>
      <c r="DIR61" s="112"/>
      <c r="DIS61" s="112"/>
      <c r="DIT61" s="112"/>
      <c r="DIU61" s="112"/>
      <c r="DIV61" s="112"/>
      <c r="DIW61" s="112"/>
      <c r="DIX61" s="112"/>
      <c r="DIY61" s="112"/>
      <c r="DIZ61" s="112"/>
      <c r="DJA61" s="112"/>
      <c r="DJB61" s="112"/>
      <c r="DJC61" s="112"/>
      <c r="DJD61" s="112"/>
      <c r="DJE61" s="112"/>
      <c r="DJF61" s="112"/>
      <c r="DJG61" s="112"/>
      <c r="DJH61" s="112"/>
      <c r="DJI61" s="112"/>
      <c r="DJJ61" s="112"/>
      <c r="DJK61" s="112"/>
      <c r="DJL61" s="112"/>
      <c r="DJM61" s="112"/>
      <c r="DJN61" s="112"/>
      <c r="DJO61" s="112"/>
      <c r="DJP61" s="112"/>
      <c r="DJQ61" s="112"/>
      <c r="DJR61" s="112"/>
      <c r="DJS61" s="112"/>
      <c r="DJT61" s="112"/>
      <c r="DJU61" s="112"/>
      <c r="DJV61" s="112"/>
      <c r="DJW61" s="112"/>
      <c r="DJX61" s="112"/>
      <c r="DJY61" s="112"/>
      <c r="DJZ61" s="112"/>
      <c r="DKA61" s="112"/>
      <c r="DKB61" s="112"/>
      <c r="DKC61" s="112"/>
      <c r="DKD61" s="112"/>
      <c r="DKE61" s="112"/>
      <c r="DKF61" s="112"/>
      <c r="DKG61" s="112"/>
      <c r="DKH61" s="112"/>
      <c r="DKI61" s="112"/>
      <c r="DKJ61" s="112"/>
      <c r="DKK61" s="112"/>
      <c r="DKL61" s="112"/>
      <c r="DKM61" s="112"/>
      <c r="DKN61" s="112"/>
      <c r="DKO61" s="112"/>
      <c r="DKP61" s="112"/>
      <c r="DKQ61" s="112"/>
      <c r="DKR61" s="112"/>
      <c r="DKS61" s="112"/>
      <c r="DKT61" s="112"/>
      <c r="DKU61" s="112"/>
      <c r="DKV61" s="112"/>
      <c r="DKW61" s="112"/>
      <c r="DKX61" s="112"/>
      <c r="DKY61" s="112"/>
      <c r="DKZ61" s="112"/>
      <c r="DLA61" s="112"/>
      <c r="DLB61" s="112"/>
      <c r="DLC61" s="112"/>
      <c r="DLD61" s="112"/>
      <c r="DLE61" s="112"/>
      <c r="DLF61" s="112"/>
      <c r="DLG61" s="112"/>
      <c r="DLH61" s="112"/>
      <c r="DLI61" s="112"/>
      <c r="DLJ61" s="112"/>
      <c r="DLK61" s="112"/>
      <c r="DLL61" s="112"/>
      <c r="DLM61" s="112"/>
      <c r="DLN61" s="112"/>
      <c r="DLO61" s="112"/>
      <c r="DLP61" s="112"/>
      <c r="DLQ61" s="112"/>
      <c r="DLR61" s="112"/>
      <c r="DLS61" s="112"/>
      <c r="DLT61" s="112"/>
      <c r="DLU61" s="112"/>
      <c r="DLV61" s="112"/>
      <c r="DLW61" s="112"/>
      <c r="DLX61" s="112"/>
      <c r="DLY61" s="112"/>
      <c r="DLZ61" s="112"/>
      <c r="DMA61" s="112"/>
      <c r="DMB61" s="112"/>
      <c r="DMC61" s="112"/>
      <c r="DMD61" s="112"/>
      <c r="DME61" s="112"/>
      <c r="DMF61" s="112"/>
      <c r="DMG61" s="112"/>
      <c r="DMH61" s="112"/>
      <c r="DMI61" s="112"/>
      <c r="DMJ61" s="112"/>
      <c r="DMK61" s="112"/>
      <c r="DML61" s="112"/>
      <c r="DMM61" s="112"/>
      <c r="DMN61" s="112"/>
      <c r="DMO61" s="112"/>
      <c r="DMP61" s="112"/>
      <c r="DMQ61" s="112"/>
      <c r="DMR61" s="112"/>
      <c r="DMS61" s="112"/>
      <c r="DMT61" s="112"/>
      <c r="DMU61" s="112"/>
      <c r="DMV61" s="112"/>
      <c r="DMW61" s="112"/>
      <c r="DMX61" s="112"/>
      <c r="DMY61" s="112"/>
      <c r="DMZ61" s="112"/>
      <c r="DNA61" s="112"/>
      <c r="DNB61" s="112"/>
      <c r="DNC61" s="112"/>
      <c r="DND61" s="112"/>
      <c r="DNE61" s="112"/>
      <c r="DNF61" s="112"/>
      <c r="DNG61" s="112"/>
      <c r="DNH61" s="112"/>
      <c r="DNI61" s="112"/>
      <c r="DNJ61" s="112"/>
      <c r="DNK61" s="112"/>
      <c r="DNL61" s="112"/>
      <c r="DNM61" s="112"/>
      <c r="DNN61" s="112"/>
      <c r="DNO61" s="112"/>
      <c r="DNP61" s="112"/>
      <c r="DNQ61" s="112"/>
      <c r="DNR61" s="112"/>
      <c r="DNS61" s="112"/>
      <c r="DNT61" s="112"/>
      <c r="DNU61" s="112"/>
      <c r="DNV61" s="112"/>
      <c r="DNW61" s="112"/>
      <c r="DNX61" s="112"/>
      <c r="DNY61" s="112"/>
      <c r="DNZ61" s="112"/>
      <c r="DOA61" s="112"/>
      <c r="DOB61" s="112"/>
      <c r="DOC61" s="112"/>
      <c r="DOD61" s="112"/>
      <c r="DOE61" s="112"/>
      <c r="DOF61" s="112"/>
      <c r="DOG61" s="112"/>
      <c r="DOH61" s="112"/>
      <c r="DOI61" s="112"/>
      <c r="DOJ61" s="112"/>
      <c r="DOK61" s="112"/>
      <c r="DOL61" s="112"/>
      <c r="DOM61" s="112"/>
      <c r="DON61" s="112"/>
      <c r="DOO61" s="112"/>
      <c r="DOP61" s="112"/>
      <c r="DOQ61" s="112"/>
      <c r="DOR61" s="112"/>
      <c r="DOS61" s="112"/>
      <c r="DOT61" s="112"/>
      <c r="DOU61" s="112"/>
      <c r="DOV61" s="112"/>
      <c r="DOW61" s="112"/>
      <c r="DOX61" s="112"/>
      <c r="DOY61" s="112"/>
      <c r="DOZ61" s="112"/>
      <c r="DPA61" s="112"/>
      <c r="DPB61" s="112"/>
      <c r="DPC61" s="112"/>
      <c r="DPD61" s="112"/>
      <c r="DPE61" s="112"/>
      <c r="DPF61" s="112"/>
      <c r="DPG61" s="112"/>
      <c r="DPH61" s="112"/>
      <c r="DPI61" s="112"/>
      <c r="DPJ61" s="112"/>
      <c r="DPK61" s="112"/>
      <c r="DPL61" s="112"/>
      <c r="DPM61" s="112"/>
      <c r="DPN61" s="112"/>
      <c r="DPO61" s="112"/>
      <c r="DPP61" s="112"/>
      <c r="DPQ61" s="112"/>
      <c r="DPR61" s="112"/>
      <c r="DPS61" s="112"/>
      <c r="DPT61" s="112"/>
      <c r="DPU61" s="112"/>
      <c r="DPV61" s="112"/>
      <c r="DPW61" s="112"/>
      <c r="DPX61" s="112"/>
      <c r="DPY61" s="112"/>
      <c r="DPZ61" s="112"/>
      <c r="DQA61" s="112"/>
      <c r="DQB61" s="112"/>
      <c r="DQC61" s="112"/>
      <c r="DQD61" s="112"/>
      <c r="DQE61" s="112"/>
      <c r="DQF61" s="112"/>
      <c r="DQG61" s="112"/>
      <c r="DQH61" s="112"/>
      <c r="DQI61" s="112"/>
      <c r="DQJ61" s="112"/>
      <c r="DQK61" s="112"/>
      <c r="DQL61" s="112"/>
      <c r="DQM61" s="112"/>
      <c r="DQN61" s="112"/>
      <c r="DQO61" s="112"/>
      <c r="DQP61" s="112"/>
      <c r="DQQ61" s="112"/>
      <c r="DQR61" s="112"/>
      <c r="DQS61" s="112"/>
      <c r="DQT61" s="112"/>
      <c r="DQU61" s="112"/>
      <c r="DQV61" s="112"/>
      <c r="DQW61" s="112"/>
      <c r="DQX61" s="112"/>
      <c r="DQY61" s="112"/>
      <c r="DQZ61" s="112"/>
      <c r="DRA61" s="112"/>
      <c r="DRB61" s="112"/>
      <c r="DRC61" s="112"/>
      <c r="DRD61" s="112"/>
      <c r="DRE61" s="112"/>
      <c r="DRF61" s="112"/>
      <c r="DRG61" s="112"/>
      <c r="DRH61" s="112"/>
      <c r="DRI61" s="112"/>
      <c r="DRJ61" s="112"/>
      <c r="DRK61" s="112"/>
      <c r="DRL61" s="112"/>
      <c r="DRM61" s="112"/>
      <c r="DRN61" s="112"/>
      <c r="DRO61" s="112"/>
      <c r="DRP61" s="112"/>
      <c r="DRQ61" s="112"/>
      <c r="DRR61" s="112"/>
      <c r="DRS61" s="112"/>
      <c r="DRT61" s="112"/>
      <c r="DRU61" s="112"/>
      <c r="DRV61" s="112"/>
      <c r="DRW61" s="112"/>
      <c r="DRX61" s="112"/>
      <c r="DRY61" s="112"/>
      <c r="DRZ61" s="112"/>
      <c r="DSA61" s="112"/>
      <c r="DSB61" s="112"/>
      <c r="DSC61" s="112"/>
      <c r="DSD61" s="112"/>
      <c r="DSE61" s="112"/>
      <c r="DSF61" s="112"/>
      <c r="DSG61" s="112"/>
      <c r="DSH61" s="112"/>
      <c r="DSI61" s="112"/>
      <c r="DSJ61" s="112"/>
      <c r="DSK61" s="112"/>
      <c r="DSL61" s="112"/>
      <c r="DSM61" s="112"/>
      <c r="DSN61" s="112"/>
      <c r="DSO61" s="112"/>
      <c r="DSP61" s="112"/>
      <c r="DSQ61" s="112"/>
      <c r="DSR61" s="112"/>
      <c r="DSS61" s="112"/>
      <c r="DST61" s="112"/>
      <c r="DSU61" s="112"/>
      <c r="DSV61" s="112"/>
      <c r="DSW61" s="112"/>
      <c r="DSX61" s="112"/>
      <c r="DSY61" s="112"/>
      <c r="DSZ61" s="112"/>
      <c r="DTA61" s="112"/>
      <c r="DTB61" s="112"/>
      <c r="DTC61" s="112"/>
      <c r="DTD61" s="112"/>
      <c r="DTE61" s="112"/>
      <c r="DTF61" s="112"/>
      <c r="DTG61" s="112"/>
      <c r="DTH61" s="112"/>
      <c r="DTI61" s="112"/>
      <c r="DTJ61" s="112"/>
      <c r="DTK61" s="112"/>
      <c r="DTL61" s="112"/>
      <c r="DTM61" s="112"/>
      <c r="DTN61" s="112"/>
      <c r="DTO61" s="112"/>
      <c r="DTP61" s="112"/>
      <c r="DTQ61" s="112"/>
      <c r="DTR61" s="112"/>
      <c r="DTS61" s="112"/>
      <c r="DTT61" s="112"/>
      <c r="DTU61" s="112"/>
      <c r="DTV61" s="112"/>
      <c r="DTW61" s="112"/>
      <c r="DTX61" s="112"/>
      <c r="DTY61" s="112"/>
      <c r="DTZ61" s="112"/>
      <c r="DUA61" s="112"/>
      <c r="DUB61" s="112"/>
      <c r="DUC61" s="112"/>
      <c r="DUD61" s="112"/>
      <c r="DUE61" s="112"/>
      <c r="DUF61" s="112"/>
      <c r="DUG61" s="112"/>
      <c r="DUH61" s="112"/>
      <c r="DUI61" s="112"/>
      <c r="DUJ61" s="112"/>
      <c r="DUK61" s="112"/>
      <c r="DUL61" s="112"/>
      <c r="DUM61" s="112"/>
      <c r="DUN61" s="112"/>
      <c r="DUO61" s="112"/>
      <c r="DUP61" s="112"/>
      <c r="DUQ61" s="112"/>
      <c r="DUR61" s="112"/>
      <c r="DUS61" s="112"/>
      <c r="DUT61" s="112"/>
      <c r="DUU61" s="112"/>
      <c r="DUV61" s="112"/>
      <c r="DUW61" s="112"/>
      <c r="DUX61" s="112"/>
      <c r="DUY61" s="112"/>
      <c r="DUZ61" s="112"/>
      <c r="DVA61" s="112"/>
      <c r="DVB61" s="112"/>
      <c r="DVC61" s="112"/>
      <c r="DVD61" s="112"/>
      <c r="DVE61" s="112"/>
      <c r="DVF61" s="112"/>
      <c r="DVG61" s="112"/>
      <c r="DVH61" s="112"/>
      <c r="DVI61" s="112"/>
      <c r="DVJ61" s="112"/>
      <c r="DVK61" s="112"/>
      <c r="DVL61" s="112"/>
      <c r="DVM61" s="112"/>
      <c r="DVN61" s="112"/>
      <c r="DVO61" s="112"/>
      <c r="DVP61" s="112"/>
      <c r="DVQ61" s="112"/>
      <c r="DVR61" s="112"/>
      <c r="DVS61" s="112"/>
      <c r="DVT61" s="112"/>
      <c r="DVU61" s="112"/>
      <c r="DVV61" s="112"/>
      <c r="DVW61" s="112"/>
      <c r="DVX61" s="112"/>
      <c r="DVY61" s="112"/>
      <c r="DVZ61" s="112"/>
      <c r="DWA61" s="112"/>
      <c r="DWB61" s="112"/>
      <c r="DWC61" s="112"/>
      <c r="DWD61" s="112"/>
      <c r="DWE61" s="112"/>
      <c r="DWF61" s="112"/>
      <c r="DWG61" s="112"/>
      <c r="DWH61" s="112"/>
      <c r="DWI61" s="112"/>
      <c r="DWJ61" s="112"/>
      <c r="DWK61" s="112"/>
      <c r="DWL61" s="112"/>
      <c r="DWM61" s="112"/>
      <c r="DWN61" s="112"/>
      <c r="DWO61" s="112"/>
      <c r="DWP61" s="112"/>
      <c r="DWQ61" s="112"/>
      <c r="DWR61" s="112"/>
      <c r="DWS61" s="112"/>
      <c r="DWT61" s="112"/>
      <c r="DWU61" s="112"/>
      <c r="DWV61" s="112"/>
      <c r="DWW61" s="112"/>
      <c r="DWX61" s="112"/>
      <c r="DWY61" s="112"/>
      <c r="DWZ61" s="112"/>
      <c r="DXA61" s="112"/>
      <c r="DXB61" s="112"/>
      <c r="DXC61" s="112"/>
      <c r="DXD61" s="112"/>
      <c r="DXE61" s="112"/>
      <c r="DXF61" s="112"/>
      <c r="DXG61" s="112"/>
      <c r="DXH61" s="112"/>
      <c r="DXI61" s="112"/>
      <c r="DXJ61" s="112"/>
      <c r="DXK61" s="112"/>
      <c r="DXL61" s="112"/>
      <c r="DXM61" s="112"/>
      <c r="DXN61" s="112"/>
      <c r="DXO61" s="112"/>
      <c r="DXP61" s="112"/>
      <c r="DXQ61" s="112"/>
      <c r="DXR61" s="112"/>
      <c r="DXS61" s="112"/>
      <c r="DXT61" s="112"/>
      <c r="DXU61" s="112"/>
      <c r="DXV61" s="112"/>
      <c r="DXW61" s="112"/>
      <c r="DXX61" s="112"/>
      <c r="DXY61" s="112"/>
      <c r="DXZ61" s="112"/>
      <c r="DYA61" s="112"/>
      <c r="DYB61" s="112"/>
      <c r="DYC61" s="112"/>
      <c r="DYD61" s="112"/>
      <c r="DYE61" s="112"/>
      <c r="DYF61" s="112"/>
      <c r="DYG61" s="112"/>
      <c r="DYH61" s="112"/>
      <c r="DYI61" s="112"/>
      <c r="DYJ61" s="112"/>
      <c r="DYK61" s="112"/>
      <c r="DYL61" s="112"/>
      <c r="DYM61" s="112"/>
      <c r="DYN61" s="112"/>
      <c r="DYO61" s="112"/>
      <c r="DYP61" s="112"/>
      <c r="DYQ61" s="112"/>
      <c r="DYR61" s="112"/>
      <c r="DYS61" s="112"/>
      <c r="DYT61" s="112"/>
      <c r="DYU61" s="112"/>
      <c r="DYV61" s="112"/>
      <c r="DYW61" s="112"/>
      <c r="DYX61" s="112"/>
      <c r="DYY61" s="112"/>
      <c r="DYZ61" s="112"/>
      <c r="DZA61" s="112"/>
      <c r="DZB61" s="112"/>
      <c r="DZC61" s="112"/>
      <c r="DZD61" s="112"/>
      <c r="DZE61" s="112"/>
      <c r="DZF61" s="112"/>
      <c r="DZG61" s="112"/>
      <c r="DZH61" s="112"/>
      <c r="DZI61" s="112"/>
      <c r="DZJ61" s="112"/>
      <c r="DZK61" s="112"/>
      <c r="DZL61" s="112"/>
      <c r="DZM61" s="112"/>
      <c r="DZN61" s="112"/>
      <c r="DZO61" s="112"/>
      <c r="DZP61" s="112"/>
      <c r="DZQ61" s="112"/>
      <c r="DZR61" s="112"/>
      <c r="DZS61" s="112"/>
      <c r="DZT61" s="112"/>
      <c r="DZU61" s="112"/>
      <c r="DZV61" s="112"/>
      <c r="DZW61" s="112"/>
      <c r="DZX61" s="112"/>
      <c r="DZY61" s="112"/>
      <c r="DZZ61" s="112"/>
      <c r="EAA61" s="112"/>
      <c r="EAB61" s="112"/>
      <c r="EAC61" s="112"/>
      <c r="EAD61" s="112"/>
      <c r="EAE61" s="112"/>
      <c r="EAF61" s="112"/>
      <c r="EAG61" s="112"/>
      <c r="EAH61" s="112"/>
      <c r="EAI61" s="112"/>
      <c r="EAJ61" s="112"/>
      <c r="EAK61" s="112"/>
      <c r="EAL61" s="112"/>
      <c r="EAM61" s="112"/>
      <c r="EAN61" s="112"/>
      <c r="EAO61" s="112"/>
      <c r="EAP61" s="112"/>
      <c r="EAQ61" s="112"/>
      <c r="EAR61" s="112"/>
      <c r="EAS61" s="112"/>
      <c r="EAT61" s="112"/>
      <c r="EAU61" s="112"/>
      <c r="EAV61" s="112"/>
      <c r="EAW61" s="112"/>
      <c r="EAX61" s="112"/>
      <c r="EAY61" s="112"/>
      <c r="EAZ61" s="112"/>
      <c r="EBA61" s="112"/>
      <c r="EBB61" s="112"/>
      <c r="EBC61" s="112"/>
      <c r="EBD61" s="112"/>
      <c r="EBE61" s="112"/>
      <c r="EBF61" s="112"/>
      <c r="EBG61" s="112"/>
      <c r="EBH61" s="112"/>
      <c r="EBI61" s="112"/>
      <c r="EBJ61" s="112"/>
      <c r="EBK61" s="112"/>
      <c r="EBL61" s="112"/>
      <c r="EBM61" s="112"/>
      <c r="EBN61" s="112"/>
      <c r="EBO61" s="112"/>
      <c r="EBP61" s="112"/>
      <c r="EBQ61" s="112"/>
      <c r="EBR61" s="112"/>
      <c r="EBS61" s="112"/>
      <c r="EBT61" s="112"/>
      <c r="EBU61" s="112"/>
      <c r="EBV61" s="112"/>
      <c r="EBW61" s="112"/>
      <c r="EBX61" s="112"/>
      <c r="EBY61" s="112"/>
      <c r="EBZ61" s="112"/>
      <c r="ECA61" s="112"/>
      <c r="ECB61" s="112"/>
      <c r="ECC61" s="112"/>
      <c r="ECD61" s="112"/>
      <c r="ECE61" s="112"/>
      <c r="ECF61" s="112"/>
      <c r="ECG61" s="112"/>
      <c r="ECH61" s="112"/>
      <c r="ECI61" s="112"/>
      <c r="ECJ61" s="112"/>
      <c r="ECK61" s="112"/>
      <c r="ECL61" s="112"/>
      <c r="ECM61" s="112"/>
      <c r="ECN61" s="112"/>
      <c r="ECO61" s="112"/>
      <c r="ECP61" s="112"/>
      <c r="ECQ61" s="112"/>
      <c r="ECR61" s="112"/>
      <c r="ECS61" s="112"/>
      <c r="ECT61" s="112"/>
      <c r="ECU61" s="112"/>
      <c r="ECV61" s="112"/>
      <c r="ECW61" s="112"/>
      <c r="ECX61" s="112"/>
      <c r="ECY61" s="112"/>
      <c r="ECZ61" s="112"/>
      <c r="EDA61" s="112"/>
      <c r="EDB61" s="112"/>
      <c r="EDC61" s="112"/>
      <c r="EDD61" s="112"/>
      <c r="EDE61" s="112"/>
      <c r="EDF61" s="112"/>
      <c r="EDG61" s="112"/>
      <c r="EDH61" s="112"/>
      <c r="EDI61" s="112"/>
      <c r="EDJ61" s="112"/>
      <c r="EDK61" s="112"/>
      <c r="EDL61" s="112"/>
      <c r="EDM61" s="112"/>
      <c r="EDN61" s="112"/>
      <c r="EDO61" s="112"/>
      <c r="EDP61" s="112"/>
      <c r="EDQ61" s="112"/>
      <c r="EDR61" s="112"/>
      <c r="EDS61" s="112"/>
      <c r="EDT61" s="112"/>
      <c r="EDU61" s="112"/>
      <c r="EDV61" s="112"/>
      <c r="EDW61" s="112"/>
      <c r="EDX61" s="112"/>
      <c r="EDY61" s="112"/>
      <c r="EDZ61" s="112"/>
      <c r="EEA61" s="112"/>
      <c r="EEB61" s="112"/>
      <c r="EEC61" s="112"/>
      <c r="EED61" s="112"/>
      <c r="EEE61" s="112"/>
      <c r="EEF61" s="112"/>
      <c r="EEG61" s="112"/>
      <c r="EEH61" s="112"/>
      <c r="EEI61" s="112"/>
      <c r="EEJ61" s="112"/>
      <c r="EEK61" s="112"/>
      <c r="EEL61" s="112"/>
      <c r="EEM61" s="112"/>
      <c r="EEN61" s="112"/>
      <c r="EEO61" s="112"/>
      <c r="EEP61" s="112"/>
      <c r="EEQ61" s="112"/>
      <c r="EER61" s="112"/>
      <c r="EES61" s="112"/>
      <c r="EET61" s="112"/>
      <c r="EEU61" s="112"/>
      <c r="EEV61" s="112"/>
      <c r="EEW61" s="112"/>
      <c r="EEX61" s="112"/>
      <c r="EEY61" s="112"/>
      <c r="EEZ61" s="112"/>
      <c r="EFA61" s="112"/>
      <c r="EFB61" s="112"/>
      <c r="EFC61" s="112"/>
      <c r="EFD61" s="112"/>
      <c r="EFE61" s="112"/>
      <c r="EFF61" s="112"/>
      <c r="EFG61" s="112"/>
      <c r="EFH61" s="112"/>
      <c r="EFI61" s="112"/>
      <c r="EFJ61" s="112"/>
      <c r="EFK61" s="112"/>
      <c r="EFL61" s="112"/>
      <c r="EFM61" s="112"/>
      <c r="EFN61" s="112"/>
      <c r="EFO61" s="112"/>
      <c r="EFP61" s="112"/>
      <c r="EFQ61" s="112"/>
      <c r="EFR61" s="112"/>
      <c r="EFS61" s="112"/>
      <c r="EFT61" s="112"/>
      <c r="EFU61" s="112"/>
      <c r="EFV61" s="112"/>
      <c r="EFW61" s="112"/>
      <c r="EFX61" s="112"/>
      <c r="EFY61" s="112"/>
      <c r="EFZ61" s="112"/>
      <c r="EGA61" s="112"/>
      <c r="EGB61" s="112"/>
      <c r="EGC61" s="112"/>
      <c r="EGD61" s="112"/>
      <c r="EGE61" s="112"/>
      <c r="EGF61" s="112"/>
      <c r="EGG61" s="112"/>
      <c r="EGH61" s="112"/>
      <c r="EGI61" s="112"/>
      <c r="EGJ61" s="112"/>
      <c r="EGK61" s="112"/>
      <c r="EGL61" s="112"/>
      <c r="EGM61" s="112"/>
      <c r="EGN61" s="112"/>
      <c r="EGO61" s="112"/>
      <c r="EGP61" s="112"/>
      <c r="EGQ61" s="112"/>
      <c r="EGR61" s="112"/>
      <c r="EGS61" s="112"/>
      <c r="EGT61" s="112"/>
      <c r="EGU61" s="112"/>
      <c r="EGV61" s="112"/>
      <c r="EGW61" s="112"/>
      <c r="EGX61" s="112"/>
      <c r="EGY61" s="112"/>
      <c r="EGZ61" s="112"/>
      <c r="EHA61" s="112"/>
      <c r="EHB61" s="112"/>
      <c r="EHC61" s="112"/>
      <c r="EHD61" s="112"/>
      <c r="EHE61" s="112"/>
      <c r="EHF61" s="112"/>
      <c r="EHG61" s="112"/>
      <c r="EHH61" s="112"/>
      <c r="EHI61" s="112"/>
      <c r="EHJ61" s="112"/>
      <c r="EHK61" s="112"/>
      <c r="EHL61" s="112"/>
      <c r="EHM61" s="112"/>
      <c r="EHN61" s="112"/>
      <c r="EHO61" s="112"/>
      <c r="EHP61" s="112"/>
      <c r="EHQ61" s="112"/>
      <c r="EHR61" s="112"/>
      <c r="EHS61" s="112"/>
      <c r="EHT61" s="112"/>
      <c r="EHU61" s="112"/>
      <c r="EHV61" s="112"/>
      <c r="EHW61" s="112"/>
      <c r="EHX61" s="112"/>
      <c r="EHY61" s="112"/>
      <c r="EHZ61" s="112"/>
      <c r="EIA61" s="112"/>
      <c r="EIB61" s="112"/>
      <c r="EIC61" s="112"/>
      <c r="EID61" s="112"/>
      <c r="EIE61" s="112"/>
      <c r="EIF61" s="112"/>
      <c r="EIG61" s="112"/>
      <c r="EIH61" s="112"/>
      <c r="EII61" s="112"/>
      <c r="EIJ61" s="112"/>
      <c r="EIK61" s="112"/>
      <c r="EIL61" s="112"/>
      <c r="EIM61" s="112"/>
      <c r="EIN61" s="112"/>
      <c r="EIO61" s="112"/>
      <c r="EIP61" s="112"/>
      <c r="EIQ61" s="112"/>
      <c r="EIR61" s="112"/>
      <c r="EIS61" s="112"/>
      <c r="EIT61" s="112"/>
      <c r="EIU61" s="112"/>
      <c r="EIV61" s="112"/>
      <c r="EIW61" s="112"/>
      <c r="EIX61" s="112"/>
      <c r="EIY61" s="112"/>
      <c r="EIZ61" s="112"/>
      <c r="EJA61" s="112"/>
      <c r="EJB61" s="112"/>
      <c r="EJC61" s="112"/>
      <c r="EJD61" s="112"/>
      <c r="EJE61" s="112"/>
      <c r="EJF61" s="112"/>
      <c r="EJG61" s="112"/>
      <c r="EJH61" s="112"/>
      <c r="EJI61" s="112"/>
      <c r="EJJ61" s="112"/>
      <c r="EJK61" s="112"/>
      <c r="EJL61" s="112"/>
      <c r="EJM61" s="112"/>
      <c r="EJN61" s="112"/>
      <c r="EJO61" s="112"/>
      <c r="EJP61" s="112"/>
      <c r="EJQ61" s="112"/>
      <c r="EJR61" s="112"/>
      <c r="EJS61" s="112"/>
      <c r="EJT61" s="112"/>
      <c r="EJU61" s="112"/>
      <c r="EJV61" s="112"/>
      <c r="EJW61" s="112"/>
      <c r="EJX61" s="112"/>
      <c r="EJY61" s="112"/>
      <c r="EJZ61" s="112"/>
      <c r="EKA61" s="112"/>
      <c r="EKB61" s="112"/>
      <c r="EKC61" s="112"/>
      <c r="EKD61" s="112"/>
      <c r="EKE61" s="112"/>
      <c r="EKF61" s="112"/>
      <c r="EKG61" s="112"/>
      <c r="EKH61" s="112"/>
      <c r="EKI61" s="112"/>
      <c r="EKJ61" s="112"/>
      <c r="EKK61" s="112"/>
      <c r="EKL61" s="112"/>
      <c r="EKM61" s="112"/>
      <c r="EKN61" s="112"/>
      <c r="EKO61" s="112"/>
      <c r="EKP61" s="112"/>
      <c r="EKQ61" s="112"/>
      <c r="EKR61" s="112"/>
      <c r="EKS61" s="112"/>
      <c r="EKT61" s="112"/>
      <c r="EKU61" s="112"/>
      <c r="EKV61" s="112"/>
      <c r="EKW61" s="112"/>
      <c r="EKX61" s="112"/>
      <c r="EKY61" s="112"/>
      <c r="EKZ61" s="112"/>
      <c r="ELA61" s="112"/>
      <c r="ELB61" s="112"/>
      <c r="ELC61" s="112"/>
      <c r="ELD61" s="112"/>
      <c r="ELE61" s="112"/>
      <c r="ELF61" s="112"/>
      <c r="ELG61" s="112"/>
      <c r="ELH61" s="112"/>
      <c r="ELI61" s="112"/>
      <c r="ELJ61" s="112"/>
      <c r="ELK61" s="112"/>
      <c r="ELL61" s="112"/>
      <c r="ELM61" s="112"/>
      <c r="ELN61" s="112"/>
      <c r="ELO61" s="112"/>
      <c r="ELP61" s="112"/>
      <c r="ELQ61" s="112"/>
      <c r="ELR61" s="112"/>
      <c r="ELS61" s="112"/>
      <c r="ELT61" s="112"/>
      <c r="ELU61" s="112"/>
      <c r="ELV61" s="112"/>
      <c r="ELW61" s="112"/>
      <c r="ELX61" s="112"/>
      <c r="ELY61" s="112"/>
      <c r="ELZ61" s="112"/>
      <c r="EMA61" s="112"/>
      <c r="EMB61" s="112"/>
      <c r="EMC61" s="112"/>
      <c r="EMD61" s="112"/>
      <c r="EME61" s="112"/>
      <c r="EMF61" s="112"/>
      <c r="EMG61" s="112"/>
      <c r="EMH61" s="112"/>
      <c r="EMI61" s="112"/>
      <c r="EMJ61" s="112"/>
      <c r="EMK61" s="112"/>
      <c r="EML61" s="112"/>
      <c r="EMM61" s="112"/>
      <c r="EMN61" s="112"/>
      <c r="EMO61" s="112"/>
      <c r="EMP61" s="112"/>
      <c r="EMQ61" s="112"/>
      <c r="EMR61" s="112"/>
      <c r="EMS61" s="112"/>
      <c r="EMT61" s="112"/>
      <c r="EMU61" s="112"/>
      <c r="EMV61" s="112"/>
      <c r="EMW61" s="112"/>
      <c r="EMX61" s="112"/>
      <c r="EMY61" s="112"/>
      <c r="EMZ61" s="112"/>
      <c r="ENA61" s="112"/>
      <c r="ENB61" s="112"/>
      <c r="ENC61" s="112"/>
      <c r="END61" s="112"/>
      <c r="ENE61" s="112"/>
      <c r="ENF61" s="112"/>
      <c r="ENG61" s="112"/>
      <c r="ENH61" s="112"/>
      <c r="ENI61" s="112"/>
      <c r="ENJ61" s="112"/>
      <c r="ENK61" s="112"/>
      <c r="ENL61" s="112"/>
      <c r="ENM61" s="112"/>
      <c r="ENN61" s="112"/>
      <c r="ENO61" s="112"/>
      <c r="ENP61" s="112"/>
      <c r="ENQ61" s="112"/>
      <c r="ENR61" s="112"/>
      <c r="ENS61" s="112"/>
      <c r="ENT61" s="112"/>
      <c r="ENU61" s="112"/>
      <c r="ENV61" s="112"/>
      <c r="ENW61" s="112"/>
      <c r="ENX61" s="112"/>
      <c r="ENY61" s="112"/>
      <c r="ENZ61" s="112"/>
      <c r="EOA61" s="112"/>
      <c r="EOB61" s="112"/>
      <c r="EOC61" s="112"/>
      <c r="EOD61" s="112"/>
      <c r="EOE61" s="112"/>
      <c r="EOF61" s="112"/>
      <c r="EOG61" s="112"/>
      <c r="EOH61" s="112"/>
      <c r="EOI61" s="112"/>
      <c r="EOJ61" s="112"/>
      <c r="EOK61" s="112"/>
      <c r="EOL61" s="112"/>
      <c r="EOM61" s="112"/>
      <c r="EON61" s="112"/>
      <c r="EOO61" s="112"/>
      <c r="EOP61" s="112"/>
      <c r="EOQ61" s="112"/>
      <c r="EOR61" s="112"/>
      <c r="EOS61" s="112"/>
      <c r="EOT61" s="112"/>
      <c r="EOU61" s="112"/>
      <c r="EOV61" s="112"/>
      <c r="EOW61" s="112"/>
      <c r="EOX61" s="112"/>
      <c r="EOY61" s="112"/>
      <c r="EOZ61" s="112"/>
      <c r="EPA61" s="112"/>
      <c r="EPB61" s="112"/>
      <c r="EPC61" s="112"/>
      <c r="EPD61" s="112"/>
      <c r="EPE61" s="112"/>
      <c r="EPF61" s="112"/>
      <c r="EPG61" s="112"/>
      <c r="EPH61" s="112"/>
      <c r="EPI61" s="112"/>
      <c r="EPJ61" s="112"/>
      <c r="EPK61" s="112"/>
      <c r="EPL61" s="112"/>
      <c r="EPM61" s="112"/>
      <c r="EPN61" s="112"/>
      <c r="EPO61" s="112"/>
      <c r="EPP61" s="112"/>
      <c r="EPQ61" s="112"/>
      <c r="EPR61" s="112"/>
      <c r="EPS61" s="112"/>
      <c r="EPT61" s="112"/>
      <c r="EPU61" s="112"/>
      <c r="EPV61" s="112"/>
      <c r="EPW61" s="112"/>
      <c r="EPX61" s="112"/>
      <c r="EPY61" s="112"/>
      <c r="EPZ61" s="112"/>
      <c r="EQA61" s="112"/>
      <c r="EQB61" s="112"/>
      <c r="EQC61" s="112"/>
      <c r="EQD61" s="112"/>
      <c r="EQE61" s="112"/>
      <c r="EQF61" s="112"/>
      <c r="EQG61" s="112"/>
      <c r="EQH61" s="112"/>
      <c r="EQI61" s="112"/>
      <c r="EQJ61" s="112"/>
      <c r="EQK61" s="112"/>
      <c r="EQL61" s="112"/>
      <c r="EQM61" s="112"/>
      <c r="EQN61" s="112"/>
      <c r="EQO61" s="112"/>
      <c r="EQP61" s="112"/>
      <c r="EQQ61" s="112"/>
      <c r="EQR61" s="112"/>
      <c r="EQS61" s="112"/>
      <c r="EQT61" s="112"/>
      <c r="EQU61" s="112"/>
      <c r="EQV61" s="112"/>
      <c r="EQW61" s="112"/>
      <c r="EQX61" s="112"/>
      <c r="EQY61" s="112"/>
      <c r="EQZ61" s="112"/>
      <c r="ERA61" s="112"/>
      <c r="ERB61" s="112"/>
      <c r="ERC61" s="112"/>
      <c r="ERD61" s="112"/>
      <c r="ERE61" s="112"/>
      <c r="ERF61" s="112"/>
      <c r="ERG61" s="112"/>
      <c r="ERH61" s="112"/>
      <c r="ERI61" s="112"/>
      <c r="ERJ61" s="112"/>
      <c r="ERK61" s="112"/>
      <c r="ERL61" s="112"/>
      <c r="ERM61" s="112"/>
      <c r="ERN61" s="112"/>
      <c r="ERO61" s="112"/>
      <c r="ERP61" s="112"/>
      <c r="ERQ61" s="112"/>
      <c r="ERR61" s="112"/>
      <c r="ERS61" s="112"/>
      <c r="ERT61" s="112"/>
      <c r="ERU61" s="112"/>
      <c r="ERV61" s="112"/>
      <c r="ERW61" s="112"/>
      <c r="ERX61" s="112"/>
      <c r="ERY61" s="112"/>
      <c r="ERZ61" s="112"/>
      <c r="ESA61" s="112"/>
      <c r="ESB61" s="112"/>
      <c r="ESC61" s="112"/>
      <c r="ESD61" s="112"/>
      <c r="ESE61" s="112"/>
      <c r="ESF61" s="112"/>
      <c r="ESG61" s="112"/>
      <c r="ESH61" s="112"/>
      <c r="ESI61" s="112"/>
      <c r="ESJ61" s="112"/>
      <c r="ESK61" s="112"/>
      <c r="ESL61" s="112"/>
      <c r="ESM61" s="112"/>
      <c r="ESN61" s="112"/>
      <c r="ESO61" s="112"/>
      <c r="ESP61" s="112"/>
      <c r="ESQ61" s="112"/>
      <c r="ESR61" s="112"/>
      <c r="ESS61" s="112"/>
      <c r="EST61" s="112"/>
      <c r="ESU61" s="112"/>
      <c r="ESV61" s="112"/>
      <c r="ESW61" s="112"/>
      <c r="ESX61" s="112"/>
      <c r="ESY61" s="112"/>
      <c r="ESZ61" s="112"/>
      <c r="ETA61" s="112"/>
      <c r="ETB61" s="112"/>
      <c r="ETC61" s="112"/>
      <c r="ETD61" s="112"/>
      <c r="ETE61" s="112"/>
      <c r="ETF61" s="112"/>
      <c r="ETG61" s="112"/>
      <c r="ETH61" s="112"/>
      <c r="ETI61" s="112"/>
      <c r="ETJ61" s="112"/>
      <c r="ETK61" s="112"/>
      <c r="ETL61" s="112"/>
      <c r="ETM61" s="112"/>
      <c r="ETN61" s="112"/>
      <c r="ETO61" s="112"/>
      <c r="ETP61" s="112"/>
      <c r="ETQ61" s="112"/>
      <c r="ETR61" s="112"/>
      <c r="ETS61" s="112"/>
      <c r="ETT61" s="112"/>
      <c r="ETU61" s="112"/>
      <c r="ETV61" s="112"/>
      <c r="ETW61" s="112"/>
      <c r="ETX61" s="112"/>
      <c r="ETY61" s="112"/>
      <c r="ETZ61" s="112"/>
      <c r="EUA61" s="112"/>
      <c r="EUB61" s="112"/>
      <c r="EUC61" s="112"/>
      <c r="EUD61" s="112"/>
      <c r="EUE61" s="112"/>
      <c r="EUF61" s="112"/>
      <c r="EUG61" s="112"/>
      <c r="EUH61" s="112"/>
      <c r="EUI61" s="112"/>
      <c r="EUJ61" s="112"/>
      <c r="EUK61" s="112"/>
      <c r="EUL61" s="112"/>
      <c r="EUM61" s="112"/>
      <c r="EUN61" s="112"/>
      <c r="EUO61" s="112"/>
      <c r="EUP61" s="112"/>
      <c r="EUQ61" s="112"/>
      <c r="EUR61" s="112"/>
      <c r="EUS61" s="112"/>
      <c r="EUT61" s="112"/>
      <c r="EUU61" s="112"/>
      <c r="EUV61" s="112"/>
      <c r="EUW61" s="112"/>
      <c r="EUX61" s="112"/>
      <c r="EUY61" s="112"/>
      <c r="EUZ61" s="112"/>
      <c r="EVA61" s="112"/>
      <c r="EVB61" s="112"/>
      <c r="EVC61" s="112"/>
      <c r="EVD61" s="112"/>
      <c r="EVE61" s="112"/>
      <c r="EVF61" s="112"/>
      <c r="EVG61" s="112"/>
      <c r="EVH61" s="112"/>
      <c r="EVI61" s="112"/>
      <c r="EVJ61" s="112"/>
      <c r="EVK61" s="112"/>
      <c r="EVL61" s="112"/>
      <c r="EVM61" s="112"/>
      <c r="EVN61" s="112"/>
      <c r="EVO61" s="112"/>
      <c r="EVP61" s="112"/>
      <c r="EVQ61" s="112"/>
      <c r="EVR61" s="112"/>
      <c r="EVS61" s="112"/>
      <c r="EVT61" s="112"/>
      <c r="EVU61" s="112"/>
      <c r="EVV61" s="112"/>
      <c r="EVW61" s="112"/>
      <c r="EVX61" s="112"/>
      <c r="EVY61" s="112"/>
      <c r="EVZ61" s="112"/>
      <c r="EWA61" s="112"/>
      <c r="EWB61" s="112"/>
      <c r="EWC61" s="112"/>
      <c r="EWD61" s="112"/>
      <c r="EWE61" s="112"/>
      <c r="EWF61" s="112"/>
      <c r="EWG61" s="112"/>
      <c r="EWH61" s="112"/>
      <c r="EWI61" s="112"/>
      <c r="EWJ61" s="112"/>
      <c r="EWK61" s="112"/>
      <c r="EWL61" s="112"/>
      <c r="EWM61" s="112"/>
      <c r="EWN61" s="112"/>
      <c r="EWO61" s="112"/>
      <c r="EWP61" s="112"/>
      <c r="EWQ61" s="112"/>
      <c r="EWR61" s="112"/>
      <c r="EWS61" s="112"/>
      <c r="EWT61" s="112"/>
      <c r="EWU61" s="112"/>
      <c r="EWV61" s="112"/>
      <c r="EWW61" s="112"/>
      <c r="EWX61" s="112"/>
      <c r="EWY61" s="112"/>
      <c r="EWZ61" s="112"/>
      <c r="EXA61" s="112"/>
      <c r="EXB61" s="112"/>
      <c r="EXC61" s="112"/>
      <c r="EXD61" s="112"/>
      <c r="EXE61" s="112"/>
      <c r="EXF61" s="112"/>
      <c r="EXG61" s="112"/>
      <c r="EXH61" s="112"/>
      <c r="EXI61" s="112"/>
      <c r="EXJ61" s="112"/>
      <c r="EXK61" s="112"/>
      <c r="EXL61" s="112"/>
      <c r="EXM61" s="112"/>
      <c r="EXN61" s="112"/>
      <c r="EXO61" s="112"/>
      <c r="EXP61" s="112"/>
      <c r="EXQ61" s="112"/>
      <c r="EXR61" s="112"/>
      <c r="EXS61" s="112"/>
      <c r="EXT61" s="112"/>
      <c r="EXU61" s="112"/>
      <c r="EXV61" s="112"/>
      <c r="EXW61" s="112"/>
      <c r="EXX61" s="112"/>
      <c r="EXY61" s="112"/>
      <c r="EXZ61" s="112"/>
      <c r="EYA61" s="112"/>
      <c r="EYB61" s="112"/>
      <c r="EYC61" s="112"/>
      <c r="EYD61" s="112"/>
      <c r="EYE61" s="112"/>
      <c r="EYF61" s="112"/>
      <c r="EYG61" s="112"/>
      <c r="EYH61" s="112"/>
      <c r="EYI61" s="112"/>
      <c r="EYJ61" s="112"/>
      <c r="EYK61" s="112"/>
      <c r="EYL61" s="112"/>
      <c r="EYM61" s="112"/>
      <c r="EYN61" s="112"/>
      <c r="EYO61" s="112"/>
      <c r="EYP61" s="112"/>
      <c r="EYQ61" s="112"/>
      <c r="EYR61" s="112"/>
      <c r="EYS61" s="112"/>
      <c r="EYT61" s="112"/>
      <c r="EYU61" s="112"/>
      <c r="EYV61" s="112"/>
      <c r="EYW61" s="112"/>
      <c r="EYX61" s="112"/>
      <c r="EYY61" s="112"/>
      <c r="EYZ61" s="112"/>
      <c r="EZA61" s="112"/>
      <c r="EZB61" s="112"/>
      <c r="EZC61" s="112"/>
      <c r="EZD61" s="112"/>
      <c r="EZE61" s="112"/>
      <c r="EZF61" s="112"/>
      <c r="EZG61" s="112"/>
      <c r="EZH61" s="112"/>
      <c r="EZI61" s="112"/>
      <c r="EZJ61" s="112"/>
      <c r="EZK61" s="112"/>
      <c r="EZL61" s="112"/>
      <c r="EZM61" s="112"/>
      <c r="EZN61" s="112"/>
      <c r="EZO61" s="112"/>
      <c r="EZP61" s="112"/>
      <c r="EZQ61" s="112"/>
      <c r="EZR61" s="112"/>
      <c r="EZS61" s="112"/>
      <c r="EZT61" s="112"/>
      <c r="EZU61" s="112"/>
      <c r="EZV61" s="112"/>
      <c r="EZW61" s="112"/>
      <c r="EZX61" s="112"/>
      <c r="EZY61" s="112"/>
      <c r="EZZ61" s="112"/>
      <c r="FAA61" s="112"/>
      <c r="FAB61" s="112"/>
      <c r="FAC61" s="112"/>
      <c r="FAD61" s="112"/>
      <c r="FAE61" s="112"/>
      <c r="FAF61" s="112"/>
      <c r="FAG61" s="112"/>
      <c r="FAH61" s="112"/>
      <c r="FAI61" s="112"/>
      <c r="FAJ61" s="112"/>
      <c r="FAK61" s="112"/>
      <c r="FAL61" s="112"/>
      <c r="FAM61" s="112"/>
      <c r="FAN61" s="112"/>
      <c r="FAO61" s="112"/>
      <c r="FAP61" s="112"/>
      <c r="FAQ61" s="112"/>
      <c r="FAR61" s="112"/>
      <c r="FAS61" s="112"/>
      <c r="FAT61" s="112"/>
      <c r="FAU61" s="112"/>
      <c r="FAV61" s="112"/>
      <c r="FAW61" s="112"/>
      <c r="FAX61" s="112"/>
      <c r="FAY61" s="112"/>
      <c r="FAZ61" s="112"/>
      <c r="FBA61" s="112"/>
      <c r="FBB61" s="112"/>
      <c r="FBC61" s="112"/>
      <c r="FBD61" s="112"/>
      <c r="FBE61" s="112"/>
      <c r="FBF61" s="112"/>
      <c r="FBG61" s="112"/>
      <c r="FBH61" s="112"/>
      <c r="FBI61" s="112"/>
      <c r="FBJ61" s="112"/>
      <c r="FBK61" s="112"/>
      <c r="FBL61" s="112"/>
      <c r="FBM61" s="112"/>
      <c r="FBN61" s="112"/>
      <c r="FBO61" s="112"/>
      <c r="FBP61" s="112"/>
      <c r="FBQ61" s="112"/>
      <c r="FBR61" s="112"/>
      <c r="FBS61" s="112"/>
      <c r="FBT61" s="112"/>
      <c r="FBU61" s="112"/>
      <c r="FBV61" s="112"/>
      <c r="FBW61" s="112"/>
      <c r="FBX61" s="112"/>
      <c r="FBY61" s="112"/>
      <c r="FBZ61" s="112"/>
      <c r="FCA61" s="112"/>
      <c r="FCB61" s="112"/>
      <c r="FCC61" s="112"/>
      <c r="FCD61" s="112"/>
      <c r="FCE61" s="112"/>
      <c r="FCF61" s="112"/>
      <c r="FCG61" s="112"/>
      <c r="FCH61" s="112"/>
      <c r="FCI61" s="112"/>
      <c r="FCJ61" s="112"/>
      <c r="FCK61" s="112"/>
      <c r="FCL61" s="112"/>
      <c r="FCM61" s="112"/>
      <c r="FCN61" s="112"/>
      <c r="FCO61" s="112"/>
      <c r="FCP61" s="112"/>
      <c r="FCQ61" s="112"/>
      <c r="FCR61" s="112"/>
      <c r="FCS61" s="112"/>
      <c r="FCT61" s="112"/>
      <c r="FCU61" s="112"/>
      <c r="FCV61" s="112"/>
      <c r="FCW61" s="112"/>
      <c r="FCX61" s="112"/>
      <c r="FCY61" s="112"/>
      <c r="FCZ61" s="112"/>
      <c r="FDA61" s="112"/>
      <c r="FDB61" s="112"/>
      <c r="FDC61" s="112"/>
      <c r="FDD61" s="112"/>
      <c r="FDE61" s="112"/>
      <c r="FDF61" s="112"/>
      <c r="FDG61" s="112"/>
      <c r="FDH61" s="112"/>
      <c r="FDI61" s="112"/>
      <c r="FDJ61" s="112"/>
      <c r="FDK61" s="112"/>
      <c r="FDL61" s="112"/>
      <c r="FDM61" s="112"/>
      <c r="FDN61" s="112"/>
      <c r="FDO61" s="112"/>
      <c r="FDP61" s="112"/>
      <c r="FDQ61" s="112"/>
      <c r="FDR61" s="112"/>
      <c r="FDS61" s="112"/>
      <c r="FDT61" s="112"/>
      <c r="FDU61" s="112"/>
      <c r="FDV61" s="112"/>
      <c r="FDW61" s="112"/>
      <c r="FDX61" s="112"/>
      <c r="FDY61" s="112"/>
      <c r="FDZ61" s="112"/>
      <c r="FEA61" s="112"/>
      <c r="FEB61" s="112"/>
      <c r="FEC61" s="112"/>
      <c r="FED61" s="112"/>
      <c r="FEE61" s="112"/>
      <c r="FEF61" s="112"/>
      <c r="FEG61" s="112"/>
      <c r="FEH61" s="112"/>
      <c r="FEI61" s="112"/>
      <c r="FEJ61" s="112"/>
      <c r="FEK61" s="112"/>
      <c r="FEL61" s="112"/>
      <c r="FEM61" s="112"/>
      <c r="FEN61" s="112"/>
      <c r="FEO61" s="112"/>
      <c r="FEP61" s="112"/>
      <c r="FEQ61" s="112"/>
      <c r="FER61" s="112"/>
      <c r="FES61" s="112"/>
      <c r="FET61" s="112"/>
      <c r="FEU61" s="112"/>
      <c r="FEV61" s="112"/>
      <c r="FEW61" s="112"/>
      <c r="FEX61" s="112"/>
      <c r="FEY61" s="112"/>
      <c r="FEZ61" s="112"/>
      <c r="FFA61" s="112"/>
      <c r="FFB61" s="112"/>
      <c r="FFC61" s="112"/>
      <c r="FFD61" s="112"/>
      <c r="FFE61" s="112"/>
      <c r="FFF61" s="112"/>
      <c r="FFG61" s="112"/>
      <c r="FFH61" s="112"/>
      <c r="FFI61" s="112"/>
      <c r="FFJ61" s="112"/>
      <c r="FFK61" s="112"/>
      <c r="FFL61" s="112"/>
      <c r="FFM61" s="112"/>
      <c r="FFN61" s="112"/>
      <c r="FFO61" s="112"/>
      <c r="FFP61" s="112"/>
      <c r="FFQ61" s="112"/>
      <c r="FFR61" s="112"/>
      <c r="FFS61" s="112"/>
      <c r="FFT61" s="112"/>
      <c r="FFU61" s="112"/>
      <c r="FFV61" s="112"/>
      <c r="FFW61" s="112"/>
      <c r="FFX61" s="112"/>
      <c r="FFY61" s="112"/>
      <c r="FFZ61" s="112"/>
      <c r="FGA61" s="112"/>
      <c r="FGB61" s="112"/>
      <c r="FGC61" s="112"/>
      <c r="FGD61" s="112"/>
      <c r="FGE61" s="112"/>
      <c r="FGF61" s="112"/>
      <c r="FGG61" s="112"/>
      <c r="FGH61" s="112"/>
      <c r="FGI61" s="112"/>
      <c r="FGJ61" s="112"/>
      <c r="FGK61" s="112"/>
      <c r="FGL61" s="112"/>
      <c r="FGM61" s="112"/>
      <c r="FGN61" s="112"/>
      <c r="FGO61" s="112"/>
      <c r="FGP61" s="112"/>
      <c r="FGQ61" s="112"/>
      <c r="FGR61" s="112"/>
      <c r="FGS61" s="112"/>
      <c r="FGT61" s="112"/>
      <c r="FGU61" s="112"/>
      <c r="FGV61" s="112"/>
      <c r="FGW61" s="112"/>
      <c r="FGX61" s="112"/>
      <c r="FGY61" s="112"/>
      <c r="FGZ61" s="112"/>
      <c r="FHA61" s="112"/>
      <c r="FHB61" s="112"/>
      <c r="FHC61" s="112"/>
      <c r="FHD61" s="112"/>
      <c r="FHE61" s="112"/>
      <c r="FHF61" s="112"/>
      <c r="FHG61" s="112"/>
      <c r="FHH61" s="112"/>
      <c r="FHI61" s="112"/>
      <c r="FHJ61" s="112"/>
      <c r="FHK61" s="112"/>
      <c r="FHL61" s="112"/>
      <c r="FHM61" s="112"/>
      <c r="FHN61" s="112"/>
      <c r="FHO61" s="112"/>
      <c r="FHP61" s="112"/>
      <c r="FHQ61" s="112"/>
      <c r="FHR61" s="112"/>
      <c r="FHS61" s="112"/>
      <c r="FHT61" s="112"/>
      <c r="FHU61" s="112"/>
      <c r="FHV61" s="112"/>
      <c r="FHW61" s="112"/>
      <c r="FHX61" s="112"/>
      <c r="FHY61" s="112"/>
      <c r="FHZ61" s="112"/>
      <c r="FIA61" s="112"/>
      <c r="FIB61" s="112"/>
      <c r="FIC61" s="112"/>
      <c r="FID61" s="112"/>
      <c r="FIE61" s="112"/>
      <c r="FIF61" s="112"/>
      <c r="FIG61" s="112"/>
      <c r="FIH61" s="112"/>
      <c r="FII61" s="112"/>
      <c r="FIJ61" s="112"/>
      <c r="FIK61" s="112"/>
      <c r="FIL61" s="112"/>
      <c r="FIM61" s="112"/>
      <c r="FIN61" s="112"/>
      <c r="FIO61" s="112"/>
      <c r="FIP61" s="112"/>
      <c r="FIQ61" s="112"/>
      <c r="FIR61" s="112"/>
      <c r="FIS61" s="112"/>
      <c r="FIT61" s="112"/>
      <c r="FIU61" s="112"/>
      <c r="FIV61" s="112"/>
      <c r="FIW61" s="112"/>
      <c r="FIX61" s="112"/>
      <c r="FIY61" s="112"/>
      <c r="FIZ61" s="112"/>
      <c r="FJA61" s="112"/>
      <c r="FJB61" s="112"/>
      <c r="FJC61" s="112"/>
      <c r="FJD61" s="112"/>
      <c r="FJE61" s="112"/>
      <c r="FJF61" s="112"/>
      <c r="FJG61" s="112"/>
      <c r="FJH61" s="112"/>
      <c r="FJI61" s="112"/>
      <c r="FJJ61" s="112"/>
      <c r="FJK61" s="112"/>
      <c r="FJL61" s="112"/>
      <c r="FJM61" s="112"/>
      <c r="FJN61" s="112"/>
      <c r="FJO61" s="112"/>
      <c r="FJP61" s="112"/>
      <c r="FJQ61" s="112"/>
      <c r="FJR61" s="112"/>
      <c r="FJS61" s="112"/>
      <c r="FJT61" s="112"/>
      <c r="FJU61" s="112"/>
      <c r="FJV61" s="112"/>
      <c r="FJW61" s="112"/>
      <c r="FJX61" s="112"/>
      <c r="FJY61" s="112"/>
      <c r="FJZ61" s="112"/>
      <c r="FKA61" s="112"/>
      <c r="FKB61" s="112"/>
      <c r="FKC61" s="112"/>
      <c r="FKD61" s="112"/>
      <c r="FKE61" s="112"/>
      <c r="FKF61" s="112"/>
      <c r="FKG61" s="112"/>
      <c r="FKH61" s="112"/>
      <c r="FKI61" s="112"/>
      <c r="FKJ61" s="112"/>
      <c r="FKK61" s="112"/>
      <c r="FKL61" s="112"/>
      <c r="FKM61" s="112"/>
      <c r="FKN61" s="112"/>
      <c r="FKO61" s="112"/>
      <c r="FKP61" s="112"/>
      <c r="FKQ61" s="112"/>
      <c r="FKR61" s="112"/>
      <c r="FKS61" s="112"/>
      <c r="FKT61" s="112"/>
      <c r="FKU61" s="112"/>
      <c r="FKV61" s="112"/>
      <c r="FKW61" s="112"/>
      <c r="FKX61" s="112"/>
      <c r="FKY61" s="112"/>
      <c r="FKZ61" s="112"/>
      <c r="FLA61" s="112"/>
      <c r="FLB61" s="112"/>
      <c r="FLC61" s="112"/>
      <c r="FLD61" s="112"/>
      <c r="FLE61" s="112"/>
      <c r="FLF61" s="112"/>
      <c r="FLG61" s="112"/>
      <c r="FLH61" s="112"/>
      <c r="FLI61" s="112"/>
      <c r="FLJ61" s="112"/>
      <c r="FLK61" s="112"/>
      <c r="FLL61" s="112"/>
      <c r="FLM61" s="112"/>
      <c r="FLN61" s="112"/>
      <c r="FLO61" s="112"/>
      <c r="FLP61" s="112"/>
      <c r="FLQ61" s="112"/>
      <c r="FLR61" s="112"/>
      <c r="FLS61" s="112"/>
      <c r="FLT61" s="112"/>
      <c r="FLU61" s="112"/>
      <c r="FLV61" s="112"/>
      <c r="FLW61" s="112"/>
      <c r="FLX61" s="112"/>
      <c r="FLY61" s="112"/>
      <c r="FLZ61" s="112"/>
      <c r="FMA61" s="112"/>
      <c r="FMB61" s="112"/>
      <c r="FMC61" s="112"/>
      <c r="FMD61" s="112"/>
      <c r="FME61" s="112"/>
      <c r="FMF61" s="112"/>
      <c r="FMG61" s="112"/>
      <c r="FMH61" s="112"/>
      <c r="FMI61" s="112"/>
      <c r="FMJ61" s="112"/>
      <c r="FMK61" s="112"/>
      <c r="FML61" s="112"/>
      <c r="FMM61" s="112"/>
      <c r="FMN61" s="112"/>
      <c r="FMO61" s="112"/>
      <c r="FMP61" s="112"/>
      <c r="FMQ61" s="112"/>
      <c r="FMR61" s="112"/>
      <c r="FMS61" s="112"/>
      <c r="FMT61" s="112"/>
      <c r="FMU61" s="112"/>
      <c r="FMV61" s="112"/>
      <c r="FMW61" s="112"/>
      <c r="FMX61" s="112"/>
      <c r="FMY61" s="112"/>
      <c r="FMZ61" s="112"/>
      <c r="FNA61" s="112"/>
      <c r="FNB61" s="112"/>
      <c r="FNC61" s="112"/>
      <c r="FND61" s="112"/>
      <c r="FNE61" s="112"/>
      <c r="FNF61" s="112"/>
      <c r="FNG61" s="112"/>
      <c r="FNH61" s="112"/>
      <c r="FNI61" s="112"/>
      <c r="FNJ61" s="112"/>
      <c r="FNK61" s="112"/>
      <c r="FNL61" s="112"/>
      <c r="FNM61" s="112"/>
      <c r="FNN61" s="112"/>
      <c r="FNO61" s="112"/>
      <c r="FNP61" s="112"/>
      <c r="FNQ61" s="112"/>
      <c r="FNR61" s="112"/>
      <c r="FNS61" s="112"/>
      <c r="FNT61" s="112"/>
      <c r="FNU61" s="112"/>
      <c r="FNV61" s="112"/>
      <c r="FNW61" s="112"/>
      <c r="FNX61" s="112"/>
      <c r="FNY61" s="112"/>
      <c r="FNZ61" s="112"/>
      <c r="FOA61" s="112"/>
      <c r="FOB61" s="112"/>
      <c r="FOC61" s="112"/>
      <c r="FOD61" s="112"/>
      <c r="FOE61" s="112"/>
      <c r="FOF61" s="112"/>
      <c r="FOG61" s="112"/>
      <c r="FOH61" s="112"/>
      <c r="FOI61" s="112"/>
      <c r="FOJ61" s="112"/>
      <c r="FOK61" s="112"/>
      <c r="FOL61" s="112"/>
      <c r="FOM61" s="112"/>
      <c r="FON61" s="112"/>
      <c r="FOO61" s="112"/>
      <c r="FOP61" s="112"/>
      <c r="FOQ61" s="112"/>
      <c r="FOR61" s="112"/>
      <c r="FOS61" s="112"/>
      <c r="FOT61" s="112"/>
      <c r="FOU61" s="112"/>
      <c r="FOV61" s="112"/>
      <c r="FOW61" s="112"/>
      <c r="FOX61" s="112"/>
      <c r="FOY61" s="112"/>
      <c r="FOZ61" s="112"/>
      <c r="FPA61" s="112"/>
      <c r="FPB61" s="112"/>
      <c r="FPC61" s="112"/>
      <c r="FPD61" s="112"/>
      <c r="FPE61" s="112"/>
      <c r="FPF61" s="112"/>
      <c r="FPG61" s="112"/>
      <c r="FPH61" s="112"/>
      <c r="FPI61" s="112"/>
      <c r="FPJ61" s="112"/>
      <c r="FPK61" s="112"/>
      <c r="FPL61" s="112"/>
      <c r="FPM61" s="112"/>
      <c r="FPN61" s="112"/>
      <c r="FPO61" s="112"/>
      <c r="FPP61" s="112"/>
      <c r="FPQ61" s="112"/>
      <c r="FPR61" s="112"/>
      <c r="FPS61" s="112"/>
      <c r="FPT61" s="112"/>
      <c r="FPU61" s="112"/>
      <c r="FPV61" s="112"/>
      <c r="FPW61" s="112"/>
      <c r="FPX61" s="112"/>
      <c r="FPY61" s="112"/>
      <c r="FPZ61" s="112"/>
      <c r="FQA61" s="112"/>
      <c r="FQB61" s="112"/>
      <c r="FQC61" s="112"/>
      <c r="FQD61" s="112"/>
      <c r="FQE61" s="112"/>
      <c r="FQF61" s="112"/>
      <c r="FQG61" s="112"/>
      <c r="FQH61" s="112"/>
      <c r="FQI61" s="112"/>
      <c r="FQJ61" s="112"/>
      <c r="FQK61" s="112"/>
      <c r="FQL61" s="112"/>
      <c r="FQM61" s="112"/>
      <c r="FQN61" s="112"/>
      <c r="FQO61" s="112"/>
      <c r="FQP61" s="112"/>
      <c r="FQQ61" s="112"/>
      <c r="FQR61" s="112"/>
      <c r="FQS61" s="112"/>
      <c r="FQT61" s="112"/>
      <c r="FQU61" s="112"/>
      <c r="FQV61" s="112"/>
      <c r="FQW61" s="112"/>
      <c r="FQX61" s="112"/>
      <c r="FQY61" s="112"/>
      <c r="FQZ61" s="112"/>
      <c r="FRA61" s="112"/>
      <c r="FRB61" s="112"/>
      <c r="FRC61" s="112"/>
      <c r="FRD61" s="112"/>
      <c r="FRE61" s="112"/>
      <c r="FRF61" s="112"/>
      <c r="FRG61" s="112"/>
      <c r="FRH61" s="112"/>
      <c r="FRI61" s="112"/>
      <c r="FRJ61" s="112"/>
      <c r="FRK61" s="112"/>
      <c r="FRL61" s="112"/>
      <c r="FRM61" s="112"/>
      <c r="FRN61" s="112"/>
      <c r="FRO61" s="112"/>
      <c r="FRP61" s="112"/>
      <c r="FRQ61" s="112"/>
      <c r="FRR61" s="112"/>
      <c r="FRS61" s="112"/>
      <c r="FRT61" s="112"/>
      <c r="FRU61" s="112"/>
      <c r="FRV61" s="112"/>
      <c r="FRW61" s="112"/>
      <c r="FRX61" s="112"/>
      <c r="FRY61" s="112"/>
      <c r="FRZ61" s="112"/>
      <c r="FSA61" s="112"/>
      <c r="FSB61" s="112"/>
      <c r="FSC61" s="112"/>
      <c r="FSD61" s="112"/>
      <c r="FSE61" s="112"/>
      <c r="FSF61" s="112"/>
      <c r="FSG61" s="112"/>
      <c r="FSH61" s="112"/>
      <c r="FSI61" s="112"/>
      <c r="FSJ61" s="112"/>
      <c r="FSK61" s="112"/>
      <c r="FSL61" s="112"/>
      <c r="FSM61" s="112"/>
      <c r="FSN61" s="112"/>
      <c r="FSO61" s="112"/>
      <c r="FSP61" s="112"/>
      <c r="FSQ61" s="112"/>
      <c r="FSR61" s="112"/>
      <c r="FSS61" s="112"/>
      <c r="FST61" s="112"/>
      <c r="FSU61" s="112"/>
      <c r="FSV61" s="112"/>
      <c r="FSW61" s="112"/>
      <c r="FSX61" s="112"/>
      <c r="FSY61" s="112"/>
      <c r="FSZ61" s="112"/>
      <c r="FTA61" s="112"/>
      <c r="FTB61" s="112"/>
      <c r="FTC61" s="112"/>
      <c r="FTD61" s="112"/>
      <c r="FTE61" s="112"/>
      <c r="FTF61" s="112"/>
      <c r="FTG61" s="112"/>
      <c r="FTH61" s="112"/>
      <c r="FTI61" s="112"/>
      <c r="FTJ61" s="112"/>
      <c r="FTK61" s="112"/>
      <c r="FTL61" s="112"/>
      <c r="FTM61" s="112"/>
      <c r="FTN61" s="112"/>
      <c r="FTO61" s="112"/>
      <c r="FTP61" s="112"/>
      <c r="FTQ61" s="112"/>
      <c r="FTR61" s="112"/>
      <c r="FTS61" s="112"/>
      <c r="FTT61" s="112"/>
      <c r="FTU61" s="112"/>
      <c r="FTV61" s="112"/>
      <c r="FTW61" s="112"/>
      <c r="FTX61" s="112"/>
      <c r="FTY61" s="112"/>
      <c r="FTZ61" s="112"/>
      <c r="FUA61" s="112"/>
      <c r="FUB61" s="112"/>
      <c r="FUC61" s="112"/>
      <c r="FUD61" s="112"/>
      <c r="FUE61" s="112"/>
      <c r="FUF61" s="112"/>
      <c r="FUG61" s="112"/>
      <c r="FUH61" s="112"/>
      <c r="FUI61" s="112"/>
      <c r="FUJ61" s="112"/>
      <c r="FUK61" s="112"/>
      <c r="FUL61" s="112"/>
      <c r="FUM61" s="112"/>
      <c r="FUN61" s="112"/>
      <c r="FUO61" s="112"/>
      <c r="FUP61" s="112"/>
      <c r="FUQ61" s="112"/>
      <c r="FUR61" s="112"/>
      <c r="FUS61" s="112"/>
      <c r="FUT61" s="112"/>
      <c r="FUU61" s="112"/>
      <c r="FUV61" s="112"/>
      <c r="FUW61" s="112"/>
      <c r="FUX61" s="112"/>
      <c r="FUY61" s="112"/>
      <c r="FUZ61" s="112"/>
      <c r="FVA61" s="112"/>
      <c r="FVB61" s="112"/>
      <c r="FVC61" s="112"/>
      <c r="FVD61" s="112"/>
      <c r="FVE61" s="112"/>
      <c r="FVF61" s="112"/>
      <c r="FVG61" s="112"/>
      <c r="FVH61" s="112"/>
      <c r="FVI61" s="112"/>
      <c r="FVJ61" s="112"/>
      <c r="FVK61" s="112"/>
      <c r="FVL61" s="112"/>
      <c r="FVM61" s="112"/>
      <c r="FVN61" s="112"/>
      <c r="FVO61" s="112"/>
      <c r="FVP61" s="112"/>
      <c r="FVQ61" s="112"/>
      <c r="FVR61" s="112"/>
      <c r="FVS61" s="112"/>
      <c r="FVT61" s="112"/>
      <c r="FVU61" s="112"/>
      <c r="FVV61" s="112"/>
      <c r="FVW61" s="112"/>
      <c r="FVX61" s="112"/>
      <c r="FVY61" s="112"/>
      <c r="FVZ61" s="112"/>
      <c r="FWA61" s="112"/>
      <c r="FWB61" s="112"/>
      <c r="FWC61" s="112"/>
      <c r="FWD61" s="112"/>
      <c r="FWE61" s="112"/>
      <c r="FWF61" s="112"/>
      <c r="FWG61" s="112"/>
      <c r="FWH61" s="112"/>
      <c r="FWI61" s="112"/>
      <c r="FWJ61" s="112"/>
      <c r="FWK61" s="112"/>
      <c r="FWL61" s="112"/>
      <c r="FWM61" s="112"/>
      <c r="FWN61" s="112"/>
      <c r="FWO61" s="112"/>
      <c r="FWP61" s="112"/>
      <c r="FWQ61" s="112"/>
      <c r="FWR61" s="112"/>
      <c r="FWS61" s="112"/>
      <c r="FWT61" s="112"/>
      <c r="FWU61" s="112"/>
      <c r="FWV61" s="112"/>
      <c r="FWW61" s="112"/>
      <c r="FWX61" s="112"/>
      <c r="FWY61" s="112"/>
      <c r="FWZ61" s="112"/>
      <c r="FXA61" s="112"/>
      <c r="FXB61" s="112"/>
      <c r="FXC61" s="112"/>
      <c r="FXD61" s="112"/>
      <c r="FXE61" s="112"/>
      <c r="FXF61" s="112"/>
      <c r="FXG61" s="112"/>
      <c r="FXH61" s="112"/>
      <c r="FXI61" s="112"/>
      <c r="FXJ61" s="112"/>
      <c r="FXK61" s="112"/>
      <c r="FXL61" s="112"/>
      <c r="FXM61" s="112"/>
      <c r="FXN61" s="112"/>
      <c r="FXO61" s="112"/>
      <c r="FXP61" s="112"/>
      <c r="FXQ61" s="112"/>
      <c r="FXR61" s="112"/>
      <c r="FXS61" s="112"/>
      <c r="FXT61" s="112"/>
      <c r="FXU61" s="112"/>
      <c r="FXV61" s="112"/>
      <c r="FXW61" s="112"/>
      <c r="FXX61" s="112"/>
      <c r="FXY61" s="112"/>
      <c r="FXZ61" s="112"/>
      <c r="FYA61" s="112"/>
      <c r="FYB61" s="112"/>
      <c r="FYC61" s="112"/>
      <c r="FYD61" s="112"/>
      <c r="FYE61" s="112"/>
      <c r="FYF61" s="112"/>
      <c r="FYG61" s="112"/>
      <c r="FYH61" s="112"/>
      <c r="FYI61" s="112"/>
      <c r="FYJ61" s="112"/>
      <c r="FYK61" s="112"/>
      <c r="FYL61" s="112"/>
      <c r="FYM61" s="112"/>
      <c r="FYN61" s="112"/>
      <c r="FYO61" s="112"/>
      <c r="FYP61" s="112"/>
      <c r="FYQ61" s="112"/>
      <c r="FYR61" s="112"/>
      <c r="FYS61" s="112"/>
      <c r="FYT61" s="112"/>
      <c r="FYU61" s="112"/>
      <c r="FYV61" s="112"/>
      <c r="FYW61" s="112"/>
      <c r="FYX61" s="112"/>
      <c r="FYY61" s="112"/>
      <c r="FYZ61" s="112"/>
      <c r="FZA61" s="112"/>
      <c r="FZB61" s="112"/>
      <c r="FZC61" s="112"/>
      <c r="FZD61" s="112"/>
      <c r="FZE61" s="112"/>
      <c r="FZF61" s="112"/>
      <c r="FZG61" s="112"/>
      <c r="FZH61" s="112"/>
      <c r="FZI61" s="112"/>
      <c r="FZJ61" s="112"/>
      <c r="FZK61" s="112"/>
      <c r="FZL61" s="112"/>
      <c r="FZM61" s="112"/>
      <c r="FZN61" s="112"/>
      <c r="FZO61" s="112"/>
      <c r="FZP61" s="112"/>
      <c r="FZQ61" s="112"/>
      <c r="FZR61" s="112"/>
      <c r="FZS61" s="112"/>
      <c r="FZT61" s="112"/>
      <c r="FZU61" s="112"/>
      <c r="FZV61" s="112"/>
      <c r="FZW61" s="112"/>
      <c r="FZX61" s="112"/>
      <c r="FZY61" s="112"/>
      <c r="FZZ61" s="112"/>
      <c r="GAA61" s="112"/>
      <c r="GAB61" s="112"/>
      <c r="GAC61" s="112"/>
      <c r="GAD61" s="112"/>
      <c r="GAE61" s="112"/>
      <c r="GAF61" s="112"/>
      <c r="GAG61" s="112"/>
      <c r="GAH61" s="112"/>
      <c r="GAI61" s="112"/>
      <c r="GAJ61" s="112"/>
      <c r="GAK61" s="112"/>
      <c r="GAL61" s="112"/>
      <c r="GAM61" s="112"/>
      <c r="GAN61" s="112"/>
      <c r="GAO61" s="112"/>
      <c r="GAP61" s="112"/>
      <c r="GAQ61" s="112"/>
      <c r="GAR61" s="112"/>
      <c r="GAS61" s="112"/>
      <c r="GAT61" s="112"/>
      <c r="GAU61" s="112"/>
      <c r="GAV61" s="112"/>
      <c r="GAW61" s="112"/>
      <c r="GAX61" s="112"/>
      <c r="GAY61" s="112"/>
      <c r="GAZ61" s="112"/>
      <c r="GBA61" s="112"/>
      <c r="GBB61" s="112"/>
      <c r="GBC61" s="112"/>
      <c r="GBD61" s="112"/>
      <c r="GBE61" s="112"/>
      <c r="GBF61" s="112"/>
      <c r="GBG61" s="112"/>
      <c r="GBH61" s="112"/>
      <c r="GBI61" s="112"/>
      <c r="GBJ61" s="112"/>
      <c r="GBK61" s="112"/>
      <c r="GBL61" s="112"/>
      <c r="GBM61" s="112"/>
      <c r="GBN61" s="112"/>
      <c r="GBO61" s="112"/>
      <c r="GBP61" s="112"/>
      <c r="GBQ61" s="112"/>
      <c r="GBR61" s="112"/>
      <c r="GBS61" s="112"/>
      <c r="GBT61" s="112"/>
      <c r="GBU61" s="112"/>
      <c r="GBV61" s="112"/>
      <c r="GBW61" s="112"/>
      <c r="GBX61" s="112"/>
      <c r="GBY61" s="112"/>
      <c r="GBZ61" s="112"/>
      <c r="GCA61" s="112"/>
      <c r="GCB61" s="112"/>
      <c r="GCC61" s="112"/>
      <c r="GCD61" s="112"/>
      <c r="GCE61" s="112"/>
      <c r="GCF61" s="112"/>
      <c r="GCG61" s="112"/>
      <c r="GCH61" s="112"/>
      <c r="GCI61" s="112"/>
      <c r="GCJ61" s="112"/>
      <c r="GCK61" s="112"/>
      <c r="GCL61" s="112"/>
      <c r="GCM61" s="112"/>
      <c r="GCN61" s="112"/>
      <c r="GCO61" s="112"/>
      <c r="GCP61" s="112"/>
      <c r="GCQ61" s="112"/>
      <c r="GCR61" s="112"/>
      <c r="GCS61" s="112"/>
      <c r="GCT61" s="112"/>
      <c r="GCU61" s="112"/>
      <c r="GCV61" s="112"/>
      <c r="GCW61" s="112"/>
      <c r="GCX61" s="112"/>
      <c r="GCY61" s="112"/>
      <c r="GCZ61" s="112"/>
      <c r="GDA61" s="112"/>
      <c r="GDB61" s="112"/>
      <c r="GDC61" s="112"/>
      <c r="GDD61" s="112"/>
      <c r="GDE61" s="112"/>
      <c r="GDF61" s="112"/>
      <c r="GDG61" s="112"/>
      <c r="GDH61" s="112"/>
      <c r="GDI61" s="112"/>
      <c r="GDJ61" s="112"/>
      <c r="GDK61" s="112"/>
      <c r="GDL61" s="112"/>
      <c r="GDM61" s="112"/>
      <c r="GDN61" s="112"/>
      <c r="GDO61" s="112"/>
      <c r="GDP61" s="112"/>
      <c r="GDQ61" s="112"/>
      <c r="GDR61" s="112"/>
      <c r="GDS61" s="112"/>
      <c r="GDT61" s="112"/>
      <c r="GDU61" s="112"/>
      <c r="GDV61" s="112"/>
      <c r="GDW61" s="112"/>
      <c r="GDX61" s="112"/>
      <c r="GDY61" s="112"/>
      <c r="GDZ61" s="112"/>
      <c r="GEA61" s="112"/>
      <c r="GEB61" s="112"/>
      <c r="GEC61" s="112"/>
      <c r="GED61" s="112"/>
      <c r="GEE61" s="112"/>
      <c r="GEF61" s="112"/>
      <c r="GEG61" s="112"/>
      <c r="GEH61" s="112"/>
      <c r="GEI61" s="112"/>
      <c r="GEJ61" s="112"/>
      <c r="GEK61" s="112"/>
      <c r="GEL61" s="112"/>
      <c r="GEM61" s="112"/>
      <c r="GEN61" s="112"/>
      <c r="GEO61" s="112"/>
      <c r="GEP61" s="112"/>
      <c r="GEQ61" s="112"/>
      <c r="GER61" s="112"/>
      <c r="GES61" s="112"/>
      <c r="GET61" s="112"/>
      <c r="GEU61" s="112"/>
      <c r="GEV61" s="112"/>
      <c r="GEW61" s="112"/>
      <c r="GEX61" s="112"/>
      <c r="GEY61" s="112"/>
      <c r="GEZ61" s="112"/>
      <c r="GFA61" s="112"/>
      <c r="GFB61" s="112"/>
      <c r="GFC61" s="112"/>
      <c r="GFD61" s="112"/>
      <c r="GFE61" s="112"/>
      <c r="GFF61" s="112"/>
      <c r="GFG61" s="112"/>
      <c r="GFH61" s="112"/>
      <c r="GFI61" s="112"/>
      <c r="GFJ61" s="112"/>
      <c r="GFK61" s="112"/>
      <c r="GFL61" s="112"/>
      <c r="GFM61" s="112"/>
      <c r="GFN61" s="112"/>
      <c r="GFO61" s="112"/>
      <c r="GFP61" s="112"/>
      <c r="GFQ61" s="112"/>
      <c r="GFR61" s="112"/>
      <c r="GFS61" s="112"/>
      <c r="GFT61" s="112"/>
      <c r="GFU61" s="112"/>
      <c r="GFV61" s="112"/>
      <c r="GFW61" s="112"/>
      <c r="GFX61" s="112"/>
      <c r="GFY61" s="112"/>
      <c r="GFZ61" s="112"/>
      <c r="GGA61" s="112"/>
      <c r="GGB61" s="112"/>
      <c r="GGC61" s="112"/>
      <c r="GGD61" s="112"/>
      <c r="GGE61" s="112"/>
      <c r="GGF61" s="112"/>
      <c r="GGG61" s="112"/>
      <c r="GGH61" s="112"/>
      <c r="GGI61" s="112"/>
      <c r="GGJ61" s="112"/>
      <c r="GGK61" s="112"/>
      <c r="GGL61" s="112"/>
      <c r="GGM61" s="112"/>
      <c r="GGN61" s="112"/>
      <c r="GGO61" s="112"/>
      <c r="GGP61" s="112"/>
      <c r="GGQ61" s="112"/>
      <c r="GGR61" s="112"/>
      <c r="GGS61" s="112"/>
      <c r="GGT61" s="112"/>
      <c r="GGU61" s="112"/>
      <c r="GGV61" s="112"/>
      <c r="GGW61" s="112"/>
      <c r="GGX61" s="112"/>
      <c r="GGY61" s="112"/>
      <c r="GGZ61" s="112"/>
      <c r="GHA61" s="112"/>
      <c r="GHB61" s="112"/>
      <c r="GHC61" s="112"/>
      <c r="GHD61" s="112"/>
      <c r="GHE61" s="112"/>
      <c r="GHF61" s="112"/>
      <c r="GHG61" s="112"/>
      <c r="GHH61" s="112"/>
      <c r="GHI61" s="112"/>
      <c r="GHJ61" s="112"/>
      <c r="GHK61" s="112"/>
      <c r="GHL61" s="112"/>
      <c r="GHM61" s="112"/>
      <c r="GHN61" s="112"/>
      <c r="GHO61" s="112"/>
      <c r="GHP61" s="112"/>
      <c r="GHQ61" s="112"/>
      <c r="GHR61" s="112"/>
      <c r="GHS61" s="112"/>
      <c r="GHT61" s="112"/>
      <c r="GHU61" s="112"/>
      <c r="GHV61" s="112"/>
      <c r="GHW61" s="112"/>
      <c r="GHX61" s="112"/>
      <c r="GHY61" s="112"/>
      <c r="GHZ61" s="112"/>
      <c r="GIA61" s="112"/>
      <c r="GIB61" s="112"/>
      <c r="GIC61" s="112"/>
      <c r="GID61" s="112"/>
      <c r="GIE61" s="112"/>
      <c r="GIF61" s="112"/>
      <c r="GIG61" s="112"/>
      <c r="GIH61" s="112"/>
      <c r="GII61" s="112"/>
      <c r="GIJ61" s="112"/>
      <c r="GIK61" s="112"/>
      <c r="GIL61" s="112"/>
      <c r="GIM61" s="112"/>
      <c r="GIN61" s="112"/>
      <c r="GIO61" s="112"/>
      <c r="GIP61" s="112"/>
      <c r="GIQ61" s="112"/>
      <c r="GIR61" s="112"/>
      <c r="GIS61" s="112"/>
      <c r="GIT61" s="112"/>
      <c r="GIU61" s="112"/>
      <c r="GIV61" s="112"/>
      <c r="GIW61" s="112"/>
      <c r="GIX61" s="112"/>
      <c r="GIY61" s="112"/>
      <c r="GIZ61" s="112"/>
      <c r="GJA61" s="112"/>
      <c r="GJB61" s="112"/>
      <c r="GJC61" s="112"/>
      <c r="GJD61" s="112"/>
      <c r="GJE61" s="112"/>
      <c r="GJF61" s="112"/>
      <c r="GJG61" s="112"/>
      <c r="GJH61" s="112"/>
      <c r="GJI61" s="112"/>
      <c r="GJJ61" s="112"/>
      <c r="GJK61" s="112"/>
      <c r="GJL61" s="112"/>
      <c r="GJM61" s="112"/>
      <c r="GJN61" s="112"/>
      <c r="GJO61" s="112"/>
      <c r="GJP61" s="112"/>
      <c r="GJQ61" s="112"/>
      <c r="GJR61" s="112"/>
      <c r="GJS61" s="112"/>
      <c r="GJT61" s="112"/>
      <c r="GJU61" s="112"/>
      <c r="GJV61" s="112"/>
      <c r="GJW61" s="112"/>
      <c r="GJX61" s="112"/>
      <c r="GJY61" s="112"/>
      <c r="GJZ61" s="112"/>
      <c r="GKA61" s="112"/>
      <c r="GKB61" s="112"/>
      <c r="GKC61" s="112"/>
      <c r="GKD61" s="112"/>
      <c r="GKE61" s="112"/>
      <c r="GKF61" s="112"/>
      <c r="GKG61" s="112"/>
      <c r="GKH61" s="112"/>
      <c r="GKI61" s="112"/>
      <c r="GKJ61" s="112"/>
      <c r="GKK61" s="112"/>
      <c r="GKL61" s="112"/>
      <c r="GKM61" s="112"/>
      <c r="GKN61" s="112"/>
      <c r="GKO61" s="112"/>
      <c r="GKP61" s="112"/>
      <c r="GKQ61" s="112"/>
      <c r="GKR61" s="112"/>
      <c r="GKS61" s="112"/>
      <c r="GKT61" s="112"/>
      <c r="GKU61" s="112"/>
      <c r="GKV61" s="112"/>
      <c r="GKW61" s="112"/>
      <c r="GKX61" s="112"/>
      <c r="GKY61" s="112"/>
      <c r="GKZ61" s="112"/>
      <c r="GLA61" s="112"/>
      <c r="GLB61" s="112"/>
      <c r="GLC61" s="112"/>
      <c r="GLD61" s="112"/>
      <c r="GLE61" s="112"/>
      <c r="GLF61" s="112"/>
      <c r="GLG61" s="112"/>
      <c r="GLH61" s="112"/>
      <c r="GLI61" s="112"/>
      <c r="GLJ61" s="112"/>
      <c r="GLK61" s="112"/>
      <c r="GLL61" s="112"/>
      <c r="GLM61" s="112"/>
      <c r="GLN61" s="112"/>
      <c r="GLO61" s="112"/>
      <c r="GLP61" s="112"/>
      <c r="GLQ61" s="112"/>
      <c r="GLR61" s="112"/>
      <c r="GLS61" s="112"/>
      <c r="GLT61" s="112"/>
      <c r="GLU61" s="112"/>
      <c r="GLV61" s="112"/>
      <c r="GLW61" s="112"/>
      <c r="GLX61" s="112"/>
      <c r="GLY61" s="112"/>
      <c r="GLZ61" s="112"/>
      <c r="GMA61" s="112"/>
      <c r="GMB61" s="112"/>
      <c r="GMC61" s="112"/>
      <c r="GMD61" s="112"/>
      <c r="GME61" s="112"/>
      <c r="GMF61" s="112"/>
      <c r="GMG61" s="112"/>
      <c r="GMH61" s="112"/>
      <c r="GMI61" s="112"/>
      <c r="GMJ61" s="112"/>
      <c r="GMK61" s="112"/>
      <c r="GML61" s="112"/>
      <c r="GMM61" s="112"/>
      <c r="GMN61" s="112"/>
      <c r="GMO61" s="112"/>
      <c r="GMP61" s="112"/>
      <c r="GMQ61" s="112"/>
      <c r="GMR61" s="112"/>
      <c r="GMS61" s="112"/>
      <c r="GMT61" s="112"/>
      <c r="GMU61" s="112"/>
      <c r="GMV61" s="112"/>
      <c r="GMW61" s="112"/>
      <c r="GMX61" s="112"/>
      <c r="GMY61" s="112"/>
      <c r="GMZ61" s="112"/>
      <c r="GNA61" s="112"/>
      <c r="GNB61" s="112"/>
      <c r="GNC61" s="112"/>
      <c r="GND61" s="112"/>
      <c r="GNE61" s="112"/>
      <c r="GNF61" s="112"/>
      <c r="GNG61" s="112"/>
      <c r="GNH61" s="112"/>
      <c r="GNI61" s="112"/>
      <c r="GNJ61" s="112"/>
      <c r="GNK61" s="112"/>
      <c r="GNL61" s="112"/>
      <c r="GNM61" s="112"/>
      <c r="GNN61" s="112"/>
      <c r="GNO61" s="112"/>
      <c r="GNP61" s="112"/>
      <c r="GNQ61" s="112"/>
      <c r="GNR61" s="112"/>
      <c r="GNS61" s="112"/>
      <c r="GNT61" s="112"/>
      <c r="GNU61" s="112"/>
      <c r="GNV61" s="112"/>
      <c r="GNW61" s="112"/>
      <c r="GNX61" s="112"/>
      <c r="GNY61" s="112"/>
      <c r="GNZ61" s="112"/>
      <c r="GOA61" s="112"/>
      <c r="GOB61" s="112"/>
      <c r="GOC61" s="112"/>
      <c r="GOD61" s="112"/>
      <c r="GOE61" s="112"/>
      <c r="GOF61" s="112"/>
      <c r="GOG61" s="112"/>
      <c r="GOH61" s="112"/>
      <c r="GOI61" s="112"/>
      <c r="GOJ61" s="112"/>
      <c r="GOK61" s="112"/>
      <c r="GOL61" s="112"/>
      <c r="GOM61" s="112"/>
      <c r="GON61" s="112"/>
      <c r="GOO61" s="112"/>
      <c r="GOP61" s="112"/>
      <c r="GOQ61" s="112"/>
      <c r="GOR61" s="112"/>
      <c r="GOS61" s="112"/>
      <c r="GOT61" s="112"/>
      <c r="GOU61" s="112"/>
      <c r="GOV61" s="112"/>
      <c r="GOW61" s="112"/>
      <c r="GOX61" s="112"/>
      <c r="GOY61" s="112"/>
      <c r="GOZ61" s="112"/>
      <c r="GPA61" s="112"/>
      <c r="GPB61" s="112"/>
      <c r="GPC61" s="112"/>
      <c r="GPD61" s="112"/>
      <c r="GPE61" s="112"/>
      <c r="GPF61" s="112"/>
      <c r="GPG61" s="112"/>
      <c r="GPH61" s="112"/>
      <c r="GPI61" s="112"/>
      <c r="GPJ61" s="112"/>
      <c r="GPK61" s="112"/>
      <c r="GPL61" s="112"/>
      <c r="GPM61" s="112"/>
      <c r="GPN61" s="112"/>
      <c r="GPO61" s="112"/>
      <c r="GPP61" s="112"/>
      <c r="GPQ61" s="112"/>
      <c r="GPR61" s="112"/>
      <c r="GPS61" s="112"/>
      <c r="GPT61" s="112"/>
      <c r="GPU61" s="112"/>
      <c r="GPV61" s="112"/>
      <c r="GPW61" s="112"/>
      <c r="GPX61" s="112"/>
      <c r="GPY61" s="112"/>
      <c r="GPZ61" s="112"/>
      <c r="GQA61" s="112"/>
      <c r="GQB61" s="112"/>
      <c r="GQC61" s="112"/>
      <c r="GQD61" s="112"/>
      <c r="GQE61" s="112"/>
      <c r="GQF61" s="112"/>
      <c r="GQG61" s="112"/>
      <c r="GQH61" s="112"/>
      <c r="GQI61" s="112"/>
      <c r="GQJ61" s="112"/>
      <c r="GQK61" s="112"/>
      <c r="GQL61" s="112"/>
      <c r="GQM61" s="112"/>
      <c r="GQN61" s="112"/>
      <c r="GQO61" s="112"/>
      <c r="GQP61" s="112"/>
      <c r="GQQ61" s="112"/>
      <c r="GQR61" s="112"/>
      <c r="GQS61" s="112"/>
      <c r="GQT61" s="112"/>
      <c r="GQU61" s="112"/>
      <c r="GQV61" s="112"/>
      <c r="GQW61" s="112"/>
      <c r="GQX61" s="112"/>
      <c r="GQY61" s="112"/>
      <c r="GQZ61" s="112"/>
      <c r="GRA61" s="112"/>
      <c r="GRB61" s="112"/>
      <c r="GRC61" s="112"/>
      <c r="GRD61" s="112"/>
      <c r="GRE61" s="112"/>
      <c r="GRF61" s="112"/>
      <c r="GRG61" s="112"/>
      <c r="GRH61" s="112"/>
      <c r="GRI61" s="112"/>
      <c r="GRJ61" s="112"/>
      <c r="GRK61" s="112"/>
      <c r="GRL61" s="112"/>
      <c r="GRM61" s="112"/>
      <c r="GRN61" s="112"/>
      <c r="GRO61" s="112"/>
      <c r="GRP61" s="112"/>
      <c r="GRQ61" s="112"/>
      <c r="GRR61" s="112"/>
      <c r="GRS61" s="112"/>
      <c r="GRT61" s="112"/>
      <c r="GRU61" s="112"/>
      <c r="GRV61" s="112"/>
      <c r="GRW61" s="112"/>
      <c r="GRX61" s="112"/>
      <c r="GRY61" s="112"/>
      <c r="GRZ61" s="112"/>
      <c r="GSA61" s="112"/>
      <c r="GSB61" s="112"/>
      <c r="GSC61" s="112"/>
      <c r="GSD61" s="112"/>
      <c r="GSE61" s="112"/>
      <c r="GSF61" s="112"/>
      <c r="GSG61" s="112"/>
      <c r="GSH61" s="112"/>
      <c r="GSI61" s="112"/>
      <c r="GSJ61" s="112"/>
      <c r="GSK61" s="112"/>
      <c r="GSL61" s="112"/>
      <c r="GSM61" s="112"/>
      <c r="GSN61" s="112"/>
      <c r="GSO61" s="112"/>
      <c r="GSP61" s="112"/>
      <c r="GSQ61" s="112"/>
      <c r="GSR61" s="112"/>
      <c r="GSS61" s="112"/>
      <c r="GST61" s="112"/>
      <c r="GSU61" s="112"/>
      <c r="GSV61" s="112"/>
      <c r="GSW61" s="112"/>
      <c r="GSX61" s="112"/>
      <c r="GSY61" s="112"/>
      <c r="GSZ61" s="112"/>
      <c r="GTA61" s="112"/>
      <c r="GTB61" s="112"/>
      <c r="GTC61" s="112"/>
      <c r="GTD61" s="112"/>
      <c r="GTE61" s="112"/>
      <c r="GTF61" s="112"/>
      <c r="GTG61" s="112"/>
      <c r="GTH61" s="112"/>
      <c r="GTI61" s="112"/>
      <c r="GTJ61" s="112"/>
      <c r="GTK61" s="112"/>
      <c r="GTL61" s="112"/>
      <c r="GTM61" s="112"/>
      <c r="GTN61" s="112"/>
      <c r="GTO61" s="112"/>
      <c r="GTP61" s="112"/>
      <c r="GTQ61" s="112"/>
      <c r="GTR61" s="112"/>
      <c r="GTS61" s="112"/>
      <c r="GTT61" s="112"/>
      <c r="GTU61" s="112"/>
      <c r="GTV61" s="112"/>
      <c r="GTW61" s="112"/>
      <c r="GTX61" s="112"/>
      <c r="GTY61" s="112"/>
      <c r="GTZ61" s="112"/>
      <c r="GUA61" s="112"/>
      <c r="GUB61" s="112"/>
      <c r="GUC61" s="112"/>
      <c r="GUD61" s="112"/>
      <c r="GUE61" s="112"/>
      <c r="GUF61" s="112"/>
      <c r="GUG61" s="112"/>
      <c r="GUH61" s="112"/>
      <c r="GUI61" s="112"/>
      <c r="GUJ61" s="112"/>
      <c r="GUK61" s="112"/>
      <c r="GUL61" s="112"/>
      <c r="GUM61" s="112"/>
      <c r="GUN61" s="112"/>
      <c r="GUO61" s="112"/>
      <c r="GUP61" s="112"/>
      <c r="GUQ61" s="112"/>
      <c r="GUR61" s="112"/>
      <c r="GUS61" s="112"/>
      <c r="GUT61" s="112"/>
      <c r="GUU61" s="112"/>
      <c r="GUV61" s="112"/>
      <c r="GUW61" s="112"/>
      <c r="GUX61" s="112"/>
      <c r="GUY61" s="112"/>
      <c r="GUZ61" s="112"/>
      <c r="GVA61" s="112"/>
      <c r="GVB61" s="112"/>
      <c r="GVC61" s="112"/>
      <c r="GVD61" s="112"/>
      <c r="GVE61" s="112"/>
      <c r="GVF61" s="112"/>
      <c r="GVG61" s="112"/>
      <c r="GVH61" s="112"/>
      <c r="GVI61" s="112"/>
      <c r="GVJ61" s="112"/>
      <c r="GVK61" s="112"/>
      <c r="GVL61" s="112"/>
      <c r="GVM61" s="112"/>
      <c r="GVN61" s="112"/>
      <c r="GVO61" s="112"/>
      <c r="GVP61" s="112"/>
      <c r="GVQ61" s="112"/>
      <c r="GVR61" s="112"/>
      <c r="GVS61" s="112"/>
      <c r="GVT61" s="112"/>
      <c r="GVU61" s="112"/>
      <c r="GVV61" s="112"/>
      <c r="GVW61" s="112"/>
      <c r="GVX61" s="112"/>
      <c r="GVY61" s="112"/>
      <c r="GVZ61" s="112"/>
      <c r="GWA61" s="112"/>
      <c r="GWB61" s="112"/>
      <c r="GWC61" s="112"/>
      <c r="GWD61" s="112"/>
      <c r="GWE61" s="112"/>
      <c r="GWF61" s="112"/>
      <c r="GWG61" s="112"/>
      <c r="GWH61" s="112"/>
      <c r="GWI61" s="112"/>
      <c r="GWJ61" s="112"/>
      <c r="GWK61" s="112"/>
      <c r="GWL61" s="112"/>
      <c r="GWM61" s="112"/>
      <c r="GWN61" s="112"/>
      <c r="GWO61" s="112"/>
      <c r="GWP61" s="112"/>
      <c r="GWQ61" s="112"/>
      <c r="GWR61" s="112"/>
      <c r="GWS61" s="112"/>
      <c r="GWT61" s="112"/>
      <c r="GWU61" s="112"/>
      <c r="GWV61" s="112"/>
      <c r="GWW61" s="112"/>
      <c r="GWX61" s="112"/>
      <c r="GWY61" s="112"/>
      <c r="GWZ61" s="112"/>
      <c r="GXA61" s="112"/>
      <c r="GXB61" s="112"/>
      <c r="GXC61" s="112"/>
      <c r="GXD61" s="112"/>
      <c r="GXE61" s="112"/>
      <c r="GXF61" s="112"/>
      <c r="GXG61" s="112"/>
      <c r="GXH61" s="112"/>
      <c r="GXI61" s="112"/>
      <c r="GXJ61" s="112"/>
      <c r="GXK61" s="112"/>
      <c r="GXL61" s="112"/>
      <c r="GXM61" s="112"/>
      <c r="GXN61" s="112"/>
      <c r="GXO61" s="112"/>
      <c r="GXP61" s="112"/>
      <c r="GXQ61" s="112"/>
      <c r="GXR61" s="112"/>
      <c r="GXS61" s="112"/>
      <c r="GXT61" s="112"/>
      <c r="GXU61" s="112"/>
      <c r="GXV61" s="112"/>
      <c r="GXW61" s="112"/>
      <c r="GXX61" s="112"/>
      <c r="GXY61" s="112"/>
      <c r="GXZ61" s="112"/>
      <c r="GYA61" s="112"/>
      <c r="GYB61" s="112"/>
      <c r="GYC61" s="112"/>
      <c r="GYD61" s="112"/>
      <c r="GYE61" s="112"/>
      <c r="GYF61" s="112"/>
      <c r="GYG61" s="112"/>
      <c r="GYH61" s="112"/>
      <c r="GYI61" s="112"/>
      <c r="GYJ61" s="112"/>
      <c r="GYK61" s="112"/>
      <c r="GYL61" s="112"/>
      <c r="GYM61" s="112"/>
      <c r="GYN61" s="112"/>
      <c r="GYO61" s="112"/>
      <c r="GYP61" s="112"/>
      <c r="GYQ61" s="112"/>
      <c r="GYR61" s="112"/>
      <c r="GYS61" s="112"/>
      <c r="GYT61" s="112"/>
      <c r="GYU61" s="112"/>
      <c r="GYV61" s="112"/>
      <c r="GYW61" s="112"/>
      <c r="GYX61" s="112"/>
      <c r="GYY61" s="112"/>
      <c r="GYZ61" s="112"/>
      <c r="GZA61" s="112"/>
      <c r="GZB61" s="112"/>
      <c r="GZC61" s="112"/>
      <c r="GZD61" s="112"/>
      <c r="GZE61" s="112"/>
      <c r="GZF61" s="112"/>
      <c r="GZG61" s="112"/>
      <c r="GZH61" s="112"/>
      <c r="GZI61" s="112"/>
      <c r="GZJ61" s="112"/>
      <c r="GZK61" s="112"/>
      <c r="GZL61" s="112"/>
      <c r="GZM61" s="112"/>
      <c r="GZN61" s="112"/>
      <c r="GZO61" s="112"/>
      <c r="GZP61" s="112"/>
      <c r="GZQ61" s="112"/>
      <c r="GZR61" s="112"/>
      <c r="GZS61" s="112"/>
      <c r="GZT61" s="112"/>
      <c r="GZU61" s="112"/>
      <c r="GZV61" s="112"/>
      <c r="GZW61" s="112"/>
      <c r="GZX61" s="112"/>
      <c r="GZY61" s="112"/>
      <c r="GZZ61" s="112"/>
      <c r="HAA61" s="112"/>
      <c r="HAB61" s="112"/>
      <c r="HAC61" s="112"/>
      <c r="HAD61" s="112"/>
      <c r="HAE61" s="112"/>
      <c r="HAF61" s="112"/>
      <c r="HAG61" s="112"/>
      <c r="HAH61" s="112"/>
      <c r="HAI61" s="112"/>
      <c r="HAJ61" s="112"/>
      <c r="HAK61" s="112"/>
      <c r="HAL61" s="112"/>
      <c r="HAM61" s="112"/>
      <c r="HAN61" s="112"/>
      <c r="HAO61" s="112"/>
      <c r="HAP61" s="112"/>
      <c r="HAQ61" s="112"/>
      <c r="HAR61" s="112"/>
      <c r="HAS61" s="112"/>
      <c r="HAT61" s="112"/>
      <c r="HAU61" s="112"/>
      <c r="HAV61" s="112"/>
      <c r="HAW61" s="112"/>
      <c r="HAX61" s="112"/>
      <c r="HAY61" s="112"/>
      <c r="HAZ61" s="112"/>
      <c r="HBA61" s="112"/>
      <c r="HBB61" s="112"/>
      <c r="HBC61" s="112"/>
      <c r="HBD61" s="112"/>
      <c r="HBE61" s="112"/>
      <c r="HBF61" s="112"/>
      <c r="HBG61" s="112"/>
      <c r="HBH61" s="112"/>
      <c r="HBI61" s="112"/>
      <c r="HBJ61" s="112"/>
      <c r="HBK61" s="112"/>
      <c r="HBL61" s="112"/>
      <c r="HBM61" s="112"/>
      <c r="HBN61" s="112"/>
      <c r="HBO61" s="112"/>
      <c r="HBP61" s="112"/>
      <c r="HBQ61" s="112"/>
      <c r="HBR61" s="112"/>
      <c r="HBS61" s="112"/>
      <c r="HBT61" s="112"/>
      <c r="HBU61" s="112"/>
      <c r="HBV61" s="112"/>
      <c r="HBW61" s="112"/>
      <c r="HBX61" s="112"/>
      <c r="HBY61" s="112"/>
      <c r="HBZ61" s="112"/>
      <c r="HCA61" s="112"/>
      <c r="HCB61" s="112"/>
      <c r="HCC61" s="112"/>
      <c r="HCD61" s="112"/>
      <c r="HCE61" s="112"/>
      <c r="HCF61" s="112"/>
      <c r="HCG61" s="112"/>
      <c r="HCH61" s="112"/>
      <c r="HCI61" s="112"/>
      <c r="HCJ61" s="112"/>
      <c r="HCK61" s="112"/>
      <c r="HCL61" s="112"/>
      <c r="HCM61" s="112"/>
      <c r="HCN61" s="112"/>
      <c r="HCO61" s="112"/>
      <c r="HCP61" s="112"/>
      <c r="HCQ61" s="112"/>
      <c r="HCR61" s="112"/>
      <c r="HCS61" s="112"/>
      <c r="HCT61" s="112"/>
      <c r="HCU61" s="112"/>
      <c r="HCV61" s="112"/>
      <c r="HCW61" s="112"/>
      <c r="HCX61" s="112"/>
      <c r="HCY61" s="112"/>
      <c r="HCZ61" s="112"/>
      <c r="HDA61" s="112"/>
      <c r="HDB61" s="112"/>
      <c r="HDC61" s="112"/>
      <c r="HDD61" s="112"/>
      <c r="HDE61" s="112"/>
      <c r="HDF61" s="112"/>
      <c r="HDG61" s="112"/>
      <c r="HDH61" s="112"/>
      <c r="HDI61" s="112"/>
      <c r="HDJ61" s="112"/>
      <c r="HDK61" s="112"/>
      <c r="HDL61" s="112"/>
      <c r="HDM61" s="112"/>
      <c r="HDN61" s="112"/>
      <c r="HDO61" s="112"/>
      <c r="HDP61" s="112"/>
      <c r="HDQ61" s="112"/>
      <c r="HDR61" s="112"/>
      <c r="HDS61" s="112"/>
      <c r="HDT61" s="112"/>
      <c r="HDU61" s="112"/>
      <c r="HDV61" s="112"/>
      <c r="HDW61" s="112"/>
      <c r="HDX61" s="112"/>
      <c r="HDY61" s="112"/>
      <c r="HDZ61" s="112"/>
      <c r="HEA61" s="112"/>
      <c r="HEB61" s="112"/>
      <c r="HEC61" s="112"/>
      <c r="HED61" s="112"/>
      <c r="HEE61" s="112"/>
      <c r="HEF61" s="112"/>
      <c r="HEG61" s="112"/>
      <c r="HEH61" s="112"/>
      <c r="HEI61" s="112"/>
      <c r="HEJ61" s="112"/>
      <c r="HEK61" s="112"/>
      <c r="HEL61" s="112"/>
      <c r="HEM61" s="112"/>
      <c r="HEN61" s="112"/>
      <c r="HEO61" s="112"/>
      <c r="HEP61" s="112"/>
      <c r="HEQ61" s="112"/>
      <c r="HER61" s="112"/>
      <c r="HES61" s="112"/>
      <c r="HET61" s="112"/>
      <c r="HEU61" s="112"/>
      <c r="HEV61" s="112"/>
      <c r="HEW61" s="112"/>
      <c r="HEX61" s="112"/>
      <c r="HEY61" s="112"/>
      <c r="HEZ61" s="112"/>
      <c r="HFA61" s="112"/>
      <c r="HFB61" s="112"/>
      <c r="HFC61" s="112"/>
      <c r="HFD61" s="112"/>
      <c r="HFE61" s="112"/>
      <c r="HFF61" s="112"/>
      <c r="HFG61" s="112"/>
      <c r="HFH61" s="112"/>
      <c r="HFI61" s="112"/>
      <c r="HFJ61" s="112"/>
      <c r="HFK61" s="112"/>
      <c r="HFL61" s="112"/>
      <c r="HFM61" s="112"/>
      <c r="HFN61" s="112"/>
      <c r="HFO61" s="112"/>
      <c r="HFP61" s="112"/>
      <c r="HFQ61" s="112"/>
      <c r="HFR61" s="112"/>
      <c r="HFS61" s="112"/>
      <c r="HFT61" s="112"/>
      <c r="HFU61" s="112"/>
      <c r="HFV61" s="112"/>
      <c r="HFW61" s="112"/>
      <c r="HFX61" s="112"/>
      <c r="HFY61" s="112"/>
      <c r="HFZ61" s="112"/>
      <c r="HGA61" s="112"/>
      <c r="HGB61" s="112"/>
      <c r="HGC61" s="112"/>
      <c r="HGD61" s="112"/>
      <c r="HGE61" s="112"/>
      <c r="HGF61" s="112"/>
      <c r="HGG61" s="112"/>
      <c r="HGH61" s="112"/>
      <c r="HGI61" s="112"/>
      <c r="HGJ61" s="112"/>
      <c r="HGK61" s="112"/>
      <c r="HGL61" s="112"/>
      <c r="HGM61" s="112"/>
      <c r="HGN61" s="112"/>
      <c r="HGO61" s="112"/>
      <c r="HGP61" s="112"/>
      <c r="HGQ61" s="112"/>
      <c r="HGR61" s="112"/>
      <c r="HGS61" s="112"/>
      <c r="HGT61" s="112"/>
      <c r="HGU61" s="112"/>
      <c r="HGV61" s="112"/>
      <c r="HGW61" s="112"/>
      <c r="HGX61" s="112"/>
      <c r="HGY61" s="112"/>
      <c r="HGZ61" s="112"/>
      <c r="HHA61" s="112"/>
      <c r="HHB61" s="112"/>
      <c r="HHC61" s="112"/>
      <c r="HHD61" s="112"/>
      <c r="HHE61" s="112"/>
      <c r="HHF61" s="112"/>
      <c r="HHG61" s="112"/>
      <c r="HHH61" s="112"/>
      <c r="HHI61" s="112"/>
      <c r="HHJ61" s="112"/>
      <c r="HHK61" s="112"/>
      <c r="HHL61" s="112"/>
      <c r="HHM61" s="112"/>
      <c r="HHN61" s="112"/>
      <c r="HHO61" s="112"/>
      <c r="HHP61" s="112"/>
      <c r="HHQ61" s="112"/>
      <c r="HHR61" s="112"/>
      <c r="HHS61" s="112"/>
      <c r="HHT61" s="112"/>
      <c r="HHU61" s="112"/>
      <c r="HHV61" s="112"/>
      <c r="HHW61" s="112"/>
      <c r="HHX61" s="112"/>
      <c r="HHY61" s="112"/>
      <c r="HHZ61" s="112"/>
      <c r="HIA61" s="112"/>
      <c r="HIB61" s="112"/>
      <c r="HIC61" s="112"/>
      <c r="HID61" s="112"/>
      <c r="HIE61" s="112"/>
      <c r="HIF61" s="112"/>
      <c r="HIG61" s="112"/>
      <c r="HIH61" s="112"/>
      <c r="HII61" s="112"/>
      <c r="HIJ61" s="112"/>
      <c r="HIK61" s="112"/>
      <c r="HIL61" s="112"/>
      <c r="HIM61" s="112"/>
      <c r="HIN61" s="112"/>
      <c r="HIO61" s="112"/>
      <c r="HIP61" s="112"/>
      <c r="HIQ61" s="112"/>
      <c r="HIR61" s="112"/>
      <c r="HIS61" s="112"/>
      <c r="HIT61" s="112"/>
      <c r="HIU61" s="112"/>
      <c r="HIV61" s="112"/>
      <c r="HIW61" s="112"/>
      <c r="HIX61" s="112"/>
      <c r="HIY61" s="112"/>
      <c r="HIZ61" s="112"/>
      <c r="HJA61" s="112"/>
      <c r="HJB61" s="112"/>
      <c r="HJC61" s="112"/>
      <c r="HJD61" s="112"/>
      <c r="HJE61" s="112"/>
      <c r="HJF61" s="112"/>
      <c r="HJG61" s="112"/>
      <c r="HJH61" s="112"/>
      <c r="HJI61" s="112"/>
      <c r="HJJ61" s="112"/>
      <c r="HJK61" s="112"/>
      <c r="HJL61" s="112"/>
      <c r="HJM61" s="112"/>
      <c r="HJN61" s="112"/>
      <c r="HJO61" s="112"/>
      <c r="HJP61" s="112"/>
      <c r="HJQ61" s="112"/>
      <c r="HJR61" s="112"/>
      <c r="HJS61" s="112"/>
      <c r="HJT61" s="112"/>
      <c r="HJU61" s="112"/>
      <c r="HJV61" s="112"/>
      <c r="HJW61" s="112"/>
      <c r="HJX61" s="112"/>
      <c r="HJY61" s="112"/>
      <c r="HJZ61" s="112"/>
      <c r="HKA61" s="112"/>
      <c r="HKB61" s="112"/>
      <c r="HKC61" s="112"/>
      <c r="HKD61" s="112"/>
      <c r="HKE61" s="112"/>
      <c r="HKF61" s="112"/>
      <c r="HKG61" s="112"/>
      <c r="HKH61" s="112"/>
      <c r="HKI61" s="112"/>
      <c r="HKJ61" s="112"/>
      <c r="HKK61" s="112"/>
      <c r="HKL61" s="112"/>
      <c r="HKM61" s="112"/>
      <c r="HKN61" s="112"/>
      <c r="HKO61" s="112"/>
      <c r="HKP61" s="112"/>
      <c r="HKQ61" s="112"/>
      <c r="HKR61" s="112"/>
      <c r="HKS61" s="112"/>
      <c r="HKT61" s="112"/>
      <c r="HKU61" s="112"/>
      <c r="HKV61" s="112"/>
      <c r="HKW61" s="112"/>
      <c r="HKX61" s="112"/>
      <c r="HKY61" s="112"/>
      <c r="HKZ61" s="112"/>
      <c r="HLA61" s="112"/>
      <c r="HLB61" s="112"/>
      <c r="HLC61" s="112"/>
      <c r="HLD61" s="112"/>
      <c r="HLE61" s="112"/>
      <c r="HLF61" s="112"/>
      <c r="HLG61" s="112"/>
      <c r="HLH61" s="112"/>
      <c r="HLI61" s="112"/>
      <c r="HLJ61" s="112"/>
      <c r="HLK61" s="112"/>
      <c r="HLL61" s="112"/>
      <c r="HLM61" s="112"/>
      <c r="HLN61" s="112"/>
      <c r="HLO61" s="112"/>
      <c r="HLP61" s="112"/>
      <c r="HLQ61" s="112"/>
      <c r="HLR61" s="112"/>
      <c r="HLS61" s="112"/>
      <c r="HLT61" s="112"/>
      <c r="HLU61" s="112"/>
      <c r="HLV61" s="112"/>
      <c r="HLW61" s="112"/>
      <c r="HLX61" s="112"/>
      <c r="HLY61" s="112"/>
      <c r="HLZ61" s="112"/>
      <c r="HMA61" s="112"/>
      <c r="HMB61" s="112"/>
      <c r="HMC61" s="112"/>
      <c r="HMD61" s="112"/>
      <c r="HME61" s="112"/>
      <c r="HMF61" s="112"/>
      <c r="HMG61" s="112"/>
      <c r="HMH61" s="112"/>
      <c r="HMI61" s="112"/>
      <c r="HMJ61" s="112"/>
      <c r="HMK61" s="112"/>
      <c r="HML61" s="112"/>
      <c r="HMM61" s="112"/>
      <c r="HMN61" s="112"/>
      <c r="HMO61" s="112"/>
      <c r="HMP61" s="112"/>
      <c r="HMQ61" s="112"/>
      <c r="HMR61" s="112"/>
      <c r="HMS61" s="112"/>
      <c r="HMT61" s="112"/>
      <c r="HMU61" s="112"/>
      <c r="HMV61" s="112"/>
      <c r="HMW61" s="112"/>
      <c r="HMX61" s="112"/>
      <c r="HMY61" s="112"/>
      <c r="HMZ61" s="112"/>
      <c r="HNA61" s="112"/>
      <c r="HNB61" s="112"/>
      <c r="HNC61" s="112"/>
      <c r="HND61" s="112"/>
      <c r="HNE61" s="112"/>
      <c r="HNF61" s="112"/>
      <c r="HNG61" s="112"/>
      <c r="HNH61" s="112"/>
      <c r="HNI61" s="112"/>
      <c r="HNJ61" s="112"/>
      <c r="HNK61" s="112"/>
      <c r="HNL61" s="112"/>
      <c r="HNM61" s="112"/>
      <c r="HNN61" s="112"/>
      <c r="HNO61" s="112"/>
      <c r="HNP61" s="112"/>
      <c r="HNQ61" s="112"/>
      <c r="HNR61" s="112"/>
      <c r="HNS61" s="112"/>
      <c r="HNT61" s="112"/>
      <c r="HNU61" s="112"/>
      <c r="HNV61" s="112"/>
      <c r="HNW61" s="112"/>
      <c r="HNX61" s="112"/>
      <c r="HNY61" s="112"/>
      <c r="HNZ61" s="112"/>
      <c r="HOA61" s="112"/>
      <c r="HOB61" s="112"/>
      <c r="HOC61" s="112"/>
      <c r="HOD61" s="112"/>
      <c r="HOE61" s="112"/>
      <c r="HOF61" s="112"/>
      <c r="HOG61" s="112"/>
      <c r="HOH61" s="112"/>
      <c r="HOI61" s="112"/>
      <c r="HOJ61" s="112"/>
      <c r="HOK61" s="112"/>
      <c r="HOL61" s="112"/>
      <c r="HOM61" s="112"/>
      <c r="HON61" s="112"/>
      <c r="HOO61" s="112"/>
      <c r="HOP61" s="112"/>
      <c r="HOQ61" s="112"/>
      <c r="HOR61" s="112"/>
      <c r="HOS61" s="112"/>
      <c r="HOT61" s="112"/>
      <c r="HOU61" s="112"/>
      <c r="HOV61" s="112"/>
      <c r="HOW61" s="112"/>
      <c r="HOX61" s="112"/>
      <c r="HOY61" s="112"/>
      <c r="HOZ61" s="112"/>
      <c r="HPA61" s="112"/>
      <c r="HPB61" s="112"/>
      <c r="HPC61" s="112"/>
      <c r="HPD61" s="112"/>
      <c r="HPE61" s="112"/>
      <c r="HPF61" s="112"/>
      <c r="HPG61" s="112"/>
      <c r="HPH61" s="112"/>
      <c r="HPI61" s="112"/>
      <c r="HPJ61" s="112"/>
      <c r="HPK61" s="112"/>
      <c r="HPL61" s="112"/>
      <c r="HPM61" s="112"/>
      <c r="HPN61" s="112"/>
      <c r="HPO61" s="112"/>
      <c r="HPP61" s="112"/>
      <c r="HPQ61" s="112"/>
      <c r="HPR61" s="112"/>
      <c r="HPS61" s="112"/>
      <c r="HPT61" s="112"/>
      <c r="HPU61" s="112"/>
      <c r="HPV61" s="112"/>
      <c r="HPW61" s="112"/>
      <c r="HPX61" s="112"/>
      <c r="HPY61" s="112"/>
      <c r="HPZ61" s="112"/>
      <c r="HQA61" s="112"/>
      <c r="HQB61" s="112"/>
      <c r="HQC61" s="112"/>
      <c r="HQD61" s="112"/>
      <c r="HQE61" s="112"/>
      <c r="HQF61" s="112"/>
      <c r="HQG61" s="112"/>
      <c r="HQH61" s="112"/>
      <c r="HQI61" s="112"/>
      <c r="HQJ61" s="112"/>
      <c r="HQK61" s="112"/>
      <c r="HQL61" s="112"/>
      <c r="HQM61" s="112"/>
      <c r="HQN61" s="112"/>
      <c r="HQO61" s="112"/>
      <c r="HQP61" s="112"/>
      <c r="HQQ61" s="112"/>
      <c r="HQR61" s="112"/>
      <c r="HQS61" s="112"/>
      <c r="HQT61" s="112"/>
      <c r="HQU61" s="112"/>
      <c r="HQV61" s="112"/>
      <c r="HQW61" s="112"/>
      <c r="HQX61" s="112"/>
      <c r="HQY61" s="112"/>
      <c r="HQZ61" s="112"/>
      <c r="HRA61" s="112"/>
      <c r="HRB61" s="112"/>
      <c r="HRC61" s="112"/>
      <c r="HRD61" s="112"/>
      <c r="HRE61" s="112"/>
      <c r="HRF61" s="112"/>
      <c r="HRG61" s="112"/>
      <c r="HRH61" s="112"/>
      <c r="HRI61" s="112"/>
      <c r="HRJ61" s="112"/>
      <c r="HRK61" s="112"/>
      <c r="HRL61" s="112"/>
      <c r="HRM61" s="112"/>
      <c r="HRN61" s="112"/>
      <c r="HRO61" s="112"/>
      <c r="HRP61" s="112"/>
      <c r="HRQ61" s="112"/>
      <c r="HRR61" s="112"/>
      <c r="HRS61" s="112"/>
      <c r="HRT61" s="112"/>
      <c r="HRU61" s="112"/>
      <c r="HRV61" s="112"/>
      <c r="HRW61" s="112"/>
      <c r="HRX61" s="112"/>
      <c r="HRY61" s="112"/>
      <c r="HRZ61" s="112"/>
      <c r="HSA61" s="112"/>
      <c r="HSB61" s="112"/>
      <c r="HSC61" s="112"/>
      <c r="HSD61" s="112"/>
      <c r="HSE61" s="112"/>
      <c r="HSF61" s="112"/>
      <c r="HSG61" s="112"/>
      <c r="HSH61" s="112"/>
      <c r="HSI61" s="112"/>
      <c r="HSJ61" s="112"/>
      <c r="HSK61" s="112"/>
      <c r="HSL61" s="112"/>
      <c r="HSM61" s="112"/>
      <c r="HSN61" s="112"/>
      <c r="HSO61" s="112"/>
      <c r="HSP61" s="112"/>
      <c r="HSQ61" s="112"/>
      <c r="HSR61" s="112"/>
      <c r="HSS61" s="112"/>
      <c r="HST61" s="112"/>
      <c r="HSU61" s="112"/>
      <c r="HSV61" s="112"/>
      <c r="HSW61" s="112"/>
      <c r="HSX61" s="112"/>
      <c r="HSY61" s="112"/>
      <c r="HSZ61" s="112"/>
      <c r="HTA61" s="112"/>
      <c r="HTB61" s="112"/>
      <c r="HTC61" s="112"/>
      <c r="HTD61" s="112"/>
      <c r="HTE61" s="112"/>
      <c r="HTF61" s="112"/>
      <c r="HTG61" s="112"/>
      <c r="HTH61" s="112"/>
      <c r="HTI61" s="112"/>
      <c r="HTJ61" s="112"/>
      <c r="HTK61" s="112"/>
      <c r="HTL61" s="112"/>
      <c r="HTM61" s="112"/>
      <c r="HTN61" s="112"/>
    </row>
    <row r="62" spans="1:5942" s="111" customFormat="1" ht="9.9499999999999993" hidden="1" customHeight="1" x14ac:dyDescent="0.2">
      <c r="A62" s="299" t="s">
        <v>245</v>
      </c>
      <c r="B62" s="67">
        <v>111</v>
      </c>
      <c r="C62" s="67"/>
      <c r="D62" s="339">
        <f t="shared" si="41"/>
        <v>111</v>
      </c>
      <c r="E62" s="339">
        <v>8</v>
      </c>
      <c r="F62" s="339"/>
      <c r="G62" s="339">
        <f t="shared" si="42"/>
        <v>8</v>
      </c>
      <c r="H62" s="251">
        <f t="shared" si="202"/>
        <v>7.2072072072072071E-2</v>
      </c>
      <c r="I62" s="251" t="e">
        <f t="shared" si="140"/>
        <v>#DIV/0!</v>
      </c>
      <c r="J62" s="251">
        <f t="shared" si="141"/>
        <v>7.2072072072072071E-2</v>
      </c>
      <c r="K62" s="339">
        <v>58</v>
      </c>
      <c r="L62" s="339"/>
      <c r="M62" s="339">
        <f t="shared" si="5"/>
        <v>58</v>
      </c>
      <c r="N62" s="340">
        <v>10</v>
      </c>
      <c r="O62" s="340"/>
      <c r="P62" s="339">
        <f t="shared" si="6"/>
        <v>10</v>
      </c>
      <c r="Q62" s="251">
        <f t="shared" si="142"/>
        <v>0.17241379310344829</v>
      </c>
      <c r="R62" s="251" t="e">
        <f t="shared" si="143"/>
        <v>#DIV/0!</v>
      </c>
      <c r="S62" s="251">
        <f t="shared" si="144"/>
        <v>0.17241379310344829</v>
      </c>
      <c r="T62" s="469">
        <f>29+1</f>
        <v>30</v>
      </c>
      <c r="U62" s="339"/>
      <c r="V62" s="339">
        <f t="shared" si="10"/>
        <v>30</v>
      </c>
      <c r="W62" s="473">
        <v>1</v>
      </c>
      <c r="X62" s="340"/>
      <c r="Y62" s="339">
        <f t="shared" si="11"/>
        <v>1</v>
      </c>
      <c r="Z62" s="251">
        <f t="shared" si="145"/>
        <v>3.3333333333333333E-2</v>
      </c>
      <c r="AA62" s="251" t="e">
        <f t="shared" si="146"/>
        <v>#DIV/0!</v>
      </c>
      <c r="AB62" s="251">
        <f t="shared" si="147"/>
        <v>3.3333333333333333E-2</v>
      </c>
      <c r="AC62" s="340"/>
      <c r="AD62" s="340"/>
      <c r="AE62" s="339">
        <f t="shared" si="15"/>
        <v>0</v>
      </c>
      <c r="AF62" s="340"/>
      <c r="AG62" s="340"/>
      <c r="AH62" s="339">
        <f t="shared" si="16"/>
        <v>0</v>
      </c>
      <c r="AI62" s="251" t="e">
        <f t="shared" si="150"/>
        <v>#DIV/0!</v>
      </c>
      <c r="AJ62" s="251" t="e">
        <f t="shared" si="151"/>
        <v>#DIV/0!</v>
      </c>
      <c r="AK62" s="251" t="e">
        <f t="shared" si="152"/>
        <v>#DIV/0!</v>
      </c>
      <c r="AL62" s="339">
        <f t="shared" si="203"/>
        <v>199</v>
      </c>
      <c r="AM62" s="339">
        <f t="shared" si="204"/>
        <v>0</v>
      </c>
      <c r="AN62" s="339">
        <f t="shared" si="205"/>
        <v>199</v>
      </c>
      <c r="AO62" s="339">
        <f>SUM(E62,N62,W62,AF62)</f>
        <v>19</v>
      </c>
      <c r="AP62" s="339">
        <f t="shared" si="207"/>
        <v>0</v>
      </c>
      <c r="AQ62" s="339">
        <f t="shared" si="201"/>
        <v>19</v>
      </c>
      <c r="AR62" s="251">
        <f t="shared" si="208"/>
        <v>9.5477386934673364E-2</v>
      </c>
      <c r="AS62" s="251" t="e">
        <f t="shared" si="23"/>
        <v>#DIV/0!</v>
      </c>
      <c r="AT62" s="251">
        <f t="shared" si="24"/>
        <v>9.5477386934673364E-2</v>
      </c>
      <c r="AU62" s="117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2"/>
      <c r="LD62" s="112"/>
      <c r="LE62" s="112"/>
      <c r="LF62" s="112"/>
      <c r="LG62" s="112"/>
      <c r="LH62" s="112"/>
      <c r="LI62" s="112"/>
      <c r="LJ62" s="112"/>
      <c r="LK62" s="112"/>
      <c r="LL62" s="112"/>
      <c r="LM62" s="112"/>
      <c r="LN62" s="112"/>
      <c r="LO62" s="112"/>
      <c r="LP62" s="112"/>
      <c r="LQ62" s="112"/>
      <c r="LR62" s="112"/>
      <c r="LS62" s="112"/>
      <c r="LT62" s="112"/>
      <c r="LU62" s="112"/>
      <c r="LV62" s="112"/>
      <c r="LW62" s="112"/>
      <c r="LX62" s="112"/>
      <c r="LY62" s="112"/>
      <c r="LZ62" s="112"/>
      <c r="MA62" s="112"/>
      <c r="MB62" s="112"/>
      <c r="MC62" s="112"/>
      <c r="MD62" s="112"/>
      <c r="ME62" s="112"/>
      <c r="MF62" s="112"/>
      <c r="MG62" s="112"/>
      <c r="MH62" s="112"/>
      <c r="MI62" s="112"/>
      <c r="MJ62" s="112"/>
      <c r="MK62" s="112"/>
      <c r="ML62" s="112"/>
      <c r="MM62" s="112"/>
      <c r="MN62" s="112"/>
      <c r="MO62" s="112"/>
      <c r="MP62" s="112"/>
      <c r="MQ62" s="112"/>
      <c r="MR62" s="112"/>
      <c r="MS62" s="112"/>
      <c r="MT62" s="112"/>
      <c r="MU62" s="112"/>
      <c r="MV62" s="112"/>
      <c r="MW62" s="112"/>
      <c r="MX62" s="112"/>
      <c r="MY62" s="112"/>
      <c r="MZ62" s="112"/>
      <c r="NA62" s="112"/>
      <c r="NB62" s="112"/>
      <c r="NC62" s="112"/>
      <c r="ND62" s="112"/>
      <c r="NE62" s="112"/>
      <c r="NF62" s="112"/>
      <c r="NG62" s="112"/>
      <c r="NH62" s="112"/>
      <c r="NI62" s="112"/>
      <c r="NJ62" s="112"/>
      <c r="NK62" s="112"/>
      <c r="NL62" s="112"/>
      <c r="NM62" s="112"/>
      <c r="NN62" s="112"/>
      <c r="NO62" s="112"/>
      <c r="NP62" s="112"/>
      <c r="NQ62" s="112"/>
      <c r="NR62" s="112"/>
      <c r="NS62" s="112"/>
      <c r="NT62" s="112"/>
      <c r="NU62" s="112"/>
      <c r="NV62" s="112"/>
      <c r="NW62" s="112"/>
      <c r="NX62" s="112"/>
      <c r="NY62" s="112"/>
      <c r="NZ62" s="112"/>
      <c r="OA62" s="112"/>
      <c r="OB62" s="112"/>
      <c r="OC62" s="112"/>
      <c r="OD62" s="112"/>
      <c r="OE62" s="112"/>
      <c r="OF62" s="112"/>
      <c r="OG62" s="112"/>
      <c r="OH62" s="112"/>
      <c r="OI62" s="112"/>
      <c r="OJ62" s="112"/>
      <c r="OK62" s="112"/>
      <c r="OL62" s="112"/>
      <c r="OM62" s="112"/>
      <c r="ON62" s="112"/>
      <c r="OO62" s="112"/>
      <c r="OP62" s="112"/>
      <c r="OQ62" s="112"/>
      <c r="OR62" s="112"/>
      <c r="OS62" s="112"/>
      <c r="OT62" s="112"/>
      <c r="OU62" s="112"/>
      <c r="OV62" s="112"/>
      <c r="OW62" s="112"/>
      <c r="OX62" s="112"/>
      <c r="OY62" s="112"/>
      <c r="OZ62" s="112"/>
      <c r="PA62" s="112"/>
      <c r="PB62" s="112"/>
      <c r="PC62" s="112"/>
      <c r="PD62" s="112"/>
      <c r="PE62" s="112"/>
      <c r="PF62" s="112"/>
      <c r="PG62" s="112"/>
      <c r="PH62" s="112"/>
      <c r="PI62" s="112"/>
      <c r="PJ62" s="112"/>
      <c r="PK62" s="112"/>
      <c r="PL62" s="112"/>
      <c r="PM62" s="112"/>
      <c r="PN62" s="112"/>
      <c r="PO62" s="112"/>
      <c r="PP62" s="112"/>
      <c r="PQ62" s="112"/>
      <c r="PR62" s="112"/>
      <c r="PS62" s="112"/>
      <c r="PT62" s="112"/>
      <c r="PU62" s="112"/>
      <c r="PV62" s="112"/>
      <c r="PW62" s="112"/>
      <c r="PX62" s="112"/>
      <c r="PY62" s="112"/>
      <c r="PZ62" s="112"/>
      <c r="QA62" s="112"/>
      <c r="QB62" s="112"/>
      <c r="QC62" s="112"/>
      <c r="QD62" s="112"/>
      <c r="QE62" s="112"/>
      <c r="QF62" s="112"/>
      <c r="QG62" s="112"/>
      <c r="QH62" s="112"/>
      <c r="QI62" s="112"/>
      <c r="QJ62" s="112"/>
      <c r="QK62" s="112"/>
      <c r="QL62" s="112"/>
      <c r="QM62" s="112"/>
      <c r="QN62" s="112"/>
      <c r="QO62" s="112"/>
      <c r="QP62" s="112"/>
      <c r="QQ62" s="112"/>
      <c r="QR62" s="112"/>
      <c r="QS62" s="112"/>
      <c r="QT62" s="112"/>
      <c r="QU62" s="112"/>
      <c r="QV62" s="112"/>
      <c r="QW62" s="112"/>
      <c r="QX62" s="112"/>
      <c r="QY62" s="112"/>
      <c r="QZ62" s="112"/>
      <c r="RA62" s="112"/>
      <c r="RB62" s="112"/>
      <c r="RC62" s="112"/>
      <c r="RD62" s="112"/>
      <c r="RE62" s="112"/>
      <c r="RF62" s="112"/>
      <c r="RG62" s="112"/>
      <c r="RH62" s="112"/>
      <c r="RI62" s="112"/>
      <c r="RJ62" s="112"/>
      <c r="RK62" s="112"/>
      <c r="RL62" s="112"/>
      <c r="RM62" s="112"/>
      <c r="RN62" s="112"/>
      <c r="RO62" s="112"/>
      <c r="RP62" s="112"/>
      <c r="RQ62" s="112"/>
      <c r="RR62" s="112"/>
      <c r="RS62" s="112"/>
      <c r="RT62" s="112"/>
      <c r="RU62" s="112"/>
      <c r="RV62" s="112"/>
      <c r="RW62" s="112"/>
      <c r="RX62" s="112"/>
      <c r="RY62" s="112"/>
      <c r="RZ62" s="112"/>
      <c r="SA62" s="112"/>
      <c r="SB62" s="112"/>
      <c r="SC62" s="112"/>
      <c r="SD62" s="112"/>
      <c r="SE62" s="112"/>
      <c r="SF62" s="112"/>
      <c r="SG62" s="112"/>
      <c r="SH62" s="112"/>
      <c r="SI62" s="112"/>
      <c r="SJ62" s="112"/>
      <c r="SK62" s="112"/>
      <c r="SL62" s="112"/>
      <c r="SM62" s="112"/>
      <c r="SN62" s="112"/>
      <c r="SO62" s="112"/>
      <c r="SP62" s="112"/>
      <c r="SQ62" s="112"/>
      <c r="SR62" s="112"/>
      <c r="SS62" s="112"/>
      <c r="ST62" s="112"/>
      <c r="SU62" s="112"/>
      <c r="SV62" s="112"/>
      <c r="SW62" s="112"/>
      <c r="SX62" s="112"/>
      <c r="SY62" s="112"/>
      <c r="SZ62" s="112"/>
      <c r="TA62" s="112"/>
      <c r="TB62" s="112"/>
      <c r="TC62" s="112"/>
      <c r="TD62" s="112"/>
      <c r="TE62" s="112"/>
      <c r="TF62" s="112"/>
      <c r="TG62" s="112"/>
      <c r="TH62" s="112"/>
      <c r="TI62" s="112"/>
      <c r="TJ62" s="112"/>
      <c r="TK62" s="112"/>
      <c r="TL62" s="112"/>
      <c r="TM62" s="112"/>
      <c r="TN62" s="112"/>
      <c r="TO62" s="112"/>
      <c r="TP62" s="112"/>
      <c r="TQ62" s="112"/>
      <c r="TR62" s="112"/>
      <c r="TS62" s="112"/>
      <c r="TT62" s="112"/>
      <c r="TU62" s="112"/>
      <c r="TV62" s="112"/>
      <c r="TW62" s="112"/>
      <c r="TX62" s="112"/>
      <c r="TY62" s="112"/>
      <c r="TZ62" s="112"/>
      <c r="UA62" s="112"/>
      <c r="UB62" s="112"/>
      <c r="UC62" s="112"/>
      <c r="UD62" s="112"/>
      <c r="UE62" s="112"/>
      <c r="UF62" s="112"/>
      <c r="UG62" s="112"/>
      <c r="UH62" s="112"/>
      <c r="UI62" s="112"/>
      <c r="UJ62" s="112"/>
      <c r="UK62" s="112"/>
      <c r="UL62" s="112"/>
      <c r="UM62" s="112"/>
      <c r="UN62" s="112"/>
      <c r="UO62" s="112"/>
      <c r="UP62" s="112"/>
      <c r="UQ62" s="112"/>
      <c r="UR62" s="112"/>
      <c r="US62" s="112"/>
      <c r="UT62" s="112"/>
      <c r="UU62" s="112"/>
      <c r="UV62" s="112"/>
      <c r="UW62" s="112"/>
      <c r="UX62" s="112"/>
      <c r="UY62" s="112"/>
      <c r="UZ62" s="112"/>
      <c r="VA62" s="112"/>
      <c r="VB62" s="112"/>
      <c r="VC62" s="112"/>
      <c r="VD62" s="112"/>
      <c r="VE62" s="112"/>
      <c r="VF62" s="112"/>
      <c r="VG62" s="112"/>
      <c r="VH62" s="112"/>
      <c r="VI62" s="112"/>
      <c r="VJ62" s="112"/>
      <c r="VK62" s="112"/>
      <c r="VL62" s="112"/>
      <c r="VM62" s="112"/>
      <c r="VN62" s="112"/>
      <c r="VO62" s="112"/>
      <c r="VP62" s="112"/>
      <c r="VQ62" s="112"/>
      <c r="VR62" s="112"/>
      <c r="VS62" s="112"/>
      <c r="VT62" s="112"/>
      <c r="VU62" s="112"/>
      <c r="VV62" s="112"/>
      <c r="VW62" s="112"/>
      <c r="VX62" s="112"/>
      <c r="VY62" s="112"/>
      <c r="VZ62" s="112"/>
      <c r="WA62" s="112"/>
      <c r="WB62" s="112"/>
      <c r="WC62" s="112"/>
      <c r="WD62" s="112"/>
      <c r="WE62" s="112"/>
      <c r="WF62" s="112"/>
      <c r="WG62" s="112"/>
      <c r="WH62" s="112"/>
      <c r="WI62" s="112"/>
      <c r="WJ62" s="112"/>
      <c r="WK62" s="112"/>
      <c r="WL62" s="112"/>
      <c r="WM62" s="112"/>
      <c r="WN62" s="112"/>
      <c r="WO62" s="112"/>
      <c r="WP62" s="112"/>
      <c r="WQ62" s="112"/>
      <c r="WR62" s="112"/>
      <c r="WS62" s="112"/>
      <c r="WT62" s="112"/>
      <c r="WU62" s="112"/>
      <c r="WV62" s="112"/>
      <c r="WW62" s="112"/>
      <c r="WX62" s="112"/>
      <c r="WY62" s="112"/>
      <c r="WZ62" s="112"/>
      <c r="XA62" s="112"/>
      <c r="XB62" s="112"/>
      <c r="XC62" s="112"/>
      <c r="XD62" s="112"/>
      <c r="XE62" s="112"/>
      <c r="XF62" s="112"/>
      <c r="XG62" s="112"/>
      <c r="XH62" s="112"/>
      <c r="XI62" s="112"/>
      <c r="XJ62" s="112"/>
      <c r="XK62" s="112"/>
      <c r="XL62" s="112"/>
      <c r="XM62" s="112"/>
      <c r="XN62" s="112"/>
      <c r="XO62" s="112"/>
      <c r="XP62" s="112"/>
      <c r="XQ62" s="112"/>
      <c r="XR62" s="112"/>
      <c r="XS62" s="112"/>
      <c r="XT62" s="112"/>
      <c r="XU62" s="112"/>
      <c r="XV62" s="112"/>
      <c r="XW62" s="112"/>
      <c r="XX62" s="112"/>
      <c r="XY62" s="112"/>
      <c r="XZ62" s="112"/>
      <c r="YA62" s="112"/>
      <c r="YB62" s="112"/>
      <c r="YC62" s="112"/>
      <c r="YD62" s="112"/>
      <c r="YE62" s="112"/>
      <c r="YF62" s="112"/>
      <c r="YG62" s="112"/>
      <c r="YH62" s="112"/>
      <c r="YI62" s="112"/>
      <c r="YJ62" s="112"/>
      <c r="YK62" s="112"/>
      <c r="YL62" s="112"/>
      <c r="YM62" s="112"/>
      <c r="YN62" s="112"/>
      <c r="YO62" s="112"/>
      <c r="YP62" s="112"/>
      <c r="YQ62" s="112"/>
      <c r="YR62" s="112"/>
      <c r="YS62" s="112"/>
      <c r="YT62" s="112"/>
      <c r="YU62" s="112"/>
      <c r="YV62" s="112"/>
      <c r="YW62" s="112"/>
      <c r="YX62" s="112"/>
      <c r="YY62" s="112"/>
      <c r="YZ62" s="112"/>
      <c r="ZA62" s="112"/>
      <c r="ZB62" s="112"/>
      <c r="ZC62" s="112"/>
      <c r="ZD62" s="112"/>
      <c r="ZE62" s="112"/>
      <c r="ZF62" s="112"/>
      <c r="ZG62" s="112"/>
      <c r="ZH62" s="112"/>
      <c r="ZI62" s="112"/>
      <c r="ZJ62" s="112"/>
      <c r="ZK62" s="112"/>
      <c r="ZL62" s="112"/>
      <c r="ZM62" s="112"/>
      <c r="ZN62" s="112"/>
      <c r="ZO62" s="112"/>
      <c r="ZP62" s="112"/>
      <c r="ZQ62" s="112"/>
      <c r="ZR62" s="112"/>
      <c r="ZS62" s="112"/>
      <c r="ZT62" s="112"/>
      <c r="ZU62" s="112"/>
      <c r="ZV62" s="112"/>
      <c r="ZW62" s="112"/>
      <c r="ZX62" s="112"/>
      <c r="ZY62" s="112"/>
      <c r="ZZ62" s="112"/>
      <c r="AAA62" s="112"/>
      <c r="AAB62" s="112"/>
      <c r="AAC62" s="112"/>
      <c r="AAD62" s="112"/>
      <c r="AAE62" s="112"/>
      <c r="AAF62" s="112"/>
      <c r="AAG62" s="112"/>
      <c r="AAH62" s="112"/>
      <c r="AAI62" s="112"/>
      <c r="AAJ62" s="112"/>
      <c r="AAK62" s="112"/>
      <c r="AAL62" s="112"/>
      <c r="AAM62" s="112"/>
      <c r="AAN62" s="112"/>
      <c r="AAO62" s="112"/>
      <c r="AAP62" s="112"/>
      <c r="AAQ62" s="112"/>
      <c r="AAR62" s="112"/>
      <c r="AAS62" s="112"/>
      <c r="AAT62" s="112"/>
      <c r="AAU62" s="112"/>
      <c r="AAV62" s="112"/>
      <c r="AAW62" s="112"/>
      <c r="AAX62" s="112"/>
      <c r="AAY62" s="112"/>
      <c r="AAZ62" s="112"/>
      <c r="ABA62" s="112"/>
      <c r="ABB62" s="112"/>
      <c r="ABC62" s="112"/>
      <c r="ABD62" s="112"/>
      <c r="ABE62" s="112"/>
      <c r="ABF62" s="112"/>
      <c r="ABG62" s="112"/>
      <c r="ABH62" s="112"/>
      <c r="ABI62" s="112"/>
      <c r="ABJ62" s="112"/>
      <c r="ABK62" s="112"/>
      <c r="ABL62" s="112"/>
      <c r="ABM62" s="112"/>
      <c r="ABN62" s="112"/>
      <c r="ABO62" s="112"/>
      <c r="ABP62" s="112"/>
      <c r="ABQ62" s="112"/>
      <c r="ABR62" s="112"/>
      <c r="ABS62" s="112"/>
      <c r="ABT62" s="112"/>
      <c r="ABU62" s="112"/>
      <c r="ABV62" s="112"/>
      <c r="ABW62" s="112"/>
      <c r="ABX62" s="112"/>
      <c r="ABY62" s="112"/>
      <c r="ABZ62" s="112"/>
      <c r="ACA62" s="112"/>
      <c r="ACB62" s="112"/>
      <c r="ACC62" s="112"/>
      <c r="ACD62" s="112"/>
      <c r="ACE62" s="112"/>
      <c r="ACF62" s="112"/>
      <c r="ACG62" s="112"/>
      <c r="ACH62" s="112"/>
      <c r="ACI62" s="112"/>
      <c r="ACJ62" s="112"/>
      <c r="ACK62" s="112"/>
      <c r="ACL62" s="112"/>
      <c r="ACM62" s="112"/>
      <c r="ACN62" s="112"/>
      <c r="ACO62" s="112"/>
      <c r="ACP62" s="112"/>
      <c r="ACQ62" s="112"/>
      <c r="ACR62" s="112"/>
      <c r="ACS62" s="112"/>
      <c r="ACT62" s="112"/>
      <c r="ACU62" s="112"/>
      <c r="ACV62" s="112"/>
      <c r="ACW62" s="112"/>
      <c r="ACX62" s="112"/>
      <c r="ACY62" s="112"/>
      <c r="ACZ62" s="112"/>
      <c r="ADA62" s="112"/>
      <c r="ADB62" s="112"/>
      <c r="ADC62" s="112"/>
      <c r="ADD62" s="112"/>
      <c r="ADE62" s="112"/>
      <c r="ADF62" s="112"/>
      <c r="ADG62" s="112"/>
      <c r="ADH62" s="112"/>
      <c r="ADI62" s="112"/>
      <c r="ADJ62" s="112"/>
      <c r="ADK62" s="112"/>
      <c r="ADL62" s="112"/>
      <c r="ADM62" s="112"/>
      <c r="ADN62" s="112"/>
      <c r="ADO62" s="112"/>
      <c r="ADP62" s="112"/>
      <c r="ADQ62" s="112"/>
      <c r="ADR62" s="112"/>
      <c r="ADS62" s="112"/>
      <c r="ADT62" s="112"/>
      <c r="ADU62" s="112"/>
      <c r="ADV62" s="112"/>
      <c r="ADW62" s="112"/>
      <c r="ADX62" s="112"/>
      <c r="ADY62" s="112"/>
      <c r="ADZ62" s="112"/>
      <c r="AEA62" s="112"/>
      <c r="AEB62" s="112"/>
      <c r="AEC62" s="112"/>
      <c r="AED62" s="112"/>
      <c r="AEE62" s="112"/>
      <c r="AEF62" s="112"/>
      <c r="AEG62" s="112"/>
      <c r="AEH62" s="112"/>
      <c r="AEI62" s="112"/>
      <c r="AEJ62" s="112"/>
      <c r="AEK62" s="112"/>
      <c r="AEL62" s="112"/>
      <c r="AEM62" s="112"/>
      <c r="AEN62" s="112"/>
      <c r="AEO62" s="112"/>
      <c r="AEP62" s="112"/>
      <c r="AEQ62" s="112"/>
      <c r="AER62" s="112"/>
      <c r="AES62" s="112"/>
      <c r="AET62" s="112"/>
      <c r="AEU62" s="112"/>
      <c r="AEV62" s="112"/>
      <c r="AEW62" s="112"/>
      <c r="AEX62" s="112"/>
      <c r="AEY62" s="112"/>
      <c r="AEZ62" s="112"/>
      <c r="AFA62" s="112"/>
      <c r="AFB62" s="112"/>
      <c r="AFC62" s="112"/>
      <c r="AFD62" s="112"/>
      <c r="AFE62" s="112"/>
      <c r="AFF62" s="112"/>
      <c r="AFG62" s="112"/>
      <c r="AFH62" s="112"/>
      <c r="AFI62" s="112"/>
      <c r="AFJ62" s="112"/>
      <c r="AFK62" s="112"/>
      <c r="AFL62" s="112"/>
      <c r="AFM62" s="112"/>
      <c r="AFN62" s="112"/>
      <c r="AFO62" s="112"/>
      <c r="AFP62" s="112"/>
      <c r="AFQ62" s="112"/>
      <c r="AFR62" s="112"/>
      <c r="AFS62" s="112"/>
      <c r="AFT62" s="112"/>
      <c r="AFU62" s="112"/>
      <c r="AFV62" s="112"/>
      <c r="AFW62" s="112"/>
      <c r="AFX62" s="112"/>
      <c r="AFY62" s="112"/>
      <c r="AFZ62" s="112"/>
      <c r="AGA62" s="112"/>
      <c r="AGB62" s="112"/>
      <c r="AGC62" s="112"/>
      <c r="AGD62" s="112"/>
      <c r="AGE62" s="112"/>
      <c r="AGF62" s="112"/>
      <c r="AGG62" s="112"/>
      <c r="AGH62" s="112"/>
      <c r="AGI62" s="112"/>
      <c r="AGJ62" s="112"/>
      <c r="AGK62" s="112"/>
      <c r="AGL62" s="112"/>
      <c r="AGM62" s="112"/>
      <c r="AGN62" s="112"/>
      <c r="AGO62" s="112"/>
      <c r="AGP62" s="112"/>
      <c r="AGQ62" s="112"/>
      <c r="AGR62" s="112"/>
      <c r="AGS62" s="112"/>
      <c r="AGT62" s="112"/>
      <c r="AGU62" s="112"/>
      <c r="AGV62" s="112"/>
      <c r="AGW62" s="112"/>
      <c r="AGX62" s="112"/>
      <c r="AGY62" s="112"/>
      <c r="AGZ62" s="112"/>
      <c r="AHA62" s="112"/>
      <c r="AHB62" s="112"/>
      <c r="AHC62" s="112"/>
      <c r="AHD62" s="112"/>
      <c r="AHE62" s="112"/>
      <c r="AHF62" s="112"/>
      <c r="AHG62" s="112"/>
      <c r="AHH62" s="112"/>
      <c r="AHI62" s="112"/>
      <c r="AHJ62" s="112"/>
      <c r="AHK62" s="112"/>
      <c r="AHL62" s="112"/>
      <c r="AHM62" s="112"/>
      <c r="AHN62" s="112"/>
      <c r="AHO62" s="112"/>
      <c r="AHP62" s="112"/>
      <c r="AHQ62" s="112"/>
      <c r="AHR62" s="112"/>
      <c r="AHS62" s="112"/>
      <c r="AHT62" s="112"/>
      <c r="AHU62" s="112"/>
      <c r="AHV62" s="112"/>
      <c r="AHW62" s="112"/>
      <c r="AHX62" s="112"/>
      <c r="AHY62" s="112"/>
      <c r="AHZ62" s="112"/>
      <c r="AIA62" s="112"/>
      <c r="AIB62" s="112"/>
      <c r="AIC62" s="112"/>
      <c r="AID62" s="112"/>
      <c r="AIE62" s="112"/>
      <c r="AIF62" s="112"/>
      <c r="AIG62" s="112"/>
      <c r="AIH62" s="112"/>
      <c r="AII62" s="112"/>
      <c r="AIJ62" s="112"/>
      <c r="AIK62" s="112"/>
      <c r="AIL62" s="112"/>
      <c r="AIM62" s="112"/>
      <c r="AIN62" s="112"/>
      <c r="AIO62" s="112"/>
      <c r="AIP62" s="112"/>
      <c r="AIQ62" s="112"/>
      <c r="AIR62" s="112"/>
      <c r="AIS62" s="112"/>
      <c r="AIT62" s="112"/>
      <c r="AIU62" s="112"/>
      <c r="AIV62" s="112"/>
      <c r="AIW62" s="112"/>
      <c r="AIX62" s="112"/>
      <c r="AIY62" s="112"/>
      <c r="AIZ62" s="112"/>
      <c r="AJA62" s="112"/>
      <c r="AJB62" s="112"/>
      <c r="AJC62" s="112"/>
      <c r="AJD62" s="112"/>
      <c r="AJE62" s="112"/>
      <c r="AJF62" s="112"/>
      <c r="AJG62" s="112"/>
      <c r="AJH62" s="112"/>
      <c r="AJI62" s="112"/>
      <c r="AJJ62" s="112"/>
      <c r="AJK62" s="112"/>
      <c r="AJL62" s="112"/>
      <c r="AJM62" s="112"/>
      <c r="AJN62" s="112"/>
      <c r="AJO62" s="112"/>
      <c r="AJP62" s="112"/>
      <c r="AJQ62" s="112"/>
      <c r="AJR62" s="112"/>
      <c r="AJS62" s="112"/>
      <c r="AJT62" s="112"/>
      <c r="AJU62" s="112"/>
      <c r="AJV62" s="112"/>
      <c r="AJW62" s="112"/>
      <c r="AJX62" s="112"/>
      <c r="AJY62" s="112"/>
      <c r="AJZ62" s="112"/>
      <c r="AKA62" s="112"/>
      <c r="AKB62" s="112"/>
      <c r="AKC62" s="112"/>
      <c r="AKD62" s="112"/>
      <c r="AKE62" s="112"/>
      <c r="AKF62" s="112"/>
      <c r="AKG62" s="112"/>
      <c r="AKH62" s="112"/>
      <c r="AKI62" s="112"/>
      <c r="AKJ62" s="112"/>
      <c r="AKK62" s="112"/>
      <c r="AKL62" s="112"/>
      <c r="AKM62" s="112"/>
      <c r="AKN62" s="112"/>
      <c r="AKO62" s="112"/>
      <c r="AKP62" s="11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2"/>
      <c r="AMI62" s="112"/>
      <c r="AMJ62" s="112"/>
      <c r="AMK62" s="112"/>
      <c r="AML62" s="112"/>
      <c r="AMM62" s="112"/>
      <c r="AMN62" s="112"/>
      <c r="AMO62" s="112"/>
      <c r="AMP62" s="112"/>
      <c r="AMQ62" s="112"/>
      <c r="AMR62" s="112"/>
      <c r="AMS62" s="112"/>
      <c r="AMT62" s="112"/>
      <c r="AMU62" s="112"/>
      <c r="AMV62" s="112"/>
      <c r="AMW62" s="112"/>
      <c r="AMX62" s="112"/>
      <c r="AMY62" s="112"/>
      <c r="AMZ62" s="112"/>
      <c r="ANA62" s="112"/>
      <c r="ANB62" s="112"/>
      <c r="ANC62" s="112"/>
      <c r="AND62" s="112"/>
      <c r="ANE62" s="112"/>
      <c r="ANF62" s="112"/>
      <c r="ANG62" s="112"/>
      <c r="ANH62" s="112"/>
      <c r="ANI62" s="112"/>
      <c r="ANJ62" s="112"/>
      <c r="ANK62" s="112"/>
      <c r="ANL62" s="112"/>
      <c r="ANM62" s="112"/>
      <c r="ANN62" s="112"/>
      <c r="ANO62" s="112"/>
      <c r="ANP62" s="112"/>
      <c r="ANQ62" s="112"/>
      <c r="ANR62" s="112"/>
      <c r="ANS62" s="112"/>
      <c r="ANT62" s="112"/>
      <c r="ANU62" s="112"/>
      <c r="ANV62" s="112"/>
      <c r="ANW62" s="112"/>
      <c r="ANX62" s="112"/>
      <c r="ANY62" s="112"/>
      <c r="ANZ62" s="112"/>
      <c r="AOA62" s="112"/>
      <c r="AOB62" s="112"/>
      <c r="AOC62" s="112"/>
      <c r="AOD62" s="112"/>
      <c r="AOE62" s="112"/>
      <c r="AOF62" s="112"/>
      <c r="AOG62" s="112"/>
      <c r="AOH62" s="112"/>
      <c r="AOI62" s="112"/>
      <c r="AOJ62" s="112"/>
      <c r="AOK62" s="112"/>
      <c r="AOL62" s="112"/>
      <c r="AOM62" s="112"/>
      <c r="AON62" s="112"/>
      <c r="AOO62" s="112"/>
      <c r="AOP62" s="112"/>
      <c r="AOQ62" s="112"/>
      <c r="AOR62" s="112"/>
      <c r="AOS62" s="112"/>
      <c r="AOT62" s="112"/>
      <c r="AOU62" s="112"/>
      <c r="AOV62" s="112"/>
      <c r="AOW62" s="112"/>
      <c r="AOX62" s="112"/>
      <c r="AOY62" s="112"/>
      <c r="AOZ62" s="112"/>
      <c r="APA62" s="112"/>
      <c r="APB62" s="112"/>
      <c r="APC62" s="112"/>
      <c r="APD62" s="112"/>
      <c r="APE62" s="112"/>
      <c r="APF62" s="112"/>
      <c r="APG62" s="112"/>
      <c r="APH62" s="112"/>
      <c r="API62" s="112"/>
      <c r="APJ62" s="112"/>
      <c r="APK62" s="112"/>
      <c r="APL62" s="112"/>
      <c r="APM62" s="112"/>
      <c r="APN62" s="112"/>
      <c r="APO62" s="112"/>
      <c r="APP62" s="112"/>
      <c r="APQ62" s="112"/>
      <c r="APR62" s="112"/>
      <c r="APS62" s="112"/>
      <c r="APT62" s="112"/>
      <c r="APU62" s="112"/>
      <c r="APV62" s="112"/>
      <c r="APW62" s="112"/>
      <c r="APX62" s="112"/>
      <c r="APY62" s="112"/>
      <c r="APZ62" s="112"/>
      <c r="AQA62" s="112"/>
      <c r="AQB62" s="112"/>
      <c r="AQC62" s="112"/>
      <c r="AQD62" s="112"/>
      <c r="AQE62" s="112"/>
      <c r="AQF62" s="112"/>
      <c r="AQG62" s="112"/>
      <c r="AQH62" s="112"/>
      <c r="AQI62" s="112"/>
      <c r="AQJ62" s="112"/>
      <c r="AQK62" s="112"/>
      <c r="AQL62" s="112"/>
      <c r="AQM62" s="112"/>
      <c r="AQN62" s="112"/>
      <c r="AQO62" s="112"/>
      <c r="AQP62" s="112"/>
      <c r="AQQ62" s="112"/>
      <c r="AQR62" s="112"/>
      <c r="AQS62" s="112"/>
      <c r="AQT62" s="112"/>
      <c r="AQU62" s="112"/>
      <c r="AQV62" s="112"/>
      <c r="AQW62" s="112"/>
      <c r="AQX62" s="112"/>
      <c r="AQY62" s="112"/>
      <c r="AQZ62" s="112"/>
      <c r="ARA62" s="112"/>
      <c r="ARB62" s="112"/>
      <c r="ARC62" s="112"/>
      <c r="ARD62" s="112"/>
      <c r="ARE62" s="112"/>
      <c r="ARF62" s="112"/>
      <c r="ARG62" s="112"/>
      <c r="ARH62" s="112"/>
      <c r="ARI62" s="112"/>
      <c r="ARJ62" s="112"/>
      <c r="ARK62" s="112"/>
      <c r="ARL62" s="112"/>
      <c r="ARM62" s="112"/>
      <c r="ARN62" s="112"/>
      <c r="ARO62" s="112"/>
      <c r="ARP62" s="112"/>
      <c r="ARQ62" s="112"/>
      <c r="ARR62" s="112"/>
      <c r="ARS62" s="112"/>
      <c r="ART62" s="112"/>
      <c r="ARU62" s="112"/>
      <c r="ARV62" s="112"/>
      <c r="ARW62" s="112"/>
      <c r="ARX62" s="112"/>
      <c r="ARY62" s="112"/>
      <c r="ARZ62" s="112"/>
      <c r="ASA62" s="112"/>
      <c r="ASB62" s="112"/>
      <c r="ASC62" s="112"/>
      <c r="ASD62" s="112"/>
      <c r="ASE62" s="112"/>
      <c r="ASF62" s="112"/>
      <c r="ASG62" s="112"/>
      <c r="ASH62" s="112"/>
      <c r="ASI62" s="112"/>
      <c r="ASJ62" s="112"/>
      <c r="ASK62" s="112"/>
      <c r="ASL62" s="112"/>
      <c r="ASM62" s="112"/>
      <c r="ASN62" s="112"/>
      <c r="ASO62" s="112"/>
      <c r="ASP62" s="112"/>
      <c r="ASQ62" s="112"/>
      <c r="ASR62" s="112"/>
      <c r="ASS62" s="112"/>
      <c r="AST62" s="112"/>
      <c r="ASU62" s="112"/>
      <c r="ASV62" s="112"/>
      <c r="ASW62" s="112"/>
      <c r="ASX62" s="112"/>
      <c r="ASY62" s="112"/>
      <c r="ASZ62" s="112"/>
      <c r="ATA62" s="112"/>
      <c r="ATB62" s="112"/>
      <c r="ATC62" s="112"/>
      <c r="ATD62" s="112"/>
      <c r="ATE62" s="112"/>
      <c r="ATF62" s="112"/>
      <c r="ATG62" s="112"/>
      <c r="ATH62" s="112"/>
      <c r="ATI62" s="112"/>
      <c r="ATJ62" s="112"/>
      <c r="ATK62" s="112"/>
      <c r="ATL62" s="112"/>
      <c r="ATM62" s="112"/>
      <c r="ATN62" s="112"/>
      <c r="ATO62" s="112"/>
      <c r="ATP62" s="112"/>
      <c r="ATQ62" s="112"/>
      <c r="ATR62" s="112"/>
      <c r="ATS62" s="112"/>
      <c r="ATT62" s="112"/>
      <c r="ATU62" s="112"/>
      <c r="ATV62" s="112"/>
      <c r="ATW62" s="112"/>
      <c r="ATX62" s="112"/>
      <c r="ATY62" s="112"/>
      <c r="ATZ62" s="112"/>
      <c r="AUA62" s="112"/>
      <c r="AUB62" s="112"/>
      <c r="AUC62" s="112"/>
      <c r="AUD62" s="112"/>
      <c r="AUE62" s="112"/>
      <c r="AUF62" s="112"/>
      <c r="AUG62" s="112"/>
      <c r="AUH62" s="112"/>
      <c r="AUI62" s="112"/>
      <c r="AUJ62" s="112"/>
      <c r="AUK62" s="112"/>
      <c r="AUL62" s="112"/>
      <c r="AUM62" s="112"/>
      <c r="AUN62" s="112"/>
      <c r="AUO62" s="112"/>
      <c r="AUP62" s="112"/>
      <c r="AUQ62" s="112"/>
      <c r="AUR62" s="112"/>
      <c r="AUS62" s="112"/>
      <c r="AUT62" s="112"/>
      <c r="AUU62" s="112"/>
      <c r="AUV62" s="112"/>
      <c r="AUW62" s="112"/>
      <c r="AUX62" s="112"/>
      <c r="AUY62" s="112"/>
      <c r="AUZ62" s="112"/>
      <c r="AVA62" s="112"/>
      <c r="AVB62" s="112"/>
      <c r="AVC62" s="112"/>
      <c r="AVD62" s="112"/>
      <c r="AVE62" s="112"/>
      <c r="AVF62" s="112"/>
      <c r="AVG62" s="112"/>
      <c r="AVH62" s="112"/>
      <c r="AVI62" s="112"/>
      <c r="AVJ62" s="112"/>
      <c r="AVK62" s="112"/>
      <c r="AVL62" s="112"/>
      <c r="AVM62" s="112"/>
      <c r="AVN62" s="112"/>
      <c r="AVO62" s="112"/>
      <c r="AVP62" s="112"/>
      <c r="AVQ62" s="112"/>
      <c r="AVR62" s="112"/>
      <c r="AVS62" s="112"/>
      <c r="AVT62" s="112"/>
      <c r="AVU62" s="112"/>
      <c r="AVV62" s="112"/>
      <c r="AVW62" s="112"/>
      <c r="AVX62" s="112"/>
      <c r="AVY62" s="112"/>
      <c r="AVZ62" s="112"/>
      <c r="AWA62" s="112"/>
      <c r="AWB62" s="112"/>
      <c r="AWC62" s="112"/>
      <c r="AWD62" s="112"/>
      <c r="AWE62" s="112"/>
      <c r="AWF62" s="112"/>
      <c r="AWG62" s="112"/>
      <c r="AWH62" s="112"/>
      <c r="AWI62" s="112"/>
      <c r="AWJ62" s="112"/>
      <c r="AWK62" s="112"/>
      <c r="AWL62" s="112"/>
      <c r="AWM62" s="112"/>
      <c r="AWN62" s="112"/>
      <c r="AWO62" s="112"/>
      <c r="AWP62" s="112"/>
      <c r="AWQ62" s="112"/>
      <c r="AWR62" s="112"/>
      <c r="AWS62" s="112"/>
      <c r="AWT62" s="112"/>
      <c r="AWU62" s="112"/>
      <c r="AWV62" s="112"/>
      <c r="AWW62" s="112"/>
      <c r="AWX62" s="112"/>
      <c r="AWY62" s="112"/>
      <c r="AWZ62" s="112"/>
      <c r="AXA62" s="112"/>
      <c r="AXB62" s="112"/>
      <c r="AXC62" s="112"/>
      <c r="AXD62" s="112"/>
      <c r="AXE62" s="112"/>
      <c r="AXF62" s="112"/>
      <c r="AXG62" s="112"/>
      <c r="AXH62" s="112"/>
      <c r="AXI62" s="112"/>
      <c r="AXJ62" s="112"/>
      <c r="AXK62" s="112"/>
      <c r="AXL62" s="112"/>
      <c r="AXM62" s="112"/>
      <c r="AXN62" s="112"/>
      <c r="AXO62" s="112"/>
      <c r="AXP62" s="112"/>
      <c r="AXQ62" s="112"/>
      <c r="AXR62" s="112"/>
      <c r="AXS62" s="112"/>
      <c r="AXT62" s="112"/>
      <c r="AXU62" s="112"/>
      <c r="AXV62" s="112"/>
      <c r="AXW62" s="112"/>
      <c r="AXX62" s="112"/>
      <c r="AXY62" s="112"/>
      <c r="AXZ62" s="112"/>
      <c r="AYA62" s="112"/>
      <c r="AYB62" s="112"/>
      <c r="AYC62" s="112"/>
      <c r="AYD62" s="112"/>
      <c r="AYE62" s="112"/>
      <c r="AYF62" s="112"/>
      <c r="AYG62" s="112"/>
      <c r="AYH62" s="112"/>
      <c r="AYI62" s="112"/>
      <c r="AYJ62" s="112"/>
      <c r="AYK62" s="112"/>
      <c r="AYL62" s="112"/>
      <c r="AYM62" s="112"/>
      <c r="AYN62" s="112"/>
      <c r="AYO62" s="112"/>
      <c r="AYP62" s="112"/>
      <c r="AYQ62" s="112"/>
      <c r="AYR62" s="112"/>
      <c r="AYS62" s="112"/>
      <c r="AYT62" s="112"/>
      <c r="AYU62" s="112"/>
      <c r="AYV62" s="112"/>
      <c r="AYW62" s="112"/>
      <c r="AYX62" s="112"/>
      <c r="AYY62" s="112"/>
      <c r="AYZ62" s="112"/>
      <c r="AZA62" s="112"/>
      <c r="AZB62" s="112"/>
      <c r="AZC62" s="112"/>
      <c r="AZD62" s="112"/>
      <c r="AZE62" s="112"/>
      <c r="AZF62" s="112"/>
      <c r="AZG62" s="112"/>
      <c r="AZH62" s="112"/>
      <c r="AZI62" s="112"/>
      <c r="AZJ62" s="112"/>
      <c r="AZK62" s="112"/>
      <c r="AZL62" s="112"/>
      <c r="AZM62" s="112"/>
      <c r="AZN62" s="112"/>
      <c r="AZO62" s="112"/>
      <c r="AZP62" s="112"/>
      <c r="AZQ62" s="112"/>
      <c r="AZR62" s="112"/>
      <c r="AZS62" s="112"/>
      <c r="AZT62" s="112"/>
      <c r="AZU62" s="112"/>
      <c r="AZV62" s="112"/>
      <c r="AZW62" s="112"/>
      <c r="AZX62" s="112"/>
      <c r="AZY62" s="112"/>
      <c r="AZZ62" s="112"/>
      <c r="BAA62" s="112"/>
      <c r="BAB62" s="112"/>
      <c r="BAC62" s="112"/>
      <c r="BAD62" s="112"/>
      <c r="BAE62" s="112"/>
      <c r="BAF62" s="112"/>
      <c r="BAG62" s="112"/>
      <c r="BAH62" s="112"/>
      <c r="BAI62" s="112"/>
      <c r="BAJ62" s="112"/>
      <c r="BAK62" s="112"/>
      <c r="BAL62" s="112"/>
      <c r="BAM62" s="112"/>
      <c r="BAN62" s="112"/>
      <c r="BAO62" s="112"/>
      <c r="BAP62" s="112"/>
      <c r="BAQ62" s="112"/>
      <c r="BAR62" s="112"/>
      <c r="BAS62" s="112"/>
      <c r="BAT62" s="112"/>
      <c r="BAU62" s="112"/>
      <c r="BAV62" s="112"/>
      <c r="BAW62" s="112"/>
      <c r="BAX62" s="112"/>
      <c r="BAY62" s="112"/>
      <c r="BAZ62" s="112"/>
      <c r="BBA62" s="112"/>
      <c r="BBB62" s="112"/>
      <c r="BBC62" s="112"/>
      <c r="BBD62" s="112"/>
      <c r="BBE62" s="112"/>
      <c r="BBF62" s="112"/>
      <c r="BBG62" s="112"/>
      <c r="BBH62" s="112"/>
      <c r="BBI62" s="112"/>
      <c r="BBJ62" s="112"/>
      <c r="BBK62" s="112"/>
      <c r="BBL62" s="112"/>
      <c r="BBM62" s="112"/>
      <c r="BBN62" s="112"/>
      <c r="BBO62" s="112"/>
      <c r="BBP62" s="112"/>
      <c r="BBQ62" s="112"/>
      <c r="BBR62" s="112"/>
      <c r="BBS62" s="112"/>
      <c r="BBT62" s="112"/>
      <c r="BBU62" s="112"/>
      <c r="BBV62" s="112"/>
      <c r="BBW62" s="112"/>
      <c r="BBX62" s="112"/>
      <c r="BBY62" s="112"/>
      <c r="BBZ62" s="112"/>
      <c r="BCA62" s="112"/>
      <c r="BCB62" s="112"/>
      <c r="BCC62" s="112"/>
      <c r="BCD62" s="112"/>
      <c r="BCE62" s="112"/>
      <c r="BCF62" s="112"/>
      <c r="BCG62" s="112"/>
      <c r="BCH62" s="112"/>
      <c r="BCI62" s="112"/>
      <c r="BCJ62" s="112"/>
      <c r="BCK62" s="112"/>
      <c r="BCL62" s="112"/>
      <c r="BCM62" s="112"/>
      <c r="BCN62" s="112"/>
      <c r="BCO62" s="112"/>
      <c r="BCP62" s="112"/>
      <c r="BCQ62" s="112"/>
      <c r="BCR62" s="112"/>
      <c r="BCS62" s="112"/>
      <c r="BCT62" s="112"/>
      <c r="BCU62" s="112"/>
      <c r="BCV62" s="112"/>
      <c r="BCW62" s="112"/>
      <c r="BCX62" s="112"/>
      <c r="BCY62" s="112"/>
      <c r="BCZ62" s="112"/>
      <c r="BDA62" s="112"/>
      <c r="BDB62" s="112"/>
      <c r="BDC62" s="112"/>
      <c r="BDD62" s="112"/>
      <c r="BDE62" s="112"/>
      <c r="BDF62" s="112"/>
      <c r="BDG62" s="112"/>
      <c r="BDH62" s="112"/>
      <c r="BDI62" s="112"/>
      <c r="BDJ62" s="112"/>
      <c r="BDK62" s="112"/>
      <c r="BDL62" s="112"/>
      <c r="BDM62" s="112"/>
      <c r="BDN62" s="112"/>
      <c r="BDO62" s="112"/>
      <c r="BDP62" s="112"/>
      <c r="BDQ62" s="112"/>
      <c r="BDR62" s="112"/>
      <c r="BDS62" s="112"/>
      <c r="BDT62" s="112"/>
      <c r="BDU62" s="112"/>
      <c r="BDV62" s="112"/>
      <c r="BDW62" s="112"/>
      <c r="BDX62" s="112"/>
      <c r="BDY62" s="112"/>
      <c r="BDZ62" s="112"/>
      <c r="BEA62" s="112"/>
      <c r="BEB62" s="112"/>
      <c r="BEC62" s="112"/>
      <c r="BED62" s="112"/>
      <c r="BEE62" s="112"/>
      <c r="BEF62" s="112"/>
      <c r="BEG62" s="112"/>
      <c r="BEH62" s="112"/>
      <c r="BEI62" s="112"/>
      <c r="BEJ62" s="112"/>
      <c r="BEK62" s="112"/>
      <c r="BEL62" s="112"/>
      <c r="BEM62" s="112"/>
      <c r="BEN62" s="112"/>
      <c r="BEO62" s="112"/>
      <c r="BEP62" s="112"/>
      <c r="BEQ62" s="112"/>
      <c r="BER62" s="112"/>
      <c r="BES62" s="112"/>
      <c r="BET62" s="112"/>
      <c r="BEU62" s="112"/>
      <c r="BEV62" s="112"/>
      <c r="BEW62" s="112"/>
      <c r="BEX62" s="112"/>
      <c r="BEY62" s="112"/>
      <c r="BEZ62" s="112"/>
      <c r="BFA62" s="112"/>
      <c r="BFB62" s="112"/>
      <c r="BFC62" s="112"/>
      <c r="BFD62" s="112"/>
      <c r="BFE62" s="112"/>
      <c r="BFF62" s="112"/>
      <c r="BFG62" s="112"/>
      <c r="BFH62" s="112"/>
      <c r="BFI62" s="112"/>
      <c r="BFJ62" s="112"/>
      <c r="BFK62" s="112"/>
      <c r="BFL62" s="112"/>
      <c r="BFM62" s="112"/>
      <c r="BFN62" s="112"/>
      <c r="BFO62" s="112"/>
      <c r="BFP62" s="112"/>
      <c r="BFQ62" s="112"/>
      <c r="BFR62" s="112"/>
      <c r="BFS62" s="112"/>
      <c r="BFT62" s="112"/>
      <c r="BFU62" s="112"/>
      <c r="BFV62" s="112"/>
      <c r="BFW62" s="112"/>
      <c r="BFX62" s="112"/>
      <c r="BFY62" s="112"/>
      <c r="BFZ62" s="112"/>
      <c r="BGA62" s="112"/>
      <c r="BGB62" s="112"/>
      <c r="BGC62" s="112"/>
      <c r="BGD62" s="112"/>
      <c r="BGE62" s="112"/>
      <c r="BGF62" s="112"/>
      <c r="BGG62" s="112"/>
      <c r="BGH62" s="112"/>
      <c r="BGI62" s="112"/>
      <c r="BGJ62" s="112"/>
      <c r="BGK62" s="112"/>
      <c r="BGL62" s="112"/>
      <c r="BGM62" s="112"/>
      <c r="BGN62" s="112"/>
      <c r="BGO62" s="112"/>
      <c r="BGP62" s="112"/>
      <c r="BGQ62" s="112"/>
      <c r="BGR62" s="112"/>
      <c r="BGS62" s="112"/>
      <c r="BGT62" s="112"/>
      <c r="BGU62" s="112"/>
      <c r="BGV62" s="112"/>
      <c r="BGW62" s="112"/>
      <c r="BGX62" s="112"/>
      <c r="BGY62" s="112"/>
      <c r="BGZ62" s="112"/>
      <c r="BHA62" s="112"/>
      <c r="BHB62" s="112"/>
      <c r="BHC62" s="112"/>
      <c r="BHD62" s="112"/>
      <c r="BHE62" s="112"/>
      <c r="BHF62" s="112"/>
      <c r="BHG62" s="112"/>
      <c r="BHH62" s="112"/>
      <c r="BHI62" s="112"/>
      <c r="BHJ62" s="112"/>
      <c r="BHK62" s="112"/>
      <c r="BHL62" s="112"/>
      <c r="BHM62" s="112"/>
      <c r="BHN62" s="112"/>
      <c r="BHO62" s="112"/>
      <c r="BHP62" s="112"/>
      <c r="BHQ62" s="112"/>
      <c r="BHR62" s="112"/>
      <c r="BHS62" s="112"/>
      <c r="BHT62" s="112"/>
      <c r="BHU62" s="112"/>
      <c r="BHV62" s="112"/>
      <c r="BHW62" s="112"/>
      <c r="BHX62" s="112"/>
      <c r="BHY62" s="112"/>
      <c r="BHZ62" s="112"/>
      <c r="BIA62" s="112"/>
      <c r="BIB62" s="112"/>
      <c r="BIC62" s="112"/>
      <c r="BID62" s="112"/>
      <c r="BIE62" s="112"/>
      <c r="BIF62" s="112"/>
      <c r="BIG62" s="112"/>
      <c r="BIH62" s="112"/>
      <c r="BII62" s="112"/>
      <c r="BIJ62" s="112"/>
      <c r="BIK62" s="112"/>
      <c r="BIL62" s="112"/>
      <c r="BIM62" s="112"/>
      <c r="BIN62" s="112"/>
      <c r="BIO62" s="112"/>
      <c r="BIP62" s="112"/>
      <c r="BIQ62" s="112"/>
      <c r="BIR62" s="112"/>
      <c r="BIS62" s="112"/>
      <c r="BIT62" s="112"/>
      <c r="BIU62" s="112"/>
      <c r="BIV62" s="112"/>
      <c r="BIW62" s="112"/>
      <c r="BIX62" s="112"/>
      <c r="BIY62" s="112"/>
      <c r="BIZ62" s="112"/>
      <c r="BJA62" s="112"/>
      <c r="BJB62" s="112"/>
      <c r="BJC62" s="112"/>
      <c r="BJD62" s="112"/>
      <c r="BJE62" s="112"/>
      <c r="BJF62" s="112"/>
      <c r="BJG62" s="112"/>
      <c r="BJH62" s="112"/>
      <c r="BJI62" s="112"/>
      <c r="BJJ62" s="112"/>
      <c r="BJK62" s="112"/>
      <c r="BJL62" s="112"/>
      <c r="BJM62" s="112"/>
      <c r="BJN62" s="112"/>
      <c r="BJO62" s="112"/>
      <c r="BJP62" s="112"/>
      <c r="BJQ62" s="112"/>
      <c r="BJR62" s="112"/>
      <c r="BJS62" s="112"/>
      <c r="BJT62" s="112"/>
      <c r="BJU62" s="112"/>
      <c r="BJV62" s="112"/>
      <c r="BJW62" s="112"/>
      <c r="BJX62" s="112"/>
      <c r="BJY62" s="112"/>
      <c r="BJZ62" s="112"/>
      <c r="BKA62" s="112"/>
      <c r="BKB62" s="112"/>
      <c r="BKC62" s="112"/>
      <c r="BKD62" s="112"/>
      <c r="BKE62" s="112"/>
      <c r="BKF62" s="112"/>
      <c r="BKG62" s="112"/>
      <c r="BKH62" s="112"/>
      <c r="BKI62" s="112"/>
      <c r="BKJ62" s="112"/>
      <c r="BKK62" s="112"/>
      <c r="BKL62" s="112"/>
      <c r="BKM62" s="112"/>
      <c r="BKN62" s="112"/>
      <c r="BKO62" s="112"/>
      <c r="BKP62" s="112"/>
      <c r="BKQ62" s="112"/>
      <c r="BKR62" s="112"/>
      <c r="BKS62" s="112"/>
      <c r="BKT62" s="112"/>
      <c r="BKU62" s="112"/>
      <c r="BKV62" s="112"/>
      <c r="BKW62" s="112"/>
      <c r="BKX62" s="112"/>
      <c r="BKY62" s="112"/>
      <c r="BKZ62" s="112"/>
      <c r="BLA62" s="112"/>
      <c r="BLB62" s="112"/>
      <c r="BLC62" s="112"/>
      <c r="BLD62" s="112"/>
      <c r="BLE62" s="112"/>
      <c r="BLF62" s="112"/>
      <c r="BLG62" s="112"/>
      <c r="BLH62" s="112"/>
      <c r="BLI62" s="112"/>
      <c r="BLJ62" s="112"/>
      <c r="BLK62" s="112"/>
      <c r="BLL62" s="112"/>
      <c r="BLM62" s="112"/>
      <c r="BLN62" s="112"/>
      <c r="BLO62" s="112"/>
      <c r="BLP62" s="112"/>
      <c r="BLQ62" s="112"/>
      <c r="BLR62" s="112"/>
      <c r="BLS62" s="112"/>
      <c r="BLT62" s="112"/>
      <c r="BLU62" s="112"/>
      <c r="BLV62" s="112"/>
      <c r="BLW62" s="112"/>
      <c r="BLX62" s="112"/>
      <c r="BLY62" s="112"/>
      <c r="BLZ62" s="112"/>
      <c r="BMA62" s="112"/>
      <c r="BMB62" s="112"/>
      <c r="BMC62" s="112"/>
      <c r="BMD62" s="112"/>
      <c r="BME62" s="112"/>
      <c r="BMF62" s="112"/>
      <c r="BMG62" s="112"/>
      <c r="BMH62" s="112"/>
      <c r="BMI62" s="112"/>
      <c r="BMJ62" s="112"/>
      <c r="BMK62" s="112"/>
      <c r="BML62" s="112"/>
      <c r="BMM62" s="112"/>
      <c r="BMN62" s="112"/>
      <c r="BMO62" s="112"/>
      <c r="BMP62" s="112"/>
      <c r="BMQ62" s="112"/>
      <c r="BMR62" s="112"/>
      <c r="BMS62" s="112"/>
      <c r="BMT62" s="112"/>
      <c r="BMU62" s="112"/>
      <c r="BMV62" s="112"/>
      <c r="BMW62" s="112"/>
      <c r="BMX62" s="112"/>
      <c r="BMY62" s="112"/>
      <c r="BMZ62" s="112"/>
      <c r="BNA62" s="112"/>
      <c r="BNB62" s="112"/>
      <c r="BNC62" s="112"/>
      <c r="BND62" s="112"/>
      <c r="BNE62" s="112"/>
      <c r="BNF62" s="112"/>
      <c r="BNG62" s="112"/>
      <c r="BNH62" s="112"/>
      <c r="BNI62" s="112"/>
      <c r="BNJ62" s="112"/>
      <c r="BNK62" s="112"/>
      <c r="BNL62" s="112"/>
      <c r="BNM62" s="112"/>
      <c r="BNN62" s="112"/>
      <c r="BNO62" s="112"/>
      <c r="BNP62" s="112"/>
      <c r="BNQ62" s="112"/>
      <c r="BNR62" s="112"/>
      <c r="BNS62" s="112"/>
      <c r="BNT62" s="112"/>
      <c r="BNU62" s="112"/>
      <c r="BNV62" s="112"/>
      <c r="BNW62" s="112"/>
      <c r="BNX62" s="112"/>
      <c r="BNY62" s="112"/>
      <c r="BNZ62" s="112"/>
      <c r="BOA62" s="112"/>
      <c r="BOB62" s="112"/>
      <c r="BOC62" s="112"/>
      <c r="BOD62" s="112"/>
      <c r="BOE62" s="112"/>
      <c r="BOF62" s="112"/>
      <c r="BOG62" s="112"/>
      <c r="BOH62" s="112"/>
      <c r="BOI62" s="112"/>
      <c r="BOJ62" s="112"/>
      <c r="BOK62" s="112"/>
      <c r="BOL62" s="112"/>
      <c r="BOM62" s="112"/>
      <c r="BON62" s="112"/>
      <c r="BOO62" s="112"/>
      <c r="BOP62" s="112"/>
      <c r="BOQ62" s="112"/>
      <c r="BOR62" s="112"/>
      <c r="BOS62" s="112"/>
      <c r="BOT62" s="112"/>
      <c r="BOU62" s="112"/>
      <c r="BOV62" s="112"/>
      <c r="BOW62" s="112"/>
      <c r="BOX62" s="112"/>
      <c r="BOY62" s="112"/>
      <c r="BOZ62" s="112"/>
      <c r="BPA62" s="112"/>
      <c r="BPB62" s="112"/>
      <c r="BPC62" s="112"/>
      <c r="BPD62" s="112"/>
      <c r="BPE62" s="112"/>
      <c r="BPF62" s="112"/>
      <c r="BPG62" s="112"/>
      <c r="BPH62" s="112"/>
      <c r="BPI62" s="112"/>
      <c r="BPJ62" s="112"/>
      <c r="BPK62" s="112"/>
      <c r="BPL62" s="112"/>
      <c r="BPM62" s="112"/>
      <c r="BPN62" s="112"/>
      <c r="BPO62" s="112"/>
      <c r="BPP62" s="112"/>
      <c r="BPQ62" s="112"/>
      <c r="BPR62" s="112"/>
      <c r="BPS62" s="112"/>
      <c r="BPT62" s="112"/>
      <c r="BPU62" s="112"/>
      <c r="BPV62" s="112"/>
      <c r="BPW62" s="112"/>
      <c r="BPX62" s="112"/>
      <c r="BPY62" s="112"/>
      <c r="BPZ62" s="112"/>
      <c r="BQA62" s="112"/>
      <c r="BQB62" s="112"/>
      <c r="BQC62" s="112"/>
      <c r="BQD62" s="112"/>
      <c r="BQE62" s="112"/>
      <c r="BQF62" s="112"/>
      <c r="BQG62" s="112"/>
      <c r="BQH62" s="112"/>
      <c r="BQI62" s="112"/>
      <c r="BQJ62" s="112"/>
      <c r="BQK62" s="112"/>
      <c r="BQL62" s="112"/>
      <c r="BQM62" s="112"/>
      <c r="BQN62" s="112"/>
      <c r="BQO62" s="112"/>
      <c r="BQP62" s="112"/>
      <c r="BQQ62" s="112"/>
      <c r="BQR62" s="112"/>
      <c r="BQS62" s="112"/>
      <c r="BQT62" s="112"/>
      <c r="BQU62" s="112"/>
      <c r="BQV62" s="112"/>
      <c r="BQW62" s="112"/>
      <c r="BQX62" s="112"/>
      <c r="BQY62" s="112"/>
      <c r="BQZ62" s="112"/>
      <c r="BRA62" s="112"/>
      <c r="BRB62" s="112"/>
      <c r="BRC62" s="112"/>
      <c r="BRD62" s="112"/>
      <c r="BRE62" s="112"/>
      <c r="BRF62" s="112"/>
      <c r="BRG62" s="112"/>
      <c r="BRH62" s="112"/>
      <c r="BRI62" s="112"/>
      <c r="BRJ62" s="112"/>
      <c r="BRK62" s="112"/>
      <c r="BRL62" s="112"/>
      <c r="BRM62" s="112"/>
      <c r="BRN62" s="112"/>
      <c r="BRO62" s="112"/>
      <c r="BRP62" s="112"/>
      <c r="BRQ62" s="112"/>
      <c r="BRR62" s="112"/>
      <c r="BRS62" s="112"/>
      <c r="BRT62" s="112"/>
      <c r="BRU62" s="112"/>
      <c r="BRV62" s="112"/>
      <c r="BRW62" s="112"/>
      <c r="BRX62" s="112"/>
      <c r="BRY62" s="112"/>
      <c r="BRZ62" s="112"/>
      <c r="BSA62" s="112"/>
      <c r="BSB62" s="112"/>
      <c r="BSC62" s="112"/>
      <c r="BSD62" s="112"/>
      <c r="BSE62" s="112"/>
      <c r="BSF62" s="112"/>
      <c r="BSG62" s="112"/>
      <c r="BSH62" s="112"/>
      <c r="BSI62" s="112"/>
      <c r="BSJ62" s="112"/>
      <c r="BSK62" s="112"/>
      <c r="BSL62" s="112"/>
      <c r="BSM62" s="112"/>
      <c r="BSN62" s="112"/>
      <c r="BSO62" s="112"/>
      <c r="BSP62" s="112"/>
      <c r="BSQ62" s="112"/>
      <c r="BSR62" s="112"/>
      <c r="BSS62" s="112"/>
      <c r="BST62" s="112"/>
      <c r="BSU62" s="112"/>
      <c r="BSV62" s="112"/>
      <c r="BSW62" s="112"/>
      <c r="BSX62" s="112"/>
      <c r="BSY62" s="112"/>
      <c r="BSZ62" s="112"/>
      <c r="BTA62" s="112"/>
      <c r="BTB62" s="112"/>
      <c r="BTC62" s="112"/>
      <c r="BTD62" s="112"/>
      <c r="BTE62" s="112"/>
      <c r="BTF62" s="112"/>
      <c r="BTG62" s="112"/>
      <c r="BTH62" s="112"/>
      <c r="BTI62" s="112"/>
      <c r="BTJ62" s="112"/>
      <c r="BTK62" s="112"/>
      <c r="BTL62" s="112"/>
      <c r="BTM62" s="112"/>
      <c r="BTN62" s="112"/>
      <c r="BTO62" s="112"/>
      <c r="BTP62" s="112"/>
      <c r="BTQ62" s="112"/>
      <c r="BTR62" s="112"/>
      <c r="BTS62" s="112"/>
      <c r="BTT62" s="112"/>
      <c r="BTU62" s="112"/>
      <c r="BTV62" s="112"/>
      <c r="BTW62" s="112"/>
      <c r="BTX62" s="112"/>
      <c r="BTY62" s="112"/>
      <c r="BTZ62" s="112"/>
      <c r="BUA62" s="112"/>
      <c r="BUB62" s="112"/>
      <c r="BUC62" s="112"/>
      <c r="BUD62" s="112"/>
      <c r="BUE62" s="112"/>
      <c r="BUF62" s="112"/>
      <c r="BUG62" s="112"/>
      <c r="BUH62" s="112"/>
      <c r="BUI62" s="112"/>
      <c r="BUJ62" s="112"/>
      <c r="BUK62" s="112"/>
      <c r="BUL62" s="112"/>
      <c r="BUM62" s="112"/>
      <c r="BUN62" s="112"/>
      <c r="BUO62" s="112"/>
      <c r="BUP62" s="112"/>
      <c r="BUQ62" s="112"/>
      <c r="BUR62" s="112"/>
      <c r="BUS62" s="112"/>
      <c r="BUT62" s="112"/>
      <c r="BUU62" s="112"/>
      <c r="BUV62" s="112"/>
      <c r="BUW62" s="112"/>
      <c r="BUX62" s="112"/>
      <c r="BUY62" s="112"/>
      <c r="BUZ62" s="112"/>
      <c r="BVA62" s="112"/>
      <c r="BVB62" s="112"/>
      <c r="BVC62" s="112"/>
      <c r="BVD62" s="112"/>
      <c r="BVE62" s="112"/>
      <c r="BVF62" s="112"/>
      <c r="BVG62" s="112"/>
      <c r="BVH62" s="112"/>
      <c r="BVI62" s="112"/>
      <c r="BVJ62" s="112"/>
      <c r="BVK62" s="112"/>
      <c r="BVL62" s="112"/>
      <c r="BVM62" s="112"/>
      <c r="BVN62" s="112"/>
      <c r="BVO62" s="112"/>
      <c r="BVP62" s="112"/>
      <c r="BVQ62" s="112"/>
      <c r="BVR62" s="112"/>
      <c r="BVS62" s="112"/>
      <c r="BVT62" s="112"/>
      <c r="BVU62" s="112"/>
      <c r="BVV62" s="112"/>
      <c r="BVW62" s="112"/>
      <c r="BVX62" s="112"/>
      <c r="BVY62" s="112"/>
      <c r="BVZ62" s="112"/>
      <c r="BWA62" s="112"/>
      <c r="BWB62" s="112"/>
      <c r="BWC62" s="112"/>
      <c r="BWD62" s="112"/>
      <c r="BWE62" s="112"/>
      <c r="BWF62" s="112"/>
      <c r="BWG62" s="112"/>
      <c r="BWH62" s="112"/>
      <c r="BWI62" s="112"/>
      <c r="BWJ62" s="112"/>
      <c r="BWK62" s="112"/>
      <c r="BWL62" s="112"/>
      <c r="BWM62" s="112"/>
      <c r="BWN62" s="112"/>
      <c r="BWO62" s="112"/>
      <c r="BWP62" s="112"/>
      <c r="BWQ62" s="112"/>
      <c r="BWR62" s="112"/>
      <c r="BWS62" s="112"/>
      <c r="BWT62" s="112"/>
      <c r="BWU62" s="112"/>
      <c r="BWV62" s="112"/>
      <c r="BWW62" s="112"/>
      <c r="BWX62" s="112"/>
      <c r="BWY62" s="112"/>
      <c r="BWZ62" s="112"/>
      <c r="BXA62" s="112"/>
      <c r="BXB62" s="112"/>
      <c r="BXC62" s="112"/>
      <c r="BXD62" s="112"/>
      <c r="BXE62" s="112"/>
      <c r="BXF62" s="112"/>
      <c r="BXG62" s="112"/>
      <c r="BXH62" s="112"/>
      <c r="BXI62" s="112"/>
      <c r="BXJ62" s="112"/>
      <c r="BXK62" s="112"/>
      <c r="BXL62" s="112"/>
      <c r="BXM62" s="112"/>
      <c r="BXN62" s="112"/>
      <c r="BXO62" s="112"/>
      <c r="BXP62" s="112"/>
      <c r="BXQ62" s="112"/>
      <c r="BXR62" s="112"/>
      <c r="BXS62" s="112"/>
      <c r="BXT62" s="112"/>
      <c r="BXU62" s="112"/>
      <c r="BXV62" s="112"/>
      <c r="BXW62" s="112"/>
      <c r="BXX62" s="112"/>
      <c r="BXY62" s="112"/>
      <c r="BXZ62" s="112"/>
      <c r="BYA62" s="112"/>
      <c r="BYB62" s="112"/>
      <c r="BYC62" s="112"/>
      <c r="BYD62" s="112"/>
      <c r="BYE62" s="112"/>
      <c r="BYF62" s="112"/>
      <c r="BYG62" s="112"/>
      <c r="BYH62" s="112"/>
      <c r="BYI62" s="112"/>
      <c r="BYJ62" s="112"/>
      <c r="BYK62" s="112"/>
      <c r="BYL62" s="112"/>
      <c r="BYM62" s="112"/>
      <c r="BYN62" s="112"/>
      <c r="BYO62" s="112"/>
      <c r="BYP62" s="112"/>
      <c r="BYQ62" s="112"/>
      <c r="BYR62" s="112"/>
      <c r="BYS62" s="112"/>
      <c r="BYT62" s="112"/>
      <c r="BYU62" s="112"/>
      <c r="BYV62" s="112"/>
      <c r="BYW62" s="112"/>
      <c r="BYX62" s="112"/>
      <c r="BYY62" s="112"/>
      <c r="BYZ62" s="112"/>
      <c r="BZA62" s="112"/>
      <c r="BZB62" s="112"/>
      <c r="BZC62" s="112"/>
      <c r="BZD62" s="112"/>
      <c r="BZE62" s="112"/>
      <c r="BZF62" s="112"/>
      <c r="BZG62" s="112"/>
      <c r="BZH62" s="112"/>
      <c r="BZI62" s="112"/>
      <c r="BZJ62" s="112"/>
      <c r="BZK62" s="112"/>
      <c r="BZL62" s="112"/>
      <c r="BZM62" s="112"/>
      <c r="BZN62" s="112"/>
      <c r="BZO62" s="112"/>
      <c r="BZP62" s="112"/>
      <c r="BZQ62" s="112"/>
      <c r="BZR62" s="112"/>
      <c r="BZS62" s="112"/>
      <c r="BZT62" s="112"/>
      <c r="BZU62" s="112"/>
      <c r="BZV62" s="112"/>
      <c r="BZW62" s="112"/>
      <c r="BZX62" s="112"/>
      <c r="BZY62" s="112"/>
      <c r="BZZ62" s="112"/>
      <c r="CAA62" s="112"/>
      <c r="CAB62" s="112"/>
      <c r="CAC62" s="112"/>
      <c r="CAD62" s="112"/>
      <c r="CAE62" s="112"/>
      <c r="CAF62" s="112"/>
      <c r="CAG62" s="112"/>
      <c r="CAH62" s="112"/>
      <c r="CAI62" s="112"/>
      <c r="CAJ62" s="112"/>
      <c r="CAK62" s="112"/>
      <c r="CAL62" s="112"/>
      <c r="CAM62" s="112"/>
      <c r="CAN62" s="112"/>
      <c r="CAO62" s="112"/>
      <c r="CAP62" s="112"/>
      <c r="CAQ62" s="112"/>
      <c r="CAR62" s="112"/>
      <c r="CAS62" s="112"/>
      <c r="CAT62" s="112"/>
      <c r="CAU62" s="112"/>
      <c r="CAV62" s="112"/>
      <c r="CAW62" s="112"/>
      <c r="CAX62" s="112"/>
      <c r="CAY62" s="112"/>
      <c r="CAZ62" s="112"/>
      <c r="CBA62" s="112"/>
      <c r="CBB62" s="112"/>
      <c r="CBC62" s="112"/>
      <c r="CBD62" s="112"/>
      <c r="CBE62" s="112"/>
      <c r="CBF62" s="112"/>
      <c r="CBG62" s="112"/>
      <c r="CBH62" s="112"/>
      <c r="CBI62" s="112"/>
      <c r="CBJ62" s="112"/>
      <c r="CBK62" s="112"/>
      <c r="CBL62" s="112"/>
      <c r="CBM62" s="112"/>
      <c r="CBN62" s="112"/>
      <c r="CBO62" s="112"/>
      <c r="CBP62" s="112"/>
      <c r="CBQ62" s="112"/>
      <c r="CBR62" s="112"/>
      <c r="CBS62" s="112"/>
      <c r="CBT62" s="112"/>
      <c r="CBU62" s="112"/>
      <c r="CBV62" s="112"/>
      <c r="CBW62" s="112"/>
      <c r="CBX62" s="112"/>
      <c r="CBY62" s="112"/>
      <c r="CBZ62" s="112"/>
      <c r="CCA62" s="112"/>
      <c r="CCB62" s="112"/>
      <c r="CCC62" s="112"/>
      <c r="CCD62" s="112"/>
      <c r="CCE62" s="112"/>
      <c r="CCF62" s="112"/>
      <c r="CCG62" s="112"/>
      <c r="CCH62" s="112"/>
      <c r="CCI62" s="112"/>
      <c r="CCJ62" s="112"/>
      <c r="CCK62" s="112"/>
      <c r="CCL62" s="112"/>
      <c r="CCM62" s="112"/>
      <c r="CCN62" s="112"/>
      <c r="CCO62" s="112"/>
      <c r="CCP62" s="112"/>
      <c r="CCQ62" s="112"/>
      <c r="CCR62" s="112"/>
      <c r="CCS62" s="112"/>
      <c r="CCT62" s="112"/>
      <c r="CCU62" s="112"/>
      <c r="CCV62" s="112"/>
      <c r="CCW62" s="112"/>
      <c r="CCX62" s="112"/>
      <c r="CCY62" s="112"/>
      <c r="CCZ62" s="112"/>
      <c r="CDA62" s="112"/>
      <c r="CDB62" s="112"/>
      <c r="CDC62" s="112"/>
      <c r="CDD62" s="112"/>
      <c r="CDE62" s="112"/>
      <c r="CDF62" s="112"/>
      <c r="CDG62" s="112"/>
      <c r="CDH62" s="112"/>
      <c r="CDI62" s="112"/>
      <c r="CDJ62" s="112"/>
      <c r="CDK62" s="112"/>
      <c r="CDL62" s="112"/>
      <c r="CDM62" s="112"/>
      <c r="CDN62" s="112"/>
      <c r="CDO62" s="112"/>
      <c r="CDP62" s="112"/>
      <c r="CDQ62" s="112"/>
      <c r="CDR62" s="112"/>
      <c r="CDS62" s="112"/>
      <c r="CDT62" s="112"/>
      <c r="CDU62" s="112"/>
      <c r="CDV62" s="112"/>
      <c r="CDW62" s="112"/>
      <c r="CDX62" s="112"/>
      <c r="CDY62" s="112"/>
      <c r="CDZ62" s="112"/>
      <c r="CEA62" s="112"/>
      <c r="CEB62" s="112"/>
      <c r="CEC62" s="112"/>
      <c r="CED62" s="112"/>
      <c r="CEE62" s="112"/>
      <c r="CEF62" s="112"/>
      <c r="CEG62" s="112"/>
      <c r="CEH62" s="112"/>
      <c r="CEI62" s="112"/>
      <c r="CEJ62" s="112"/>
      <c r="CEK62" s="112"/>
      <c r="CEL62" s="112"/>
      <c r="CEM62" s="112"/>
      <c r="CEN62" s="112"/>
      <c r="CEO62" s="112"/>
      <c r="CEP62" s="112"/>
      <c r="CEQ62" s="112"/>
      <c r="CER62" s="112"/>
      <c r="CES62" s="112"/>
      <c r="CET62" s="112"/>
      <c r="CEU62" s="112"/>
      <c r="CEV62" s="112"/>
      <c r="CEW62" s="112"/>
      <c r="CEX62" s="112"/>
      <c r="CEY62" s="112"/>
      <c r="CEZ62" s="112"/>
      <c r="CFA62" s="112"/>
      <c r="CFB62" s="112"/>
      <c r="CFC62" s="112"/>
      <c r="CFD62" s="112"/>
      <c r="CFE62" s="112"/>
      <c r="CFF62" s="112"/>
      <c r="CFG62" s="112"/>
      <c r="CFH62" s="112"/>
      <c r="CFI62" s="112"/>
      <c r="CFJ62" s="112"/>
      <c r="CFK62" s="112"/>
      <c r="CFL62" s="112"/>
      <c r="CFM62" s="112"/>
      <c r="CFN62" s="112"/>
      <c r="CFO62" s="112"/>
      <c r="CFP62" s="112"/>
      <c r="CFQ62" s="112"/>
      <c r="CFR62" s="112"/>
      <c r="CFS62" s="112"/>
      <c r="CFT62" s="112"/>
      <c r="CFU62" s="112"/>
      <c r="CFV62" s="112"/>
      <c r="CFW62" s="112"/>
      <c r="CFX62" s="112"/>
      <c r="CFY62" s="112"/>
      <c r="CFZ62" s="112"/>
      <c r="CGA62" s="112"/>
      <c r="CGB62" s="112"/>
      <c r="CGC62" s="112"/>
      <c r="CGD62" s="112"/>
      <c r="CGE62" s="112"/>
      <c r="CGF62" s="112"/>
      <c r="CGG62" s="112"/>
      <c r="CGH62" s="112"/>
      <c r="CGI62" s="112"/>
      <c r="CGJ62" s="112"/>
      <c r="CGK62" s="112"/>
      <c r="CGL62" s="112"/>
      <c r="CGM62" s="112"/>
      <c r="CGN62" s="112"/>
      <c r="CGO62" s="112"/>
      <c r="CGP62" s="112"/>
      <c r="CGQ62" s="112"/>
      <c r="CGR62" s="112"/>
      <c r="CGS62" s="112"/>
      <c r="CGT62" s="112"/>
      <c r="CGU62" s="112"/>
      <c r="CGV62" s="112"/>
      <c r="CGW62" s="112"/>
      <c r="CGX62" s="112"/>
      <c r="CGY62" s="112"/>
      <c r="CGZ62" s="112"/>
      <c r="CHA62" s="112"/>
      <c r="CHB62" s="112"/>
      <c r="CHC62" s="112"/>
      <c r="CHD62" s="112"/>
      <c r="CHE62" s="112"/>
      <c r="CHF62" s="112"/>
      <c r="CHG62" s="112"/>
      <c r="CHH62" s="112"/>
      <c r="CHI62" s="112"/>
      <c r="CHJ62" s="112"/>
      <c r="CHK62" s="112"/>
      <c r="CHL62" s="112"/>
      <c r="CHM62" s="112"/>
      <c r="CHN62" s="112"/>
      <c r="CHO62" s="112"/>
      <c r="CHP62" s="112"/>
      <c r="CHQ62" s="112"/>
      <c r="CHR62" s="112"/>
      <c r="CHS62" s="112"/>
      <c r="CHT62" s="112"/>
      <c r="CHU62" s="112"/>
      <c r="CHV62" s="112"/>
      <c r="CHW62" s="112"/>
      <c r="CHX62" s="112"/>
      <c r="CHY62" s="112"/>
      <c r="CHZ62" s="112"/>
      <c r="CIA62" s="112"/>
      <c r="CIB62" s="112"/>
      <c r="CIC62" s="112"/>
      <c r="CID62" s="112"/>
      <c r="CIE62" s="112"/>
      <c r="CIF62" s="112"/>
      <c r="CIG62" s="112"/>
      <c r="CIH62" s="112"/>
      <c r="CII62" s="112"/>
      <c r="CIJ62" s="112"/>
      <c r="CIK62" s="112"/>
      <c r="CIL62" s="112"/>
      <c r="CIM62" s="112"/>
      <c r="CIN62" s="112"/>
      <c r="CIO62" s="112"/>
      <c r="CIP62" s="112"/>
      <c r="CIQ62" s="112"/>
      <c r="CIR62" s="112"/>
      <c r="CIS62" s="112"/>
      <c r="CIT62" s="112"/>
      <c r="CIU62" s="112"/>
      <c r="CIV62" s="112"/>
      <c r="CIW62" s="112"/>
      <c r="CIX62" s="112"/>
      <c r="CIY62" s="112"/>
      <c r="CIZ62" s="112"/>
      <c r="CJA62" s="112"/>
      <c r="CJB62" s="112"/>
      <c r="CJC62" s="112"/>
      <c r="CJD62" s="112"/>
      <c r="CJE62" s="112"/>
      <c r="CJF62" s="112"/>
      <c r="CJG62" s="112"/>
      <c r="CJH62" s="112"/>
      <c r="CJI62" s="112"/>
      <c r="CJJ62" s="112"/>
      <c r="CJK62" s="112"/>
      <c r="CJL62" s="112"/>
      <c r="CJM62" s="112"/>
      <c r="CJN62" s="112"/>
      <c r="CJO62" s="112"/>
      <c r="CJP62" s="112"/>
      <c r="CJQ62" s="112"/>
      <c r="CJR62" s="112"/>
      <c r="CJS62" s="112"/>
      <c r="CJT62" s="112"/>
      <c r="CJU62" s="112"/>
      <c r="CJV62" s="112"/>
      <c r="CJW62" s="112"/>
      <c r="CJX62" s="112"/>
      <c r="CJY62" s="112"/>
      <c r="CJZ62" s="112"/>
      <c r="CKA62" s="112"/>
      <c r="CKB62" s="112"/>
      <c r="CKC62" s="112"/>
      <c r="CKD62" s="112"/>
      <c r="CKE62" s="112"/>
      <c r="CKF62" s="112"/>
      <c r="CKG62" s="112"/>
      <c r="CKH62" s="112"/>
      <c r="CKI62" s="112"/>
      <c r="CKJ62" s="112"/>
      <c r="CKK62" s="112"/>
      <c r="CKL62" s="112"/>
      <c r="CKM62" s="112"/>
      <c r="CKN62" s="112"/>
      <c r="CKO62" s="112"/>
      <c r="CKP62" s="112"/>
      <c r="CKQ62" s="112"/>
      <c r="CKR62" s="112"/>
      <c r="CKS62" s="112"/>
      <c r="CKT62" s="112"/>
      <c r="CKU62" s="112"/>
      <c r="CKV62" s="112"/>
      <c r="CKW62" s="112"/>
      <c r="CKX62" s="112"/>
      <c r="CKY62" s="112"/>
      <c r="CKZ62" s="112"/>
      <c r="CLA62" s="112"/>
      <c r="CLB62" s="112"/>
      <c r="CLC62" s="112"/>
      <c r="CLD62" s="112"/>
      <c r="CLE62" s="112"/>
      <c r="CLF62" s="112"/>
      <c r="CLG62" s="112"/>
      <c r="CLH62" s="112"/>
      <c r="CLI62" s="112"/>
      <c r="CLJ62" s="112"/>
      <c r="CLK62" s="112"/>
      <c r="CLL62" s="112"/>
      <c r="CLM62" s="112"/>
      <c r="CLN62" s="112"/>
      <c r="CLO62" s="112"/>
      <c r="CLP62" s="112"/>
      <c r="CLQ62" s="112"/>
      <c r="CLR62" s="112"/>
      <c r="CLS62" s="112"/>
      <c r="CLT62" s="112"/>
      <c r="CLU62" s="112"/>
      <c r="CLV62" s="112"/>
      <c r="CLW62" s="112"/>
      <c r="CLX62" s="112"/>
      <c r="CLY62" s="112"/>
      <c r="CLZ62" s="112"/>
      <c r="CMA62" s="112"/>
      <c r="CMB62" s="112"/>
      <c r="CMC62" s="112"/>
      <c r="CMD62" s="112"/>
      <c r="CME62" s="112"/>
      <c r="CMF62" s="112"/>
      <c r="CMG62" s="112"/>
      <c r="CMH62" s="112"/>
      <c r="CMI62" s="112"/>
      <c r="CMJ62" s="112"/>
      <c r="CMK62" s="112"/>
      <c r="CML62" s="112"/>
      <c r="CMM62" s="112"/>
      <c r="CMN62" s="112"/>
      <c r="CMO62" s="112"/>
      <c r="CMP62" s="112"/>
      <c r="CMQ62" s="112"/>
      <c r="CMR62" s="112"/>
      <c r="CMS62" s="112"/>
      <c r="CMT62" s="112"/>
      <c r="CMU62" s="112"/>
      <c r="CMV62" s="112"/>
      <c r="CMW62" s="112"/>
      <c r="CMX62" s="112"/>
      <c r="CMY62" s="112"/>
      <c r="CMZ62" s="112"/>
      <c r="CNA62" s="112"/>
      <c r="CNB62" s="112"/>
      <c r="CNC62" s="112"/>
      <c r="CND62" s="112"/>
      <c r="CNE62" s="112"/>
      <c r="CNF62" s="112"/>
      <c r="CNG62" s="112"/>
      <c r="CNH62" s="112"/>
      <c r="CNI62" s="112"/>
      <c r="CNJ62" s="112"/>
      <c r="CNK62" s="112"/>
      <c r="CNL62" s="112"/>
      <c r="CNM62" s="112"/>
      <c r="CNN62" s="112"/>
      <c r="CNO62" s="112"/>
      <c r="CNP62" s="112"/>
      <c r="CNQ62" s="112"/>
      <c r="CNR62" s="112"/>
      <c r="CNS62" s="112"/>
      <c r="CNT62" s="112"/>
      <c r="CNU62" s="112"/>
      <c r="CNV62" s="112"/>
      <c r="CNW62" s="112"/>
      <c r="CNX62" s="112"/>
      <c r="CNY62" s="112"/>
      <c r="CNZ62" s="112"/>
      <c r="COA62" s="112"/>
      <c r="COB62" s="112"/>
      <c r="COC62" s="112"/>
      <c r="COD62" s="112"/>
      <c r="COE62" s="112"/>
      <c r="COF62" s="112"/>
      <c r="COG62" s="112"/>
      <c r="COH62" s="112"/>
      <c r="COI62" s="112"/>
      <c r="COJ62" s="112"/>
      <c r="COK62" s="112"/>
      <c r="COL62" s="112"/>
      <c r="COM62" s="112"/>
      <c r="CON62" s="112"/>
      <c r="COO62" s="112"/>
      <c r="COP62" s="112"/>
      <c r="COQ62" s="112"/>
      <c r="COR62" s="112"/>
      <c r="COS62" s="112"/>
      <c r="COT62" s="112"/>
      <c r="COU62" s="112"/>
      <c r="COV62" s="112"/>
      <c r="COW62" s="112"/>
      <c r="COX62" s="112"/>
      <c r="COY62" s="112"/>
      <c r="COZ62" s="112"/>
      <c r="CPA62" s="112"/>
      <c r="CPB62" s="112"/>
      <c r="CPC62" s="112"/>
      <c r="CPD62" s="112"/>
      <c r="CPE62" s="112"/>
      <c r="CPF62" s="112"/>
      <c r="CPG62" s="112"/>
      <c r="CPH62" s="112"/>
      <c r="CPI62" s="112"/>
      <c r="CPJ62" s="112"/>
      <c r="CPK62" s="112"/>
      <c r="CPL62" s="112"/>
      <c r="CPM62" s="112"/>
      <c r="CPN62" s="112"/>
      <c r="CPO62" s="112"/>
      <c r="CPP62" s="112"/>
      <c r="CPQ62" s="112"/>
      <c r="CPR62" s="112"/>
      <c r="CPS62" s="112"/>
      <c r="CPT62" s="112"/>
      <c r="CPU62" s="112"/>
      <c r="CPV62" s="112"/>
      <c r="CPW62" s="112"/>
      <c r="CPX62" s="112"/>
      <c r="CPY62" s="112"/>
      <c r="CPZ62" s="112"/>
      <c r="CQA62" s="112"/>
      <c r="CQB62" s="112"/>
      <c r="CQC62" s="112"/>
      <c r="CQD62" s="112"/>
      <c r="CQE62" s="112"/>
      <c r="CQF62" s="112"/>
      <c r="CQG62" s="112"/>
      <c r="CQH62" s="112"/>
      <c r="CQI62" s="112"/>
      <c r="CQJ62" s="112"/>
      <c r="CQK62" s="112"/>
      <c r="CQL62" s="112"/>
      <c r="CQM62" s="112"/>
      <c r="CQN62" s="112"/>
      <c r="CQO62" s="112"/>
      <c r="CQP62" s="112"/>
      <c r="CQQ62" s="112"/>
      <c r="CQR62" s="112"/>
      <c r="CQS62" s="112"/>
      <c r="CQT62" s="112"/>
      <c r="CQU62" s="112"/>
      <c r="CQV62" s="112"/>
      <c r="CQW62" s="112"/>
      <c r="CQX62" s="112"/>
      <c r="CQY62" s="112"/>
      <c r="CQZ62" s="112"/>
      <c r="CRA62" s="112"/>
      <c r="CRB62" s="112"/>
      <c r="CRC62" s="112"/>
      <c r="CRD62" s="112"/>
      <c r="CRE62" s="112"/>
      <c r="CRF62" s="112"/>
      <c r="CRG62" s="112"/>
      <c r="CRH62" s="112"/>
      <c r="CRI62" s="112"/>
      <c r="CRJ62" s="112"/>
      <c r="CRK62" s="112"/>
      <c r="CRL62" s="112"/>
      <c r="CRM62" s="112"/>
      <c r="CRN62" s="112"/>
      <c r="CRO62" s="112"/>
      <c r="CRP62" s="112"/>
      <c r="CRQ62" s="112"/>
      <c r="CRR62" s="112"/>
      <c r="CRS62" s="112"/>
      <c r="CRT62" s="112"/>
      <c r="CRU62" s="112"/>
      <c r="CRV62" s="112"/>
      <c r="CRW62" s="112"/>
      <c r="CRX62" s="112"/>
      <c r="CRY62" s="112"/>
      <c r="CRZ62" s="112"/>
      <c r="CSA62" s="112"/>
      <c r="CSB62" s="112"/>
      <c r="CSC62" s="112"/>
      <c r="CSD62" s="112"/>
      <c r="CSE62" s="112"/>
      <c r="CSF62" s="112"/>
      <c r="CSG62" s="112"/>
      <c r="CSH62" s="112"/>
      <c r="CSI62" s="112"/>
      <c r="CSJ62" s="112"/>
      <c r="CSK62" s="112"/>
      <c r="CSL62" s="112"/>
      <c r="CSM62" s="112"/>
      <c r="CSN62" s="112"/>
      <c r="CSO62" s="112"/>
      <c r="CSP62" s="112"/>
      <c r="CSQ62" s="112"/>
      <c r="CSR62" s="112"/>
      <c r="CSS62" s="112"/>
      <c r="CST62" s="112"/>
      <c r="CSU62" s="112"/>
      <c r="CSV62" s="112"/>
      <c r="CSW62" s="112"/>
      <c r="CSX62" s="112"/>
      <c r="CSY62" s="112"/>
      <c r="CSZ62" s="112"/>
      <c r="CTA62" s="112"/>
      <c r="CTB62" s="112"/>
      <c r="CTC62" s="112"/>
      <c r="CTD62" s="112"/>
      <c r="CTE62" s="112"/>
      <c r="CTF62" s="112"/>
      <c r="CTG62" s="112"/>
      <c r="CTH62" s="112"/>
      <c r="CTI62" s="112"/>
      <c r="CTJ62" s="112"/>
      <c r="CTK62" s="112"/>
      <c r="CTL62" s="112"/>
      <c r="CTM62" s="112"/>
      <c r="CTN62" s="112"/>
      <c r="CTO62" s="112"/>
      <c r="CTP62" s="112"/>
      <c r="CTQ62" s="112"/>
      <c r="CTR62" s="112"/>
      <c r="CTS62" s="112"/>
      <c r="CTT62" s="112"/>
      <c r="CTU62" s="112"/>
      <c r="CTV62" s="112"/>
      <c r="CTW62" s="112"/>
      <c r="CTX62" s="112"/>
      <c r="CTY62" s="112"/>
      <c r="CTZ62" s="112"/>
      <c r="CUA62" s="112"/>
      <c r="CUB62" s="112"/>
      <c r="CUC62" s="112"/>
      <c r="CUD62" s="112"/>
      <c r="CUE62" s="112"/>
      <c r="CUF62" s="112"/>
      <c r="CUG62" s="112"/>
      <c r="CUH62" s="112"/>
      <c r="CUI62" s="112"/>
      <c r="CUJ62" s="112"/>
      <c r="CUK62" s="112"/>
      <c r="CUL62" s="112"/>
      <c r="CUM62" s="112"/>
      <c r="CUN62" s="112"/>
      <c r="CUO62" s="112"/>
      <c r="CUP62" s="112"/>
      <c r="CUQ62" s="112"/>
      <c r="CUR62" s="112"/>
      <c r="CUS62" s="112"/>
      <c r="CUT62" s="112"/>
      <c r="CUU62" s="112"/>
      <c r="CUV62" s="112"/>
      <c r="CUW62" s="112"/>
      <c r="CUX62" s="112"/>
      <c r="CUY62" s="112"/>
      <c r="CUZ62" s="112"/>
      <c r="CVA62" s="112"/>
      <c r="CVB62" s="112"/>
      <c r="CVC62" s="112"/>
      <c r="CVD62" s="112"/>
      <c r="CVE62" s="112"/>
      <c r="CVF62" s="112"/>
      <c r="CVG62" s="112"/>
      <c r="CVH62" s="112"/>
      <c r="CVI62" s="112"/>
      <c r="CVJ62" s="112"/>
      <c r="CVK62" s="112"/>
      <c r="CVL62" s="112"/>
      <c r="CVM62" s="112"/>
      <c r="CVN62" s="112"/>
      <c r="CVO62" s="112"/>
      <c r="CVP62" s="112"/>
      <c r="CVQ62" s="112"/>
      <c r="CVR62" s="112"/>
      <c r="CVS62" s="112"/>
      <c r="CVT62" s="112"/>
      <c r="CVU62" s="112"/>
      <c r="CVV62" s="112"/>
      <c r="CVW62" s="112"/>
      <c r="CVX62" s="112"/>
      <c r="CVY62" s="112"/>
      <c r="CVZ62" s="112"/>
      <c r="CWA62" s="112"/>
      <c r="CWB62" s="112"/>
      <c r="CWC62" s="112"/>
      <c r="CWD62" s="112"/>
      <c r="CWE62" s="112"/>
      <c r="CWF62" s="112"/>
      <c r="CWG62" s="112"/>
      <c r="CWH62" s="112"/>
      <c r="CWI62" s="112"/>
      <c r="CWJ62" s="112"/>
      <c r="CWK62" s="112"/>
      <c r="CWL62" s="112"/>
      <c r="CWM62" s="112"/>
      <c r="CWN62" s="112"/>
      <c r="CWO62" s="112"/>
      <c r="CWP62" s="112"/>
      <c r="CWQ62" s="112"/>
      <c r="CWR62" s="112"/>
      <c r="CWS62" s="112"/>
      <c r="CWT62" s="112"/>
      <c r="CWU62" s="112"/>
      <c r="CWV62" s="112"/>
      <c r="CWW62" s="112"/>
      <c r="CWX62" s="112"/>
      <c r="CWY62" s="112"/>
      <c r="CWZ62" s="112"/>
      <c r="CXA62" s="112"/>
      <c r="CXB62" s="112"/>
      <c r="CXC62" s="112"/>
      <c r="CXD62" s="112"/>
      <c r="CXE62" s="112"/>
      <c r="CXF62" s="112"/>
      <c r="CXG62" s="112"/>
      <c r="CXH62" s="112"/>
      <c r="CXI62" s="112"/>
      <c r="CXJ62" s="112"/>
      <c r="CXK62" s="112"/>
      <c r="CXL62" s="112"/>
      <c r="CXM62" s="112"/>
      <c r="CXN62" s="112"/>
      <c r="CXO62" s="112"/>
      <c r="CXP62" s="112"/>
      <c r="CXQ62" s="112"/>
      <c r="CXR62" s="112"/>
      <c r="CXS62" s="112"/>
      <c r="CXT62" s="112"/>
      <c r="CXU62" s="112"/>
      <c r="CXV62" s="112"/>
      <c r="CXW62" s="112"/>
      <c r="CXX62" s="112"/>
      <c r="CXY62" s="112"/>
      <c r="CXZ62" s="112"/>
      <c r="CYA62" s="112"/>
      <c r="CYB62" s="112"/>
      <c r="CYC62" s="112"/>
      <c r="CYD62" s="112"/>
      <c r="CYE62" s="112"/>
      <c r="CYF62" s="112"/>
      <c r="CYG62" s="112"/>
      <c r="CYH62" s="112"/>
      <c r="CYI62" s="112"/>
      <c r="CYJ62" s="112"/>
      <c r="CYK62" s="112"/>
      <c r="CYL62" s="112"/>
      <c r="CYM62" s="112"/>
      <c r="CYN62" s="112"/>
      <c r="CYO62" s="112"/>
      <c r="CYP62" s="112"/>
      <c r="CYQ62" s="112"/>
      <c r="CYR62" s="112"/>
      <c r="CYS62" s="112"/>
      <c r="CYT62" s="112"/>
      <c r="CYU62" s="112"/>
      <c r="CYV62" s="112"/>
      <c r="CYW62" s="112"/>
      <c r="CYX62" s="112"/>
      <c r="CYY62" s="112"/>
      <c r="CYZ62" s="112"/>
      <c r="CZA62" s="112"/>
      <c r="CZB62" s="112"/>
      <c r="CZC62" s="112"/>
      <c r="CZD62" s="112"/>
      <c r="CZE62" s="112"/>
      <c r="CZF62" s="112"/>
      <c r="CZG62" s="112"/>
      <c r="CZH62" s="112"/>
      <c r="CZI62" s="112"/>
      <c r="CZJ62" s="112"/>
      <c r="CZK62" s="112"/>
      <c r="CZL62" s="112"/>
      <c r="CZM62" s="112"/>
      <c r="CZN62" s="112"/>
      <c r="CZO62" s="112"/>
      <c r="CZP62" s="112"/>
      <c r="CZQ62" s="112"/>
      <c r="CZR62" s="112"/>
      <c r="CZS62" s="112"/>
      <c r="CZT62" s="112"/>
      <c r="CZU62" s="112"/>
      <c r="CZV62" s="112"/>
      <c r="CZW62" s="112"/>
      <c r="CZX62" s="112"/>
      <c r="CZY62" s="112"/>
      <c r="CZZ62" s="112"/>
      <c r="DAA62" s="112"/>
      <c r="DAB62" s="112"/>
      <c r="DAC62" s="112"/>
      <c r="DAD62" s="112"/>
      <c r="DAE62" s="112"/>
      <c r="DAF62" s="112"/>
      <c r="DAG62" s="112"/>
      <c r="DAH62" s="112"/>
      <c r="DAI62" s="112"/>
      <c r="DAJ62" s="112"/>
      <c r="DAK62" s="112"/>
      <c r="DAL62" s="112"/>
      <c r="DAM62" s="112"/>
      <c r="DAN62" s="112"/>
      <c r="DAO62" s="112"/>
      <c r="DAP62" s="112"/>
      <c r="DAQ62" s="112"/>
      <c r="DAR62" s="112"/>
      <c r="DAS62" s="112"/>
      <c r="DAT62" s="112"/>
      <c r="DAU62" s="112"/>
      <c r="DAV62" s="112"/>
      <c r="DAW62" s="112"/>
      <c r="DAX62" s="112"/>
      <c r="DAY62" s="112"/>
      <c r="DAZ62" s="112"/>
      <c r="DBA62" s="112"/>
      <c r="DBB62" s="112"/>
      <c r="DBC62" s="112"/>
      <c r="DBD62" s="112"/>
      <c r="DBE62" s="112"/>
      <c r="DBF62" s="112"/>
      <c r="DBG62" s="112"/>
      <c r="DBH62" s="112"/>
      <c r="DBI62" s="112"/>
      <c r="DBJ62" s="112"/>
      <c r="DBK62" s="112"/>
      <c r="DBL62" s="112"/>
      <c r="DBM62" s="112"/>
      <c r="DBN62" s="112"/>
      <c r="DBO62" s="112"/>
      <c r="DBP62" s="112"/>
      <c r="DBQ62" s="112"/>
      <c r="DBR62" s="112"/>
      <c r="DBS62" s="112"/>
      <c r="DBT62" s="112"/>
      <c r="DBU62" s="112"/>
      <c r="DBV62" s="112"/>
      <c r="DBW62" s="112"/>
      <c r="DBX62" s="112"/>
      <c r="DBY62" s="112"/>
      <c r="DBZ62" s="112"/>
      <c r="DCA62" s="112"/>
      <c r="DCB62" s="112"/>
      <c r="DCC62" s="112"/>
      <c r="DCD62" s="112"/>
      <c r="DCE62" s="112"/>
      <c r="DCF62" s="112"/>
      <c r="DCG62" s="112"/>
      <c r="DCH62" s="112"/>
      <c r="DCI62" s="112"/>
      <c r="DCJ62" s="112"/>
      <c r="DCK62" s="112"/>
      <c r="DCL62" s="112"/>
      <c r="DCM62" s="112"/>
      <c r="DCN62" s="112"/>
      <c r="DCO62" s="112"/>
      <c r="DCP62" s="112"/>
      <c r="DCQ62" s="112"/>
      <c r="DCR62" s="112"/>
      <c r="DCS62" s="112"/>
      <c r="DCT62" s="112"/>
      <c r="DCU62" s="112"/>
      <c r="DCV62" s="112"/>
      <c r="DCW62" s="112"/>
      <c r="DCX62" s="112"/>
      <c r="DCY62" s="112"/>
      <c r="DCZ62" s="112"/>
      <c r="DDA62" s="112"/>
      <c r="DDB62" s="112"/>
      <c r="DDC62" s="112"/>
      <c r="DDD62" s="112"/>
      <c r="DDE62" s="112"/>
      <c r="DDF62" s="112"/>
      <c r="DDG62" s="112"/>
      <c r="DDH62" s="112"/>
      <c r="DDI62" s="112"/>
      <c r="DDJ62" s="112"/>
      <c r="DDK62" s="112"/>
      <c r="DDL62" s="112"/>
      <c r="DDM62" s="112"/>
      <c r="DDN62" s="112"/>
      <c r="DDO62" s="112"/>
      <c r="DDP62" s="112"/>
      <c r="DDQ62" s="112"/>
      <c r="DDR62" s="112"/>
      <c r="DDS62" s="112"/>
      <c r="DDT62" s="112"/>
      <c r="DDU62" s="112"/>
      <c r="DDV62" s="112"/>
      <c r="DDW62" s="112"/>
      <c r="DDX62" s="112"/>
      <c r="DDY62" s="112"/>
      <c r="DDZ62" s="112"/>
      <c r="DEA62" s="112"/>
      <c r="DEB62" s="112"/>
      <c r="DEC62" s="112"/>
      <c r="DED62" s="112"/>
      <c r="DEE62" s="112"/>
      <c r="DEF62" s="112"/>
      <c r="DEG62" s="112"/>
      <c r="DEH62" s="112"/>
      <c r="DEI62" s="112"/>
      <c r="DEJ62" s="112"/>
      <c r="DEK62" s="112"/>
      <c r="DEL62" s="112"/>
      <c r="DEM62" s="112"/>
      <c r="DEN62" s="112"/>
      <c r="DEO62" s="112"/>
      <c r="DEP62" s="112"/>
      <c r="DEQ62" s="112"/>
      <c r="DER62" s="112"/>
      <c r="DES62" s="112"/>
      <c r="DET62" s="112"/>
      <c r="DEU62" s="112"/>
      <c r="DEV62" s="112"/>
      <c r="DEW62" s="112"/>
      <c r="DEX62" s="112"/>
      <c r="DEY62" s="112"/>
      <c r="DEZ62" s="112"/>
      <c r="DFA62" s="112"/>
      <c r="DFB62" s="112"/>
      <c r="DFC62" s="112"/>
      <c r="DFD62" s="112"/>
      <c r="DFE62" s="112"/>
      <c r="DFF62" s="112"/>
      <c r="DFG62" s="112"/>
      <c r="DFH62" s="112"/>
      <c r="DFI62" s="112"/>
      <c r="DFJ62" s="112"/>
      <c r="DFK62" s="112"/>
      <c r="DFL62" s="112"/>
      <c r="DFM62" s="112"/>
      <c r="DFN62" s="112"/>
      <c r="DFO62" s="112"/>
      <c r="DFP62" s="112"/>
      <c r="DFQ62" s="112"/>
      <c r="DFR62" s="112"/>
      <c r="DFS62" s="112"/>
      <c r="DFT62" s="112"/>
      <c r="DFU62" s="112"/>
      <c r="DFV62" s="112"/>
      <c r="DFW62" s="112"/>
      <c r="DFX62" s="112"/>
      <c r="DFY62" s="112"/>
      <c r="DFZ62" s="112"/>
      <c r="DGA62" s="112"/>
      <c r="DGB62" s="112"/>
      <c r="DGC62" s="112"/>
      <c r="DGD62" s="112"/>
      <c r="DGE62" s="112"/>
      <c r="DGF62" s="112"/>
      <c r="DGG62" s="112"/>
      <c r="DGH62" s="112"/>
      <c r="DGI62" s="112"/>
      <c r="DGJ62" s="112"/>
      <c r="DGK62" s="112"/>
      <c r="DGL62" s="112"/>
      <c r="DGM62" s="112"/>
      <c r="DGN62" s="112"/>
      <c r="DGO62" s="112"/>
      <c r="DGP62" s="112"/>
      <c r="DGQ62" s="112"/>
      <c r="DGR62" s="112"/>
      <c r="DGS62" s="112"/>
      <c r="DGT62" s="112"/>
      <c r="DGU62" s="112"/>
      <c r="DGV62" s="112"/>
      <c r="DGW62" s="112"/>
      <c r="DGX62" s="112"/>
      <c r="DGY62" s="112"/>
      <c r="DGZ62" s="112"/>
      <c r="DHA62" s="112"/>
      <c r="DHB62" s="112"/>
      <c r="DHC62" s="112"/>
      <c r="DHD62" s="112"/>
      <c r="DHE62" s="112"/>
      <c r="DHF62" s="112"/>
      <c r="DHG62" s="112"/>
      <c r="DHH62" s="112"/>
      <c r="DHI62" s="112"/>
      <c r="DHJ62" s="112"/>
      <c r="DHK62" s="112"/>
      <c r="DHL62" s="112"/>
      <c r="DHM62" s="112"/>
      <c r="DHN62" s="112"/>
      <c r="DHO62" s="112"/>
      <c r="DHP62" s="112"/>
      <c r="DHQ62" s="112"/>
      <c r="DHR62" s="112"/>
      <c r="DHS62" s="112"/>
      <c r="DHT62" s="112"/>
      <c r="DHU62" s="112"/>
      <c r="DHV62" s="112"/>
      <c r="DHW62" s="112"/>
      <c r="DHX62" s="112"/>
      <c r="DHY62" s="112"/>
      <c r="DHZ62" s="112"/>
      <c r="DIA62" s="112"/>
      <c r="DIB62" s="112"/>
      <c r="DIC62" s="112"/>
      <c r="DID62" s="112"/>
      <c r="DIE62" s="112"/>
      <c r="DIF62" s="112"/>
      <c r="DIG62" s="112"/>
      <c r="DIH62" s="112"/>
      <c r="DII62" s="112"/>
      <c r="DIJ62" s="112"/>
      <c r="DIK62" s="112"/>
      <c r="DIL62" s="112"/>
      <c r="DIM62" s="112"/>
      <c r="DIN62" s="112"/>
      <c r="DIO62" s="112"/>
      <c r="DIP62" s="112"/>
      <c r="DIQ62" s="112"/>
      <c r="DIR62" s="112"/>
      <c r="DIS62" s="112"/>
      <c r="DIT62" s="112"/>
      <c r="DIU62" s="112"/>
      <c r="DIV62" s="112"/>
      <c r="DIW62" s="112"/>
      <c r="DIX62" s="112"/>
      <c r="DIY62" s="112"/>
      <c r="DIZ62" s="112"/>
      <c r="DJA62" s="112"/>
      <c r="DJB62" s="112"/>
      <c r="DJC62" s="112"/>
      <c r="DJD62" s="112"/>
      <c r="DJE62" s="112"/>
      <c r="DJF62" s="112"/>
      <c r="DJG62" s="112"/>
      <c r="DJH62" s="112"/>
      <c r="DJI62" s="112"/>
      <c r="DJJ62" s="112"/>
      <c r="DJK62" s="112"/>
      <c r="DJL62" s="112"/>
      <c r="DJM62" s="112"/>
      <c r="DJN62" s="112"/>
      <c r="DJO62" s="112"/>
      <c r="DJP62" s="112"/>
      <c r="DJQ62" s="112"/>
      <c r="DJR62" s="112"/>
      <c r="DJS62" s="112"/>
      <c r="DJT62" s="112"/>
      <c r="DJU62" s="112"/>
      <c r="DJV62" s="112"/>
      <c r="DJW62" s="112"/>
      <c r="DJX62" s="112"/>
      <c r="DJY62" s="112"/>
      <c r="DJZ62" s="112"/>
      <c r="DKA62" s="112"/>
      <c r="DKB62" s="112"/>
      <c r="DKC62" s="112"/>
      <c r="DKD62" s="112"/>
      <c r="DKE62" s="112"/>
      <c r="DKF62" s="112"/>
      <c r="DKG62" s="112"/>
      <c r="DKH62" s="112"/>
      <c r="DKI62" s="112"/>
      <c r="DKJ62" s="112"/>
      <c r="DKK62" s="112"/>
      <c r="DKL62" s="112"/>
      <c r="DKM62" s="112"/>
      <c r="DKN62" s="112"/>
      <c r="DKO62" s="112"/>
      <c r="DKP62" s="112"/>
      <c r="DKQ62" s="112"/>
      <c r="DKR62" s="112"/>
      <c r="DKS62" s="112"/>
      <c r="DKT62" s="112"/>
      <c r="DKU62" s="112"/>
      <c r="DKV62" s="112"/>
      <c r="DKW62" s="112"/>
      <c r="DKX62" s="112"/>
      <c r="DKY62" s="112"/>
      <c r="DKZ62" s="112"/>
      <c r="DLA62" s="112"/>
      <c r="DLB62" s="112"/>
      <c r="DLC62" s="112"/>
      <c r="DLD62" s="112"/>
      <c r="DLE62" s="112"/>
      <c r="DLF62" s="112"/>
      <c r="DLG62" s="112"/>
      <c r="DLH62" s="112"/>
      <c r="DLI62" s="112"/>
      <c r="DLJ62" s="112"/>
      <c r="DLK62" s="112"/>
      <c r="DLL62" s="112"/>
      <c r="DLM62" s="112"/>
      <c r="DLN62" s="112"/>
      <c r="DLO62" s="112"/>
      <c r="DLP62" s="112"/>
      <c r="DLQ62" s="112"/>
      <c r="DLR62" s="112"/>
      <c r="DLS62" s="112"/>
      <c r="DLT62" s="112"/>
      <c r="DLU62" s="112"/>
      <c r="DLV62" s="112"/>
      <c r="DLW62" s="112"/>
      <c r="DLX62" s="112"/>
      <c r="DLY62" s="112"/>
      <c r="DLZ62" s="112"/>
      <c r="DMA62" s="112"/>
      <c r="DMB62" s="112"/>
      <c r="DMC62" s="112"/>
      <c r="DMD62" s="112"/>
      <c r="DME62" s="112"/>
      <c r="DMF62" s="112"/>
      <c r="DMG62" s="112"/>
      <c r="DMH62" s="112"/>
      <c r="DMI62" s="112"/>
      <c r="DMJ62" s="112"/>
      <c r="DMK62" s="112"/>
      <c r="DML62" s="112"/>
      <c r="DMM62" s="112"/>
      <c r="DMN62" s="112"/>
      <c r="DMO62" s="112"/>
      <c r="DMP62" s="112"/>
      <c r="DMQ62" s="112"/>
      <c r="DMR62" s="112"/>
      <c r="DMS62" s="112"/>
      <c r="DMT62" s="112"/>
      <c r="DMU62" s="112"/>
      <c r="DMV62" s="112"/>
      <c r="DMW62" s="112"/>
      <c r="DMX62" s="112"/>
      <c r="DMY62" s="112"/>
      <c r="DMZ62" s="112"/>
      <c r="DNA62" s="112"/>
      <c r="DNB62" s="112"/>
      <c r="DNC62" s="112"/>
      <c r="DND62" s="112"/>
      <c r="DNE62" s="112"/>
      <c r="DNF62" s="112"/>
      <c r="DNG62" s="112"/>
      <c r="DNH62" s="112"/>
      <c r="DNI62" s="112"/>
      <c r="DNJ62" s="112"/>
      <c r="DNK62" s="112"/>
      <c r="DNL62" s="112"/>
      <c r="DNM62" s="112"/>
      <c r="DNN62" s="112"/>
      <c r="DNO62" s="112"/>
      <c r="DNP62" s="112"/>
      <c r="DNQ62" s="112"/>
      <c r="DNR62" s="112"/>
      <c r="DNS62" s="112"/>
      <c r="DNT62" s="112"/>
      <c r="DNU62" s="112"/>
      <c r="DNV62" s="112"/>
      <c r="DNW62" s="112"/>
      <c r="DNX62" s="112"/>
      <c r="DNY62" s="112"/>
      <c r="DNZ62" s="112"/>
      <c r="DOA62" s="112"/>
      <c r="DOB62" s="112"/>
      <c r="DOC62" s="112"/>
      <c r="DOD62" s="112"/>
      <c r="DOE62" s="112"/>
      <c r="DOF62" s="112"/>
      <c r="DOG62" s="112"/>
      <c r="DOH62" s="112"/>
      <c r="DOI62" s="112"/>
      <c r="DOJ62" s="112"/>
      <c r="DOK62" s="112"/>
      <c r="DOL62" s="112"/>
      <c r="DOM62" s="112"/>
      <c r="DON62" s="112"/>
      <c r="DOO62" s="112"/>
      <c r="DOP62" s="112"/>
      <c r="DOQ62" s="112"/>
      <c r="DOR62" s="112"/>
      <c r="DOS62" s="112"/>
      <c r="DOT62" s="112"/>
      <c r="DOU62" s="112"/>
      <c r="DOV62" s="112"/>
      <c r="DOW62" s="112"/>
      <c r="DOX62" s="112"/>
      <c r="DOY62" s="112"/>
      <c r="DOZ62" s="112"/>
      <c r="DPA62" s="112"/>
      <c r="DPB62" s="112"/>
      <c r="DPC62" s="112"/>
      <c r="DPD62" s="112"/>
      <c r="DPE62" s="112"/>
      <c r="DPF62" s="112"/>
      <c r="DPG62" s="112"/>
      <c r="DPH62" s="112"/>
      <c r="DPI62" s="112"/>
      <c r="DPJ62" s="112"/>
      <c r="DPK62" s="112"/>
      <c r="DPL62" s="112"/>
      <c r="DPM62" s="112"/>
      <c r="DPN62" s="112"/>
      <c r="DPO62" s="112"/>
      <c r="DPP62" s="112"/>
      <c r="DPQ62" s="112"/>
      <c r="DPR62" s="112"/>
      <c r="DPS62" s="112"/>
      <c r="DPT62" s="112"/>
      <c r="DPU62" s="112"/>
      <c r="DPV62" s="112"/>
      <c r="DPW62" s="112"/>
      <c r="DPX62" s="112"/>
      <c r="DPY62" s="112"/>
      <c r="DPZ62" s="112"/>
      <c r="DQA62" s="112"/>
      <c r="DQB62" s="112"/>
      <c r="DQC62" s="112"/>
      <c r="DQD62" s="112"/>
      <c r="DQE62" s="112"/>
      <c r="DQF62" s="112"/>
      <c r="DQG62" s="112"/>
      <c r="DQH62" s="112"/>
      <c r="DQI62" s="112"/>
      <c r="DQJ62" s="112"/>
      <c r="DQK62" s="112"/>
      <c r="DQL62" s="112"/>
      <c r="DQM62" s="112"/>
      <c r="DQN62" s="112"/>
      <c r="DQO62" s="112"/>
      <c r="DQP62" s="112"/>
      <c r="DQQ62" s="112"/>
      <c r="DQR62" s="112"/>
      <c r="DQS62" s="112"/>
      <c r="DQT62" s="112"/>
      <c r="DQU62" s="112"/>
      <c r="DQV62" s="112"/>
      <c r="DQW62" s="112"/>
      <c r="DQX62" s="112"/>
      <c r="DQY62" s="112"/>
      <c r="DQZ62" s="112"/>
      <c r="DRA62" s="112"/>
      <c r="DRB62" s="112"/>
      <c r="DRC62" s="112"/>
      <c r="DRD62" s="112"/>
      <c r="DRE62" s="112"/>
      <c r="DRF62" s="112"/>
      <c r="DRG62" s="112"/>
      <c r="DRH62" s="112"/>
      <c r="DRI62" s="112"/>
      <c r="DRJ62" s="112"/>
      <c r="DRK62" s="112"/>
      <c r="DRL62" s="112"/>
      <c r="DRM62" s="112"/>
      <c r="DRN62" s="112"/>
      <c r="DRO62" s="112"/>
      <c r="DRP62" s="112"/>
      <c r="DRQ62" s="112"/>
      <c r="DRR62" s="112"/>
      <c r="DRS62" s="112"/>
      <c r="DRT62" s="112"/>
      <c r="DRU62" s="112"/>
      <c r="DRV62" s="112"/>
      <c r="DRW62" s="112"/>
      <c r="DRX62" s="112"/>
      <c r="DRY62" s="112"/>
      <c r="DRZ62" s="112"/>
      <c r="DSA62" s="112"/>
      <c r="DSB62" s="112"/>
      <c r="DSC62" s="112"/>
      <c r="DSD62" s="112"/>
      <c r="DSE62" s="112"/>
      <c r="DSF62" s="112"/>
      <c r="DSG62" s="112"/>
      <c r="DSH62" s="112"/>
      <c r="DSI62" s="112"/>
      <c r="DSJ62" s="112"/>
      <c r="DSK62" s="112"/>
      <c r="DSL62" s="112"/>
      <c r="DSM62" s="112"/>
      <c r="DSN62" s="112"/>
      <c r="DSO62" s="112"/>
      <c r="DSP62" s="112"/>
      <c r="DSQ62" s="112"/>
      <c r="DSR62" s="112"/>
      <c r="DSS62" s="112"/>
      <c r="DST62" s="112"/>
      <c r="DSU62" s="112"/>
      <c r="DSV62" s="112"/>
      <c r="DSW62" s="112"/>
      <c r="DSX62" s="112"/>
      <c r="DSY62" s="112"/>
      <c r="DSZ62" s="112"/>
      <c r="DTA62" s="112"/>
      <c r="DTB62" s="112"/>
      <c r="DTC62" s="112"/>
      <c r="DTD62" s="112"/>
      <c r="DTE62" s="112"/>
      <c r="DTF62" s="112"/>
      <c r="DTG62" s="112"/>
      <c r="DTH62" s="112"/>
      <c r="DTI62" s="112"/>
      <c r="DTJ62" s="112"/>
      <c r="DTK62" s="112"/>
      <c r="DTL62" s="112"/>
      <c r="DTM62" s="112"/>
      <c r="DTN62" s="112"/>
      <c r="DTO62" s="112"/>
      <c r="DTP62" s="112"/>
      <c r="DTQ62" s="112"/>
      <c r="DTR62" s="112"/>
      <c r="DTS62" s="112"/>
      <c r="DTT62" s="112"/>
      <c r="DTU62" s="112"/>
      <c r="DTV62" s="112"/>
      <c r="DTW62" s="112"/>
      <c r="DTX62" s="112"/>
      <c r="DTY62" s="112"/>
      <c r="DTZ62" s="112"/>
      <c r="DUA62" s="112"/>
      <c r="DUB62" s="112"/>
      <c r="DUC62" s="112"/>
      <c r="DUD62" s="112"/>
      <c r="DUE62" s="112"/>
      <c r="DUF62" s="112"/>
      <c r="DUG62" s="112"/>
      <c r="DUH62" s="112"/>
      <c r="DUI62" s="112"/>
      <c r="DUJ62" s="112"/>
      <c r="DUK62" s="112"/>
      <c r="DUL62" s="112"/>
      <c r="DUM62" s="112"/>
      <c r="DUN62" s="112"/>
      <c r="DUO62" s="112"/>
      <c r="DUP62" s="112"/>
      <c r="DUQ62" s="112"/>
      <c r="DUR62" s="112"/>
      <c r="DUS62" s="112"/>
      <c r="DUT62" s="112"/>
      <c r="DUU62" s="112"/>
      <c r="DUV62" s="112"/>
      <c r="DUW62" s="112"/>
      <c r="DUX62" s="112"/>
      <c r="DUY62" s="112"/>
      <c r="DUZ62" s="112"/>
      <c r="DVA62" s="112"/>
      <c r="DVB62" s="112"/>
      <c r="DVC62" s="112"/>
      <c r="DVD62" s="112"/>
      <c r="DVE62" s="112"/>
      <c r="DVF62" s="112"/>
      <c r="DVG62" s="112"/>
      <c r="DVH62" s="112"/>
      <c r="DVI62" s="112"/>
      <c r="DVJ62" s="112"/>
      <c r="DVK62" s="112"/>
      <c r="DVL62" s="112"/>
      <c r="DVM62" s="112"/>
      <c r="DVN62" s="112"/>
      <c r="DVO62" s="112"/>
      <c r="DVP62" s="112"/>
      <c r="DVQ62" s="112"/>
      <c r="DVR62" s="112"/>
      <c r="DVS62" s="112"/>
      <c r="DVT62" s="112"/>
      <c r="DVU62" s="112"/>
      <c r="DVV62" s="112"/>
      <c r="DVW62" s="112"/>
      <c r="DVX62" s="112"/>
      <c r="DVY62" s="112"/>
      <c r="DVZ62" s="112"/>
      <c r="DWA62" s="112"/>
      <c r="DWB62" s="112"/>
      <c r="DWC62" s="112"/>
      <c r="DWD62" s="112"/>
      <c r="DWE62" s="112"/>
      <c r="DWF62" s="112"/>
      <c r="DWG62" s="112"/>
      <c r="DWH62" s="112"/>
      <c r="DWI62" s="112"/>
      <c r="DWJ62" s="112"/>
      <c r="DWK62" s="112"/>
      <c r="DWL62" s="112"/>
      <c r="DWM62" s="112"/>
      <c r="DWN62" s="112"/>
      <c r="DWO62" s="112"/>
      <c r="DWP62" s="112"/>
      <c r="DWQ62" s="112"/>
      <c r="DWR62" s="112"/>
      <c r="DWS62" s="112"/>
      <c r="DWT62" s="112"/>
      <c r="DWU62" s="112"/>
      <c r="DWV62" s="112"/>
      <c r="DWW62" s="112"/>
      <c r="DWX62" s="112"/>
      <c r="DWY62" s="112"/>
      <c r="DWZ62" s="112"/>
      <c r="DXA62" s="112"/>
      <c r="DXB62" s="112"/>
      <c r="DXC62" s="112"/>
      <c r="DXD62" s="112"/>
      <c r="DXE62" s="112"/>
      <c r="DXF62" s="112"/>
      <c r="DXG62" s="112"/>
      <c r="DXH62" s="112"/>
      <c r="DXI62" s="112"/>
      <c r="DXJ62" s="112"/>
      <c r="DXK62" s="112"/>
      <c r="DXL62" s="112"/>
      <c r="DXM62" s="112"/>
      <c r="DXN62" s="112"/>
      <c r="DXO62" s="112"/>
      <c r="DXP62" s="112"/>
      <c r="DXQ62" s="112"/>
      <c r="DXR62" s="112"/>
      <c r="DXS62" s="112"/>
      <c r="DXT62" s="112"/>
      <c r="DXU62" s="112"/>
      <c r="DXV62" s="112"/>
      <c r="DXW62" s="112"/>
      <c r="DXX62" s="112"/>
      <c r="DXY62" s="112"/>
      <c r="DXZ62" s="112"/>
      <c r="DYA62" s="112"/>
      <c r="DYB62" s="112"/>
      <c r="DYC62" s="112"/>
      <c r="DYD62" s="112"/>
      <c r="DYE62" s="112"/>
      <c r="DYF62" s="112"/>
      <c r="DYG62" s="112"/>
      <c r="DYH62" s="112"/>
      <c r="DYI62" s="112"/>
      <c r="DYJ62" s="112"/>
      <c r="DYK62" s="112"/>
      <c r="DYL62" s="112"/>
      <c r="DYM62" s="112"/>
      <c r="DYN62" s="112"/>
      <c r="DYO62" s="112"/>
      <c r="DYP62" s="112"/>
      <c r="DYQ62" s="112"/>
      <c r="DYR62" s="112"/>
      <c r="DYS62" s="112"/>
      <c r="DYT62" s="112"/>
      <c r="DYU62" s="112"/>
      <c r="DYV62" s="112"/>
      <c r="DYW62" s="112"/>
      <c r="DYX62" s="112"/>
      <c r="DYY62" s="112"/>
      <c r="DYZ62" s="112"/>
      <c r="DZA62" s="112"/>
      <c r="DZB62" s="112"/>
      <c r="DZC62" s="112"/>
      <c r="DZD62" s="112"/>
      <c r="DZE62" s="112"/>
      <c r="DZF62" s="112"/>
      <c r="DZG62" s="112"/>
      <c r="DZH62" s="112"/>
      <c r="DZI62" s="112"/>
      <c r="DZJ62" s="112"/>
      <c r="DZK62" s="112"/>
      <c r="DZL62" s="112"/>
      <c r="DZM62" s="112"/>
      <c r="DZN62" s="112"/>
      <c r="DZO62" s="112"/>
      <c r="DZP62" s="112"/>
      <c r="DZQ62" s="112"/>
      <c r="DZR62" s="112"/>
      <c r="DZS62" s="112"/>
      <c r="DZT62" s="112"/>
      <c r="DZU62" s="112"/>
      <c r="DZV62" s="112"/>
      <c r="DZW62" s="112"/>
      <c r="DZX62" s="112"/>
      <c r="DZY62" s="112"/>
      <c r="DZZ62" s="112"/>
      <c r="EAA62" s="112"/>
      <c r="EAB62" s="112"/>
      <c r="EAC62" s="112"/>
      <c r="EAD62" s="112"/>
      <c r="EAE62" s="112"/>
      <c r="EAF62" s="112"/>
      <c r="EAG62" s="112"/>
      <c r="EAH62" s="112"/>
      <c r="EAI62" s="112"/>
      <c r="EAJ62" s="112"/>
      <c r="EAK62" s="112"/>
      <c r="EAL62" s="112"/>
      <c r="EAM62" s="112"/>
      <c r="EAN62" s="112"/>
      <c r="EAO62" s="112"/>
      <c r="EAP62" s="112"/>
      <c r="EAQ62" s="112"/>
      <c r="EAR62" s="112"/>
      <c r="EAS62" s="112"/>
      <c r="EAT62" s="112"/>
      <c r="EAU62" s="112"/>
      <c r="EAV62" s="112"/>
      <c r="EAW62" s="112"/>
      <c r="EAX62" s="112"/>
      <c r="EAY62" s="112"/>
      <c r="EAZ62" s="112"/>
      <c r="EBA62" s="112"/>
      <c r="EBB62" s="112"/>
      <c r="EBC62" s="112"/>
      <c r="EBD62" s="112"/>
      <c r="EBE62" s="112"/>
      <c r="EBF62" s="112"/>
      <c r="EBG62" s="112"/>
      <c r="EBH62" s="112"/>
      <c r="EBI62" s="112"/>
      <c r="EBJ62" s="112"/>
      <c r="EBK62" s="112"/>
      <c r="EBL62" s="112"/>
      <c r="EBM62" s="112"/>
      <c r="EBN62" s="112"/>
      <c r="EBO62" s="112"/>
      <c r="EBP62" s="112"/>
      <c r="EBQ62" s="112"/>
      <c r="EBR62" s="112"/>
      <c r="EBS62" s="112"/>
      <c r="EBT62" s="112"/>
      <c r="EBU62" s="112"/>
      <c r="EBV62" s="112"/>
      <c r="EBW62" s="112"/>
      <c r="EBX62" s="112"/>
      <c r="EBY62" s="112"/>
      <c r="EBZ62" s="112"/>
      <c r="ECA62" s="112"/>
      <c r="ECB62" s="112"/>
      <c r="ECC62" s="112"/>
      <c r="ECD62" s="112"/>
      <c r="ECE62" s="112"/>
      <c r="ECF62" s="112"/>
      <c r="ECG62" s="112"/>
      <c r="ECH62" s="112"/>
      <c r="ECI62" s="112"/>
      <c r="ECJ62" s="112"/>
      <c r="ECK62" s="112"/>
      <c r="ECL62" s="112"/>
      <c r="ECM62" s="112"/>
      <c r="ECN62" s="112"/>
      <c r="ECO62" s="112"/>
      <c r="ECP62" s="112"/>
      <c r="ECQ62" s="112"/>
      <c r="ECR62" s="112"/>
      <c r="ECS62" s="112"/>
      <c r="ECT62" s="112"/>
      <c r="ECU62" s="112"/>
      <c r="ECV62" s="112"/>
      <c r="ECW62" s="112"/>
      <c r="ECX62" s="112"/>
      <c r="ECY62" s="112"/>
      <c r="ECZ62" s="112"/>
      <c r="EDA62" s="112"/>
      <c r="EDB62" s="112"/>
      <c r="EDC62" s="112"/>
      <c r="EDD62" s="112"/>
      <c r="EDE62" s="112"/>
      <c r="EDF62" s="112"/>
      <c r="EDG62" s="112"/>
      <c r="EDH62" s="112"/>
      <c r="EDI62" s="112"/>
      <c r="EDJ62" s="112"/>
      <c r="EDK62" s="112"/>
      <c r="EDL62" s="112"/>
      <c r="EDM62" s="112"/>
      <c r="EDN62" s="112"/>
      <c r="EDO62" s="112"/>
      <c r="EDP62" s="112"/>
      <c r="EDQ62" s="112"/>
      <c r="EDR62" s="112"/>
      <c r="EDS62" s="112"/>
      <c r="EDT62" s="112"/>
      <c r="EDU62" s="112"/>
      <c r="EDV62" s="112"/>
      <c r="EDW62" s="112"/>
      <c r="EDX62" s="112"/>
      <c r="EDY62" s="112"/>
      <c r="EDZ62" s="112"/>
      <c r="EEA62" s="112"/>
      <c r="EEB62" s="112"/>
      <c r="EEC62" s="112"/>
      <c r="EED62" s="112"/>
      <c r="EEE62" s="112"/>
      <c r="EEF62" s="112"/>
      <c r="EEG62" s="112"/>
      <c r="EEH62" s="112"/>
      <c r="EEI62" s="112"/>
      <c r="EEJ62" s="112"/>
      <c r="EEK62" s="112"/>
      <c r="EEL62" s="112"/>
      <c r="EEM62" s="112"/>
      <c r="EEN62" s="112"/>
      <c r="EEO62" s="112"/>
      <c r="EEP62" s="112"/>
      <c r="EEQ62" s="112"/>
      <c r="EER62" s="112"/>
      <c r="EES62" s="112"/>
      <c r="EET62" s="112"/>
      <c r="EEU62" s="112"/>
      <c r="EEV62" s="112"/>
      <c r="EEW62" s="112"/>
      <c r="EEX62" s="112"/>
      <c r="EEY62" s="112"/>
      <c r="EEZ62" s="112"/>
      <c r="EFA62" s="112"/>
      <c r="EFB62" s="112"/>
      <c r="EFC62" s="112"/>
      <c r="EFD62" s="112"/>
      <c r="EFE62" s="112"/>
      <c r="EFF62" s="112"/>
      <c r="EFG62" s="112"/>
      <c r="EFH62" s="112"/>
      <c r="EFI62" s="112"/>
      <c r="EFJ62" s="112"/>
      <c r="EFK62" s="112"/>
      <c r="EFL62" s="112"/>
      <c r="EFM62" s="112"/>
      <c r="EFN62" s="112"/>
      <c r="EFO62" s="112"/>
      <c r="EFP62" s="112"/>
      <c r="EFQ62" s="112"/>
      <c r="EFR62" s="112"/>
      <c r="EFS62" s="112"/>
      <c r="EFT62" s="112"/>
      <c r="EFU62" s="112"/>
      <c r="EFV62" s="112"/>
      <c r="EFW62" s="112"/>
      <c r="EFX62" s="112"/>
      <c r="EFY62" s="112"/>
      <c r="EFZ62" s="112"/>
      <c r="EGA62" s="112"/>
      <c r="EGB62" s="112"/>
      <c r="EGC62" s="112"/>
      <c r="EGD62" s="112"/>
      <c r="EGE62" s="112"/>
      <c r="EGF62" s="112"/>
      <c r="EGG62" s="112"/>
      <c r="EGH62" s="112"/>
      <c r="EGI62" s="112"/>
      <c r="EGJ62" s="112"/>
      <c r="EGK62" s="112"/>
      <c r="EGL62" s="112"/>
      <c r="EGM62" s="112"/>
      <c r="EGN62" s="112"/>
      <c r="EGO62" s="112"/>
      <c r="EGP62" s="112"/>
      <c r="EGQ62" s="112"/>
      <c r="EGR62" s="112"/>
      <c r="EGS62" s="112"/>
      <c r="EGT62" s="112"/>
      <c r="EGU62" s="112"/>
      <c r="EGV62" s="112"/>
      <c r="EGW62" s="112"/>
      <c r="EGX62" s="112"/>
      <c r="EGY62" s="112"/>
      <c r="EGZ62" s="112"/>
      <c r="EHA62" s="112"/>
      <c r="EHB62" s="112"/>
      <c r="EHC62" s="112"/>
      <c r="EHD62" s="112"/>
      <c r="EHE62" s="112"/>
      <c r="EHF62" s="112"/>
      <c r="EHG62" s="112"/>
      <c r="EHH62" s="112"/>
      <c r="EHI62" s="112"/>
      <c r="EHJ62" s="112"/>
      <c r="EHK62" s="112"/>
      <c r="EHL62" s="112"/>
      <c r="EHM62" s="112"/>
      <c r="EHN62" s="112"/>
      <c r="EHO62" s="112"/>
      <c r="EHP62" s="112"/>
      <c r="EHQ62" s="112"/>
      <c r="EHR62" s="112"/>
      <c r="EHS62" s="112"/>
      <c r="EHT62" s="112"/>
      <c r="EHU62" s="112"/>
      <c r="EHV62" s="112"/>
      <c r="EHW62" s="112"/>
      <c r="EHX62" s="112"/>
      <c r="EHY62" s="112"/>
      <c r="EHZ62" s="112"/>
      <c r="EIA62" s="112"/>
      <c r="EIB62" s="112"/>
      <c r="EIC62" s="112"/>
      <c r="EID62" s="112"/>
      <c r="EIE62" s="112"/>
      <c r="EIF62" s="112"/>
      <c r="EIG62" s="112"/>
      <c r="EIH62" s="112"/>
      <c r="EII62" s="112"/>
      <c r="EIJ62" s="112"/>
      <c r="EIK62" s="112"/>
      <c r="EIL62" s="112"/>
      <c r="EIM62" s="112"/>
      <c r="EIN62" s="112"/>
      <c r="EIO62" s="112"/>
      <c r="EIP62" s="112"/>
      <c r="EIQ62" s="112"/>
      <c r="EIR62" s="112"/>
      <c r="EIS62" s="112"/>
      <c r="EIT62" s="112"/>
      <c r="EIU62" s="112"/>
      <c r="EIV62" s="112"/>
      <c r="EIW62" s="112"/>
      <c r="EIX62" s="112"/>
      <c r="EIY62" s="112"/>
      <c r="EIZ62" s="112"/>
      <c r="EJA62" s="112"/>
      <c r="EJB62" s="112"/>
      <c r="EJC62" s="112"/>
      <c r="EJD62" s="112"/>
      <c r="EJE62" s="112"/>
      <c r="EJF62" s="112"/>
      <c r="EJG62" s="112"/>
      <c r="EJH62" s="112"/>
      <c r="EJI62" s="112"/>
      <c r="EJJ62" s="112"/>
      <c r="EJK62" s="112"/>
      <c r="EJL62" s="112"/>
      <c r="EJM62" s="112"/>
      <c r="EJN62" s="112"/>
      <c r="EJO62" s="112"/>
      <c r="EJP62" s="112"/>
      <c r="EJQ62" s="112"/>
      <c r="EJR62" s="112"/>
      <c r="EJS62" s="112"/>
      <c r="EJT62" s="112"/>
      <c r="EJU62" s="112"/>
      <c r="EJV62" s="112"/>
      <c r="EJW62" s="112"/>
      <c r="EJX62" s="112"/>
      <c r="EJY62" s="112"/>
      <c r="EJZ62" s="112"/>
      <c r="EKA62" s="112"/>
      <c r="EKB62" s="112"/>
      <c r="EKC62" s="112"/>
      <c r="EKD62" s="112"/>
      <c r="EKE62" s="112"/>
      <c r="EKF62" s="112"/>
      <c r="EKG62" s="112"/>
      <c r="EKH62" s="112"/>
      <c r="EKI62" s="112"/>
      <c r="EKJ62" s="112"/>
      <c r="EKK62" s="112"/>
      <c r="EKL62" s="112"/>
      <c r="EKM62" s="112"/>
      <c r="EKN62" s="112"/>
      <c r="EKO62" s="112"/>
      <c r="EKP62" s="112"/>
      <c r="EKQ62" s="112"/>
      <c r="EKR62" s="112"/>
      <c r="EKS62" s="112"/>
      <c r="EKT62" s="112"/>
      <c r="EKU62" s="112"/>
      <c r="EKV62" s="112"/>
      <c r="EKW62" s="112"/>
      <c r="EKX62" s="112"/>
      <c r="EKY62" s="112"/>
      <c r="EKZ62" s="112"/>
      <c r="ELA62" s="112"/>
      <c r="ELB62" s="112"/>
      <c r="ELC62" s="112"/>
      <c r="ELD62" s="112"/>
      <c r="ELE62" s="112"/>
      <c r="ELF62" s="112"/>
      <c r="ELG62" s="112"/>
      <c r="ELH62" s="112"/>
      <c r="ELI62" s="112"/>
      <c r="ELJ62" s="112"/>
      <c r="ELK62" s="112"/>
      <c r="ELL62" s="112"/>
      <c r="ELM62" s="112"/>
      <c r="ELN62" s="112"/>
      <c r="ELO62" s="112"/>
      <c r="ELP62" s="112"/>
      <c r="ELQ62" s="112"/>
      <c r="ELR62" s="112"/>
      <c r="ELS62" s="112"/>
      <c r="ELT62" s="112"/>
      <c r="ELU62" s="112"/>
      <c r="ELV62" s="112"/>
      <c r="ELW62" s="112"/>
      <c r="ELX62" s="112"/>
      <c r="ELY62" s="112"/>
      <c r="ELZ62" s="112"/>
      <c r="EMA62" s="112"/>
      <c r="EMB62" s="112"/>
      <c r="EMC62" s="112"/>
      <c r="EMD62" s="112"/>
      <c r="EME62" s="112"/>
      <c r="EMF62" s="112"/>
      <c r="EMG62" s="112"/>
      <c r="EMH62" s="112"/>
      <c r="EMI62" s="112"/>
      <c r="EMJ62" s="112"/>
      <c r="EMK62" s="112"/>
      <c r="EML62" s="112"/>
      <c r="EMM62" s="112"/>
      <c r="EMN62" s="112"/>
      <c r="EMO62" s="112"/>
      <c r="EMP62" s="112"/>
      <c r="EMQ62" s="112"/>
      <c r="EMR62" s="112"/>
      <c r="EMS62" s="112"/>
      <c r="EMT62" s="112"/>
      <c r="EMU62" s="112"/>
      <c r="EMV62" s="112"/>
      <c r="EMW62" s="112"/>
      <c r="EMX62" s="112"/>
      <c r="EMY62" s="112"/>
      <c r="EMZ62" s="112"/>
      <c r="ENA62" s="112"/>
      <c r="ENB62" s="112"/>
      <c r="ENC62" s="112"/>
      <c r="END62" s="112"/>
      <c r="ENE62" s="112"/>
      <c r="ENF62" s="112"/>
      <c r="ENG62" s="112"/>
      <c r="ENH62" s="112"/>
      <c r="ENI62" s="112"/>
      <c r="ENJ62" s="112"/>
      <c r="ENK62" s="112"/>
      <c r="ENL62" s="112"/>
      <c r="ENM62" s="112"/>
      <c r="ENN62" s="112"/>
      <c r="ENO62" s="112"/>
      <c r="ENP62" s="112"/>
      <c r="ENQ62" s="112"/>
      <c r="ENR62" s="112"/>
      <c r="ENS62" s="112"/>
      <c r="ENT62" s="112"/>
      <c r="ENU62" s="112"/>
      <c r="ENV62" s="112"/>
      <c r="ENW62" s="112"/>
      <c r="ENX62" s="112"/>
      <c r="ENY62" s="112"/>
      <c r="ENZ62" s="112"/>
      <c r="EOA62" s="112"/>
      <c r="EOB62" s="112"/>
      <c r="EOC62" s="112"/>
      <c r="EOD62" s="112"/>
      <c r="EOE62" s="112"/>
      <c r="EOF62" s="112"/>
      <c r="EOG62" s="112"/>
      <c r="EOH62" s="112"/>
      <c r="EOI62" s="112"/>
      <c r="EOJ62" s="112"/>
      <c r="EOK62" s="112"/>
      <c r="EOL62" s="112"/>
      <c r="EOM62" s="112"/>
      <c r="EON62" s="112"/>
      <c r="EOO62" s="112"/>
      <c r="EOP62" s="112"/>
      <c r="EOQ62" s="112"/>
      <c r="EOR62" s="112"/>
      <c r="EOS62" s="112"/>
      <c r="EOT62" s="112"/>
      <c r="EOU62" s="112"/>
      <c r="EOV62" s="112"/>
      <c r="EOW62" s="112"/>
      <c r="EOX62" s="112"/>
      <c r="EOY62" s="112"/>
      <c r="EOZ62" s="112"/>
      <c r="EPA62" s="112"/>
      <c r="EPB62" s="112"/>
      <c r="EPC62" s="112"/>
      <c r="EPD62" s="112"/>
      <c r="EPE62" s="112"/>
      <c r="EPF62" s="112"/>
      <c r="EPG62" s="112"/>
      <c r="EPH62" s="112"/>
      <c r="EPI62" s="112"/>
      <c r="EPJ62" s="112"/>
      <c r="EPK62" s="112"/>
      <c r="EPL62" s="112"/>
      <c r="EPM62" s="112"/>
      <c r="EPN62" s="112"/>
      <c r="EPO62" s="112"/>
      <c r="EPP62" s="112"/>
      <c r="EPQ62" s="112"/>
      <c r="EPR62" s="112"/>
      <c r="EPS62" s="112"/>
      <c r="EPT62" s="112"/>
      <c r="EPU62" s="112"/>
      <c r="EPV62" s="112"/>
      <c r="EPW62" s="112"/>
      <c r="EPX62" s="112"/>
      <c r="EPY62" s="112"/>
      <c r="EPZ62" s="112"/>
      <c r="EQA62" s="112"/>
      <c r="EQB62" s="112"/>
      <c r="EQC62" s="112"/>
      <c r="EQD62" s="112"/>
      <c r="EQE62" s="112"/>
      <c r="EQF62" s="112"/>
      <c r="EQG62" s="112"/>
      <c r="EQH62" s="112"/>
      <c r="EQI62" s="112"/>
      <c r="EQJ62" s="112"/>
      <c r="EQK62" s="112"/>
      <c r="EQL62" s="112"/>
      <c r="EQM62" s="112"/>
      <c r="EQN62" s="112"/>
      <c r="EQO62" s="112"/>
      <c r="EQP62" s="112"/>
      <c r="EQQ62" s="112"/>
      <c r="EQR62" s="112"/>
      <c r="EQS62" s="112"/>
      <c r="EQT62" s="112"/>
      <c r="EQU62" s="112"/>
      <c r="EQV62" s="112"/>
      <c r="EQW62" s="112"/>
      <c r="EQX62" s="112"/>
      <c r="EQY62" s="112"/>
      <c r="EQZ62" s="112"/>
      <c r="ERA62" s="112"/>
      <c r="ERB62" s="112"/>
      <c r="ERC62" s="112"/>
      <c r="ERD62" s="112"/>
      <c r="ERE62" s="112"/>
      <c r="ERF62" s="112"/>
      <c r="ERG62" s="112"/>
      <c r="ERH62" s="112"/>
      <c r="ERI62" s="112"/>
      <c r="ERJ62" s="112"/>
      <c r="ERK62" s="112"/>
      <c r="ERL62" s="112"/>
      <c r="ERM62" s="112"/>
      <c r="ERN62" s="112"/>
      <c r="ERO62" s="112"/>
      <c r="ERP62" s="112"/>
      <c r="ERQ62" s="112"/>
      <c r="ERR62" s="112"/>
      <c r="ERS62" s="112"/>
      <c r="ERT62" s="112"/>
      <c r="ERU62" s="112"/>
      <c r="ERV62" s="112"/>
      <c r="ERW62" s="112"/>
      <c r="ERX62" s="112"/>
      <c r="ERY62" s="112"/>
      <c r="ERZ62" s="112"/>
      <c r="ESA62" s="112"/>
      <c r="ESB62" s="112"/>
      <c r="ESC62" s="112"/>
      <c r="ESD62" s="112"/>
      <c r="ESE62" s="112"/>
      <c r="ESF62" s="112"/>
      <c r="ESG62" s="112"/>
      <c r="ESH62" s="112"/>
      <c r="ESI62" s="112"/>
      <c r="ESJ62" s="112"/>
      <c r="ESK62" s="112"/>
      <c r="ESL62" s="112"/>
      <c r="ESM62" s="112"/>
      <c r="ESN62" s="112"/>
      <c r="ESO62" s="112"/>
      <c r="ESP62" s="112"/>
      <c r="ESQ62" s="112"/>
      <c r="ESR62" s="112"/>
      <c r="ESS62" s="112"/>
      <c r="EST62" s="112"/>
      <c r="ESU62" s="112"/>
      <c r="ESV62" s="112"/>
      <c r="ESW62" s="112"/>
      <c r="ESX62" s="112"/>
      <c r="ESY62" s="112"/>
      <c r="ESZ62" s="112"/>
      <c r="ETA62" s="112"/>
      <c r="ETB62" s="112"/>
      <c r="ETC62" s="112"/>
      <c r="ETD62" s="112"/>
      <c r="ETE62" s="112"/>
      <c r="ETF62" s="112"/>
      <c r="ETG62" s="112"/>
      <c r="ETH62" s="112"/>
      <c r="ETI62" s="112"/>
      <c r="ETJ62" s="112"/>
      <c r="ETK62" s="112"/>
      <c r="ETL62" s="112"/>
      <c r="ETM62" s="112"/>
      <c r="ETN62" s="112"/>
      <c r="ETO62" s="112"/>
      <c r="ETP62" s="112"/>
      <c r="ETQ62" s="112"/>
      <c r="ETR62" s="112"/>
      <c r="ETS62" s="112"/>
      <c r="ETT62" s="112"/>
      <c r="ETU62" s="112"/>
      <c r="ETV62" s="112"/>
      <c r="ETW62" s="112"/>
      <c r="ETX62" s="112"/>
      <c r="ETY62" s="112"/>
      <c r="ETZ62" s="112"/>
      <c r="EUA62" s="112"/>
      <c r="EUB62" s="112"/>
      <c r="EUC62" s="112"/>
      <c r="EUD62" s="112"/>
      <c r="EUE62" s="112"/>
      <c r="EUF62" s="112"/>
      <c r="EUG62" s="112"/>
      <c r="EUH62" s="112"/>
      <c r="EUI62" s="112"/>
      <c r="EUJ62" s="112"/>
      <c r="EUK62" s="112"/>
      <c r="EUL62" s="112"/>
      <c r="EUM62" s="112"/>
      <c r="EUN62" s="112"/>
      <c r="EUO62" s="112"/>
      <c r="EUP62" s="112"/>
      <c r="EUQ62" s="112"/>
      <c r="EUR62" s="112"/>
      <c r="EUS62" s="112"/>
      <c r="EUT62" s="112"/>
      <c r="EUU62" s="112"/>
      <c r="EUV62" s="112"/>
      <c r="EUW62" s="112"/>
      <c r="EUX62" s="112"/>
      <c r="EUY62" s="112"/>
      <c r="EUZ62" s="112"/>
      <c r="EVA62" s="112"/>
      <c r="EVB62" s="112"/>
      <c r="EVC62" s="112"/>
      <c r="EVD62" s="112"/>
      <c r="EVE62" s="112"/>
      <c r="EVF62" s="112"/>
      <c r="EVG62" s="112"/>
      <c r="EVH62" s="112"/>
      <c r="EVI62" s="112"/>
      <c r="EVJ62" s="112"/>
      <c r="EVK62" s="112"/>
      <c r="EVL62" s="112"/>
      <c r="EVM62" s="112"/>
      <c r="EVN62" s="112"/>
      <c r="EVO62" s="112"/>
      <c r="EVP62" s="112"/>
      <c r="EVQ62" s="112"/>
      <c r="EVR62" s="112"/>
      <c r="EVS62" s="112"/>
      <c r="EVT62" s="112"/>
      <c r="EVU62" s="112"/>
      <c r="EVV62" s="112"/>
      <c r="EVW62" s="112"/>
      <c r="EVX62" s="112"/>
      <c r="EVY62" s="112"/>
      <c r="EVZ62" s="112"/>
      <c r="EWA62" s="112"/>
      <c r="EWB62" s="112"/>
      <c r="EWC62" s="112"/>
      <c r="EWD62" s="112"/>
      <c r="EWE62" s="112"/>
      <c r="EWF62" s="112"/>
      <c r="EWG62" s="112"/>
      <c r="EWH62" s="112"/>
      <c r="EWI62" s="112"/>
      <c r="EWJ62" s="112"/>
      <c r="EWK62" s="112"/>
      <c r="EWL62" s="112"/>
      <c r="EWM62" s="112"/>
      <c r="EWN62" s="112"/>
      <c r="EWO62" s="112"/>
      <c r="EWP62" s="112"/>
      <c r="EWQ62" s="112"/>
      <c r="EWR62" s="112"/>
      <c r="EWS62" s="112"/>
      <c r="EWT62" s="112"/>
      <c r="EWU62" s="112"/>
      <c r="EWV62" s="112"/>
      <c r="EWW62" s="112"/>
      <c r="EWX62" s="112"/>
      <c r="EWY62" s="112"/>
      <c r="EWZ62" s="112"/>
      <c r="EXA62" s="112"/>
      <c r="EXB62" s="112"/>
      <c r="EXC62" s="112"/>
      <c r="EXD62" s="112"/>
      <c r="EXE62" s="112"/>
      <c r="EXF62" s="112"/>
      <c r="EXG62" s="112"/>
      <c r="EXH62" s="112"/>
      <c r="EXI62" s="112"/>
      <c r="EXJ62" s="112"/>
      <c r="EXK62" s="112"/>
      <c r="EXL62" s="112"/>
      <c r="EXM62" s="112"/>
      <c r="EXN62" s="112"/>
      <c r="EXO62" s="112"/>
      <c r="EXP62" s="112"/>
      <c r="EXQ62" s="112"/>
      <c r="EXR62" s="112"/>
      <c r="EXS62" s="112"/>
      <c r="EXT62" s="112"/>
      <c r="EXU62" s="112"/>
      <c r="EXV62" s="112"/>
      <c r="EXW62" s="112"/>
      <c r="EXX62" s="112"/>
      <c r="EXY62" s="112"/>
      <c r="EXZ62" s="112"/>
      <c r="EYA62" s="112"/>
      <c r="EYB62" s="112"/>
      <c r="EYC62" s="112"/>
      <c r="EYD62" s="112"/>
      <c r="EYE62" s="112"/>
      <c r="EYF62" s="112"/>
      <c r="EYG62" s="112"/>
      <c r="EYH62" s="112"/>
      <c r="EYI62" s="112"/>
      <c r="EYJ62" s="112"/>
      <c r="EYK62" s="112"/>
      <c r="EYL62" s="112"/>
      <c r="EYM62" s="112"/>
      <c r="EYN62" s="112"/>
      <c r="EYO62" s="112"/>
      <c r="EYP62" s="112"/>
      <c r="EYQ62" s="112"/>
      <c r="EYR62" s="112"/>
      <c r="EYS62" s="112"/>
      <c r="EYT62" s="112"/>
      <c r="EYU62" s="112"/>
      <c r="EYV62" s="112"/>
      <c r="EYW62" s="112"/>
      <c r="EYX62" s="112"/>
      <c r="EYY62" s="112"/>
      <c r="EYZ62" s="112"/>
      <c r="EZA62" s="112"/>
      <c r="EZB62" s="112"/>
      <c r="EZC62" s="112"/>
      <c r="EZD62" s="112"/>
      <c r="EZE62" s="112"/>
      <c r="EZF62" s="112"/>
      <c r="EZG62" s="112"/>
      <c r="EZH62" s="112"/>
      <c r="EZI62" s="112"/>
      <c r="EZJ62" s="112"/>
      <c r="EZK62" s="112"/>
      <c r="EZL62" s="112"/>
      <c r="EZM62" s="112"/>
      <c r="EZN62" s="112"/>
      <c r="EZO62" s="112"/>
      <c r="EZP62" s="112"/>
      <c r="EZQ62" s="112"/>
      <c r="EZR62" s="112"/>
      <c r="EZS62" s="112"/>
      <c r="EZT62" s="112"/>
      <c r="EZU62" s="112"/>
      <c r="EZV62" s="112"/>
      <c r="EZW62" s="112"/>
      <c r="EZX62" s="112"/>
      <c r="EZY62" s="112"/>
      <c r="EZZ62" s="112"/>
      <c r="FAA62" s="112"/>
      <c r="FAB62" s="112"/>
      <c r="FAC62" s="112"/>
      <c r="FAD62" s="112"/>
      <c r="FAE62" s="112"/>
      <c r="FAF62" s="112"/>
      <c r="FAG62" s="112"/>
      <c r="FAH62" s="112"/>
      <c r="FAI62" s="112"/>
      <c r="FAJ62" s="112"/>
      <c r="FAK62" s="112"/>
      <c r="FAL62" s="112"/>
      <c r="FAM62" s="112"/>
      <c r="FAN62" s="112"/>
      <c r="FAO62" s="112"/>
      <c r="FAP62" s="112"/>
      <c r="FAQ62" s="112"/>
      <c r="FAR62" s="112"/>
      <c r="FAS62" s="112"/>
      <c r="FAT62" s="112"/>
      <c r="FAU62" s="112"/>
      <c r="FAV62" s="112"/>
      <c r="FAW62" s="112"/>
      <c r="FAX62" s="112"/>
      <c r="FAY62" s="112"/>
      <c r="FAZ62" s="112"/>
      <c r="FBA62" s="112"/>
      <c r="FBB62" s="112"/>
      <c r="FBC62" s="112"/>
      <c r="FBD62" s="112"/>
      <c r="FBE62" s="112"/>
      <c r="FBF62" s="112"/>
      <c r="FBG62" s="112"/>
      <c r="FBH62" s="112"/>
      <c r="FBI62" s="112"/>
      <c r="FBJ62" s="112"/>
      <c r="FBK62" s="112"/>
      <c r="FBL62" s="112"/>
      <c r="FBM62" s="112"/>
      <c r="FBN62" s="112"/>
      <c r="FBO62" s="112"/>
      <c r="FBP62" s="112"/>
      <c r="FBQ62" s="112"/>
      <c r="FBR62" s="112"/>
      <c r="FBS62" s="112"/>
      <c r="FBT62" s="112"/>
      <c r="FBU62" s="112"/>
      <c r="FBV62" s="112"/>
      <c r="FBW62" s="112"/>
      <c r="FBX62" s="112"/>
      <c r="FBY62" s="112"/>
      <c r="FBZ62" s="112"/>
      <c r="FCA62" s="112"/>
      <c r="FCB62" s="112"/>
      <c r="FCC62" s="112"/>
      <c r="FCD62" s="112"/>
      <c r="FCE62" s="112"/>
      <c r="FCF62" s="112"/>
      <c r="FCG62" s="112"/>
      <c r="FCH62" s="112"/>
      <c r="FCI62" s="112"/>
      <c r="FCJ62" s="112"/>
      <c r="FCK62" s="112"/>
      <c r="FCL62" s="112"/>
      <c r="FCM62" s="112"/>
      <c r="FCN62" s="112"/>
      <c r="FCO62" s="112"/>
      <c r="FCP62" s="112"/>
      <c r="FCQ62" s="112"/>
      <c r="FCR62" s="112"/>
      <c r="FCS62" s="112"/>
      <c r="FCT62" s="112"/>
      <c r="FCU62" s="112"/>
      <c r="FCV62" s="112"/>
      <c r="FCW62" s="112"/>
      <c r="FCX62" s="112"/>
      <c r="FCY62" s="112"/>
      <c r="FCZ62" s="112"/>
      <c r="FDA62" s="112"/>
      <c r="FDB62" s="112"/>
      <c r="FDC62" s="112"/>
      <c r="FDD62" s="112"/>
      <c r="FDE62" s="112"/>
      <c r="FDF62" s="112"/>
      <c r="FDG62" s="112"/>
      <c r="FDH62" s="112"/>
      <c r="FDI62" s="112"/>
      <c r="FDJ62" s="112"/>
      <c r="FDK62" s="112"/>
      <c r="FDL62" s="112"/>
      <c r="FDM62" s="112"/>
      <c r="FDN62" s="112"/>
      <c r="FDO62" s="112"/>
      <c r="FDP62" s="112"/>
      <c r="FDQ62" s="112"/>
      <c r="FDR62" s="112"/>
      <c r="FDS62" s="112"/>
      <c r="FDT62" s="112"/>
      <c r="FDU62" s="112"/>
      <c r="FDV62" s="112"/>
      <c r="FDW62" s="112"/>
      <c r="FDX62" s="112"/>
      <c r="FDY62" s="112"/>
      <c r="FDZ62" s="112"/>
      <c r="FEA62" s="112"/>
      <c r="FEB62" s="112"/>
      <c r="FEC62" s="112"/>
      <c r="FED62" s="112"/>
      <c r="FEE62" s="112"/>
      <c r="FEF62" s="112"/>
      <c r="FEG62" s="112"/>
      <c r="FEH62" s="112"/>
      <c r="FEI62" s="112"/>
      <c r="FEJ62" s="112"/>
      <c r="FEK62" s="112"/>
      <c r="FEL62" s="112"/>
      <c r="FEM62" s="112"/>
      <c r="FEN62" s="112"/>
      <c r="FEO62" s="112"/>
      <c r="FEP62" s="112"/>
      <c r="FEQ62" s="112"/>
      <c r="FER62" s="112"/>
      <c r="FES62" s="112"/>
      <c r="FET62" s="112"/>
      <c r="FEU62" s="112"/>
      <c r="FEV62" s="112"/>
      <c r="FEW62" s="112"/>
      <c r="FEX62" s="112"/>
      <c r="FEY62" s="112"/>
      <c r="FEZ62" s="112"/>
      <c r="FFA62" s="112"/>
      <c r="FFB62" s="112"/>
      <c r="FFC62" s="112"/>
      <c r="FFD62" s="112"/>
      <c r="FFE62" s="112"/>
      <c r="FFF62" s="112"/>
      <c r="FFG62" s="112"/>
      <c r="FFH62" s="112"/>
      <c r="FFI62" s="112"/>
      <c r="FFJ62" s="112"/>
      <c r="FFK62" s="112"/>
      <c r="FFL62" s="112"/>
      <c r="FFM62" s="112"/>
      <c r="FFN62" s="112"/>
      <c r="FFO62" s="112"/>
      <c r="FFP62" s="112"/>
      <c r="FFQ62" s="112"/>
      <c r="FFR62" s="112"/>
      <c r="FFS62" s="112"/>
      <c r="FFT62" s="112"/>
      <c r="FFU62" s="112"/>
      <c r="FFV62" s="112"/>
      <c r="FFW62" s="112"/>
      <c r="FFX62" s="112"/>
      <c r="FFY62" s="112"/>
      <c r="FFZ62" s="112"/>
      <c r="FGA62" s="112"/>
      <c r="FGB62" s="112"/>
      <c r="FGC62" s="112"/>
      <c r="FGD62" s="112"/>
      <c r="FGE62" s="112"/>
      <c r="FGF62" s="112"/>
      <c r="FGG62" s="112"/>
      <c r="FGH62" s="112"/>
      <c r="FGI62" s="112"/>
      <c r="FGJ62" s="112"/>
      <c r="FGK62" s="112"/>
      <c r="FGL62" s="112"/>
      <c r="FGM62" s="112"/>
      <c r="FGN62" s="112"/>
      <c r="FGO62" s="112"/>
      <c r="FGP62" s="112"/>
      <c r="FGQ62" s="112"/>
      <c r="FGR62" s="112"/>
      <c r="FGS62" s="112"/>
      <c r="FGT62" s="112"/>
      <c r="FGU62" s="112"/>
      <c r="FGV62" s="112"/>
      <c r="FGW62" s="112"/>
      <c r="FGX62" s="112"/>
      <c r="FGY62" s="112"/>
      <c r="FGZ62" s="112"/>
      <c r="FHA62" s="112"/>
      <c r="FHB62" s="112"/>
      <c r="FHC62" s="112"/>
      <c r="FHD62" s="112"/>
      <c r="FHE62" s="112"/>
      <c r="FHF62" s="112"/>
      <c r="FHG62" s="112"/>
      <c r="FHH62" s="112"/>
      <c r="FHI62" s="112"/>
      <c r="FHJ62" s="112"/>
      <c r="FHK62" s="112"/>
      <c r="FHL62" s="112"/>
      <c r="FHM62" s="112"/>
      <c r="FHN62" s="112"/>
      <c r="FHO62" s="112"/>
      <c r="FHP62" s="112"/>
      <c r="FHQ62" s="112"/>
      <c r="FHR62" s="112"/>
      <c r="FHS62" s="112"/>
      <c r="FHT62" s="112"/>
      <c r="FHU62" s="112"/>
      <c r="FHV62" s="112"/>
      <c r="FHW62" s="112"/>
      <c r="FHX62" s="112"/>
      <c r="FHY62" s="112"/>
      <c r="FHZ62" s="112"/>
      <c r="FIA62" s="112"/>
      <c r="FIB62" s="112"/>
      <c r="FIC62" s="112"/>
      <c r="FID62" s="112"/>
      <c r="FIE62" s="112"/>
      <c r="FIF62" s="112"/>
      <c r="FIG62" s="112"/>
      <c r="FIH62" s="112"/>
      <c r="FII62" s="112"/>
      <c r="FIJ62" s="112"/>
      <c r="FIK62" s="112"/>
      <c r="FIL62" s="112"/>
      <c r="FIM62" s="112"/>
      <c r="FIN62" s="112"/>
      <c r="FIO62" s="112"/>
      <c r="FIP62" s="112"/>
      <c r="FIQ62" s="112"/>
      <c r="FIR62" s="112"/>
      <c r="FIS62" s="112"/>
      <c r="FIT62" s="112"/>
      <c r="FIU62" s="112"/>
      <c r="FIV62" s="112"/>
      <c r="FIW62" s="112"/>
      <c r="FIX62" s="112"/>
      <c r="FIY62" s="112"/>
      <c r="FIZ62" s="112"/>
      <c r="FJA62" s="112"/>
      <c r="FJB62" s="112"/>
      <c r="FJC62" s="112"/>
      <c r="FJD62" s="112"/>
      <c r="FJE62" s="112"/>
      <c r="FJF62" s="112"/>
      <c r="FJG62" s="112"/>
      <c r="FJH62" s="112"/>
      <c r="FJI62" s="112"/>
      <c r="FJJ62" s="112"/>
      <c r="FJK62" s="112"/>
      <c r="FJL62" s="112"/>
      <c r="FJM62" s="112"/>
      <c r="FJN62" s="112"/>
      <c r="FJO62" s="112"/>
      <c r="FJP62" s="112"/>
      <c r="FJQ62" s="112"/>
      <c r="FJR62" s="112"/>
      <c r="FJS62" s="112"/>
      <c r="FJT62" s="112"/>
      <c r="FJU62" s="112"/>
      <c r="FJV62" s="112"/>
      <c r="FJW62" s="112"/>
      <c r="FJX62" s="112"/>
      <c r="FJY62" s="112"/>
      <c r="FJZ62" s="112"/>
      <c r="FKA62" s="112"/>
      <c r="FKB62" s="112"/>
      <c r="FKC62" s="112"/>
      <c r="FKD62" s="112"/>
      <c r="FKE62" s="112"/>
      <c r="FKF62" s="112"/>
      <c r="FKG62" s="112"/>
      <c r="FKH62" s="112"/>
      <c r="FKI62" s="112"/>
      <c r="FKJ62" s="112"/>
      <c r="FKK62" s="112"/>
      <c r="FKL62" s="112"/>
      <c r="FKM62" s="112"/>
      <c r="FKN62" s="112"/>
      <c r="FKO62" s="112"/>
      <c r="FKP62" s="112"/>
      <c r="FKQ62" s="112"/>
      <c r="FKR62" s="112"/>
      <c r="FKS62" s="112"/>
      <c r="FKT62" s="112"/>
      <c r="FKU62" s="112"/>
      <c r="FKV62" s="112"/>
      <c r="FKW62" s="112"/>
      <c r="FKX62" s="112"/>
      <c r="FKY62" s="112"/>
      <c r="FKZ62" s="112"/>
      <c r="FLA62" s="112"/>
      <c r="FLB62" s="112"/>
      <c r="FLC62" s="112"/>
      <c r="FLD62" s="112"/>
      <c r="FLE62" s="112"/>
      <c r="FLF62" s="112"/>
      <c r="FLG62" s="112"/>
      <c r="FLH62" s="112"/>
      <c r="FLI62" s="112"/>
      <c r="FLJ62" s="112"/>
      <c r="FLK62" s="112"/>
      <c r="FLL62" s="112"/>
      <c r="FLM62" s="112"/>
      <c r="FLN62" s="112"/>
      <c r="FLO62" s="112"/>
      <c r="FLP62" s="112"/>
      <c r="FLQ62" s="112"/>
      <c r="FLR62" s="112"/>
      <c r="FLS62" s="112"/>
      <c r="FLT62" s="112"/>
      <c r="FLU62" s="112"/>
      <c r="FLV62" s="112"/>
      <c r="FLW62" s="112"/>
      <c r="FLX62" s="112"/>
      <c r="FLY62" s="112"/>
      <c r="FLZ62" s="112"/>
      <c r="FMA62" s="112"/>
      <c r="FMB62" s="112"/>
      <c r="FMC62" s="112"/>
      <c r="FMD62" s="112"/>
      <c r="FME62" s="112"/>
      <c r="FMF62" s="112"/>
      <c r="FMG62" s="112"/>
      <c r="FMH62" s="112"/>
      <c r="FMI62" s="112"/>
      <c r="FMJ62" s="112"/>
      <c r="FMK62" s="112"/>
      <c r="FML62" s="112"/>
      <c r="FMM62" s="112"/>
      <c r="FMN62" s="112"/>
      <c r="FMO62" s="112"/>
      <c r="FMP62" s="112"/>
      <c r="FMQ62" s="112"/>
      <c r="FMR62" s="112"/>
      <c r="FMS62" s="112"/>
      <c r="FMT62" s="112"/>
      <c r="FMU62" s="112"/>
      <c r="FMV62" s="112"/>
      <c r="FMW62" s="112"/>
      <c r="FMX62" s="112"/>
      <c r="FMY62" s="112"/>
      <c r="FMZ62" s="112"/>
      <c r="FNA62" s="112"/>
      <c r="FNB62" s="112"/>
      <c r="FNC62" s="112"/>
      <c r="FND62" s="112"/>
      <c r="FNE62" s="112"/>
      <c r="FNF62" s="112"/>
      <c r="FNG62" s="112"/>
      <c r="FNH62" s="112"/>
      <c r="FNI62" s="112"/>
      <c r="FNJ62" s="112"/>
      <c r="FNK62" s="112"/>
      <c r="FNL62" s="112"/>
      <c r="FNM62" s="112"/>
      <c r="FNN62" s="112"/>
      <c r="FNO62" s="112"/>
      <c r="FNP62" s="112"/>
      <c r="FNQ62" s="112"/>
      <c r="FNR62" s="112"/>
      <c r="FNS62" s="112"/>
      <c r="FNT62" s="112"/>
      <c r="FNU62" s="112"/>
      <c r="FNV62" s="112"/>
      <c r="FNW62" s="112"/>
      <c r="FNX62" s="112"/>
      <c r="FNY62" s="112"/>
      <c r="FNZ62" s="112"/>
      <c r="FOA62" s="112"/>
      <c r="FOB62" s="112"/>
      <c r="FOC62" s="112"/>
      <c r="FOD62" s="112"/>
      <c r="FOE62" s="112"/>
      <c r="FOF62" s="112"/>
      <c r="FOG62" s="112"/>
      <c r="FOH62" s="112"/>
      <c r="FOI62" s="112"/>
      <c r="FOJ62" s="112"/>
      <c r="FOK62" s="112"/>
      <c r="FOL62" s="112"/>
      <c r="FOM62" s="112"/>
      <c r="FON62" s="112"/>
      <c r="FOO62" s="112"/>
      <c r="FOP62" s="112"/>
      <c r="FOQ62" s="112"/>
      <c r="FOR62" s="112"/>
      <c r="FOS62" s="112"/>
      <c r="FOT62" s="112"/>
      <c r="FOU62" s="112"/>
      <c r="FOV62" s="112"/>
      <c r="FOW62" s="112"/>
      <c r="FOX62" s="112"/>
      <c r="FOY62" s="112"/>
      <c r="FOZ62" s="112"/>
      <c r="FPA62" s="112"/>
      <c r="FPB62" s="112"/>
      <c r="FPC62" s="112"/>
      <c r="FPD62" s="112"/>
      <c r="FPE62" s="112"/>
      <c r="FPF62" s="112"/>
      <c r="FPG62" s="112"/>
      <c r="FPH62" s="112"/>
      <c r="FPI62" s="112"/>
      <c r="FPJ62" s="112"/>
      <c r="FPK62" s="112"/>
      <c r="FPL62" s="112"/>
      <c r="FPM62" s="112"/>
      <c r="FPN62" s="112"/>
      <c r="FPO62" s="112"/>
      <c r="FPP62" s="112"/>
      <c r="FPQ62" s="112"/>
      <c r="FPR62" s="112"/>
      <c r="FPS62" s="112"/>
      <c r="FPT62" s="112"/>
      <c r="FPU62" s="112"/>
      <c r="FPV62" s="112"/>
      <c r="FPW62" s="112"/>
      <c r="FPX62" s="112"/>
      <c r="FPY62" s="112"/>
      <c r="FPZ62" s="112"/>
      <c r="FQA62" s="112"/>
      <c r="FQB62" s="112"/>
      <c r="FQC62" s="112"/>
      <c r="FQD62" s="112"/>
      <c r="FQE62" s="112"/>
      <c r="FQF62" s="112"/>
      <c r="FQG62" s="112"/>
      <c r="FQH62" s="112"/>
      <c r="FQI62" s="112"/>
      <c r="FQJ62" s="112"/>
      <c r="FQK62" s="112"/>
      <c r="FQL62" s="112"/>
      <c r="FQM62" s="112"/>
      <c r="FQN62" s="112"/>
      <c r="FQO62" s="112"/>
      <c r="FQP62" s="112"/>
      <c r="FQQ62" s="112"/>
      <c r="FQR62" s="112"/>
      <c r="FQS62" s="112"/>
      <c r="FQT62" s="112"/>
      <c r="FQU62" s="112"/>
      <c r="FQV62" s="112"/>
      <c r="FQW62" s="112"/>
      <c r="FQX62" s="112"/>
      <c r="FQY62" s="112"/>
      <c r="FQZ62" s="112"/>
      <c r="FRA62" s="112"/>
      <c r="FRB62" s="112"/>
      <c r="FRC62" s="112"/>
      <c r="FRD62" s="112"/>
      <c r="FRE62" s="112"/>
      <c r="FRF62" s="112"/>
      <c r="FRG62" s="112"/>
      <c r="FRH62" s="112"/>
      <c r="FRI62" s="112"/>
      <c r="FRJ62" s="112"/>
      <c r="FRK62" s="112"/>
      <c r="FRL62" s="112"/>
      <c r="FRM62" s="112"/>
      <c r="FRN62" s="112"/>
      <c r="FRO62" s="112"/>
      <c r="FRP62" s="112"/>
      <c r="FRQ62" s="112"/>
      <c r="FRR62" s="112"/>
      <c r="FRS62" s="112"/>
      <c r="FRT62" s="112"/>
      <c r="FRU62" s="112"/>
      <c r="FRV62" s="112"/>
      <c r="FRW62" s="112"/>
      <c r="FRX62" s="112"/>
      <c r="FRY62" s="112"/>
      <c r="FRZ62" s="112"/>
      <c r="FSA62" s="112"/>
      <c r="FSB62" s="112"/>
      <c r="FSC62" s="112"/>
      <c r="FSD62" s="112"/>
      <c r="FSE62" s="112"/>
      <c r="FSF62" s="112"/>
      <c r="FSG62" s="112"/>
      <c r="FSH62" s="112"/>
      <c r="FSI62" s="112"/>
      <c r="FSJ62" s="112"/>
      <c r="FSK62" s="112"/>
      <c r="FSL62" s="112"/>
      <c r="FSM62" s="112"/>
      <c r="FSN62" s="112"/>
      <c r="FSO62" s="112"/>
      <c r="FSP62" s="112"/>
      <c r="FSQ62" s="112"/>
      <c r="FSR62" s="112"/>
      <c r="FSS62" s="112"/>
      <c r="FST62" s="112"/>
      <c r="FSU62" s="112"/>
      <c r="FSV62" s="112"/>
      <c r="FSW62" s="112"/>
      <c r="FSX62" s="112"/>
      <c r="FSY62" s="112"/>
      <c r="FSZ62" s="112"/>
      <c r="FTA62" s="112"/>
      <c r="FTB62" s="112"/>
      <c r="FTC62" s="112"/>
      <c r="FTD62" s="112"/>
      <c r="FTE62" s="112"/>
      <c r="FTF62" s="112"/>
      <c r="FTG62" s="112"/>
      <c r="FTH62" s="112"/>
      <c r="FTI62" s="112"/>
      <c r="FTJ62" s="112"/>
      <c r="FTK62" s="112"/>
      <c r="FTL62" s="112"/>
      <c r="FTM62" s="112"/>
      <c r="FTN62" s="112"/>
      <c r="FTO62" s="112"/>
      <c r="FTP62" s="112"/>
      <c r="FTQ62" s="112"/>
      <c r="FTR62" s="112"/>
      <c r="FTS62" s="112"/>
      <c r="FTT62" s="112"/>
      <c r="FTU62" s="112"/>
      <c r="FTV62" s="112"/>
      <c r="FTW62" s="112"/>
      <c r="FTX62" s="112"/>
      <c r="FTY62" s="112"/>
      <c r="FTZ62" s="112"/>
      <c r="FUA62" s="112"/>
      <c r="FUB62" s="112"/>
      <c r="FUC62" s="112"/>
      <c r="FUD62" s="112"/>
      <c r="FUE62" s="112"/>
      <c r="FUF62" s="112"/>
      <c r="FUG62" s="112"/>
      <c r="FUH62" s="112"/>
      <c r="FUI62" s="112"/>
      <c r="FUJ62" s="112"/>
      <c r="FUK62" s="112"/>
      <c r="FUL62" s="112"/>
      <c r="FUM62" s="112"/>
      <c r="FUN62" s="112"/>
      <c r="FUO62" s="112"/>
      <c r="FUP62" s="112"/>
      <c r="FUQ62" s="112"/>
      <c r="FUR62" s="112"/>
      <c r="FUS62" s="112"/>
      <c r="FUT62" s="112"/>
      <c r="FUU62" s="112"/>
      <c r="FUV62" s="112"/>
      <c r="FUW62" s="112"/>
      <c r="FUX62" s="112"/>
      <c r="FUY62" s="112"/>
      <c r="FUZ62" s="112"/>
      <c r="FVA62" s="112"/>
      <c r="FVB62" s="112"/>
      <c r="FVC62" s="112"/>
      <c r="FVD62" s="112"/>
      <c r="FVE62" s="112"/>
      <c r="FVF62" s="112"/>
      <c r="FVG62" s="112"/>
      <c r="FVH62" s="112"/>
      <c r="FVI62" s="112"/>
      <c r="FVJ62" s="112"/>
      <c r="FVK62" s="112"/>
      <c r="FVL62" s="112"/>
      <c r="FVM62" s="112"/>
      <c r="FVN62" s="112"/>
      <c r="FVO62" s="112"/>
      <c r="FVP62" s="112"/>
      <c r="FVQ62" s="112"/>
      <c r="FVR62" s="112"/>
      <c r="FVS62" s="112"/>
      <c r="FVT62" s="112"/>
      <c r="FVU62" s="112"/>
      <c r="FVV62" s="112"/>
      <c r="FVW62" s="112"/>
      <c r="FVX62" s="112"/>
      <c r="FVY62" s="112"/>
      <c r="FVZ62" s="112"/>
      <c r="FWA62" s="112"/>
      <c r="FWB62" s="112"/>
      <c r="FWC62" s="112"/>
      <c r="FWD62" s="112"/>
      <c r="FWE62" s="112"/>
      <c r="FWF62" s="112"/>
      <c r="FWG62" s="112"/>
      <c r="FWH62" s="112"/>
      <c r="FWI62" s="112"/>
      <c r="FWJ62" s="112"/>
      <c r="FWK62" s="112"/>
      <c r="FWL62" s="112"/>
      <c r="FWM62" s="112"/>
      <c r="FWN62" s="112"/>
      <c r="FWO62" s="112"/>
      <c r="FWP62" s="112"/>
      <c r="FWQ62" s="112"/>
      <c r="FWR62" s="112"/>
      <c r="FWS62" s="112"/>
      <c r="FWT62" s="112"/>
      <c r="FWU62" s="112"/>
      <c r="FWV62" s="112"/>
      <c r="FWW62" s="112"/>
      <c r="FWX62" s="112"/>
      <c r="FWY62" s="112"/>
      <c r="FWZ62" s="112"/>
      <c r="FXA62" s="112"/>
      <c r="FXB62" s="112"/>
      <c r="FXC62" s="112"/>
      <c r="FXD62" s="112"/>
      <c r="FXE62" s="112"/>
      <c r="FXF62" s="112"/>
      <c r="FXG62" s="112"/>
      <c r="FXH62" s="112"/>
      <c r="FXI62" s="112"/>
      <c r="FXJ62" s="112"/>
      <c r="FXK62" s="112"/>
      <c r="FXL62" s="112"/>
      <c r="FXM62" s="112"/>
      <c r="FXN62" s="112"/>
      <c r="FXO62" s="112"/>
      <c r="FXP62" s="112"/>
      <c r="FXQ62" s="112"/>
      <c r="FXR62" s="112"/>
      <c r="FXS62" s="112"/>
      <c r="FXT62" s="112"/>
      <c r="FXU62" s="112"/>
      <c r="FXV62" s="112"/>
      <c r="FXW62" s="112"/>
      <c r="FXX62" s="112"/>
      <c r="FXY62" s="112"/>
      <c r="FXZ62" s="112"/>
      <c r="FYA62" s="112"/>
      <c r="FYB62" s="112"/>
      <c r="FYC62" s="112"/>
      <c r="FYD62" s="112"/>
      <c r="FYE62" s="112"/>
      <c r="FYF62" s="112"/>
      <c r="FYG62" s="112"/>
      <c r="FYH62" s="112"/>
      <c r="FYI62" s="112"/>
      <c r="FYJ62" s="112"/>
      <c r="FYK62" s="112"/>
      <c r="FYL62" s="112"/>
      <c r="FYM62" s="112"/>
      <c r="FYN62" s="112"/>
      <c r="FYO62" s="112"/>
      <c r="FYP62" s="112"/>
      <c r="FYQ62" s="112"/>
      <c r="FYR62" s="112"/>
      <c r="FYS62" s="112"/>
      <c r="FYT62" s="112"/>
      <c r="FYU62" s="112"/>
      <c r="FYV62" s="112"/>
      <c r="FYW62" s="112"/>
      <c r="FYX62" s="112"/>
      <c r="FYY62" s="112"/>
      <c r="FYZ62" s="112"/>
      <c r="FZA62" s="112"/>
      <c r="FZB62" s="112"/>
      <c r="FZC62" s="112"/>
      <c r="FZD62" s="112"/>
      <c r="FZE62" s="112"/>
      <c r="FZF62" s="112"/>
      <c r="FZG62" s="112"/>
      <c r="FZH62" s="112"/>
      <c r="FZI62" s="112"/>
      <c r="FZJ62" s="112"/>
      <c r="FZK62" s="112"/>
      <c r="FZL62" s="112"/>
      <c r="FZM62" s="112"/>
      <c r="FZN62" s="112"/>
      <c r="FZO62" s="112"/>
      <c r="FZP62" s="112"/>
      <c r="FZQ62" s="112"/>
      <c r="FZR62" s="112"/>
      <c r="FZS62" s="112"/>
      <c r="FZT62" s="112"/>
      <c r="FZU62" s="112"/>
      <c r="FZV62" s="112"/>
      <c r="FZW62" s="112"/>
      <c r="FZX62" s="112"/>
      <c r="FZY62" s="112"/>
      <c r="FZZ62" s="112"/>
      <c r="GAA62" s="112"/>
      <c r="GAB62" s="112"/>
      <c r="GAC62" s="112"/>
      <c r="GAD62" s="112"/>
      <c r="GAE62" s="112"/>
      <c r="GAF62" s="112"/>
      <c r="GAG62" s="112"/>
      <c r="GAH62" s="112"/>
      <c r="GAI62" s="112"/>
      <c r="GAJ62" s="112"/>
      <c r="GAK62" s="112"/>
      <c r="GAL62" s="112"/>
      <c r="GAM62" s="112"/>
      <c r="GAN62" s="112"/>
      <c r="GAO62" s="112"/>
      <c r="GAP62" s="112"/>
      <c r="GAQ62" s="112"/>
      <c r="GAR62" s="112"/>
      <c r="GAS62" s="112"/>
      <c r="GAT62" s="112"/>
      <c r="GAU62" s="112"/>
      <c r="GAV62" s="112"/>
      <c r="GAW62" s="112"/>
      <c r="GAX62" s="112"/>
      <c r="GAY62" s="112"/>
      <c r="GAZ62" s="112"/>
      <c r="GBA62" s="112"/>
      <c r="GBB62" s="112"/>
      <c r="GBC62" s="112"/>
      <c r="GBD62" s="112"/>
      <c r="GBE62" s="112"/>
      <c r="GBF62" s="112"/>
      <c r="GBG62" s="112"/>
      <c r="GBH62" s="112"/>
      <c r="GBI62" s="112"/>
      <c r="GBJ62" s="112"/>
      <c r="GBK62" s="112"/>
      <c r="GBL62" s="112"/>
      <c r="GBM62" s="112"/>
      <c r="GBN62" s="112"/>
      <c r="GBO62" s="112"/>
      <c r="GBP62" s="112"/>
      <c r="GBQ62" s="112"/>
      <c r="GBR62" s="112"/>
      <c r="GBS62" s="112"/>
      <c r="GBT62" s="112"/>
      <c r="GBU62" s="112"/>
      <c r="GBV62" s="112"/>
      <c r="GBW62" s="112"/>
      <c r="GBX62" s="112"/>
      <c r="GBY62" s="112"/>
      <c r="GBZ62" s="112"/>
      <c r="GCA62" s="112"/>
      <c r="GCB62" s="112"/>
      <c r="GCC62" s="112"/>
      <c r="GCD62" s="112"/>
      <c r="GCE62" s="112"/>
      <c r="GCF62" s="112"/>
      <c r="GCG62" s="112"/>
      <c r="GCH62" s="112"/>
      <c r="GCI62" s="112"/>
      <c r="GCJ62" s="112"/>
      <c r="GCK62" s="112"/>
      <c r="GCL62" s="112"/>
      <c r="GCM62" s="112"/>
      <c r="GCN62" s="112"/>
      <c r="GCO62" s="112"/>
      <c r="GCP62" s="112"/>
      <c r="GCQ62" s="112"/>
      <c r="GCR62" s="112"/>
      <c r="GCS62" s="112"/>
      <c r="GCT62" s="112"/>
      <c r="GCU62" s="112"/>
      <c r="GCV62" s="112"/>
      <c r="GCW62" s="112"/>
      <c r="GCX62" s="112"/>
      <c r="GCY62" s="112"/>
      <c r="GCZ62" s="112"/>
      <c r="GDA62" s="112"/>
      <c r="GDB62" s="112"/>
      <c r="GDC62" s="112"/>
      <c r="GDD62" s="112"/>
      <c r="GDE62" s="112"/>
      <c r="GDF62" s="112"/>
      <c r="GDG62" s="112"/>
      <c r="GDH62" s="112"/>
      <c r="GDI62" s="112"/>
      <c r="GDJ62" s="112"/>
      <c r="GDK62" s="112"/>
      <c r="GDL62" s="112"/>
      <c r="GDM62" s="112"/>
      <c r="GDN62" s="112"/>
      <c r="GDO62" s="112"/>
      <c r="GDP62" s="112"/>
      <c r="GDQ62" s="112"/>
      <c r="GDR62" s="112"/>
      <c r="GDS62" s="112"/>
      <c r="GDT62" s="112"/>
      <c r="GDU62" s="112"/>
      <c r="GDV62" s="112"/>
      <c r="GDW62" s="112"/>
      <c r="GDX62" s="112"/>
      <c r="GDY62" s="112"/>
      <c r="GDZ62" s="112"/>
      <c r="GEA62" s="112"/>
      <c r="GEB62" s="112"/>
      <c r="GEC62" s="112"/>
      <c r="GED62" s="112"/>
      <c r="GEE62" s="112"/>
      <c r="GEF62" s="112"/>
      <c r="GEG62" s="112"/>
      <c r="GEH62" s="112"/>
      <c r="GEI62" s="112"/>
      <c r="GEJ62" s="112"/>
      <c r="GEK62" s="112"/>
      <c r="GEL62" s="112"/>
      <c r="GEM62" s="112"/>
      <c r="GEN62" s="112"/>
      <c r="GEO62" s="112"/>
      <c r="GEP62" s="112"/>
      <c r="GEQ62" s="112"/>
      <c r="GER62" s="112"/>
      <c r="GES62" s="112"/>
      <c r="GET62" s="112"/>
      <c r="GEU62" s="112"/>
      <c r="GEV62" s="112"/>
      <c r="GEW62" s="112"/>
      <c r="GEX62" s="112"/>
      <c r="GEY62" s="112"/>
      <c r="GEZ62" s="112"/>
      <c r="GFA62" s="112"/>
      <c r="GFB62" s="112"/>
      <c r="GFC62" s="112"/>
      <c r="GFD62" s="112"/>
      <c r="GFE62" s="112"/>
      <c r="GFF62" s="112"/>
      <c r="GFG62" s="112"/>
      <c r="GFH62" s="112"/>
      <c r="GFI62" s="112"/>
      <c r="GFJ62" s="112"/>
      <c r="GFK62" s="112"/>
      <c r="GFL62" s="112"/>
      <c r="GFM62" s="112"/>
      <c r="GFN62" s="112"/>
      <c r="GFO62" s="112"/>
      <c r="GFP62" s="112"/>
      <c r="GFQ62" s="112"/>
      <c r="GFR62" s="112"/>
      <c r="GFS62" s="112"/>
      <c r="GFT62" s="112"/>
      <c r="GFU62" s="112"/>
      <c r="GFV62" s="112"/>
      <c r="GFW62" s="112"/>
      <c r="GFX62" s="112"/>
      <c r="GFY62" s="112"/>
      <c r="GFZ62" s="112"/>
      <c r="GGA62" s="112"/>
      <c r="GGB62" s="112"/>
      <c r="GGC62" s="112"/>
      <c r="GGD62" s="112"/>
      <c r="GGE62" s="112"/>
      <c r="GGF62" s="112"/>
      <c r="GGG62" s="112"/>
      <c r="GGH62" s="112"/>
      <c r="GGI62" s="112"/>
      <c r="GGJ62" s="112"/>
      <c r="GGK62" s="112"/>
      <c r="GGL62" s="112"/>
      <c r="GGM62" s="112"/>
      <c r="GGN62" s="112"/>
      <c r="GGO62" s="112"/>
      <c r="GGP62" s="112"/>
      <c r="GGQ62" s="112"/>
      <c r="GGR62" s="112"/>
      <c r="GGS62" s="112"/>
      <c r="GGT62" s="112"/>
      <c r="GGU62" s="112"/>
      <c r="GGV62" s="112"/>
      <c r="GGW62" s="112"/>
      <c r="GGX62" s="112"/>
      <c r="GGY62" s="112"/>
      <c r="GGZ62" s="112"/>
      <c r="GHA62" s="112"/>
      <c r="GHB62" s="112"/>
      <c r="GHC62" s="112"/>
      <c r="GHD62" s="112"/>
      <c r="GHE62" s="112"/>
      <c r="GHF62" s="112"/>
      <c r="GHG62" s="112"/>
      <c r="GHH62" s="112"/>
      <c r="GHI62" s="112"/>
      <c r="GHJ62" s="112"/>
      <c r="GHK62" s="112"/>
      <c r="GHL62" s="112"/>
      <c r="GHM62" s="112"/>
      <c r="GHN62" s="112"/>
      <c r="GHO62" s="112"/>
      <c r="GHP62" s="112"/>
      <c r="GHQ62" s="112"/>
      <c r="GHR62" s="112"/>
      <c r="GHS62" s="112"/>
      <c r="GHT62" s="112"/>
      <c r="GHU62" s="112"/>
      <c r="GHV62" s="112"/>
      <c r="GHW62" s="112"/>
      <c r="GHX62" s="112"/>
      <c r="GHY62" s="112"/>
      <c r="GHZ62" s="112"/>
      <c r="GIA62" s="112"/>
      <c r="GIB62" s="112"/>
      <c r="GIC62" s="112"/>
      <c r="GID62" s="112"/>
      <c r="GIE62" s="112"/>
      <c r="GIF62" s="112"/>
      <c r="GIG62" s="112"/>
      <c r="GIH62" s="112"/>
      <c r="GII62" s="112"/>
      <c r="GIJ62" s="112"/>
      <c r="GIK62" s="112"/>
      <c r="GIL62" s="112"/>
      <c r="GIM62" s="112"/>
      <c r="GIN62" s="112"/>
      <c r="GIO62" s="112"/>
      <c r="GIP62" s="112"/>
      <c r="GIQ62" s="112"/>
      <c r="GIR62" s="112"/>
      <c r="GIS62" s="112"/>
      <c r="GIT62" s="112"/>
      <c r="GIU62" s="112"/>
      <c r="GIV62" s="112"/>
      <c r="GIW62" s="112"/>
      <c r="GIX62" s="112"/>
      <c r="GIY62" s="112"/>
      <c r="GIZ62" s="112"/>
      <c r="GJA62" s="112"/>
      <c r="GJB62" s="112"/>
      <c r="GJC62" s="112"/>
      <c r="GJD62" s="112"/>
      <c r="GJE62" s="112"/>
      <c r="GJF62" s="112"/>
      <c r="GJG62" s="112"/>
      <c r="GJH62" s="112"/>
      <c r="GJI62" s="112"/>
      <c r="GJJ62" s="112"/>
      <c r="GJK62" s="112"/>
      <c r="GJL62" s="112"/>
      <c r="GJM62" s="112"/>
      <c r="GJN62" s="112"/>
      <c r="GJO62" s="112"/>
      <c r="GJP62" s="112"/>
      <c r="GJQ62" s="112"/>
      <c r="GJR62" s="112"/>
      <c r="GJS62" s="112"/>
      <c r="GJT62" s="112"/>
      <c r="GJU62" s="112"/>
      <c r="GJV62" s="112"/>
      <c r="GJW62" s="112"/>
      <c r="GJX62" s="112"/>
      <c r="GJY62" s="112"/>
      <c r="GJZ62" s="112"/>
      <c r="GKA62" s="112"/>
      <c r="GKB62" s="112"/>
      <c r="GKC62" s="112"/>
      <c r="GKD62" s="112"/>
      <c r="GKE62" s="112"/>
      <c r="GKF62" s="112"/>
      <c r="GKG62" s="112"/>
      <c r="GKH62" s="112"/>
      <c r="GKI62" s="112"/>
      <c r="GKJ62" s="112"/>
      <c r="GKK62" s="112"/>
      <c r="GKL62" s="112"/>
      <c r="GKM62" s="112"/>
      <c r="GKN62" s="112"/>
      <c r="GKO62" s="112"/>
      <c r="GKP62" s="112"/>
      <c r="GKQ62" s="112"/>
      <c r="GKR62" s="112"/>
      <c r="GKS62" s="112"/>
      <c r="GKT62" s="112"/>
      <c r="GKU62" s="112"/>
      <c r="GKV62" s="112"/>
      <c r="GKW62" s="112"/>
      <c r="GKX62" s="112"/>
      <c r="GKY62" s="112"/>
      <c r="GKZ62" s="112"/>
      <c r="GLA62" s="112"/>
      <c r="GLB62" s="112"/>
      <c r="GLC62" s="112"/>
      <c r="GLD62" s="112"/>
      <c r="GLE62" s="112"/>
      <c r="GLF62" s="112"/>
      <c r="GLG62" s="112"/>
      <c r="GLH62" s="112"/>
      <c r="GLI62" s="112"/>
      <c r="GLJ62" s="112"/>
      <c r="GLK62" s="112"/>
      <c r="GLL62" s="112"/>
      <c r="GLM62" s="112"/>
      <c r="GLN62" s="112"/>
      <c r="GLO62" s="112"/>
      <c r="GLP62" s="112"/>
      <c r="GLQ62" s="112"/>
      <c r="GLR62" s="112"/>
      <c r="GLS62" s="112"/>
      <c r="GLT62" s="112"/>
      <c r="GLU62" s="112"/>
      <c r="GLV62" s="112"/>
      <c r="GLW62" s="112"/>
      <c r="GLX62" s="112"/>
      <c r="GLY62" s="112"/>
      <c r="GLZ62" s="112"/>
      <c r="GMA62" s="112"/>
      <c r="GMB62" s="112"/>
      <c r="GMC62" s="112"/>
      <c r="GMD62" s="112"/>
      <c r="GME62" s="112"/>
      <c r="GMF62" s="112"/>
      <c r="GMG62" s="112"/>
      <c r="GMH62" s="112"/>
      <c r="GMI62" s="112"/>
      <c r="GMJ62" s="112"/>
      <c r="GMK62" s="112"/>
      <c r="GML62" s="112"/>
      <c r="GMM62" s="112"/>
      <c r="GMN62" s="112"/>
      <c r="GMO62" s="112"/>
      <c r="GMP62" s="112"/>
      <c r="GMQ62" s="112"/>
      <c r="GMR62" s="112"/>
      <c r="GMS62" s="112"/>
      <c r="GMT62" s="112"/>
      <c r="GMU62" s="112"/>
      <c r="GMV62" s="112"/>
      <c r="GMW62" s="112"/>
      <c r="GMX62" s="112"/>
      <c r="GMY62" s="112"/>
      <c r="GMZ62" s="112"/>
      <c r="GNA62" s="112"/>
      <c r="GNB62" s="112"/>
      <c r="GNC62" s="112"/>
      <c r="GND62" s="112"/>
      <c r="GNE62" s="112"/>
      <c r="GNF62" s="112"/>
      <c r="GNG62" s="112"/>
      <c r="GNH62" s="112"/>
      <c r="GNI62" s="112"/>
      <c r="GNJ62" s="112"/>
      <c r="GNK62" s="112"/>
      <c r="GNL62" s="112"/>
      <c r="GNM62" s="112"/>
      <c r="GNN62" s="112"/>
      <c r="GNO62" s="112"/>
      <c r="GNP62" s="112"/>
      <c r="GNQ62" s="112"/>
      <c r="GNR62" s="112"/>
      <c r="GNS62" s="112"/>
      <c r="GNT62" s="112"/>
      <c r="GNU62" s="112"/>
      <c r="GNV62" s="112"/>
      <c r="GNW62" s="112"/>
      <c r="GNX62" s="112"/>
      <c r="GNY62" s="112"/>
      <c r="GNZ62" s="112"/>
      <c r="GOA62" s="112"/>
      <c r="GOB62" s="112"/>
      <c r="GOC62" s="112"/>
      <c r="GOD62" s="112"/>
      <c r="GOE62" s="112"/>
      <c r="GOF62" s="112"/>
      <c r="GOG62" s="112"/>
      <c r="GOH62" s="112"/>
      <c r="GOI62" s="112"/>
      <c r="GOJ62" s="112"/>
      <c r="GOK62" s="112"/>
      <c r="GOL62" s="112"/>
      <c r="GOM62" s="112"/>
      <c r="GON62" s="112"/>
      <c r="GOO62" s="112"/>
      <c r="GOP62" s="112"/>
      <c r="GOQ62" s="112"/>
      <c r="GOR62" s="112"/>
      <c r="GOS62" s="112"/>
      <c r="GOT62" s="112"/>
      <c r="GOU62" s="112"/>
      <c r="GOV62" s="112"/>
      <c r="GOW62" s="112"/>
      <c r="GOX62" s="112"/>
      <c r="GOY62" s="112"/>
      <c r="GOZ62" s="112"/>
      <c r="GPA62" s="112"/>
      <c r="GPB62" s="112"/>
      <c r="GPC62" s="112"/>
      <c r="GPD62" s="112"/>
      <c r="GPE62" s="112"/>
      <c r="GPF62" s="112"/>
      <c r="GPG62" s="112"/>
      <c r="GPH62" s="112"/>
      <c r="GPI62" s="112"/>
      <c r="GPJ62" s="112"/>
      <c r="GPK62" s="112"/>
      <c r="GPL62" s="112"/>
      <c r="GPM62" s="112"/>
      <c r="GPN62" s="112"/>
      <c r="GPO62" s="112"/>
      <c r="GPP62" s="112"/>
      <c r="GPQ62" s="112"/>
      <c r="GPR62" s="112"/>
      <c r="GPS62" s="112"/>
      <c r="GPT62" s="112"/>
      <c r="GPU62" s="112"/>
      <c r="GPV62" s="112"/>
      <c r="GPW62" s="112"/>
      <c r="GPX62" s="112"/>
      <c r="GPY62" s="112"/>
      <c r="GPZ62" s="112"/>
      <c r="GQA62" s="112"/>
      <c r="GQB62" s="112"/>
      <c r="GQC62" s="112"/>
      <c r="GQD62" s="112"/>
      <c r="GQE62" s="112"/>
      <c r="GQF62" s="112"/>
      <c r="GQG62" s="112"/>
      <c r="GQH62" s="112"/>
      <c r="GQI62" s="112"/>
      <c r="GQJ62" s="112"/>
      <c r="GQK62" s="112"/>
      <c r="GQL62" s="112"/>
      <c r="GQM62" s="112"/>
      <c r="GQN62" s="112"/>
      <c r="GQO62" s="112"/>
      <c r="GQP62" s="112"/>
      <c r="GQQ62" s="112"/>
      <c r="GQR62" s="112"/>
      <c r="GQS62" s="112"/>
      <c r="GQT62" s="112"/>
      <c r="GQU62" s="112"/>
      <c r="GQV62" s="112"/>
      <c r="GQW62" s="112"/>
      <c r="GQX62" s="112"/>
      <c r="GQY62" s="112"/>
      <c r="GQZ62" s="112"/>
      <c r="GRA62" s="112"/>
      <c r="GRB62" s="112"/>
      <c r="GRC62" s="112"/>
      <c r="GRD62" s="112"/>
      <c r="GRE62" s="112"/>
      <c r="GRF62" s="112"/>
      <c r="GRG62" s="112"/>
      <c r="GRH62" s="112"/>
      <c r="GRI62" s="112"/>
      <c r="GRJ62" s="112"/>
      <c r="GRK62" s="112"/>
      <c r="GRL62" s="112"/>
      <c r="GRM62" s="112"/>
      <c r="GRN62" s="112"/>
      <c r="GRO62" s="112"/>
      <c r="GRP62" s="112"/>
      <c r="GRQ62" s="112"/>
      <c r="GRR62" s="112"/>
      <c r="GRS62" s="112"/>
      <c r="GRT62" s="112"/>
      <c r="GRU62" s="112"/>
      <c r="GRV62" s="112"/>
      <c r="GRW62" s="112"/>
      <c r="GRX62" s="112"/>
      <c r="GRY62" s="112"/>
      <c r="GRZ62" s="112"/>
      <c r="GSA62" s="112"/>
      <c r="GSB62" s="112"/>
      <c r="GSC62" s="112"/>
      <c r="GSD62" s="112"/>
      <c r="GSE62" s="112"/>
      <c r="GSF62" s="112"/>
      <c r="GSG62" s="112"/>
      <c r="GSH62" s="112"/>
      <c r="GSI62" s="112"/>
      <c r="GSJ62" s="112"/>
      <c r="GSK62" s="112"/>
      <c r="GSL62" s="112"/>
      <c r="GSM62" s="112"/>
      <c r="GSN62" s="112"/>
      <c r="GSO62" s="112"/>
      <c r="GSP62" s="112"/>
      <c r="GSQ62" s="112"/>
      <c r="GSR62" s="112"/>
      <c r="GSS62" s="112"/>
      <c r="GST62" s="112"/>
      <c r="GSU62" s="112"/>
      <c r="GSV62" s="112"/>
      <c r="GSW62" s="112"/>
      <c r="GSX62" s="112"/>
      <c r="GSY62" s="112"/>
      <c r="GSZ62" s="112"/>
      <c r="GTA62" s="112"/>
      <c r="GTB62" s="112"/>
      <c r="GTC62" s="112"/>
      <c r="GTD62" s="112"/>
      <c r="GTE62" s="112"/>
      <c r="GTF62" s="112"/>
      <c r="GTG62" s="112"/>
      <c r="GTH62" s="112"/>
      <c r="GTI62" s="112"/>
      <c r="GTJ62" s="112"/>
      <c r="GTK62" s="112"/>
      <c r="GTL62" s="112"/>
      <c r="GTM62" s="112"/>
      <c r="GTN62" s="112"/>
      <c r="GTO62" s="112"/>
      <c r="GTP62" s="112"/>
      <c r="GTQ62" s="112"/>
      <c r="GTR62" s="112"/>
      <c r="GTS62" s="112"/>
      <c r="GTT62" s="112"/>
      <c r="GTU62" s="112"/>
      <c r="GTV62" s="112"/>
      <c r="GTW62" s="112"/>
      <c r="GTX62" s="112"/>
      <c r="GTY62" s="112"/>
      <c r="GTZ62" s="112"/>
      <c r="GUA62" s="112"/>
      <c r="GUB62" s="112"/>
      <c r="GUC62" s="112"/>
      <c r="GUD62" s="112"/>
      <c r="GUE62" s="112"/>
      <c r="GUF62" s="112"/>
      <c r="GUG62" s="112"/>
      <c r="GUH62" s="112"/>
      <c r="GUI62" s="112"/>
      <c r="GUJ62" s="112"/>
      <c r="GUK62" s="112"/>
      <c r="GUL62" s="112"/>
      <c r="GUM62" s="112"/>
      <c r="GUN62" s="112"/>
      <c r="GUO62" s="112"/>
      <c r="GUP62" s="112"/>
      <c r="GUQ62" s="112"/>
      <c r="GUR62" s="112"/>
      <c r="GUS62" s="112"/>
      <c r="GUT62" s="112"/>
      <c r="GUU62" s="112"/>
      <c r="GUV62" s="112"/>
      <c r="GUW62" s="112"/>
      <c r="GUX62" s="112"/>
      <c r="GUY62" s="112"/>
      <c r="GUZ62" s="112"/>
      <c r="GVA62" s="112"/>
      <c r="GVB62" s="112"/>
      <c r="GVC62" s="112"/>
      <c r="GVD62" s="112"/>
      <c r="GVE62" s="112"/>
      <c r="GVF62" s="112"/>
      <c r="GVG62" s="112"/>
      <c r="GVH62" s="112"/>
      <c r="GVI62" s="112"/>
      <c r="GVJ62" s="112"/>
      <c r="GVK62" s="112"/>
      <c r="GVL62" s="112"/>
      <c r="GVM62" s="112"/>
      <c r="GVN62" s="112"/>
      <c r="GVO62" s="112"/>
      <c r="GVP62" s="112"/>
      <c r="GVQ62" s="112"/>
      <c r="GVR62" s="112"/>
      <c r="GVS62" s="112"/>
      <c r="GVT62" s="112"/>
      <c r="GVU62" s="112"/>
      <c r="GVV62" s="112"/>
      <c r="GVW62" s="112"/>
      <c r="GVX62" s="112"/>
      <c r="GVY62" s="112"/>
      <c r="GVZ62" s="112"/>
      <c r="GWA62" s="112"/>
      <c r="GWB62" s="112"/>
      <c r="GWC62" s="112"/>
      <c r="GWD62" s="112"/>
      <c r="GWE62" s="112"/>
      <c r="GWF62" s="112"/>
      <c r="GWG62" s="112"/>
      <c r="GWH62" s="112"/>
      <c r="GWI62" s="112"/>
      <c r="GWJ62" s="112"/>
      <c r="GWK62" s="112"/>
      <c r="GWL62" s="112"/>
      <c r="GWM62" s="112"/>
      <c r="GWN62" s="112"/>
      <c r="GWO62" s="112"/>
      <c r="GWP62" s="112"/>
      <c r="GWQ62" s="112"/>
      <c r="GWR62" s="112"/>
      <c r="GWS62" s="112"/>
      <c r="GWT62" s="112"/>
      <c r="GWU62" s="112"/>
      <c r="GWV62" s="112"/>
      <c r="GWW62" s="112"/>
      <c r="GWX62" s="112"/>
      <c r="GWY62" s="112"/>
      <c r="GWZ62" s="112"/>
      <c r="GXA62" s="112"/>
      <c r="GXB62" s="112"/>
      <c r="GXC62" s="112"/>
      <c r="GXD62" s="112"/>
      <c r="GXE62" s="112"/>
      <c r="GXF62" s="112"/>
      <c r="GXG62" s="112"/>
      <c r="GXH62" s="112"/>
      <c r="GXI62" s="112"/>
      <c r="GXJ62" s="112"/>
      <c r="GXK62" s="112"/>
      <c r="GXL62" s="112"/>
      <c r="GXM62" s="112"/>
      <c r="GXN62" s="112"/>
      <c r="GXO62" s="112"/>
      <c r="GXP62" s="112"/>
      <c r="GXQ62" s="112"/>
      <c r="GXR62" s="112"/>
      <c r="GXS62" s="112"/>
      <c r="GXT62" s="112"/>
      <c r="GXU62" s="112"/>
      <c r="GXV62" s="112"/>
      <c r="GXW62" s="112"/>
      <c r="GXX62" s="112"/>
      <c r="GXY62" s="112"/>
      <c r="GXZ62" s="112"/>
      <c r="GYA62" s="112"/>
      <c r="GYB62" s="112"/>
      <c r="GYC62" s="112"/>
      <c r="GYD62" s="112"/>
      <c r="GYE62" s="112"/>
      <c r="GYF62" s="112"/>
      <c r="GYG62" s="112"/>
      <c r="GYH62" s="112"/>
      <c r="GYI62" s="112"/>
      <c r="GYJ62" s="112"/>
      <c r="GYK62" s="112"/>
      <c r="GYL62" s="112"/>
      <c r="GYM62" s="112"/>
      <c r="GYN62" s="112"/>
      <c r="GYO62" s="112"/>
      <c r="GYP62" s="112"/>
      <c r="GYQ62" s="112"/>
      <c r="GYR62" s="112"/>
      <c r="GYS62" s="112"/>
      <c r="GYT62" s="112"/>
      <c r="GYU62" s="112"/>
      <c r="GYV62" s="112"/>
      <c r="GYW62" s="112"/>
      <c r="GYX62" s="112"/>
      <c r="GYY62" s="112"/>
      <c r="GYZ62" s="112"/>
      <c r="GZA62" s="112"/>
      <c r="GZB62" s="112"/>
      <c r="GZC62" s="112"/>
      <c r="GZD62" s="112"/>
      <c r="GZE62" s="112"/>
      <c r="GZF62" s="112"/>
      <c r="GZG62" s="112"/>
      <c r="GZH62" s="112"/>
      <c r="GZI62" s="112"/>
      <c r="GZJ62" s="112"/>
      <c r="GZK62" s="112"/>
      <c r="GZL62" s="112"/>
      <c r="GZM62" s="112"/>
      <c r="GZN62" s="112"/>
      <c r="GZO62" s="112"/>
      <c r="GZP62" s="112"/>
      <c r="GZQ62" s="112"/>
      <c r="GZR62" s="112"/>
      <c r="GZS62" s="112"/>
      <c r="GZT62" s="112"/>
      <c r="GZU62" s="112"/>
      <c r="GZV62" s="112"/>
      <c r="GZW62" s="112"/>
      <c r="GZX62" s="112"/>
      <c r="GZY62" s="112"/>
      <c r="GZZ62" s="112"/>
      <c r="HAA62" s="112"/>
      <c r="HAB62" s="112"/>
      <c r="HAC62" s="112"/>
      <c r="HAD62" s="112"/>
      <c r="HAE62" s="112"/>
      <c r="HAF62" s="112"/>
      <c r="HAG62" s="112"/>
      <c r="HAH62" s="112"/>
      <c r="HAI62" s="112"/>
      <c r="HAJ62" s="112"/>
      <c r="HAK62" s="112"/>
      <c r="HAL62" s="112"/>
      <c r="HAM62" s="112"/>
      <c r="HAN62" s="112"/>
      <c r="HAO62" s="112"/>
      <c r="HAP62" s="112"/>
      <c r="HAQ62" s="112"/>
      <c r="HAR62" s="112"/>
      <c r="HAS62" s="112"/>
      <c r="HAT62" s="112"/>
      <c r="HAU62" s="112"/>
      <c r="HAV62" s="112"/>
      <c r="HAW62" s="112"/>
      <c r="HAX62" s="112"/>
      <c r="HAY62" s="112"/>
      <c r="HAZ62" s="112"/>
      <c r="HBA62" s="112"/>
      <c r="HBB62" s="112"/>
      <c r="HBC62" s="112"/>
      <c r="HBD62" s="112"/>
      <c r="HBE62" s="112"/>
      <c r="HBF62" s="112"/>
      <c r="HBG62" s="112"/>
      <c r="HBH62" s="112"/>
      <c r="HBI62" s="112"/>
      <c r="HBJ62" s="112"/>
      <c r="HBK62" s="112"/>
      <c r="HBL62" s="112"/>
      <c r="HBM62" s="112"/>
      <c r="HBN62" s="112"/>
      <c r="HBO62" s="112"/>
      <c r="HBP62" s="112"/>
      <c r="HBQ62" s="112"/>
      <c r="HBR62" s="112"/>
      <c r="HBS62" s="112"/>
      <c r="HBT62" s="112"/>
      <c r="HBU62" s="112"/>
      <c r="HBV62" s="112"/>
      <c r="HBW62" s="112"/>
      <c r="HBX62" s="112"/>
      <c r="HBY62" s="112"/>
      <c r="HBZ62" s="112"/>
      <c r="HCA62" s="112"/>
      <c r="HCB62" s="112"/>
      <c r="HCC62" s="112"/>
      <c r="HCD62" s="112"/>
      <c r="HCE62" s="112"/>
      <c r="HCF62" s="112"/>
      <c r="HCG62" s="112"/>
      <c r="HCH62" s="112"/>
      <c r="HCI62" s="112"/>
      <c r="HCJ62" s="112"/>
      <c r="HCK62" s="112"/>
      <c r="HCL62" s="112"/>
      <c r="HCM62" s="112"/>
      <c r="HCN62" s="112"/>
      <c r="HCO62" s="112"/>
      <c r="HCP62" s="112"/>
      <c r="HCQ62" s="112"/>
      <c r="HCR62" s="112"/>
      <c r="HCS62" s="112"/>
      <c r="HCT62" s="112"/>
      <c r="HCU62" s="112"/>
      <c r="HCV62" s="112"/>
      <c r="HCW62" s="112"/>
      <c r="HCX62" s="112"/>
      <c r="HCY62" s="112"/>
      <c r="HCZ62" s="112"/>
      <c r="HDA62" s="112"/>
      <c r="HDB62" s="112"/>
      <c r="HDC62" s="112"/>
      <c r="HDD62" s="112"/>
      <c r="HDE62" s="112"/>
      <c r="HDF62" s="112"/>
      <c r="HDG62" s="112"/>
      <c r="HDH62" s="112"/>
      <c r="HDI62" s="112"/>
      <c r="HDJ62" s="112"/>
      <c r="HDK62" s="112"/>
      <c r="HDL62" s="112"/>
      <c r="HDM62" s="112"/>
      <c r="HDN62" s="112"/>
      <c r="HDO62" s="112"/>
      <c r="HDP62" s="112"/>
      <c r="HDQ62" s="112"/>
      <c r="HDR62" s="112"/>
      <c r="HDS62" s="112"/>
      <c r="HDT62" s="112"/>
      <c r="HDU62" s="112"/>
      <c r="HDV62" s="112"/>
      <c r="HDW62" s="112"/>
      <c r="HDX62" s="112"/>
      <c r="HDY62" s="112"/>
      <c r="HDZ62" s="112"/>
      <c r="HEA62" s="112"/>
      <c r="HEB62" s="112"/>
      <c r="HEC62" s="112"/>
      <c r="HED62" s="112"/>
      <c r="HEE62" s="112"/>
      <c r="HEF62" s="112"/>
      <c r="HEG62" s="112"/>
      <c r="HEH62" s="112"/>
      <c r="HEI62" s="112"/>
      <c r="HEJ62" s="112"/>
      <c r="HEK62" s="112"/>
      <c r="HEL62" s="112"/>
      <c r="HEM62" s="112"/>
      <c r="HEN62" s="112"/>
      <c r="HEO62" s="112"/>
      <c r="HEP62" s="112"/>
      <c r="HEQ62" s="112"/>
      <c r="HER62" s="112"/>
      <c r="HES62" s="112"/>
      <c r="HET62" s="112"/>
      <c r="HEU62" s="112"/>
      <c r="HEV62" s="112"/>
      <c r="HEW62" s="112"/>
      <c r="HEX62" s="112"/>
      <c r="HEY62" s="112"/>
      <c r="HEZ62" s="112"/>
      <c r="HFA62" s="112"/>
      <c r="HFB62" s="112"/>
      <c r="HFC62" s="112"/>
      <c r="HFD62" s="112"/>
      <c r="HFE62" s="112"/>
      <c r="HFF62" s="112"/>
      <c r="HFG62" s="112"/>
      <c r="HFH62" s="112"/>
      <c r="HFI62" s="112"/>
      <c r="HFJ62" s="112"/>
      <c r="HFK62" s="112"/>
      <c r="HFL62" s="112"/>
      <c r="HFM62" s="112"/>
      <c r="HFN62" s="112"/>
      <c r="HFO62" s="112"/>
      <c r="HFP62" s="112"/>
      <c r="HFQ62" s="112"/>
      <c r="HFR62" s="112"/>
      <c r="HFS62" s="112"/>
      <c r="HFT62" s="112"/>
      <c r="HFU62" s="112"/>
      <c r="HFV62" s="112"/>
      <c r="HFW62" s="112"/>
      <c r="HFX62" s="112"/>
      <c r="HFY62" s="112"/>
      <c r="HFZ62" s="112"/>
      <c r="HGA62" s="112"/>
      <c r="HGB62" s="112"/>
      <c r="HGC62" s="112"/>
      <c r="HGD62" s="112"/>
      <c r="HGE62" s="112"/>
      <c r="HGF62" s="112"/>
      <c r="HGG62" s="112"/>
      <c r="HGH62" s="112"/>
      <c r="HGI62" s="112"/>
      <c r="HGJ62" s="112"/>
      <c r="HGK62" s="112"/>
      <c r="HGL62" s="112"/>
      <c r="HGM62" s="112"/>
      <c r="HGN62" s="112"/>
      <c r="HGO62" s="112"/>
      <c r="HGP62" s="112"/>
      <c r="HGQ62" s="112"/>
      <c r="HGR62" s="112"/>
      <c r="HGS62" s="112"/>
      <c r="HGT62" s="112"/>
      <c r="HGU62" s="112"/>
      <c r="HGV62" s="112"/>
      <c r="HGW62" s="112"/>
      <c r="HGX62" s="112"/>
      <c r="HGY62" s="112"/>
      <c r="HGZ62" s="112"/>
      <c r="HHA62" s="112"/>
      <c r="HHB62" s="112"/>
      <c r="HHC62" s="112"/>
      <c r="HHD62" s="112"/>
      <c r="HHE62" s="112"/>
      <c r="HHF62" s="112"/>
      <c r="HHG62" s="112"/>
      <c r="HHH62" s="112"/>
      <c r="HHI62" s="112"/>
      <c r="HHJ62" s="112"/>
      <c r="HHK62" s="112"/>
      <c r="HHL62" s="112"/>
      <c r="HHM62" s="112"/>
      <c r="HHN62" s="112"/>
      <c r="HHO62" s="112"/>
      <c r="HHP62" s="112"/>
      <c r="HHQ62" s="112"/>
      <c r="HHR62" s="112"/>
      <c r="HHS62" s="112"/>
      <c r="HHT62" s="112"/>
      <c r="HHU62" s="112"/>
      <c r="HHV62" s="112"/>
      <c r="HHW62" s="112"/>
      <c r="HHX62" s="112"/>
      <c r="HHY62" s="112"/>
      <c r="HHZ62" s="112"/>
      <c r="HIA62" s="112"/>
      <c r="HIB62" s="112"/>
      <c r="HIC62" s="112"/>
      <c r="HID62" s="112"/>
      <c r="HIE62" s="112"/>
      <c r="HIF62" s="112"/>
      <c r="HIG62" s="112"/>
      <c r="HIH62" s="112"/>
      <c r="HII62" s="112"/>
      <c r="HIJ62" s="112"/>
      <c r="HIK62" s="112"/>
      <c r="HIL62" s="112"/>
      <c r="HIM62" s="112"/>
      <c r="HIN62" s="112"/>
      <c r="HIO62" s="112"/>
      <c r="HIP62" s="112"/>
      <c r="HIQ62" s="112"/>
      <c r="HIR62" s="112"/>
      <c r="HIS62" s="112"/>
      <c r="HIT62" s="112"/>
      <c r="HIU62" s="112"/>
      <c r="HIV62" s="112"/>
      <c r="HIW62" s="112"/>
      <c r="HIX62" s="112"/>
      <c r="HIY62" s="112"/>
      <c r="HIZ62" s="112"/>
      <c r="HJA62" s="112"/>
      <c r="HJB62" s="112"/>
      <c r="HJC62" s="112"/>
      <c r="HJD62" s="112"/>
      <c r="HJE62" s="112"/>
      <c r="HJF62" s="112"/>
      <c r="HJG62" s="112"/>
      <c r="HJH62" s="112"/>
      <c r="HJI62" s="112"/>
      <c r="HJJ62" s="112"/>
      <c r="HJK62" s="112"/>
      <c r="HJL62" s="112"/>
      <c r="HJM62" s="112"/>
      <c r="HJN62" s="112"/>
      <c r="HJO62" s="112"/>
      <c r="HJP62" s="112"/>
      <c r="HJQ62" s="112"/>
      <c r="HJR62" s="112"/>
      <c r="HJS62" s="112"/>
      <c r="HJT62" s="112"/>
      <c r="HJU62" s="112"/>
      <c r="HJV62" s="112"/>
      <c r="HJW62" s="112"/>
      <c r="HJX62" s="112"/>
      <c r="HJY62" s="112"/>
      <c r="HJZ62" s="112"/>
      <c r="HKA62" s="112"/>
      <c r="HKB62" s="112"/>
      <c r="HKC62" s="112"/>
      <c r="HKD62" s="112"/>
      <c r="HKE62" s="112"/>
      <c r="HKF62" s="112"/>
      <c r="HKG62" s="112"/>
      <c r="HKH62" s="112"/>
      <c r="HKI62" s="112"/>
      <c r="HKJ62" s="112"/>
      <c r="HKK62" s="112"/>
      <c r="HKL62" s="112"/>
      <c r="HKM62" s="112"/>
      <c r="HKN62" s="112"/>
      <c r="HKO62" s="112"/>
      <c r="HKP62" s="112"/>
      <c r="HKQ62" s="112"/>
      <c r="HKR62" s="112"/>
      <c r="HKS62" s="112"/>
      <c r="HKT62" s="112"/>
      <c r="HKU62" s="112"/>
      <c r="HKV62" s="112"/>
      <c r="HKW62" s="112"/>
      <c r="HKX62" s="112"/>
      <c r="HKY62" s="112"/>
      <c r="HKZ62" s="112"/>
      <c r="HLA62" s="112"/>
      <c r="HLB62" s="112"/>
      <c r="HLC62" s="112"/>
      <c r="HLD62" s="112"/>
      <c r="HLE62" s="112"/>
      <c r="HLF62" s="112"/>
      <c r="HLG62" s="112"/>
      <c r="HLH62" s="112"/>
      <c r="HLI62" s="112"/>
      <c r="HLJ62" s="112"/>
      <c r="HLK62" s="112"/>
      <c r="HLL62" s="112"/>
      <c r="HLM62" s="112"/>
      <c r="HLN62" s="112"/>
      <c r="HLO62" s="112"/>
      <c r="HLP62" s="112"/>
      <c r="HLQ62" s="112"/>
      <c r="HLR62" s="112"/>
      <c r="HLS62" s="112"/>
      <c r="HLT62" s="112"/>
      <c r="HLU62" s="112"/>
      <c r="HLV62" s="112"/>
      <c r="HLW62" s="112"/>
      <c r="HLX62" s="112"/>
      <c r="HLY62" s="112"/>
      <c r="HLZ62" s="112"/>
      <c r="HMA62" s="112"/>
      <c r="HMB62" s="112"/>
      <c r="HMC62" s="112"/>
      <c r="HMD62" s="112"/>
      <c r="HME62" s="112"/>
      <c r="HMF62" s="112"/>
      <c r="HMG62" s="112"/>
      <c r="HMH62" s="112"/>
      <c r="HMI62" s="112"/>
      <c r="HMJ62" s="112"/>
      <c r="HMK62" s="112"/>
      <c r="HML62" s="112"/>
      <c r="HMM62" s="112"/>
      <c r="HMN62" s="112"/>
      <c r="HMO62" s="112"/>
      <c r="HMP62" s="112"/>
      <c r="HMQ62" s="112"/>
      <c r="HMR62" s="112"/>
      <c r="HMS62" s="112"/>
      <c r="HMT62" s="112"/>
      <c r="HMU62" s="112"/>
      <c r="HMV62" s="112"/>
      <c r="HMW62" s="112"/>
      <c r="HMX62" s="112"/>
      <c r="HMY62" s="112"/>
      <c r="HMZ62" s="112"/>
      <c r="HNA62" s="112"/>
      <c r="HNB62" s="112"/>
      <c r="HNC62" s="112"/>
      <c r="HND62" s="112"/>
      <c r="HNE62" s="112"/>
      <c r="HNF62" s="112"/>
      <c r="HNG62" s="112"/>
      <c r="HNH62" s="112"/>
      <c r="HNI62" s="112"/>
      <c r="HNJ62" s="112"/>
      <c r="HNK62" s="112"/>
      <c r="HNL62" s="112"/>
      <c r="HNM62" s="112"/>
      <c r="HNN62" s="112"/>
      <c r="HNO62" s="112"/>
      <c r="HNP62" s="112"/>
      <c r="HNQ62" s="112"/>
      <c r="HNR62" s="112"/>
      <c r="HNS62" s="112"/>
      <c r="HNT62" s="112"/>
      <c r="HNU62" s="112"/>
      <c r="HNV62" s="112"/>
      <c r="HNW62" s="112"/>
      <c r="HNX62" s="112"/>
      <c r="HNY62" s="112"/>
      <c r="HNZ62" s="112"/>
      <c r="HOA62" s="112"/>
      <c r="HOB62" s="112"/>
      <c r="HOC62" s="112"/>
      <c r="HOD62" s="112"/>
      <c r="HOE62" s="112"/>
      <c r="HOF62" s="112"/>
      <c r="HOG62" s="112"/>
      <c r="HOH62" s="112"/>
      <c r="HOI62" s="112"/>
      <c r="HOJ62" s="112"/>
      <c r="HOK62" s="112"/>
      <c r="HOL62" s="112"/>
      <c r="HOM62" s="112"/>
      <c r="HON62" s="112"/>
      <c r="HOO62" s="112"/>
      <c r="HOP62" s="112"/>
      <c r="HOQ62" s="112"/>
      <c r="HOR62" s="112"/>
      <c r="HOS62" s="112"/>
      <c r="HOT62" s="112"/>
      <c r="HOU62" s="112"/>
      <c r="HOV62" s="112"/>
      <c r="HOW62" s="112"/>
      <c r="HOX62" s="112"/>
      <c r="HOY62" s="112"/>
      <c r="HOZ62" s="112"/>
      <c r="HPA62" s="112"/>
      <c r="HPB62" s="112"/>
      <c r="HPC62" s="112"/>
      <c r="HPD62" s="112"/>
      <c r="HPE62" s="112"/>
      <c r="HPF62" s="112"/>
      <c r="HPG62" s="112"/>
      <c r="HPH62" s="112"/>
      <c r="HPI62" s="112"/>
      <c r="HPJ62" s="112"/>
      <c r="HPK62" s="112"/>
      <c r="HPL62" s="112"/>
      <c r="HPM62" s="112"/>
      <c r="HPN62" s="112"/>
      <c r="HPO62" s="112"/>
      <c r="HPP62" s="112"/>
      <c r="HPQ62" s="112"/>
      <c r="HPR62" s="112"/>
      <c r="HPS62" s="112"/>
      <c r="HPT62" s="112"/>
      <c r="HPU62" s="112"/>
      <c r="HPV62" s="112"/>
      <c r="HPW62" s="112"/>
      <c r="HPX62" s="112"/>
      <c r="HPY62" s="112"/>
      <c r="HPZ62" s="112"/>
      <c r="HQA62" s="112"/>
      <c r="HQB62" s="112"/>
      <c r="HQC62" s="112"/>
      <c r="HQD62" s="112"/>
      <c r="HQE62" s="112"/>
      <c r="HQF62" s="112"/>
      <c r="HQG62" s="112"/>
      <c r="HQH62" s="112"/>
      <c r="HQI62" s="112"/>
      <c r="HQJ62" s="112"/>
      <c r="HQK62" s="112"/>
      <c r="HQL62" s="112"/>
      <c r="HQM62" s="112"/>
      <c r="HQN62" s="112"/>
      <c r="HQO62" s="112"/>
      <c r="HQP62" s="112"/>
      <c r="HQQ62" s="112"/>
      <c r="HQR62" s="112"/>
      <c r="HQS62" s="112"/>
      <c r="HQT62" s="112"/>
      <c r="HQU62" s="112"/>
      <c r="HQV62" s="112"/>
      <c r="HQW62" s="112"/>
      <c r="HQX62" s="112"/>
      <c r="HQY62" s="112"/>
      <c r="HQZ62" s="112"/>
      <c r="HRA62" s="112"/>
      <c r="HRB62" s="112"/>
      <c r="HRC62" s="112"/>
      <c r="HRD62" s="112"/>
      <c r="HRE62" s="112"/>
      <c r="HRF62" s="112"/>
      <c r="HRG62" s="112"/>
      <c r="HRH62" s="112"/>
      <c r="HRI62" s="112"/>
      <c r="HRJ62" s="112"/>
      <c r="HRK62" s="112"/>
      <c r="HRL62" s="112"/>
      <c r="HRM62" s="112"/>
      <c r="HRN62" s="112"/>
      <c r="HRO62" s="112"/>
      <c r="HRP62" s="112"/>
      <c r="HRQ62" s="112"/>
      <c r="HRR62" s="112"/>
      <c r="HRS62" s="112"/>
      <c r="HRT62" s="112"/>
      <c r="HRU62" s="112"/>
      <c r="HRV62" s="112"/>
      <c r="HRW62" s="112"/>
      <c r="HRX62" s="112"/>
      <c r="HRY62" s="112"/>
      <c r="HRZ62" s="112"/>
      <c r="HSA62" s="112"/>
      <c r="HSB62" s="112"/>
      <c r="HSC62" s="112"/>
      <c r="HSD62" s="112"/>
      <c r="HSE62" s="112"/>
      <c r="HSF62" s="112"/>
      <c r="HSG62" s="112"/>
      <c r="HSH62" s="112"/>
      <c r="HSI62" s="112"/>
      <c r="HSJ62" s="112"/>
      <c r="HSK62" s="112"/>
      <c r="HSL62" s="112"/>
      <c r="HSM62" s="112"/>
      <c r="HSN62" s="112"/>
      <c r="HSO62" s="112"/>
      <c r="HSP62" s="112"/>
      <c r="HSQ62" s="112"/>
      <c r="HSR62" s="112"/>
      <c r="HSS62" s="112"/>
      <c r="HST62" s="112"/>
      <c r="HSU62" s="112"/>
      <c r="HSV62" s="112"/>
      <c r="HSW62" s="112"/>
      <c r="HSX62" s="112"/>
      <c r="HSY62" s="112"/>
      <c r="HSZ62" s="112"/>
      <c r="HTA62" s="112"/>
      <c r="HTB62" s="112"/>
      <c r="HTC62" s="112"/>
      <c r="HTD62" s="112"/>
      <c r="HTE62" s="112"/>
      <c r="HTF62" s="112"/>
      <c r="HTG62" s="112"/>
      <c r="HTH62" s="112"/>
      <c r="HTI62" s="112"/>
      <c r="HTJ62" s="112"/>
      <c r="HTK62" s="112"/>
      <c r="HTL62" s="112"/>
      <c r="HTM62" s="112"/>
      <c r="HTN62" s="112"/>
    </row>
    <row r="63" spans="1:5942" s="111" customFormat="1" ht="9.9499999999999993" hidden="1" customHeight="1" x14ac:dyDescent="0.2">
      <c r="A63" s="299" t="s">
        <v>246</v>
      </c>
      <c r="B63" s="67"/>
      <c r="C63" s="67">
        <v>2</v>
      </c>
      <c r="D63" s="339">
        <f t="shared" si="41"/>
        <v>2</v>
      </c>
      <c r="E63" s="339"/>
      <c r="F63" s="339">
        <v>1</v>
      </c>
      <c r="G63" s="339">
        <f t="shared" si="42"/>
        <v>1</v>
      </c>
      <c r="H63" s="251" t="e">
        <f t="shared" si="202"/>
        <v>#DIV/0!</v>
      </c>
      <c r="I63" s="251">
        <f t="shared" si="140"/>
        <v>0.5</v>
      </c>
      <c r="J63" s="251">
        <f t="shared" si="141"/>
        <v>0.5</v>
      </c>
      <c r="K63" s="339"/>
      <c r="L63" s="339">
        <v>3</v>
      </c>
      <c r="M63" s="339">
        <f t="shared" si="5"/>
        <v>3</v>
      </c>
      <c r="N63" s="339"/>
      <c r="O63" s="339"/>
      <c r="P63" s="339">
        <f t="shared" si="6"/>
        <v>0</v>
      </c>
      <c r="Q63" s="251" t="e">
        <f t="shared" si="142"/>
        <v>#DIV/0!</v>
      </c>
      <c r="R63" s="251">
        <f t="shared" si="143"/>
        <v>0</v>
      </c>
      <c r="S63" s="251">
        <f t="shared" si="144"/>
        <v>0</v>
      </c>
      <c r="T63" s="339"/>
      <c r="U63" s="339"/>
      <c r="V63" s="339">
        <f t="shared" si="10"/>
        <v>0</v>
      </c>
      <c r="W63" s="339"/>
      <c r="X63" s="339"/>
      <c r="Y63" s="339">
        <f t="shared" si="11"/>
        <v>0</v>
      </c>
      <c r="Z63" s="251" t="e">
        <f t="shared" si="145"/>
        <v>#DIV/0!</v>
      </c>
      <c r="AA63" s="251" t="e">
        <f t="shared" si="146"/>
        <v>#DIV/0!</v>
      </c>
      <c r="AB63" s="251" t="e">
        <f t="shared" si="147"/>
        <v>#DIV/0!</v>
      </c>
      <c r="AC63" s="339"/>
      <c r="AD63" s="339"/>
      <c r="AE63" s="339">
        <f t="shared" si="15"/>
        <v>0</v>
      </c>
      <c r="AF63" s="339"/>
      <c r="AG63" s="339"/>
      <c r="AH63" s="339">
        <f t="shared" si="16"/>
        <v>0</v>
      </c>
      <c r="AI63" s="251" t="e">
        <f t="shared" si="150"/>
        <v>#DIV/0!</v>
      </c>
      <c r="AJ63" s="251" t="e">
        <f t="shared" si="151"/>
        <v>#DIV/0!</v>
      </c>
      <c r="AK63" s="251" t="e">
        <f t="shared" si="152"/>
        <v>#DIV/0!</v>
      </c>
      <c r="AL63" s="339">
        <f t="shared" si="203"/>
        <v>0</v>
      </c>
      <c r="AM63" s="339">
        <f t="shared" si="204"/>
        <v>5</v>
      </c>
      <c r="AN63" s="339">
        <f t="shared" si="205"/>
        <v>5</v>
      </c>
      <c r="AO63" s="339">
        <f t="shared" si="206"/>
        <v>0</v>
      </c>
      <c r="AP63" s="339">
        <f t="shared" si="207"/>
        <v>1</v>
      </c>
      <c r="AQ63" s="339">
        <f t="shared" si="201"/>
        <v>1</v>
      </c>
      <c r="AR63" s="251" t="e">
        <f t="shared" si="208"/>
        <v>#DIV/0!</v>
      </c>
      <c r="AS63" s="251">
        <f t="shared" si="23"/>
        <v>0.2</v>
      </c>
      <c r="AT63" s="251">
        <f t="shared" si="24"/>
        <v>0.2</v>
      </c>
      <c r="AU63" s="117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  <c r="BAW63" s="112"/>
      <c r="BAX63" s="112"/>
      <c r="BAY63" s="112"/>
      <c r="BAZ63" s="112"/>
      <c r="BBA63" s="112"/>
      <c r="BBB63" s="112"/>
      <c r="BBC63" s="112"/>
      <c r="BBD63" s="112"/>
      <c r="BBE63" s="112"/>
      <c r="BBF63" s="112"/>
      <c r="BBG63" s="112"/>
      <c r="BBH63" s="112"/>
      <c r="BBI63" s="112"/>
      <c r="BBJ63" s="112"/>
      <c r="BBK63" s="112"/>
      <c r="BBL63" s="112"/>
      <c r="BBM63" s="112"/>
      <c r="BBN63" s="112"/>
      <c r="BBO63" s="112"/>
      <c r="BBP63" s="112"/>
      <c r="BBQ63" s="112"/>
      <c r="BBR63" s="112"/>
      <c r="BBS63" s="112"/>
      <c r="BBT63" s="112"/>
      <c r="BBU63" s="112"/>
      <c r="BBV63" s="112"/>
      <c r="BBW63" s="112"/>
      <c r="BBX63" s="112"/>
      <c r="BBY63" s="112"/>
      <c r="BBZ63" s="112"/>
      <c r="BCA63" s="112"/>
      <c r="BCB63" s="112"/>
      <c r="BCC63" s="112"/>
      <c r="BCD63" s="112"/>
      <c r="BCE63" s="112"/>
      <c r="BCF63" s="112"/>
      <c r="BCG63" s="112"/>
      <c r="BCH63" s="112"/>
      <c r="BCI63" s="112"/>
      <c r="BCJ63" s="112"/>
      <c r="BCK63" s="112"/>
      <c r="BCL63" s="112"/>
      <c r="BCM63" s="112"/>
      <c r="BCN63" s="112"/>
      <c r="BCO63" s="112"/>
      <c r="BCP63" s="112"/>
      <c r="BCQ63" s="112"/>
      <c r="BCR63" s="112"/>
      <c r="BCS63" s="112"/>
      <c r="BCT63" s="112"/>
      <c r="BCU63" s="112"/>
      <c r="BCV63" s="112"/>
      <c r="BCW63" s="112"/>
      <c r="BCX63" s="112"/>
      <c r="BCY63" s="112"/>
      <c r="BCZ63" s="112"/>
      <c r="BDA63" s="112"/>
      <c r="BDB63" s="112"/>
      <c r="BDC63" s="112"/>
      <c r="BDD63" s="112"/>
      <c r="BDE63" s="112"/>
      <c r="BDF63" s="112"/>
      <c r="BDG63" s="112"/>
      <c r="BDH63" s="112"/>
      <c r="BDI63" s="112"/>
      <c r="BDJ63" s="112"/>
      <c r="BDK63" s="112"/>
      <c r="BDL63" s="112"/>
      <c r="BDM63" s="112"/>
      <c r="BDN63" s="112"/>
      <c r="BDO63" s="112"/>
      <c r="BDP63" s="112"/>
      <c r="BDQ63" s="112"/>
      <c r="BDR63" s="112"/>
      <c r="BDS63" s="112"/>
      <c r="BDT63" s="112"/>
      <c r="BDU63" s="112"/>
      <c r="BDV63" s="112"/>
      <c r="BDW63" s="112"/>
      <c r="BDX63" s="112"/>
      <c r="BDY63" s="112"/>
      <c r="BDZ63" s="112"/>
      <c r="BEA63" s="112"/>
      <c r="BEB63" s="112"/>
      <c r="BEC63" s="112"/>
      <c r="BED63" s="112"/>
      <c r="BEE63" s="112"/>
      <c r="BEF63" s="112"/>
      <c r="BEG63" s="112"/>
      <c r="BEH63" s="112"/>
      <c r="BEI63" s="112"/>
      <c r="BEJ63" s="112"/>
      <c r="BEK63" s="112"/>
      <c r="BEL63" s="112"/>
      <c r="BEM63" s="112"/>
      <c r="BEN63" s="112"/>
      <c r="BEO63" s="112"/>
      <c r="BEP63" s="112"/>
      <c r="BEQ63" s="112"/>
      <c r="BER63" s="112"/>
      <c r="BES63" s="112"/>
      <c r="BET63" s="112"/>
      <c r="BEU63" s="112"/>
      <c r="BEV63" s="112"/>
      <c r="BEW63" s="112"/>
      <c r="BEX63" s="112"/>
      <c r="BEY63" s="112"/>
      <c r="BEZ63" s="112"/>
      <c r="BFA63" s="112"/>
      <c r="BFB63" s="112"/>
      <c r="BFC63" s="112"/>
      <c r="BFD63" s="112"/>
      <c r="BFE63" s="112"/>
      <c r="BFF63" s="112"/>
      <c r="BFG63" s="112"/>
      <c r="BFH63" s="112"/>
      <c r="BFI63" s="112"/>
      <c r="BFJ63" s="112"/>
      <c r="BFK63" s="112"/>
      <c r="BFL63" s="112"/>
      <c r="BFM63" s="112"/>
      <c r="BFN63" s="112"/>
      <c r="BFO63" s="112"/>
      <c r="BFP63" s="112"/>
      <c r="BFQ63" s="112"/>
      <c r="BFR63" s="112"/>
      <c r="BFS63" s="112"/>
      <c r="BFT63" s="112"/>
      <c r="BFU63" s="112"/>
      <c r="BFV63" s="112"/>
      <c r="BFW63" s="112"/>
      <c r="BFX63" s="112"/>
      <c r="BFY63" s="112"/>
      <c r="BFZ63" s="112"/>
      <c r="BGA63" s="112"/>
      <c r="BGB63" s="112"/>
      <c r="BGC63" s="112"/>
      <c r="BGD63" s="112"/>
      <c r="BGE63" s="112"/>
      <c r="BGF63" s="112"/>
      <c r="BGG63" s="112"/>
      <c r="BGH63" s="112"/>
      <c r="BGI63" s="112"/>
      <c r="BGJ63" s="112"/>
      <c r="BGK63" s="112"/>
      <c r="BGL63" s="112"/>
      <c r="BGM63" s="112"/>
      <c r="BGN63" s="112"/>
      <c r="BGO63" s="112"/>
      <c r="BGP63" s="112"/>
      <c r="BGQ63" s="112"/>
      <c r="BGR63" s="112"/>
      <c r="BGS63" s="112"/>
      <c r="BGT63" s="112"/>
      <c r="BGU63" s="112"/>
      <c r="BGV63" s="112"/>
      <c r="BGW63" s="112"/>
      <c r="BGX63" s="112"/>
      <c r="BGY63" s="112"/>
      <c r="BGZ63" s="112"/>
      <c r="BHA63" s="112"/>
      <c r="BHB63" s="112"/>
      <c r="BHC63" s="112"/>
      <c r="BHD63" s="112"/>
      <c r="BHE63" s="112"/>
      <c r="BHF63" s="112"/>
      <c r="BHG63" s="112"/>
      <c r="BHH63" s="112"/>
      <c r="BHI63" s="112"/>
      <c r="BHJ63" s="112"/>
      <c r="BHK63" s="112"/>
      <c r="BHL63" s="112"/>
      <c r="BHM63" s="112"/>
      <c r="BHN63" s="112"/>
      <c r="BHO63" s="112"/>
      <c r="BHP63" s="112"/>
      <c r="BHQ63" s="112"/>
      <c r="BHR63" s="112"/>
      <c r="BHS63" s="112"/>
      <c r="BHT63" s="112"/>
      <c r="BHU63" s="112"/>
      <c r="BHV63" s="112"/>
      <c r="BHW63" s="112"/>
      <c r="BHX63" s="112"/>
      <c r="BHY63" s="112"/>
      <c r="BHZ63" s="112"/>
      <c r="BIA63" s="112"/>
      <c r="BIB63" s="112"/>
      <c r="BIC63" s="112"/>
      <c r="BID63" s="112"/>
      <c r="BIE63" s="112"/>
      <c r="BIF63" s="112"/>
      <c r="BIG63" s="112"/>
      <c r="BIH63" s="112"/>
      <c r="BII63" s="112"/>
      <c r="BIJ63" s="112"/>
      <c r="BIK63" s="112"/>
      <c r="BIL63" s="112"/>
      <c r="BIM63" s="112"/>
      <c r="BIN63" s="112"/>
      <c r="BIO63" s="112"/>
      <c r="BIP63" s="112"/>
      <c r="BIQ63" s="112"/>
      <c r="BIR63" s="112"/>
      <c r="BIS63" s="112"/>
      <c r="BIT63" s="112"/>
      <c r="BIU63" s="112"/>
      <c r="BIV63" s="112"/>
      <c r="BIW63" s="112"/>
      <c r="BIX63" s="112"/>
      <c r="BIY63" s="112"/>
      <c r="BIZ63" s="112"/>
      <c r="BJA63" s="112"/>
      <c r="BJB63" s="112"/>
      <c r="BJC63" s="112"/>
      <c r="BJD63" s="112"/>
      <c r="BJE63" s="112"/>
      <c r="BJF63" s="112"/>
      <c r="BJG63" s="112"/>
      <c r="BJH63" s="112"/>
      <c r="BJI63" s="112"/>
      <c r="BJJ63" s="112"/>
      <c r="BJK63" s="112"/>
      <c r="BJL63" s="112"/>
      <c r="BJM63" s="112"/>
      <c r="BJN63" s="112"/>
      <c r="BJO63" s="112"/>
      <c r="BJP63" s="112"/>
      <c r="BJQ63" s="112"/>
      <c r="BJR63" s="112"/>
      <c r="BJS63" s="112"/>
      <c r="BJT63" s="112"/>
      <c r="BJU63" s="112"/>
      <c r="BJV63" s="112"/>
      <c r="BJW63" s="112"/>
      <c r="BJX63" s="112"/>
      <c r="BJY63" s="112"/>
      <c r="BJZ63" s="112"/>
      <c r="BKA63" s="112"/>
      <c r="BKB63" s="112"/>
      <c r="BKC63" s="112"/>
      <c r="BKD63" s="112"/>
      <c r="BKE63" s="112"/>
      <c r="BKF63" s="112"/>
      <c r="BKG63" s="112"/>
      <c r="BKH63" s="112"/>
      <c r="BKI63" s="112"/>
      <c r="BKJ63" s="112"/>
      <c r="BKK63" s="112"/>
      <c r="BKL63" s="112"/>
      <c r="BKM63" s="112"/>
      <c r="BKN63" s="112"/>
      <c r="BKO63" s="112"/>
      <c r="BKP63" s="112"/>
      <c r="BKQ63" s="112"/>
      <c r="BKR63" s="112"/>
      <c r="BKS63" s="112"/>
      <c r="BKT63" s="112"/>
      <c r="BKU63" s="112"/>
      <c r="BKV63" s="112"/>
      <c r="BKW63" s="112"/>
      <c r="BKX63" s="112"/>
      <c r="BKY63" s="112"/>
      <c r="BKZ63" s="112"/>
      <c r="BLA63" s="112"/>
      <c r="BLB63" s="112"/>
      <c r="BLC63" s="112"/>
      <c r="BLD63" s="112"/>
      <c r="BLE63" s="112"/>
      <c r="BLF63" s="112"/>
      <c r="BLG63" s="112"/>
      <c r="BLH63" s="112"/>
      <c r="BLI63" s="112"/>
      <c r="BLJ63" s="112"/>
      <c r="BLK63" s="112"/>
      <c r="BLL63" s="112"/>
      <c r="BLM63" s="112"/>
      <c r="BLN63" s="112"/>
      <c r="BLO63" s="112"/>
      <c r="BLP63" s="112"/>
      <c r="BLQ63" s="112"/>
      <c r="BLR63" s="112"/>
      <c r="BLS63" s="112"/>
      <c r="BLT63" s="112"/>
      <c r="BLU63" s="112"/>
      <c r="BLV63" s="112"/>
      <c r="BLW63" s="112"/>
      <c r="BLX63" s="112"/>
      <c r="BLY63" s="112"/>
      <c r="BLZ63" s="112"/>
      <c r="BMA63" s="112"/>
      <c r="BMB63" s="112"/>
      <c r="BMC63" s="112"/>
      <c r="BMD63" s="112"/>
      <c r="BME63" s="112"/>
      <c r="BMF63" s="112"/>
      <c r="BMG63" s="112"/>
      <c r="BMH63" s="112"/>
      <c r="BMI63" s="112"/>
      <c r="BMJ63" s="112"/>
      <c r="BMK63" s="112"/>
      <c r="BML63" s="112"/>
      <c r="BMM63" s="112"/>
      <c r="BMN63" s="112"/>
      <c r="BMO63" s="112"/>
      <c r="BMP63" s="112"/>
      <c r="BMQ63" s="112"/>
      <c r="BMR63" s="112"/>
      <c r="BMS63" s="112"/>
      <c r="BMT63" s="112"/>
      <c r="BMU63" s="112"/>
      <c r="BMV63" s="112"/>
      <c r="BMW63" s="112"/>
      <c r="BMX63" s="112"/>
      <c r="BMY63" s="112"/>
      <c r="BMZ63" s="112"/>
      <c r="BNA63" s="112"/>
      <c r="BNB63" s="112"/>
      <c r="BNC63" s="112"/>
      <c r="BND63" s="112"/>
      <c r="BNE63" s="112"/>
      <c r="BNF63" s="112"/>
      <c r="BNG63" s="112"/>
      <c r="BNH63" s="112"/>
      <c r="BNI63" s="112"/>
      <c r="BNJ63" s="112"/>
      <c r="BNK63" s="112"/>
      <c r="BNL63" s="112"/>
      <c r="BNM63" s="112"/>
      <c r="BNN63" s="112"/>
      <c r="BNO63" s="112"/>
      <c r="BNP63" s="112"/>
      <c r="BNQ63" s="112"/>
      <c r="BNR63" s="112"/>
      <c r="BNS63" s="112"/>
      <c r="BNT63" s="112"/>
      <c r="BNU63" s="112"/>
      <c r="BNV63" s="112"/>
      <c r="BNW63" s="112"/>
      <c r="BNX63" s="112"/>
      <c r="BNY63" s="112"/>
      <c r="BNZ63" s="112"/>
      <c r="BOA63" s="112"/>
      <c r="BOB63" s="112"/>
      <c r="BOC63" s="112"/>
      <c r="BOD63" s="112"/>
      <c r="BOE63" s="112"/>
      <c r="BOF63" s="112"/>
      <c r="BOG63" s="112"/>
      <c r="BOH63" s="112"/>
      <c r="BOI63" s="112"/>
      <c r="BOJ63" s="112"/>
      <c r="BOK63" s="112"/>
      <c r="BOL63" s="112"/>
      <c r="BOM63" s="112"/>
      <c r="BON63" s="112"/>
      <c r="BOO63" s="112"/>
      <c r="BOP63" s="112"/>
      <c r="BOQ63" s="112"/>
      <c r="BOR63" s="112"/>
      <c r="BOS63" s="112"/>
      <c r="BOT63" s="112"/>
      <c r="BOU63" s="112"/>
      <c r="BOV63" s="112"/>
      <c r="BOW63" s="112"/>
      <c r="BOX63" s="112"/>
      <c r="BOY63" s="112"/>
      <c r="BOZ63" s="112"/>
      <c r="BPA63" s="112"/>
      <c r="BPB63" s="112"/>
      <c r="BPC63" s="112"/>
      <c r="BPD63" s="112"/>
      <c r="BPE63" s="112"/>
      <c r="BPF63" s="112"/>
      <c r="BPG63" s="112"/>
      <c r="BPH63" s="112"/>
      <c r="BPI63" s="112"/>
      <c r="BPJ63" s="112"/>
      <c r="BPK63" s="112"/>
      <c r="BPL63" s="112"/>
      <c r="BPM63" s="112"/>
      <c r="BPN63" s="112"/>
      <c r="BPO63" s="112"/>
      <c r="BPP63" s="112"/>
      <c r="BPQ63" s="112"/>
      <c r="BPR63" s="112"/>
      <c r="BPS63" s="112"/>
      <c r="BPT63" s="112"/>
      <c r="BPU63" s="112"/>
      <c r="BPV63" s="112"/>
      <c r="BPW63" s="112"/>
      <c r="BPX63" s="112"/>
      <c r="BPY63" s="112"/>
      <c r="BPZ63" s="112"/>
      <c r="BQA63" s="112"/>
      <c r="BQB63" s="112"/>
      <c r="BQC63" s="112"/>
      <c r="BQD63" s="112"/>
      <c r="BQE63" s="112"/>
      <c r="BQF63" s="112"/>
      <c r="BQG63" s="112"/>
      <c r="BQH63" s="112"/>
      <c r="BQI63" s="112"/>
      <c r="BQJ63" s="112"/>
      <c r="BQK63" s="112"/>
      <c r="BQL63" s="112"/>
      <c r="BQM63" s="112"/>
      <c r="BQN63" s="112"/>
      <c r="BQO63" s="112"/>
      <c r="BQP63" s="112"/>
      <c r="BQQ63" s="112"/>
      <c r="BQR63" s="112"/>
      <c r="BQS63" s="112"/>
      <c r="BQT63" s="112"/>
      <c r="BQU63" s="112"/>
      <c r="BQV63" s="112"/>
      <c r="BQW63" s="112"/>
      <c r="BQX63" s="112"/>
      <c r="BQY63" s="112"/>
      <c r="BQZ63" s="112"/>
      <c r="BRA63" s="112"/>
      <c r="BRB63" s="112"/>
      <c r="BRC63" s="112"/>
      <c r="BRD63" s="112"/>
      <c r="BRE63" s="112"/>
      <c r="BRF63" s="112"/>
      <c r="BRG63" s="112"/>
      <c r="BRH63" s="112"/>
      <c r="BRI63" s="112"/>
      <c r="BRJ63" s="112"/>
      <c r="BRK63" s="112"/>
      <c r="BRL63" s="112"/>
      <c r="BRM63" s="112"/>
      <c r="BRN63" s="112"/>
      <c r="BRO63" s="112"/>
      <c r="BRP63" s="112"/>
      <c r="BRQ63" s="112"/>
      <c r="BRR63" s="112"/>
      <c r="BRS63" s="112"/>
      <c r="BRT63" s="112"/>
      <c r="BRU63" s="112"/>
      <c r="BRV63" s="112"/>
      <c r="BRW63" s="112"/>
      <c r="BRX63" s="112"/>
      <c r="BRY63" s="112"/>
      <c r="BRZ63" s="112"/>
      <c r="BSA63" s="112"/>
      <c r="BSB63" s="112"/>
      <c r="BSC63" s="112"/>
      <c r="BSD63" s="112"/>
      <c r="BSE63" s="112"/>
      <c r="BSF63" s="112"/>
      <c r="BSG63" s="112"/>
      <c r="BSH63" s="112"/>
      <c r="BSI63" s="112"/>
      <c r="BSJ63" s="112"/>
      <c r="BSK63" s="112"/>
      <c r="BSL63" s="112"/>
      <c r="BSM63" s="112"/>
      <c r="BSN63" s="112"/>
      <c r="BSO63" s="112"/>
      <c r="BSP63" s="112"/>
      <c r="BSQ63" s="112"/>
      <c r="BSR63" s="112"/>
      <c r="BSS63" s="112"/>
      <c r="BST63" s="112"/>
      <c r="BSU63" s="112"/>
      <c r="BSV63" s="112"/>
      <c r="BSW63" s="112"/>
      <c r="BSX63" s="112"/>
      <c r="BSY63" s="112"/>
      <c r="BSZ63" s="112"/>
      <c r="BTA63" s="112"/>
      <c r="BTB63" s="112"/>
      <c r="BTC63" s="112"/>
      <c r="BTD63" s="112"/>
      <c r="BTE63" s="112"/>
      <c r="BTF63" s="112"/>
      <c r="BTG63" s="112"/>
      <c r="BTH63" s="112"/>
      <c r="BTI63" s="112"/>
      <c r="BTJ63" s="112"/>
      <c r="BTK63" s="112"/>
      <c r="BTL63" s="112"/>
      <c r="BTM63" s="112"/>
      <c r="BTN63" s="112"/>
      <c r="BTO63" s="112"/>
      <c r="BTP63" s="112"/>
      <c r="BTQ63" s="112"/>
      <c r="BTR63" s="112"/>
      <c r="BTS63" s="112"/>
      <c r="BTT63" s="112"/>
      <c r="BTU63" s="112"/>
      <c r="BTV63" s="112"/>
      <c r="BTW63" s="112"/>
      <c r="BTX63" s="112"/>
      <c r="BTY63" s="112"/>
      <c r="BTZ63" s="112"/>
      <c r="BUA63" s="112"/>
      <c r="BUB63" s="112"/>
      <c r="BUC63" s="112"/>
      <c r="BUD63" s="112"/>
      <c r="BUE63" s="112"/>
      <c r="BUF63" s="112"/>
      <c r="BUG63" s="112"/>
      <c r="BUH63" s="112"/>
      <c r="BUI63" s="112"/>
      <c r="BUJ63" s="112"/>
      <c r="BUK63" s="112"/>
      <c r="BUL63" s="112"/>
      <c r="BUM63" s="112"/>
      <c r="BUN63" s="112"/>
      <c r="BUO63" s="112"/>
      <c r="BUP63" s="112"/>
      <c r="BUQ63" s="112"/>
      <c r="BUR63" s="112"/>
      <c r="BUS63" s="112"/>
      <c r="BUT63" s="112"/>
      <c r="BUU63" s="112"/>
      <c r="BUV63" s="112"/>
      <c r="BUW63" s="112"/>
      <c r="BUX63" s="112"/>
      <c r="BUY63" s="112"/>
      <c r="BUZ63" s="112"/>
      <c r="BVA63" s="112"/>
      <c r="BVB63" s="112"/>
      <c r="BVC63" s="112"/>
      <c r="BVD63" s="112"/>
      <c r="BVE63" s="112"/>
      <c r="BVF63" s="112"/>
      <c r="BVG63" s="112"/>
      <c r="BVH63" s="112"/>
      <c r="BVI63" s="112"/>
      <c r="BVJ63" s="112"/>
      <c r="BVK63" s="112"/>
      <c r="BVL63" s="112"/>
      <c r="BVM63" s="112"/>
      <c r="BVN63" s="112"/>
      <c r="BVO63" s="112"/>
      <c r="BVP63" s="112"/>
      <c r="BVQ63" s="112"/>
      <c r="BVR63" s="112"/>
      <c r="BVS63" s="112"/>
      <c r="BVT63" s="112"/>
      <c r="BVU63" s="112"/>
      <c r="BVV63" s="112"/>
      <c r="BVW63" s="112"/>
      <c r="BVX63" s="112"/>
      <c r="BVY63" s="112"/>
      <c r="BVZ63" s="112"/>
      <c r="BWA63" s="112"/>
      <c r="BWB63" s="112"/>
      <c r="BWC63" s="112"/>
      <c r="BWD63" s="112"/>
      <c r="BWE63" s="112"/>
      <c r="BWF63" s="112"/>
      <c r="BWG63" s="112"/>
      <c r="BWH63" s="112"/>
      <c r="BWI63" s="112"/>
      <c r="BWJ63" s="112"/>
      <c r="BWK63" s="112"/>
      <c r="BWL63" s="112"/>
      <c r="BWM63" s="112"/>
      <c r="BWN63" s="112"/>
      <c r="BWO63" s="112"/>
      <c r="BWP63" s="112"/>
      <c r="BWQ63" s="112"/>
      <c r="BWR63" s="112"/>
      <c r="BWS63" s="112"/>
      <c r="BWT63" s="112"/>
      <c r="BWU63" s="112"/>
      <c r="BWV63" s="112"/>
      <c r="BWW63" s="112"/>
      <c r="BWX63" s="112"/>
      <c r="BWY63" s="112"/>
      <c r="BWZ63" s="112"/>
      <c r="BXA63" s="112"/>
      <c r="BXB63" s="112"/>
      <c r="BXC63" s="112"/>
      <c r="BXD63" s="112"/>
      <c r="BXE63" s="112"/>
      <c r="BXF63" s="112"/>
      <c r="BXG63" s="112"/>
      <c r="BXH63" s="112"/>
      <c r="BXI63" s="112"/>
      <c r="BXJ63" s="112"/>
      <c r="BXK63" s="112"/>
      <c r="BXL63" s="112"/>
      <c r="BXM63" s="112"/>
      <c r="BXN63" s="112"/>
      <c r="BXO63" s="112"/>
      <c r="BXP63" s="112"/>
      <c r="BXQ63" s="112"/>
      <c r="BXR63" s="112"/>
      <c r="BXS63" s="112"/>
      <c r="BXT63" s="112"/>
      <c r="BXU63" s="112"/>
      <c r="BXV63" s="112"/>
      <c r="BXW63" s="112"/>
      <c r="BXX63" s="112"/>
      <c r="BXY63" s="112"/>
      <c r="BXZ63" s="112"/>
      <c r="BYA63" s="112"/>
      <c r="BYB63" s="112"/>
      <c r="BYC63" s="112"/>
      <c r="BYD63" s="112"/>
      <c r="BYE63" s="112"/>
      <c r="BYF63" s="112"/>
      <c r="BYG63" s="112"/>
      <c r="BYH63" s="112"/>
      <c r="BYI63" s="112"/>
      <c r="BYJ63" s="112"/>
      <c r="BYK63" s="112"/>
      <c r="BYL63" s="112"/>
      <c r="BYM63" s="112"/>
      <c r="BYN63" s="112"/>
      <c r="BYO63" s="112"/>
      <c r="BYP63" s="112"/>
      <c r="BYQ63" s="112"/>
      <c r="BYR63" s="112"/>
      <c r="BYS63" s="112"/>
      <c r="BYT63" s="112"/>
      <c r="BYU63" s="112"/>
      <c r="BYV63" s="112"/>
      <c r="BYW63" s="112"/>
      <c r="BYX63" s="112"/>
      <c r="BYY63" s="112"/>
      <c r="BYZ63" s="112"/>
      <c r="BZA63" s="112"/>
      <c r="BZB63" s="112"/>
      <c r="BZC63" s="112"/>
      <c r="BZD63" s="112"/>
      <c r="BZE63" s="112"/>
      <c r="BZF63" s="112"/>
      <c r="BZG63" s="112"/>
      <c r="BZH63" s="112"/>
      <c r="BZI63" s="112"/>
      <c r="BZJ63" s="112"/>
      <c r="BZK63" s="112"/>
      <c r="BZL63" s="112"/>
      <c r="BZM63" s="112"/>
      <c r="BZN63" s="112"/>
      <c r="BZO63" s="112"/>
      <c r="BZP63" s="112"/>
      <c r="BZQ63" s="112"/>
      <c r="BZR63" s="112"/>
      <c r="BZS63" s="112"/>
      <c r="BZT63" s="112"/>
      <c r="BZU63" s="112"/>
      <c r="BZV63" s="112"/>
      <c r="BZW63" s="112"/>
      <c r="BZX63" s="112"/>
      <c r="BZY63" s="112"/>
      <c r="BZZ63" s="112"/>
      <c r="CAA63" s="112"/>
      <c r="CAB63" s="112"/>
      <c r="CAC63" s="112"/>
      <c r="CAD63" s="112"/>
      <c r="CAE63" s="112"/>
      <c r="CAF63" s="112"/>
      <c r="CAG63" s="112"/>
      <c r="CAH63" s="112"/>
      <c r="CAI63" s="112"/>
      <c r="CAJ63" s="112"/>
      <c r="CAK63" s="112"/>
      <c r="CAL63" s="112"/>
      <c r="CAM63" s="112"/>
      <c r="CAN63" s="112"/>
      <c r="CAO63" s="112"/>
      <c r="CAP63" s="112"/>
      <c r="CAQ63" s="112"/>
      <c r="CAR63" s="112"/>
      <c r="CAS63" s="112"/>
      <c r="CAT63" s="112"/>
      <c r="CAU63" s="112"/>
      <c r="CAV63" s="112"/>
      <c r="CAW63" s="112"/>
      <c r="CAX63" s="112"/>
      <c r="CAY63" s="112"/>
      <c r="CAZ63" s="112"/>
      <c r="CBA63" s="112"/>
      <c r="CBB63" s="112"/>
      <c r="CBC63" s="112"/>
      <c r="CBD63" s="112"/>
      <c r="CBE63" s="112"/>
      <c r="CBF63" s="112"/>
      <c r="CBG63" s="112"/>
      <c r="CBH63" s="112"/>
      <c r="CBI63" s="112"/>
      <c r="CBJ63" s="112"/>
      <c r="CBK63" s="112"/>
      <c r="CBL63" s="112"/>
      <c r="CBM63" s="112"/>
      <c r="CBN63" s="112"/>
      <c r="CBO63" s="112"/>
      <c r="CBP63" s="112"/>
      <c r="CBQ63" s="112"/>
      <c r="CBR63" s="112"/>
      <c r="CBS63" s="112"/>
      <c r="CBT63" s="112"/>
      <c r="CBU63" s="112"/>
      <c r="CBV63" s="112"/>
      <c r="CBW63" s="112"/>
      <c r="CBX63" s="112"/>
      <c r="CBY63" s="112"/>
      <c r="CBZ63" s="112"/>
      <c r="CCA63" s="112"/>
      <c r="CCB63" s="112"/>
      <c r="CCC63" s="112"/>
      <c r="CCD63" s="112"/>
      <c r="CCE63" s="112"/>
      <c r="CCF63" s="112"/>
      <c r="CCG63" s="112"/>
      <c r="CCH63" s="112"/>
      <c r="CCI63" s="112"/>
      <c r="CCJ63" s="112"/>
      <c r="CCK63" s="112"/>
      <c r="CCL63" s="112"/>
      <c r="CCM63" s="112"/>
      <c r="CCN63" s="112"/>
      <c r="CCO63" s="112"/>
      <c r="CCP63" s="112"/>
      <c r="CCQ63" s="112"/>
      <c r="CCR63" s="112"/>
      <c r="CCS63" s="112"/>
      <c r="CCT63" s="112"/>
      <c r="CCU63" s="112"/>
      <c r="CCV63" s="112"/>
      <c r="CCW63" s="112"/>
      <c r="CCX63" s="112"/>
      <c r="CCY63" s="112"/>
      <c r="CCZ63" s="112"/>
      <c r="CDA63" s="112"/>
      <c r="CDB63" s="112"/>
      <c r="CDC63" s="112"/>
      <c r="CDD63" s="112"/>
      <c r="CDE63" s="112"/>
      <c r="CDF63" s="112"/>
      <c r="CDG63" s="112"/>
      <c r="CDH63" s="112"/>
      <c r="CDI63" s="112"/>
      <c r="CDJ63" s="112"/>
      <c r="CDK63" s="112"/>
      <c r="CDL63" s="112"/>
      <c r="CDM63" s="112"/>
      <c r="CDN63" s="112"/>
      <c r="CDO63" s="112"/>
      <c r="CDP63" s="112"/>
      <c r="CDQ63" s="112"/>
      <c r="CDR63" s="112"/>
      <c r="CDS63" s="112"/>
      <c r="CDT63" s="112"/>
      <c r="CDU63" s="112"/>
      <c r="CDV63" s="112"/>
      <c r="CDW63" s="112"/>
      <c r="CDX63" s="112"/>
      <c r="CDY63" s="112"/>
      <c r="CDZ63" s="112"/>
      <c r="CEA63" s="112"/>
      <c r="CEB63" s="112"/>
      <c r="CEC63" s="112"/>
      <c r="CED63" s="112"/>
      <c r="CEE63" s="112"/>
      <c r="CEF63" s="112"/>
      <c r="CEG63" s="112"/>
      <c r="CEH63" s="112"/>
      <c r="CEI63" s="112"/>
      <c r="CEJ63" s="112"/>
      <c r="CEK63" s="112"/>
      <c r="CEL63" s="112"/>
      <c r="CEM63" s="112"/>
      <c r="CEN63" s="112"/>
      <c r="CEO63" s="112"/>
      <c r="CEP63" s="112"/>
      <c r="CEQ63" s="112"/>
      <c r="CER63" s="112"/>
      <c r="CES63" s="112"/>
      <c r="CET63" s="112"/>
      <c r="CEU63" s="112"/>
      <c r="CEV63" s="112"/>
      <c r="CEW63" s="112"/>
      <c r="CEX63" s="112"/>
      <c r="CEY63" s="112"/>
      <c r="CEZ63" s="112"/>
      <c r="CFA63" s="112"/>
      <c r="CFB63" s="112"/>
      <c r="CFC63" s="112"/>
      <c r="CFD63" s="112"/>
      <c r="CFE63" s="112"/>
      <c r="CFF63" s="112"/>
      <c r="CFG63" s="112"/>
      <c r="CFH63" s="112"/>
      <c r="CFI63" s="112"/>
      <c r="CFJ63" s="112"/>
      <c r="CFK63" s="112"/>
      <c r="CFL63" s="112"/>
      <c r="CFM63" s="112"/>
      <c r="CFN63" s="112"/>
      <c r="CFO63" s="112"/>
      <c r="CFP63" s="112"/>
      <c r="CFQ63" s="112"/>
      <c r="CFR63" s="112"/>
      <c r="CFS63" s="112"/>
      <c r="CFT63" s="112"/>
      <c r="CFU63" s="112"/>
      <c r="CFV63" s="112"/>
      <c r="CFW63" s="112"/>
      <c r="CFX63" s="112"/>
      <c r="CFY63" s="112"/>
      <c r="CFZ63" s="112"/>
      <c r="CGA63" s="112"/>
      <c r="CGB63" s="112"/>
      <c r="CGC63" s="112"/>
      <c r="CGD63" s="112"/>
      <c r="CGE63" s="112"/>
      <c r="CGF63" s="112"/>
      <c r="CGG63" s="112"/>
      <c r="CGH63" s="112"/>
      <c r="CGI63" s="112"/>
      <c r="CGJ63" s="112"/>
      <c r="CGK63" s="112"/>
      <c r="CGL63" s="112"/>
      <c r="CGM63" s="112"/>
      <c r="CGN63" s="112"/>
      <c r="CGO63" s="112"/>
      <c r="CGP63" s="112"/>
      <c r="CGQ63" s="112"/>
      <c r="CGR63" s="112"/>
      <c r="CGS63" s="112"/>
      <c r="CGT63" s="112"/>
      <c r="CGU63" s="112"/>
      <c r="CGV63" s="112"/>
      <c r="CGW63" s="112"/>
      <c r="CGX63" s="112"/>
      <c r="CGY63" s="112"/>
      <c r="CGZ63" s="112"/>
      <c r="CHA63" s="112"/>
      <c r="CHB63" s="112"/>
      <c r="CHC63" s="112"/>
      <c r="CHD63" s="112"/>
      <c r="CHE63" s="112"/>
      <c r="CHF63" s="112"/>
      <c r="CHG63" s="112"/>
      <c r="CHH63" s="112"/>
      <c r="CHI63" s="112"/>
      <c r="CHJ63" s="112"/>
      <c r="CHK63" s="112"/>
      <c r="CHL63" s="112"/>
      <c r="CHM63" s="112"/>
      <c r="CHN63" s="112"/>
      <c r="CHO63" s="112"/>
      <c r="CHP63" s="112"/>
      <c r="CHQ63" s="112"/>
      <c r="CHR63" s="112"/>
      <c r="CHS63" s="112"/>
      <c r="CHT63" s="112"/>
      <c r="CHU63" s="112"/>
      <c r="CHV63" s="112"/>
      <c r="CHW63" s="112"/>
      <c r="CHX63" s="112"/>
      <c r="CHY63" s="112"/>
      <c r="CHZ63" s="112"/>
      <c r="CIA63" s="112"/>
      <c r="CIB63" s="112"/>
      <c r="CIC63" s="112"/>
      <c r="CID63" s="112"/>
      <c r="CIE63" s="112"/>
      <c r="CIF63" s="112"/>
      <c r="CIG63" s="112"/>
      <c r="CIH63" s="112"/>
      <c r="CII63" s="112"/>
      <c r="CIJ63" s="112"/>
      <c r="CIK63" s="112"/>
      <c r="CIL63" s="112"/>
      <c r="CIM63" s="112"/>
      <c r="CIN63" s="112"/>
      <c r="CIO63" s="112"/>
      <c r="CIP63" s="112"/>
      <c r="CIQ63" s="112"/>
      <c r="CIR63" s="112"/>
      <c r="CIS63" s="112"/>
      <c r="CIT63" s="112"/>
      <c r="CIU63" s="112"/>
      <c r="CIV63" s="112"/>
      <c r="CIW63" s="112"/>
      <c r="CIX63" s="112"/>
      <c r="CIY63" s="112"/>
      <c r="CIZ63" s="112"/>
      <c r="CJA63" s="112"/>
      <c r="CJB63" s="112"/>
      <c r="CJC63" s="112"/>
      <c r="CJD63" s="112"/>
      <c r="CJE63" s="112"/>
      <c r="CJF63" s="112"/>
      <c r="CJG63" s="112"/>
      <c r="CJH63" s="112"/>
      <c r="CJI63" s="112"/>
      <c r="CJJ63" s="112"/>
      <c r="CJK63" s="112"/>
      <c r="CJL63" s="112"/>
      <c r="CJM63" s="112"/>
      <c r="CJN63" s="112"/>
      <c r="CJO63" s="112"/>
      <c r="CJP63" s="112"/>
      <c r="CJQ63" s="112"/>
      <c r="CJR63" s="112"/>
      <c r="CJS63" s="112"/>
      <c r="CJT63" s="112"/>
      <c r="CJU63" s="112"/>
      <c r="CJV63" s="112"/>
      <c r="CJW63" s="112"/>
      <c r="CJX63" s="112"/>
      <c r="CJY63" s="112"/>
      <c r="CJZ63" s="112"/>
      <c r="CKA63" s="112"/>
      <c r="CKB63" s="112"/>
      <c r="CKC63" s="112"/>
      <c r="CKD63" s="112"/>
      <c r="CKE63" s="112"/>
      <c r="CKF63" s="112"/>
      <c r="CKG63" s="112"/>
      <c r="CKH63" s="112"/>
      <c r="CKI63" s="112"/>
      <c r="CKJ63" s="112"/>
      <c r="CKK63" s="112"/>
      <c r="CKL63" s="112"/>
      <c r="CKM63" s="112"/>
      <c r="CKN63" s="112"/>
      <c r="CKO63" s="112"/>
      <c r="CKP63" s="112"/>
      <c r="CKQ63" s="112"/>
      <c r="CKR63" s="112"/>
      <c r="CKS63" s="112"/>
      <c r="CKT63" s="112"/>
      <c r="CKU63" s="112"/>
      <c r="CKV63" s="112"/>
      <c r="CKW63" s="112"/>
      <c r="CKX63" s="112"/>
      <c r="CKY63" s="112"/>
      <c r="CKZ63" s="112"/>
      <c r="CLA63" s="112"/>
      <c r="CLB63" s="112"/>
      <c r="CLC63" s="112"/>
      <c r="CLD63" s="112"/>
      <c r="CLE63" s="112"/>
      <c r="CLF63" s="112"/>
      <c r="CLG63" s="112"/>
      <c r="CLH63" s="112"/>
      <c r="CLI63" s="112"/>
      <c r="CLJ63" s="112"/>
      <c r="CLK63" s="112"/>
      <c r="CLL63" s="112"/>
      <c r="CLM63" s="112"/>
      <c r="CLN63" s="112"/>
      <c r="CLO63" s="112"/>
      <c r="CLP63" s="112"/>
      <c r="CLQ63" s="112"/>
      <c r="CLR63" s="112"/>
      <c r="CLS63" s="112"/>
      <c r="CLT63" s="112"/>
      <c r="CLU63" s="112"/>
      <c r="CLV63" s="112"/>
      <c r="CLW63" s="112"/>
      <c r="CLX63" s="112"/>
      <c r="CLY63" s="112"/>
      <c r="CLZ63" s="112"/>
      <c r="CMA63" s="112"/>
      <c r="CMB63" s="112"/>
      <c r="CMC63" s="112"/>
      <c r="CMD63" s="112"/>
      <c r="CME63" s="112"/>
      <c r="CMF63" s="112"/>
      <c r="CMG63" s="112"/>
      <c r="CMH63" s="112"/>
      <c r="CMI63" s="112"/>
      <c r="CMJ63" s="112"/>
      <c r="CMK63" s="112"/>
      <c r="CML63" s="112"/>
      <c r="CMM63" s="112"/>
      <c r="CMN63" s="112"/>
      <c r="CMO63" s="112"/>
      <c r="CMP63" s="112"/>
      <c r="CMQ63" s="112"/>
      <c r="CMR63" s="112"/>
      <c r="CMS63" s="112"/>
      <c r="CMT63" s="112"/>
      <c r="CMU63" s="112"/>
      <c r="CMV63" s="112"/>
      <c r="CMW63" s="112"/>
      <c r="CMX63" s="112"/>
      <c r="CMY63" s="112"/>
      <c r="CMZ63" s="112"/>
      <c r="CNA63" s="112"/>
      <c r="CNB63" s="112"/>
      <c r="CNC63" s="112"/>
      <c r="CND63" s="112"/>
      <c r="CNE63" s="112"/>
      <c r="CNF63" s="112"/>
      <c r="CNG63" s="112"/>
      <c r="CNH63" s="112"/>
      <c r="CNI63" s="112"/>
      <c r="CNJ63" s="112"/>
      <c r="CNK63" s="112"/>
      <c r="CNL63" s="112"/>
      <c r="CNM63" s="112"/>
      <c r="CNN63" s="112"/>
      <c r="CNO63" s="112"/>
      <c r="CNP63" s="112"/>
      <c r="CNQ63" s="112"/>
      <c r="CNR63" s="112"/>
      <c r="CNS63" s="112"/>
      <c r="CNT63" s="112"/>
      <c r="CNU63" s="112"/>
      <c r="CNV63" s="112"/>
      <c r="CNW63" s="112"/>
      <c r="CNX63" s="112"/>
      <c r="CNY63" s="112"/>
      <c r="CNZ63" s="112"/>
      <c r="COA63" s="112"/>
      <c r="COB63" s="112"/>
      <c r="COC63" s="112"/>
      <c r="COD63" s="112"/>
      <c r="COE63" s="112"/>
      <c r="COF63" s="112"/>
      <c r="COG63" s="112"/>
      <c r="COH63" s="112"/>
      <c r="COI63" s="112"/>
      <c r="COJ63" s="112"/>
      <c r="COK63" s="112"/>
      <c r="COL63" s="112"/>
      <c r="COM63" s="112"/>
      <c r="CON63" s="112"/>
      <c r="COO63" s="112"/>
      <c r="COP63" s="112"/>
      <c r="COQ63" s="112"/>
      <c r="COR63" s="112"/>
      <c r="COS63" s="112"/>
      <c r="COT63" s="112"/>
      <c r="COU63" s="112"/>
      <c r="COV63" s="112"/>
      <c r="COW63" s="112"/>
      <c r="COX63" s="112"/>
      <c r="COY63" s="112"/>
      <c r="COZ63" s="112"/>
      <c r="CPA63" s="112"/>
      <c r="CPB63" s="112"/>
      <c r="CPC63" s="112"/>
      <c r="CPD63" s="112"/>
      <c r="CPE63" s="112"/>
      <c r="CPF63" s="112"/>
      <c r="CPG63" s="112"/>
      <c r="CPH63" s="112"/>
      <c r="CPI63" s="112"/>
      <c r="CPJ63" s="112"/>
      <c r="CPK63" s="112"/>
      <c r="CPL63" s="112"/>
      <c r="CPM63" s="112"/>
      <c r="CPN63" s="112"/>
      <c r="CPO63" s="112"/>
      <c r="CPP63" s="112"/>
      <c r="CPQ63" s="112"/>
      <c r="CPR63" s="112"/>
      <c r="CPS63" s="112"/>
      <c r="CPT63" s="112"/>
      <c r="CPU63" s="112"/>
      <c r="CPV63" s="112"/>
      <c r="CPW63" s="112"/>
      <c r="CPX63" s="112"/>
      <c r="CPY63" s="112"/>
      <c r="CPZ63" s="112"/>
      <c r="CQA63" s="112"/>
      <c r="CQB63" s="112"/>
      <c r="CQC63" s="112"/>
      <c r="CQD63" s="112"/>
      <c r="CQE63" s="112"/>
      <c r="CQF63" s="112"/>
      <c r="CQG63" s="112"/>
      <c r="CQH63" s="112"/>
      <c r="CQI63" s="112"/>
      <c r="CQJ63" s="112"/>
      <c r="CQK63" s="112"/>
      <c r="CQL63" s="112"/>
      <c r="CQM63" s="112"/>
      <c r="CQN63" s="112"/>
      <c r="CQO63" s="112"/>
      <c r="CQP63" s="112"/>
      <c r="CQQ63" s="112"/>
      <c r="CQR63" s="112"/>
      <c r="CQS63" s="112"/>
      <c r="CQT63" s="112"/>
      <c r="CQU63" s="112"/>
      <c r="CQV63" s="112"/>
      <c r="CQW63" s="112"/>
      <c r="CQX63" s="112"/>
      <c r="CQY63" s="112"/>
      <c r="CQZ63" s="112"/>
      <c r="CRA63" s="112"/>
      <c r="CRB63" s="112"/>
      <c r="CRC63" s="112"/>
      <c r="CRD63" s="112"/>
      <c r="CRE63" s="112"/>
      <c r="CRF63" s="112"/>
      <c r="CRG63" s="112"/>
      <c r="CRH63" s="112"/>
      <c r="CRI63" s="112"/>
      <c r="CRJ63" s="112"/>
      <c r="CRK63" s="112"/>
      <c r="CRL63" s="112"/>
      <c r="CRM63" s="112"/>
      <c r="CRN63" s="112"/>
      <c r="CRO63" s="112"/>
      <c r="CRP63" s="112"/>
      <c r="CRQ63" s="112"/>
      <c r="CRR63" s="112"/>
      <c r="CRS63" s="112"/>
      <c r="CRT63" s="112"/>
      <c r="CRU63" s="112"/>
      <c r="CRV63" s="112"/>
      <c r="CRW63" s="112"/>
      <c r="CRX63" s="112"/>
      <c r="CRY63" s="112"/>
      <c r="CRZ63" s="112"/>
      <c r="CSA63" s="112"/>
      <c r="CSB63" s="112"/>
      <c r="CSC63" s="112"/>
      <c r="CSD63" s="112"/>
      <c r="CSE63" s="112"/>
      <c r="CSF63" s="112"/>
      <c r="CSG63" s="112"/>
      <c r="CSH63" s="112"/>
      <c r="CSI63" s="112"/>
      <c r="CSJ63" s="112"/>
      <c r="CSK63" s="112"/>
      <c r="CSL63" s="112"/>
      <c r="CSM63" s="112"/>
      <c r="CSN63" s="112"/>
      <c r="CSO63" s="112"/>
      <c r="CSP63" s="112"/>
      <c r="CSQ63" s="112"/>
      <c r="CSR63" s="112"/>
      <c r="CSS63" s="112"/>
      <c r="CST63" s="112"/>
      <c r="CSU63" s="112"/>
      <c r="CSV63" s="112"/>
      <c r="CSW63" s="112"/>
      <c r="CSX63" s="112"/>
      <c r="CSY63" s="112"/>
      <c r="CSZ63" s="112"/>
      <c r="CTA63" s="112"/>
      <c r="CTB63" s="112"/>
      <c r="CTC63" s="112"/>
      <c r="CTD63" s="112"/>
      <c r="CTE63" s="112"/>
      <c r="CTF63" s="112"/>
      <c r="CTG63" s="112"/>
      <c r="CTH63" s="112"/>
      <c r="CTI63" s="112"/>
      <c r="CTJ63" s="112"/>
      <c r="CTK63" s="112"/>
      <c r="CTL63" s="112"/>
      <c r="CTM63" s="112"/>
      <c r="CTN63" s="112"/>
      <c r="CTO63" s="112"/>
      <c r="CTP63" s="112"/>
      <c r="CTQ63" s="112"/>
      <c r="CTR63" s="112"/>
      <c r="CTS63" s="112"/>
      <c r="CTT63" s="112"/>
      <c r="CTU63" s="112"/>
      <c r="CTV63" s="112"/>
      <c r="CTW63" s="112"/>
      <c r="CTX63" s="112"/>
      <c r="CTY63" s="112"/>
      <c r="CTZ63" s="112"/>
      <c r="CUA63" s="112"/>
      <c r="CUB63" s="112"/>
      <c r="CUC63" s="112"/>
      <c r="CUD63" s="112"/>
      <c r="CUE63" s="112"/>
      <c r="CUF63" s="112"/>
      <c r="CUG63" s="112"/>
      <c r="CUH63" s="112"/>
      <c r="CUI63" s="112"/>
      <c r="CUJ63" s="112"/>
      <c r="CUK63" s="112"/>
      <c r="CUL63" s="112"/>
      <c r="CUM63" s="112"/>
      <c r="CUN63" s="112"/>
      <c r="CUO63" s="112"/>
      <c r="CUP63" s="112"/>
      <c r="CUQ63" s="112"/>
      <c r="CUR63" s="112"/>
      <c r="CUS63" s="112"/>
      <c r="CUT63" s="112"/>
      <c r="CUU63" s="112"/>
      <c r="CUV63" s="112"/>
      <c r="CUW63" s="112"/>
      <c r="CUX63" s="112"/>
      <c r="CUY63" s="112"/>
      <c r="CUZ63" s="112"/>
      <c r="CVA63" s="112"/>
      <c r="CVB63" s="112"/>
      <c r="CVC63" s="112"/>
      <c r="CVD63" s="112"/>
      <c r="CVE63" s="112"/>
      <c r="CVF63" s="112"/>
      <c r="CVG63" s="112"/>
      <c r="CVH63" s="112"/>
      <c r="CVI63" s="112"/>
      <c r="CVJ63" s="112"/>
      <c r="CVK63" s="112"/>
      <c r="CVL63" s="112"/>
      <c r="CVM63" s="112"/>
      <c r="CVN63" s="112"/>
      <c r="CVO63" s="112"/>
      <c r="CVP63" s="112"/>
      <c r="CVQ63" s="112"/>
      <c r="CVR63" s="112"/>
      <c r="CVS63" s="112"/>
      <c r="CVT63" s="112"/>
      <c r="CVU63" s="112"/>
      <c r="CVV63" s="112"/>
      <c r="CVW63" s="112"/>
      <c r="CVX63" s="112"/>
      <c r="CVY63" s="112"/>
      <c r="CVZ63" s="112"/>
      <c r="CWA63" s="112"/>
      <c r="CWB63" s="112"/>
      <c r="CWC63" s="112"/>
      <c r="CWD63" s="112"/>
      <c r="CWE63" s="112"/>
      <c r="CWF63" s="112"/>
      <c r="CWG63" s="112"/>
      <c r="CWH63" s="112"/>
      <c r="CWI63" s="112"/>
      <c r="CWJ63" s="112"/>
      <c r="CWK63" s="112"/>
      <c r="CWL63" s="112"/>
      <c r="CWM63" s="112"/>
      <c r="CWN63" s="112"/>
      <c r="CWO63" s="112"/>
      <c r="CWP63" s="112"/>
      <c r="CWQ63" s="112"/>
      <c r="CWR63" s="112"/>
      <c r="CWS63" s="112"/>
      <c r="CWT63" s="112"/>
      <c r="CWU63" s="112"/>
      <c r="CWV63" s="112"/>
      <c r="CWW63" s="112"/>
      <c r="CWX63" s="112"/>
      <c r="CWY63" s="112"/>
      <c r="CWZ63" s="112"/>
      <c r="CXA63" s="112"/>
      <c r="CXB63" s="112"/>
      <c r="CXC63" s="112"/>
      <c r="CXD63" s="112"/>
      <c r="CXE63" s="112"/>
      <c r="CXF63" s="112"/>
      <c r="CXG63" s="112"/>
      <c r="CXH63" s="112"/>
      <c r="CXI63" s="112"/>
      <c r="CXJ63" s="112"/>
      <c r="CXK63" s="112"/>
      <c r="CXL63" s="112"/>
      <c r="CXM63" s="112"/>
      <c r="CXN63" s="112"/>
      <c r="CXO63" s="112"/>
      <c r="CXP63" s="112"/>
      <c r="CXQ63" s="112"/>
      <c r="CXR63" s="112"/>
      <c r="CXS63" s="112"/>
      <c r="CXT63" s="112"/>
      <c r="CXU63" s="112"/>
      <c r="CXV63" s="112"/>
      <c r="CXW63" s="112"/>
      <c r="CXX63" s="112"/>
      <c r="CXY63" s="112"/>
      <c r="CXZ63" s="112"/>
      <c r="CYA63" s="112"/>
      <c r="CYB63" s="112"/>
      <c r="CYC63" s="112"/>
      <c r="CYD63" s="112"/>
      <c r="CYE63" s="112"/>
      <c r="CYF63" s="112"/>
      <c r="CYG63" s="112"/>
      <c r="CYH63" s="112"/>
      <c r="CYI63" s="112"/>
      <c r="CYJ63" s="112"/>
      <c r="CYK63" s="112"/>
      <c r="CYL63" s="112"/>
      <c r="CYM63" s="112"/>
      <c r="CYN63" s="112"/>
      <c r="CYO63" s="112"/>
      <c r="CYP63" s="112"/>
      <c r="CYQ63" s="112"/>
      <c r="CYR63" s="112"/>
      <c r="CYS63" s="112"/>
      <c r="CYT63" s="112"/>
      <c r="CYU63" s="112"/>
      <c r="CYV63" s="112"/>
      <c r="CYW63" s="112"/>
      <c r="CYX63" s="112"/>
      <c r="CYY63" s="112"/>
      <c r="CYZ63" s="112"/>
      <c r="CZA63" s="112"/>
      <c r="CZB63" s="112"/>
      <c r="CZC63" s="112"/>
      <c r="CZD63" s="112"/>
      <c r="CZE63" s="112"/>
      <c r="CZF63" s="112"/>
      <c r="CZG63" s="112"/>
      <c r="CZH63" s="112"/>
      <c r="CZI63" s="112"/>
      <c r="CZJ63" s="112"/>
      <c r="CZK63" s="112"/>
      <c r="CZL63" s="112"/>
      <c r="CZM63" s="112"/>
      <c r="CZN63" s="112"/>
      <c r="CZO63" s="112"/>
      <c r="CZP63" s="112"/>
      <c r="CZQ63" s="112"/>
      <c r="CZR63" s="112"/>
      <c r="CZS63" s="112"/>
      <c r="CZT63" s="112"/>
      <c r="CZU63" s="112"/>
      <c r="CZV63" s="112"/>
      <c r="CZW63" s="112"/>
      <c r="CZX63" s="112"/>
      <c r="CZY63" s="112"/>
      <c r="CZZ63" s="112"/>
      <c r="DAA63" s="112"/>
      <c r="DAB63" s="112"/>
      <c r="DAC63" s="112"/>
      <c r="DAD63" s="112"/>
      <c r="DAE63" s="112"/>
      <c r="DAF63" s="112"/>
      <c r="DAG63" s="112"/>
      <c r="DAH63" s="112"/>
      <c r="DAI63" s="112"/>
      <c r="DAJ63" s="112"/>
      <c r="DAK63" s="112"/>
      <c r="DAL63" s="112"/>
      <c r="DAM63" s="112"/>
      <c r="DAN63" s="112"/>
      <c r="DAO63" s="112"/>
      <c r="DAP63" s="112"/>
      <c r="DAQ63" s="112"/>
      <c r="DAR63" s="112"/>
      <c r="DAS63" s="112"/>
      <c r="DAT63" s="112"/>
      <c r="DAU63" s="112"/>
      <c r="DAV63" s="112"/>
      <c r="DAW63" s="112"/>
      <c r="DAX63" s="112"/>
      <c r="DAY63" s="112"/>
      <c r="DAZ63" s="112"/>
      <c r="DBA63" s="112"/>
      <c r="DBB63" s="112"/>
      <c r="DBC63" s="112"/>
      <c r="DBD63" s="112"/>
      <c r="DBE63" s="112"/>
      <c r="DBF63" s="112"/>
      <c r="DBG63" s="112"/>
      <c r="DBH63" s="112"/>
      <c r="DBI63" s="112"/>
      <c r="DBJ63" s="112"/>
      <c r="DBK63" s="112"/>
      <c r="DBL63" s="112"/>
      <c r="DBM63" s="112"/>
      <c r="DBN63" s="112"/>
      <c r="DBO63" s="112"/>
      <c r="DBP63" s="112"/>
      <c r="DBQ63" s="112"/>
      <c r="DBR63" s="112"/>
      <c r="DBS63" s="112"/>
      <c r="DBT63" s="112"/>
      <c r="DBU63" s="112"/>
      <c r="DBV63" s="112"/>
      <c r="DBW63" s="112"/>
      <c r="DBX63" s="112"/>
      <c r="DBY63" s="112"/>
      <c r="DBZ63" s="112"/>
      <c r="DCA63" s="112"/>
      <c r="DCB63" s="112"/>
      <c r="DCC63" s="112"/>
      <c r="DCD63" s="112"/>
      <c r="DCE63" s="112"/>
      <c r="DCF63" s="112"/>
      <c r="DCG63" s="112"/>
      <c r="DCH63" s="112"/>
      <c r="DCI63" s="112"/>
      <c r="DCJ63" s="112"/>
      <c r="DCK63" s="112"/>
      <c r="DCL63" s="112"/>
      <c r="DCM63" s="112"/>
      <c r="DCN63" s="112"/>
      <c r="DCO63" s="112"/>
      <c r="DCP63" s="112"/>
      <c r="DCQ63" s="112"/>
      <c r="DCR63" s="112"/>
      <c r="DCS63" s="112"/>
      <c r="DCT63" s="112"/>
      <c r="DCU63" s="112"/>
      <c r="DCV63" s="112"/>
      <c r="DCW63" s="112"/>
      <c r="DCX63" s="112"/>
      <c r="DCY63" s="112"/>
      <c r="DCZ63" s="112"/>
      <c r="DDA63" s="112"/>
      <c r="DDB63" s="112"/>
      <c r="DDC63" s="112"/>
      <c r="DDD63" s="112"/>
      <c r="DDE63" s="112"/>
      <c r="DDF63" s="112"/>
      <c r="DDG63" s="112"/>
      <c r="DDH63" s="112"/>
      <c r="DDI63" s="112"/>
      <c r="DDJ63" s="112"/>
      <c r="DDK63" s="112"/>
      <c r="DDL63" s="112"/>
      <c r="DDM63" s="112"/>
      <c r="DDN63" s="112"/>
      <c r="DDO63" s="112"/>
      <c r="DDP63" s="112"/>
      <c r="DDQ63" s="112"/>
      <c r="DDR63" s="112"/>
      <c r="DDS63" s="112"/>
      <c r="DDT63" s="112"/>
      <c r="DDU63" s="112"/>
      <c r="DDV63" s="112"/>
      <c r="DDW63" s="112"/>
      <c r="DDX63" s="112"/>
      <c r="DDY63" s="112"/>
      <c r="DDZ63" s="112"/>
      <c r="DEA63" s="112"/>
      <c r="DEB63" s="112"/>
      <c r="DEC63" s="112"/>
      <c r="DED63" s="112"/>
      <c r="DEE63" s="112"/>
      <c r="DEF63" s="112"/>
      <c r="DEG63" s="112"/>
      <c r="DEH63" s="112"/>
      <c r="DEI63" s="112"/>
      <c r="DEJ63" s="112"/>
      <c r="DEK63" s="112"/>
      <c r="DEL63" s="112"/>
      <c r="DEM63" s="112"/>
      <c r="DEN63" s="112"/>
      <c r="DEO63" s="112"/>
      <c r="DEP63" s="112"/>
      <c r="DEQ63" s="112"/>
      <c r="DER63" s="112"/>
      <c r="DES63" s="112"/>
      <c r="DET63" s="112"/>
      <c r="DEU63" s="112"/>
      <c r="DEV63" s="112"/>
      <c r="DEW63" s="112"/>
      <c r="DEX63" s="112"/>
      <c r="DEY63" s="112"/>
      <c r="DEZ63" s="112"/>
      <c r="DFA63" s="112"/>
      <c r="DFB63" s="112"/>
      <c r="DFC63" s="112"/>
      <c r="DFD63" s="112"/>
      <c r="DFE63" s="112"/>
      <c r="DFF63" s="112"/>
      <c r="DFG63" s="112"/>
      <c r="DFH63" s="112"/>
      <c r="DFI63" s="112"/>
      <c r="DFJ63" s="112"/>
      <c r="DFK63" s="112"/>
      <c r="DFL63" s="112"/>
      <c r="DFM63" s="112"/>
      <c r="DFN63" s="112"/>
      <c r="DFO63" s="112"/>
      <c r="DFP63" s="112"/>
      <c r="DFQ63" s="112"/>
      <c r="DFR63" s="112"/>
      <c r="DFS63" s="112"/>
      <c r="DFT63" s="112"/>
      <c r="DFU63" s="112"/>
      <c r="DFV63" s="112"/>
      <c r="DFW63" s="112"/>
      <c r="DFX63" s="112"/>
      <c r="DFY63" s="112"/>
      <c r="DFZ63" s="112"/>
      <c r="DGA63" s="112"/>
      <c r="DGB63" s="112"/>
      <c r="DGC63" s="112"/>
      <c r="DGD63" s="112"/>
      <c r="DGE63" s="112"/>
      <c r="DGF63" s="112"/>
      <c r="DGG63" s="112"/>
      <c r="DGH63" s="112"/>
      <c r="DGI63" s="112"/>
      <c r="DGJ63" s="112"/>
      <c r="DGK63" s="112"/>
      <c r="DGL63" s="112"/>
      <c r="DGM63" s="112"/>
      <c r="DGN63" s="112"/>
      <c r="DGO63" s="112"/>
      <c r="DGP63" s="112"/>
      <c r="DGQ63" s="112"/>
      <c r="DGR63" s="112"/>
      <c r="DGS63" s="112"/>
      <c r="DGT63" s="112"/>
      <c r="DGU63" s="112"/>
      <c r="DGV63" s="112"/>
      <c r="DGW63" s="112"/>
      <c r="DGX63" s="112"/>
      <c r="DGY63" s="112"/>
      <c r="DGZ63" s="112"/>
      <c r="DHA63" s="112"/>
      <c r="DHB63" s="112"/>
      <c r="DHC63" s="112"/>
      <c r="DHD63" s="112"/>
      <c r="DHE63" s="112"/>
      <c r="DHF63" s="112"/>
      <c r="DHG63" s="112"/>
      <c r="DHH63" s="112"/>
      <c r="DHI63" s="112"/>
      <c r="DHJ63" s="112"/>
      <c r="DHK63" s="112"/>
      <c r="DHL63" s="112"/>
      <c r="DHM63" s="112"/>
      <c r="DHN63" s="112"/>
      <c r="DHO63" s="112"/>
      <c r="DHP63" s="112"/>
      <c r="DHQ63" s="112"/>
      <c r="DHR63" s="112"/>
      <c r="DHS63" s="112"/>
      <c r="DHT63" s="112"/>
      <c r="DHU63" s="112"/>
      <c r="DHV63" s="112"/>
      <c r="DHW63" s="112"/>
      <c r="DHX63" s="112"/>
      <c r="DHY63" s="112"/>
      <c r="DHZ63" s="112"/>
      <c r="DIA63" s="112"/>
      <c r="DIB63" s="112"/>
      <c r="DIC63" s="112"/>
      <c r="DID63" s="112"/>
      <c r="DIE63" s="112"/>
      <c r="DIF63" s="112"/>
      <c r="DIG63" s="112"/>
      <c r="DIH63" s="112"/>
      <c r="DII63" s="112"/>
      <c r="DIJ63" s="112"/>
      <c r="DIK63" s="112"/>
      <c r="DIL63" s="112"/>
      <c r="DIM63" s="112"/>
      <c r="DIN63" s="112"/>
      <c r="DIO63" s="112"/>
      <c r="DIP63" s="112"/>
      <c r="DIQ63" s="112"/>
      <c r="DIR63" s="112"/>
      <c r="DIS63" s="112"/>
      <c r="DIT63" s="112"/>
      <c r="DIU63" s="112"/>
      <c r="DIV63" s="112"/>
      <c r="DIW63" s="112"/>
      <c r="DIX63" s="112"/>
      <c r="DIY63" s="112"/>
      <c r="DIZ63" s="112"/>
      <c r="DJA63" s="112"/>
      <c r="DJB63" s="112"/>
      <c r="DJC63" s="112"/>
      <c r="DJD63" s="112"/>
      <c r="DJE63" s="112"/>
      <c r="DJF63" s="112"/>
      <c r="DJG63" s="112"/>
      <c r="DJH63" s="112"/>
      <c r="DJI63" s="112"/>
      <c r="DJJ63" s="112"/>
      <c r="DJK63" s="112"/>
      <c r="DJL63" s="112"/>
      <c r="DJM63" s="112"/>
      <c r="DJN63" s="112"/>
      <c r="DJO63" s="112"/>
      <c r="DJP63" s="112"/>
      <c r="DJQ63" s="112"/>
      <c r="DJR63" s="112"/>
      <c r="DJS63" s="112"/>
      <c r="DJT63" s="112"/>
      <c r="DJU63" s="112"/>
      <c r="DJV63" s="112"/>
      <c r="DJW63" s="112"/>
      <c r="DJX63" s="112"/>
      <c r="DJY63" s="112"/>
      <c r="DJZ63" s="112"/>
      <c r="DKA63" s="112"/>
      <c r="DKB63" s="112"/>
      <c r="DKC63" s="112"/>
      <c r="DKD63" s="112"/>
      <c r="DKE63" s="112"/>
      <c r="DKF63" s="112"/>
      <c r="DKG63" s="112"/>
      <c r="DKH63" s="112"/>
      <c r="DKI63" s="112"/>
      <c r="DKJ63" s="112"/>
      <c r="DKK63" s="112"/>
      <c r="DKL63" s="112"/>
      <c r="DKM63" s="112"/>
      <c r="DKN63" s="112"/>
      <c r="DKO63" s="112"/>
      <c r="DKP63" s="112"/>
      <c r="DKQ63" s="112"/>
      <c r="DKR63" s="112"/>
      <c r="DKS63" s="112"/>
      <c r="DKT63" s="112"/>
      <c r="DKU63" s="112"/>
      <c r="DKV63" s="112"/>
      <c r="DKW63" s="112"/>
      <c r="DKX63" s="112"/>
      <c r="DKY63" s="112"/>
      <c r="DKZ63" s="112"/>
      <c r="DLA63" s="112"/>
      <c r="DLB63" s="112"/>
      <c r="DLC63" s="112"/>
      <c r="DLD63" s="112"/>
      <c r="DLE63" s="112"/>
      <c r="DLF63" s="112"/>
      <c r="DLG63" s="112"/>
      <c r="DLH63" s="112"/>
      <c r="DLI63" s="112"/>
      <c r="DLJ63" s="112"/>
      <c r="DLK63" s="112"/>
      <c r="DLL63" s="112"/>
      <c r="DLM63" s="112"/>
      <c r="DLN63" s="112"/>
      <c r="DLO63" s="112"/>
      <c r="DLP63" s="112"/>
      <c r="DLQ63" s="112"/>
      <c r="DLR63" s="112"/>
      <c r="DLS63" s="112"/>
      <c r="DLT63" s="112"/>
      <c r="DLU63" s="112"/>
      <c r="DLV63" s="112"/>
      <c r="DLW63" s="112"/>
      <c r="DLX63" s="112"/>
      <c r="DLY63" s="112"/>
      <c r="DLZ63" s="112"/>
      <c r="DMA63" s="112"/>
      <c r="DMB63" s="112"/>
      <c r="DMC63" s="112"/>
      <c r="DMD63" s="112"/>
      <c r="DME63" s="112"/>
      <c r="DMF63" s="112"/>
      <c r="DMG63" s="112"/>
      <c r="DMH63" s="112"/>
      <c r="DMI63" s="112"/>
      <c r="DMJ63" s="112"/>
      <c r="DMK63" s="112"/>
      <c r="DML63" s="112"/>
      <c r="DMM63" s="112"/>
      <c r="DMN63" s="112"/>
      <c r="DMO63" s="112"/>
      <c r="DMP63" s="112"/>
      <c r="DMQ63" s="112"/>
      <c r="DMR63" s="112"/>
      <c r="DMS63" s="112"/>
      <c r="DMT63" s="112"/>
      <c r="DMU63" s="112"/>
      <c r="DMV63" s="112"/>
      <c r="DMW63" s="112"/>
      <c r="DMX63" s="112"/>
      <c r="DMY63" s="112"/>
      <c r="DMZ63" s="112"/>
      <c r="DNA63" s="112"/>
      <c r="DNB63" s="112"/>
      <c r="DNC63" s="112"/>
      <c r="DND63" s="112"/>
      <c r="DNE63" s="112"/>
      <c r="DNF63" s="112"/>
      <c r="DNG63" s="112"/>
      <c r="DNH63" s="112"/>
      <c r="DNI63" s="112"/>
      <c r="DNJ63" s="112"/>
      <c r="DNK63" s="112"/>
      <c r="DNL63" s="112"/>
      <c r="DNM63" s="112"/>
      <c r="DNN63" s="112"/>
      <c r="DNO63" s="112"/>
      <c r="DNP63" s="112"/>
      <c r="DNQ63" s="112"/>
      <c r="DNR63" s="112"/>
      <c r="DNS63" s="112"/>
      <c r="DNT63" s="112"/>
      <c r="DNU63" s="112"/>
      <c r="DNV63" s="112"/>
      <c r="DNW63" s="112"/>
      <c r="DNX63" s="112"/>
      <c r="DNY63" s="112"/>
      <c r="DNZ63" s="112"/>
      <c r="DOA63" s="112"/>
      <c r="DOB63" s="112"/>
      <c r="DOC63" s="112"/>
      <c r="DOD63" s="112"/>
      <c r="DOE63" s="112"/>
      <c r="DOF63" s="112"/>
      <c r="DOG63" s="112"/>
      <c r="DOH63" s="112"/>
      <c r="DOI63" s="112"/>
      <c r="DOJ63" s="112"/>
      <c r="DOK63" s="112"/>
      <c r="DOL63" s="112"/>
      <c r="DOM63" s="112"/>
      <c r="DON63" s="112"/>
      <c r="DOO63" s="112"/>
      <c r="DOP63" s="112"/>
      <c r="DOQ63" s="112"/>
      <c r="DOR63" s="112"/>
      <c r="DOS63" s="112"/>
      <c r="DOT63" s="112"/>
      <c r="DOU63" s="112"/>
      <c r="DOV63" s="112"/>
      <c r="DOW63" s="112"/>
      <c r="DOX63" s="112"/>
      <c r="DOY63" s="112"/>
      <c r="DOZ63" s="112"/>
      <c r="DPA63" s="112"/>
      <c r="DPB63" s="112"/>
      <c r="DPC63" s="112"/>
      <c r="DPD63" s="112"/>
      <c r="DPE63" s="112"/>
      <c r="DPF63" s="112"/>
      <c r="DPG63" s="112"/>
      <c r="DPH63" s="112"/>
      <c r="DPI63" s="112"/>
      <c r="DPJ63" s="112"/>
      <c r="DPK63" s="112"/>
      <c r="DPL63" s="112"/>
      <c r="DPM63" s="112"/>
      <c r="DPN63" s="112"/>
      <c r="DPO63" s="112"/>
      <c r="DPP63" s="112"/>
      <c r="DPQ63" s="112"/>
      <c r="DPR63" s="112"/>
      <c r="DPS63" s="112"/>
      <c r="DPT63" s="112"/>
      <c r="DPU63" s="112"/>
      <c r="DPV63" s="112"/>
      <c r="DPW63" s="112"/>
      <c r="DPX63" s="112"/>
      <c r="DPY63" s="112"/>
      <c r="DPZ63" s="112"/>
      <c r="DQA63" s="112"/>
      <c r="DQB63" s="112"/>
      <c r="DQC63" s="112"/>
      <c r="DQD63" s="112"/>
      <c r="DQE63" s="112"/>
      <c r="DQF63" s="112"/>
      <c r="DQG63" s="112"/>
      <c r="DQH63" s="112"/>
      <c r="DQI63" s="112"/>
      <c r="DQJ63" s="112"/>
      <c r="DQK63" s="112"/>
      <c r="DQL63" s="112"/>
      <c r="DQM63" s="112"/>
      <c r="DQN63" s="112"/>
      <c r="DQO63" s="112"/>
      <c r="DQP63" s="112"/>
      <c r="DQQ63" s="112"/>
      <c r="DQR63" s="112"/>
      <c r="DQS63" s="112"/>
      <c r="DQT63" s="112"/>
      <c r="DQU63" s="112"/>
      <c r="DQV63" s="112"/>
      <c r="DQW63" s="112"/>
      <c r="DQX63" s="112"/>
      <c r="DQY63" s="112"/>
      <c r="DQZ63" s="112"/>
      <c r="DRA63" s="112"/>
      <c r="DRB63" s="112"/>
      <c r="DRC63" s="112"/>
      <c r="DRD63" s="112"/>
      <c r="DRE63" s="112"/>
      <c r="DRF63" s="112"/>
      <c r="DRG63" s="112"/>
      <c r="DRH63" s="112"/>
      <c r="DRI63" s="112"/>
      <c r="DRJ63" s="112"/>
      <c r="DRK63" s="112"/>
      <c r="DRL63" s="112"/>
      <c r="DRM63" s="112"/>
      <c r="DRN63" s="112"/>
      <c r="DRO63" s="112"/>
      <c r="DRP63" s="112"/>
      <c r="DRQ63" s="112"/>
      <c r="DRR63" s="112"/>
      <c r="DRS63" s="112"/>
      <c r="DRT63" s="112"/>
      <c r="DRU63" s="112"/>
      <c r="DRV63" s="112"/>
      <c r="DRW63" s="112"/>
      <c r="DRX63" s="112"/>
      <c r="DRY63" s="112"/>
      <c r="DRZ63" s="112"/>
      <c r="DSA63" s="112"/>
      <c r="DSB63" s="112"/>
      <c r="DSC63" s="112"/>
      <c r="DSD63" s="112"/>
      <c r="DSE63" s="112"/>
      <c r="DSF63" s="112"/>
      <c r="DSG63" s="112"/>
      <c r="DSH63" s="112"/>
      <c r="DSI63" s="112"/>
      <c r="DSJ63" s="112"/>
      <c r="DSK63" s="112"/>
      <c r="DSL63" s="112"/>
      <c r="DSM63" s="112"/>
      <c r="DSN63" s="112"/>
      <c r="DSO63" s="112"/>
      <c r="DSP63" s="112"/>
      <c r="DSQ63" s="112"/>
      <c r="DSR63" s="112"/>
      <c r="DSS63" s="112"/>
      <c r="DST63" s="112"/>
      <c r="DSU63" s="112"/>
      <c r="DSV63" s="112"/>
      <c r="DSW63" s="112"/>
      <c r="DSX63" s="112"/>
      <c r="DSY63" s="112"/>
      <c r="DSZ63" s="112"/>
      <c r="DTA63" s="112"/>
      <c r="DTB63" s="112"/>
      <c r="DTC63" s="112"/>
      <c r="DTD63" s="112"/>
      <c r="DTE63" s="112"/>
      <c r="DTF63" s="112"/>
      <c r="DTG63" s="112"/>
      <c r="DTH63" s="112"/>
      <c r="DTI63" s="112"/>
      <c r="DTJ63" s="112"/>
      <c r="DTK63" s="112"/>
      <c r="DTL63" s="112"/>
      <c r="DTM63" s="112"/>
      <c r="DTN63" s="112"/>
      <c r="DTO63" s="112"/>
      <c r="DTP63" s="112"/>
      <c r="DTQ63" s="112"/>
      <c r="DTR63" s="112"/>
      <c r="DTS63" s="112"/>
      <c r="DTT63" s="112"/>
      <c r="DTU63" s="112"/>
      <c r="DTV63" s="112"/>
      <c r="DTW63" s="112"/>
      <c r="DTX63" s="112"/>
      <c r="DTY63" s="112"/>
      <c r="DTZ63" s="112"/>
      <c r="DUA63" s="112"/>
      <c r="DUB63" s="112"/>
      <c r="DUC63" s="112"/>
      <c r="DUD63" s="112"/>
      <c r="DUE63" s="112"/>
      <c r="DUF63" s="112"/>
      <c r="DUG63" s="112"/>
      <c r="DUH63" s="112"/>
      <c r="DUI63" s="112"/>
      <c r="DUJ63" s="112"/>
      <c r="DUK63" s="112"/>
      <c r="DUL63" s="112"/>
      <c r="DUM63" s="112"/>
      <c r="DUN63" s="112"/>
      <c r="DUO63" s="112"/>
      <c r="DUP63" s="112"/>
      <c r="DUQ63" s="112"/>
      <c r="DUR63" s="112"/>
      <c r="DUS63" s="112"/>
      <c r="DUT63" s="112"/>
      <c r="DUU63" s="112"/>
      <c r="DUV63" s="112"/>
      <c r="DUW63" s="112"/>
      <c r="DUX63" s="112"/>
      <c r="DUY63" s="112"/>
      <c r="DUZ63" s="112"/>
      <c r="DVA63" s="112"/>
      <c r="DVB63" s="112"/>
      <c r="DVC63" s="112"/>
      <c r="DVD63" s="112"/>
      <c r="DVE63" s="112"/>
      <c r="DVF63" s="112"/>
      <c r="DVG63" s="112"/>
      <c r="DVH63" s="112"/>
      <c r="DVI63" s="112"/>
      <c r="DVJ63" s="112"/>
      <c r="DVK63" s="112"/>
      <c r="DVL63" s="112"/>
      <c r="DVM63" s="112"/>
      <c r="DVN63" s="112"/>
      <c r="DVO63" s="112"/>
      <c r="DVP63" s="112"/>
      <c r="DVQ63" s="112"/>
      <c r="DVR63" s="112"/>
      <c r="DVS63" s="112"/>
      <c r="DVT63" s="112"/>
      <c r="DVU63" s="112"/>
      <c r="DVV63" s="112"/>
      <c r="DVW63" s="112"/>
      <c r="DVX63" s="112"/>
      <c r="DVY63" s="112"/>
      <c r="DVZ63" s="112"/>
      <c r="DWA63" s="112"/>
      <c r="DWB63" s="112"/>
      <c r="DWC63" s="112"/>
      <c r="DWD63" s="112"/>
      <c r="DWE63" s="112"/>
      <c r="DWF63" s="112"/>
      <c r="DWG63" s="112"/>
      <c r="DWH63" s="112"/>
      <c r="DWI63" s="112"/>
      <c r="DWJ63" s="112"/>
      <c r="DWK63" s="112"/>
      <c r="DWL63" s="112"/>
      <c r="DWM63" s="112"/>
      <c r="DWN63" s="112"/>
      <c r="DWO63" s="112"/>
      <c r="DWP63" s="112"/>
      <c r="DWQ63" s="112"/>
      <c r="DWR63" s="112"/>
      <c r="DWS63" s="112"/>
      <c r="DWT63" s="112"/>
      <c r="DWU63" s="112"/>
      <c r="DWV63" s="112"/>
      <c r="DWW63" s="112"/>
      <c r="DWX63" s="112"/>
      <c r="DWY63" s="112"/>
      <c r="DWZ63" s="112"/>
      <c r="DXA63" s="112"/>
      <c r="DXB63" s="112"/>
      <c r="DXC63" s="112"/>
      <c r="DXD63" s="112"/>
      <c r="DXE63" s="112"/>
      <c r="DXF63" s="112"/>
      <c r="DXG63" s="112"/>
      <c r="DXH63" s="112"/>
      <c r="DXI63" s="112"/>
      <c r="DXJ63" s="112"/>
      <c r="DXK63" s="112"/>
      <c r="DXL63" s="112"/>
      <c r="DXM63" s="112"/>
      <c r="DXN63" s="112"/>
      <c r="DXO63" s="112"/>
      <c r="DXP63" s="112"/>
      <c r="DXQ63" s="112"/>
      <c r="DXR63" s="112"/>
      <c r="DXS63" s="112"/>
      <c r="DXT63" s="112"/>
      <c r="DXU63" s="112"/>
      <c r="DXV63" s="112"/>
      <c r="DXW63" s="112"/>
      <c r="DXX63" s="112"/>
      <c r="DXY63" s="112"/>
      <c r="DXZ63" s="112"/>
      <c r="DYA63" s="112"/>
      <c r="DYB63" s="112"/>
      <c r="DYC63" s="112"/>
      <c r="DYD63" s="112"/>
      <c r="DYE63" s="112"/>
      <c r="DYF63" s="112"/>
      <c r="DYG63" s="112"/>
      <c r="DYH63" s="112"/>
      <c r="DYI63" s="112"/>
      <c r="DYJ63" s="112"/>
      <c r="DYK63" s="112"/>
      <c r="DYL63" s="112"/>
      <c r="DYM63" s="112"/>
      <c r="DYN63" s="112"/>
      <c r="DYO63" s="112"/>
      <c r="DYP63" s="112"/>
      <c r="DYQ63" s="112"/>
      <c r="DYR63" s="112"/>
      <c r="DYS63" s="112"/>
      <c r="DYT63" s="112"/>
      <c r="DYU63" s="112"/>
      <c r="DYV63" s="112"/>
      <c r="DYW63" s="112"/>
      <c r="DYX63" s="112"/>
      <c r="DYY63" s="112"/>
      <c r="DYZ63" s="112"/>
      <c r="DZA63" s="112"/>
      <c r="DZB63" s="112"/>
      <c r="DZC63" s="112"/>
      <c r="DZD63" s="112"/>
      <c r="DZE63" s="112"/>
      <c r="DZF63" s="112"/>
      <c r="DZG63" s="112"/>
      <c r="DZH63" s="112"/>
      <c r="DZI63" s="112"/>
      <c r="DZJ63" s="112"/>
      <c r="DZK63" s="112"/>
      <c r="DZL63" s="112"/>
      <c r="DZM63" s="112"/>
      <c r="DZN63" s="112"/>
      <c r="DZO63" s="112"/>
      <c r="DZP63" s="112"/>
      <c r="DZQ63" s="112"/>
      <c r="DZR63" s="112"/>
      <c r="DZS63" s="112"/>
      <c r="DZT63" s="112"/>
      <c r="DZU63" s="112"/>
      <c r="DZV63" s="112"/>
      <c r="DZW63" s="112"/>
      <c r="DZX63" s="112"/>
      <c r="DZY63" s="112"/>
      <c r="DZZ63" s="112"/>
      <c r="EAA63" s="112"/>
      <c r="EAB63" s="112"/>
      <c r="EAC63" s="112"/>
      <c r="EAD63" s="112"/>
      <c r="EAE63" s="112"/>
      <c r="EAF63" s="112"/>
      <c r="EAG63" s="112"/>
      <c r="EAH63" s="112"/>
      <c r="EAI63" s="112"/>
      <c r="EAJ63" s="112"/>
      <c r="EAK63" s="112"/>
      <c r="EAL63" s="112"/>
      <c r="EAM63" s="112"/>
      <c r="EAN63" s="112"/>
      <c r="EAO63" s="112"/>
      <c r="EAP63" s="112"/>
      <c r="EAQ63" s="112"/>
      <c r="EAR63" s="112"/>
      <c r="EAS63" s="112"/>
      <c r="EAT63" s="112"/>
      <c r="EAU63" s="112"/>
      <c r="EAV63" s="112"/>
      <c r="EAW63" s="112"/>
      <c r="EAX63" s="112"/>
      <c r="EAY63" s="112"/>
      <c r="EAZ63" s="112"/>
      <c r="EBA63" s="112"/>
      <c r="EBB63" s="112"/>
      <c r="EBC63" s="112"/>
      <c r="EBD63" s="112"/>
      <c r="EBE63" s="112"/>
      <c r="EBF63" s="112"/>
      <c r="EBG63" s="112"/>
      <c r="EBH63" s="112"/>
      <c r="EBI63" s="112"/>
      <c r="EBJ63" s="112"/>
      <c r="EBK63" s="112"/>
      <c r="EBL63" s="112"/>
      <c r="EBM63" s="112"/>
      <c r="EBN63" s="112"/>
      <c r="EBO63" s="112"/>
      <c r="EBP63" s="112"/>
      <c r="EBQ63" s="112"/>
      <c r="EBR63" s="112"/>
      <c r="EBS63" s="112"/>
      <c r="EBT63" s="112"/>
      <c r="EBU63" s="112"/>
      <c r="EBV63" s="112"/>
      <c r="EBW63" s="112"/>
      <c r="EBX63" s="112"/>
      <c r="EBY63" s="112"/>
      <c r="EBZ63" s="112"/>
      <c r="ECA63" s="112"/>
      <c r="ECB63" s="112"/>
      <c r="ECC63" s="112"/>
      <c r="ECD63" s="112"/>
      <c r="ECE63" s="112"/>
      <c r="ECF63" s="112"/>
      <c r="ECG63" s="112"/>
      <c r="ECH63" s="112"/>
      <c r="ECI63" s="112"/>
      <c r="ECJ63" s="112"/>
      <c r="ECK63" s="112"/>
      <c r="ECL63" s="112"/>
      <c r="ECM63" s="112"/>
      <c r="ECN63" s="112"/>
      <c r="ECO63" s="112"/>
      <c r="ECP63" s="112"/>
      <c r="ECQ63" s="112"/>
      <c r="ECR63" s="112"/>
      <c r="ECS63" s="112"/>
      <c r="ECT63" s="112"/>
      <c r="ECU63" s="112"/>
      <c r="ECV63" s="112"/>
      <c r="ECW63" s="112"/>
      <c r="ECX63" s="112"/>
      <c r="ECY63" s="112"/>
      <c r="ECZ63" s="112"/>
      <c r="EDA63" s="112"/>
      <c r="EDB63" s="112"/>
      <c r="EDC63" s="112"/>
      <c r="EDD63" s="112"/>
      <c r="EDE63" s="112"/>
      <c r="EDF63" s="112"/>
      <c r="EDG63" s="112"/>
      <c r="EDH63" s="112"/>
      <c r="EDI63" s="112"/>
      <c r="EDJ63" s="112"/>
      <c r="EDK63" s="112"/>
      <c r="EDL63" s="112"/>
      <c r="EDM63" s="112"/>
      <c r="EDN63" s="112"/>
      <c r="EDO63" s="112"/>
      <c r="EDP63" s="112"/>
      <c r="EDQ63" s="112"/>
      <c r="EDR63" s="112"/>
      <c r="EDS63" s="112"/>
      <c r="EDT63" s="112"/>
      <c r="EDU63" s="112"/>
      <c r="EDV63" s="112"/>
      <c r="EDW63" s="112"/>
      <c r="EDX63" s="112"/>
      <c r="EDY63" s="112"/>
      <c r="EDZ63" s="112"/>
      <c r="EEA63" s="112"/>
      <c r="EEB63" s="112"/>
      <c r="EEC63" s="112"/>
      <c r="EED63" s="112"/>
      <c r="EEE63" s="112"/>
      <c r="EEF63" s="112"/>
      <c r="EEG63" s="112"/>
      <c r="EEH63" s="112"/>
      <c r="EEI63" s="112"/>
      <c r="EEJ63" s="112"/>
      <c r="EEK63" s="112"/>
      <c r="EEL63" s="112"/>
      <c r="EEM63" s="112"/>
      <c r="EEN63" s="112"/>
      <c r="EEO63" s="112"/>
      <c r="EEP63" s="112"/>
      <c r="EEQ63" s="112"/>
      <c r="EER63" s="112"/>
      <c r="EES63" s="112"/>
      <c r="EET63" s="112"/>
      <c r="EEU63" s="112"/>
      <c r="EEV63" s="112"/>
      <c r="EEW63" s="112"/>
      <c r="EEX63" s="112"/>
      <c r="EEY63" s="112"/>
      <c r="EEZ63" s="112"/>
      <c r="EFA63" s="112"/>
      <c r="EFB63" s="112"/>
      <c r="EFC63" s="112"/>
      <c r="EFD63" s="112"/>
      <c r="EFE63" s="112"/>
      <c r="EFF63" s="112"/>
      <c r="EFG63" s="112"/>
      <c r="EFH63" s="112"/>
      <c r="EFI63" s="112"/>
      <c r="EFJ63" s="112"/>
      <c r="EFK63" s="112"/>
      <c r="EFL63" s="112"/>
      <c r="EFM63" s="112"/>
      <c r="EFN63" s="112"/>
      <c r="EFO63" s="112"/>
      <c r="EFP63" s="112"/>
      <c r="EFQ63" s="112"/>
      <c r="EFR63" s="112"/>
      <c r="EFS63" s="112"/>
      <c r="EFT63" s="112"/>
      <c r="EFU63" s="112"/>
      <c r="EFV63" s="112"/>
      <c r="EFW63" s="112"/>
      <c r="EFX63" s="112"/>
      <c r="EFY63" s="112"/>
      <c r="EFZ63" s="112"/>
      <c r="EGA63" s="112"/>
      <c r="EGB63" s="112"/>
      <c r="EGC63" s="112"/>
      <c r="EGD63" s="112"/>
      <c r="EGE63" s="112"/>
      <c r="EGF63" s="112"/>
      <c r="EGG63" s="112"/>
      <c r="EGH63" s="112"/>
      <c r="EGI63" s="112"/>
      <c r="EGJ63" s="112"/>
      <c r="EGK63" s="112"/>
      <c r="EGL63" s="112"/>
      <c r="EGM63" s="112"/>
      <c r="EGN63" s="112"/>
      <c r="EGO63" s="112"/>
      <c r="EGP63" s="112"/>
      <c r="EGQ63" s="112"/>
      <c r="EGR63" s="112"/>
      <c r="EGS63" s="112"/>
      <c r="EGT63" s="112"/>
      <c r="EGU63" s="112"/>
      <c r="EGV63" s="112"/>
      <c r="EGW63" s="112"/>
      <c r="EGX63" s="112"/>
      <c r="EGY63" s="112"/>
      <c r="EGZ63" s="112"/>
      <c r="EHA63" s="112"/>
      <c r="EHB63" s="112"/>
      <c r="EHC63" s="112"/>
      <c r="EHD63" s="112"/>
      <c r="EHE63" s="112"/>
      <c r="EHF63" s="112"/>
      <c r="EHG63" s="112"/>
      <c r="EHH63" s="112"/>
      <c r="EHI63" s="112"/>
      <c r="EHJ63" s="112"/>
      <c r="EHK63" s="112"/>
      <c r="EHL63" s="112"/>
      <c r="EHM63" s="112"/>
      <c r="EHN63" s="112"/>
      <c r="EHO63" s="112"/>
      <c r="EHP63" s="112"/>
      <c r="EHQ63" s="112"/>
      <c r="EHR63" s="112"/>
      <c r="EHS63" s="112"/>
      <c r="EHT63" s="112"/>
      <c r="EHU63" s="112"/>
      <c r="EHV63" s="112"/>
      <c r="EHW63" s="112"/>
      <c r="EHX63" s="112"/>
      <c r="EHY63" s="112"/>
      <c r="EHZ63" s="112"/>
      <c r="EIA63" s="112"/>
      <c r="EIB63" s="112"/>
      <c r="EIC63" s="112"/>
      <c r="EID63" s="112"/>
      <c r="EIE63" s="112"/>
      <c r="EIF63" s="112"/>
      <c r="EIG63" s="112"/>
      <c r="EIH63" s="112"/>
      <c r="EII63" s="112"/>
      <c r="EIJ63" s="112"/>
      <c r="EIK63" s="112"/>
      <c r="EIL63" s="112"/>
      <c r="EIM63" s="112"/>
      <c r="EIN63" s="112"/>
      <c r="EIO63" s="112"/>
      <c r="EIP63" s="112"/>
      <c r="EIQ63" s="112"/>
      <c r="EIR63" s="112"/>
      <c r="EIS63" s="112"/>
      <c r="EIT63" s="112"/>
      <c r="EIU63" s="112"/>
      <c r="EIV63" s="112"/>
      <c r="EIW63" s="112"/>
      <c r="EIX63" s="112"/>
      <c r="EIY63" s="112"/>
      <c r="EIZ63" s="112"/>
      <c r="EJA63" s="112"/>
      <c r="EJB63" s="112"/>
      <c r="EJC63" s="112"/>
      <c r="EJD63" s="112"/>
      <c r="EJE63" s="112"/>
      <c r="EJF63" s="112"/>
      <c r="EJG63" s="112"/>
      <c r="EJH63" s="112"/>
      <c r="EJI63" s="112"/>
      <c r="EJJ63" s="112"/>
      <c r="EJK63" s="112"/>
      <c r="EJL63" s="112"/>
      <c r="EJM63" s="112"/>
      <c r="EJN63" s="112"/>
      <c r="EJO63" s="112"/>
      <c r="EJP63" s="112"/>
      <c r="EJQ63" s="112"/>
      <c r="EJR63" s="112"/>
      <c r="EJS63" s="112"/>
      <c r="EJT63" s="112"/>
      <c r="EJU63" s="112"/>
      <c r="EJV63" s="112"/>
      <c r="EJW63" s="112"/>
      <c r="EJX63" s="112"/>
      <c r="EJY63" s="112"/>
      <c r="EJZ63" s="112"/>
      <c r="EKA63" s="112"/>
      <c r="EKB63" s="112"/>
      <c r="EKC63" s="112"/>
      <c r="EKD63" s="112"/>
      <c r="EKE63" s="112"/>
      <c r="EKF63" s="112"/>
      <c r="EKG63" s="112"/>
      <c r="EKH63" s="112"/>
      <c r="EKI63" s="112"/>
      <c r="EKJ63" s="112"/>
      <c r="EKK63" s="112"/>
      <c r="EKL63" s="112"/>
      <c r="EKM63" s="112"/>
      <c r="EKN63" s="112"/>
      <c r="EKO63" s="112"/>
      <c r="EKP63" s="112"/>
      <c r="EKQ63" s="112"/>
      <c r="EKR63" s="112"/>
      <c r="EKS63" s="112"/>
      <c r="EKT63" s="112"/>
      <c r="EKU63" s="112"/>
      <c r="EKV63" s="112"/>
      <c r="EKW63" s="112"/>
      <c r="EKX63" s="112"/>
      <c r="EKY63" s="112"/>
      <c r="EKZ63" s="112"/>
      <c r="ELA63" s="112"/>
      <c r="ELB63" s="112"/>
      <c r="ELC63" s="112"/>
      <c r="ELD63" s="112"/>
      <c r="ELE63" s="112"/>
      <c r="ELF63" s="112"/>
      <c r="ELG63" s="112"/>
      <c r="ELH63" s="112"/>
      <c r="ELI63" s="112"/>
      <c r="ELJ63" s="112"/>
      <c r="ELK63" s="112"/>
      <c r="ELL63" s="112"/>
      <c r="ELM63" s="112"/>
      <c r="ELN63" s="112"/>
      <c r="ELO63" s="112"/>
      <c r="ELP63" s="112"/>
      <c r="ELQ63" s="112"/>
      <c r="ELR63" s="112"/>
      <c r="ELS63" s="112"/>
      <c r="ELT63" s="112"/>
      <c r="ELU63" s="112"/>
      <c r="ELV63" s="112"/>
      <c r="ELW63" s="112"/>
      <c r="ELX63" s="112"/>
      <c r="ELY63" s="112"/>
      <c r="ELZ63" s="112"/>
      <c r="EMA63" s="112"/>
      <c r="EMB63" s="112"/>
      <c r="EMC63" s="112"/>
      <c r="EMD63" s="112"/>
      <c r="EME63" s="112"/>
      <c r="EMF63" s="112"/>
      <c r="EMG63" s="112"/>
      <c r="EMH63" s="112"/>
      <c r="EMI63" s="112"/>
      <c r="EMJ63" s="112"/>
      <c r="EMK63" s="112"/>
      <c r="EML63" s="112"/>
      <c r="EMM63" s="112"/>
      <c r="EMN63" s="112"/>
      <c r="EMO63" s="112"/>
      <c r="EMP63" s="112"/>
      <c r="EMQ63" s="112"/>
      <c r="EMR63" s="112"/>
      <c r="EMS63" s="112"/>
      <c r="EMT63" s="112"/>
      <c r="EMU63" s="112"/>
      <c r="EMV63" s="112"/>
      <c r="EMW63" s="112"/>
      <c r="EMX63" s="112"/>
      <c r="EMY63" s="112"/>
      <c r="EMZ63" s="112"/>
      <c r="ENA63" s="112"/>
      <c r="ENB63" s="112"/>
      <c r="ENC63" s="112"/>
      <c r="END63" s="112"/>
      <c r="ENE63" s="112"/>
      <c r="ENF63" s="112"/>
      <c r="ENG63" s="112"/>
      <c r="ENH63" s="112"/>
      <c r="ENI63" s="112"/>
      <c r="ENJ63" s="112"/>
      <c r="ENK63" s="112"/>
      <c r="ENL63" s="112"/>
      <c r="ENM63" s="112"/>
      <c r="ENN63" s="112"/>
      <c r="ENO63" s="112"/>
      <c r="ENP63" s="112"/>
      <c r="ENQ63" s="112"/>
      <c r="ENR63" s="112"/>
      <c r="ENS63" s="112"/>
      <c r="ENT63" s="112"/>
      <c r="ENU63" s="112"/>
      <c r="ENV63" s="112"/>
      <c r="ENW63" s="112"/>
      <c r="ENX63" s="112"/>
      <c r="ENY63" s="112"/>
      <c r="ENZ63" s="112"/>
      <c r="EOA63" s="112"/>
      <c r="EOB63" s="112"/>
      <c r="EOC63" s="112"/>
      <c r="EOD63" s="112"/>
      <c r="EOE63" s="112"/>
      <c r="EOF63" s="112"/>
      <c r="EOG63" s="112"/>
      <c r="EOH63" s="112"/>
      <c r="EOI63" s="112"/>
      <c r="EOJ63" s="112"/>
      <c r="EOK63" s="112"/>
      <c r="EOL63" s="112"/>
      <c r="EOM63" s="112"/>
      <c r="EON63" s="112"/>
      <c r="EOO63" s="112"/>
      <c r="EOP63" s="112"/>
      <c r="EOQ63" s="112"/>
      <c r="EOR63" s="112"/>
      <c r="EOS63" s="112"/>
      <c r="EOT63" s="112"/>
      <c r="EOU63" s="112"/>
      <c r="EOV63" s="112"/>
      <c r="EOW63" s="112"/>
      <c r="EOX63" s="112"/>
      <c r="EOY63" s="112"/>
      <c r="EOZ63" s="112"/>
      <c r="EPA63" s="112"/>
      <c r="EPB63" s="112"/>
      <c r="EPC63" s="112"/>
      <c r="EPD63" s="112"/>
      <c r="EPE63" s="112"/>
      <c r="EPF63" s="112"/>
      <c r="EPG63" s="112"/>
      <c r="EPH63" s="112"/>
      <c r="EPI63" s="112"/>
      <c r="EPJ63" s="112"/>
      <c r="EPK63" s="112"/>
      <c r="EPL63" s="112"/>
      <c r="EPM63" s="112"/>
      <c r="EPN63" s="112"/>
      <c r="EPO63" s="112"/>
      <c r="EPP63" s="112"/>
      <c r="EPQ63" s="112"/>
      <c r="EPR63" s="112"/>
      <c r="EPS63" s="112"/>
      <c r="EPT63" s="112"/>
      <c r="EPU63" s="112"/>
      <c r="EPV63" s="112"/>
      <c r="EPW63" s="112"/>
      <c r="EPX63" s="112"/>
      <c r="EPY63" s="112"/>
      <c r="EPZ63" s="112"/>
      <c r="EQA63" s="112"/>
      <c r="EQB63" s="112"/>
      <c r="EQC63" s="112"/>
      <c r="EQD63" s="112"/>
      <c r="EQE63" s="112"/>
      <c r="EQF63" s="112"/>
      <c r="EQG63" s="112"/>
      <c r="EQH63" s="112"/>
      <c r="EQI63" s="112"/>
      <c r="EQJ63" s="112"/>
      <c r="EQK63" s="112"/>
      <c r="EQL63" s="112"/>
      <c r="EQM63" s="112"/>
      <c r="EQN63" s="112"/>
      <c r="EQO63" s="112"/>
      <c r="EQP63" s="112"/>
      <c r="EQQ63" s="112"/>
      <c r="EQR63" s="112"/>
      <c r="EQS63" s="112"/>
      <c r="EQT63" s="112"/>
      <c r="EQU63" s="112"/>
      <c r="EQV63" s="112"/>
      <c r="EQW63" s="112"/>
      <c r="EQX63" s="112"/>
      <c r="EQY63" s="112"/>
      <c r="EQZ63" s="112"/>
      <c r="ERA63" s="112"/>
      <c r="ERB63" s="112"/>
      <c r="ERC63" s="112"/>
      <c r="ERD63" s="112"/>
      <c r="ERE63" s="112"/>
      <c r="ERF63" s="112"/>
      <c r="ERG63" s="112"/>
      <c r="ERH63" s="112"/>
      <c r="ERI63" s="112"/>
      <c r="ERJ63" s="112"/>
      <c r="ERK63" s="112"/>
      <c r="ERL63" s="112"/>
      <c r="ERM63" s="112"/>
      <c r="ERN63" s="112"/>
      <c r="ERO63" s="112"/>
      <c r="ERP63" s="112"/>
      <c r="ERQ63" s="112"/>
      <c r="ERR63" s="112"/>
      <c r="ERS63" s="112"/>
      <c r="ERT63" s="112"/>
      <c r="ERU63" s="112"/>
      <c r="ERV63" s="112"/>
      <c r="ERW63" s="112"/>
      <c r="ERX63" s="112"/>
      <c r="ERY63" s="112"/>
      <c r="ERZ63" s="112"/>
      <c r="ESA63" s="112"/>
      <c r="ESB63" s="112"/>
      <c r="ESC63" s="112"/>
      <c r="ESD63" s="112"/>
      <c r="ESE63" s="112"/>
      <c r="ESF63" s="112"/>
      <c r="ESG63" s="112"/>
      <c r="ESH63" s="112"/>
      <c r="ESI63" s="112"/>
      <c r="ESJ63" s="112"/>
      <c r="ESK63" s="112"/>
      <c r="ESL63" s="112"/>
      <c r="ESM63" s="112"/>
      <c r="ESN63" s="112"/>
      <c r="ESO63" s="112"/>
      <c r="ESP63" s="112"/>
      <c r="ESQ63" s="112"/>
      <c r="ESR63" s="112"/>
      <c r="ESS63" s="112"/>
      <c r="EST63" s="112"/>
      <c r="ESU63" s="112"/>
      <c r="ESV63" s="112"/>
      <c r="ESW63" s="112"/>
      <c r="ESX63" s="112"/>
      <c r="ESY63" s="112"/>
      <c r="ESZ63" s="112"/>
      <c r="ETA63" s="112"/>
      <c r="ETB63" s="112"/>
      <c r="ETC63" s="112"/>
      <c r="ETD63" s="112"/>
      <c r="ETE63" s="112"/>
      <c r="ETF63" s="112"/>
      <c r="ETG63" s="112"/>
      <c r="ETH63" s="112"/>
      <c r="ETI63" s="112"/>
      <c r="ETJ63" s="112"/>
      <c r="ETK63" s="112"/>
      <c r="ETL63" s="112"/>
      <c r="ETM63" s="112"/>
      <c r="ETN63" s="112"/>
      <c r="ETO63" s="112"/>
      <c r="ETP63" s="112"/>
      <c r="ETQ63" s="112"/>
      <c r="ETR63" s="112"/>
      <c r="ETS63" s="112"/>
      <c r="ETT63" s="112"/>
      <c r="ETU63" s="112"/>
      <c r="ETV63" s="112"/>
      <c r="ETW63" s="112"/>
      <c r="ETX63" s="112"/>
      <c r="ETY63" s="112"/>
      <c r="ETZ63" s="112"/>
      <c r="EUA63" s="112"/>
      <c r="EUB63" s="112"/>
      <c r="EUC63" s="112"/>
      <c r="EUD63" s="112"/>
      <c r="EUE63" s="112"/>
      <c r="EUF63" s="112"/>
      <c r="EUG63" s="112"/>
      <c r="EUH63" s="112"/>
      <c r="EUI63" s="112"/>
      <c r="EUJ63" s="112"/>
      <c r="EUK63" s="112"/>
      <c r="EUL63" s="112"/>
      <c r="EUM63" s="112"/>
      <c r="EUN63" s="112"/>
      <c r="EUO63" s="112"/>
      <c r="EUP63" s="112"/>
      <c r="EUQ63" s="112"/>
      <c r="EUR63" s="112"/>
      <c r="EUS63" s="112"/>
      <c r="EUT63" s="112"/>
      <c r="EUU63" s="112"/>
      <c r="EUV63" s="112"/>
      <c r="EUW63" s="112"/>
      <c r="EUX63" s="112"/>
      <c r="EUY63" s="112"/>
      <c r="EUZ63" s="112"/>
      <c r="EVA63" s="112"/>
      <c r="EVB63" s="112"/>
      <c r="EVC63" s="112"/>
      <c r="EVD63" s="112"/>
      <c r="EVE63" s="112"/>
      <c r="EVF63" s="112"/>
      <c r="EVG63" s="112"/>
      <c r="EVH63" s="112"/>
      <c r="EVI63" s="112"/>
      <c r="EVJ63" s="112"/>
      <c r="EVK63" s="112"/>
      <c r="EVL63" s="112"/>
      <c r="EVM63" s="112"/>
      <c r="EVN63" s="112"/>
      <c r="EVO63" s="112"/>
      <c r="EVP63" s="112"/>
      <c r="EVQ63" s="112"/>
      <c r="EVR63" s="112"/>
      <c r="EVS63" s="112"/>
      <c r="EVT63" s="112"/>
      <c r="EVU63" s="112"/>
      <c r="EVV63" s="112"/>
      <c r="EVW63" s="112"/>
      <c r="EVX63" s="112"/>
      <c r="EVY63" s="112"/>
      <c r="EVZ63" s="112"/>
      <c r="EWA63" s="112"/>
      <c r="EWB63" s="112"/>
      <c r="EWC63" s="112"/>
      <c r="EWD63" s="112"/>
      <c r="EWE63" s="112"/>
      <c r="EWF63" s="112"/>
      <c r="EWG63" s="112"/>
      <c r="EWH63" s="112"/>
      <c r="EWI63" s="112"/>
      <c r="EWJ63" s="112"/>
      <c r="EWK63" s="112"/>
      <c r="EWL63" s="112"/>
      <c r="EWM63" s="112"/>
      <c r="EWN63" s="112"/>
      <c r="EWO63" s="112"/>
      <c r="EWP63" s="112"/>
      <c r="EWQ63" s="112"/>
      <c r="EWR63" s="112"/>
      <c r="EWS63" s="112"/>
      <c r="EWT63" s="112"/>
      <c r="EWU63" s="112"/>
      <c r="EWV63" s="112"/>
      <c r="EWW63" s="112"/>
      <c r="EWX63" s="112"/>
      <c r="EWY63" s="112"/>
      <c r="EWZ63" s="112"/>
      <c r="EXA63" s="112"/>
      <c r="EXB63" s="112"/>
      <c r="EXC63" s="112"/>
      <c r="EXD63" s="112"/>
      <c r="EXE63" s="112"/>
      <c r="EXF63" s="112"/>
      <c r="EXG63" s="112"/>
      <c r="EXH63" s="112"/>
      <c r="EXI63" s="112"/>
      <c r="EXJ63" s="112"/>
      <c r="EXK63" s="112"/>
      <c r="EXL63" s="112"/>
      <c r="EXM63" s="112"/>
      <c r="EXN63" s="112"/>
      <c r="EXO63" s="112"/>
      <c r="EXP63" s="112"/>
      <c r="EXQ63" s="112"/>
      <c r="EXR63" s="112"/>
      <c r="EXS63" s="112"/>
      <c r="EXT63" s="112"/>
      <c r="EXU63" s="112"/>
      <c r="EXV63" s="112"/>
      <c r="EXW63" s="112"/>
      <c r="EXX63" s="112"/>
      <c r="EXY63" s="112"/>
      <c r="EXZ63" s="112"/>
      <c r="EYA63" s="112"/>
      <c r="EYB63" s="112"/>
      <c r="EYC63" s="112"/>
      <c r="EYD63" s="112"/>
      <c r="EYE63" s="112"/>
      <c r="EYF63" s="112"/>
      <c r="EYG63" s="112"/>
      <c r="EYH63" s="112"/>
      <c r="EYI63" s="112"/>
      <c r="EYJ63" s="112"/>
      <c r="EYK63" s="112"/>
      <c r="EYL63" s="112"/>
      <c r="EYM63" s="112"/>
      <c r="EYN63" s="112"/>
      <c r="EYO63" s="112"/>
      <c r="EYP63" s="112"/>
      <c r="EYQ63" s="112"/>
      <c r="EYR63" s="112"/>
      <c r="EYS63" s="112"/>
      <c r="EYT63" s="112"/>
      <c r="EYU63" s="112"/>
      <c r="EYV63" s="112"/>
      <c r="EYW63" s="112"/>
      <c r="EYX63" s="112"/>
      <c r="EYY63" s="112"/>
      <c r="EYZ63" s="112"/>
      <c r="EZA63" s="112"/>
      <c r="EZB63" s="112"/>
      <c r="EZC63" s="112"/>
      <c r="EZD63" s="112"/>
      <c r="EZE63" s="112"/>
      <c r="EZF63" s="112"/>
      <c r="EZG63" s="112"/>
      <c r="EZH63" s="112"/>
      <c r="EZI63" s="112"/>
      <c r="EZJ63" s="112"/>
      <c r="EZK63" s="112"/>
      <c r="EZL63" s="112"/>
      <c r="EZM63" s="112"/>
      <c r="EZN63" s="112"/>
      <c r="EZO63" s="112"/>
      <c r="EZP63" s="112"/>
      <c r="EZQ63" s="112"/>
      <c r="EZR63" s="112"/>
      <c r="EZS63" s="112"/>
      <c r="EZT63" s="112"/>
      <c r="EZU63" s="112"/>
      <c r="EZV63" s="112"/>
      <c r="EZW63" s="112"/>
      <c r="EZX63" s="112"/>
      <c r="EZY63" s="112"/>
      <c r="EZZ63" s="112"/>
      <c r="FAA63" s="112"/>
      <c r="FAB63" s="112"/>
      <c r="FAC63" s="112"/>
      <c r="FAD63" s="112"/>
      <c r="FAE63" s="112"/>
      <c r="FAF63" s="112"/>
      <c r="FAG63" s="112"/>
      <c r="FAH63" s="112"/>
      <c r="FAI63" s="112"/>
      <c r="FAJ63" s="112"/>
      <c r="FAK63" s="112"/>
      <c r="FAL63" s="112"/>
      <c r="FAM63" s="112"/>
      <c r="FAN63" s="112"/>
      <c r="FAO63" s="112"/>
      <c r="FAP63" s="112"/>
      <c r="FAQ63" s="112"/>
      <c r="FAR63" s="112"/>
      <c r="FAS63" s="112"/>
      <c r="FAT63" s="112"/>
      <c r="FAU63" s="112"/>
      <c r="FAV63" s="112"/>
      <c r="FAW63" s="112"/>
      <c r="FAX63" s="112"/>
      <c r="FAY63" s="112"/>
      <c r="FAZ63" s="112"/>
      <c r="FBA63" s="112"/>
      <c r="FBB63" s="112"/>
      <c r="FBC63" s="112"/>
      <c r="FBD63" s="112"/>
      <c r="FBE63" s="112"/>
      <c r="FBF63" s="112"/>
      <c r="FBG63" s="112"/>
      <c r="FBH63" s="112"/>
      <c r="FBI63" s="112"/>
      <c r="FBJ63" s="112"/>
      <c r="FBK63" s="112"/>
      <c r="FBL63" s="112"/>
      <c r="FBM63" s="112"/>
      <c r="FBN63" s="112"/>
      <c r="FBO63" s="112"/>
      <c r="FBP63" s="112"/>
      <c r="FBQ63" s="112"/>
      <c r="FBR63" s="112"/>
      <c r="FBS63" s="112"/>
      <c r="FBT63" s="112"/>
      <c r="FBU63" s="112"/>
      <c r="FBV63" s="112"/>
      <c r="FBW63" s="112"/>
      <c r="FBX63" s="112"/>
      <c r="FBY63" s="112"/>
      <c r="FBZ63" s="112"/>
      <c r="FCA63" s="112"/>
      <c r="FCB63" s="112"/>
      <c r="FCC63" s="112"/>
      <c r="FCD63" s="112"/>
      <c r="FCE63" s="112"/>
      <c r="FCF63" s="112"/>
      <c r="FCG63" s="112"/>
      <c r="FCH63" s="112"/>
      <c r="FCI63" s="112"/>
      <c r="FCJ63" s="112"/>
      <c r="FCK63" s="112"/>
      <c r="FCL63" s="112"/>
      <c r="FCM63" s="112"/>
      <c r="FCN63" s="112"/>
      <c r="FCO63" s="112"/>
      <c r="FCP63" s="112"/>
      <c r="FCQ63" s="112"/>
      <c r="FCR63" s="112"/>
      <c r="FCS63" s="112"/>
      <c r="FCT63" s="112"/>
      <c r="FCU63" s="112"/>
      <c r="FCV63" s="112"/>
      <c r="FCW63" s="112"/>
      <c r="FCX63" s="112"/>
      <c r="FCY63" s="112"/>
      <c r="FCZ63" s="112"/>
      <c r="FDA63" s="112"/>
      <c r="FDB63" s="112"/>
      <c r="FDC63" s="112"/>
      <c r="FDD63" s="112"/>
      <c r="FDE63" s="112"/>
      <c r="FDF63" s="112"/>
      <c r="FDG63" s="112"/>
      <c r="FDH63" s="112"/>
      <c r="FDI63" s="112"/>
      <c r="FDJ63" s="112"/>
      <c r="FDK63" s="112"/>
      <c r="FDL63" s="112"/>
      <c r="FDM63" s="112"/>
      <c r="FDN63" s="112"/>
      <c r="FDO63" s="112"/>
      <c r="FDP63" s="112"/>
      <c r="FDQ63" s="112"/>
      <c r="FDR63" s="112"/>
      <c r="FDS63" s="112"/>
      <c r="FDT63" s="112"/>
      <c r="FDU63" s="112"/>
      <c r="FDV63" s="112"/>
      <c r="FDW63" s="112"/>
      <c r="FDX63" s="112"/>
      <c r="FDY63" s="112"/>
      <c r="FDZ63" s="112"/>
      <c r="FEA63" s="112"/>
      <c r="FEB63" s="112"/>
      <c r="FEC63" s="112"/>
      <c r="FED63" s="112"/>
      <c r="FEE63" s="112"/>
      <c r="FEF63" s="112"/>
      <c r="FEG63" s="112"/>
      <c r="FEH63" s="112"/>
      <c r="FEI63" s="112"/>
      <c r="FEJ63" s="112"/>
      <c r="FEK63" s="112"/>
      <c r="FEL63" s="112"/>
      <c r="FEM63" s="112"/>
      <c r="FEN63" s="112"/>
      <c r="FEO63" s="112"/>
      <c r="FEP63" s="112"/>
      <c r="FEQ63" s="112"/>
      <c r="FER63" s="112"/>
      <c r="FES63" s="112"/>
      <c r="FET63" s="112"/>
      <c r="FEU63" s="112"/>
      <c r="FEV63" s="112"/>
      <c r="FEW63" s="112"/>
      <c r="FEX63" s="112"/>
      <c r="FEY63" s="112"/>
      <c r="FEZ63" s="112"/>
      <c r="FFA63" s="112"/>
      <c r="FFB63" s="112"/>
      <c r="FFC63" s="112"/>
      <c r="FFD63" s="112"/>
      <c r="FFE63" s="112"/>
      <c r="FFF63" s="112"/>
      <c r="FFG63" s="112"/>
      <c r="FFH63" s="112"/>
      <c r="FFI63" s="112"/>
      <c r="FFJ63" s="112"/>
      <c r="FFK63" s="112"/>
      <c r="FFL63" s="112"/>
      <c r="FFM63" s="112"/>
      <c r="FFN63" s="112"/>
      <c r="FFO63" s="112"/>
      <c r="FFP63" s="112"/>
      <c r="FFQ63" s="112"/>
      <c r="FFR63" s="112"/>
      <c r="FFS63" s="112"/>
      <c r="FFT63" s="112"/>
      <c r="FFU63" s="112"/>
      <c r="FFV63" s="112"/>
      <c r="FFW63" s="112"/>
      <c r="FFX63" s="112"/>
      <c r="FFY63" s="112"/>
      <c r="FFZ63" s="112"/>
      <c r="FGA63" s="112"/>
      <c r="FGB63" s="112"/>
      <c r="FGC63" s="112"/>
      <c r="FGD63" s="112"/>
      <c r="FGE63" s="112"/>
      <c r="FGF63" s="112"/>
      <c r="FGG63" s="112"/>
      <c r="FGH63" s="112"/>
      <c r="FGI63" s="112"/>
      <c r="FGJ63" s="112"/>
      <c r="FGK63" s="112"/>
      <c r="FGL63" s="112"/>
      <c r="FGM63" s="112"/>
      <c r="FGN63" s="112"/>
      <c r="FGO63" s="112"/>
      <c r="FGP63" s="112"/>
      <c r="FGQ63" s="112"/>
      <c r="FGR63" s="112"/>
      <c r="FGS63" s="112"/>
      <c r="FGT63" s="112"/>
      <c r="FGU63" s="112"/>
      <c r="FGV63" s="112"/>
      <c r="FGW63" s="112"/>
      <c r="FGX63" s="112"/>
      <c r="FGY63" s="112"/>
      <c r="FGZ63" s="112"/>
      <c r="FHA63" s="112"/>
      <c r="FHB63" s="112"/>
      <c r="FHC63" s="112"/>
      <c r="FHD63" s="112"/>
      <c r="FHE63" s="112"/>
      <c r="FHF63" s="112"/>
      <c r="FHG63" s="112"/>
      <c r="FHH63" s="112"/>
      <c r="FHI63" s="112"/>
      <c r="FHJ63" s="112"/>
      <c r="FHK63" s="112"/>
      <c r="FHL63" s="112"/>
      <c r="FHM63" s="112"/>
      <c r="FHN63" s="112"/>
      <c r="FHO63" s="112"/>
      <c r="FHP63" s="112"/>
      <c r="FHQ63" s="112"/>
      <c r="FHR63" s="112"/>
      <c r="FHS63" s="112"/>
      <c r="FHT63" s="112"/>
      <c r="FHU63" s="112"/>
      <c r="FHV63" s="112"/>
      <c r="FHW63" s="112"/>
      <c r="FHX63" s="112"/>
      <c r="FHY63" s="112"/>
      <c r="FHZ63" s="112"/>
      <c r="FIA63" s="112"/>
      <c r="FIB63" s="112"/>
      <c r="FIC63" s="112"/>
      <c r="FID63" s="112"/>
      <c r="FIE63" s="112"/>
      <c r="FIF63" s="112"/>
      <c r="FIG63" s="112"/>
      <c r="FIH63" s="112"/>
      <c r="FII63" s="112"/>
      <c r="FIJ63" s="112"/>
      <c r="FIK63" s="112"/>
      <c r="FIL63" s="112"/>
      <c r="FIM63" s="112"/>
      <c r="FIN63" s="112"/>
      <c r="FIO63" s="112"/>
      <c r="FIP63" s="112"/>
      <c r="FIQ63" s="112"/>
      <c r="FIR63" s="112"/>
      <c r="FIS63" s="112"/>
      <c r="FIT63" s="112"/>
      <c r="FIU63" s="112"/>
      <c r="FIV63" s="112"/>
      <c r="FIW63" s="112"/>
      <c r="FIX63" s="112"/>
      <c r="FIY63" s="112"/>
      <c r="FIZ63" s="112"/>
      <c r="FJA63" s="112"/>
      <c r="FJB63" s="112"/>
      <c r="FJC63" s="112"/>
      <c r="FJD63" s="112"/>
      <c r="FJE63" s="112"/>
      <c r="FJF63" s="112"/>
      <c r="FJG63" s="112"/>
      <c r="FJH63" s="112"/>
      <c r="FJI63" s="112"/>
      <c r="FJJ63" s="112"/>
      <c r="FJK63" s="112"/>
      <c r="FJL63" s="112"/>
      <c r="FJM63" s="112"/>
      <c r="FJN63" s="112"/>
      <c r="FJO63" s="112"/>
      <c r="FJP63" s="112"/>
      <c r="FJQ63" s="112"/>
      <c r="FJR63" s="112"/>
      <c r="FJS63" s="112"/>
      <c r="FJT63" s="112"/>
      <c r="FJU63" s="112"/>
      <c r="FJV63" s="112"/>
      <c r="FJW63" s="112"/>
      <c r="FJX63" s="112"/>
      <c r="FJY63" s="112"/>
      <c r="FJZ63" s="112"/>
      <c r="FKA63" s="112"/>
      <c r="FKB63" s="112"/>
      <c r="FKC63" s="112"/>
      <c r="FKD63" s="112"/>
      <c r="FKE63" s="112"/>
      <c r="FKF63" s="112"/>
      <c r="FKG63" s="112"/>
      <c r="FKH63" s="112"/>
      <c r="FKI63" s="112"/>
      <c r="FKJ63" s="112"/>
      <c r="FKK63" s="112"/>
      <c r="FKL63" s="112"/>
      <c r="FKM63" s="112"/>
      <c r="FKN63" s="112"/>
      <c r="FKO63" s="112"/>
      <c r="FKP63" s="112"/>
      <c r="FKQ63" s="112"/>
      <c r="FKR63" s="112"/>
      <c r="FKS63" s="112"/>
      <c r="FKT63" s="112"/>
      <c r="FKU63" s="112"/>
      <c r="FKV63" s="112"/>
      <c r="FKW63" s="112"/>
      <c r="FKX63" s="112"/>
      <c r="FKY63" s="112"/>
      <c r="FKZ63" s="112"/>
      <c r="FLA63" s="112"/>
      <c r="FLB63" s="112"/>
      <c r="FLC63" s="112"/>
      <c r="FLD63" s="112"/>
      <c r="FLE63" s="112"/>
      <c r="FLF63" s="112"/>
      <c r="FLG63" s="112"/>
      <c r="FLH63" s="112"/>
      <c r="FLI63" s="112"/>
      <c r="FLJ63" s="112"/>
      <c r="FLK63" s="112"/>
      <c r="FLL63" s="112"/>
      <c r="FLM63" s="112"/>
      <c r="FLN63" s="112"/>
      <c r="FLO63" s="112"/>
      <c r="FLP63" s="112"/>
      <c r="FLQ63" s="112"/>
      <c r="FLR63" s="112"/>
      <c r="FLS63" s="112"/>
      <c r="FLT63" s="112"/>
      <c r="FLU63" s="112"/>
      <c r="FLV63" s="112"/>
      <c r="FLW63" s="112"/>
      <c r="FLX63" s="112"/>
      <c r="FLY63" s="112"/>
      <c r="FLZ63" s="112"/>
      <c r="FMA63" s="112"/>
      <c r="FMB63" s="112"/>
      <c r="FMC63" s="112"/>
      <c r="FMD63" s="112"/>
      <c r="FME63" s="112"/>
      <c r="FMF63" s="112"/>
      <c r="FMG63" s="112"/>
      <c r="FMH63" s="112"/>
      <c r="FMI63" s="112"/>
      <c r="FMJ63" s="112"/>
      <c r="FMK63" s="112"/>
      <c r="FML63" s="112"/>
      <c r="FMM63" s="112"/>
      <c r="FMN63" s="112"/>
      <c r="FMO63" s="112"/>
      <c r="FMP63" s="112"/>
      <c r="FMQ63" s="112"/>
      <c r="FMR63" s="112"/>
      <c r="FMS63" s="112"/>
      <c r="FMT63" s="112"/>
      <c r="FMU63" s="112"/>
      <c r="FMV63" s="112"/>
      <c r="FMW63" s="112"/>
      <c r="FMX63" s="112"/>
      <c r="FMY63" s="112"/>
      <c r="FMZ63" s="112"/>
      <c r="FNA63" s="112"/>
      <c r="FNB63" s="112"/>
      <c r="FNC63" s="112"/>
      <c r="FND63" s="112"/>
      <c r="FNE63" s="112"/>
      <c r="FNF63" s="112"/>
      <c r="FNG63" s="112"/>
      <c r="FNH63" s="112"/>
      <c r="FNI63" s="112"/>
      <c r="FNJ63" s="112"/>
      <c r="FNK63" s="112"/>
      <c r="FNL63" s="112"/>
      <c r="FNM63" s="112"/>
      <c r="FNN63" s="112"/>
      <c r="FNO63" s="112"/>
      <c r="FNP63" s="112"/>
      <c r="FNQ63" s="112"/>
      <c r="FNR63" s="112"/>
      <c r="FNS63" s="112"/>
      <c r="FNT63" s="112"/>
      <c r="FNU63" s="112"/>
      <c r="FNV63" s="112"/>
      <c r="FNW63" s="112"/>
      <c r="FNX63" s="112"/>
      <c r="FNY63" s="112"/>
      <c r="FNZ63" s="112"/>
      <c r="FOA63" s="112"/>
      <c r="FOB63" s="112"/>
      <c r="FOC63" s="112"/>
      <c r="FOD63" s="112"/>
      <c r="FOE63" s="112"/>
      <c r="FOF63" s="112"/>
      <c r="FOG63" s="112"/>
      <c r="FOH63" s="112"/>
      <c r="FOI63" s="112"/>
      <c r="FOJ63" s="112"/>
      <c r="FOK63" s="112"/>
      <c r="FOL63" s="112"/>
      <c r="FOM63" s="112"/>
      <c r="FON63" s="112"/>
      <c r="FOO63" s="112"/>
      <c r="FOP63" s="112"/>
      <c r="FOQ63" s="112"/>
      <c r="FOR63" s="112"/>
      <c r="FOS63" s="112"/>
      <c r="FOT63" s="112"/>
      <c r="FOU63" s="112"/>
      <c r="FOV63" s="112"/>
      <c r="FOW63" s="112"/>
      <c r="FOX63" s="112"/>
      <c r="FOY63" s="112"/>
      <c r="FOZ63" s="112"/>
      <c r="FPA63" s="112"/>
      <c r="FPB63" s="112"/>
      <c r="FPC63" s="112"/>
      <c r="FPD63" s="112"/>
      <c r="FPE63" s="112"/>
      <c r="FPF63" s="112"/>
      <c r="FPG63" s="112"/>
      <c r="FPH63" s="112"/>
      <c r="FPI63" s="112"/>
      <c r="FPJ63" s="112"/>
      <c r="FPK63" s="112"/>
      <c r="FPL63" s="112"/>
      <c r="FPM63" s="112"/>
      <c r="FPN63" s="112"/>
      <c r="FPO63" s="112"/>
      <c r="FPP63" s="112"/>
      <c r="FPQ63" s="112"/>
      <c r="FPR63" s="112"/>
      <c r="FPS63" s="112"/>
      <c r="FPT63" s="112"/>
      <c r="FPU63" s="112"/>
      <c r="FPV63" s="112"/>
      <c r="FPW63" s="112"/>
      <c r="FPX63" s="112"/>
      <c r="FPY63" s="112"/>
      <c r="FPZ63" s="112"/>
      <c r="FQA63" s="112"/>
      <c r="FQB63" s="112"/>
      <c r="FQC63" s="112"/>
      <c r="FQD63" s="112"/>
      <c r="FQE63" s="112"/>
      <c r="FQF63" s="112"/>
      <c r="FQG63" s="112"/>
      <c r="FQH63" s="112"/>
      <c r="FQI63" s="112"/>
      <c r="FQJ63" s="112"/>
      <c r="FQK63" s="112"/>
      <c r="FQL63" s="112"/>
      <c r="FQM63" s="112"/>
      <c r="FQN63" s="112"/>
      <c r="FQO63" s="112"/>
      <c r="FQP63" s="112"/>
      <c r="FQQ63" s="112"/>
      <c r="FQR63" s="112"/>
      <c r="FQS63" s="112"/>
      <c r="FQT63" s="112"/>
      <c r="FQU63" s="112"/>
      <c r="FQV63" s="112"/>
      <c r="FQW63" s="112"/>
      <c r="FQX63" s="112"/>
      <c r="FQY63" s="112"/>
      <c r="FQZ63" s="112"/>
      <c r="FRA63" s="112"/>
      <c r="FRB63" s="112"/>
      <c r="FRC63" s="112"/>
      <c r="FRD63" s="112"/>
      <c r="FRE63" s="112"/>
      <c r="FRF63" s="112"/>
      <c r="FRG63" s="112"/>
      <c r="FRH63" s="112"/>
      <c r="FRI63" s="112"/>
      <c r="FRJ63" s="112"/>
      <c r="FRK63" s="112"/>
      <c r="FRL63" s="112"/>
      <c r="FRM63" s="112"/>
      <c r="FRN63" s="112"/>
      <c r="FRO63" s="112"/>
      <c r="FRP63" s="112"/>
      <c r="FRQ63" s="112"/>
      <c r="FRR63" s="112"/>
      <c r="FRS63" s="112"/>
      <c r="FRT63" s="112"/>
      <c r="FRU63" s="112"/>
      <c r="FRV63" s="112"/>
      <c r="FRW63" s="112"/>
      <c r="FRX63" s="112"/>
      <c r="FRY63" s="112"/>
      <c r="FRZ63" s="112"/>
      <c r="FSA63" s="112"/>
      <c r="FSB63" s="112"/>
      <c r="FSC63" s="112"/>
      <c r="FSD63" s="112"/>
      <c r="FSE63" s="112"/>
      <c r="FSF63" s="112"/>
      <c r="FSG63" s="112"/>
      <c r="FSH63" s="112"/>
      <c r="FSI63" s="112"/>
      <c r="FSJ63" s="112"/>
      <c r="FSK63" s="112"/>
      <c r="FSL63" s="112"/>
      <c r="FSM63" s="112"/>
      <c r="FSN63" s="112"/>
      <c r="FSO63" s="112"/>
      <c r="FSP63" s="112"/>
      <c r="FSQ63" s="112"/>
      <c r="FSR63" s="112"/>
      <c r="FSS63" s="112"/>
      <c r="FST63" s="112"/>
      <c r="FSU63" s="112"/>
      <c r="FSV63" s="112"/>
      <c r="FSW63" s="112"/>
      <c r="FSX63" s="112"/>
      <c r="FSY63" s="112"/>
      <c r="FSZ63" s="112"/>
      <c r="FTA63" s="112"/>
      <c r="FTB63" s="112"/>
      <c r="FTC63" s="112"/>
      <c r="FTD63" s="112"/>
      <c r="FTE63" s="112"/>
      <c r="FTF63" s="112"/>
      <c r="FTG63" s="112"/>
      <c r="FTH63" s="112"/>
      <c r="FTI63" s="112"/>
      <c r="FTJ63" s="112"/>
      <c r="FTK63" s="112"/>
      <c r="FTL63" s="112"/>
      <c r="FTM63" s="112"/>
      <c r="FTN63" s="112"/>
      <c r="FTO63" s="112"/>
      <c r="FTP63" s="112"/>
      <c r="FTQ63" s="112"/>
      <c r="FTR63" s="112"/>
      <c r="FTS63" s="112"/>
      <c r="FTT63" s="112"/>
      <c r="FTU63" s="112"/>
      <c r="FTV63" s="112"/>
      <c r="FTW63" s="112"/>
      <c r="FTX63" s="112"/>
      <c r="FTY63" s="112"/>
      <c r="FTZ63" s="112"/>
      <c r="FUA63" s="112"/>
      <c r="FUB63" s="112"/>
      <c r="FUC63" s="112"/>
      <c r="FUD63" s="112"/>
      <c r="FUE63" s="112"/>
      <c r="FUF63" s="112"/>
      <c r="FUG63" s="112"/>
      <c r="FUH63" s="112"/>
      <c r="FUI63" s="112"/>
      <c r="FUJ63" s="112"/>
      <c r="FUK63" s="112"/>
      <c r="FUL63" s="112"/>
      <c r="FUM63" s="112"/>
      <c r="FUN63" s="112"/>
      <c r="FUO63" s="112"/>
      <c r="FUP63" s="112"/>
      <c r="FUQ63" s="112"/>
      <c r="FUR63" s="112"/>
      <c r="FUS63" s="112"/>
      <c r="FUT63" s="112"/>
      <c r="FUU63" s="112"/>
      <c r="FUV63" s="112"/>
      <c r="FUW63" s="112"/>
      <c r="FUX63" s="112"/>
      <c r="FUY63" s="112"/>
      <c r="FUZ63" s="112"/>
      <c r="FVA63" s="112"/>
      <c r="FVB63" s="112"/>
      <c r="FVC63" s="112"/>
      <c r="FVD63" s="112"/>
      <c r="FVE63" s="112"/>
      <c r="FVF63" s="112"/>
      <c r="FVG63" s="112"/>
      <c r="FVH63" s="112"/>
      <c r="FVI63" s="112"/>
      <c r="FVJ63" s="112"/>
      <c r="FVK63" s="112"/>
      <c r="FVL63" s="112"/>
      <c r="FVM63" s="112"/>
      <c r="FVN63" s="112"/>
      <c r="FVO63" s="112"/>
      <c r="FVP63" s="112"/>
      <c r="FVQ63" s="112"/>
      <c r="FVR63" s="112"/>
      <c r="FVS63" s="112"/>
      <c r="FVT63" s="112"/>
      <c r="FVU63" s="112"/>
      <c r="FVV63" s="112"/>
      <c r="FVW63" s="112"/>
      <c r="FVX63" s="112"/>
      <c r="FVY63" s="112"/>
      <c r="FVZ63" s="112"/>
      <c r="FWA63" s="112"/>
      <c r="FWB63" s="112"/>
      <c r="FWC63" s="112"/>
      <c r="FWD63" s="112"/>
      <c r="FWE63" s="112"/>
      <c r="FWF63" s="112"/>
      <c r="FWG63" s="112"/>
      <c r="FWH63" s="112"/>
      <c r="FWI63" s="112"/>
      <c r="FWJ63" s="112"/>
      <c r="FWK63" s="112"/>
      <c r="FWL63" s="112"/>
      <c r="FWM63" s="112"/>
      <c r="FWN63" s="112"/>
      <c r="FWO63" s="112"/>
      <c r="FWP63" s="112"/>
      <c r="FWQ63" s="112"/>
      <c r="FWR63" s="112"/>
      <c r="FWS63" s="112"/>
      <c r="FWT63" s="112"/>
      <c r="FWU63" s="112"/>
      <c r="FWV63" s="112"/>
      <c r="FWW63" s="112"/>
      <c r="FWX63" s="112"/>
      <c r="FWY63" s="112"/>
      <c r="FWZ63" s="112"/>
      <c r="FXA63" s="112"/>
      <c r="FXB63" s="112"/>
      <c r="FXC63" s="112"/>
      <c r="FXD63" s="112"/>
      <c r="FXE63" s="112"/>
      <c r="FXF63" s="112"/>
      <c r="FXG63" s="112"/>
      <c r="FXH63" s="112"/>
      <c r="FXI63" s="112"/>
      <c r="FXJ63" s="112"/>
      <c r="FXK63" s="112"/>
      <c r="FXL63" s="112"/>
      <c r="FXM63" s="112"/>
      <c r="FXN63" s="112"/>
      <c r="FXO63" s="112"/>
      <c r="FXP63" s="112"/>
      <c r="FXQ63" s="112"/>
      <c r="FXR63" s="112"/>
      <c r="FXS63" s="112"/>
      <c r="FXT63" s="112"/>
      <c r="FXU63" s="112"/>
      <c r="FXV63" s="112"/>
      <c r="FXW63" s="112"/>
      <c r="FXX63" s="112"/>
      <c r="FXY63" s="112"/>
      <c r="FXZ63" s="112"/>
      <c r="FYA63" s="112"/>
      <c r="FYB63" s="112"/>
      <c r="FYC63" s="112"/>
      <c r="FYD63" s="112"/>
      <c r="FYE63" s="112"/>
      <c r="FYF63" s="112"/>
      <c r="FYG63" s="112"/>
      <c r="FYH63" s="112"/>
      <c r="FYI63" s="112"/>
      <c r="FYJ63" s="112"/>
      <c r="FYK63" s="112"/>
      <c r="FYL63" s="112"/>
      <c r="FYM63" s="112"/>
      <c r="FYN63" s="112"/>
      <c r="FYO63" s="112"/>
      <c r="FYP63" s="112"/>
      <c r="FYQ63" s="112"/>
      <c r="FYR63" s="112"/>
      <c r="FYS63" s="112"/>
      <c r="FYT63" s="112"/>
      <c r="FYU63" s="112"/>
      <c r="FYV63" s="112"/>
      <c r="FYW63" s="112"/>
      <c r="FYX63" s="112"/>
      <c r="FYY63" s="112"/>
      <c r="FYZ63" s="112"/>
      <c r="FZA63" s="112"/>
      <c r="FZB63" s="112"/>
      <c r="FZC63" s="112"/>
      <c r="FZD63" s="112"/>
      <c r="FZE63" s="112"/>
      <c r="FZF63" s="112"/>
      <c r="FZG63" s="112"/>
      <c r="FZH63" s="112"/>
      <c r="FZI63" s="112"/>
      <c r="FZJ63" s="112"/>
      <c r="FZK63" s="112"/>
      <c r="FZL63" s="112"/>
      <c r="FZM63" s="112"/>
      <c r="FZN63" s="112"/>
      <c r="FZO63" s="112"/>
      <c r="FZP63" s="112"/>
      <c r="FZQ63" s="112"/>
      <c r="FZR63" s="112"/>
      <c r="FZS63" s="112"/>
      <c r="FZT63" s="112"/>
      <c r="FZU63" s="112"/>
      <c r="FZV63" s="112"/>
      <c r="FZW63" s="112"/>
      <c r="FZX63" s="112"/>
      <c r="FZY63" s="112"/>
      <c r="FZZ63" s="112"/>
      <c r="GAA63" s="112"/>
      <c r="GAB63" s="112"/>
      <c r="GAC63" s="112"/>
      <c r="GAD63" s="112"/>
      <c r="GAE63" s="112"/>
      <c r="GAF63" s="112"/>
      <c r="GAG63" s="112"/>
      <c r="GAH63" s="112"/>
      <c r="GAI63" s="112"/>
      <c r="GAJ63" s="112"/>
      <c r="GAK63" s="112"/>
      <c r="GAL63" s="112"/>
      <c r="GAM63" s="112"/>
      <c r="GAN63" s="112"/>
      <c r="GAO63" s="112"/>
      <c r="GAP63" s="112"/>
      <c r="GAQ63" s="112"/>
      <c r="GAR63" s="112"/>
      <c r="GAS63" s="112"/>
      <c r="GAT63" s="112"/>
      <c r="GAU63" s="112"/>
      <c r="GAV63" s="112"/>
      <c r="GAW63" s="112"/>
      <c r="GAX63" s="112"/>
      <c r="GAY63" s="112"/>
      <c r="GAZ63" s="112"/>
      <c r="GBA63" s="112"/>
      <c r="GBB63" s="112"/>
      <c r="GBC63" s="112"/>
      <c r="GBD63" s="112"/>
      <c r="GBE63" s="112"/>
      <c r="GBF63" s="112"/>
      <c r="GBG63" s="112"/>
      <c r="GBH63" s="112"/>
      <c r="GBI63" s="112"/>
      <c r="GBJ63" s="112"/>
      <c r="GBK63" s="112"/>
      <c r="GBL63" s="112"/>
      <c r="GBM63" s="112"/>
      <c r="GBN63" s="112"/>
      <c r="GBO63" s="112"/>
      <c r="GBP63" s="112"/>
      <c r="GBQ63" s="112"/>
      <c r="GBR63" s="112"/>
      <c r="GBS63" s="112"/>
      <c r="GBT63" s="112"/>
      <c r="GBU63" s="112"/>
      <c r="GBV63" s="112"/>
      <c r="GBW63" s="112"/>
      <c r="GBX63" s="112"/>
      <c r="GBY63" s="112"/>
      <c r="GBZ63" s="112"/>
      <c r="GCA63" s="112"/>
      <c r="GCB63" s="112"/>
      <c r="GCC63" s="112"/>
      <c r="GCD63" s="112"/>
      <c r="GCE63" s="112"/>
      <c r="GCF63" s="112"/>
      <c r="GCG63" s="112"/>
      <c r="GCH63" s="112"/>
      <c r="GCI63" s="112"/>
      <c r="GCJ63" s="112"/>
      <c r="GCK63" s="112"/>
      <c r="GCL63" s="112"/>
      <c r="GCM63" s="112"/>
      <c r="GCN63" s="112"/>
      <c r="GCO63" s="112"/>
      <c r="GCP63" s="112"/>
      <c r="GCQ63" s="112"/>
      <c r="GCR63" s="112"/>
      <c r="GCS63" s="112"/>
      <c r="GCT63" s="112"/>
      <c r="GCU63" s="112"/>
      <c r="GCV63" s="112"/>
      <c r="GCW63" s="112"/>
      <c r="GCX63" s="112"/>
      <c r="GCY63" s="112"/>
      <c r="GCZ63" s="112"/>
      <c r="GDA63" s="112"/>
      <c r="GDB63" s="112"/>
      <c r="GDC63" s="112"/>
      <c r="GDD63" s="112"/>
      <c r="GDE63" s="112"/>
      <c r="GDF63" s="112"/>
      <c r="GDG63" s="112"/>
      <c r="GDH63" s="112"/>
      <c r="GDI63" s="112"/>
      <c r="GDJ63" s="112"/>
      <c r="GDK63" s="112"/>
      <c r="GDL63" s="112"/>
      <c r="GDM63" s="112"/>
      <c r="GDN63" s="112"/>
      <c r="GDO63" s="112"/>
      <c r="GDP63" s="112"/>
      <c r="GDQ63" s="112"/>
      <c r="GDR63" s="112"/>
      <c r="GDS63" s="112"/>
      <c r="GDT63" s="112"/>
      <c r="GDU63" s="112"/>
      <c r="GDV63" s="112"/>
      <c r="GDW63" s="112"/>
      <c r="GDX63" s="112"/>
      <c r="GDY63" s="112"/>
      <c r="GDZ63" s="112"/>
      <c r="GEA63" s="112"/>
      <c r="GEB63" s="112"/>
      <c r="GEC63" s="112"/>
      <c r="GED63" s="112"/>
      <c r="GEE63" s="112"/>
      <c r="GEF63" s="112"/>
      <c r="GEG63" s="112"/>
      <c r="GEH63" s="112"/>
      <c r="GEI63" s="112"/>
      <c r="GEJ63" s="112"/>
      <c r="GEK63" s="112"/>
      <c r="GEL63" s="112"/>
      <c r="GEM63" s="112"/>
      <c r="GEN63" s="112"/>
      <c r="GEO63" s="112"/>
      <c r="GEP63" s="112"/>
      <c r="GEQ63" s="112"/>
      <c r="GER63" s="112"/>
      <c r="GES63" s="112"/>
      <c r="GET63" s="112"/>
      <c r="GEU63" s="112"/>
      <c r="GEV63" s="112"/>
      <c r="GEW63" s="112"/>
      <c r="GEX63" s="112"/>
      <c r="GEY63" s="112"/>
      <c r="GEZ63" s="112"/>
      <c r="GFA63" s="112"/>
      <c r="GFB63" s="112"/>
      <c r="GFC63" s="112"/>
      <c r="GFD63" s="112"/>
      <c r="GFE63" s="112"/>
      <c r="GFF63" s="112"/>
      <c r="GFG63" s="112"/>
      <c r="GFH63" s="112"/>
      <c r="GFI63" s="112"/>
      <c r="GFJ63" s="112"/>
      <c r="GFK63" s="112"/>
      <c r="GFL63" s="112"/>
      <c r="GFM63" s="112"/>
      <c r="GFN63" s="112"/>
      <c r="GFO63" s="112"/>
      <c r="GFP63" s="112"/>
      <c r="GFQ63" s="112"/>
      <c r="GFR63" s="112"/>
      <c r="GFS63" s="112"/>
      <c r="GFT63" s="112"/>
      <c r="GFU63" s="112"/>
      <c r="GFV63" s="112"/>
      <c r="GFW63" s="112"/>
      <c r="GFX63" s="112"/>
      <c r="GFY63" s="112"/>
      <c r="GFZ63" s="112"/>
      <c r="GGA63" s="112"/>
      <c r="GGB63" s="112"/>
      <c r="GGC63" s="112"/>
      <c r="GGD63" s="112"/>
      <c r="GGE63" s="112"/>
      <c r="GGF63" s="112"/>
      <c r="GGG63" s="112"/>
      <c r="GGH63" s="112"/>
      <c r="GGI63" s="112"/>
      <c r="GGJ63" s="112"/>
      <c r="GGK63" s="112"/>
      <c r="GGL63" s="112"/>
      <c r="GGM63" s="112"/>
      <c r="GGN63" s="112"/>
      <c r="GGO63" s="112"/>
      <c r="GGP63" s="112"/>
      <c r="GGQ63" s="112"/>
      <c r="GGR63" s="112"/>
      <c r="GGS63" s="112"/>
      <c r="GGT63" s="112"/>
      <c r="GGU63" s="112"/>
      <c r="GGV63" s="112"/>
      <c r="GGW63" s="112"/>
      <c r="GGX63" s="112"/>
      <c r="GGY63" s="112"/>
      <c r="GGZ63" s="112"/>
      <c r="GHA63" s="112"/>
      <c r="GHB63" s="112"/>
      <c r="GHC63" s="112"/>
      <c r="GHD63" s="112"/>
      <c r="GHE63" s="112"/>
      <c r="GHF63" s="112"/>
      <c r="GHG63" s="112"/>
      <c r="GHH63" s="112"/>
      <c r="GHI63" s="112"/>
      <c r="GHJ63" s="112"/>
      <c r="GHK63" s="112"/>
      <c r="GHL63" s="112"/>
      <c r="GHM63" s="112"/>
      <c r="GHN63" s="112"/>
      <c r="GHO63" s="112"/>
      <c r="GHP63" s="112"/>
      <c r="GHQ63" s="112"/>
      <c r="GHR63" s="112"/>
      <c r="GHS63" s="112"/>
      <c r="GHT63" s="112"/>
      <c r="GHU63" s="112"/>
      <c r="GHV63" s="112"/>
      <c r="GHW63" s="112"/>
      <c r="GHX63" s="112"/>
      <c r="GHY63" s="112"/>
      <c r="GHZ63" s="112"/>
      <c r="GIA63" s="112"/>
      <c r="GIB63" s="112"/>
      <c r="GIC63" s="112"/>
      <c r="GID63" s="112"/>
      <c r="GIE63" s="112"/>
      <c r="GIF63" s="112"/>
      <c r="GIG63" s="112"/>
      <c r="GIH63" s="112"/>
      <c r="GII63" s="112"/>
      <c r="GIJ63" s="112"/>
      <c r="GIK63" s="112"/>
      <c r="GIL63" s="112"/>
      <c r="GIM63" s="112"/>
      <c r="GIN63" s="112"/>
      <c r="GIO63" s="112"/>
      <c r="GIP63" s="112"/>
      <c r="GIQ63" s="112"/>
      <c r="GIR63" s="112"/>
      <c r="GIS63" s="112"/>
      <c r="GIT63" s="112"/>
      <c r="GIU63" s="112"/>
      <c r="GIV63" s="112"/>
      <c r="GIW63" s="112"/>
      <c r="GIX63" s="112"/>
      <c r="GIY63" s="112"/>
      <c r="GIZ63" s="112"/>
      <c r="GJA63" s="112"/>
      <c r="GJB63" s="112"/>
      <c r="GJC63" s="112"/>
      <c r="GJD63" s="112"/>
      <c r="GJE63" s="112"/>
      <c r="GJF63" s="112"/>
      <c r="GJG63" s="112"/>
      <c r="GJH63" s="112"/>
      <c r="GJI63" s="112"/>
      <c r="GJJ63" s="112"/>
      <c r="GJK63" s="112"/>
      <c r="GJL63" s="112"/>
      <c r="GJM63" s="112"/>
      <c r="GJN63" s="112"/>
      <c r="GJO63" s="112"/>
      <c r="GJP63" s="112"/>
      <c r="GJQ63" s="112"/>
      <c r="GJR63" s="112"/>
      <c r="GJS63" s="112"/>
      <c r="GJT63" s="112"/>
      <c r="GJU63" s="112"/>
      <c r="GJV63" s="112"/>
      <c r="GJW63" s="112"/>
      <c r="GJX63" s="112"/>
      <c r="GJY63" s="112"/>
      <c r="GJZ63" s="112"/>
      <c r="GKA63" s="112"/>
      <c r="GKB63" s="112"/>
      <c r="GKC63" s="112"/>
      <c r="GKD63" s="112"/>
      <c r="GKE63" s="112"/>
      <c r="GKF63" s="112"/>
      <c r="GKG63" s="112"/>
      <c r="GKH63" s="112"/>
      <c r="GKI63" s="112"/>
      <c r="GKJ63" s="112"/>
      <c r="GKK63" s="112"/>
      <c r="GKL63" s="112"/>
      <c r="GKM63" s="112"/>
      <c r="GKN63" s="112"/>
      <c r="GKO63" s="112"/>
      <c r="GKP63" s="112"/>
      <c r="GKQ63" s="112"/>
      <c r="GKR63" s="112"/>
      <c r="GKS63" s="112"/>
      <c r="GKT63" s="112"/>
      <c r="GKU63" s="112"/>
      <c r="GKV63" s="112"/>
      <c r="GKW63" s="112"/>
      <c r="GKX63" s="112"/>
      <c r="GKY63" s="112"/>
      <c r="GKZ63" s="112"/>
      <c r="GLA63" s="112"/>
      <c r="GLB63" s="112"/>
      <c r="GLC63" s="112"/>
      <c r="GLD63" s="112"/>
      <c r="GLE63" s="112"/>
      <c r="GLF63" s="112"/>
      <c r="GLG63" s="112"/>
      <c r="GLH63" s="112"/>
      <c r="GLI63" s="112"/>
      <c r="GLJ63" s="112"/>
      <c r="GLK63" s="112"/>
      <c r="GLL63" s="112"/>
      <c r="GLM63" s="112"/>
      <c r="GLN63" s="112"/>
      <c r="GLO63" s="112"/>
      <c r="GLP63" s="112"/>
      <c r="GLQ63" s="112"/>
      <c r="GLR63" s="112"/>
      <c r="GLS63" s="112"/>
      <c r="GLT63" s="112"/>
      <c r="GLU63" s="112"/>
      <c r="GLV63" s="112"/>
      <c r="GLW63" s="112"/>
      <c r="GLX63" s="112"/>
      <c r="GLY63" s="112"/>
      <c r="GLZ63" s="112"/>
      <c r="GMA63" s="112"/>
      <c r="GMB63" s="112"/>
      <c r="GMC63" s="112"/>
      <c r="GMD63" s="112"/>
      <c r="GME63" s="112"/>
      <c r="GMF63" s="112"/>
      <c r="GMG63" s="112"/>
      <c r="GMH63" s="112"/>
      <c r="GMI63" s="112"/>
      <c r="GMJ63" s="112"/>
      <c r="GMK63" s="112"/>
      <c r="GML63" s="112"/>
      <c r="GMM63" s="112"/>
      <c r="GMN63" s="112"/>
      <c r="GMO63" s="112"/>
      <c r="GMP63" s="112"/>
      <c r="GMQ63" s="112"/>
      <c r="GMR63" s="112"/>
      <c r="GMS63" s="112"/>
      <c r="GMT63" s="112"/>
      <c r="GMU63" s="112"/>
      <c r="GMV63" s="112"/>
      <c r="GMW63" s="112"/>
      <c r="GMX63" s="112"/>
      <c r="GMY63" s="112"/>
      <c r="GMZ63" s="112"/>
      <c r="GNA63" s="112"/>
      <c r="GNB63" s="112"/>
      <c r="GNC63" s="112"/>
      <c r="GND63" s="112"/>
      <c r="GNE63" s="112"/>
      <c r="GNF63" s="112"/>
      <c r="GNG63" s="112"/>
      <c r="GNH63" s="112"/>
      <c r="GNI63" s="112"/>
      <c r="GNJ63" s="112"/>
      <c r="GNK63" s="112"/>
      <c r="GNL63" s="112"/>
      <c r="GNM63" s="112"/>
      <c r="GNN63" s="112"/>
      <c r="GNO63" s="112"/>
      <c r="GNP63" s="112"/>
      <c r="GNQ63" s="112"/>
      <c r="GNR63" s="112"/>
      <c r="GNS63" s="112"/>
      <c r="GNT63" s="112"/>
      <c r="GNU63" s="112"/>
      <c r="GNV63" s="112"/>
      <c r="GNW63" s="112"/>
      <c r="GNX63" s="112"/>
      <c r="GNY63" s="112"/>
      <c r="GNZ63" s="112"/>
      <c r="GOA63" s="112"/>
      <c r="GOB63" s="112"/>
      <c r="GOC63" s="112"/>
      <c r="GOD63" s="112"/>
      <c r="GOE63" s="112"/>
      <c r="GOF63" s="112"/>
      <c r="GOG63" s="112"/>
      <c r="GOH63" s="112"/>
      <c r="GOI63" s="112"/>
      <c r="GOJ63" s="112"/>
      <c r="GOK63" s="112"/>
      <c r="GOL63" s="112"/>
      <c r="GOM63" s="112"/>
      <c r="GON63" s="112"/>
      <c r="GOO63" s="112"/>
      <c r="GOP63" s="112"/>
      <c r="GOQ63" s="112"/>
      <c r="GOR63" s="112"/>
      <c r="GOS63" s="112"/>
      <c r="GOT63" s="112"/>
      <c r="GOU63" s="112"/>
      <c r="GOV63" s="112"/>
      <c r="GOW63" s="112"/>
      <c r="GOX63" s="112"/>
      <c r="GOY63" s="112"/>
      <c r="GOZ63" s="112"/>
      <c r="GPA63" s="112"/>
      <c r="GPB63" s="112"/>
      <c r="GPC63" s="112"/>
      <c r="GPD63" s="112"/>
      <c r="GPE63" s="112"/>
      <c r="GPF63" s="112"/>
      <c r="GPG63" s="112"/>
      <c r="GPH63" s="112"/>
      <c r="GPI63" s="112"/>
      <c r="GPJ63" s="112"/>
      <c r="GPK63" s="112"/>
      <c r="GPL63" s="112"/>
      <c r="GPM63" s="112"/>
      <c r="GPN63" s="112"/>
      <c r="GPO63" s="112"/>
      <c r="GPP63" s="112"/>
      <c r="GPQ63" s="112"/>
      <c r="GPR63" s="112"/>
      <c r="GPS63" s="112"/>
      <c r="GPT63" s="112"/>
      <c r="GPU63" s="112"/>
      <c r="GPV63" s="112"/>
      <c r="GPW63" s="112"/>
      <c r="GPX63" s="112"/>
      <c r="GPY63" s="112"/>
      <c r="GPZ63" s="112"/>
      <c r="GQA63" s="112"/>
      <c r="GQB63" s="112"/>
      <c r="GQC63" s="112"/>
      <c r="GQD63" s="112"/>
      <c r="GQE63" s="112"/>
      <c r="GQF63" s="112"/>
      <c r="GQG63" s="112"/>
      <c r="GQH63" s="112"/>
      <c r="GQI63" s="112"/>
      <c r="GQJ63" s="112"/>
      <c r="GQK63" s="112"/>
      <c r="GQL63" s="112"/>
      <c r="GQM63" s="112"/>
      <c r="GQN63" s="112"/>
      <c r="GQO63" s="112"/>
      <c r="GQP63" s="112"/>
      <c r="GQQ63" s="112"/>
      <c r="GQR63" s="112"/>
      <c r="GQS63" s="112"/>
      <c r="GQT63" s="112"/>
      <c r="GQU63" s="112"/>
      <c r="GQV63" s="112"/>
      <c r="GQW63" s="112"/>
      <c r="GQX63" s="112"/>
      <c r="GQY63" s="112"/>
      <c r="GQZ63" s="112"/>
      <c r="GRA63" s="112"/>
      <c r="GRB63" s="112"/>
      <c r="GRC63" s="112"/>
      <c r="GRD63" s="112"/>
      <c r="GRE63" s="112"/>
      <c r="GRF63" s="112"/>
      <c r="GRG63" s="112"/>
      <c r="GRH63" s="112"/>
      <c r="GRI63" s="112"/>
      <c r="GRJ63" s="112"/>
      <c r="GRK63" s="112"/>
      <c r="GRL63" s="112"/>
      <c r="GRM63" s="112"/>
      <c r="GRN63" s="112"/>
      <c r="GRO63" s="112"/>
      <c r="GRP63" s="112"/>
      <c r="GRQ63" s="112"/>
      <c r="GRR63" s="112"/>
      <c r="GRS63" s="112"/>
      <c r="GRT63" s="112"/>
      <c r="GRU63" s="112"/>
      <c r="GRV63" s="112"/>
      <c r="GRW63" s="112"/>
      <c r="GRX63" s="112"/>
      <c r="GRY63" s="112"/>
      <c r="GRZ63" s="112"/>
      <c r="GSA63" s="112"/>
      <c r="GSB63" s="112"/>
      <c r="GSC63" s="112"/>
      <c r="GSD63" s="112"/>
      <c r="GSE63" s="112"/>
      <c r="GSF63" s="112"/>
      <c r="GSG63" s="112"/>
      <c r="GSH63" s="112"/>
      <c r="GSI63" s="112"/>
      <c r="GSJ63" s="112"/>
      <c r="GSK63" s="112"/>
      <c r="GSL63" s="112"/>
      <c r="GSM63" s="112"/>
      <c r="GSN63" s="112"/>
      <c r="GSO63" s="112"/>
      <c r="GSP63" s="112"/>
      <c r="GSQ63" s="112"/>
      <c r="GSR63" s="112"/>
      <c r="GSS63" s="112"/>
      <c r="GST63" s="112"/>
      <c r="GSU63" s="112"/>
      <c r="GSV63" s="112"/>
      <c r="GSW63" s="112"/>
      <c r="GSX63" s="112"/>
      <c r="GSY63" s="112"/>
      <c r="GSZ63" s="112"/>
      <c r="GTA63" s="112"/>
      <c r="GTB63" s="112"/>
      <c r="GTC63" s="112"/>
      <c r="GTD63" s="112"/>
      <c r="GTE63" s="112"/>
      <c r="GTF63" s="112"/>
      <c r="GTG63" s="112"/>
      <c r="GTH63" s="112"/>
      <c r="GTI63" s="112"/>
      <c r="GTJ63" s="112"/>
      <c r="GTK63" s="112"/>
      <c r="GTL63" s="112"/>
      <c r="GTM63" s="112"/>
      <c r="GTN63" s="112"/>
      <c r="GTO63" s="112"/>
      <c r="GTP63" s="112"/>
      <c r="GTQ63" s="112"/>
      <c r="GTR63" s="112"/>
      <c r="GTS63" s="112"/>
      <c r="GTT63" s="112"/>
      <c r="GTU63" s="112"/>
      <c r="GTV63" s="112"/>
      <c r="GTW63" s="112"/>
      <c r="GTX63" s="112"/>
      <c r="GTY63" s="112"/>
      <c r="GTZ63" s="112"/>
      <c r="GUA63" s="112"/>
      <c r="GUB63" s="112"/>
      <c r="GUC63" s="112"/>
      <c r="GUD63" s="112"/>
      <c r="GUE63" s="112"/>
      <c r="GUF63" s="112"/>
      <c r="GUG63" s="112"/>
      <c r="GUH63" s="112"/>
      <c r="GUI63" s="112"/>
      <c r="GUJ63" s="112"/>
      <c r="GUK63" s="112"/>
      <c r="GUL63" s="112"/>
      <c r="GUM63" s="112"/>
      <c r="GUN63" s="112"/>
      <c r="GUO63" s="112"/>
      <c r="GUP63" s="112"/>
      <c r="GUQ63" s="112"/>
      <c r="GUR63" s="112"/>
      <c r="GUS63" s="112"/>
      <c r="GUT63" s="112"/>
      <c r="GUU63" s="112"/>
      <c r="GUV63" s="112"/>
      <c r="GUW63" s="112"/>
      <c r="GUX63" s="112"/>
      <c r="GUY63" s="112"/>
      <c r="GUZ63" s="112"/>
      <c r="GVA63" s="112"/>
      <c r="GVB63" s="112"/>
      <c r="GVC63" s="112"/>
      <c r="GVD63" s="112"/>
      <c r="GVE63" s="112"/>
      <c r="GVF63" s="112"/>
      <c r="GVG63" s="112"/>
      <c r="GVH63" s="112"/>
      <c r="GVI63" s="112"/>
      <c r="GVJ63" s="112"/>
      <c r="GVK63" s="112"/>
      <c r="GVL63" s="112"/>
      <c r="GVM63" s="112"/>
      <c r="GVN63" s="112"/>
      <c r="GVO63" s="112"/>
      <c r="GVP63" s="112"/>
      <c r="GVQ63" s="112"/>
      <c r="GVR63" s="112"/>
      <c r="GVS63" s="112"/>
      <c r="GVT63" s="112"/>
      <c r="GVU63" s="112"/>
      <c r="GVV63" s="112"/>
      <c r="GVW63" s="112"/>
      <c r="GVX63" s="112"/>
      <c r="GVY63" s="112"/>
      <c r="GVZ63" s="112"/>
      <c r="GWA63" s="112"/>
      <c r="GWB63" s="112"/>
      <c r="GWC63" s="112"/>
      <c r="GWD63" s="112"/>
      <c r="GWE63" s="112"/>
      <c r="GWF63" s="112"/>
      <c r="GWG63" s="112"/>
      <c r="GWH63" s="112"/>
      <c r="GWI63" s="112"/>
      <c r="GWJ63" s="112"/>
      <c r="GWK63" s="112"/>
      <c r="GWL63" s="112"/>
      <c r="GWM63" s="112"/>
      <c r="GWN63" s="112"/>
      <c r="GWO63" s="112"/>
      <c r="GWP63" s="112"/>
      <c r="GWQ63" s="112"/>
      <c r="GWR63" s="112"/>
      <c r="GWS63" s="112"/>
      <c r="GWT63" s="112"/>
      <c r="GWU63" s="112"/>
      <c r="GWV63" s="112"/>
      <c r="GWW63" s="112"/>
      <c r="GWX63" s="112"/>
      <c r="GWY63" s="112"/>
      <c r="GWZ63" s="112"/>
      <c r="GXA63" s="112"/>
      <c r="GXB63" s="112"/>
      <c r="GXC63" s="112"/>
      <c r="GXD63" s="112"/>
      <c r="GXE63" s="112"/>
      <c r="GXF63" s="112"/>
      <c r="GXG63" s="112"/>
      <c r="GXH63" s="112"/>
      <c r="GXI63" s="112"/>
      <c r="GXJ63" s="112"/>
      <c r="GXK63" s="112"/>
      <c r="GXL63" s="112"/>
      <c r="GXM63" s="112"/>
      <c r="GXN63" s="112"/>
      <c r="GXO63" s="112"/>
      <c r="GXP63" s="112"/>
      <c r="GXQ63" s="112"/>
      <c r="GXR63" s="112"/>
      <c r="GXS63" s="112"/>
      <c r="GXT63" s="112"/>
      <c r="GXU63" s="112"/>
      <c r="GXV63" s="112"/>
      <c r="GXW63" s="112"/>
      <c r="GXX63" s="112"/>
      <c r="GXY63" s="112"/>
      <c r="GXZ63" s="112"/>
      <c r="GYA63" s="112"/>
      <c r="GYB63" s="112"/>
      <c r="GYC63" s="112"/>
      <c r="GYD63" s="112"/>
      <c r="GYE63" s="112"/>
      <c r="GYF63" s="112"/>
      <c r="GYG63" s="112"/>
      <c r="GYH63" s="112"/>
      <c r="GYI63" s="112"/>
      <c r="GYJ63" s="112"/>
      <c r="GYK63" s="112"/>
      <c r="GYL63" s="112"/>
      <c r="GYM63" s="112"/>
      <c r="GYN63" s="112"/>
      <c r="GYO63" s="112"/>
      <c r="GYP63" s="112"/>
      <c r="GYQ63" s="112"/>
      <c r="GYR63" s="112"/>
      <c r="GYS63" s="112"/>
      <c r="GYT63" s="112"/>
      <c r="GYU63" s="112"/>
      <c r="GYV63" s="112"/>
      <c r="GYW63" s="112"/>
      <c r="GYX63" s="112"/>
      <c r="GYY63" s="112"/>
      <c r="GYZ63" s="112"/>
      <c r="GZA63" s="112"/>
      <c r="GZB63" s="112"/>
      <c r="GZC63" s="112"/>
      <c r="GZD63" s="112"/>
      <c r="GZE63" s="112"/>
      <c r="GZF63" s="112"/>
      <c r="GZG63" s="112"/>
      <c r="GZH63" s="112"/>
      <c r="GZI63" s="112"/>
      <c r="GZJ63" s="112"/>
      <c r="GZK63" s="112"/>
      <c r="GZL63" s="112"/>
      <c r="GZM63" s="112"/>
      <c r="GZN63" s="112"/>
      <c r="GZO63" s="112"/>
      <c r="GZP63" s="112"/>
      <c r="GZQ63" s="112"/>
      <c r="GZR63" s="112"/>
      <c r="GZS63" s="112"/>
      <c r="GZT63" s="112"/>
      <c r="GZU63" s="112"/>
      <c r="GZV63" s="112"/>
      <c r="GZW63" s="112"/>
      <c r="GZX63" s="112"/>
      <c r="GZY63" s="112"/>
      <c r="GZZ63" s="112"/>
      <c r="HAA63" s="112"/>
      <c r="HAB63" s="112"/>
      <c r="HAC63" s="112"/>
      <c r="HAD63" s="112"/>
      <c r="HAE63" s="112"/>
      <c r="HAF63" s="112"/>
      <c r="HAG63" s="112"/>
      <c r="HAH63" s="112"/>
      <c r="HAI63" s="112"/>
      <c r="HAJ63" s="112"/>
      <c r="HAK63" s="112"/>
      <c r="HAL63" s="112"/>
      <c r="HAM63" s="112"/>
      <c r="HAN63" s="112"/>
      <c r="HAO63" s="112"/>
      <c r="HAP63" s="112"/>
      <c r="HAQ63" s="112"/>
      <c r="HAR63" s="112"/>
      <c r="HAS63" s="112"/>
      <c r="HAT63" s="112"/>
      <c r="HAU63" s="112"/>
      <c r="HAV63" s="112"/>
      <c r="HAW63" s="112"/>
      <c r="HAX63" s="112"/>
      <c r="HAY63" s="112"/>
      <c r="HAZ63" s="112"/>
      <c r="HBA63" s="112"/>
      <c r="HBB63" s="112"/>
      <c r="HBC63" s="112"/>
      <c r="HBD63" s="112"/>
      <c r="HBE63" s="112"/>
      <c r="HBF63" s="112"/>
      <c r="HBG63" s="112"/>
      <c r="HBH63" s="112"/>
      <c r="HBI63" s="112"/>
      <c r="HBJ63" s="112"/>
      <c r="HBK63" s="112"/>
      <c r="HBL63" s="112"/>
      <c r="HBM63" s="112"/>
      <c r="HBN63" s="112"/>
      <c r="HBO63" s="112"/>
      <c r="HBP63" s="112"/>
      <c r="HBQ63" s="112"/>
      <c r="HBR63" s="112"/>
      <c r="HBS63" s="112"/>
      <c r="HBT63" s="112"/>
      <c r="HBU63" s="112"/>
      <c r="HBV63" s="112"/>
      <c r="HBW63" s="112"/>
      <c r="HBX63" s="112"/>
      <c r="HBY63" s="112"/>
      <c r="HBZ63" s="112"/>
      <c r="HCA63" s="112"/>
      <c r="HCB63" s="112"/>
      <c r="HCC63" s="112"/>
      <c r="HCD63" s="112"/>
      <c r="HCE63" s="112"/>
      <c r="HCF63" s="112"/>
      <c r="HCG63" s="112"/>
      <c r="HCH63" s="112"/>
      <c r="HCI63" s="112"/>
      <c r="HCJ63" s="112"/>
      <c r="HCK63" s="112"/>
      <c r="HCL63" s="112"/>
      <c r="HCM63" s="112"/>
      <c r="HCN63" s="112"/>
      <c r="HCO63" s="112"/>
      <c r="HCP63" s="112"/>
      <c r="HCQ63" s="112"/>
      <c r="HCR63" s="112"/>
      <c r="HCS63" s="112"/>
      <c r="HCT63" s="112"/>
      <c r="HCU63" s="112"/>
      <c r="HCV63" s="112"/>
      <c r="HCW63" s="112"/>
      <c r="HCX63" s="112"/>
      <c r="HCY63" s="112"/>
      <c r="HCZ63" s="112"/>
      <c r="HDA63" s="112"/>
      <c r="HDB63" s="112"/>
      <c r="HDC63" s="112"/>
      <c r="HDD63" s="112"/>
      <c r="HDE63" s="112"/>
      <c r="HDF63" s="112"/>
      <c r="HDG63" s="112"/>
      <c r="HDH63" s="112"/>
      <c r="HDI63" s="112"/>
      <c r="HDJ63" s="112"/>
      <c r="HDK63" s="112"/>
      <c r="HDL63" s="112"/>
      <c r="HDM63" s="112"/>
      <c r="HDN63" s="112"/>
      <c r="HDO63" s="112"/>
      <c r="HDP63" s="112"/>
      <c r="HDQ63" s="112"/>
      <c r="HDR63" s="112"/>
      <c r="HDS63" s="112"/>
      <c r="HDT63" s="112"/>
      <c r="HDU63" s="112"/>
      <c r="HDV63" s="112"/>
      <c r="HDW63" s="112"/>
      <c r="HDX63" s="112"/>
      <c r="HDY63" s="112"/>
      <c r="HDZ63" s="112"/>
      <c r="HEA63" s="112"/>
      <c r="HEB63" s="112"/>
      <c r="HEC63" s="112"/>
      <c r="HED63" s="112"/>
      <c r="HEE63" s="112"/>
      <c r="HEF63" s="112"/>
      <c r="HEG63" s="112"/>
      <c r="HEH63" s="112"/>
      <c r="HEI63" s="112"/>
      <c r="HEJ63" s="112"/>
      <c r="HEK63" s="112"/>
      <c r="HEL63" s="112"/>
      <c r="HEM63" s="112"/>
      <c r="HEN63" s="112"/>
      <c r="HEO63" s="112"/>
      <c r="HEP63" s="112"/>
      <c r="HEQ63" s="112"/>
      <c r="HER63" s="112"/>
      <c r="HES63" s="112"/>
      <c r="HET63" s="112"/>
      <c r="HEU63" s="112"/>
      <c r="HEV63" s="112"/>
      <c r="HEW63" s="112"/>
      <c r="HEX63" s="112"/>
      <c r="HEY63" s="112"/>
      <c r="HEZ63" s="112"/>
      <c r="HFA63" s="112"/>
      <c r="HFB63" s="112"/>
      <c r="HFC63" s="112"/>
      <c r="HFD63" s="112"/>
      <c r="HFE63" s="112"/>
      <c r="HFF63" s="112"/>
      <c r="HFG63" s="112"/>
      <c r="HFH63" s="112"/>
      <c r="HFI63" s="112"/>
      <c r="HFJ63" s="112"/>
      <c r="HFK63" s="112"/>
      <c r="HFL63" s="112"/>
      <c r="HFM63" s="112"/>
      <c r="HFN63" s="112"/>
      <c r="HFO63" s="112"/>
      <c r="HFP63" s="112"/>
      <c r="HFQ63" s="112"/>
      <c r="HFR63" s="112"/>
      <c r="HFS63" s="112"/>
      <c r="HFT63" s="112"/>
      <c r="HFU63" s="112"/>
      <c r="HFV63" s="112"/>
      <c r="HFW63" s="112"/>
      <c r="HFX63" s="112"/>
      <c r="HFY63" s="112"/>
      <c r="HFZ63" s="112"/>
      <c r="HGA63" s="112"/>
      <c r="HGB63" s="112"/>
      <c r="HGC63" s="112"/>
      <c r="HGD63" s="112"/>
      <c r="HGE63" s="112"/>
      <c r="HGF63" s="112"/>
      <c r="HGG63" s="112"/>
      <c r="HGH63" s="112"/>
      <c r="HGI63" s="112"/>
      <c r="HGJ63" s="112"/>
      <c r="HGK63" s="112"/>
      <c r="HGL63" s="112"/>
      <c r="HGM63" s="112"/>
      <c r="HGN63" s="112"/>
      <c r="HGO63" s="112"/>
      <c r="HGP63" s="112"/>
      <c r="HGQ63" s="112"/>
      <c r="HGR63" s="112"/>
      <c r="HGS63" s="112"/>
      <c r="HGT63" s="112"/>
      <c r="HGU63" s="112"/>
      <c r="HGV63" s="112"/>
      <c r="HGW63" s="112"/>
      <c r="HGX63" s="112"/>
      <c r="HGY63" s="112"/>
      <c r="HGZ63" s="112"/>
      <c r="HHA63" s="112"/>
      <c r="HHB63" s="112"/>
      <c r="HHC63" s="112"/>
      <c r="HHD63" s="112"/>
      <c r="HHE63" s="112"/>
      <c r="HHF63" s="112"/>
      <c r="HHG63" s="112"/>
      <c r="HHH63" s="112"/>
      <c r="HHI63" s="112"/>
      <c r="HHJ63" s="112"/>
      <c r="HHK63" s="112"/>
      <c r="HHL63" s="112"/>
      <c r="HHM63" s="112"/>
      <c r="HHN63" s="112"/>
      <c r="HHO63" s="112"/>
      <c r="HHP63" s="112"/>
      <c r="HHQ63" s="112"/>
      <c r="HHR63" s="112"/>
      <c r="HHS63" s="112"/>
      <c r="HHT63" s="112"/>
      <c r="HHU63" s="112"/>
      <c r="HHV63" s="112"/>
      <c r="HHW63" s="112"/>
      <c r="HHX63" s="112"/>
      <c r="HHY63" s="112"/>
      <c r="HHZ63" s="112"/>
      <c r="HIA63" s="112"/>
      <c r="HIB63" s="112"/>
      <c r="HIC63" s="112"/>
      <c r="HID63" s="112"/>
      <c r="HIE63" s="112"/>
      <c r="HIF63" s="112"/>
      <c r="HIG63" s="112"/>
      <c r="HIH63" s="112"/>
      <c r="HII63" s="112"/>
      <c r="HIJ63" s="112"/>
      <c r="HIK63" s="112"/>
      <c r="HIL63" s="112"/>
      <c r="HIM63" s="112"/>
      <c r="HIN63" s="112"/>
      <c r="HIO63" s="112"/>
      <c r="HIP63" s="112"/>
      <c r="HIQ63" s="112"/>
      <c r="HIR63" s="112"/>
      <c r="HIS63" s="112"/>
      <c r="HIT63" s="112"/>
      <c r="HIU63" s="112"/>
      <c r="HIV63" s="112"/>
      <c r="HIW63" s="112"/>
      <c r="HIX63" s="112"/>
      <c r="HIY63" s="112"/>
      <c r="HIZ63" s="112"/>
      <c r="HJA63" s="112"/>
      <c r="HJB63" s="112"/>
      <c r="HJC63" s="112"/>
      <c r="HJD63" s="112"/>
      <c r="HJE63" s="112"/>
      <c r="HJF63" s="112"/>
      <c r="HJG63" s="112"/>
      <c r="HJH63" s="112"/>
      <c r="HJI63" s="112"/>
      <c r="HJJ63" s="112"/>
      <c r="HJK63" s="112"/>
      <c r="HJL63" s="112"/>
      <c r="HJM63" s="112"/>
      <c r="HJN63" s="112"/>
      <c r="HJO63" s="112"/>
      <c r="HJP63" s="112"/>
      <c r="HJQ63" s="112"/>
      <c r="HJR63" s="112"/>
      <c r="HJS63" s="112"/>
      <c r="HJT63" s="112"/>
      <c r="HJU63" s="112"/>
      <c r="HJV63" s="112"/>
      <c r="HJW63" s="112"/>
      <c r="HJX63" s="112"/>
      <c r="HJY63" s="112"/>
      <c r="HJZ63" s="112"/>
      <c r="HKA63" s="112"/>
      <c r="HKB63" s="112"/>
      <c r="HKC63" s="112"/>
      <c r="HKD63" s="112"/>
      <c r="HKE63" s="112"/>
      <c r="HKF63" s="112"/>
      <c r="HKG63" s="112"/>
      <c r="HKH63" s="112"/>
      <c r="HKI63" s="112"/>
      <c r="HKJ63" s="112"/>
      <c r="HKK63" s="112"/>
      <c r="HKL63" s="112"/>
      <c r="HKM63" s="112"/>
      <c r="HKN63" s="112"/>
      <c r="HKO63" s="112"/>
      <c r="HKP63" s="112"/>
      <c r="HKQ63" s="112"/>
      <c r="HKR63" s="112"/>
      <c r="HKS63" s="112"/>
      <c r="HKT63" s="112"/>
      <c r="HKU63" s="112"/>
      <c r="HKV63" s="112"/>
      <c r="HKW63" s="112"/>
      <c r="HKX63" s="112"/>
      <c r="HKY63" s="112"/>
      <c r="HKZ63" s="112"/>
      <c r="HLA63" s="112"/>
      <c r="HLB63" s="112"/>
      <c r="HLC63" s="112"/>
      <c r="HLD63" s="112"/>
      <c r="HLE63" s="112"/>
      <c r="HLF63" s="112"/>
      <c r="HLG63" s="112"/>
      <c r="HLH63" s="112"/>
      <c r="HLI63" s="112"/>
      <c r="HLJ63" s="112"/>
      <c r="HLK63" s="112"/>
      <c r="HLL63" s="112"/>
      <c r="HLM63" s="112"/>
      <c r="HLN63" s="112"/>
      <c r="HLO63" s="112"/>
      <c r="HLP63" s="112"/>
      <c r="HLQ63" s="112"/>
      <c r="HLR63" s="112"/>
      <c r="HLS63" s="112"/>
      <c r="HLT63" s="112"/>
      <c r="HLU63" s="112"/>
      <c r="HLV63" s="112"/>
      <c r="HLW63" s="112"/>
      <c r="HLX63" s="112"/>
      <c r="HLY63" s="112"/>
      <c r="HLZ63" s="112"/>
      <c r="HMA63" s="112"/>
      <c r="HMB63" s="112"/>
      <c r="HMC63" s="112"/>
      <c r="HMD63" s="112"/>
      <c r="HME63" s="112"/>
      <c r="HMF63" s="112"/>
      <c r="HMG63" s="112"/>
      <c r="HMH63" s="112"/>
      <c r="HMI63" s="112"/>
      <c r="HMJ63" s="112"/>
      <c r="HMK63" s="112"/>
      <c r="HML63" s="112"/>
      <c r="HMM63" s="112"/>
      <c r="HMN63" s="112"/>
      <c r="HMO63" s="112"/>
      <c r="HMP63" s="112"/>
      <c r="HMQ63" s="112"/>
      <c r="HMR63" s="112"/>
      <c r="HMS63" s="112"/>
      <c r="HMT63" s="112"/>
      <c r="HMU63" s="112"/>
      <c r="HMV63" s="112"/>
      <c r="HMW63" s="112"/>
      <c r="HMX63" s="112"/>
      <c r="HMY63" s="112"/>
      <c r="HMZ63" s="112"/>
      <c r="HNA63" s="112"/>
      <c r="HNB63" s="112"/>
      <c r="HNC63" s="112"/>
      <c r="HND63" s="112"/>
      <c r="HNE63" s="112"/>
      <c r="HNF63" s="112"/>
      <c r="HNG63" s="112"/>
      <c r="HNH63" s="112"/>
      <c r="HNI63" s="112"/>
      <c r="HNJ63" s="112"/>
      <c r="HNK63" s="112"/>
      <c r="HNL63" s="112"/>
      <c r="HNM63" s="112"/>
      <c r="HNN63" s="112"/>
      <c r="HNO63" s="112"/>
      <c r="HNP63" s="112"/>
      <c r="HNQ63" s="112"/>
      <c r="HNR63" s="112"/>
      <c r="HNS63" s="112"/>
      <c r="HNT63" s="112"/>
      <c r="HNU63" s="112"/>
      <c r="HNV63" s="112"/>
      <c r="HNW63" s="112"/>
      <c r="HNX63" s="112"/>
      <c r="HNY63" s="112"/>
      <c r="HNZ63" s="112"/>
      <c r="HOA63" s="112"/>
      <c r="HOB63" s="112"/>
      <c r="HOC63" s="112"/>
      <c r="HOD63" s="112"/>
      <c r="HOE63" s="112"/>
      <c r="HOF63" s="112"/>
      <c r="HOG63" s="112"/>
      <c r="HOH63" s="112"/>
      <c r="HOI63" s="112"/>
      <c r="HOJ63" s="112"/>
      <c r="HOK63" s="112"/>
      <c r="HOL63" s="112"/>
      <c r="HOM63" s="112"/>
      <c r="HON63" s="112"/>
      <c r="HOO63" s="112"/>
      <c r="HOP63" s="112"/>
      <c r="HOQ63" s="112"/>
      <c r="HOR63" s="112"/>
      <c r="HOS63" s="112"/>
      <c r="HOT63" s="112"/>
      <c r="HOU63" s="112"/>
      <c r="HOV63" s="112"/>
      <c r="HOW63" s="112"/>
      <c r="HOX63" s="112"/>
      <c r="HOY63" s="112"/>
      <c r="HOZ63" s="112"/>
      <c r="HPA63" s="112"/>
      <c r="HPB63" s="112"/>
      <c r="HPC63" s="112"/>
      <c r="HPD63" s="112"/>
      <c r="HPE63" s="112"/>
      <c r="HPF63" s="112"/>
      <c r="HPG63" s="112"/>
      <c r="HPH63" s="112"/>
      <c r="HPI63" s="112"/>
      <c r="HPJ63" s="112"/>
      <c r="HPK63" s="112"/>
      <c r="HPL63" s="112"/>
      <c r="HPM63" s="112"/>
      <c r="HPN63" s="112"/>
      <c r="HPO63" s="112"/>
      <c r="HPP63" s="112"/>
      <c r="HPQ63" s="112"/>
      <c r="HPR63" s="112"/>
      <c r="HPS63" s="112"/>
      <c r="HPT63" s="112"/>
      <c r="HPU63" s="112"/>
      <c r="HPV63" s="112"/>
      <c r="HPW63" s="112"/>
      <c r="HPX63" s="112"/>
      <c r="HPY63" s="112"/>
      <c r="HPZ63" s="112"/>
      <c r="HQA63" s="112"/>
      <c r="HQB63" s="112"/>
      <c r="HQC63" s="112"/>
      <c r="HQD63" s="112"/>
      <c r="HQE63" s="112"/>
      <c r="HQF63" s="112"/>
      <c r="HQG63" s="112"/>
      <c r="HQH63" s="112"/>
      <c r="HQI63" s="112"/>
      <c r="HQJ63" s="112"/>
      <c r="HQK63" s="112"/>
      <c r="HQL63" s="112"/>
      <c r="HQM63" s="112"/>
      <c r="HQN63" s="112"/>
      <c r="HQO63" s="112"/>
      <c r="HQP63" s="112"/>
      <c r="HQQ63" s="112"/>
      <c r="HQR63" s="112"/>
      <c r="HQS63" s="112"/>
      <c r="HQT63" s="112"/>
      <c r="HQU63" s="112"/>
      <c r="HQV63" s="112"/>
      <c r="HQW63" s="112"/>
      <c r="HQX63" s="112"/>
      <c r="HQY63" s="112"/>
      <c r="HQZ63" s="112"/>
      <c r="HRA63" s="112"/>
      <c r="HRB63" s="112"/>
      <c r="HRC63" s="112"/>
      <c r="HRD63" s="112"/>
      <c r="HRE63" s="112"/>
      <c r="HRF63" s="112"/>
      <c r="HRG63" s="112"/>
      <c r="HRH63" s="112"/>
      <c r="HRI63" s="112"/>
      <c r="HRJ63" s="112"/>
      <c r="HRK63" s="112"/>
      <c r="HRL63" s="112"/>
      <c r="HRM63" s="112"/>
      <c r="HRN63" s="112"/>
      <c r="HRO63" s="112"/>
      <c r="HRP63" s="112"/>
      <c r="HRQ63" s="112"/>
      <c r="HRR63" s="112"/>
      <c r="HRS63" s="112"/>
      <c r="HRT63" s="112"/>
      <c r="HRU63" s="112"/>
      <c r="HRV63" s="112"/>
      <c r="HRW63" s="112"/>
      <c r="HRX63" s="112"/>
      <c r="HRY63" s="112"/>
      <c r="HRZ63" s="112"/>
      <c r="HSA63" s="112"/>
      <c r="HSB63" s="112"/>
      <c r="HSC63" s="112"/>
      <c r="HSD63" s="112"/>
      <c r="HSE63" s="112"/>
      <c r="HSF63" s="112"/>
      <c r="HSG63" s="112"/>
      <c r="HSH63" s="112"/>
      <c r="HSI63" s="112"/>
      <c r="HSJ63" s="112"/>
      <c r="HSK63" s="112"/>
      <c r="HSL63" s="112"/>
      <c r="HSM63" s="112"/>
      <c r="HSN63" s="112"/>
      <c r="HSO63" s="112"/>
      <c r="HSP63" s="112"/>
      <c r="HSQ63" s="112"/>
      <c r="HSR63" s="112"/>
      <c r="HSS63" s="112"/>
      <c r="HST63" s="112"/>
      <c r="HSU63" s="112"/>
      <c r="HSV63" s="112"/>
      <c r="HSW63" s="112"/>
      <c r="HSX63" s="112"/>
      <c r="HSY63" s="112"/>
      <c r="HSZ63" s="112"/>
      <c r="HTA63" s="112"/>
      <c r="HTB63" s="112"/>
      <c r="HTC63" s="112"/>
      <c r="HTD63" s="112"/>
      <c r="HTE63" s="112"/>
      <c r="HTF63" s="112"/>
      <c r="HTG63" s="112"/>
      <c r="HTH63" s="112"/>
      <c r="HTI63" s="112"/>
      <c r="HTJ63" s="112"/>
      <c r="HTK63" s="112"/>
      <c r="HTL63" s="112"/>
      <c r="HTM63" s="112"/>
      <c r="HTN63" s="112"/>
    </row>
    <row r="64" spans="1:5942" s="111" customFormat="1" ht="9.9499999999999993" hidden="1" customHeight="1" x14ac:dyDescent="0.2">
      <c r="A64" s="423" t="s">
        <v>287</v>
      </c>
      <c r="B64" s="67"/>
      <c r="C64" s="67"/>
      <c r="D64" s="339">
        <f t="shared" si="41"/>
        <v>0</v>
      </c>
      <c r="E64" s="339"/>
      <c r="F64" s="339"/>
      <c r="G64" s="339">
        <f t="shared" si="42"/>
        <v>0</v>
      </c>
      <c r="H64" s="251" t="e">
        <f t="shared" ref="H64" si="209">E64/B64</f>
        <v>#DIV/0!</v>
      </c>
      <c r="I64" s="251" t="e">
        <f t="shared" ref="I64" si="210">F64/C64</f>
        <v>#DIV/0!</v>
      </c>
      <c r="J64" s="251" t="e">
        <f t="shared" ref="J64" si="211">G64/D64</f>
        <v>#DIV/0!</v>
      </c>
      <c r="K64" s="67"/>
      <c r="L64" s="67"/>
      <c r="M64" s="339">
        <f t="shared" si="5"/>
        <v>0</v>
      </c>
      <c r="N64" s="339"/>
      <c r="O64" s="339"/>
      <c r="P64" s="339">
        <f t="shared" si="6"/>
        <v>0</v>
      </c>
      <c r="Q64" s="251" t="e">
        <f t="shared" si="142"/>
        <v>#DIV/0!</v>
      </c>
      <c r="R64" s="251" t="e">
        <f t="shared" si="143"/>
        <v>#DIV/0!</v>
      </c>
      <c r="S64" s="251" t="e">
        <f t="shared" si="144"/>
        <v>#DIV/0!</v>
      </c>
      <c r="T64" s="469">
        <f>1+2</f>
        <v>3</v>
      </c>
      <c r="U64" s="339">
        <v>1</v>
      </c>
      <c r="V64" s="339">
        <f t="shared" ref="V64" si="212">SUM(T64:U64)</f>
        <v>4</v>
      </c>
      <c r="W64" s="469">
        <v>2</v>
      </c>
      <c r="X64" s="339"/>
      <c r="Y64" s="339">
        <f t="shared" ref="Y64" si="213">SUM(W64:X64)</f>
        <v>2</v>
      </c>
      <c r="Z64" s="251">
        <f t="shared" ref="Z64" si="214">W64/T64</f>
        <v>0.66666666666666663</v>
      </c>
      <c r="AA64" s="251">
        <f t="shared" ref="AA64" si="215">X64/U64</f>
        <v>0</v>
      </c>
      <c r="AB64" s="251">
        <f t="shared" ref="AB64" si="216">Y64/V64</f>
        <v>0.5</v>
      </c>
      <c r="AC64" s="339"/>
      <c r="AD64" s="339"/>
      <c r="AE64" s="339">
        <f t="shared" ref="AE64" si="217">SUM(AC64:AD64)</f>
        <v>0</v>
      </c>
      <c r="AF64" s="339"/>
      <c r="AG64" s="339"/>
      <c r="AH64" s="339">
        <f t="shared" ref="AH64" si="218">SUM(AF64:AG64)</f>
        <v>0</v>
      </c>
      <c r="AI64" s="251" t="e">
        <f t="shared" ref="AI64" si="219">AF64/AC64</f>
        <v>#DIV/0!</v>
      </c>
      <c r="AJ64" s="251" t="e">
        <f t="shared" ref="AJ64" si="220">AG64/AD64</f>
        <v>#DIV/0!</v>
      </c>
      <c r="AK64" s="251" t="e">
        <f t="shared" ref="AK64" si="221">AH64/AE64</f>
        <v>#DIV/0!</v>
      </c>
      <c r="AL64" s="339">
        <f t="shared" ref="AL64" si="222">SUM(B64,K64,T64,AC64)</f>
        <v>3</v>
      </c>
      <c r="AM64" s="339">
        <f t="shared" ref="AM64" si="223">SUM(C64,L64,U64,AD64)</f>
        <v>1</v>
      </c>
      <c r="AN64" s="339">
        <f t="shared" ref="AN64" si="224">SUM(AL64:AM64)</f>
        <v>4</v>
      </c>
      <c r="AO64" s="339">
        <f t="shared" ref="AO64" si="225">SUM(E64,N64,W64,AF64)</f>
        <v>2</v>
      </c>
      <c r="AP64" s="339">
        <f t="shared" ref="AP64" si="226">SUM(F64,O64,X64,AG64)</f>
        <v>0</v>
      </c>
      <c r="AQ64" s="339">
        <f t="shared" ref="AQ64" si="227">SUM(AO64:AP64)</f>
        <v>2</v>
      </c>
      <c r="AR64" s="251">
        <f t="shared" ref="AR64" si="228">AO64/AL64</f>
        <v>0.66666666666666663</v>
      </c>
      <c r="AS64" s="251">
        <f t="shared" ref="AS64" si="229">AP64/AM64</f>
        <v>0</v>
      </c>
      <c r="AT64" s="251">
        <f t="shared" ref="AT64" si="230">AQ64/AN64</f>
        <v>0.5</v>
      </c>
      <c r="AU64" s="117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  <c r="IS64" s="112"/>
      <c r="IT64" s="112"/>
      <c r="IU64" s="112"/>
      <c r="IV64" s="112"/>
      <c r="IW64" s="112"/>
      <c r="IX64" s="112"/>
      <c r="IY64" s="112"/>
      <c r="IZ64" s="112"/>
      <c r="JA64" s="112"/>
      <c r="JB64" s="112"/>
      <c r="JC64" s="112"/>
      <c r="JD64" s="112"/>
      <c r="JE64" s="112"/>
      <c r="JF64" s="112"/>
      <c r="JG64" s="112"/>
      <c r="JH64" s="112"/>
      <c r="JI64" s="112"/>
      <c r="JJ64" s="112"/>
      <c r="JK64" s="112"/>
      <c r="JL64" s="112"/>
      <c r="JM64" s="112"/>
      <c r="JN64" s="112"/>
      <c r="JO64" s="112"/>
      <c r="JP64" s="112"/>
      <c r="JQ64" s="112"/>
      <c r="JR64" s="112"/>
      <c r="JS64" s="112"/>
      <c r="JT64" s="112"/>
      <c r="JU64" s="112"/>
      <c r="JV64" s="112"/>
      <c r="JW64" s="112"/>
      <c r="JX64" s="112"/>
      <c r="JY64" s="112"/>
      <c r="JZ64" s="112"/>
      <c r="KA64" s="112"/>
      <c r="KB64" s="112"/>
      <c r="KC64" s="112"/>
      <c r="KD64" s="112"/>
      <c r="KE64" s="112"/>
      <c r="KF64" s="112"/>
      <c r="KG64" s="112"/>
      <c r="KH64" s="112"/>
      <c r="KI64" s="112"/>
      <c r="KJ64" s="112"/>
      <c r="KK64" s="112"/>
      <c r="KL64" s="112"/>
      <c r="KM64" s="112"/>
      <c r="KN64" s="112"/>
      <c r="KO64" s="112"/>
      <c r="KP64" s="112"/>
      <c r="KQ64" s="112"/>
      <c r="KR64" s="112"/>
      <c r="KS64" s="112"/>
      <c r="KT64" s="112"/>
      <c r="KU64" s="112"/>
      <c r="KV64" s="112"/>
      <c r="KW64" s="112"/>
      <c r="KX64" s="112"/>
      <c r="KY64" s="112"/>
      <c r="KZ64" s="112"/>
      <c r="LA64" s="112"/>
      <c r="LB64" s="112"/>
      <c r="LC64" s="112"/>
      <c r="LD64" s="112"/>
      <c r="LE64" s="112"/>
      <c r="LF64" s="112"/>
      <c r="LG64" s="112"/>
      <c r="LH64" s="112"/>
      <c r="LI64" s="112"/>
      <c r="LJ64" s="112"/>
      <c r="LK64" s="112"/>
      <c r="LL64" s="112"/>
      <c r="LM64" s="112"/>
      <c r="LN64" s="112"/>
      <c r="LO64" s="112"/>
      <c r="LP64" s="112"/>
      <c r="LQ64" s="112"/>
      <c r="LR64" s="112"/>
      <c r="LS64" s="112"/>
      <c r="LT64" s="112"/>
      <c r="LU64" s="112"/>
      <c r="LV64" s="112"/>
      <c r="LW64" s="112"/>
      <c r="LX64" s="112"/>
      <c r="LY64" s="112"/>
      <c r="LZ64" s="112"/>
      <c r="MA64" s="112"/>
      <c r="MB64" s="112"/>
      <c r="MC64" s="112"/>
      <c r="MD64" s="112"/>
      <c r="ME64" s="112"/>
      <c r="MF64" s="112"/>
      <c r="MG64" s="112"/>
      <c r="MH64" s="112"/>
      <c r="MI64" s="112"/>
      <c r="MJ64" s="112"/>
      <c r="MK64" s="112"/>
      <c r="ML64" s="112"/>
      <c r="MM64" s="112"/>
      <c r="MN64" s="112"/>
      <c r="MO64" s="112"/>
      <c r="MP64" s="112"/>
      <c r="MQ64" s="112"/>
      <c r="MR64" s="112"/>
      <c r="MS64" s="112"/>
      <c r="MT64" s="112"/>
      <c r="MU64" s="112"/>
      <c r="MV64" s="112"/>
      <c r="MW64" s="112"/>
      <c r="MX64" s="112"/>
      <c r="MY64" s="112"/>
      <c r="MZ64" s="112"/>
      <c r="NA64" s="112"/>
      <c r="NB64" s="112"/>
      <c r="NC64" s="112"/>
      <c r="ND64" s="112"/>
      <c r="NE64" s="112"/>
      <c r="NF64" s="112"/>
      <c r="NG64" s="112"/>
      <c r="NH64" s="112"/>
      <c r="NI64" s="112"/>
      <c r="NJ64" s="112"/>
      <c r="NK64" s="112"/>
      <c r="NL64" s="112"/>
      <c r="NM64" s="112"/>
      <c r="NN64" s="112"/>
      <c r="NO64" s="112"/>
      <c r="NP64" s="112"/>
      <c r="NQ64" s="112"/>
      <c r="NR64" s="112"/>
      <c r="NS64" s="112"/>
      <c r="NT64" s="112"/>
      <c r="NU64" s="112"/>
      <c r="NV64" s="112"/>
      <c r="NW64" s="112"/>
      <c r="NX64" s="112"/>
      <c r="NY64" s="112"/>
      <c r="NZ64" s="112"/>
      <c r="OA64" s="112"/>
      <c r="OB64" s="112"/>
      <c r="OC64" s="112"/>
      <c r="OD64" s="112"/>
      <c r="OE64" s="112"/>
      <c r="OF64" s="112"/>
      <c r="OG64" s="112"/>
      <c r="OH64" s="112"/>
      <c r="OI64" s="112"/>
      <c r="OJ64" s="112"/>
      <c r="OK64" s="112"/>
      <c r="OL64" s="112"/>
      <c r="OM64" s="112"/>
      <c r="ON64" s="112"/>
      <c r="OO64" s="112"/>
      <c r="OP64" s="112"/>
      <c r="OQ64" s="112"/>
      <c r="OR64" s="112"/>
      <c r="OS64" s="112"/>
      <c r="OT64" s="112"/>
      <c r="OU64" s="112"/>
      <c r="OV64" s="112"/>
      <c r="OW64" s="112"/>
      <c r="OX64" s="112"/>
      <c r="OY64" s="112"/>
      <c r="OZ64" s="112"/>
      <c r="PA64" s="112"/>
      <c r="PB64" s="112"/>
      <c r="PC64" s="112"/>
      <c r="PD64" s="112"/>
      <c r="PE64" s="112"/>
      <c r="PF64" s="112"/>
      <c r="PG64" s="112"/>
      <c r="PH64" s="112"/>
      <c r="PI64" s="112"/>
      <c r="PJ64" s="112"/>
      <c r="PK64" s="112"/>
      <c r="PL64" s="112"/>
      <c r="PM64" s="112"/>
      <c r="PN64" s="112"/>
      <c r="PO64" s="112"/>
      <c r="PP64" s="112"/>
      <c r="PQ64" s="112"/>
      <c r="PR64" s="112"/>
      <c r="PS64" s="112"/>
      <c r="PT64" s="112"/>
      <c r="PU64" s="112"/>
      <c r="PV64" s="112"/>
      <c r="PW64" s="112"/>
      <c r="PX64" s="112"/>
      <c r="PY64" s="112"/>
      <c r="PZ64" s="112"/>
      <c r="QA64" s="112"/>
      <c r="QB64" s="112"/>
      <c r="QC64" s="112"/>
      <c r="QD64" s="112"/>
      <c r="QE64" s="112"/>
      <c r="QF64" s="112"/>
      <c r="QG64" s="112"/>
      <c r="QH64" s="112"/>
      <c r="QI64" s="112"/>
      <c r="QJ64" s="112"/>
      <c r="QK64" s="112"/>
      <c r="QL64" s="112"/>
      <c r="QM64" s="112"/>
      <c r="QN64" s="112"/>
      <c r="QO64" s="112"/>
      <c r="QP64" s="112"/>
      <c r="QQ64" s="112"/>
      <c r="QR64" s="112"/>
      <c r="QS64" s="112"/>
      <c r="QT64" s="112"/>
      <c r="QU64" s="112"/>
      <c r="QV64" s="112"/>
      <c r="QW64" s="112"/>
      <c r="QX64" s="112"/>
      <c r="QY64" s="112"/>
      <c r="QZ64" s="112"/>
      <c r="RA64" s="112"/>
      <c r="RB64" s="112"/>
      <c r="RC64" s="112"/>
      <c r="RD64" s="112"/>
      <c r="RE64" s="112"/>
      <c r="RF64" s="112"/>
      <c r="RG64" s="112"/>
      <c r="RH64" s="112"/>
      <c r="RI64" s="112"/>
      <c r="RJ64" s="112"/>
      <c r="RK64" s="112"/>
      <c r="RL64" s="112"/>
      <c r="RM64" s="112"/>
      <c r="RN64" s="112"/>
      <c r="RO64" s="112"/>
      <c r="RP64" s="112"/>
      <c r="RQ64" s="112"/>
      <c r="RR64" s="112"/>
      <c r="RS64" s="112"/>
      <c r="RT64" s="112"/>
      <c r="RU64" s="112"/>
      <c r="RV64" s="112"/>
      <c r="RW64" s="112"/>
      <c r="RX64" s="112"/>
      <c r="RY64" s="112"/>
      <c r="RZ64" s="112"/>
      <c r="SA64" s="112"/>
      <c r="SB64" s="112"/>
      <c r="SC64" s="112"/>
      <c r="SD64" s="112"/>
      <c r="SE64" s="112"/>
      <c r="SF64" s="112"/>
      <c r="SG64" s="112"/>
      <c r="SH64" s="112"/>
      <c r="SI64" s="112"/>
      <c r="SJ64" s="112"/>
      <c r="SK64" s="112"/>
      <c r="SL64" s="112"/>
      <c r="SM64" s="112"/>
      <c r="SN64" s="112"/>
      <c r="SO64" s="112"/>
      <c r="SP64" s="112"/>
      <c r="SQ64" s="112"/>
      <c r="SR64" s="112"/>
      <c r="SS64" s="112"/>
      <c r="ST64" s="112"/>
      <c r="SU64" s="112"/>
      <c r="SV64" s="112"/>
      <c r="SW64" s="112"/>
      <c r="SX64" s="112"/>
      <c r="SY64" s="112"/>
      <c r="SZ64" s="112"/>
      <c r="TA64" s="112"/>
      <c r="TB64" s="112"/>
      <c r="TC64" s="112"/>
      <c r="TD64" s="112"/>
      <c r="TE64" s="112"/>
      <c r="TF64" s="112"/>
      <c r="TG64" s="112"/>
      <c r="TH64" s="112"/>
      <c r="TI64" s="112"/>
      <c r="TJ64" s="112"/>
      <c r="TK64" s="112"/>
      <c r="TL64" s="112"/>
      <c r="TM64" s="112"/>
      <c r="TN64" s="112"/>
      <c r="TO64" s="112"/>
      <c r="TP64" s="112"/>
      <c r="TQ64" s="112"/>
      <c r="TR64" s="112"/>
      <c r="TS64" s="112"/>
      <c r="TT64" s="112"/>
      <c r="TU64" s="112"/>
      <c r="TV64" s="112"/>
      <c r="TW64" s="112"/>
      <c r="TX64" s="112"/>
      <c r="TY64" s="112"/>
      <c r="TZ64" s="112"/>
      <c r="UA64" s="112"/>
      <c r="UB64" s="112"/>
      <c r="UC64" s="112"/>
      <c r="UD64" s="112"/>
      <c r="UE64" s="112"/>
      <c r="UF64" s="112"/>
      <c r="UG64" s="112"/>
      <c r="UH64" s="112"/>
      <c r="UI64" s="112"/>
      <c r="UJ64" s="112"/>
      <c r="UK64" s="112"/>
      <c r="UL64" s="112"/>
      <c r="UM64" s="112"/>
      <c r="UN64" s="112"/>
      <c r="UO64" s="112"/>
      <c r="UP64" s="112"/>
      <c r="UQ64" s="112"/>
      <c r="UR64" s="112"/>
      <c r="US64" s="112"/>
      <c r="UT64" s="112"/>
      <c r="UU64" s="112"/>
      <c r="UV64" s="112"/>
      <c r="UW64" s="112"/>
      <c r="UX64" s="112"/>
      <c r="UY64" s="112"/>
      <c r="UZ64" s="112"/>
      <c r="VA64" s="112"/>
      <c r="VB64" s="112"/>
      <c r="VC64" s="112"/>
      <c r="VD64" s="112"/>
      <c r="VE64" s="112"/>
      <c r="VF64" s="112"/>
      <c r="VG64" s="112"/>
      <c r="VH64" s="112"/>
      <c r="VI64" s="112"/>
      <c r="VJ64" s="112"/>
      <c r="VK64" s="112"/>
      <c r="VL64" s="112"/>
      <c r="VM64" s="112"/>
      <c r="VN64" s="112"/>
      <c r="VO64" s="112"/>
      <c r="VP64" s="112"/>
      <c r="VQ64" s="112"/>
      <c r="VR64" s="112"/>
      <c r="VS64" s="112"/>
      <c r="VT64" s="112"/>
      <c r="VU64" s="112"/>
      <c r="VV64" s="112"/>
      <c r="VW64" s="112"/>
      <c r="VX64" s="112"/>
      <c r="VY64" s="112"/>
      <c r="VZ64" s="112"/>
      <c r="WA64" s="112"/>
      <c r="WB64" s="112"/>
      <c r="WC64" s="112"/>
      <c r="WD64" s="112"/>
      <c r="WE64" s="112"/>
      <c r="WF64" s="112"/>
      <c r="WG64" s="112"/>
      <c r="WH64" s="112"/>
      <c r="WI64" s="112"/>
      <c r="WJ64" s="112"/>
      <c r="WK64" s="112"/>
      <c r="WL64" s="112"/>
      <c r="WM64" s="112"/>
      <c r="WN64" s="112"/>
      <c r="WO64" s="112"/>
      <c r="WP64" s="112"/>
      <c r="WQ64" s="112"/>
      <c r="WR64" s="112"/>
      <c r="WS64" s="112"/>
      <c r="WT64" s="112"/>
      <c r="WU64" s="112"/>
      <c r="WV64" s="112"/>
      <c r="WW64" s="112"/>
      <c r="WX64" s="112"/>
      <c r="WY64" s="112"/>
      <c r="WZ64" s="112"/>
      <c r="XA64" s="112"/>
      <c r="XB64" s="112"/>
      <c r="XC64" s="112"/>
      <c r="XD64" s="112"/>
      <c r="XE64" s="112"/>
      <c r="XF64" s="112"/>
      <c r="XG64" s="112"/>
      <c r="XH64" s="112"/>
      <c r="XI64" s="112"/>
      <c r="XJ64" s="112"/>
      <c r="XK64" s="112"/>
      <c r="XL64" s="112"/>
      <c r="XM64" s="112"/>
      <c r="XN64" s="112"/>
      <c r="XO64" s="112"/>
      <c r="XP64" s="112"/>
      <c r="XQ64" s="112"/>
      <c r="XR64" s="112"/>
      <c r="XS64" s="112"/>
      <c r="XT64" s="112"/>
      <c r="XU64" s="112"/>
      <c r="XV64" s="112"/>
      <c r="XW64" s="112"/>
      <c r="XX64" s="112"/>
      <c r="XY64" s="112"/>
      <c r="XZ64" s="112"/>
      <c r="YA64" s="112"/>
      <c r="YB64" s="112"/>
      <c r="YC64" s="112"/>
      <c r="YD64" s="112"/>
      <c r="YE64" s="112"/>
      <c r="YF64" s="112"/>
      <c r="YG64" s="112"/>
      <c r="YH64" s="112"/>
      <c r="YI64" s="112"/>
      <c r="YJ64" s="112"/>
      <c r="YK64" s="112"/>
      <c r="YL64" s="112"/>
      <c r="YM64" s="112"/>
      <c r="YN64" s="112"/>
      <c r="YO64" s="112"/>
      <c r="YP64" s="112"/>
      <c r="YQ64" s="112"/>
      <c r="YR64" s="112"/>
      <c r="YS64" s="112"/>
      <c r="YT64" s="112"/>
      <c r="YU64" s="112"/>
      <c r="YV64" s="112"/>
      <c r="YW64" s="112"/>
      <c r="YX64" s="112"/>
      <c r="YY64" s="112"/>
      <c r="YZ64" s="112"/>
      <c r="ZA64" s="112"/>
      <c r="ZB64" s="112"/>
      <c r="ZC64" s="112"/>
      <c r="ZD64" s="112"/>
      <c r="ZE64" s="112"/>
      <c r="ZF64" s="112"/>
      <c r="ZG64" s="112"/>
      <c r="ZH64" s="112"/>
      <c r="ZI64" s="112"/>
      <c r="ZJ64" s="112"/>
      <c r="ZK64" s="112"/>
      <c r="ZL64" s="112"/>
      <c r="ZM64" s="112"/>
      <c r="ZN64" s="112"/>
      <c r="ZO64" s="112"/>
      <c r="ZP64" s="112"/>
      <c r="ZQ64" s="112"/>
      <c r="ZR64" s="112"/>
      <c r="ZS64" s="112"/>
      <c r="ZT64" s="112"/>
      <c r="ZU64" s="112"/>
      <c r="ZV64" s="112"/>
      <c r="ZW64" s="112"/>
      <c r="ZX64" s="112"/>
      <c r="ZY64" s="112"/>
      <c r="ZZ64" s="112"/>
      <c r="AAA64" s="112"/>
      <c r="AAB64" s="112"/>
      <c r="AAC64" s="112"/>
      <c r="AAD64" s="112"/>
      <c r="AAE64" s="112"/>
      <c r="AAF64" s="112"/>
      <c r="AAG64" s="112"/>
      <c r="AAH64" s="112"/>
      <c r="AAI64" s="112"/>
      <c r="AAJ64" s="112"/>
      <c r="AAK64" s="112"/>
      <c r="AAL64" s="112"/>
      <c r="AAM64" s="112"/>
      <c r="AAN64" s="112"/>
      <c r="AAO64" s="112"/>
      <c r="AAP64" s="112"/>
      <c r="AAQ64" s="112"/>
      <c r="AAR64" s="112"/>
      <c r="AAS64" s="112"/>
      <c r="AAT64" s="112"/>
      <c r="AAU64" s="112"/>
      <c r="AAV64" s="112"/>
      <c r="AAW64" s="112"/>
      <c r="AAX64" s="112"/>
      <c r="AAY64" s="112"/>
      <c r="AAZ64" s="112"/>
      <c r="ABA64" s="112"/>
      <c r="ABB64" s="112"/>
      <c r="ABC64" s="112"/>
      <c r="ABD64" s="112"/>
      <c r="ABE64" s="112"/>
      <c r="ABF64" s="112"/>
      <c r="ABG64" s="112"/>
      <c r="ABH64" s="112"/>
      <c r="ABI64" s="112"/>
      <c r="ABJ64" s="112"/>
      <c r="ABK64" s="112"/>
      <c r="ABL64" s="112"/>
      <c r="ABM64" s="112"/>
      <c r="ABN64" s="112"/>
      <c r="ABO64" s="112"/>
      <c r="ABP64" s="112"/>
      <c r="ABQ64" s="112"/>
      <c r="ABR64" s="112"/>
      <c r="ABS64" s="112"/>
      <c r="ABT64" s="112"/>
      <c r="ABU64" s="112"/>
      <c r="ABV64" s="112"/>
      <c r="ABW64" s="112"/>
      <c r="ABX64" s="112"/>
      <c r="ABY64" s="112"/>
      <c r="ABZ64" s="112"/>
      <c r="ACA64" s="112"/>
      <c r="ACB64" s="112"/>
      <c r="ACC64" s="112"/>
      <c r="ACD64" s="112"/>
      <c r="ACE64" s="112"/>
      <c r="ACF64" s="112"/>
      <c r="ACG64" s="112"/>
      <c r="ACH64" s="112"/>
      <c r="ACI64" s="112"/>
      <c r="ACJ64" s="112"/>
      <c r="ACK64" s="112"/>
      <c r="ACL64" s="112"/>
      <c r="ACM64" s="112"/>
      <c r="ACN64" s="112"/>
      <c r="ACO64" s="112"/>
      <c r="ACP64" s="112"/>
      <c r="ACQ64" s="112"/>
      <c r="ACR64" s="112"/>
      <c r="ACS64" s="112"/>
      <c r="ACT64" s="112"/>
      <c r="ACU64" s="112"/>
      <c r="ACV64" s="112"/>
      <c r="ACW64" s="112"/>
      <c r="ACX64" s="112"/>
      <c r="ACY64" s="112"/>
      <c r="ACZ64" s="112"/>
      <c r="ADA64" s="112"/>
      <c r="ADB64" s="112"/>
      <c r="ADC64" s="112"/>
      <c r="ADD64" s="112"/>
      <c r="ADE64" s="112"/>
      <c r="ADF64" s="112"/>
      <c r="ADG64" s="112"/>
      <c r="ADH64" s="112"/>
      <c r="ADI64" s="112"/>
      <c r="ADJ64" s="112"/>
      <c r="ADK64" s="112"/>
      <c r="ADL64" s="112"/>
      <c r="ADM64" s="112"/>
      <c r="ADN64" s="112"/>
      <c r="ADO64" s="112"/>
      <c r="ADP64" s="112"/>
      <c r="ADQ64" s="112"/>
      <c r="ADR64" s="112"/>
      <c r="ADS64" s="112"/>
      <c r="ADT64" s="112"/>
      <c r="ADU64" s="112"/>
      <c r="ADV64" s="112"/>
      <c r="ADW64" s="112"/>
      <c r="ADX64" s="112"/>
      <c r="ADY64" s="112"/>
      <c r="ADZ64" s="112"/>
      <c r="AEA64" s="112"/>
      <c r="AEB64" s="112"/>
      <c r="AEC64" s="112"/>
      <c r="AED64" s="112"/>
      <c r="AEE64" s="112"/>
      <c r="AEF64" s="112"/>
      <c r="AEG64" s="112"/>
      <c r="AEH64" s="112"/>
      <c r="AEI64" s="112"/>
      <c r="AEJ64" s="112"/>
      <c r="AEK64" s="112"/>
      <c r="AEL64" s="112"/>
      <c r="AEM64" s="112"/>
      <c r="AEN64" s="112"/>
      <c r="AEO64" s="112"/>
      <c r="AEP64" s="112"/>
      <c r="AEQ64" s="112"/>
      <c r="AER64" s="112"/>
      <c r="AES64" s="112"/>
      <c r="AET64" s="112"/>
      <c r="AEU64" s="112"/>
      <c r="AEV64" s="112"/>
      <c r="AEW64" s="112"/>
      <c r="AEX64" s="112"/>
      <c r="AEY64" s="112"/>
      <c r="AEZ64" s="112"/>
      <c r="AFA64" s="112"/>
      <c r="AFB64" s="112"/>
      <c r="AFC64" s="112"/>
      <c r="AFD64" s="112"/>
      <c r="AFE64" s="112"/>
      <c r="AFF64" s="112"/>
      <c r="AFG64" s="112"/>
      <c r="AFH64" s="112"/>
      <c r="AFI64" s="112"/>
      <c r="AFJ64" s="112"/>
      <c r="AFK64" s="112"/>
      <c r="AFL64" s="112"/>
      <c r="AFM64" s="112"/>
      <c r="AFN64" s="112"/>
      <c r="AFO64" s="112"/>
      <c r="AFP64" s="112"/>
      <c r="AFQ64" s="112"/>
      <c r="AFR64" s="112"/>
      <c r="AFS64" s="112"/>
      <c r="AFT64" s="112"/>
      <c r="AFU64" s="112"/>
      <c r="AFV64" s="112"/>
      <c r="AFW64" s="112"/>
      <c r="AFX64" s="112"/>
      <c r="AFY64" s="112"/>
      <c r="AFZ64" s="112"/>
      <c r="AGA64" s="112"/>
      <c r="AGB64" s="112"/>
      <c r="AGC64" s="112"/>
      <c r="AGD64" s="112"/>
      <c r="AGE64" s="112"/>
      <c r="AGF64" s="112"/>
      <c r="AGG64" s="112"/>
      <c r="AGH64" s="112"/>
      <c r="AGI64" s="112"/>
      <c r="AGJ64" s="112"/>
      <c r="AGK64" s="112"/>
      <c r="AGL64" s="112"/>
      <c r="AGM64" s="112"/>
      <c r="AGN64" s="112"/>
      <c r="AGO64" s="112"/>
      <c r="AGP64" s="112"/>
      <c r="AGQ64" s="112"/>
      <c r="AGR64" s="112"/>
      <c r="AGS64" s="112"/>
      <c r="AGT64" s="112"/>
      <c r="AGU64" s="112"/>
      <c r="AGV64" s="112"/>
      <c r="AGW64" s="112"/>
      <c r="AGX64" s="112"/>
      <c r="AGY64" s="112"/>
      <c r="AGZ64" s="112"/>
      <c r="AHA64" s="112"/>
      <c r="AHB64" s="112"/>
      <c r="AHC64" s="112"/>
      <c r="AHD64" s="112"/>
      <c r="AHE64" s="112"/>
      <c r="AHF64" s="112"/>
      <c r="AHG64" s="112"/>
      <c r="AHH64" s="112"/>
      <c r="AHI64" s="112"/>
      <c r="AHJ64" s="112"/>
      <c r="AHK64" s="112"/>
      <c r="AHL64" s="112"/>
      <c r="AHM64" s="112"/>
      <c r="AHN64" s="112"/>
      <c r="AHO64" s="112"/>
      <c r="AHP64" s="112"/>
      <c r="AHQ64" s="112"/>
      <c r="AHR64" s="112"/>
      <c r="AHS64" s="112"/>
      <c r="AHT64" s="112"/>
      <c r="AHU64" s="112"/>
      <c r="AHV64" s="112"/>
      <c r="AHW64" s="112"/>
      <c r="AHX64" s="112"/>
      <c r="AHY64" s="112"/>
      <c r="AHZ64" s="112"/>
      <c r="AIA64" s="112"/>
      <c r="AIB64" s="112"/>
      <c r="AIC64" s="112"/>
      <c r="AID64" s="112"/>
      <c r="AIE64" s="112"/>
      <c r="AIF64" s="112"/>
      <c r="AIG64" s="112"/>
      <c r="AIH64" s="112"/>
      <c r="AII64" s="112"/>
      <c r="AIJ64" s="112"/>
      <c r="AIK64" s="112"/>
      <c r="AIL64" s="112"/>
      <c r="AIM64" s="112"/>
      <c r="AIN64" s="112"/>
      <c r="AIO64" s="112"/>
      <c r="AIP64" s="112"/>
      <c r="AIQ64" s="112"/>
      <c r="AIR64" s="112"/>
      <c r="AIS64" s="112"/>
      <c r="AIT64" s="112"/>
      <c r="AIU64" s="112"/>
      <c r="AIV64" s="112"/>
      <c r="AIW64" s="112"/>
      <c r="AIX64" s="112"/>
      <c r="AIY64" s="112"/>
      <c r="AIZ64" s="112"/>
      <c r="AJA64" s="112"/>
      <c r="AJB64" s="112"/>
      <c r="AJC64" s="112"/>
      <c r="AJD64" s="112"/>
      <c r="AJE64" s="112"/>
      <c r="AJF64" s="112"/>
      <c r="AJG64" s="112"/>
      <c r="AJH64" s="112"/>
      <c r="AJI64" s="112"/>
      <c r="AJJ64" s="112"/>
      <c r="AJK64" s="112"/>
      <c r="AJL64" s="112"/>
      <c r="AJM64" s="112"/>
      <c r="AJN64" s="112"/>
      <c r="AJO64" s="112"/>
      <c r="AJP64" s="112"/>
      <c r="AJQ64" s="112"/>
      <c r="AJR64" s="112"/>
      <c r="AJS64" s="112"/>
      <c r="AJT64" s="112"/>
      <c r="AJU64" s="112"/>
      <c r="AJV64" s="112"/>
      <c r="AJW64" s="112"/>
      <c r="AJX64" s="112"/>
      <c r="AJY64" s="112"/>
      <c r="AJZ64" s="112"/>
      <c r="AKA64" s="112"/>
      <c r="AKB64" s="112"/>
      <c r="AKC64" s="112"/>
      <c r="AKD64" s="112"/>
      <c r="AKE64" s="112"/>
      <c r="AKF64" s="112"/>
      <c r="AKG64" s="112"/>
      <c r="AKH64" s="112"/>
      <c r="AKI64" s="112"/>
      <c r="AKJ64" s="112"/>
      <c r="AKK64" s="112"/>
      <c r="AKL64" s="112"/>
      <c r="AKM64" s="112"/>
      <c r="AKN64" s="112"/>
      <c r="AKO64" s="112"/>
      <c r="AKP64" s="112"/>
      <c r="AKQ64" s="112"/>
      <c r="AKR64" s="112"/>
      <c r="AKS64" s="112"/>
      <c r="AKT64" s="112"/>
      <c r="AKU64" s="112"/>
      <c r="AKV64" s="112"/>
      <c r="AKW64" s="112"/>
      <c r="AKX64" s="112"/>
      <c r="AKY64" s="112"/>
      <c r="AKZ64" s="112"/>
      <c r="ALA64" s="112"/>
      <c r="ALB64" s="112"/>
      <c r="ALC64" s="112"/>
      <c r="ALD64" s="112"/>
      <c r="ALE64" s="112"/>
      <c r="ALF64" s="112"/>
      <c r="ALG64" s="112"/>
      <c r="ALH64" s="112"/>
      <c r="ALI64" s="112"/>
      <c r="ALJ64" s="112"/>
      <c r="ALK64" s="112"/>
      <c r="ALL64" s="112"/>
      <c r="ALM64" s="112"/>
      <c r="ALN64" s="112"/>
      <c r="ALO64" s="112"/>
      <c r="ALP64" s="112"/>
      <c r="ALQ64" s="112"/>
      <c r="ALR64" s="112"/>
      <c r="ALS64" s="112"/>
      <c r="ALT64" s="112"/>
      <c r="ALU64" s="112"/>
      <c r="ALV64" s="112"/>
      <c r="ALW64" s="112"/>
      <c r="ALX64" s="112"/>
      <c r="ALY64" s="112"/>
      <c r="ALZ64" s="112"/>
      <c r="AMA64" s="112"/>
      <c r="AMB64" s="112"/>
      <c r="AMC64" s="112"/>
      <c r="AMD64" s="112"/>
      <c r="AME64" s="112"/>
      <c r="AMF64" s="112"/>
      <c r="AMG64" s="112"/>
      <c r="AMH64" s="112"/>
      <c r="AMI64" s="112"/>
      <c r="AMJ64" s="112"/>
      <c r="AMK64" s="112"/>
      <c r="AML64" s="112"/>
      <c r="AMM64" s="112"/>
      <c r="AMN64" s="112"/>
      <c r="AMO64" s="112"/>
      <c r="AMP64" s="112"/>
      <c r="AMQ64" s="112"/>
      <c r="AMR64" s="112"/>
      <c r="AMS64" s="112"/>
      <c r="AMT64" s="112"/>
      <c r="AMU64" s="112"/>
      <c r="AMV64" s="112"/>
      <c r="AMW64" s="112"/>
      <c r="AMX64" s="112"/>
      <c r="AMY64" s="112"/>
      <c r="AMZ64" s="112"/>
      <c r="ANA64" s="112"/>
      <c r="ANB64" s="112"/>
      <c r="ANC64" s="112"/>
      <c r="AND64" s="112"/>
      <c r="ANE64" s="112"/>
      <c r="ANF64" s="112"/>
      <c r="ANG64" s="112"/>
      <c r="ANH64" s="112"/>
      <c r="ANI64" s="112"/>
      <c r="ANJ64" s="112"/>
      <c r="ANK64" s="112"/>
      <c r="ANL64" s="112"/>
      <c r="ANM64" s="112"/>
      <c r="ANN64" s="112"/>
      <c r="ANO64" s="112"/>
      <c r="ANP64" s="112"/>
      <c r="ANQ64" s="112"/>
      <c r="ANR64" s="112"/>
      <c r="ANS64" s="112"/>
      <c r="ANT64" s="112"/>
      <c r="ANU64" s="112"/>
      <c r="ANV64" s="112"/>
      <c r="ANW64" s="112"/>
      <c r="ANX64" s="112"/>
      <c r="ANY64" s="112"/>
      <c r="ANZ64" s="112"/>
      <c r="AOA64" s="112"/>
      <c r="AOB64" s="112"/>
      <c r="AOC64" s="112"/>
      <c r="AOD64" s="112"/>
      <c r="AOE64" s="112"/>
      <c r="AOF64" s="112"/>
      <c r="AOG64" s="112"/>
      <c r="AOH64" s="112"/>
      <c r="AOI64" s="112"/>
      <c r="AOJ64" s="112"/>
      <c r="AOK64" s="112"/>
      <c r="AOL64" s="112"/>
      <c r="AOM64" s="112"/>
      <c r="AON64" s="112"/>
      <c r="AOO64" s="112"/>
      <c r="AOP64" s="112"/>
      <c r="AOQ64" s="112"/>
      <c r="AOR64" s="112"/>
      <c r="AOS64" s="112"/>
      <c r="AOT64" s="112"/>
      <c r="AOU64" s="112"/>
      <c r="AOV64" s="112"/>
      <c r="AOW64" s="112"/>
      <c r="AOX64" s="112"/>
      <c r="AOY64" s="112"/>
      <c r="AOZ64" s="112"/>
      <c r="APA64" s="112"/>
      <c r="APB64" s="112"/>
      <c r="APC64" s="112"/>
      <c r="APD64" s="112"/>
      <c r="APE64" s="112"/>
      <c r="APF64" s="112"/>
      <c r="APG64" s="112"/>
      <c r="APH64" s="112"/>
      <c r="API64" s="112"/>
      <c r="APJ64" s="112"/>
      <c r="APK64" s="112"/>
      <c r="APL64" s="112"/>
      <c r="APM64" s="112"/>
      <c r="APN64" s="112"/>
      <c r="APO64" s="112"/>
      <c r="APP64" s="112"/>
      <c r="APQ64" s="112"/>
      <c r="APR64" s="112"/>
      <c r="APS64" s="112"/>
      <c r="APT64" s="112"/>
      <c r="APU64" s="112"/>
      <c r="APV64" s="112"/>
      <c r="APW64" s="112"/>
      <c r="APX64" s="112"/>
      <c r="APY64" s="112"/>
      <c r="APZ64" s="112"/>
      <c r="AQA64" s="112"/>
      <c r="AQB64" s="112"/>
      <c r="AQC64" s="112"/>
      <c r="AQD64" s="112"/>
      <c r="AQE64" s="112"/>
      <c r="AQF64" s="112"/>
      <c r="AQG64" s="112"/>
      <c r="AQH64" s="112"/>
      <c r="AQI64" s="112"/>
      <c r="AQJ64" s="112"/>
      <c r="AQK64" s="112"/>
      <c r="AQL64" s="112"/>
      <c r="AQM64" s="112"/>
      <c r="AQN64" s="112"/>
      <c r="AQO64" s="112"/>
      <c r="AQP64" s="112"/>
      <c r="AQQ64" s="112"/>
      <c r="AQR64" s="112"/>
      <c r="AQS64" s="112"/>
      <c r="AQT64" s="112"/>
      <c r="AQU64" s="112"/>
      <c r="AQV64" s="112"/>
      <c r="AQW64" s="112"/>
      <c r="AQX64" s="112"/>
      <c r="AQY64" s="112"/>
      <c r="AQZ64" s="112"/>
      <c r="ARA64" s="112"/>
      <c r="ARB64" s="112"/>
      <c r="ARC64" s="112"/>
      <c r="ARD64" s="112"/>
      <c r="ARE64" s="112"/>
      <c r="ARF64" s="112"/>
      <c r="ARG64" s="112"/>
      <c r="ARH64" s="112"/>
      <c r="ARI64" s="112"/>
      <c r="ARJ64" s="112"/>
      <c r="ARK64" s="112"/>
      <c r="ARL64" s="112"/>
      <c r="ARM64" s="112"/>
      <c r="ARN64" s="112"/>
      <c r="ARO64" s="112"/>
      <c r="ARP64" s="112"/>
      <c r="ARQ64" s="112"/>
      <c r="ARR64" s="112"/>
      <c r="ARS64" s="112"/>
      <c r="ART64" s="112"/>
      <c r="ARU64" s="112"/>
      <c r="ARV64" s="112"/>
      <c r="ARW64" s="112"/>
      <c r="ARX64" s="112"/>
      <c r="ARY64" s="112"/>
      <c r="ARZ64" s="112"/>
      <c r="ASA64" s="112"/>
      <c r="ASB64" s="112"/>
      <c r="ASC64" s="112"/>
      <c r="ASD64" s="112"/>
      <c r="ASE64" s="112"/>
      <c r="ASF64" s="112"/>
      <c r="ASG64" s="112"/>
      <c r="ASH64" s="112"/>
      <c r="ASI64" s="112"/>
      <c r="ASJ64" s="112"/>
      <c r="ASK64" s="112"/>
      <c r="ASL64" s="112"/>
      <c r="ASM64" s="112"/>
      <c r="ASN64" s="112"/>
      <c r="ASO64" s="112"/>
      <c r="ASP64" s="112"/>
      <c r="ASQ64" s="112"/>
      <c r="ASR64" s="112"/>
      <c r="ASS64" s="112"/>
      <c r="AST64" s="112"/>
      <c r="ASU64" s="112"/>
      <c r="ASV64" s="112"/>
      <c r="ASW64" s="112"/>
      <c r="ASX64" s="112"/>
      <c r="ASY64" s="112"/>
      <c r="ASZ64" s="112"/>
      <c r="ATA64" s="112"/>
      <c r="ATB64" s="112"/>
      <c r="ATC64" s="112"/>
      <c r="ATD64" s="112"/>
      <c r="ATE64" s="112"/>
      <c r="ATF64" s="112"/>
      <c r="ATG64" s="112"/>
      <c r="ATH64" s="112"/>
      <c r="ATI64" s="112"/>
      <c r="ATJ64" s="112"/>
      <c r="ATK64" s="112"/>
      <c r="ATL64" s="112"/>
      <c r="ATM64" s="112"/>
      <c r="ATN64" s="112"/>
      <c r="ATO64" s="112"/>
      <c r="ATP64" s="112"/>
      <c r="ATQ64" s="112"/>
      <c r="ATR64" s="112"/>
      <c r="ATS64" s="112"/>
      <c r="ATT64" s="112"/>
      <c r="ATU64" s="112"/>
      <c r="ATV64" s="112"/>
      <c r="ATW64" s="112"/>
      <c r="ATX64" s="112"/>
      <c r="ATY64" s="112"/>
      <c r="ATZ64" s="112"/>
      <c r="AUA64" s="112"/>
      <c r="AUB64" s="112"/>
      <c r="AUC64" s="112"/>
      <c r="AUD64" s="112"/>
      <c r="AUE64" s="112"/>
      <c r="AUF64" s="112"/>
      <c r="AUG64" s="112"/>
      <c r="AUH64" s="112"/>
      <c r="AUI64" s="112"/>
      <c r="AUJ64" s="112"/>
      <c r="AUK64" s="112"/>
      <c r="AUL64" s="112"/>
      <c r="AUM64" s="112"/>
      <c r="AUN64" s="112"/>
      <c r="AUO64" s="112"/>
      <c r="AUP64" s="112"/>
      <c r="AUQ64" s="112"/>
      <c r="AUR64" s="112"/>
      <c r="AUS64" s="112"/>
      <c r="AUT64" s="112"/>
      <c r="AUU64" s="112"/>
      <c r="AUV64" s="112"/>
      <c r="AUW64" s="112"/>
      <c r="AUX64" s="112"/>
      <c r="AUY64" s="112"/>
      <c r="AUZ64" s="112"/>
      <c r="AVA64" s="112"/>
      <c r="AVB64" s="112"/>
      <c r="AVC64" s="112"/>
      <c r="AVD64" s="112"/>
      <c r="AVE64" s="112"/>
      <c r="AVF64" s="112"/>
      <c r="AVG64" s="112"/>
      <c r="AVH64" s="112"/>
      <c r="AVI64" s="112"/>
      <c r="AVJ64" s="112"/>
      <c r="AVK64" s="112"/>
      <c r="AVL64" s="112"/>
      <c r="AVM64" s="112"/>
      <c r="AVN64" s="112"/>
      <c r="AVO64" s="112"/>
      <c r="AVP64" s="112"/>
      <c r="AVQ64" s="112"/>
      <c r="AVR64" s="112"/>
      <c r="AVS64" s="112"/>
      <c r="AVT64" s="112"/>
      <c r="AVU64" s="112"/>
      <c r="AVV64" s="112"/>
      <c r="AVW64" s="112"/>
      <c r="AVX64" s="112"/>
      <c r="AVY64" s="112"/>
      <c r="AVZ64" s="112"/>
      <c r="AWA64" s="112"/>
      <c r="AWB64" s="112"/>
      <c r="AWC64" s="112"/>
      <c r="AWD64" s="112"/>
      <c r="AWE64" s="112"/>
      <c r="AWF64" s="112"/>
      <c r="AWG64" s="112"/>
      <c r="AWH64" s="112"/>
      <c r="AWI64" s="112"/>
      <c r="AWJ64" s="112"/>
      <c r="AWK64" s="112"/>
      <c r="AWL64" s="112"/>
      <c r="AWM64" s="112"/>
      <c r="AWN64" s="112"/>
      <c r="AWO64" s="112"/>
      <c r="AWP64" s="112"/>
      <c r="AWQ64" s="112"/>
      <c r="AWR64" s="112"/>
      <c r="AWS64" s="112"/>
      <c r="AWT64" s="112"/>
      <c r="AWU64" s="112"/>
      <c r="AWV64" s="112"/>
      <c r="AWW64" s="112"/>
      <c r="AWX64" s="112"/>
      <c r="AWY64" s="112"/>
      <c r="AWZ64" s="112"/>
      <c r="AXA64" s="112"/>
      <c r="AXB64" s="112"/>
      <c r="AXC64" s="112"/>
      <c r="AXD64" s="112"/>
      <c r="AXE64" s="112"/>
      <c r="AXF64" s="112"/>
      <c r="AXG64" s="112"/>
      <c r="AXH64" s="112"/>
      <c r="AXI64" s="112"/>
      <c r="AXJ64" s="112"/>
      <c r="AXK64" s="112"/>
      <c r="AXL64" s="112"/>
      <c r="AXM64" s="112"/>
      <c r="AXN64" s="112"/>
      <c r="AXO64" s="112"/>
      <c r="AXP64" s="112"/>
      <c r="AXQ64" s="112"/>
      <c r="AXR64" s="112"/>
      <c r="AXS64" s="112"/>
      <c r="AXT64" s="112"/>
      <c r="AXU64" s="112"/>
      <c r="AXV64" s="112"/>
      <c r="AXW64" s="112"/>
      <c r="AXX64" s="112"/>
      <c r="AXY64" s="112"/>
      <c r="AXZ64" s="112"/>
      <c r="AYA64" s="112"/>
      <c r="AYB64" s="112"/>
      <c r="AYC64" s="112"/>
      <c r="AYD64" s="112"/>
      <c r="AYE64" s="112"/>
      <c r="AYF64" s="112"/>
      <c r="AYG64" s="112"/>
      <c r="AYH64" s="112"/>
      <c r="AYI64" s="112"/>
      <c r="AYJ64" s="112"/>
      <c r="AYK64" s="112"/>
      <c r="AYL64" s="112"/>
      <c r="AYM64" s="112"/>
      <c r="AYN64" s="112"/>
      <c r="AYO64" s="112"/>
      <c r="AYP64" s="112"/>
      <c r="AYQ64" s="112"/>
      <c r="AYR64" s="112"/>
      <c r="AYS64" s="112"/>
      <c r="AYT64" s="112"/>
      <c r="AYU64" s="112"/>
      <c r="AYV64" s="112"/>
      <c r="AYW64" s="112"/>
      <c r="AYX64" s="112"/>
      <c r="AYY64" s="112"/>
      <c r="AYZ64" s="112"/>
      <c r="AZA64" s="112"/>
      <c r="AZB64" s="112"/>
      <c r="AZC64" s="112"/>
      <c r="AZD64" s="112"/>
      <c r="AZE64" s="112"/>
      <c r="AZF64" s="112"/>
      <c r="AZG64" s="112"/>
      <c r="AZH64" s="112"/>
      <c r="AZI64" s="112"/>
      <c r="AZJ64" s="112"/>
      <c r="AZK64" s="112"/>
      <c r="AZL64" s="112"/>
      <c r="AZM64" s="112"/>
      <c r="AZN64" s="112"/>
      <c r="AZO64" s="112"/>
      <c r="AZP64" s="112"/>
      <c r="AZQ64" s="112"/>
      <c r="AZR64" s="112"/>
      <c r="AZS64" s="112"/>
      <c r="AZT64" s="112"/>
      <c r="AZU64" s="112"/>
      <c r="AZV64" s="112"/>
      <c r="AZW64" s="112"/>
      <c r="AZX64" s="112"/>
      <c r="AZY64" s="112"/>
      <c r="AZZ64" s="112"/>
      <c r="BAA64" s="112"/>
      <c r="BAB64" s="112"/>
      <c r="BAC64" s="112"/>
      <c r="BAD64" s="112"/>
      <c r="BAE64" s="112"/>
      <c r="BAF64" s="112"/>
      <c r="BAG64" s="112"/>
      <c r="BAH64" s="112"/>
      <c r="BAI64" s="112"/>
      <c r="BAJ64" s="112"/>
      <c r="BAK64" s="112"/>
      <c r="BAL64" s="112"/>
      <c r="BAM64" s="112"/>
      <c r="BAN64" s="112"/>
      <c r="BAO64" s="112"/>
      <c r="BAP64" s="112"/>
      <c r="BAQ64" s="112"/>
      <c r="BAR64" s="112"/>
      <c r="BAS64" s="112"/>
      <c r="BAT64" s="112"/>
      <c r="BAU64" s="112"/>
      <c r="BAV64" s="112"/>
      <c r="BAW64" s="112"/>
      <c r="BAX64" s="112"/>
      <c r="BAY64" s="112"/>
      <c r="BAZ64" s="112"/>
      <c r="BBA64" s="112"/>
      <c r="BBB64" s="112"/>
      <c r="BBC64" s="112"/>
      <c r="BBD64" s="112"/>
      <c r="BBE64" s="112"/>
      <c r="BBF64" s="112"/>
      <c r="BBG64" s="112"/>
      <c r="BBH64" s="112"/>
      <c r="BBI64" s="112"/>
      <c r="BBJ64" s="112"/>
      <c r="BBK64" s="112"/>
      <c r="BBL64" s="112"/>
      <c r="BBM64" s="112"/>
      <c r="BBN64" s="112"/>
      <c r="BBO64" s="112"/>
      <c r="BBP64" s="112"/>
      <c r="BBQ64" s="112"/>
      <c r="BBR64" s="112"/>
      <c r="BBS64" s="112"/>
      <c r="BBT64" s="112"/>
      <c r="BBU64" s="112"/>
      <c r="BBV64" s="112"/>
      <c r="BBW64" s="112"/>
      <c r="BBX64" s="112"/>
      <c r="BBY64" s="112"/>
      <c r="BBZ64" s="112"/>
      <c r="BCA64" s="112"/>
      <c r="BCB64" s="112"/>
      <c r="BCC64" s="112"/>
      <c r="BCD64" s="112"/>
      <c r="BCE64" s="112"/>
      <c r="BCF64" s="112"/>
      <c r="BCG64" s="112"/>
      <c r="BCH64" s="112"/>
      <c r="BCI64" s="112"/>
      <c r="BCJ64" s="112"/>
      <c r="BCK64" s="112"/>
      <c r="BCL64" s="112"/>
      <c r="BCM64" s="112"/>
      <c r="BCN64" s="112"/>
      <c r="BCO64" s="112"/>
      <c r="BCP64" s="112"/>
      <c r="BCQ64" s="112"/>
      <c r="BCR64" s="112"/>
      <c r="BCS64" s="112"/>
      <c r="BCT64" s="112"/>
      <c r="BCU64" s="112"/>
      <c r="BCV64" s="112"/>
      <c r="BCW64" s="112"/>
      <c r="BCX64" s="112"/>
      <c r="BCY64" s="112"/>
      <c r="BCZ64" s="112"/>
      <c r="BDA64" s="112"/>
      <c r="BDB64" s="112"/>
      <c r="BDC64" s="112"/>
      <c r="BDD64" s="112"/>
      <c r="BDE64" s="112"/>
      <c r="BDF64" s="112"/>
      <c r="BDG64" s="112"/>
      <c r="BDH64" s="112"/>
      <c r="BDI64" s="112"/>
      <c r="BDJ64" s="112"/>
      <c r="BDK64" s="112"/>
      <c r="BDL64" s="112"/>
      <c r="BDM64" s="112"/>
      <c r="BDN64" s="112"/>
      <c r="BDO64" s="112"/>
      <c r="BDP64" s="112"/>
      <c r="BDQ64" s="112"/>
      <c r="BDR64" s="112"/>
      <c r="BDS64" s="112"/>
      <c r="BDT64" s="112"/>
      <c r="BDU64" s="112"/>
      <c r="BDV64" s="112"/>
      <c r="BDW64" s="112"/>
      <c r="BDX64" s="112"/>
      <c r="BDY64" s="112"/>
      <c r="BDZ64" s="112"/>
      <c r="BEA64" s="112"/>
      <c r="BEB64" s="112"/>
      <c r="BEC64" s="112"/>
      <c r="BED64" s="112"/>
      <c r="BEE64" s="112"/>
      <c r="BEF64" s="112"/>
      <c r="BEG64" s="112"/>
      <c r="BEH64" s="112"/>
      <c r="BEI64" s="112"/>
      <c r="BEJ64" s="112"/>
      <c r="BEK64" s="112"/>
      <c r="BEL64" s="112"/>
      <c r="BEM64" s="112"/>
      <c r="BEN64" s="112"/>
      <c r="BEO64" s="112"/>
      <c r="BEP64" s="112"/>
      <c r="BEQ64" s="112"/>
      <c r="BER64" s="112"/>
      <c r="BES64" s="112"/>
      <c r="BET64" s="112"/>
      <c r="BEU64" s="112"/>
      <c r="BEV64" s="112"/>
      <c r="BEW64" s="112"/>
      <c r="BEX64" s="112"/>
      <c r="BEY64" s="112"/>
      <c r="BEZ64" s="112"/>
      <c r="BFA64" s="112"/>
      <c r="BFB64" s="112"/>
      <c r="BFC64" s="112"/>
      <c r="BFD64" s="112"/>
      <c r="BFE64" s="112"/>
      <c r="BFF64" s="112"/>
      <c r="BFG64" s="112"/>
      <c r="BFH64" s="112"/>
      <c r="BFI64" s="112"/>
      <c r="BFJ64" s="112"/>
      <c r="BFK64" s="112"/>
      <c r="BFL64" s="112"/>
      <c r="BFM64" s="112"/>
      <c r="BFN64" s="112"/>
      <c r="BFO64" s="112"/>
      <c r="BFP64" s="112"/>
      <c r="BFQ64" s="112"/>
      <c r="BFR64" s="112"/>
      <c r="BFS64" s="112"/>
      <c r="BFT64" s="112"/>
      <c r="BFU64" s="112"/>
      <c r="BFV64" s="112"/>
      <c r="BFW64" s="112"/>
      <c r="BFX64" s="112"/>
      <c r="BFY64" s="112"/>
      <c r="BFZ64" s="112"/>
      <c r="BGA64" s="112"/>
      <c r="BGB64" s="112"/>
      <c r="BGC64" s="112"/>
      <c r="BGD64" s="112"/>
      <c r="BGE64" s="112"/>
      <c r="BGF64" s="112"/>
      <c r="BGG64" s="112"/>
      <c r="BGH64" s="112"/>
      <c r="BGI64" s="112"/>
      <c r="BGJ64" s="112"/>
      <c r="BGK64" s="112"/>
      <c r="BGL64" s="112"/>
      <c r="BGM64" s="112"/>
      <c r="BGN64" s="112"/>
      <c r="BGO64" s="112"/>
      <c r="BGP64" s="112"/>
      <c r="BGQ64" s="112"/>
      <c r="BGR64" s="112"/>
      <c r="BGS64" s="112"/>
      <c r="BGT64" s="112"/>
      <c r="BGU64" s="112"/>
      <c r="BGV64" s="112"/>
      <c r="BGW64" s="112"/>
      <c r="BGX64" s="112"/>
      <c r="BGY64" s="112"/>
      <c r="BGZ64" s="112"/>
      <c r="BHA64" s="112"/>
      <c r="BHB64" s="112"/>
      <c r="BHC64" s="112"/>
      <c r="BHD64" s="112"/>
      <c r="BHE64" s="112"/>
      <c r="BHF64" s="112"/>
      <c r="BHG64" s="112"/>
      <c r="BHH64" s="112"/>
      <c r="BHI64" s="112"/>
      <c r="BHJ64" s="112"/>
      <c r="BHK64" s="112"/>
      <c r="BHL64" s="112"/>
      <c r="BHM64" s="112"/>
      <c r="BHN64" s="112"/>
      <c r="BHO64" s="112"/>
      <c r="BHP64" s="112"/>
      <c r="BHQ64" s="112"/>
      <c r="BHR64" s="112"/>
      <c r="BHS64" s="112"/>
      <c r="BHT64" s="112"/>
      <c r="BHU64" s="112"/>
      <c r="BHV64" s="112"/>
      <c r="BHW64" s="112"/>
      <c r="BHX64" s="112"/>
      <c r="BHY64" s="112"/>
      <c r="BHZ64" s="112"/>
      <c r="BIA64" s="112"/>
      <c r="BIB64" s="112"/>
      <c r="BIC64" s="112"/>
      <c r="BID64" s="112"/>
      <c r="BIE64" s="112"/>
      <c r="BIF64" s="112"/>
      <c r="BIG64" s="112"/>
      <c r="BIH64" s="112"/>
      <c r="BII64" s="112"/>
      <c r="BIJ64" s="112"/>
      <c r="BIK64" s="112"/>
      <c r="BIL64" s="112"/>
      <c r="BIM64" s="112"/>
      <c r="BIN64" s="112"/>
      <c r="BIO64" s="112"/>
      <c r="BIP64" s="112"/>
      <c r="BIQ64" s="112"/>
      <c r="BIR64" s="112"/>
      <c r="BIS64" s="112"/>
      <c r="BIT64" s="112"/>
      <c r="BIU64" s="112"/>
      <c r="BIV64" s="112"/>
      <c r="BIW64" s="112"/>
      <c r="BIX64" s="112"/>
      <c r="BIY64" s="112"/>
      <c r="BIZ64" s="112"/>
      <c r="BJA64" s="112"/>
      <c r="BJB64" s="112"/>
      <c r="BJC64" s="112"/>
      <c r="BJD64" s="112"/>
      <c r="BJE64" s="112"/>
      <c r="BJF64" s="112"/>
      <c r="BJG64" s="112"/>
      <c r="BJH64" s="112"/>
      <c r="BJI64" s="112"/>
      <c r="BJJ64" s="112"/>
      <c r="BJK64" s="112"/>
      <c r="BJL64" s="112"/>
      <c r="BJM64" s="112"/>
      <c r="BJN64" s="112"/>
      <c r="BJO64" s="112"/>
      <c r="BJP64" s="112"/>
      <c r="BJQ64" s="112"/>
      <c r="BJR64" s="112"/>
      <c r="BJS64" s="112"/>
      <c r="BJT64" s="112"/>
      <c r="BJU64" s="112"/>
      <c r="BJV64" s="112"/>
      <c r="BJW64" s="112"/>
      <c r="BJX64" s="112"/>
      <c r="BJY64" s="112"/>
      <c r="BJZ64" s="112"/>
      <c r="BKA64" s="112"/>
      <c r="BKB64" s="112"/>
      <c r="BKC64" s="112"/>
      <c r="BKD64" s="112"/>
      <c r="BKE64" s="112"/>
      <c r="BKF64" s="112"/>
      <c r="BKG64" s="112"/>
      <c r="BKH64" s="112"/>
      <c r="BKI64" s="112"/>
      <c r="BKJ64" s="112"/>
      <c r="BKK64" s="112"/>
      <c r="BKL64" s="112"/>
      <c r="BKM64" s="112"/>
      <c r="BKN64" s="112"/>
      <c r="BKO64" s="112"/>
      <c r="BKP64" s="112"/>
      <c r="BKQ64" s="112"/>
      <c r="BKR64" s="112"/>
      <c r="BKS64" s="112"/>
      <c r="BKT64" s="112"/>
      <c r="BKU64" s="112"/>
      <c r="BKV64" s="112"/>
      <c r="BKW64" s="112"/>
      <c r="BKX64" s="112"/>
      <c r="BKY64" s="112"/>
      <c r="BKZ64" s="112"/>
      <c r="BLA64" s="112"/>
      <c r="BLB64" s="112"/>
      <c r="BLC64" s="112"/>
      <c r="BLD64" s="112"/>
      <c r="BLE64" s="112"/>
      <c r="BLF64" s="112"/>
      <c r="BLG64" s="112"/>
      <c r="BLH64" s="112"/>
      <c r="BLI64" s="112"/>
      <c r="BLJ64" s="112"/>
      <c r="BLK64" s="112"/>
      <c r="BLL64" s="112"/>
      <c r="BLM64" s="112"/>
      <c r="BLN64" s="112"/>
      <c r="BLO64" s="112"/>
      <c r="BLP64" s="112"/>
      <c r="BLQ64" s="112"/>
      <c r="BLR64" s="112"/>
      <c r="BLS64" s="112"/>
      <c r="BLT64" s="112"/>
      <c r="BLU64" s="112"/>
      <c r="BLV64" s="112"/>
      <c r="BLW64" s="112"/>
      <c r="BLX64" s="112"/>
      <c r="BLY64" s="112"/>
      <c r="BLZ64" s="112"/>
      <c r="BMA64" s="112"/>
      <c r="BMB64" s="112"/>
      <c r="BMC64" s="112"/>
      <c r="BMD64" s="112"/>
      <c r="BME64" s="112"/>
      <c r="BMF64" s="112"/>
      <c r="BMG64" s="112"/>
      <c r="BMH64" s="112"/>
      <c r="BMI64" s="112"/>
      <c r="BMJ64" s="112"/>
      <c r="BMK64" s="112"/>
      <c r="BML64" s="112"/>
      <c r="BMM64" s="112"/>
      <c r="BMN64" s="112"/>
      <c r="BMO64" s="112"/>
      <c r="BMP64" s="112"/>
      <c r="BMQ64" s="112"/>
      <c r="BMR64" s="112"/>
      <c r="BMS64" s="112"/>
      <c r="BMT64" s="112"/>
      <c r="BMU64" s="112"/>
      <c r="BMV64" s="112"/>
      <c r="BMW64" s="112"/>
      <c r="BMX64" s="112"/>
      <c r="BMY64" s="112"/>
      <c r="BMZ64" s="112"/>
      <c r="BNA64" s="112"/>
      <c r="BNB64" s="112"/>
      <c r="BNC64" s="112"/>
      <c r="BND64" s="112"/>
      <c r="BNE64" s="112"/>
      <c r="BNF64" s="112"/>
      <c r="BNG64" s="112"/>
      <c r="BNH64" s="112"/>
      <c r="BNI64" s="112"/>
      <c r="BNJ64" s="112"/>
      <c r="BNK64" s="112"/>
      <c r="BNL64" s="112"/>
      <c r="BNM64" s="112"/>
      <c r="BNN64" s="112"/>
      <c r="BNO64" s="112"/>
      <c r="BNP64" s="112"/>
      <c r="BNQ64" s="112"/>
      <c r="BNR64" s="112"/>
      <c r="BNS64" s="112"/>
      <c r="BNT64" s="112"/>
      <c r="BNU64" s="112"/>
      <c r="BNV64" s="112"/>
      <c r="BNW64" s="112"/>
      <c r="BNX64" s="112"/>
      <c r="BNY64" s="112"/>
      <c r="BNZ64" s="112"/>
      <c r="BOA64" s="112"/>
      <c r="BOB64" s="112"/>
      <c r="BOC64" s="112"/>
      <c r="BOD64" s="112"/>
      <c r="BOE64" s="112"/>
      <c r="BOF64" s="112"/>
      <c r="BOG64" s="112"/>
      <c r="BOH64" s="112"/>
      <c r="BOI64" s="112"/>
      <c r="BOJ64" s="112"/>
      <c r="BOK64" s="112"/>
      <c r="BOL64" s="112"/>
      <c r="BOM64" s="112"/>
      <c r="BON64" s="112"/>
      <c r="BOO64" s="112"/>
      <c r="BOP64" s="112"/>
      <c r="BOQ64" s="112"/>
      <c r="BOR64" s="112"/>
      <c r="BOS64" s="112"/>
      <c r="BOT64" s="112"/>
      <c r="BOU64" s="112"/>
      <c r="BOV64" s="112"/>
      <c r="BOW64" s="112"/>
      <c r="BOX64" s="112"/>
      <c r="BOY64" s="112"/>
      <c r="BOZ64" s="112"/>
      <c r="BPA64" s="112"/>
      <c r="BPB64" s="112"/>
      <c r="BPC64" s="112"/>
      <c r="BPD64" s="112"/>
      <c r="BPE64" s="112"/>
      <c r="BPF64" s="112"/>
      <c r="BPG64" s="112"/>
      <c r="BPH64" s="112"/>
      <c r="BPI64" s="112"/>
      <c r="BPJ64" s="112"/>
      <c r="BPK64" s="112"/>
      <c r="BPL64" s="112"/>
      <c r="BPM64" s="112"/>
      <c r="BPN64" s="112"/>
      <c r="BPO64" s="112"/>
      <c r="BPP64" s="112"/>
      <c r="BPQ64" s="112"/>
      <c r="BPR64" s="112"/>
      <c r="BPS64" s="112"/>
      <c r="BPT64" s="112"/>
      <c r="BPU64" s="112"/>
      <c r="BPV64" s="112"/>
      <c r="BPW64" s="112"/>
      <c r="BPX64" s="112"/>
      <c r="BPY64" s="112"/>
      <c r="BPZ64" s="112"/>
      <c r="BQA64" s="112"/>
      <c r="BQB64" s="112"/>
      <c r="BQC64" s="112"/>
      <c r="BQD64" s="112"/>
      <c r="BQE64" s="112"/>
      <c r="BQF64" s="112"/>
      <c r="BQG64" s="112"/>
      <c r="BQH64" s="112"/>
      <c r="BQI64" s="112"/>
      <c r="BQJ64" s="112"/>
      <c r="BQK64" s="112"/>
      <c r="BQL64" s="112"/>
      <c r="BQM64" s="112"/>
      <c r="BQN64" s="112"/>
      <c r="BQO64" s="112"/>
      <c r="BQP64" s="112"/>
      <c r="BQQ64" s="112"/>
      <c r="BQR64" s="112"/>
      <c r="BQS64" s="112"/>
      <c r="BQT64" s="112"/>
      <c r="BQU64" s="112"/>
      <c r="BQV64" s="112"/>
      <c r="BQW64" s="112"/>
      <c r="BQX64" s="112"/>
      <c r="BQY64" s="112"/>
      <c r="BQZ64" s="112"/>
      <c r="BRA64" s="112"/>
      <c r="BRB64" s="112"/>
      <c r="BRC64" s="112"/>
      <c r="BRD64" s="112"/>
      <c r="BRE64" s="112"/>
      <c r="BRF64" s="112"/>
      <c r="BRG64" s="112"/>
      <c r="BRH64" s="112"/>
      <c r="BRI64" s="112"/>
      <c r="BRJ64" s="112"/>
      <c r="BRK64" s="112"/>
      <c r="BRL64" s="112"/>
      <c r="BRM64" s="112"/>
      <c r="BRN64" s="112"/>
      <c r="BRO64" s="112"/>
      <c r="BRP64" s="112"/>
      <c r="BRQ64" s="112"/>
      <c r="BRR64" s="112"/>
      <c r="BRS64" s="112"/>
      <c r="BRT64" s="112"/>
      <c r="BRU64" s="112"/>
      <c r="BRV64" s="112"/>
      <c r="BRW64" s="112"/>
      <c r="BRX64" s="112"/>
      <c r="BRY64" s="112"/>
      <c r="BRZ64" s="112"/>
      <c r="BSA64" s="112"/>
      <c r="BSB64" s="112"/>
      <c r="BSC64" s="112"/>
      <c r="BSD64" s="112"/>
      <c r="BSE64" s="112"/>
      <c r="BSF64" s="112"/>
      <c r="BSG64" s="112"/>
      <c r="BSH64" s="112"/>
      <c r="BSI64" s="112"/>
      <c r="BSJ64" s="112"/>
      <c r="BSK64" s="112"/>
      <c r="BSL64" s="112"/>
      <c r="BSM64" s="112"/>
      <c r="BSN64" s="112"/>
      <c r="BSO64" s="112"/>
      <c r="BSP64" s="112"/>
      <c r="BSQ64" s="112"/>
      <c r="BSR64" s="112"/>
      <c r="BSS64" s="112"/>
      <c r="BST64" s="112"/>
      <c r="BSU64" s="112"/>
      <c r="BSV64" s="112"/>
      <c r="BSW64" s="112"/>
      <c r="BSX64" s="112"/>
      <c r="BSY64" s="112"/>
      <c r="BSZ64" s="112"/>
      <c r="BTA64" s="112"/>
      <c r="BTB64" s="112"/>
      <c r="BTC64" s="112"/>
      <c r="BTD64" s="112"/>
      <c r="BTE64" s="112"/>
      <c r="BTF64" s="112"/>
      <c r="BTG64" s="112"/>
      <c r="BTH64" s="112"/>
      <c r="BTI64" s="112"/>
      <c r="BTJ64" s="112"/>
      <c r="BTK64" s="112"/>
      <c r="BTL64" s="112"/>
      <c r="BTM64" s="112"/>
      <c r="BTN64" s="112"/>
      <c r="BTO64" s="112"/>
      <c r="BTP64" s="112"/>
      <c r="BTQ64" s="112"/>
      <c r="BTR64" s="112"/>
      <c r="BTS64" s="112"/>
      <c r="BTT64" s="112"/>
      <c r="BTU64" s="112"/>
      <c r="BTV64" s="112"/>
      <c r="BTW64" s="112"/>
      <c r="BTX64" s="112"/>
      <c r="BTY64" s="112"/>
      <c r="BTZ64" s="112"/>
      <c r="BUA64" s="112"/>
      <c r="BUB64" s="112"/>
      <c r="BUC64" s="112"/>
      <c r="BUD64" s="112"/>
      <c r="BUE64" s="112"/>
      <c r="BUF64" s="112"/>
      <c r="BUG64" s="112"/>
      <c r="BUH64" s="112"/>
      <c r="BUI64" s="112"/>
      <c r="BUJ64" s="112"/>
      <c r="BUK64" s="112"/>
      <c r="BUL64" s="112"/>
      <c r="BUM64" s="112"/>
      <c r="BUN64" s="112"/>
      <c r="BUO64" s="112"/>
      <c r="BUP64" s="112"/>
      <c r="BUQ64" s="112"/>
      <c r="BUR64" s="112"/>
      <c r="BUS64" s="112"/>
      <c r="BUT64" s="112"/>
      <c r="BUU64" s="112"/>
      <c r="BUV64" s="112"/>
      <c r="BUW64" s="112"/>
      <c r="BUX64" s="112"/>
      <c r="BUY64" s="112"/>
      <c r="BUZ64" s="112"/>
      <c r="BVA64" s="112"/>
      <c r="BVB64" s="112"/>
      <c r="BVC64" s="112"/>
      <c r="BVD64" s="112"/>
      <c r="BVE64" s="112"/>
      <c r="BVF64" s="112"/>
      <c r="BVG64" s="112"/>
      <c r="BVH64" s="112"/>
      <c r="BVI64" s="112"/>
      <c r="BVJ64" s="112"/>
      <c r="BVK64" s="112"/>
      <c r="BVL64" s="112"/>
      <c r="BVM64" s="112"/>
      <c r="BVN64" s="112"/>
      <c r="BVO64" s="112"/>
      <c r="BVP64" s="112"/>
      <c r="BVQ64" s="112"/>
      <c r="BVR64" s="112"/>
      <c r="BVS64" s="112"/>
      <c r="BVT64" s="112"/>
      <c r="BVU64" s="112"/>
      <c r="BVV64" s="112"/>
      <c r="BVW64" s="112"/>
      <c r="BVX64" s="112"/>
      <c r="BVY64" s="112"/>
      <c r="BVZ64" s="112"/>
      <c r="BWA64" s="112"/>
      <c r="BWB64" s="112"/>
      <c r="BWC64" s="112"/>
      <c r="BWD64" s="112"/>
      <c r="BWE64" s="112"/>
      <c r="BWF64" s="112"/>
      <c r="BWG64" s="112"/>
      <c r="BWH64" s="112"/>
      <c r="BWI64" s="112"/>
      <c r="BWJ64" s="112"/>
      <c r="BWK64" s="112"/>
      <c r="BWL64" s="112"/>
      <c r="BWM64" s="112"/>
      <c r="BWN64" s="112"/>
      <c r="BWO64" s="112"/>
      <c r="BWP64" s="112"/>
      <c r="BWQ64" s="112"/>
      <c r="BWR64" s="112"/>
      <c r="BWS64" s="112"/>
      <c r="BWT64" s="112"/>
      <c r="BWU64" s="112"/>
      <c r="BWV64" s="112"/>
      <c r="BWW64" s="112"/>
      <c r="BWX64" s="112"/>
      <c r="BWY64" s="112"/>
      <c r="BWZ64" s="112"/>
      <c r="BXA64" s="112"/>
      <c r="BXB64" s="112"/>
      <c r="BXC64" s="112"/>
      <c r="BXD64" s="112"/>
      <c r="BXE64" s="112"/>
      <c r="BXF64" s="112"/>
      <c r="BXG64" s="112"/>
      <c r="BXH64" s="112"/>
      <c r="BXI64" s="112"/>
      <c r="BXJ64" s="112"/>
      <c r="BXK64" s="112"/>
      <c r="BXL64" s="112"/>
      <c r="BXM64" s="112"/>
      <c r="BXN64" s="112"/>
      <c r="BXO64" s="112"/>
      <c r="BXP64" s="112"/>
      <c r="BXQ64" s="112"/>
      <c r="BXR64" s="112"/>
      <c r="BXS64" s="112"/>
      <c r="BXT64" s="112"/>
      <c r="BXU64" s="112"/>
      <c r="BXV64" s="112"/>
      <c r="BXW64" s="112"/>
      <c r="BXX64" s="112"/>
      <c r="BXY64" s="112"/>
      <c r="BXZ64" s="112"/>
      <c r="BYA64" s="112"/>
      <c r="BYB64" s="112"/>
      <c r="BYC64" s="112"/>
      <c r="BYD64" s="112"/>
      <c r="BYE64" s="112"/>
      <c r="BYF64" s="112"/>
      <c r="BYG64" s="112"/>
      <c r="BYH64" s="112"/>
      <c r="BYI64" s="112"/>
      <c r="BYJ64" s="112"/>
      <c r="BYK64" s="112"/>
      <c r="BYL64" s="112"/>
      <c r="BYM64" s="112"/>
      <c r="BYN64" s="112"/>
      <c r="BYO64" s="112"/>
      <c r="BYP64" s="112"/>
      <c r="BYQ64" s="112"/>
      <c r="BYR64" s="112"/>
      <c r="BYS64" s="112"/>
      <c r="BYT64" s="112"/>
      <c r="BYU64" s="112"/>
      <c r="BYV64" s="112"/>
      <c r="BYW64" s="112"/>
      <c r="BYX64" s="112"/>
      <c r="BYY64" s="112"/>
      <c r="BYZ64" s="112"/>
      <c r="BZA64" s="112"/>
      <c r="BZB64" s="112"/>
      <c r="BZC64" s="112"/>
      <c r="BZD64" s="112"/>
      <c r="BZE64" s="112"/>
      <c r="BZF64" s="112"/>
      <c r="BZG64" s="112"/>
      <c r="BZH64" s="112"/>
      <c r="BZI64" s="112"/>
      <c r="BZJ64" s="112"/>
      <c r="BZK64" s="112"/>
      <c r="BZL64" s="112"/>
      <c r="BZM64" s="112"/>
      <c r="BZN64" s="112"/>
      <c r="BZO64" s="112"/>
      <c r="BZP64" s="112"/>
      <c r="BZQ64" s="112"/>
      <c r="BZR64" s="112"/>
      <c r="BZS64" s="112"/>
      <c r="BZT64" s="112"/>
      <c r="BZU64" s="112"/>
      <c r="BZV64" s="112"/>
      <c r="BZW64" s="112"/>
      <c r="BZX64" s="112"/>
      <c r="BZY64" s="112"/>
      <c r="BZZ64" s="112"/>
      <c r="CAA64" s="112"/>
      <c r="CAB64" s="112"/>
      <c r="CAC64" s="112"/>
      <c r="CAD64" s="112"/>
      <c r="CAE64" s="112"/>
      <c r="CAF64" s="112"/>
      <c r="CAG64" s="112"/>
      <c r="CAH64" s="112"/>
      <c r="CAI64" s="112"/>
      <c r="CAJ64" s="112"/>
      <c r="CAK64" s="112"/>
      <c r="CAL64" s="112"/>
      <c r="CAM64" s="112"/>
      <c r="CAN64" s="112"/>
      <c r="CAO64" s="112"/>
      <c r="CAP64" s="112"/>
      <c r="CAQ64" s="112"/>
      <c r="CAR64" s="112"/>
      <c r="CAS64" s="112"/>
      <c r="CAT64" s="112"/>
      <c r="CAU64" s="112"/>
      <c r="CAV64" s="112"/>
      <c r="CAW64" s="112"/>
      <c r="CAX64" s="112"/>
      <c r="CAY64" s="112"/>
      <c r="CAZ64" s="112"/>
      <c r="CBA64" s="112"/>
      <c r="CBB64" s="112"/>
      <c r="CBC64" s="112"/>
      <c r="CBD64" s="112"/>
      <c r="CBE64" s="112"/>
      <c r="CBF64" s="112"/>
      <c r="CBG64" s="112"/>
      <c r="CBH64" s="112"/>
      <c r="CBI64" s="112"/>
      <c r="CBJ64" s="112"/>
      <c r="CBK64" s="112"/>
      <c r="CBL64" s="112"/>
      <c r="CBM64" s="112"/>
      <c r="CBN64" s="112"/>
      <c r="CBO64" s="112"/>
      <c r="CBP64" s="112"/>
      <c r="CBQ64" s="112"/>
      <c r="CBR64" s="112"/>
      <c r="CBS64" s="112"/>
      <c r="CBT64" s="112"/>
      <c r="CBU64" s="112"/>
      <c r="CBV64" s="112"/>
      <c r="CBW64" s="112"/>
      <c r="CBX64" s="112"/>
      <c r="CBY64" s="112"/>
      <c r="CBZ64" s="112"/>
      <c r="CCA64" s="112"/>
      <c r="CCB64" s="112"/>
      <c r="CCC64" s="112"/>
      <c r="CCD64" s="112"/>
      <c r="CCE64" s="112"/>
      <c r="CCF64" s="112"/>
      <c r="CCG64" s="112"/>
      <c r="CCH64" s="112"/>
      <c r="CCI64" s="112"/>
      <c r="CCJ64" s="112"/>
      <c r="CCK64" s="112"/>
      <c r="CCL64" s="112"/>
      <c r="CCM64" s="112"/>
      <c r="CCN64" s="112"/>
      <c r="CCO64" s="112"/>
      <c r="CCP64" s="112"/>
      <c r="CCQ64" s="112"/>
      <c r="CCR64" s="112"/>
      <c r="CCS64" s="112"/>
      <c r="CCT64" s="112"/>
      <c r="CCU64" s="112"/>
      <c r="CCV64" s="112"/>
      <c r="CCW64" s="112"/>
      <c r="CCX64" s="112"/>
      <c r="CCY64" s="112"/>
      <c r="CCZ64" s="112"/>
      <c r="CDA64" s="112"/>
      <c r="CDB64" s="112"/>
      <c r="CDC64" s="112"/>
      <c r="CDD64" s="112"/>
      <c r="CDE64" s="112"/>
      <c r="CDF64" s="112"/>
      <c r="CDG64" s="112"/>
      <c r="CDH64" s="112"/>
      <c r="CDI64" s="112"/>
      <c r="CDJ64" s="112"/>
      <c r="CDK64" s="112"/>
      <c r="CDL64" s="112"/>
      <c r="CDM64" s="112"/>
      <c r="CDN64" s="112"/>
      <c r="CDO64" s="112"/>
      <c r="CDP64" s="112"/>
      <c r="CDQ64" s="112"/>
      <c r="CDR64" s="112"/>
      <c r="CDS64" s="112"/>
      <c r="CDT64" s="112"/>
      <c r="CDU64" s="112"/>
      <c r="CDV64" s="112"/>
      <c r="CDW64" s="112"/>
      <c r="CDX64" s="112"/>
      <c r="CDY64" s="112"/>
      <c r="CDZ64" s="112"/>
      <c r="CEA64" s="112"/>
      <c r="CEB64" s="112"/>
      <c r="CEC64" s="112"/>
      <c r="CED64" s="112"/>
      <c r="CEE64" s="112"/>
      <c r="CEF64" s="112"/>
      <c r="CEG64" s="112"/>
      <c r="CEH64" s="112"/>
      <c r="CEI64" s="112"/>
      <c r="CEJ64" s="112"/>
      <c r="CEK64" s="112"/>
      <c r="CEL64" s="112"/>
      <c r="CEM64" s="112"/>
      <c r="CEN64" s="112"/>
      <c r="CEO64" s="112"/>
      <c r="CEP64" s="112"/>
      <c r="CEQ64" s="112"/>
      <c r="CER64" s="112"/>
      <c r="CES64" s="112"/>
      <c r="CET64" s="112"/>
      <c r="CEU64" s="112"/>
      <c r="CEV64" s="112"/>
      <c r="CEW64" s="112"/>
      <c r="CEX64" s="112"/>
      <c r="CEY64" s="112"/>
      <c r="CEZ64" s="112"/>
      <c r="CFA64" s="112"/>
      <c r="CFB64" s="112"/>
      <c r="CFC64" s="112"/>
      <c r="CFD64" s="112"/>
      <c r="CFE64" s="112"/>
      <c r="CFF64" s="112"/>
      <c r="CFG64" s="112"/>
      <c r="CFH64" s="112"/>
      <c r="CFI64" s="112"/>
      <c r="CFJ64" s="112"/>
      <c r="CFK64" s="112"/>
      <c r="CFL64" s="112"/>
      <c r="CFM64" s="112"/>
      <c r="CFN64" s="112"/>
      <c r="CFO64" s="112"/>
      <c r="CFP64" s="112"/>
      <c r="CFQ64" s="112"/>
      <c r="CFR64" s="112"/>
      <c r="CFS64" s="112"/>
      <c r="CFT64" s="112"/>
      <c r="CFU64" s="112"/>
      <c r="CFV64" s="112"/>
      <c r="CFW64" s="112"/>
      <c r="CFX64" s="112"/>
      <c r="CFY64" s="112"/>
      <c r="CFZ64" s="112"/>
      <c r="CGA64" s="112"/>
      <c r="CGB64" s="112"/>
      <c r="CGC64" s="112"/>
      <c r="CGD64" s="112"/>
      <c r="CGE64" s="112"/>
      <c r="CGF64" s="112"/>
      <c r="CGG64" s="112"/>
      <c r="CGH64" s="112"/>
      <c r="CGI64" s="112"/>
      <c r="CGJ64" s="112"/>
      <c r="CGK64" s="112"/>
      <c r="CGL64" s="112"/>
      <c r="CGM64" s="112"/>
      <c r="CGN64" s="112"/>
      <c r="CGO64" s="112"/>
      <c r="CGP64" s="112"/>
      <c r="CGQ64" s="112"/>
      <c r="CGR64" s="112"/>
      <c r="CGS64" s="112"/>
      <c r="CGT64" s="112"/>
      <c r="CGU64" s="112"/>
      <c r="CGV64" s="112"/>
      <c r="CGW64" s="112"/>
      <c r="CGX64" s="112"/>
      <c r="CGY64" s="112"/>
      <c r="CGZ64" s="112"/>
      <c r="CHA64" s="112"/>
      <c r="CHB64" s="112"/>
      <c r="CHC64" s="112"/>
      <c r="CHD64" s="112"/>
      <c r="CHE64" s="112"/>
      <c r="CHF64" s="112"/>
      <c r="CHG64" s="112"/>
      <c r="CHH64" s="112"/>
      <c r="CHI64" s="112"/>
      <c r="CHJ64" s="112"/>
      <c r="CHK64" s="112"/>
      <c r="CHL64" s="112"/>
      <c r="CHM64" s="112"/>
      <c r="CHN64" s="112"/>
      <c r="CHO64" s="112"/>
      <c r="CHP64" s="112"/>
      <c r="CHQ64" s="112"/>
      <c r="CHR64" s="112"/>
      <c r="CHS64" s="112"/>
      <c r="CHT64" s="112"/>
      <c r="CHU64" s="112"/>
      <c r="CHV64" s="112"/>
      <c r="CHW64" s="112"/>
      <c r="CHX64" s="112"/>
      <c r="CHY64" s="112"/>
      <c r="CHZ64" s="112"/>
      <c r="CIA64" s="112"/>
      <c r="CIB64" s="112"/>
      <c r="CIC64" s="112"/>
      <c r="CID64" s="112"/>
      <c r="CIE64" s="112"/>
      <c r="CIF64" s="112"/>
      <c r="CIG64" s="112"/>
      <c r="CIH64" s="112"/>
      <c r="CII64" s="112"/>
      <c r="CIJ64" s="112"/>
      <c r="CIK64" s="112"/>
      <c r="CIL64" s="112"/>
      <c r="CIM64" s="112"/>
      <c r="CIN64" s="112"/>
      <c r="CIO64" s="112"/>
      <c r="CIP64" s="112"/>
      <c r="CIQ64" s="112"/>
      <c r="CIR64" s="112"/>
      <c r="CIS64" s="112"/>
      <c r="CIT64" s="112"/>
      <c r="CIU64" s="112"/>
      <c r="CIV64" s="112"/>
      <c r="CIW64" s="112"/>
      <c r="CIX64" s="112"/>
      <c r="CIY64" s="112"/>
      <c r="CIZ64" s="112"/>
      <c r="CJA64" s="112"/>
      <c r="CJB64" s="112"/>
      <c r="CJC64" s="112"/>
      <c r="CJD64" s="112"/>
      <c r="CJE64" s="112"/>
      <c r="CJF64" s="112"/>
      <c r="CJG64" s="112"/>
      <c r="CJH64" s="112"/>
      <c r="CJI64" s="112"/>
      <c r="CJJ64" s="112"/>
      <c r="CJK64" s="112"/>
      <c r="CJL64" s="112"/>
      <c r="CJM64" s="112"/>
      <c r="CJN64" s="112"/>
      <c r="CJO64" s="112"/>
      <c r="CJP64" s="112"/>
      <c r="CJQ64" s="112"/>
      <c r="CJR64" s="112"/>
      <c r="CJS64" s="112"/>
      <c r="CJT64" s="112"/>
      <c r="CJU64" s="112"/>
      <c r="CJV64" s="112"/>
      <c r="CJW64" s="112"/>
      <c r="CJX64" s="112"/>
      <c r="CJY64" s="112"/>
      <c r="CJZ64" s="112"/>
      <c r="CKA64" s="112"/>
      <c r="CKB64" s="112"/>
      <c r="CKC64" s="112"/>
      <c r="CKD64" s="112"/>
      <c r="CKE64" s="112"/>
      <c r="CKF64" s="112"/>
      <c r="CKG64" s="112"/>
      <c r="CKH64" s="112"/>
      <c r="CKI64" s="112"/>
      <c r="CKJ64" s="112"/>
      <c r="CKK64" s="112"/>
      <c r="CKL64" s="112"/>
      <c r="CKM64" s="112"/>
      <c r="CKN64" s="112"/>
      <c r="CKO64" s="112"/>
      <c r="CKP64" s="112"/>
      <c r="CKQ64" s="112"/>
      <c r="CKR64" s="112"/>
      <c r="CKS64" s="112"/>
      <c r="CKT64" s="112"/>
      <c r="CKU64" s="112"/>
      <c r="CKV64" s="112"/>
      <c r="CKW64" s="112"/>
      <c r="CKX64" s="112"/>
      <c r="CKY64" s="112"/>
      <c r="CKZ64" s="112"/>
      <c r="CLA64" s="112"/>
      <c r="CLB64" s="112"/>
      <c r="CLC64" s="112"/>
      <c r="CLD64" s="112"/>
      <c r="CLE64" s="112"/>
      <c r="CLF64" s="112"/>
      <c r="CLG64" s="112"/>
      <c r="CLH64" s="112"/>
      <c r="CLI64" s="112"/>
      <c r="CLJ64" s="112"/>
      <c r="CLK64" s="112"/>
      <c r="CLL64" s="112"/>
      <c r="CLM64" s="112"/>
      <c r="CLN64" s="112"/>
      <c r="CLO64" s="112"/>
      <c r="CLP64" s="112"/>
      <c r="CLQ64" s="112"/>
      <c r="CLR64" s="112"/>
      <c r="CLS64" s="112"/>
      <c r="CLT64" s="112"/>
      <c r="CLU64" s="112"/>
      <c r="CLV64" s="112"/>
      <c r="CLW64" s="112"/>
      <c r="CLX64" s="112"/>
      <c r="CLY64" s="112"/>
      <c r="CLZ64" s="112"/>
      <c r="CMA64" s="112"/>
      <c r="CMB64" s="112"/>
      <c r="CMC64" s="112"/>
      <c r="CMD64" s="112"/>
      <c r="CME64" s="112"/>
      <c r="CMF64" s="112"/>
      <c r="CMG64" s="112"/>
      <c r="CMH64" s="112"/>
      <c r="CMI64" s="112"/>
      <c r="CMJ64" s="112"/>
      <c r="CMK64" s="112"/>
      <c r="CML64" s="112"/>
      <c r="CMM64" s="112"/>
      <c r="CMN64" s="112"/>
      <c r="CMO64" s="112"/>
      <c r="CMP64" s="112"/>
      <c r="CMQ64" s="112"/>
      <c r="CMR64" s="112"/>
      <c r="CMS64" s="112"/>
      <c r="CMT64" s="112"/>
      <c r="CMU64" s="112"/>
      <c r="CMV64" s="112"/>
      <c r="CMW64" s="112"/>
      <c r="CMX64" s="112"/>
      <c r="CMY64" s="112"/>
      <c r="CMZ64" s="112"/>
      <c r="CNA64" s="112"/>
      <c r="CNB64" s="112"/>
      <c r="CNC64" s="112"/>
      <c r="CND64" s="112"/>
      <c r="CNE64" s="112"/>
      <c r="CNF64" s="112"/>
      <c r="CNG64" s="112"/>
      <c r="CNH64" s="112"/>
      <c r="CNI64" s="112"/>
      <c r="CNJ64" s="112"/>
      <c r="CNK64" s="112"/>
      <c r="CNL64" s="112"/>
      <c r="CNM64" s="112"/>
      <c r="CNN64" s="112"/>
      <c r="CNO64" s="112"/>
      <c r="CNP64" s="112"/>
      <c r="CNQ64" s="112"/>
      <c r="CNR64" s="112"/>
      <c r="CNS64" s="112"/>
      <c r="CNT64" s="112"/>
      <c r="CNU64" s="112"/>
      <c r="CNV64" s="112"/>
      <c r="CNW64" s="112"/>
      <c r="CNX64" s="112"/>
      <c r="CNY64" s="112"/>
      <c r="CNZ64" s="112"/>
      <c r="COA64" s="112"/>
      <c r="COB64" s="112"/>
      <c r="COC64" s="112"/>
      <c r="COD64" s="112"/>
      <c r="COE64" s="112"/>
      <c r="COF64" s="112"/>
      <c r="COG64" s="112"/>
      <c r="COH64" s="112"/>
      <c r="COI64" s="112"/>
      <c r="COJ64" s="112"/>
      <c r="COK64" s="112"/>
      <c r="COL64" s="112"/>
      <c r="COM64" s="112"/>
      <c r="CON64" s="112"/>
      <c r="COO64" s="112"/>
      <c r="COP64" s="112"/>
      <c r="COQ64" s="112"/>
      <c r="COR64" s="112"/>
      <c r="COS64" s="112"/>
      <c r="COT64" s="112"/>
      <c r="COU64" s="112"/>
      <c r="COV64" s="112"/>
      <c r="COW64" s="112"/>
      <c r="COX64" s="112"/>
      <c r="COY64" s="112"/>
      <c r="COZ64" s="112"/>
      <c r="CPA64" s="112"/>
      <c r="CPB64" s="112"/>
      <c r="CPC64" s="112"/>
      <c r="CPD64" s="112"/>
      <c r="CPE64" s="112"/>
      <c r="CPF64" s="112"/>
      <c r="CPG64" s="112"/>
      <c r="CPH64" s="112"/>
      <c r="CPI64" s="112"/>
      <c r="CPJ64" s="112"/>
      <c r="CPK64" s="112"/>
      <c r="CPL64" s="112"/>
      <c r="CPM64" s="112"/>
      <c r="CPN64" s="112"/>
      <c r="CPO64" s="112"/>
      <c r="CPP64" s="112"/>
      <c r="CPQ64" s="112"/>
      <c r="CPR64" s="112"/>
      <c r="CPS64" s="112"/>
      <c r="CPT64" s="112"/>
      <c r="CPU64" s="112"/>
      <c r="CPV64" s="112"/>
      <c r="CPW64" s="112"/>
      <c r="CPX64" s="112"/>
      <c r="CPY64" s="112"/>
      <c r="CPZ64" s="112"/>
      <c r="CQA64" s="112"/>
      <c r="CQB64" s="112"/>
      <c r="CQC64" s="112"/>
      <c r="CQD64" s="112"/>
      <c r="CQE64" s="112"/>
      <c r="CQF64" s="112"/>
      <c r="CQG64" s="112"/>
      <c r="CQH64" s="112"/>
      <c r="CQI64" s="112"/>
      <c r="CQJ64" s="112"/>
      <c r="CQK64" s="112"/>
      <c r="CQL64" s="112"/>
      <c r="CQM64" s="112"/>
      <c r="CQN64" s="112"/>
      <c r="CQO64" s="112"/>
      <c r="CQP64" s="112"/>
      <c r="CQQ64" s="112"/>
      <c r="CQR64" s="112"/>
      <c r="CQS64" s="112"/>
      <c r="CQT64" s="112"/>
      <c r="CQU64" s="112"/>
      <c r="CQV64" s="112"/>
      <c r="CQW64" s="112"/>
      <c r="CQX64" s="112"/>
      <c r="CQY64" s="112"/>
      <c r="CQZ64" s="112"/>
      <c r="CRA64" s="112"/>
      <c r="CRB64" s="112"/>
      <c r="CRC64" s="112"/>
      <c r="CRD64" s="112"/>
      <c r="CRE64" s="112"/>
      <c r="CRF64" s="112"/>
      <c r="CRG64" s="112"/>
      <c r="CRH64" s="112"/>
      <c r="CRI64" s="112"/>
      <c r="CRJ64" s="112"/>
      <c r="CRK64" s="112"/>
      <c r="CRL64" s="112"/>
      <c r="CRM64" s="112"/>
      <c r="CRN64" s="112"/>
      <c r="CRO64" s="112"/>
      <c r="CRP64" s="112"/>
      <c r="CRQ64" s="112"/>
      <c r="CRR64" s="112"/>
      <c r="CRS64" s="112"/>
      <c r="CRT64" s="112"/>
      <c r="CRU64" s="112"/>
      <c r="CRV64" s="112"/>
      <c r="CRW64" s="112"/>
      <c r="CRX64" s="112"/>
      <c r="CRY64" s="112"/>
      <c r="CRZ64" s="112"/>
      <c r="CSA64" s="112"/>
      <c r="CSB64" s="112"/>
      <c r="CSC64" s="112"/>
      <c r="CSD64" s="112"/>
      <c r="CSE64" s="112"/>
      <c r="CSF64" s="112"/>
      <c r="CSG64" s="112"/>
      <c r="CSH64" s="112"/>
      <c r="CSI64" s="112"/>
      <c r="CSJ64" s="112"/>
      <c r="CSK64" s="112"/>
      <c r="CSL64" s="112"/>
      <c r="CSM64" s="112"/>
      <c r="CSN64" s="112"/>
      <c r="CSO64" s="112"/>
      <c r="CSP64" s="112"/>
      <c r="CSQ64" s="112"/>
      <c r="CSR64" s="112"/>
      <c r="CSS64" s="112"/>
      <c r="CST64" s="112"/>
      <c r="CSU64" s="112"/>
      <c r="CSV64" s="112"/>
      <c r="CSW64" s="112"/>
      <c r="CSX64" s="112"/>
      <c r="CSY64" s="112"/>
      <c r="CSZ64" s="112"/>
      <c r="CTA64" s="112"/>
      <c r="CTB64" s="112"/>
      <c r="CTC64" s="112"/>
      <c r="CTD64" s="112"/>
      <c r="CTE64" s="112"/>
      <c r="CTF64" s="112"/>
      <c r="CTG64" s="112"/>
      <c r="CTH64" s="112"/>
      <c r="CTI64" s="112"/>
      <c r="CTJ64" s="112"/>
      <c r="CTK64" s="112"/>
      <c r="CTL64" s="112"/>
      <c r="CTM64" s="112"/>
      <c r="CTN64" s="112"/>
      <c r="CTO64" s="112"/>
      <c r="CTP64" s="112"/>
      <c r="CTQ64" s="112"/>
      <c r="CTR64" s="112"/>
      <c r="CTS64" s="112"/>
      <c r="CTT64" s="112"/>
      <c r="CTU64" s="112"/>
      <c r="CTV64" s="112"/>
      <c r="CTW64" s="112"/>
      <c r="CTX64" s="112"/>
      <c r="CTY64" s="112"/>
      <c r="CTZ64" s="112"/>
      <c r="CUA64" s="112"/>
      <c r="CUB64" s="112"/>
      <c r="CUC64" s="112"/>
      <c r="CUD64" s="112"/>
      <c r="CUE64" s="112"/>
      <c r="CUF64" s="112"/>
      <c r="CUG64" s="112"/>
      <c r="CUH64" s="112"/>
      <c r="CUI64" s="112"/>
      <c r="CUJ64" s="112"/>
      <c r="CUK64" s="112"/>
      <c r="CUL64" s="112"/>
      <c r="CUM64" s="112"/>
      <c r="CUN64" s="112"/>
      <c r="CUO64" s="112"/>
      <c r="CUP64" s="112"/>
      <c r="CUQ64" s="112"/>
      <c r="CUR64" s="112"/>
      <c r="CUS64" s="112"/>
      <c r="CUT64" s="112"/>
      <c r="CUU64" s="112"/>
      <c r="CUV64" s="112"/>
      <c r="CUW64" s="112"/>
      <c r="CUX64" s="112"/>
      <c r="CUY64" s="112"/>
      <c r="CUZ64" s="112"/>
      <c r="CVA64" s="112"/>
      <c r="CVB64" s="112"/>
      <c r="CVC64" s="112"/>
      <c r="CVD64" s="112"/>
      <c r="CVE64" s="112"/>
      <c r="CVF64" s="112"/>
      <c r="CVG64" s="112"/>
      <c r="CVH64" s="112"/>
      <c r="CVI64" s="112"/>
      <c r="CVJ64" s="112"/>
      <c r="CVK64" s="112"/>
      <c r="CVL64" s="112"/>
      <c r="CVM64" s="112"/>
      <c r="CVN64" s="112"/>
      <c r="CVO64" s="112"/>
      <c r="CVP64" s="112"/>
      <c r="CVQ64" s="112"/>
      <c r="CVR64" s="112"/>
      <c r="CVS64" s="112"/>
      <c r="CVT64" s="112"/>
      <c r="CVU64" s="112"/>
      <c r="CVV64" s="112"/>
      <c r="CVW64" s="112"/>
      <c r="CVX64" s="112"/>
      <c r="CVY64" s="112"/>
      <c r="CVZ64" s="112"/>
      <c r="CWA64" s="112"/>
      <c r="CWB64" s="112"/>
      <c r="CWC64" s="112"/>
      <c r="CWD64" s="112"/>
      <c r="CWE64" s="112"/>
      <c r="CWF64" s="112"/>
      <c r="CWG64" s="112"/>
      <c r="CWH64" s="112"/>
      <c r="CWI64" s="112"/>
      <c r="CWJ64" s="112"/>
      <c r="CWK64" s="112"/>
      <c r="CWL64" s="112"/>
      <c r="CWM64" s="112"/>
      <c r="CWN64" s="112"/>
      <c r="CWO64" s="112"/>
      <c r="CWP64" s="112"/>
      <c r="CWQ64" s="112"/>
      <c r="CWR64" s="112"/>
      <c r="CWS64" s="112"/>
      <c r="CWT64" s="112"/>
      <c r="CWU64" s="112"/>
      <c r="CWV64" s="112"/>
      <c r="CWW64" s="112"/>
      <c r="CWX64" s="112"/>
      <c r="CWY64" s="112"/>
      <c r="CWZ64" s="112"/>
      <c r="CXA64" s="112"/>
      <c r="CXB64" s="112"/>
      <c r="CXC64" s="112"/>
      <c r="CXD64" s="112"/>
      <c r="CXE64" s="112"/>
      <c r="CXF64" s="112"/>
      <c r="CXG64" s="112"/>
      <c r="CXH64" s="112"/>
      <c r="CXI64" s="112"/>
      <c r="CXJ64" s="112"/>
      <c r="CXK64" s="112"/>
      <c r="CXL64" s="112"/>
      <c r="CXM64" s="112"/>
      <c r="CXN64" s="112"/>
      <c r="CXO64" s="112"/>
      <c r="CXP64" s="112"/>
      <c r="CXQ64" s="112"/>
      <c r="CXR64" s="112"/>
      <c r="CXS64" s="112"/>
      <c r="CXT64" s="112"/>
      <c r="CXU64" s="112"/>
      <c r="CXV64" s="112"/>
      <c r="CXW64" s="112"/>
      <c r="CXX64" s="112"/>
      <c r="CXY64" s="112"/>
      <c r="CXZ64" s="112"/>
      <c r="CYA64" s="112"/>
      <c r="CYB64" s="112"/>
      <c r="CYC64" s="112"/>
      <c r="CYD64" s="112"/>
      <c r="CYE64" s="112"/>
      <c r="CYF64" s="112"/>
      <c r="CYG64" s="112"/>
      <c r="CYH64" s="112"/>
      <c r="CYI64" s="112"/>
      <c r="CYJ64" s="112"/>
      <c r="CYK64" s="112"/>
      <c r="CYL64" s="112"/>
      <c r="CYM64" s="112"/>
      <c r="CYN64" s="112"/>
      <c r="CYO64" s="112"/>
      <c r="CYP64" s="112"/>
      <c r="CYQ64" s="112"/>
      <c r="CYR64" s="112"/>
      <c r="CYS64" s="112"/>
      <c r="CYT64" s="112"/>
      <c r="CYU64" s="112"/>
      <c r="CYV64" s="112"/>
      <c r="CYW64" s="112"/>
      <c r="CYX64" s="112"/>
      <c r="CYY64" s="112"/>
      <c r="CYZ64" s="112"/>
      <c r="CZA64" s="112"/>
      <c r="CZB64" s="112"/>
      <c r="CZC64" s="112"/>
      <c r="CZD64" s="112"/>
      <c r="CZE64" s="112"/>
      <c r="CZF64" s="112"/>
      <c r="CZG64" s="112"/>
      <c r="CZH64" s="112"/>
      <c r="CZI64" s="112"/>
      <c r="CZJ64" s="112"/>
      <c r="CZK64" s="112"/>
      <c r="CZL64" s="112"/>
      <c r="CZM64" s="112"/>
      <c r="CZN64" s="112"/>
      <c r="CZO64" s="112"/>
      <c r="CZP64" s="112"/>
      <c r="CZQ64" s="112"/>
      <c r="CZR64" s="112"/>
      <c r="CZS64" s="112"/>
      <c r="CZT64" s="112"/>
      <c r="CZU64" s="112"/>
      <c r="CZV64" s="112"/>
      <c r="CZW64" s="112"/>
      <c r="CZX64" s="112"/>
      <c r="CZY64" s="112"/>
      <c r="CZZ64" s="112"/>
      <c r="DAA64" s="112"/>
      <c r="DAB64" s="112"/>
      <c r="DAC64" s="112"/>
      <c r="DAD64" s="112"/>
      <c r="DAE64" s="112"/>
      <c r="DAF64" s="112"/>
      <c r="DAG64" s="112"/>
      <c r="DAH64" s="112"/>
      <c r="DAI64" s="112"/>
      <c r="DAJ64" s="112"/>
      <c r="DAK64" s="112"/>
      <c r="DAL64" s="112"/>
      <c r="DAM64" s="112"/>
      <c r="DAN64" s="112"/>
      <c r="DAO64" s="112"/>
      <c r="DAP64" s="112"/>
      <c r="DAQ64" s="112"/>
      <c r="DAR64" s="112"/>
      <c r="DAS64" s="112"/>
      <c r="DAT64" s="112"/>
      <c r="DAU64" s="112"/>
      <c r="DAV64" s="112"/>
      <c r="DAW64" s="112"/>
      <c r="DAX64" s="112"/>
      <c r="DAY64" s="112"/>
      <c r="DAZ64" s="112"/>
      <c r="DBA64" s="112"/>
      <c r="DBB64" s="112"/>
      <c r="DBC64" s="112"/>
      <c r="DBD64" s="112"/>
      <c r="DBE64" s="112"/>
      <c r="DBF64" s="112"/>
      <c r="DBG64" s="112"/>
      <c r="DBH64" s="112"/>
      <c r="DBI64" s="112"/>
      <c r="DBJ64" s="112"/>
      <c r="DBK64" s="112"/>
      <c r="DBL64" s="112"/>
      <c r="DBM64" s="112"/>
      <c r="DBN64" s="112"/>
      <c r="DBO64" s="112"/>
      <c r="DBP64" s="112"/>
      <c r="DBQ64" s="112"/>
      <c r="DBR64" s="112"/>
      <c r="DBS64" s="112"/>
      <c r="DBT64" s="112"/>
      <c r="DBU64" s="112"/>
      <c r="DBV64" s="112"/>
      <c r="DBW64" s="112"/>
      <c r="DBX64" s="112"/>
      <c r="DBY64" s="112"/>
      <c r="DBZ64" s="112"/>
      <c r="DCA64" s="112"/>
      <c r="DCB64" s="112"/>
      <c r="DCC64" s="112"/>
      <c r="DCD64" s="112"/>
      <c r="DCE64" s="112"/>
      <c r="DCF64" s="112"/>
      <c r="DCG64" s="112"/>
      <c r="DCH64" s="112"/>
      <c r="DCI64" s="112"/>
      <c r="DCJ64" s="112"/>
      <c r="DCK64" s="112"/>
      <c r="DCL64" s="112"/>
      <c r="DCM64" s="112"/>
      <c r="DCN64" s="112"/>
      <c r="DCO64" s="112"/>
      <c r="DCP64" s="112"/>
      <c r="DCQ64" s="112"/>
      <c r="DCR64" s="112"/>
      <c r="DCS64" s="112"/>
      <c r="DCT64" s="112"/>
      <c r="DCU64" s="112"/>
      <c r="DCV64" s="112"/>
      <c r="DCW64" s="112"/>
      <c r="DCX64" s="112"/>
      <c r="DCY64" s="112"/>
      <c r="DCZ64" s="112"/>
      <c r="DDA64" s="112"/>
      <c r="DDB64" s="112"/>
      <c r="DDC64" s="112"/>
      <c r="DDD64" s="112"/>
      <c r="DDE64" s="112"/>
      <c r="DDF64" s="112"/>
      <c r="DDG64" s="112"/>
      <c r="DDH64" s="112"/>
      <c r="DDI64" s="112"/>
      <c r="DDJ64" s="112"/>
      <c r="DDK64" s="112"/>
      <c r="DDL64" s="112"/>
      <c r="DDM64" s="112"/>
      <c r="DDN64" s="112"/>
      <c r="DDO64" s="112"/>
      <c r="DDP64" s="112"/>
      <c r="DDQ64" s="112"/>
      <c r="DDR64" s="112"/>
      <c r="DDS64" s="112"/>
      <c r="DDT64" s="112"/>
      <c r="DDU64" s="112"/>
      <c r="DDV64" s="112"/>
      <c r="DDW64" s="112"/>
      <c r="DDX64" s="112"/>
      <c r="DDY64" s="112"/>
      <c r="DDZ64" s="112"/>
      <c r="DEA64" s="112"/>
      <c r="DEB64" s="112"/>
      <c r="DEC64" s="112"/>
      <c r="DED64" s="112"/>
      <c r="DEE64" s="112"/>
      <c r="DEF64" s="112"/>
      <c r="DEG64" s="112"/>
      <c r="DEH64" s="112"/>
      <c r="DEI64" s="112"/>
      <c r="DEJ64" s="112"/>
      <c r="DEK64" s="112"/>
      <c r="DEL64" s="112"/>
      <c r="DEM64" s="112"/>
      <c r="DEN64" s="112"/>
      <c r="DEO64" s="112"/>
      <c r="DEP64" s="112"/>
      <c r="DEQ64" s="112"/>
      <c r="DER64" s="112"/>
      <c r="DES64" s="112"/>
      <c r="DET64" s="112"/>
      <c r="DEU64" s="112"/>
      <c r="DEV64" s="112"/>
      <c r="DEW64" s="112"/>
      <c r="DEX64" s="112"/>
      <c r="DEY64" s="112"/>
      <c r="DEZ64" s="112"/>
      <c r="DFA64" s="112"/>
      <c r="DFB64" s="112"/>
      <c r="DFC64" s="112"/>
      <c r="DFD64" s="112"/>
      <c r="DFE64" s="112"/>
      <c r="DFF64" s="112"/>
      <c r="DFG64" s="112"/>
      <c r="DFH64" s="112"/>
      <c r="DFI64" s="112"/>
      <c r="DFJ64" s="112"/>
      <c r="DFK64" s="112"/>
      <c r="DFL64" s="112"/>
      <c r="DFM64" s="112"/>
      <c r="DFN64" s="112"/>
      <c r="DFO64" s="112"/>
      <c r="DFP64" s="112"/>
      <c r="DFQ64" s="112"/>
      <c r="DFR64" s="112"/>
      <c r="DFS64" s="112"/>
      <c r="DFT64" s="112"/>
      <c r="DFU64" s="112"/>
      <c r="DFV64" s="112"/>
      <c r="DFW64" s="112"/>
      <c r="DFX64" s="112"/>
      <c r="DFY64" s="112"/>
      <c r="DFZ64" s="112"/>
      <c r="DGA64" s="112"/>
      <c r="DGB64" s="112"/>
      <c r="DGC64" s="112"/>
      <c r="DGD64" s="112"/>
      <c r="DGE64" s="112"/>
      <c r="DGF64" s="112"/>
      <c r="DGG64" s="112"/>
      <c r="DGH64" s="112"/>
      <c r="DGI64" s="112"/>
      <c r="DGJ64" s="112"/>
      <c r="DGK64" s="112"/>
      <c r="DGL64" s="112"/>
      <c r="DGM64" s="112"/>
      <c r="DGN64" s="112"/>
      <c r="DGO64" s="112"/>
      <c r="DGP64" s="112"/>
      <c r="DGQ64" s="112"/>
      <c r="DGR64" s="112"/>
      <c r="DGS64" s="112"/>
      <c r="DGT64" s="112"/>
      <c r="DGU64" s="112"/>
      <c r="DGV64" s="112"/>
      <c r="DGW64" s="112"/>
      <c r="DGX64" s="112"/>
      <c r="DGY64" s="112"/>
      <c r="DGZ64" s="112"/>
      <c r="DHA64" s="112"/>
      <c r="DHB64" s="112"/>
      <c r="DHC64" s="112"/>
      <c r="DHD64" s="112"/>
      <c r="DHE64" s="112"/>
      <c r="DHF64" s="112"/>
      <c r="DHG64" s="112"/>
      <c r="DHH64" s="112"/>
      <c r="DHI64" s="112"/>
      <c r="DHJ64" s="112"/>
      <c r="DHK64" s="112"/>
      <c r="DHL64" s="112"/>
      <c r="DHM64" s="112"/>
      <c r="DHN64" s="112"/>
      <c r="DHO64" s="112"/>
      <c r="DHP64" s="112"/>
      <c r="DHQ64" s="112"/>
      <c r="DHR64" s="112"/>
      <c r="DHS64" s="112"/>
      <c r="DHT64" s="112"/>
      <c r="DHU64" s="112"/>
      <c r="DHV64" s="112"/>
      <c r="DHW64" s="112"/>
      <c r="DHX64" s="112"/>
      <c r="DHY64" s="112"/>
      <c r="DHZ64" s="112"/>
      <c r="DIA64" s="112"/>
      <c r="DIB64" s="112"/>
      <c r="DIC64" s="112"/>
      <c r="DID64" s="112"/>
      <c r="DIE64" s="112"/>
      <c r="DIF64" s="112"/>
      <c r="DIG64" s="112"/>
      <c r="DIH64" s="112"/>
      <c r="DII64" s="112"/>
      <c r="DIJ64" s="112"/>
      <c r="DIK64" s="112"/>
      <c r="DIL64" s="112"/>
      <c r="DIM64" s="112"/>
      <c r="DIN64" s="112"/>
      <c r="DIO64" s="112"/>
      <c r="DIP64" s="112"/>
      <c r="DIQ64" s="112"/>
      <c r="DIR64" s="112"/>
      <c r="DIS64" s="112"/>
      <c r="DIT64" s="112"/>
      <c r="DIU64" s="112"/>
      <c r="DIV64" s="112"/>
      <c r="DIW64" s="112"/>
      <c r="DIX64" s="112"/>
      <c r="DIY64" s="112"/>
      <c r="DIZ64" s="112"/>
      <c r="DJA64" s="112"/>
      <c r="DJB64" s="112"/>
      <c r="DJC64" s="112"/>
      <c r="DJD64" s="112"/>
      <c r="DJE64" s="112"/>
      <c r="DJF64" s="112"/>
      <c r="DJG64" s="112"/>
      <c r="DJH64" s="112"/>
      <c r="DJI64" s="112"/>
      <c r="DJJ64" s="112"/>
      <c r="DJK64" s="112"/>
      <c r="DJL64" s="112"/>
      <c r="DJM64" s="112"/>
      <c r="DJN64" s="112"/>
      <c r="DJO64" s="112"/>
      <c r="DJP64" s="112"/>
      <c r="DJQ64" s="112"/>
      <c r="DJR64" s="112"/>
      <c r="DJS64" s="112"/>
      <c r="DJT64" s="112"/>
      <c r="DJU64" s="112"/>
      <c r="DJV64" s="112"/>
      <c r="DJW64" s="112"/>
      <c r="DJX64" s="112"/>
      <c r="DJY64" s="112"/>
      <c r="DJZ64" s="112"/>
      <c r="DKA64" s="112"/>
      <c r="DKB64" s="112"/>
      <c r="DKC64" s="112"/>
      <c r="DKD64" s="112"/>
      <c r="DKE64" s="112"/>
      <c r="DKF64" s="112"/>
      <c r="DKG64" s="112"/>
      <c r="DKH64" s="112"/>
      <c r="DKI64" s="112"/>
      <c r="DKJ64" s="112"/>
      <c r="DKK64" s="112"/>
      <c r="DKL64" s="112"/>
      <c r="DKM64" s="112"/>
      <c r="DKN64" s="112"/>
      <c r="DKO64" s="112"/>
      <c r="DKP64" s="112"/>
      <c r="DKQ64" s="112"/>
      <c r="DKR64" s="112"/>
      <c r="DKS64" s="112"/>
      <c r="DKT64" s="112"/>
      <c r="DKU64" s="112"/>
      <c r="DKV64" s="112"/>
      <c r="DKW64" s="112"/>
      <c r="DKX64" s="112"/>
      <c r="DKY64" s="112"/>
      <c r="DKZ64" s="112"/>
      <c r="DLA64" s="112"/>
      <c r="DLB64" s="112"/>
      <c r="DLC64" s="112"/>
      <c r="DLD64" s="112"/>
      <c r="DLE64" s="112"/>
      <c r="DLF64" s="112"/>
      <c r="DLG64" s="112"/>
      <c r="DLH64" s="112"/>
      <c r="DLI64" s="112"/>
      <c r="DLJ64" s="112"/>
      <c r="DLK64" s="112"/>
      <c r="DLL64" s="112"/>
      <c r="DLM64" s="112"/>
      <c r="DLN64" s="112"/>
      <c r="DLO64" s="112"/>
      <c r="DLP64" s="112"/>
      <c r="DLQ64" s="112"/>
      <c r="DLR64" s="112"/>
      <c r="DLS64" s="112"/>
      <c r="DLT64" s="112"/>
      <c r="DLU64" s="112"/>
      <c r="DLV64" s="112"/>
      <c r="DLW64" s="112"/>
      <c r="DLX64" s="112"/>
      <c r="DLY64" s="112"/>
      <c r="DLZ64" s="112"/>
      <c r="DMA64" s="112"/>
      <c r="DMB64" s="112"/>
      <c r="DMC64" s="112"/>
      <c r="DMD64" s="112"/>
      <c r="DME64" s="112"/>
      <c r="DMF64" s="112"/>
      <c r="DMG64" s="112"/>
      <c r="DMH64" s="112"/>
      <c r="DMI64" s="112"/>
      <c r="DMJ64" s="112"/>
      <c r="DMK64" s="112"/>
      <c r="DML64" s="112"/>
      <c r="DMM64" s="112"/>
      <c r="DMN64" s="112"/>
      <c r="DMO64" s="112"/>
      <c r="DMP64" s="112"/>
      <c r="DMQ64" s="112"/>
      <c r="DMR64" s="112"/>
      <c r="DMS64" s="112"/>
      <c r="DMT64" s="112"/>
      <c r="DMU64" s="112"/>
      <c r="DMV64" s="112"/>
      <c r="DMW64" s="112"/>
      <c r="DMX64" s="112"/>
      <c r="DMY64" s="112"/>
      <c r="DMZ64" s="112"/>
      <c r="DNA64" s="112"/>
      <c r="DNB64" s="112"/>
      <c r="DNC64" s="112"/>
      <c r="DND64" s="112"/>
      <c r="DNE64" s="112"/>
      <c r="DNF64" s="112"/>
      <c r="DNG64" s="112"/>
      <c r="DNH64" s="112"/>
      <c r="DNI64" s="112"/>
      <c r="DNJ64" s="112"/>
      <c r="DNK64" s="112"/>
      <c r="DNL64" s="112"/>
      <c r="DNM64" s="112"/>
      <c r="DNN64" s="112"/>
      <c r="DNO64" s="112"/>
      <c r="DNP64" s="112"/>
      <c r="DNQ64" s="112"/>
      <c r="DNR64" s="112"/>
      <c r="DNS64" s="112"/>
      <c r="DNT64" s="112"/>
      <c r="DNU64" s="112"/>
      <c r="DNV64" s="112"/>
      <c r="DNW64" s="112"/>
      <c r="DNX64" s="112"/>
      <c r="DNY64" s="112"/>
      <c r="DNZ64" s="112"/>
      <c r="DOA64" s="112"/>
      <c r="DOB64" s="112"/>
      <c r="DOC64" s="112"/>
      <c r="DOD64" s="112"/>
      <c r="DOE64" s="112"/>
      <c r="DOF64" s="112"/>
      <c r="DOG64" s="112"/>
      <c r="DOH64" s="112"/>
      <c r="DOI64" s="112"/>
      <c r="DOJ64" s="112"/>
      <c r="DOK64" s="112"/>
      <c r="DOL64" s="112"/>
      <c r="DOM64" s="112"/>
      <c r="DON64" s="112"/>
      <c r="DOO64" s="112"/>
      <c r="DOP64" s="112"/>
      <c r="DOQ64" s="112"/>
      <c r="DOR64" s="112"/>
      <c r="DOS64" s="112"/>
      <c r="DOT64" s="112"/>
      <c r="DOU64" s="112"/>
      <c r="DOV64" s="112"/>
      <c r="DOW64" s="112"/>
      <c r="DOX64" s="112"/>
      <c r="DOY64" s="112"/>
      <c r="DOZ64" s="112"/>
      <c r="DPA64" s="112"/>
      <c r="DPB64" s="112"/>
      <c r="DPC64" s="112"/>
      <c r="DPD64" s="112"/>
      <c r="DPE64" s="112"/>
      <c r="DPF64" s="112"/>
      <c r="DPG64" s="112"/>
      <c r="DPH64" s="112"/>
      <c r="DPI64" s="112"/>
      <c r="DPJ64" s="112"/>
      <c r="DPK64" s="112"/>
      <c r="DPL64" s="112"/>
      <c r="DPM64" s="112"/>
      <c r="DPN64" s="112"/>
      <c r="DPO64" s="112"/>
      <c r="DPP64" s="112"/>
      <c r="DPQ64" s="112"/>
      <c r="DPR64" s="112"/>
      <c r="DPS64" s="112"/>
      <c r="DPT64" s="112"/>
      <c r="DPU64" s="112"/>
      <c r="DPV64" s="112"/>
      <c r="DPW64" s="112"/>
      <c r="DPX64" s="112"/>
      <c r="DPY64" s="112"/>
      <c r="DPZ64" s="112"/>
      <c r="DQA64" s="112"/>
      <c r="DQB64" s="112"/>
      <c r="DQC64" s="112"/>
      <c r="DQD64" s="112"/>
      <c r="DQE64" s="112"/>
      <c r="DQF64" s="112"/>
      <c r="DQG64" s="112"/>
      <c r="DQH64" s="112"/>
      <c r="DQI64" s="112"/>
      <c r="DQJ64" s="112"/>
      <c r="DQK64" s="112"/>
      <c r="DQL64" s="112"/>
      <c r="DQM64" s="112"/>
      <c r="DQN64" s="112"/>
      <c r="DQO64" s="112"/>
      <c r="DQP64" s="112"/>
      <c r="DQQ64" s="112"/>
      <c r="DQR64" s="112"/>
      <c r="DQS64" s="112"/>
      <c r="DQT64" s="112"/>
      <c r="DQU64" s="112"/>
      <c r="DQV64" s="112"/>
      <c r="DQW64" s="112"/>
      <c r="DQX64" s="112"/>
      <c r="DQY64" s="112"/>
      <c r="DQZ64" s="112"/>
      <c r="DRA64" s="112"/>
      <c r="DRB64" s="112"/>
      <c r="DRC64" s="112"/>
      <c r="DRD64" s="112"/>
      <c r="DRE64" s="112"/>
      <c r="DRF64" s="112"/>
      <c r="DRG64" s="112"/>
      <c r="DRH64" s="112"/>
      <c r="DRI64" s="112"/>
      <c r="DRJ64" s="112"/>
      <c r="DRK64" s="112"/>
      <c r="DRL64" s="112"/>
      <c r="DRM64" s="112"/>
      <c r="DRN64" s="112"/>
      <c r="DRO64" s="112"/>
      <c r="DRP64" s="112"/>
      <c r="DRQ64" s="112"/>
      <c r="DRR64" s="112"/>
      <c r="DRS64" s="112"/>
      <c r="DRT64" s="112"/>
      <c r="DRU64" s="112"/>
      <c r="DRV64" s="112"/>
      <c r="DRW64" s="112"/>
      <c r="DRX64" s="112"/>
      <c r="DRY64" s="112"/>
      <c r="DRZ64" s="112"/>
      <c r="DSA64" s="112"/>
      <c r="DSB64" s="112"/>
      <c r="DSC64" s="112"/>
      <c r="DSD64" s="112"/>
      <c r="DSE64" s="112"/>
      <c r="DSF64" s="112"/>
      <c r="DSG64" s="112"/>
      <c r="DSH64" s="112"/>
      <c r="DSI64" s="112"/>
      <c r="DSJ64" s="112"/>
      <c r="DSK64" s="112"/>
      <c r="DSL64" s="112"/>
      <c r="DSM64" s="112"/>
      <c r="DSN64" s="112"/>
      <c r="DSO64" s="112"/>
      <c r="DSP64" s="112"/>
      <c r="DSQ64" s="112"/>
      <c r="DSR64" s="112"/>
      <c r="DSS64" s="112"/>
      <c r="DST64" s="112"/>
      <c r="DSU64" s="112"/>
      <c r="DSV64" s="112"/>
      <c r="DSW64" s="112"/>
      <c r="DSX64" s="112"/>
      <c r="DSY64" s="112"/>
      <c r="DSZ64" s="112"/>
      <c r="DTA64" s="112"/>
      <c r="DTB64" s="112"/>
      <c r="DTC64" s="112"/>
      <c r="DTD64" s="112"/>
      <c r="DTE64" s="112"/>
      <c r="DTF64" s="112"/>
      <c r="DTG64" s="112"/>
      <c r="DTH64" s="112"/>
      <c r="DTI64" s="112"/>
      <c r="DTJ64" s="112"/>
      <c r="DTK64" s="112"/>
      <c r="DTL64" s="112"/>
      <c r="DTM64" s="112"/>
      <c r="DTN64" s="112"/>
      <c r="DTO64" s="112"/>
      <c r="DTP64" s="112"/>
      <c r="DTQ64" s="112"/>
      <c r="DTR64" s="112"/>
      <c r="DTS64" s="112"/>
      <c r="DTT64" s="112"/>
      <c r="DTU64" s="112"/>
      <c r="DTV64" s="112"/>
      <c r="DTW64" s="112"/>
      <c r="DTX64" s="112"/>
      <c r="DTY64" s="112"/>
      <c r="DTZ64" s="112"/>
      <c r="DUA64" s="112"/>
      <c r="DUB64" s="112"/>
      <c r="DUC64" s="112"/>
      <c r="DUD64" s="112"/>
      <c r="DUE64" s="112"/>
      <c r="DUF64" s="112"/>
      <c r="DUG64" s="112"/>
      <c r="DUH64" s="112"/>
      <c r="DUI64" s="112"/>
      <c r="DUJ64" s="112"/>
      <c r="DUK64" s="112"/>
      <c r="DUL64" s="112"/>
      <c r="DUM64" s="112"/>
      <c r="DUN64" s="112"/>
      <c r="DUO64" s="112"/>
      <c r="DUP64" s="112"/>
      <c r="DUQ64" s="112"/>
      <c r="DUR64" s="112"/>
      <c r="DUS64" s="112"/>
      <c r="DUT64" s="112"/>
      <c r="DUU64" s="112"/>
      <c r="DUV64" s="112"/>
      <c r="DUW64" s="112"/>
      <c r="DUX64" s="112"/>
      <c r="DUY64" s="112"/>
      <c r="DUZ64" s="112"/>
      <c r="DVA64" s="112"/>
      <c r="DVB64" s="112"/>
      <c r="DVC64" s="112"/>
      <c r="DVD64" s="112"/>
      <c r="DVE64" s="112"/>
      <c r="DVF64" s="112"/>
      <c r="DVG64" s="112"/>
      <c r="DVH64" s="112"/>
      <c r="DVI64" s="112"/>
      <c r="DVJ64" s="112"/>
      <c r="DVK64" s="112"/>
      <c r="DVL64" s="112"/>
      <c r="DVM64" s="112"/>
      <c r="DVN64" s="112"/>
      <c r="DVO64" s="112"/>
      <c r="DVP64" s="112"/>
      <c r="DVQ64" s="112"/>
      <c r="DVR64" s="112"/>
      <c r="DVS64" s="112"/>
      <c r="DVT64" s="112"/>
      <c r="DVU64" s="112"/>
      <c r="DVV64" s="112"/>
      <c r="DVW64" s="112"/>
      <c r="DVX64" s="112"/>
      <c r="DVY64" s="112"/>
      <c r="DVZ64" s="112"/>
      <c r="DWA64" s="112"/>
      <c r="DWB64" s="112"/>
      <c r="DWC64" s="112"/>
      <c r="DWD64" s="112"/>
      <c r="DWE64" s="112"/>
      <c r="DWF64" s="112"/>
      <c r="DWG64" s="112"/>
      <c r="DWH64" s="112"/>
      <c r="DWI64" s="112"/>
      <c r="DWJ64" s="112"/>
      <c r="DWK64" s="112"/>
      <c r="DWL64" s="112"/>
      <c r="DWM64" s="112"/>
      <c r="DWN64" s="112"/>
      <c r="DWO64" s="112"/>
      <c r="DWP64" s="112"/>
      <c r="DWQ64" s="112"/>
      <c r="DWR64" s="112"/>
      <c r="DWS64" s="112"/>
      <c r="DWT64" s="112"/>
      <c r="DWU64" s="112"/>
      <c r="DWV64" s="112"/>
      <c r="DWW64" s="112"/>
      <c r="DWX64" s="112"/>
      <c r="DWY64" s="112"/>
      <c r="DWZ64" s="112"/>
      <c r="DXA64" s="112"/>
      <c r="DXB64" s="112"/>
      <c r="DXC64" s="112"/>
      <c r="DXD64" s="112"/>
      <c r="DXE64" s="112"/>
      <c r="DXF64" s="112"/>
      <c r="DXG64" s="112"/>
      <c r="DXH64" s="112"/>
      <c r="DXI64" s="112"/>
      <c r="DXJ64" s="112"/>
      <c r="DXK64" s="112"/>
      <c r="DXL64" s="112"/>
      <c r="DXM64" s="112"/>
      <c r="DXN64" s="112"/>
      <c r="DXO64" s="112"/>
      <c r="DXP64" s="112"/>
      <c r="DXQ64" s="112"/>
      <c r="DXR64" s="112"/>
      <c r="DXS64" s="112"/>
      <c r="DXT64" s="112"/>
      <c r="DXU64" s="112"/>
      <c r="DXV64" s="112"/>
      <c r="DXW64" s="112"/>
      <c r="DXX64" s="112"/>
      <c r="DXY64" s="112"/>
      <c r="DXZ64" s="112"/>
      <c r="DYA64" s="112"/>
      <c r="DYB64" s="112"/>
      <c r="DYC64" s="112"/>
      <c r="DYD64" s="112"/>
      <c r="DYE64" s="112"/>
      <c r="DYF64" s="112"/>
      <c r="DYG64" s="112"/>
      <c r="DYH64" s="112"/>
      <c r="DYI64" s="112"/>
      <c r="DYJ64" s="112"/>
      <c r="DYK64" s="112"/>
      <c r="DYL64" s="112"/>
      <c r="DYM64" s="112"/>
      <c r="DYN64" s="112"/>
      <c r="DYO64" s="112"/>
      <c r="DYP64" s="112"/>
      <c r="DYQ64" s="112"/>
      <c r="DYR64" s="112"/>
      <c r="DYS64" s="112"/>
      <c r="DYT64" s="112"/>
      <c r="DYU64" s="112"/>
      <c r="DYV64" s="112"/>
      <c r="DYW64" s="112"/>
      <c r="DYX64" s="112"/>
      <c r="DYY64" s="112"/>
      <c r="DYZ64" s="112"/>
      <c r="DZA64" s="112"/>
      <c r="DZB64" s="112"/>
      <c r="DZC64" s="112"/>
      <c r="DZD64" s="112"/>
      <c r="DZE64" s="112"/>
      <c r="DZF64" s="112"/>
      <c r="DZG64" s="112"/>
      <c r="DZH64" s="112"/>
      <c r="DZI64" s="112"/>
      <c r="DZJ64" s="112"/>
      <c r="DZK64" s="112"/>
      <c r="DZL64" s="112"/>
      <c r="DZM64" s="112"/>
      <c r="DZN64" s="112"/>
      <c r="DZO64" s="112"/>
      <c r="DZP64" s="112"/>
      <c r="DZQ64" s="112"/>
      <c r="DZR64" s="112"/>
      <c r="DZS64" s="112"/>
      <c r="DZT64" s="112"/>
      <c r="DZU64" s="112"/>
      <c r="DZV64" s="112"/>
      <c r="DZW64" s="112"/>
      <c r="DZX64" s="112"/>
      <c r="DZY64" s="112"/>
      <c r="DZZ64" s="112"/>
      <c r="EAA64" s="112"/>
      <c r="EAB64" s="112"/>
      <c r="EAC64" s="112"/>
      <c r="EAD64" s="112"/>
      <c r="EAE64" s="112"/>
      <c r="EAF64" s="112"/>
      <c r="EAG64" s="112"/>
      <c r="EAH64" s="112"/>
      <c r="EAI64" s="112"/>
      <c r="EAJ64" s="112"/>
      <c r="EAK64" s="112"/>
      <c r="EAL64" s="112"/>
      <c r="EAM64" s="112"/>
      <c r="EAN64" s="112"/>
      <c r="EAO64" s="112"/>
      <c r="EAP64" s="112"/>
      <c r="EAQ64" s="112"/>
      <c r="EAR64" s="112"/>
      <c r="EAS64" s="112"/>
      <c r="EAT64" s="112"/>
      <c r="EAU64" s="112"/>
      <c r="EAV64" s="112"/>
      <c r="EAW64" s="112"/>
      <c r="EAX64" s="112"/>
      <c r="EAY64" s="112"/>
      <c r="EAZ64" s="112"/>
      <c r="EBA64" s="112"/>
      <c r="EBB64" s="112"/>
      <c r="EBC64" s="112"/>
      <c r="EBD64" s="112"/>
      <c r="EBE64" s="112"/>
      <c r="EBF64" s="112"/>
      <c r="EBG64" s="112"/>
      <c r="EBH64" s="112"/>
      <c r="EBI64" s="112"/>
      <c r="EBJ64" s="112"/>
      <c r="EBK64" s="112"/>
      <c r="EBL64" s="112"/>
      <c r="EBM64" s="112"/>
      <c r="EBN64" s="112"/>
      <c r="EBO64" s="112"/>
      <c r="EBP64" s="112"/>
      <c r="EBQ64" s="112"/>
      <c r="EBR64" s="112"/>
      <c r="EBS64" s="112"/>
      <c r="EBT64" s="112"/>
      <c r="EBU64" s="112"/>
      <c r="EBV64" s="112"/>
      <c r="EBW64" s="112"/>
      <c r="EBX64" s="112"/>
      <c r="EBY64" s="112"/>
      <c r="EBZ64" s="112"/>
      <c r="ECA64" s="112"/>
      <c r="ECB64" s="112"/>
      <c r="ECC64" s="112"/>
      <c r="ECD64" s="112"/>
      <c r="ECE64" s="112"/>
      <c r="ECF64" s="112"/>
      <c r="ECG64" s="112"/>
      <c r="ECH64" s="112"/>
      <c r="ECI64" s="112"/>
      <c r="ECJ64" s="112"/>
      <c r="ECK64" s="112"/>
      <c r="ECL64" s="112"/>
      <c r="ECM64" s="112"/>
      <c r="ECN64" s="112"/>
      <c r="ECO64" s="112"/>
      <c r="ECP64" s="112"/>
      <c r="ECQ64" s="112"/>
      <c r="ECR64" s="112"/>
      <c r="ECS64" s="112"/>
      <c r="ECT64" s="112"/>
      <c r="ECU64" s="112"/>
      <c r="ECV64" s="112"/>
      <c r="ECW64" s="112"/>
      <c r="ECX64" s="112"/>
      <c r="ECY64" s="112"/>
      <c r="ECZ64" s="112"/>
      <c r="EDA64" s="112"/>
      <c r="EDB64" s="112"/>
      <c r="EDC64" s="112"/>
      <c r="EDD64" s="112"/>
      <c r="EDE64" s="112"/>
      <c r="EDF64" s="112"/>
      <c r="EDG64" s="112"/>
      <c r="EDH64" s="112"/>
      <c r="EDI64" s="112"/>
      <c r="EDJ64" s="112"/>
      <c r="EDK64" s="112"/>
      <c r="EDL64" s="112"/>
      <c r="EDM64" s="112"/>
      <c r="EDN64" s="112"/>
      <c r="EDO64" s="112"/>
      <c r="EDP64" s="112"/>
      <c r="EDQ64" s="112"/>
      <c r="EDR64" s="112"/>
      <c r="EDS64" s="112"/>
      <c r="EDT64" s="112"/>
      <c r="EDU64" s="112"/>
      <c r="EDV64" s="112"/>
      <c r="EDW64" s="112"/>
      <c r="EDX64" s="112"/>
      <c r="EDY64" s="112"/>
      <c r="EDZ64" s="112"/>
      <c r="EEA64" s="112"/>
      <c r="EEB64" s="112"/>
      <c r="EEC64" s="112"/>
      <c r="EED64" s="112"/>
      <c r="EEE64" s="112"/>
      <c r="EEF64" s="112"/>
      <c r="EEG64" s="112"/>
      <c r="EEH64" s="112"/>
      <c r="EEI64" s="112"/>
      <c r="EEJ64" s="112"/>
      <c r="EEK64" s="112"/>
      <c r="EEL64" s="112"/>
      <c r="EEM64" s="112"/>
      <c r="EEN64" s="112"/>
      <c r="EEO64" s="112"/>
      <c r="EEP64" s="112"/>
      <c r="EEQ64" s="112"/>
      <c r="EER64" s="112"/>
      <c r="EES64" s="112"/>
      <c r="EET64" s="112"/>
      <c r="EEU64" s="112"/>
      <c r="EEV64" s="112"/>
      <c r="EEW64" s="112"/>
      <c r="EEX64" s="112"/>
      <c r="EEY64" s="112"/>
      <c r="EEZ64" s="112"/>
      <c r="EFA64" s="112"/>
      <c r="EFB64" s="112"/>
      <c r="EFC64" s="112"/>
      <c r="EFD64" s="112"/>
      <c r="EFE64" s="112"/>
      <c r="EFF64" s="112"/>
      <c r="EFG64" s="112"/>
      <c r="EFH64" s="112"/>
      <c r="EFI64" s="112"/>
      <c r="EFJ64" s="112"/>
      <c r="EFK64" s="112"/>
      <c r="EFL64" s="112"/>
      <c r="EFM64" s="112"/>
      <c r="EFN64" s="112"/>
      <c r="EFO64" s="112"/>
      <c r="EFP64" s="112"/>
      <c r="EFQ64" s="112"/>
      <c r="EFR64" s="112"/>
      <c r="EFS64" s="112"/>
      <c r="EFT64" s="112"/>
      <c r="EFU64" s="112"/>
      <c r="EFV64" s="112"/>
      <c r="EFW64" s="112"/>
      <c r="EFX64" s="112"/>
      <c r="EFY64" s="112"/>
      <c r="EFZ64" s="112"/>
      <c r="EGA64" s="112"/>
      <c r="EGB64" s="112"/>
      <c r="EGC64" s="112"/>
      <c r="EGD64" s="112"/>
      <c r="EGE64" s="112"/>
      <c r="EGF64" s="112"/>
      <c r="EGG64" s="112"/>
      <c r="EGH64" s="112"/>
      <c r="EGI64" s="112"/>
      <c r="EGJ64" s="112"/>
      <c r="EGK64" s="112"/>
      <c r="EGL64" s="112"/>
      <c r="EGM64" s="112"/>
      <c r="EGN64" s="112"/>
      <c r="EGO64" s="112"/>
      <c r="EGP64" s="112"/>
      <c r="EGQ64" s="112"/>
      <c r="EGR64" s="112"/>
      <c r="EGS64" s="112"/>
      <c r="EGT64" s="112"/>
      <c r="EGU64" s="112"/>
      <c r="EGV64" s="112"/>
      <c r="EGW64" s="112"/>
      <c r="EGX64" s="112"/>
      <c r="EGY64" s="112"/>
      <c r="EGZ64" s="112"/>
      <c r="EHA64" s="112"/>
      <c r="EHB64" s="112"/>
      <c r="EHC64" s="112"/>
      <c r="EHD64" s="112"/>
      <c r="EHE64" s="112"/>
      <c r="EHF64" s="112"/>
      <c r="EHG64" s="112"/>
      <c r="EHH64" s="112"/>
      <c r="EHI64" s="112"/>
      <c r="EHJ64" s="112"/>
      <c r="EHK64" s="112"/>
      <c r="EHL64" s="112"/>
      <c r="EHM64" s="112"/>
      <c r="EHN64" s="112"/>
      <c r="EHO64" s="112"/>
      <c r="EHP64" s="112"/>
      <c r="EHQ64" s="112"/>
      <c r="EHR64" s="112"/>
      <c r="EHS64" s="112"/>
      <c r="EHT64" s="112"/>
      <c r="EHU64" s="112"/>
      <c r="EHV64" s="112"/>
      <c r="EHW64" s="112"/>
      <c r="EHX64" s="112"/>
      <c r="EHY64" s="112"/>
      <c r="EHZ64" s="112"/>
      <c r="EIA64" s="112"/>
      <c r="EIB64" s="112"/>
      <c r="EIC64" s="112"/>
      <c r="EID64" s="112"/>
      <c r="EIE64" s="112"/>
      <c r="EIF64" s="112"/>
      <c r="EIG64" s="112"/>
      <c r="EIH64" s="112"/>
      <c r="EII64" s="112"/>
      <c r="EIJ64" s="112"/>
      <c r="EIK64" s="112"/>
      <c r="EIL64" s="112"/>
      <c r="EIM64" s="112"/>
      <c r="EIN64" s="112"/>
      <c r="EIO64" s="112"/>
      <c r="EIP64" s="112"/>
      <c r="EIQ64" s="112"/>
      <c r="EIR64" s="112"/>
      <c r="EIS64" s="112"/>
      <c r="EIT64" s="112"/>
      <c r="EIU64" s="112"/>
      <c r="EIV64" s="112"/>
      <c r="EIW64" s="112"/>
      <c r="EIX64" s="112"/>
      <c r="EIY64" s="112"/>
      <c r="EIZ64" s="112"/>
      <c r="EJA64" s="112"/>
      <c r="EJB64" s="112"/>
      <c r="EJC64" s="112"/>
      <c r="EJD64" s="112"/>
      <c r="EJE64" s="112"/>
      <c r="EJF64" s="112"/>
      <c r="EJG64" s="112"/>
      <c r="EJH64" s="112"/>
      <c r="EJI64" s="112"/>
      <c r="EJJ64" s="112"/>
      <c r="EJK64" s="112"/>
      <c r="EJL64" s="112"/>
      <c r="EJM64" s="112"/>
      <c r="EJN64" s="112"/>
      <c r="EJO64" s="112"/>
      <c r="EJP64" s="112"/>
      <c r="EJQ64" s="112"/>
      <c r="EJR64" s="112"/>
      <c r="EJS64" s="112"/>
      <c r="EJT64" s="112"/>
      <c r="EJU64" s="112"/>
      <c r="EJV64" s="112"/>
      <c r="EJW64" s="112"/>
      <c r="EJX64" s="112"/>
      <c r="EJY64" s="112"/>
      <c r="EJZ64" s="112"/>
      <c r="EKA64" s="112"/>
      <c r="EKB64" s="112"/>
      <c r="EKC64" s="112"/>
      <c r="EKD64" s="112"/>
      <c r="EKE64" s="112"/>
      <c r="EKF64" s="112"/>
      <c r="EKG64" s="112"/>
      <c r="EKH64" s="112"/>
      <c r="EKI64" s="112"/>
      <c r="EKJ64" s="112"/>
      <c r="EKK64" s="112"/>
      <c r="EKL64" s="112"/>
      <c r="EKM64" s="112"/>
      <c r="EKN64" s="112"/>
      <c r="EKO64" s="112"/>
      <c r="EKP64" s="112"/>
      <c r="EKQ64" s="112"/>
      <c r="EKR64" s="112"/>
      <c r="EKS64" s="112"/>
      <c r="EKT64" s="112"/>
      <c r="EKU64" s="112"/>
      <c r="EKV64" s="112"/>
      <c r="EKW64" s="112"/>
      <c r="EKX64" s="112"/>
      <c r="EKY64" s="112"/>
      <c r="EKZ64" s="112"/>
      <c r="ELA64" s="112"/>
      <c r="ELB64" s="112"/>
      <c r="ELC64" s="112"/>
      <c r="ELD64" s="112"/>
      <c r="ELE64" s="112"/>
      <c r="ELF64" s="112"/>
      <c r="ELG64" s="112"/>
      <c r="ELH64" s="112"/>
      <c r="ELI64" s="112"/>
      <c r="ELJ64" s="112"/>
      <c r="ELK64" s="112"/>
      <c r="ELL64" s="112"/>
      <c r="ELM64" s="112"/>
      <c r="ELN64" s="112"/>
      <c r="ELO64" s="112"/>
      <c r="ELP64" s="112"/>
      <c r="ELQ64" s="112"/>
      <c r="ELR64" s="112"/>
      <c r="ELS64" s="112"/>
      <c r="ELT64" s="112"/>
      <c r="ELU64" s="112"/>
      <c r="ELV64" s="112"/>
      <c r="ELW64" s="112"/>
      <c r="ELX64" s="112"/>
      <c r="ELY64" s="112"/>
      <c r="ELZ64" s="112"/>
      <c r="EMA64" s="112"/>
      <c r="EMB64" s="112"/>
      <c r="EMC64" s="112"/>
      <c r="EMD64" s="112"/>
      <c r="EME64" s="112"/>
      <c r="EMF64" s="112"/>
      <c r="EMG64" s="112"/>
      <c r="EMH64" s="112"/>
      <c r="EMI64" s="112"/>
      <c r="EMJ64" s="112"/>
      <c r="EMK64" s="112"/>
      <c r="EML64" s="112"/>
      <c r="EMM64" s="112"/>
      <c r="EMN64" s="112"/>
      <c r="EMO64" s="112"/>
      <c r="EMP64" s="112"/>
      <c r="EMQ64" s="112"/>
      <c r="EMR64" s="112"/>
      <c r="EMS64" s="112"/>
      <c r="EMT64" s="112"/>
      <c r="EMU64" s="112"/>
      <c r="EMV64" s="112"/>
      <c r="EMW64" s="112"/>
      <c r="EMX64" s="112"/>
      <c r="EMY64" s="112"/>
      <c r="EMZ64" s="112"/>
      <c r="ENA64" s="112"/>
      <c r="ENB64" s="112"/>
      <c r="ENC64" s="112"/>
      <c r="END64" s="112"/>
      <c r="ENE64" s="112"/>
      <c r="ENF64" s="112"/>
      <c r="ENG64" s="112"/>
      <c r="ENH64" s="112"/>
      <c r="ENI64" s="112"/>
      <c r="ENJ64" s="112"/>
      <c r="ENK64" s="112"/>
      <c r="ENL64" s="112"/>
      <c r="ENM64" s="112"/>
      <c r="ENN64" s="112"/>
      <c r="ENO64" s="112"/>
      <c r="ENP64" s="112"/>
      <c r="ENQ64" s="112"/>
      <c r="ENR64" s="112"/>
      <c r="ENS64" s="112"/>
      <c r="ENT64" s="112"/>
      <c r="ENU64" s="112"/>
      <c r="ENV64" s="112"/>
      <c r="ENW64" s="112"/>
      <c r="ENX64" s="112"/>
      <c r="ENY64" s="112"/>
      <c r="ENZ64" s="112"/>
      <c r="EOA64" s="112"/>
      <c r="EOB64" s="112"/>
      <c r="EOC64" s="112"/>
      <c r="EOD64" s="112"/>
      <c r="EOE64" s="112"/>
      <c r="EOF64" s="112"/>
      <c r="EOG64" s="112"/>
      <c r="EOH64" s="112"/>
      <c r="EOI64" s="112"/>
      <c r="EOJ64" s="112"/>
      <c r="EOK64" s="112"/>
      <c r="EOL64" s="112"/>
      <c r="EOM64" s="112"/>
      <c r="EON64" s="112"/>
      <c r="EOO64" s="112"/>
      <c r="EOP64" s="112"/>
      <c r="EOQ64" s="112"/>
      <c r="EOR64" s="112"/>
      <c r="EOS64" s="112"/>
      <c r="EOT64" s="112"/>
      <c r="EOU64" s="112"/>
      <c r="EOV64" s="112"/>
      <c r="EOW64" s="112"/>
      <c r="EOX64" s="112"/>
      <c r="EOY64" s="112"/>
      <c r="EOZ64" s="112"/>
      <c r="EPA64" s="112"/>
      <c r="EPB64" s="112"/>
      <c r="EPC64" s="112"/>
      <c r="EPD64" s="112"/>
      <c r="EPE64" s="112"/>
      <c r="EPF64" s="112"/>
      <c r="EPG64" s="112"/>
      <c r="EPH64" s="112"/>
      <c r="EPI64" s="112"/>
      <c r="EPJ64" s="112"/>
      <c r="EPK64" s="112"/>
      <c r="EPL64" s="112"/>
      <c r="EPM64" s="112"/>
      <c r="EPN64" s="112"/>
      <c r="EPO64" s="112"/>
      <c r="EPP64" s="112"/>
      <c r="EPQ64" s="112"/>
      <c r="EPR64" s="112"/>
      <c r="EPS64" s="112"/>
      <c r="EPT64" s="112"/>
      <c r="EPU64" s="112"/>
      <c r="EPV64" s="112"/>
      <c r="EPW64" s="112"/>
      <c r="EPX64" s="112"/>
      <c r="EPY64" s="112"/>
      <c r="EPZ64" s="112"/>
      <c r="EQA64" s="112"/>
      <c r="EQB64" s="112"/>
      <c r="EQC64" s="112"/>
      <c r="EQD64" s="112"/>
      <c r="EQE64" s="112"/>
      <c r="EQF64" s="112"/>
      <c r="EQG64" s="112"/>
      <c r="EQH64" s="112"/>
      <c r="EQI64" s="112"/>
      <c r="EQJ64" s="112"/>
      <c r="EQK64" s="112"/>
      <c r="EQL64" s="112"/>
      <c r="EQM64" s="112"/>
      <c r="EQN64" s="112"/>
      <c r="EQO64" s="112"/>
      <c r="EQP64" s="112"/>
      <c r="EQQ64" s="112"/>
      <c r="EQR64" s="112"/>
      <c r="EQS64" s="112"/>
      <c r="EQT64" s="112"/>
      <c r="EQU64" s="112"/>
      <c r="EQV64" s="112"/>
      <c r="EQW64" s="112"/>
      <c r="EQX64" s="112"/>
      <c r="EQY64" s="112"/>
      <c r="EQZ64" s="112"/>
      <c r="ERA64" s="112"/>
      <c r="ERB64" s="112"/>
      <c r="ERC64" s="112"/>
      <c r="ERD64" s="112"/>
      <c r="ERE64" s="112"/>
      <c r="ERF64" s="112"/>
      <c r="ERG64" s="112"/>
      <c r="ERH64" s="112"/>
      <c r="ERI64" s="112"/>
      <c r="ERJ64" s="112"/>
      <c r="ERK64" s="112"/>
      <c r="ERL64" s="112"/>
      <c r="ERM64" s="112"/>
      <c r="ERN64" s="112"/>
      <c r="ERO64" s="112"/>
      <c r="ERP64" s="112"/>
      <c r="ERQ64" s="112"/>
      <c r="ERR64" s="112"/>
      <c r="ERS64" s="112"/>
      <c r="ERT64" s="112"/>
      <c r="ERU64" s="112"/>
      <c r="ERV64" s="112"/>
      <c r="ERW64" s="112"/>
      <c r="ERX64" s="112"/>
      <c r="ERY64" s="112"/>
      <c r="ERZ64" s="112"/>
      <c r="ESA64" s="112"/>
      <c r="ESB64" s="112"/>
      <c r="ESC64" s="112"/>
      <c r="ESD64" s="112"/>
      <c r="ESE64" s="112"/>
      <c r="ESF64" s="112"/>
      <c r="ESG64" s="112"/>
      <c r="ESH64" s="112"/>
      <c r="ESI64" s="112"/>
      <c r="ESJ64" s="112"/>
      <c r="ESK64" s="112"/>
      <c r="ESL64" s="112"/>
      <c r="ESM64" s="112"/>
      <c r="ESN64" s="112"/>
      <c r="ESO64" s="112"/>
      <c r="ESP64" s="112"/>
      <c r="ESQ64" s="112"/>
      <c r="ESR64" s="112"/>
      <c r="ESS64" s="112"/>
      <c r="EST64" s="112"/>
      <c r="ESU64" s="112"/>
      <c r="ESV64" s="112"/>
      <c r="ESW64" s="112"/>
      <c r="ESX64" s="112"/>
      <c r="ESY64" s="112"/>
      <c r="ESZ64" s="112"/>
      <c r="ETA64" s="112"/>
      <c r="ETB64" s="112"/>
      <c r="ETC64" s="112"/>
      <c r="ETD64" s="112"/>
      <c r="ETE64" s="112"/>
      <c r="ETF64" s="112"/>
      <c r="ETG64" s="112"/>
      <c r="ETH64" s="112"/>
      <c r="ETI64" s="112"/>
      <c r="ETJ64" s="112"/>
      <c r="ETK64" s="112"/>
      <c r="ETL64" s="112"/>
      <c r="ETM64" s="112"/>
      <c r="ETN64" s="112"/>
      <c r="ETO64" s="112"/>
      <c r="ETP64" s="112"/>
      <c r="ETQ64" s="112"/>
      <c r="ETR64" s="112"/>
      <c r="ETS64" s="112"/>
      <c r="ETT64" s="112"/>
      <c r="ETU64" s="112"/>
      <c r="ETV64" s="112"/>
      <c r="ETW64" s="112"/>
      <c r="ETX64" s="112"/>
      <c r="ETY64" s="112"/>
      <c r="ETZ64" s="112"/>
      <c r="EUA64" s="112"/>
      <c r="EUB64" s="112"/>
      <c r="EUC64" s="112"/>
      <c r="EUD64" s="112"/>
      <c r="EUE64" s="112"/>
      <c r="EUF64" s="112"/>
      <c r="EUG64" s="112"/>
      <c r="EUH64" s="112"/>
      <c r="EUI64" s="112"/>
      <c r="EUJ64" s="112"/>
      <c r="EUK64" s="112"/>
      <c r="EUL64" s="112"/>
      <c r="EUM64" s="112"/>
      <c r="EUN64" s="112"/>
      <c r="EUO64" s="112"/>
      <c r="EUP64" s="112"/>
      <c r="EUQ64" s="112"/>
      <c r="EUR64" s="112"/>
      <c r="EUS64" s="112"/>
      <c r="EUT64" s="112"/>
      <c r="EUU64" s="112"/>
      <c r="EUV64" s="112"/>
      <c r="EUW64" s="112"/>
      <c r="EUX64" s="112"/>
      <c r="EUY64" s="112"/>
      <c r="EUZ64" s="112"/>
      <c r="EVA64" s="112"/>
      <c r="EVB64" s="112"/>
      <c r="EVC64" s="112"/>
      <c r="EVD64" s="112"/>
      <c r="EVE64" s="112"/>
      <c r="EVF64" s="112"/>
      <c r="EVG64" s="112"/>
      <c r="EVH64" s="112"/>
      <c r="EVI64" s="112"/>
      <c r="EVJ64" s="112"/>
      <c r="EVK64" s="112"/>
      <c r="EVL64" s="112"/>
      <c r="EVM64" s="112"/>
      <c r="EVN64" s="112"/>
      <c r="EVO64" s="112"/>
      <c r="EVP64" s="112"/>
      <c r="EVQ64" s="112"/>
      <c r="EVR64" s="112"/>
      <c r="EVS64" s="112"/>
      <c r="EVT64" s="112"/>
      <c r="EVU64" s="112"/>
      <c r="EVV64" s="112"/>
      <c r="EVW64" s="112"/>
      <c r="EVX64" s="112"/>
      <c r="EVY64" s="112"/>
      <c r="EVZ64" s="112"/>
      <c r="EWA64" s="112"/>
      <c r="EWB64" s="112"/>
      <c r="EWC64" s="112"/>
      <c r="EWD64" s="112"/>
      <c r="EWE64" s="112"/>
      <c r="EWF64" s="112"/>
      <c r="EWG64" s="112"/>
      <c r="EWH64" s="112"/>
      <c r="EWI64" s="112"/>
      <c r="EWJ64" s="112"/>
      <c r="EWK64" s="112"/>
      <c r="EWL64" s="112"/>
      <c r="EWM64" s="112"/>
      <c r="EWN64" s="112"/>
      <c r="EWO64" s="112"/>
      <c r="EWP64" s="112"/>
      <c r="EWQ64" s="112"/>
      <c r="EWR64" s="112"/>
      <c r="EWS64" s="112"/>
      <c r="EWT64" s="112"/>
      <c r="EWU64" s="112"/>
      <c r="EWV64" s="112"/>
      <c r="EWW64" s="112"/>
      <c r="EWX64" s="112"/>
      <c r="EWY64" s="112"/>
      <c r="EWZ64" s="112"/>
      <c r="EXA64" s="112"/>
      <c r="EXB64" s="112"/>
      <c r="EXC64" s="112"/>
      <c r="EXD64" s="112"/>
      <c r="EXE64" s="112"/>
      <c r="EXF64" s="112"/>
      <c r="EXG64" s="112"/>
      <c r="EXH64" s="112"/>
      <c r="EXI64" s="112"/>
      <c r="EXJ64" s="112"/>
      <c r="EXK64" s="112"/>
      <c r="EXL64" s="112"/>
      <c r="EXM64" s="112"/>
      <c r="EXN64" s="112"/>
      <c r="EXO64" s="112"/>
      <c r="EXP64" s="112"/>
      <c r="EXQ64" s="112"/>
      <c r="EXR64" s="112"/>
      <c r="EXS64" s="112"/>
      <c r="EXT64" s="112"/>
      <c r="EXU64" s="112"/>
      <c r="EXV64" s="112"/>
      <c r="EXW64" s="112"/>
      <c r="EXX64" s="112"/>
      <c r="EXY64" s="112"/>
      <c r="EXZ64" s="112"/>
      <c r="EYA64" s="112"/>
      <c r="EYB64" s="112"/>
      <c r="EYC64" s="112"/>
      <c r="EYD64" s="112"/>
      <c r="EYE64" s="112"/>
      <c r="EYF64" s="112"/>
      <c r="EYG64" s="112"/>
      <c r="EYH64" s="112"/>
      <c r="EYI64" s="112"/>
      <c r="EYJ64" s="112"/>
      <c r="EYK64" s="112"/>
      <c r="EYL64" s="112"/>
      <c r="EYM64" s="112"/>
      <c r="EYN64" s="112"/>
      <c r="EYO64" s="112"/>
      <c r="EYP64" s="112"/>
      <c r="EYQ64" s="112"/>
      <c r="EYR64" s="112"/>
      <c r="EYS64" s="112"/>
      <c r="EYT64" s="112"/>
      <c r="EYU64" s="112"/>
      <c r="EYV64" s="112"/>
      <c r="EYW64" s="112"/>
      <c r="EYX64" s="112"/>
      <c r="EYY64" s="112"/>
      <c r="EYZ64" s="112"/>
      <c r="EZA64" s="112"/>
      <c r="EZB64" s="112"/>
      <c r="EZC64" s="112"/>
      <c r="EZD64" s="112"/>
      <c r="EZE64" s="112"/>
      <c r="EZF64" s="112"/>
      <c r="EZG64" s="112"/>
      <c r="EZH64" s="112"/>
      <c r="EZI64" s="112"/>
      <c r="EZJ64" s="112"/>
      <c r="EZK64" s="112"/>
      <c r="EZL64" s="112"/>
      <c r="EZM64" s="112"/>
      <c r="EZN64" s="112"/>
      <c r="EZO64" s="112"/>
      <c r="EZP64" s="112"/>
      <c r="EZQ64" s="112"/>
      <c r="EZR64" s="112"/>
      <c r="EZS64" s="112"/>
      <c r="EZT64" s="112"/>
      <c r="EZU64" s="112"/>
      <c r="EZV64" s="112"/>
      <c r="EZW64" s="112"/>
      <c r="EZX64" s="112"/>
      <c r="EZY64" s="112"/>
      <c r="EZZ64" s="112"/>
      <c r="FAA64" s="112"/>
      <c r="FAB64" s="112"/>
      <c r="FAC64" s="112"/>
      <c r="FAD64" s="112"/>
      <c r="FAE64" s="112"/>
      <c r="FAF64" s="112"/>
      <c r="FAG64" s="112"/>
      <c r="FAH64" s="112"/>
      <c r="FAI64" s="112"/>
      <c r="FAJ64" s="112"/>
      <c r="FAK64" s="112"/>
      <c r="FAL64" s="112"/>
      <c r="FAM64" s="112"/>
      <c r="FAN64" s="112"/>
      <c r="FAO64" s="112"/>
      <c r="FAP64" s="112"/>
      <c r="FAQ64" s="112"/>
      <c r="FAR64" s="112"/>
      <c r="FAS64" s="112"/>
      <c r="FAT64" s="112"/>
      <c r="FAU64" s="112"/>
      <c r="FAV64" s="112"/>
      <c r="FAW64" s="112"/>
      <c r="FAX64" s="112"/>
      <c r="FAY64" s="112"/>
      <c r="FAZ64" s="112"/>
      <c r="FBA64" s="112"/>
      <c r="FBB64" s="112"/>
      <c r="FBC64" s="112"/>
      <c r="FBD64" s="112"/>
      <c r="FBE64" s="112"/>
      <c r="FBF64" s="112"/>
      <c r="FBG64" s="112"/>
      <c r="FBH64" s="112"/>
      <c r="FBI64" s="112"/>
      <c r="FBJ64" s="112"/>
      <c r="FBK64" s="112"/>
      <c r="FBL64" s="112"/>
      <c r="FBM64" s="112"/>
      <c r="FBN64" s="112"/>
      <c r="FBO64" s="112"/>
      <c r="FBP64" s="112"/>
      <c r="FBQ64" s="112"/>
      <c r="FBR64" s="112"/>
      <c r="FBS64" s="112"/>
      <c r="FBT64" s="112"/>
      <c r="FBU64" s="112"/>
      <c r="FBV64" s="112"/>
      <c r="FBW64" s="112"/>
      <c r="FBX64" s="112"/>
      <c r="FBY64" s="112"/>
      <c r="FBZ64" s="112"/>
      <c r="FCA64" s="112"/>
      <c r="FCB64" s="112"/>
      <c r="FCC64" s="112"/>
      <c r="FCD64" s="112"/>
      <c r="FCE64" s="112"/>
      <c r="FCF64" s="112"/>
      <c r="FCG64" s="112"/>
      <c r="FCH64" s="112"/>
      <c r="FCI64" s="112"/>
      <c r="FCJ64" s="112"/>
      <c r="FCK64" s="112"/>
      <c r="FCL64" s="112"/>
      <c r="FCM64" s="112"/>
      <c r="FCN64" s="112"/>
      <c r="FCO64" s="112"/>
      <c r="FCP64" s="112"/>
      <c r="FCQ64" s="112"/>
      <c r="FCR64" s="112"/>
      <c r="FCS64" s="112"/>
      <c r="FCT64" s="112"/>
      <c r="FCU64" s="112"/>
      <c r="FCV64" s="112"/>
      <c r="FCW64" s="112"/>
      <c r="FCX64" s="112"/>
      <c r="FCY64" s="112"/>
      <c r="FCZ64" s="112"/>
      <c r="FDA64" s="112"/>
      <c r="FDB64" s="112"/>
      <c r="FDC64" s="112"/>
      <c r="FDD64" s="112"/>
      <c r="FDE64" s="112"/>
      <c r="FDF64" s="112"/>
      <c r="FDG64" s="112"/>
      <c r="FDH64" s="112"/>
      <c r="FDI64" s="112"/>
      <c r="FDJ64" s="112"/>
      <c r="FDK64" s="112"/>
      <c r="FDL64" s="112"/>
      <c r="FDM64" s="112"/>
      <c r="FDN64" s="112"/>
      <c r="FDO64" s="112"/>
      <c r="FDP64" s="112"/>
      <c r="FDQ64" s="112"/>
      <c r="FDR64" s="112"/>
      <c r="FDS64" s="112"/>
      <c r="FDT64" s="112"/>
      <c r="FDU64" s="112"/>
      <c r="FDV64" s="112"/>
      <c r="FDW64" s="112"/>
      <c r="FDX64" s="112"/>
      <c r="FDY64" s="112"/>
      <c r="FDZ64" s="112"/>
      <c r="FEA64" s="112"/>
      <c r="FEB64" s="112"/>
      <c r="FEC64" s="112"/>
      <c r="FED64" s="112"/>
      <c r="FEE64" s="112"/>
      <c r="FEF64" s="112"/>
      <c r="FEG64" s="112"/>
      <c r="FEH64" s="112"/>
      <c r="FEI64" s="112"/>
      <c r="FEJ64" s="112"/>
      <c r="FEK64" s="112"/>
      <c r="FEL64" s="112"/>
      <c r="FEM64" s="112"/>
      <c r="FEN64" s="112"/>
      <c r="FEO64" s="112"/>
      <c r="FEP64" s="112"/>
      <c r="FEQ64" s="112"/>
      <c r="FER64" s="112"/>
      <c r="FES64" s="112"/>
      <c r="FET64" s="112"/>
      <c r="FEU64" s="112"/>
      <c r="FEV64" s="112"/>
      <c r="FEW64" s="112"/>
      <c r="FEX64" s="112"/>
      <c r="FEY64" s="112"/>
      <c r="FEZ64" s="112"/>
      <c r="FFA64" s="112"/>
      <c r="FFB64" s="112"/>
      <c r="FFC64" s="112"/>
      <c r="FFD64" s="112"/>
      <c r="FFE64" s="112"/>
      <c r="FFF64" s="112"/>
      <c r="FFG64" s="112"/>
      <c r="FFH64" s="112"/>
      <c r="FFI64" s="112"/>
      <c r="FFJ64" s="112"/>
      <c r="FFK64" s="112"/>
      <c r="FFL64" s="112"/>
      <c r="FFM64" s="112"/>
      <c r="FFN64" s="112"/>
      <c r="FFO64" s="112"/>
      <c r="FFP64" s="112"/>
      <c r="FFQ64" s="112"/>
      <c r="FFR64" s="112"/>
      <c r="FFS64" s="112"/>
      <c r="FFT64" s="112"/>
      <c r="FFU64" s="112"/>
      <c r="FFV64" s="112"/>
      <c r="FFW64" s="112"/>
      <c r="FFX64" s="112"/>
      <c r="FFY64" s="112"/>
      <c r="FFZ64" s="112"/>
      <c r="FGA64" s="112"/>
      <c r="FGB64" s="112"/>
      <c r="FGC64" s="112"/>
      <c r="FGD64" s="112"/>
      <c r="FGE64" s="112"/>
      <c r="FGF64" s="112"/>
      <c r="FGG64" s="112"/>
      <c r="FGH64" s="112"/>
      <c r="FGI64" s="112"/>
      <c r="FGJ64" s="112"/>
      <c r="FGK64" s="112"/>
      <c r="FGL64" s="112"/>
      <c r="FGM64" s="112"/>
      <c r="FGN64" s="112"/>
      <c r="FGO64" s="112"/>
      <c r="FGP64" s="112"/>
      <c r="FGQ64" s="112"/>
      <c r="FGR64" s="112"/>
      <c r="FGS64" s="112"/>
      <c r="FGT64" s="112"/>
      <c r="FGU64" s="112"/>
      <c r="FGV64" s="112"/>
      <c r="FGW64" s="112"/>
      <c r="FGX64" s="112"/>
      <c r="FGY64" s="112"/>
      <c r="FGZ64" s="112"/>
      <c r="FHA64" s="112"/>
      <c r="FHB64" s="112"/>
      <c r="FHC64" s="112"/>
      <c r="FHD64" s="112"/>
      <c r="FHE64" s="112"/>
      <c r="FHF64" s="112"/>
      <c r="FHG64" s="112"/>
      <c r="FHH64" s="112"/>
      <c r="FHI64" s="112"/>
      <c r="FHJ64" s="112"/>
      <c r="FHK64" s="112"/>
      <c r="FHL64" s="112"/>
      <c r="FHM64" s="112"/>
      <c r="FHN64" s="112"/>
      <c r="FHO64" s="112"/>
      <c r="FHP64" s="112"/>
      <c r="FHQ64" s="112"/>
      <c r="FHR64" s="112"/>
      <c r="FHS64" s="112"/>
      <c r="FHT64" s="112"/>
      <c r="FHU64" s="112"/>
      <c r="FHV64" s="112"/>
      <c r="FHW64" s="112"/>
      <c r="FHX64" s="112"/>
      <c r="FHY64" s="112"/>
      <c r="FHZ64" s="112"/>
      <c r="FIA64" s="112"/>
      <c r="FIB64" s="112"/>
      <c r="FIC64" s="112"/>
      <c r="FID64" s="112"/>
      <c r="FIE64" s="112"/>
      <c r="FIF64" s="112"/>
      <c r="FIG64" s="112"/>
      <c r="FIH64" s="112"/>
      <c r="FII64" s="112"/>
      <c r="FIJ64" s="112"/>
      <c r="FIK64" s="112"/>
      <c r="FIL64" s="112"/>
      <c r="FIM64" s="112"/>
      <c r="FIN64" s="112"/>
      <c r="FIO64" s="112"/>
      <c r="FIP64" s="112"/>
      <c r="FIQ64" s="112"/>
      <c r="FIR64" s="112"/>
      <c r="FIS64" s="112"/>
      <c r="FIT64" s="112"/>
      <c r="FIU64" s="112"/>
      <c r="FIV64" s="112"/>
      <c r="FIW64" s="112"/>
      <c r="FIX64" s="112"/>
      <c r="FIY64" s="112"/>
      <c r="FIZ64" s="112"/>
      <c r="FJA64" s="112"/>
      <c r="FJB64" s="112"/>
      <c r="FJC64" s="112"/>
      <c r="FJD64" s="112"/>
      <c r="FJE64" s="112"/>
      <c r="FJF64" s="112"/>
      <c r="FJG64" s="112"/>
      <c r="FJH64" s="112"/>
      <c r="FJI64" s="112"/>
      <c r="FJJ64" s="112"/>
      <c r="FJK64" s="112"/>
      <c r="FJL64" s="112"/>
      <c r="FJM64" s="112"/>
      <c r="FJN64" s="112"/>
      <c r="FJO64" s="112"/>
      <c r="FJP64" s="112"/>
      <c r="FJQ64" s="112"/>
      <c r="FJR64" s="112"/>
      <c r="FJS64" s="112"/>
      <c r="FJT64" s="112"/>
      <c r="FJU64" s="112"/>
      <c r="FJV64" s="112"/>
      <c r="FJW64" s="112"/>
      <c r="FJX64" s="112"/>
      <c r="FJY64" s="112"/>
      <c r="FJZ64" s="112"/>
      <c r="FKA64" s="112"/>
      <c r="FKB64" s="112"/>
      <c r="FKC64" s="112"/>
      <c r="FKD64" s="112"/>
      <c r="FKE64" s="112"/>
      <c r="FKF64" s="112"/>
      <c r="FKG64" s="112"/>
      <c r="FKH64" s="112"/>
      <c r="FKI64" s="112"/>
      <c r="FKJ64" s="112"/>
      <c r="FKK64" s="112"/>
      <c r="FKL64" s="112"/>
      <c r="FKM64" s="112"/>
      <c r="FKN64" s="112"/>
      <c r="FKO64" s="112"/>
      <c r="FKP64" s="112"/>
      <c r="FKQ64" s="112"/>
      <c r="FKR64" s="112"/>
      <c r="FKS64" s="112"/>
      <c r="FKT64" s="112"/>
      <c r="FKU64" s="112"/>
      <c r="FKV64" s="112"/>
      <c r="FKW64" s="112"/>
      <c r="FKX64" s="112"/>
      <c r="FKY64" s="112"/>
      <c r="FKZ64" s="112"/>
      <c r="FLA64" s="112"/>
      <c r="FLB64" s="112"/>
      <c r="FLC64" s="112"/>
      <c r="FLD64" s="112"/>
      <c r="FLE64" s="112"/>
      <c r="FLF64" s="112"/>
      <c r="FLG64" s="112"/>
      <c r="FLH64" s="112"/>
      <c r="FLI64" s="112"/>
      <c r="FLJ64" s="112"/>
      <c r="FLK64" s="112"/>
      <c r="FLL64" s="112"/>
      <c r="FLM64" s="112"/>
      <c r="FLN64" s="112"/>
      <c r="FLO64" s="112"/>
      <c r="FLP64" s="112"/>
      <c r="FLQ64" s="112"/>
      <c r="FLR64" s="112"/>
      <c r="FLS64" s="112"/>
      <c r="FLT64" s="112"/>
      <c r="FLU64" s="112"/>
      <c r="FLV64" s="112"/>
      <c r="FLW64" s="112"/>
      <c r="FLX64" s="112"/>
      <c r="FLY64" s="112"/>
      <c r="FLZ64" s="112"/>
      <c r="FMA64" s="112"/>
      <c r="FMB64" s="112"/>
      <c r="FMC64" s="112"/>
      <c r="FMD64" s="112"/>
      <c r="FME64" s="112"/>
      <c r="FMF64" s="112"/>
      <c r="FMG64" s="112"/>
      <c r="FMH64" s="112"/>
      <c r="FMI64" s="112"/>
      <c r="FMJ64" s="112"/>
      <c r="FMK64" s="112"/>
      <c r="FML64" s="112"/>
      <c r="FMM64" s="112"/>
      <c r="FMN64" s="112"/>
      <c r="FMO64" s="112"/>
      <c r="FMP64" s="112"/>
      <c r="FMQ64" s="112"/>
      <c r="FMR64" s="112"/>
      <c r="FMS64" s="112"/>
      <c r="FMT64" s="112"/>
      <c r="FMU64" s="112"/>
      <c r="FMV64" s="112"/>
      <c r="FMW64" s="112"/>
      <c r="FMX64" s="112"/>
      <c r="FMY64" s="112"/>
      <c r="FMZ64" s="112"/>
      <c r="FNA64" s="112"/>
      <c r="FNB64" s="112"/>
      <c r="FNC64" s="112"/>
      <c r="FND64" s="112"/>
      <c r="FNE64" s="112"/>
      <c r="FNF64" s="112"/>
      <c r="FNG64" s="112"/>
      <c r="FNH64" s="112"/>
      <c r="FNI64" s="112"/>
      <c r="FNJ64" s="112"/>
      <c r="FNK64" s="112"/>
      <c r="FNL64" s="112"/>
      <c r="FNM64" s="112"/>
      <c r="FNN64" s="112"/>
      <c r="FNO64" s="112"/>
      <c r="FNP64" s="112"/>
      <c r="FNQ64" s="112"/>
      <c r="FNR64" s="112"/>
      <c r="FNS64" s="112"/>
      <c r="FNT64" s="112"/>
      <c r="FNU64" s="112"/>
      <c r="FNV64" s="112"/>
      <c r="FNW64" s="112"/>
      <c r="FNX64" s="112"/>
      <c r="FNY64" s="112"/>
      <c r="FNZ64" s="112"/>
      <c r="FOA64" s="112"/>
      <c r="FOB64" s="112"/>
      <c r="FOC64" s="112"/>
      <c r="FOD64" s="112"/>
      <c r="FOE64" s="112"/>
      <c r="FOF64" s="112"/>
      <c r="FOG64" s="112"/>
      <c r="FOH64" s="112"/>
      <c r="FOI64" s="112"/>
      <c r="FOJ64" s="112"/>
      <c r="FOK64" s="112"/>
      <c r="FOL64" s="112"/>
      <c r="FOM64" s="112"/>
      <c r="FON64" s="112"/>
      <c r="FOO64" s="112"/>
      <c r="FOP64" s="112"/>
      <c r="FOQ64" s="112"/>
      <c r="FOR64" s="112"/>
      <c r="FOS64" s="112"/>
      <c r="FOT64" s="112"/>
      <c r="FOU64" s="112"/>
      <c r="FOV64" s="112"/>
      <c r="FOW64" s="112"/>
      <c r="FOX64" s="112"/>
      <c r="FOY64" s="112"/>
      <c r="FOZ64" s="112"/>
      <c r="FPA64" s="112"/>
      <c r="FPB64" s="112"/>
      <c r="FPC64" s="112"/>
      <c r="FPD64" s="112"/>
      <c r="FPE64" s="112"/>
      <c r="FPF64" s="112"/>
      <c r="FPG64" s="112"/>
      <c r="FPH64" s="112"/>
      <c r="FPI64" s="112"/>
      <c r="FPJ64" s="112"/>
      <c r="FPK64" s="112"/>
      <c r="FPL64" s="112"/>
      <c r="FPM64" s="112"/>
      <c r="FPN64" s="112"/>
      <c r="FPO64" s="112"/>
      <c r="FPP64" s="112"/>
      <c r="FPQ64" s="112"/>
      <c r="FPR64" s="112"/>
      <c r="FPS64" s="112"/>
      <c r="FPT64" s="112"/>
      <c r="FPU64" s="112"/>
      <c r="FPV64" s="112"/>
      <c r="FPW64" s="112"/>
      <c r="FPX64" s="112"/>
      <c r="FPY64" s="112"/>
      <c r="FPZ64" s="112"/>
      <c r="FQA64" s="112"/>
      <c r="FQB64" s="112"/>
      <c r="FQC64" s="112"/>
      <c r="FQD64" s="112"/>
      <c r="FQE64" s="112"/>
      <c r="FQF64" s="112"/>
      <c r="FQG64" s="112"/>
      <c r="FQH64" s="112"/>
      <c r="FQI64" s="112"/>
      <c r="FQJ64" s="112"/>
      <c r="FQK64" s="112"/>
      <c r="FQL64" s="112"/>
      <c r="FQM64" s="112"/>
      <c r="FQN64" s="112"/>
      <c r="FQO64" s="112"/>
      <c r="FQP64" s="112"/>
      <c r="FQQ64" s="112"/>
      <c r="FQR64" s="112"/>
      <c r="FQS64" s="112"/>
      <c r="FQT64" s="112"/>
      <c r="FQU64" s="112"/>
      <c r="FQV64" s="112"/>
      <c r="FQW64" s="112"/>
      <c r="FQX64" s="112"/>
      <c r="FQY64" s="112"/>
      <c r="FQZ64" s="112"/>
      <c r="FRA64" s="112"/>
      <c r="FRB64" s="112"/>
      <c r="FRC64" s="112"/>
      <c r="FRD64" s="112"/>
      <c r="FRE64" s="112"/>
      <c r="FRF64" s="112"/>
      <c r="FRG64" s="112"/>
      <c r="FRH64" s="112"/>
      <c r="FRI64" s="112"/>
      <c r="FRJ64" s="112"/>
      <c r="FRK64" s="112"/>
      <c r="FRL64" s="112"/>
      <c r="FRM64" s="112"/>
      <c r="FRN64" s="112"/>
      <c r="FRO64" s="112"/>
      <c r="FRP64" s="112"/>
      <c r="FRQ64" s="112"/>
      <c r="FRR64" s="112"/>
      <c r="FRS64" s="112"/>
      <c r="FRT64" s="112"/>
      <c r="FRU64" s="112"/>
      <c r="FRV64" s="112"/>
      <c r="FRW64" s="112"/>
      <c r="FRX64" s="112"/>
      <c r="FRY64" s="112"/>
      <c r="FRZ64" s="112"/>
      <c r="FSA64" s="112"/>
      <c r="FSB64" s="112"/>
      <c r="FSC64" s="112"/>
      <c r="FSD64" s="112"/>
      <c r="FSE64" s="112"/>
      <c r="FSF64" s="112"/>
      <c r="FSG64" s="112"/>
      <c r="FSH64" s="112"/>
      <c r="FSI64" s="112"/>
      <c r="FSJ64" s="112"/>
      <c r="FSK64" s="112"/>
      <c r="FSL64" s="112"/>
      <c r="FSM64" s="112"/>
      <c r="FSN64" s="112"/>
      <c r="FSO64" s="112"/>
      <c r="FSP64" s="112"/>
      <c r="FSQ64" s="112"/>
      <c r="FSR64" s="112"/>
      <c r="FSS64" s="112"/>
      <c r="FST64" s="112"/>
      <c r="FSU64" s="112"/>
      <c r="FSV64" s="112"/>
      <c r="FSW64" s="112"/>
      <c r="FSX64" s="112"/>
      <c r="FSY64" s="112"/>
      <c r="FSZ64" s="112"/>
      <c r="FTA64" s="112"/>
      <c r="FTB64" s="112"/>
      <c r="FTC64" s="112"/>
      <c r="FTD64" s="112"/>
      <c r="FTE64" s="112"/>
      <c r="FTF64" s="112"/>
      <c r="FTG64" s="112"/>
      <c r="FTH64" s="112"/>
      <c r="FTI64" s="112"/>
      <c r="FTJ64" s="112"/>
      <c r="FTK64" s="112"/>
      <c r="FTL64" s="112"/>
      <c r="FTM64" s="112"/>
      <c r="FTN64" s="112"/>
      <c r="FTO64" s="112"/>
      <c r="FTP64" s="112"/>
      <c r="FTQ64" s="112"/>
      <c r="FTR64" s="112"/>
      <c r="FTS64" s="112"/>
      <c r="FTT64" s="112"/>
      <c r="FTU64" s="112"/>
      <c r="FTV64" s="112"/>
      <c r="FTW64" s="112"/>
      <c r="FTX64" s="112"/>
      <c r="FTY64" s="112"/>
      <c r="FTZ64" s="112"/>
      <c r="FUA64" s="112"/>
      <c r="FUB64" s="112"/>
      <c r="FUC64" s="112"/>
      <c r="FUD64" s="112"/>
      <c r="FUE64" s="112"/>
      <c r="FUF64" s="112"/>
      <c r="FUG64" s="112"/>
      <c r="FUH64" s="112"/>
      <c r="FUI64" s="112"/>
      <c r="FUJ64" s="112"/>
      <c r="FUK64" s="112"/>
      <c r="FUL64" s="112"/>
      <c r="FUM64" s="112"/>
      <c r="FUN64" s="112"/>
      <c r="FUO64" s="112"/>
      <c r="FUP64" s="112"/>
      <c r="FUQ64" s="112"/>
      <c r="FUR64" s="112"/>
      <c r="FUS64" s="112"/>
      <c r="FUT64" s="112"/>
      <c r="FUU64" s="112"/>
      <c r="FUV64" s="112"/>
      <c r="FUW64" s="112"/>
      <c r="FUX64" s="112"/>
      <c r="FUY64" s="112"/>
      <c r="FUZ64" s="112"/>
      <c r="FVA64" s="112"/>
      <c r="FVB64" s="112"/>
      <c r="FVC64" s="112"/>
      <c r="FVD64" s="112"/>
      <c r="FVE64" s="112"/>
      <c r="FVF64" s="112"/>
      <c r="FVG64" s="112"/>
      <c r="FVH64" s="112"/>
      <c r="FVI64" s="112"/>
      <c r="FVJ64" s="112"/>
      <c r="FVK64" s="112"/>
      <c r="FVL64" s="112"/>
      <c r="FVM64" s="112"/>
      <c r="FVN64" s="112"/>
      <c r="FVO64" s="112"/>
      <c r="FVP64" s="112"/>
      <c r="FVQ64" s="112"/>
      <c r="FVR64" s="112"/>
      <c r="FVS64" s="112"/>
      <c r="FVT64" s="112"/>
      <c r="FVU64" s="112"/>
      <c r="FVV64" s="112"/>
      <c r="FVW64" s="112"/>
      <c r="FVX64" s="112"/>
      <c r="FVY64" s="112"/>
      <c r="FVZ64" s="112"/>
      <c r="FWA64" s="112"/>
      <c r="FWB64" s="112"/>
      <c r="FWC64" s="112"/>
      <c r="FWD64" s="112"/>
      <c r="FWE64" s="112"/>
      <c r="FWF64" s="112"/>
      <c r="FWG64" s="112"/>
      <c r="FWH64" s="112"/>
      <c r="FWI64" s="112"/>
      <c r="FWJ64" s="112"/>
      <c r="FWK64" s="112"/>
      <c r="FWL64" s="112"/>
      <c r="FWM64" s="112"/>
      <c r="FWN64" s="112"/>
      <c r="FWO64" s="112"/>
      <c r="FWP64" s="112"/>
      <c r="FWQ64" s="112"/>
      <c r="FWR64" s="112"/>
      <c r="FWS64" s="112"/>
      <c r="FWT64" s="112"/>
      <c r="FWU64" s="112"/>
      <c r="FWV64" s="112"/>
      <c r="FWW64" s="112"/>
      <c r="FWX64" s="112"/>
      <c r="FWY64" s="112"/>
      <c r="FWZ64" s="112"/>
      <c r="FXA64" s="112"/>
      <c r="FXB64" s="112"/>
      <c r="FXC64" s="112"/>
      <c r="FXD64" s="112"/>
      <c r="FXE64" s="112"/>
      <c r="FXF64" s="112"/>
      <c r="FXG64" s="112"/>
      <c r="FXH64" s="112"/>
      <c r="FXI64" s="112"/>
      <c r="FXJ64" s="112"/>
      <c r="FXK64" s="112"/>
      <c r="FXL64" s="112"/>
      <c r="FXM64" s="112"/>
      <c r="FXN64" s="112"/>
      <c r="FXO64" s="112"/>
      <c r="FXP64" s="112"/>
      <c r="FXQ64" s="112"/>
      <c r="FXR64" s="112"/>
      <c r="FXS64" s="112"/>
      <c r="FXT64" s="112"/>
      <c r="FXU64" s="112"/>
      <c r="FXV64" s="112"/>
      <c r="FXW64" s="112"/>
      <c r="FXX64" s="112"/>
      <c r="FXY64" s="112"/>
      <c r="FXZ64" s="112"/>
      <c r="FYA64" s="112"/>
      <c r="FYB64" s="112"/>
      <c r="FYC64" s="112"/>
      <c r="FYD64" s="112"/>
      <c r="FYE64" s="112"/>
      <c r="FYF64" s="112"/>
      <c r="FYG64" s="112"/>
      <c r="FYH64" s="112"/>
      <c r="FYI64" s="112"/>
      <c r="FYJ64" s="112"/>
      <c r="FYK64" s="112"/>
      <c r="FYL64" s="112"/>
      <c r="FYM64" s="112"/>
      <c r="FYN64" s="112"/>
      <c r="FYO64" s="112"/>
      <c r="FYP64" s="112"/>
      <c r="FYQ64" s="112"/>
      <c r="FYR64" s="112"/>
      <c r="FYS64" s="112"/>
      <c r="FYT64" s="112"/>
      <c r="FYU64" s="112"/>
      <c r="FYV64" s="112"/>
      <c r="FYW64" s="112"/>
      <c r="FYX64" s="112"/>
      <c r="FYY64" s="112"/>
      <c r="FYZ64" s="112"/>
      <c r="FZA64" s="112"/>
      <c r="FZB64" s="112"/>
      <c r="FZC64" s="112"/>
      <c r="FZD64" s="112"/>
      <c r="FZE64" s="112"/>
      <c r="FZF64" s="112"/>
      <c r="FZG64" s="112"/>
      <c r="FZH64" s="112"/>
      <c r="FZI64" s="112"/>
      <c r="FZJ64" s="112"/>
      <c r="FZK64" s="112"/>
      <c r="FZL64" s="112"/>
      <c r="FZM64" s="112"/>
      <c r="FZN64" s="112"/>
      <c r="FZO64" s="112"/>
      <c r="FZP64" s="112"/>
      <c r="FZQ64" s="112"/>
      <c r="FZR64" s="112"/>
      <c r="FZS64" s="112"/>
      <c r="FZT64" s="112"/>
      <c r="FZU64" s="112"/>
      <c r="FZV64" s="112"/>
      <c r="FZW64" s="112"/>
      <c r="FZX64" s="112"/>
      <c r="FZY64" s="112"/>
      <c r="FZZ64" s="112"/>
      <c r="GAA64" s="112"/>
      <c r="GAB64" s="112"/>
      <c r="GAC64" s="112"/>
      <c r="GAD64" s="112"/>
      <c r="GAE64" s="112"/>
      <c r="GAF64" s="112"/>
      <c r="GAG64" s="112"/>
      <c r="GAH64" s="112"/>
      <c r="GAI64" s="112"/>
      <c r="GAJ64" s="112"/>
      <c r="GAK64" s="112"/>
      <c r="GAL64" s="112"/>
      <c r="GAM64" s="112"/>
      <c r="GAN64" s="112"/>
      <c r="GAO64" s="112"/>
      <c r="GAP64" s="112"/>
      <c r="GAQ64" s="112"/>
      <c r="GAR64" s="112"/>
      <c r="GAS64" s="112"/>
      <c r="GAT64" s="112"/>
      <c r="GAU64" s="112"/>
      <c r="GAV64" s="112"/>
      <c r="GAW64" s="112"/>
      <c r="GAX64" s="112"/>
      <c r="GAY64" s="112"/>
      <c r="GAZ64" s="112"/>
      <c r="GBA64" s="112"/>
      <c r="GBB64" s="112"/>
      <c r="GBC64" s="112"/>
      <c r="GBD64" s="112"/>
      <c r="GBE64" s="112"/>
      <c r="GBF64" s="112"/>
      <c r="GBG64" s="112"/>
      <c r="GBH64" s="112"/>
      <c r="GBI64" s="112"/>
      <c r="GBJ64" s="112"/>
      <c r="GBK64" s="112"/>
      <c r="GBL64" s="112"/>
      <c r="GBM64" s="112"/>
      <c r="GBN64" s="112"/>
      <c r="GBO64" s="112"/>
      <c r="GBP64" s="112"/>
      <c r="GBQ64" s="112"/>
      <c r="GBR64" s="112"/>
      <c r="GBS64" s="112"/>
      <c r="GBT64" s="112"/>
      <c r="GBU64" s="112"/>
      <c r="GBV64" s="112"/>
      <c r="GBW64" s="112"/>
      <c r="GBX64" s="112"/>
      <c r="GBY64" s="112"/>
      <c r="GBZ64" s="112"/>
      <c r="GCA64" s="112"/>
      <c r="GCB64" s="112"/>
      <c r="GCC64" s="112"/>
      <c r="GCD64" s="112"/>
      <c r="GCE64" s="112"/>
      <c r="GCF64" s="112"/>
      <c r="GCG64" s="112"/>
      <c r="GCH64" s="112"/>
      <c r="GCI64" s="112"/>
      <c r="GCJ64" s="112"/>
      <c r="GCK64" s="112"/>
      <c r="GCL64" s="112"/>
      <c r="GCM64" s="112"/>
      <c r="GCN64" s="112"/>
      <c r="GCO64" s="112"/>
      <c r="GCP64" s="112"/>
      <c r="GCQ64" s="112"/>
      <c r="GCR64" s="112"/>
      <c r="GCS64" s="112"/>
      <c r="GCT64" s="112"/>
      <c r="GCU64" s="112"/>
      <c r="GCV64" s="112"/>
      <c r="GCW64" s="112"/>
      <c r="GCX64" s="112"/>
      <c r="GCY64" s="112"/>
      <c r="GCZ64" s="112"/>
      <c r="GDA64" s="112"/>
      <c r="GDB64" s="112"/>
      <c r="GDC64" s="112"/>
      <c r="GDD64" s="112"/>
      <c r="GDE64" s="112"/>
      <c r="GDF64" s="112"/>
      <c r="GDG64" s="112"/>
      <c r="GDH64" s="112"/>
      <c r="GDI64" s="112"/>
      <c r="GDJ64" s="112"/>
      <c r="GDK64" s="112"/>
      <c r="GDL64" s="112"/>
      <c r="GDM64" s="112"/>
      <c r="GDN64" s="112"/>
      <c r="GDO64" s="112"/>
      <c r="GDP64" s="112"/>
      <c r="GDQ64" s="112"/>
      <c r="GDR64" s="112"/>
      <c r="GDS64" s="112"/>
      <c r="GDT64" s="112"/>
      <c r="GDU64" s="112"/>
      <c r="GDV64" s="112"/>
      <c r="GDW64" s="112"/>
      <c r="GDX64" s="112"/>
      <c r="GDY64" s="112"/>
      <c r="GDZ64" s="112"/>
      <c r="GEA64" s="112"/>
      <c r="GEB64" s="112"/>
      <c r="GEC64" s="112"/>
      <c r="GED64" s="112"/>
      <c r="GEE64" s="112"/>
      <c r="GEF64" s="112"/>
      <c r="GEG64" s="112"/>
      <c r="GEH64" s="112"/>
      <c r="GEI64" s="112"/>
      <c r="GEJ64" s="112"/>
      <c r="GEK64" s="112"/>
      <c r="GEL64" s="112"/>
      <c r="GEM64" s="112"/>
      <c r="GEN64" s="112"/>
      <c r="GEO64" s="112"/>
      <c r="GEP64" s="112"/>
      <c r="GEQ64" s="112"/>
      <c r="GER64" s="112"/>
      <c r="GES64" s="112"/>
      <c r="GET64" s="112"/>
      <c r="GEU64" s="112"/>
      <c r="GEV64" s="112"/>
      <c r="GEW64" s="112"/>
      <c r="GEX64" s="112"/>
      <c r="GEY64" s="112"/>
      <c r="GEZ64" s="112"/>
      <c r="GFA64" s="112"/>
      <c r="GFB64" s="112"/>
      <c r="GFC64" s="112"/>
      <c r="GFD64" s="112"/>
      <c r="GFE64" s="112"/>
      <c r="GFF64" s="112"/>
      <c r="GFG64" s="112"/>
      <c r="GFH64" s="112"/>
      <c r="GFI64" s="112"/>
      <c r="GFJ64" s="112"/>
      <c r="GFK64" s="112"/>
      <c r="GFL64" s="112"/>
      <c r="GFM64" s="112"/>
      <c r="GFN64" s="112"/>
      <c r="GFO64" s="112"/>
      <c r="GFP64" s="112"/>
      <c r="GFQ64" s="112"/>
      <c r="GFR64" s="112"/>
      <c r="GFS64" s="112"/>
      <c r="GFT64" s="112"/>
      <c r="GFU64" s="112"/>
      <c r="GFV64" s="112"/>
      <c r="GFW64" s="112"/>
      <c r="GFX64" s="112"/>
      <c r="GFY64" s="112"/>
      <c r="GFZ64" s="112"/>
      <c r="GGA64" s="112"/>
      <c r="GGB64" s="112"/>
      <c r="GGC64" s="112"/>
      <c r="GGD64" s="112"/>
      <c r="GGE64" s="112"/>
      <c r="GGF64" s="112"/>
      <c r="GGG64" s="112"/>
      <c r="GGH64" s="112"/>
      <c r="GGI64" s="112"/>
      <c r="GGJ64" s="112"/>
      <c r="GGK64" s="112"/>
      <c r="GGL64" s="112"/>
      <c r="GGM64" s="112"/>
      <c r="GGN64" s="112"/>
      <c r="GGO64" s="112"/>
      <c r="GGP64" s="112"/>
      <c r="GGQ64" s="112"/>
      <c r="GGR64" s="112"/>
      <c r="GGS64" s="112"/>
      <c r="GGT64" s="112"/>
      <c r="GGU64" s="112"/>
      <c r="GGV64" s="112"/>
      <c r="GGW64" s="112"/>
      <c r="GGX64" s="112"/>
      <c r="GGY64" s="112"/>
      <c r="GGZ64" s="112"/>
      <c r="GHA64" s="112"/>
      <c r="GHB64" s="112"/>
      <c r="GHC64" s="112"/>
      <c r="GHD64" s="112"/>
      <c r="GHE64" s="112"/>
      <c r="GHF64" s="112"/>
      <c r="GHG64" s="112"/>
      <c r="GHH64" s="112"/>
      <c r="GHI64" s="112"/>
      <c r="GHJ64" s="112"/>
      <c r="GHK64" s="112"/>
      <c r="GHL64" s="112"/>
      <c r="GHM64" s="112"/>
      <c r="GHN64" s="112"/>
      <c r="GHO64" s="112"/>
      <c r="GHP64" s="112"/>
      <c r="GHQ64" s="112"/>
      <c r="GHR64" s="112"/>
      <c r="GHS64" s="112"/>
      <c r="GHT64" s="112"/>
      <c r="GHU64" s="112"/>
      <c r="GHV64" s="112"/>
      <c r="GHW64" s="112"/>
      <c r="GHX64" s="112"/>
      <c r="GHY64" s="112"/>
      <c r="GHZ64" s="112"/>
      <c r="GIA64" s="112"/>
      <c r="GIB64" s="112"/>
      <c r="GIC64" s="112"/>
      <c r="GID64" s="112"/>
      <c r="GIE64" s="112"/>
      <c r="GIF64" s="112"/>
      <c r="GIG64" s="112"/>
      <c r="GIH64" s="112"/>
      <c r="GII64" s="112"/>
      <c r="GIJ64" s="112"/>
      <c r="GIK64" s="112"/>
      <c r="GIL64" s="112"/>
      <c r="GIM64" s="112"/>
      <c r="GIN64" s="112"/>
      <c r="GIO64" s="112"/>
      <c r="GIP64" s="112"/>
      <c r="GIQ64" s="112"/>
      <c r="GIR64" s="112"/>
      <c r="GIS64" s="112"/>
      <c r="GIT64" s="112"/>
      <c r="GIU64" s="112"/>
      <c r="GIV64" s="112"/>
      <c r="GIW64" s="112"/>
      <c r="GIX64" s="112"/>
      <c r="GIY64" s="112"/>
      <c r="GIZ64" s="112"/>
      <c r="GJA64" s="112"/>
      <c r="GJB64" s="112"/>
      <c r="GJC64" s="112"/>
      <c r="GJD64" s="112"/>
      <c r="GJE64" s="112"/>
      <c r="GJF64" s="112"/>
      <c r="GJG64" s="112"/>
      <c r="GJH64" s="112"/>
      <c r="GJI64" s="112"/>
      <c r="GJJ64" s="112"/>
      <c r="GJK64" s="112"/>
      <c r="GJL64" s="112"/>
      <c r="GJM64" s="112"/>
      <c r="GJN64" s="112"/>
      <c r="GJO64" s="112"/>
      <c r="GJP64" s="112"/>
      <c r="GJQ64" s="112"/>
      <c r="GJR64" s="112"/>
      <c r="GJS64" s="112"/>
      <c r="GJT64" s="112"/>
      <c r="GJU64" s="112"/>
      <c r="GJV64" s="112"/>
      <c r="GJW64" s="112"/>
      <c r="GJX64" s="112"/>
      <c r="GJY64" s="112"/>
      <c r="GJZ64" s="112"/>
      <c r="GKA64" s="112"/>
      <c r="GKB64" s="112"/>
      <c r="GKC64" s="112"/>
      <c r="GKD64" s="112"/>
      <c r="GKE64" s="112"/>
      <c r="GKF64" s="112"/>
      <c r="GKG64" s="112"/>
      <c r="GKH64" s="112"/>
      <c r="GKI64" s="112"/>
      <c r="GKJ64" s="112"/>
      <c r="GKK64" s="112"/>
      <c r="GKL64" s="112"/>
      <c r="GKM64" s="112"/>
      <c r="GKN64" s="112"/>
      <c r="GKO64" s="112"/>
      <c r="GKP64" s="112"/>
      <c r="GKQ64" s="112"/>
      <c r="GKR64" s="112"/>
      <c r="GKS64" s="112"/>
      <c r="GKT64" s="112"/>
      <c r="GKU64" s="112"/>
      <c r="GKV64" s="112"/>
      <c r="GKW64" s="112"/>
      <c r="GKX64" s="112"/>
      <c r="GKY64" s="112"/>
      <c r="GKZ64" s="112"/>
      <c r="GLA64" s="112"/>
      <c r="GLB64" s="112"/>
      <c r="GLC64" s="112"/>
      <c r="GLD64" s="112"/>
      <c r="GLE64" s="112"/>
      <c r="GLF64" s="112"/>
      <c r="GLG64" s="112"/>
      <c r="GLH64" s="112"/>
      <c r="GLI64" s="112"/>
      <c r="GLJ64" s="112"/>
      <c r="GLK64" s="112"/>
      <c r="GLL64" s="112"/>
      <c r="GLM64" s="112"/>
      <c r="GLN64" s="112"/>
      <c r="GLO64" s="112"/>
      <c r="GLP64" s="112"/>
      <c r="GLQ64" s="112"/>
      <c r="GLR64" s="112"/>
      <c r="GLS64" s="112"/>
      <c r="GLT64" s="112"/>
      <c r="GLU64" s="112"/>
      <c r="GLV64" s="112"/>
      <c r="GLW64" s="112"/>
      <c r="GLX64" s="112"/>
      <c r="GLY64" s="112"/>
      <c r="GLZ64" s="112"/>
      <c r="GMA64" s="112"/>
      <c r="GMB64" s="112"/>
      <c r="GMC64" s="112"/>
      <c r="GMD64" s="112"/>
      <c r="GME64" s="112"/>
      <c r="GMF64" s="112"/>
      <c r="GMG64" s="112"/>
      <c r="GMH64" s="112"/>
      <c r="GMI64" s="112"/>
      <c r="GMJ64" s="112"/>
      <c r="GMK64" s="112"/>
      <c r="GML64" s="112"/>
      <c r="GMM64" s="112"/>
      <c r="GMN64" s="112"/>
      <c r="GMO64" s="112"/>
      <c r="GMP64" s="112"/>
      <c r="GMQ64" s="112"/>
      <c r="GMR64" s="112"/>
      <c r="GMS64" s="112"/>
      <c r="GMT64" s="112"/>
      <c r="GMU64" s="112"/>
      <c r="GMV64" s="112"/>
      <c r="GMW64" s="112"/>
      <c r="GMX64" s="112"/>
      <c r="GMY64" s="112"/>
      <c r="GMZ64" s="112"/>
      <c r="GNA64" s="112"/>
      <c r="GNB64" s="112"/>
      <c r="GNC64" s="112"/>
      <c r="GND64" s="112"/>
      <c r="GNE64" s="112"/>
      <c r="GNF64" s="112"/>
      <c r="GNG64" s="112"/>
      <c r="GNH64" s="112"/>
      <c r="GNI64" s="112"/>
      <c r="GNJ64" s="112"/>
      <c r="GNK64" s="112"/>
      <c r="GNL64" s="112"/>
      <c r="GNM64" s="112"/>
      <c r="GNN64" s="112"/>
      <c r="GNO64" s="112"/>
      <c r="GNP64" s="112"/>
      <c r="GNQ64" s="112"/>
      <c r="GNR64" s="112"/>
      <c r="GNS64" s="112"/>
      <c r="GNT64" s="112"/>
      <c r="GNU64" s="112"/>
      <c r="GNV64" s="112"/>
      <c r="GNW64" s="112"/>
      <c r="GNX64" s="112"/>
      <c r="GNY64" s="112"/>
      <c r="GNZ64" s="112"/>
      <c r="GOA64" s="112"/>
      <c r="GOB64" s="112"/>
      <c r="GOC64" s="112"/>
      <c r="GOD64" s="112"/>
      <c r="GOE64" s="112"/>
      <c r="GOF64" s="112"/>
      <c r="GOG64" s="112"/>
      <c r="GOH64" s="112"/>
      <c r="GOI64" s="112"/>
      <c r="GOJ64" s="112"/>
      <c r="GOK64" s="112"/>
      <c r="GOL64" s="112"/>
      <c r="GOM64" s="112"/>
      <c r="GON64" s="112"/>
      <c r="GOO64" s="112"/>
      <c r="GOP64" s="112"/>
      <c r="GOQ64" s="112"/>
      <c r="GOR64" s="112"/>
      <c r="GOS64" s="112"/>
      <c r="GOT64" s="112"/>
      <c r="GOU64" s="112"/>
      <c r="GOV64" s="112"/>
      <c r="GOW64" s="112"/>
      <c r="GOX64" s="112"/>
      <c r="GOY64" s="112"/>
      <c r="GOZ64" s="112"/>
      <c r="GPA64" s="112"/>
      <c r="GPB64" s="112"/>
      <c r="GPC64" s="112"/>
      <c r="GPD64" s="112"/>
      <c r="GPE64" s="112"/>
      <c r="GPF64" s="112"/>
      <c r="GPG64" s="112"/>
      <c r="GPH64" s="112"/>
      <c r="GPI64" s="112"/>
      <c r="GPJ64" s="112"/>
      <c r="GPK64" s="112"/>
      <c r="GPL64" s="112"/>
      <c r="GPM64" s="112"/>
      <c r="GPN64" s="112"/>
      <c r="GPO64" s="112"/>
      <c r="GPP64" s="112"/>
      <c r="GPQ64" s="112"/>
      <c r="GPR64" s="112"/>
      <c r="GPS64" s="112"/>
      <c r="GPT64" s="112"/>
      <c r="GPU64" s="112"/>
      <c r="GPV64" s="112"/>
      <c r="GPW64" s="112"/>
      <c r="GPX64" s="112"/>
      <c r="GPY64" s="112"/>
      <c r="GPZ64" s="112"/>
      <c r="GQA64" s="112"/>
      <c r="GQB64" s="112"/>
      <c r="GQC64" s="112"/>
      <c r="GQD64" s="112"/>
      <c r="GQE64" s="112"/>
      <c r="GQF64" s="112"/>
      <c r="GQG64" s="112"/>
      <c r="GQH64" s="112"/>
      <c r="GQI64" s="112"/>
      <c r="GQJ64" s="112"/>
      <c r="GQK64" s="112"/>
      <c r="GQL64" s="112"/>
      <c r="GQM64" s="112"/>
      <c r="GQN64" s="112"/>
      <c r="GQO64" s="112"/>
      <c r="GQP64" s="112"/>
      <c r="GQQ64" s="112"/>
      <c r="GQR64" s="112"/>
      <c r="GQS64" s="112"/>
      <c r="GQT64" s="112"/>
      <c r="GQU64" s="112"/>
      <c r="GQV64" s="112"/>
      <c r="GQW64" s="112"/>
      <c r="GQX64" s="112"/>
      <c r="GQY64" s="112"/>
      <c r="GQZ64" s="112"/>
      <c r="GRA64" s="112"/>
      <c r="GRB64" s="112"/>
      <c r="GRC64" s="112"/>
      <c r="GRD64" s="112"/>
      <c r="GRE64" s="112"/>
      <c r="GRF64" s="112"/>
      <c r="GRG64" s="112"/>
      <c r="GRH64" s="112"/>
      <c r="GRI64" s="112"/>
      <c r="GRJ64" s="112"/>
      <c r="GRK64" s="112"/>
      <c r="GRL64" s="112"/>
      <c r="GRM64" s="112"/>
      <c r="GRN64" s="112"/>
      <c r="GRO64" s="112"/>
      <c r="GRP64" s="112"/>
      <c r="GRQ64" s="112"/>
      <c r="GRR64" s="112"/>
      <c r="GRS64" s="112"/>
      <c r="GRT64" s="112"/>
      <c r="GRU64" s="112"/>
      <c r="GRV64" s="112"/>
      <c r="GRW64" s="112"/>
      <c r="GRX64" s="112"/>
      <c r="GRY64" s="112"/>
      <c r="GRZ64" s="112"/>
      <c r="GSA64" s="112"/>
      <c r="GSB64" s="112"/>
      <c r="GSC64" s="112"/>
      <c r="GSD64" s="112"/>
      <c r="GSE64" s="112"/>
      <c r="GSF64" s="112"/>
      <c r="GSG64" s="112"/>
      <c r="GSH64" s="112"/>
      <c r="GSI64" s="112"/>
      <c r="GSJ64" s="112"/>
      <c r="GSK64" s="112"/>
      <c r="GSL64" s="112"/>
      <c r="GSM64" s="112"/>
      <c r="GSN64" s="112"/>
      <c r="GSO64" s="112"/>
      <c r="GSP64" s="112"/>
      <c r="GSQ64" s="112"/>
      <c r="GSR64" s="112"/>
      <c r="GSS64" s="112"/>
      <c r="GST64" s="112"/>
      <c r="GSU64" s="112"/>
      <c r="GSV64" s="112"/>
      <c r="GSW64" s="112"/>
      <c r="GSX64" s="112"/>
      <c r="GSY64" s="112"/>
      <c r="GSZ64" s="112"/>
      <c r="GTA64" s="112"/>
      <c r="GTB64" s="112"/>
      <c r="GTC64" s="112"/>
      <c r="GTD64" s="112"/>
      <c r="GTE64" s="112"/>
      <c r="GTF64" s="112"/>
      <c r="GTG64" s="112"/>
      <c r="GTH64" s="112"/>
      <c r="GTI64" s="112"/>
      <c r="GTJ64" s="112"/>
      <c r="GTK64" s="112"/>
      <c r="GTL64" s="112"/>
      <c r="GTM64" s="112"/>
      <c r="GTN64" s="112"/>
      <c r="GTO64" s="112"/>
      <c r="GTP64" s="112"/>
      <c r="GTQ64" s="112"/>
      <c r="GTR64" s="112"/>
      <c r="GTS64" s="112"/>
      <c r="GTT64" s="112"/>
      <c r="GTU64" s="112"/>
      <c r="GTV64" s="112"/>
      <c r="GTW64" s="112"/>
      <c r="GTX64" s="112"/>
      <c r="GTY64" s="112"/>
      <c r="GTZ64" s="112"/>
      <c r="GUA64" s="112"/>
      <c r="GUB64" s="112"/>
      <c r="GUC64" s="112"/>
      <c r="GUD64" s="112"/>
      <c r="GUE64" s="112"/>
      <c r="GUF64" s="112"/>
      <c r="GUG64" s="112"/>
      <c r="GUH64" s="112"/>
      <c r="GUI64" s="112"/>
      <c r="GUJ64" s="112"/>
      <c r="GUK64" s="112"/>
      <c r="GUL64" s="112"/>
      <c r="GUM64" s="112"/>
      <c r="GUN64" s="112"/>
      <c r="GUO64" s="112"/>
      <c r="GUP64" s="112"/>
      <c r="GUQ64" s="112"/>
      <c r="GUR64" s="112"/>
      <c r="GUS64" s="112"/>
      <c r="GUT64" s="112"/>
      <c r="GUU64" s="112"/>
      <c r="GUV64" s="112"/>
      <c r="GUW64" s="112"/>
      <c r="GUX64" s="112"/>
      <c r="GUY64" s="112"/>
      <c r="GUZ64" s="112"/>
      <c r="GVA64" s="112"/>
      <c r="GVB64" s="112"/>
      <c r="GVC64" s="112"/>
      <c r="GVD64" s="112"/>
      <c r="GVE64" s="112"/>
      <c r="GVF64" s="112"/>
      <c r="GVG64" s="112"/>
      <c r="GVH64" s="112"/>
      <c r="GVI64" s="112"/>
      <c r="GVJ64" s="112"/>
      <c r="GVK64" s="112"/>
      <c r="GVL64" s="112"/>
      <c r="GVM64" s="112"/>
      <c r="GVN64" s="112"/>
      <c r="GVO64" s="112"/>
      <c r="GVP64" s="112"/>
      <c r="GVQ64" s="112"/>
      <c r="GVR64" s="112"/>
      <c r="GVS64" s="112"/>
      <c r="GVT64" s="112"/>
      <c r="GVU64" s="112"/>
      <c r="GVV64" s="112"/>
      <c r="GVW64" s="112"/>
      <c r="GVX64" s="112"/>
      <c r="GVY64" s="112"/>
      <c r="GVZ64" s="112"/>
      <c r="GWA64" s="112"/>
      <c r="GWB64" s="112"/>
      <c r="GWC64" s="112"/>
      <c r="GWD64" s="112"/>
      <c r="GWE64" s="112"/>
      <c r="GWF64" s="112"/>
      <c r="GWG64" s="112"/>
      <c r="GWH64" s="112"/>
      <c r="GWI64" s="112"/>
      <c r="GWJ64" s="112"/>
      <c r="GWK64" s="112"/>
      <c r="GWL64" s="112"/>
      <c r="GWM64" s="112"/>
      <c r="GWN64" s="112"/>
      <c r="GWO64" s="112"/>
      <c r="GWP64" s="112"/>
      <c r="GWQ64" s="112"/>
      <c r="GWR64" s="112"/>
      <c r="GWS64" s="112"/>
      <c r="GWT64" s="112"/>
      <c r="GWU64" s="112"/>
      <c r="GWV64" s="112"/>
      <c r="GWW64" s="112"/>
      <c r="GWX64" s="112"/>
      <c r="GWY64" s="112"/>
      <c r="GWZ64" s="112"/>
      <c r="GXA64" s="112"/>
      <c r="GXB64" s="112"/>
      <c r="GXC64" s="112"/>
      <c r="GXD64" s="112"/>
      <c r="GXE64" s="112"/>
      <c r="GXF64" s="112"/>
      <c r="GXG64" s="112"/>
      <c r="GXH64" s="112"/>
      <c r="GXI64" s="112"/>
      <c r="GXJ64" s="112"/>
      <c r="GXK64" s="112"/>
      <c r="GXL64" s="112"/>
      <c r="GXM64" s="112"/>
      <c r="GXN64" s="112"/>
      <c r="GXO64" s="112"/>
      <c r="GXP64" s="112"/>
      <c r="GXQ64" s="112"/>
      <c r="GXR64" s="112"/>
      <c r="GXS64" s="112"/>
      <c r="GXT64" s="112"/>
      <c r="GXU64" s="112"/>
      <c r="GXV64" s="112"/>
      <c r="GXW64" s="112"/>
      <c r="GXX64" s="112"/>
      <c r="GXY64" s="112"/>
      <c r="GXZ64" s="112"/>
      <c r="GYA64" s="112"/>
      <c r="GYB64" s="112"/>
      <c r="GYC64" s="112"/>
      <c r="GYD64" s="112"/>
      <c r="GYE64" s="112"/>
      <c r="GYF64" s="112"/>
      <c r="GYG64" s="112"/>
      <c r="GYH64" s="112"/>
      <c r="GYI64" s="112"/>
      <c r="GYJ64" s="112"/>
      <c r="GYK64" s="112"/>
      <c r="GYL64" s="112"/>
      <c r="GYM64" s="112"/>
      <c r="GYN64" s="112"/>
      <c r="GYO64" s="112"/>
      <c r="GYP64" s="112"/>
      <c r="GYQ64" s="112"/>
      <c r="GYR64" s="112"/>
      <c r="GYS64" s="112"/>
      <c r="GYT64" s="112"/>
      <c r="GYU64" s="112"/>
      <c r="GYV64" s="112"/>
      <c r="GYW64" s="112"/>
      <c r="GYX64" s="112"/>
      <c r="GYY64" s="112"/>
      <c r="GYZ64" s="112"/>
      <c r="GZA64" s="112"/>
      <c r="GZB64" s="112"/>
      <c r="GZC64" s="112"/>
      <c r="GZD64" s="112"/>
      <c r="GZE64" s="112"/>
      <c r="GZF64" s="112"/>
      <c r="GZG64" s="112"/>
      <c r="GZH64" s="112"/>
      <c r="GZI64" s="112"/>
      <c r="GZJ64" s="112"/>
      <c r="GZK64" s="112"/>
      <c r="GZL64" s="112"/>
      <c r="GZM64" s="112"/>
      <c r="GZN64" s="112"/>
      <c r="GZO64" s="112"/>
      <c r="GZP64" s="112"/>
      <c r="GZQ64" s="112"/>
      <c r="GZR64" s="112"/>
      <c r="GZS64" s="112"/>
      <c r="GZT64" s="112"/>
      <c r="GZU64" s="112"/>
      <c r="GZV64" s="112"/>
      <c r="GZW64" s="112"/>
      <c r="GZX64" s="112"/>
      <c r="GZY64" s="112"/>
      <c r="GZZ64" s="112"/>
      <c r="HAA64" s="112"/>
      <c r="HAB64" s="112"/>
      <c r="HAC64" s="112"/>
      <c r="HAD64" s="112"/>
      <c r="HAE64" s="112"/>
      <c r="HAF64" s="112"/>
      <c r="HAG64" s="112"/>
      <c r="HAH64" s="112"/>
      <c r="HAI64" s="112"/>
      <c r="HAJ64" s="112"/>
      <c r="HAK64" s="112"/>
      <c r="HAL64" s="112"/>
      <c r="HAM64" s="112"/>
      <c r="HAN64" s="112"/>
      <c r="HAO64" s="112"/>
      <c r="HAP64" s="112"/>
      <c r="HAQ64" s="112"/>
      <c r="HAR64" s="112"/>
      <c r="HAS64" s="112"/>
      <c r="HAT64" s="112"/>
      <c r="HAU64" s="112"/>
      <c r="HAV64" s="112"/>
      <c r="HAW64" s="112"/>
      <c r="HAX64" s="112"/>
      <c r="HAY64" s="112"/>
      <c r="HAZ64" s="112"/>
      <c r="HBA64" s="112"/>
      <c r="HBB64" s="112"/>
      <c r="HBC64" s="112"/>
      <c r="HBD64" s="112"/>
      <c r="HBE64" s="112"/>
      <c r="HBF64" s="112"/>
      <c r="HBG64" s="112"/>
      <c r="HBH64" s="112"/>
      <c r="HBI64" s="112"/>
      <c r="HBJ64" s="112"/>
      <c r="HBK64" s="112"/>
      <c r="HBL64" s="112"/>
      <c r="HBM64" s="112"/>
      <c r="HBN64" s="112"/>
      <c r="HBO64" s="112"/>
      <c r="HBP64" s="112"/>
      <c r="HBQ64" s="112"/>
      <c r="HBR64" s="112"/>
      <c r="HBS64" s="112"/>
      <c r="HBT64" s="112"/>
      <c r="HBU64" s="112"/>
      <c r="HBV64" s="112"/>
      <c r="HBW64" s="112"/>
      <c r="HBX64" s="112"/>
      <c r="HBY64" s="112"/>
      <c r="HBZ64" s="112"/>
      <c r="HCA64" s="112"/>
      <c r="HCB64" s="112"/>
      <c r="HCC64" s="112"/>
      <c r="HCD64" s="112"/>
      <c r="HCE64" s="112"/>
      <c r="HCF64" s="112"/>
      <c r="HCG64" s="112"/>
      <c r="HCH64" s="112"/>
      <c r="HCI64" s="112"/>
      <c r="HCJ64" s="112"/>
      <c r="HCK64" s="112"/>
      <c r="HCL64" s="112"/>
      <c r="HCM64" s="112"/>
      <c r="HCN64" s="112"/>
      <c r="HCO64" s="112"/>
      <c r="HCP64" s="112"/>
      <c r="HCQ64" s="112"/>
      <c r="HCR64" s="112"/>
      <c r="HCS64" s="112"/>
      <c r="HCT64" s="112"/>
      <c r="HCU64" s="112"/>
      <c r="HCV64" s="112"/>
      <c r="HCW64" s="112"/>
      <c r="HCX64" s="112"/>
      <c r="HCY64" s="112"/>
      <c r="HCZ64" s="112"/>
      <c r="HDA64" s="112"/>
      <c r="HDB64" s="112"/>
      <c r="HDC64" s="112"/>
      <c r="HDD64" s="112"/>
      <c r="HDE64" s="112"/>
      <c r="HDF64" s="112"/>
      <c r="HDG64" s="112"/>
      <c r="HDH64" s="112"/>
      <c r="HDI64" s="112"/>
      <c r="HDJ64" s="112"/>
      <c r="HDK64" s="112"/>
      <c r="HDL64" s="112"/>
      <c r="HDM64" s="112"/>
      <c r="HDN64" s="112"/>
      <c r="HDO64" s="112"/>
      <c r="HDP64" s="112"/>
      <c r="HDQ64" s="112"/>
      <c r="HDR64" s="112"/>
      <c r="HDS64" s="112"/>
      <c r="HDT64" s="112"/>
      <c r="HDU64" s="112"/>
      <c r="HDV64" s="112"/>
      <c r="HDW64" s="112"/>
      <c r="HDX64" s="112"/>
      <c r="HDY64" s="112"/>
      <c r="HDZ64" s="112"/>
      <c r="HEA64" s="112"/>
      <c r="HEB64" s="112"/>
      <c r="HEC64" s="112"/>
      <c r="HED64" s="112"/>
      <c r="HEE64" s="112"/>
      <c r="HEF64" s="112"/>
      <c r="HEG64" s="112"/>
      <c r="HEH64" s="112"/>
      <c r="HEI64" s="112"/>
      <c r="HEJ64" s="112"/>
      <c r="HEK64" s="112"/>
      <c r="HEL64" s="112"/>
      <c r="HEM64" s="112"/>
      <c r="HEN64" s="112"/>
      <c r="HEO64" s="112"/>
      <c r="HEP64" s="112"/>
      <c r="HEQ64" s="112"/>
      <c r="HER64" s="112"/>
      <c r="HES64" s="112"/>
      <c r="HET64" s="112"/>
      <c r="HEU64" s="112"/>
      <c r="HEV64" s="112"/>
      <c r="HEW64" s="112"/>
      <c r="HEX64" s="112"/>
      <c r="HEY64" s="112"/>
      <c r="HEZ64" s="112"/>
      <c r="HFA64" s="112"/>
      <c r="HFB64" s="112"/>
      <c r="HFC64" s="112"/>
      <c r="HFD64" s="112"/>
      <c r="HFE64" s="112"/>
      <c r="HFF64" s="112"/>
      <c r="HFG64" s="112"/>
      <c r="HFH64" s="112"/>
      <c r="HFI64" s="112"/>
      <c r="HFJ64" s="112"/>
      <c r="HFK64" s="112"/>
      <c r="HFL64" s="112"/>
      <c r="HFM64" s="112"/>
      <c r="HFN64" s="112"/>
      <c r="HFO64" s="112"/>
      <c r="HFP64" s="112"/>
      <c r="HFQ64" s="112"/>
      <c r="HFR64" s="112"/>
      <c r="HFS64" s="112"/>
      <c r="HFT64" s="112"/>
      <c r="HFU64" s="112"/>
      <c r="HFV64" s="112"/>
      <c r="HFW64" s="112"/>
      <c r="HFX64" s="112"/>
      <c r="HFY64" s="112"/>
      <c r="HFZ64" s="112"/>
      <c r="HGA64" s="112"/>
      <c r="HGB64" s="112"/>
      <c r="HGC64" s="112"/>
      <c r="HGD64" s="112"/>
      <c r="HGE64" s="112"/>
      <c r="HGF64" s="112"/>
      <c r="HGG64" s="112"/>
      <c r="HGH64" s="112"/>
      <c r="HGI64" s="112"/>
      <c r="HGJ64" s="112"/>
      <c r="HGK64" s="112"/>
      <c r="HGL64" s="112"/>
      <c r="HGM64" s="112"/>
      <c r="HGN64" s="112"/>
      <c r="HGO64" s="112"/>
      <c r="HGP64" s="112"/>
      <c r="HGQ64" s="112"/>
      <c r="HGR64" s="112"/>
      <c r="HGS64" s="112"/>
      <c r="HGT64" s="112"/>
      <c r="HGU64" s="112"/>
      <c r="HGV64" s="112"/>
      <c r="HGW64" s="112"/>
      <c r="HGX64" s="112"/>
      <c r="HGY64" s="112"/>
      <c r="HGZ64" s="112"/>
      <c r="HHA64" s="112"/>
      <c r="HHB64" s="112"/>
      <c r="HHC64" s="112"/>
      <c r="HHD64" s="112"/>
      <c r="HHE64" s="112"/>
      <c r="HHF64" s="112"/>
      <c r="HHG64" s="112"/>
      <c r="HHH64" s="112"/>
      <c r="HHI64" s="112"/>
      <c r="HHJ64" s="112"/>
      <c r="HHK64" s="112"/>
      <c r="HHL64" s="112"/>
      <c r="HHM64" s="112"/>
      <c r="HHN64" s="112"/>
      <c r="HHO64" s="112"/>
      <c r="HHP64" s="112"/>
      <c r="HHQ64" s="112"/>
      <c r="HHR64" s="112"/>
      <c r="HHS64" s="112"/>
      <c r="HHT64" s="112"/>
      <c r="HHU64" s="112"/>
      <c r="HHV64" s="112"/>
      <c r="HHW64" s="112"/>
      <c r="HHX64" s="112"/>
      <c r="HHY64" s="112"/>
      <c r="HHZ64" s="112"/>
      <c r="HIA64" s="112"/>
      <c r="HIB64" s="112"/>
      <c r="HIC64" s="112"/>
      <c r="HID64" s="112"/>
      <c r="HIE64" s="112"/>
      <c r="HIF64" s="112"/>
      <c r="HIG64" s="112"/>
      <c r="HIH64" s="112"/>
      <c r="HII64" s="112"/>
      <c r="HIJ64" s="112"/>
      <c r="HIK64" s="112"/>
      <c r="HIL64" s="112"/>
      <c r="HIM64" s="112"/>
      <c r="HIN64" s="112"/>
      <c r="HIO64" s="112"/>
      <c r="HIP64" s="112"/>
      <c r="HIQ64" s="112"/>
      <c r="HIR64" s="112"/>
      <c r="HIS64" s="112"/>
      <c r="HIT64" s="112"/>
      <c r="HIU64" s="112"/>
      <c r="HIV64" s="112"/>
      <c r="HIW64" s="112"/>
      <c r="HIX64" s="112"/>
      <c r="HIY64" s="112"/>
      <c r="HIZ64" s="112"/>
      <c r="HJA64" s="112"/>
      <c r="HJB64" s="112"/>
      <c r="HJC64" s="112"/>
      <c r="HJD64" s="112"/>
      <c r="HJE64" s="112"/>
      <c r="HJF64" s="112"/>
      <c r="HJG64" s="112"/>
      <c r="HJH64" s="112"/>
      <c r="HJI64" s="112"/>
      <c r="HJJ64" s="112"/>
      <c r="HJK64" s="112"/>
      <c r="HJL64" s="112"/>
      <c r="HJM64" s="112"/>
      <c r="HJN64" s="112"/>
      <c r="HJO64" s="112"/>
      <c r="HJP64" s="112"/>
      <c r="HJQ64" s="112"/>
      <c r="HJR64" s="112"/>
      <c r="HJS64" s="112"/>
      <c r="HJT64" s="112"/>
      <c r="HJU64" s="112"/>
      <c r="HJV64" s="112"/>
      <c r="HJW64" s="112"/>
      <c r="HJX64" s="112"/>
      <c r="HJY64" s="112"/>
      <c r="HJZ64" s="112"/>
      <c r="HKA64" s="112"/>
      <c r="HKB64" s="112"/>
      <c r="HKC64" s="112"/>
      <c r="HKD64" s="112"/>
      <c r="HKE64" s="112"/>
      <c r="HKF64" s="112"/>
      <c r="HKG64" s="112"/>
      <c r="HKH64" s="112"/>
      <c r="HKI64" s="112"/>
      <c r="HKJ64" s="112"/>
      <c r="HKK64" s="112"/>
      <c r="HKL64" s="112"/>
      <c r="HKM64" s="112"/>
      <c r="HKN64" s="112"/>
      <c r="HKO64" s="112"/>
      <c r="HKP64" s="112"/>
      <c r="HKQ64" s="112"/>
      <c r="HKR64" s="112"/>
      <c r="HKS64" s="112"/>
      <c r="HKT64" s="112"/>
      <c r="HKU64" s="112"/>
      <c r="HKV64" s="112"/>
      <c r="HKW64" s="112"/>
      <c r="HKX64" s="112"/>
      <c r="HKY64" s="112"/>
      <c r="HKZ64" s="112"/>
      <c r="HLA64" s="112"/>
      <c r="HLB64" s="112"/>
      <c r="HLC64" s="112"/>
      <c r="HLD64" s="112"/>
      <c r="HLE64" s="112"/>
      <c r="HLF64" s="112"/>
      <c r="HLG64" s="112"/>
      <c r="HLH64" s="112"/>
      <c r="HLI64" s="112"/>
      <c r="HLJ64" s="112"/>
      <c r="HLK64" s="112"/>
      <c r="HLL64" s="112"/>
      <c r="HLM64" s="112"/>
      <c r="HLN64" s="112"/>
      <c r="HLO64" s="112"/>
      <c r="HLP64" s="112"/>
      <c r="HLQ64" s="112"/>
      <c r="HLR64" s="112"/>
      <c r="HLS64" s="112"/>
      <c r="HLT64" s="112"/>
      <c r="HLU64" s="112"/>
      <c r="HLV64" s="112"/>
      <c r="HLW64" s="112"/>
      <c r="HLX64" s="112"/>
      <c r="HLY64" s="112"/>
      <c r="HLZ64" s="112"/>
      <c r="HMA64" s="112"/>
      <c r="HMB64" s="112"/>
      <c r="HMC64" s="112"/>
      <c r="HMD64" s="112"/>
      <c r="HME64" s="112"/>
      <c r="HMF64" s="112"/>
      <c r="HMG64" s="112"/>
      <c r="HMH64" s="112"/>
      <c r="HMI64" s="112"/>
      <c r="HMJ64" s="112"/>
      <c r="HMK64" s="112"/>
      <c r="HML64" s="112"/>
      <c r="HMM64" s="112"/>
      <c r="HMN64" s="112"/>
      <c r="HMO64" s="112"/>
      <c r="HMP64" s="112"/>
      <c r="HMQ64" s="112"/>
      <c r="HMR64" s="112"/>
      <c r="HMS64" s="112"/>
      <c r="HMT64" s="112"/>
      <c r="HMU64" s="112"/>
      <c r="HMV64" s="112"/>
      <c r="HMW64" s="112"/>
      <c r="HMX64" s="112"/>
      <c r="HMY64" s="112"/>
      <c r="HMZ64" s="112"/>
      <c r="HNA64" s="112"/>
      <c r="HNB64" s="112"/>
      <c r="HNC64" s="112"/>
      <c r="HND64" s="112"/>
      <c r="HNE64" s="112"/>
      <c r="HNF64" s="112"/>
      <c r="HNG64" s="112"/>
      <c r="HNH64" s="112"/>
      <c r="HNI64" s="112"/>
      <c r="HNJ64" s="112"/>
      <c r="HNK64" s="112"/>
      <c r="HNL64" s="112"/>
      <c r="HNM64" s="112"/>
      <c r="HNN64" s="112"/>
      <c r="HNO64" s="112"/>
      <c r="HNP64" s="112"/>
      <c r="HNQ64" s="112"/>
      <c r="HNR64" s="112"/>
      <c r="HNS64" s="112"/>
      <c r="HNT64" s="112"/>
      <c r="HNU64" s="112"/>
      <c r="HNV64" s="112"/>
      <c r="HNW64" s="112"/>
      <c r="HNX64" s="112"/>
      <c r="HNY64" s="112"/>
      <c r="HNZ64" s="112"/>
      <c r="HOA64" s="112"/>
      <c r="HOB64" s="112"/>
      <c r="HOC64" s="112"/>
      <c r="HOD64" s="112"/>
      <c r="HOE64" s="112"/>
      <c r="HOF64" s="112"/>
      <c r="HOG64" s="112"/>
      <c r="HOH64" s="112"/>
      <c r="HOI64" s="112"/>
      <c r="HOJ64" s="112"/>
      <c r="HOK64" s="112"/>
      <c r="HOL64" s="112"/>
      <c r="HOM64" s="112"/>
      <c r="HON64" s="112"/>
      <c r="HOO64" s="112"/>
      <c r="HOP64" s="112"/>
      <c r="HOQ64" s="112"/>
      <c r="HOR64" s="112"/>
      <c r="HOS64" s="112"/>
      <c r="HOT64" s="112"/>
      <c r="HOU64" s="112"/>
      <c r="HOV64" s="112"/>
      <c r="HOW64" s="112"/>
      <c r="HOX64" s="112"/>
      <c r="HOY64" s="112"/>
      <c r="HOZ64" s="112"/>
      <c r="HPA64" s="112"/>
      <c r="HPB64" s="112"/>
      <c r="HPC64" s="112"/>
      <c r="HPD64" s="112"/>
      <c r="HPE64" s="112"/>
      <c r="HPF64" s="112"/>
      <c r="HPG64" s="112"/>
      <c r="HPH64" s="112"/>
      <c r="HPI64" s="112"/>
      <c r="HPJ64" s="112"/>
      <c r="HPK64" s="112"/>
      <c r="HPL64" s="112"/>
      <c r="HPM64" s="112"/>
      <c r="HPN64" s="112"/>
      <c r="HPO64" s="112"/>
      <c r="HPP64" s="112"/>
      <c r="HPQ64" s="112"/>
      <c r="HPR64" s="112"/>
      <c r="HPS64" s="112"/>
      <c r="HPT64" s="112"/>
      <c r="HPU64" s="112"/>
      <c r="HPV64" s="112"/>
      <c r="HPW64" s="112"/>
      <c r="HPX64" s="112"/>
      <c r="HPY64" s="112"/>
      <c r="HPZ64" s="112"/>
      <c r="HQA64" s="112"/>
      <c r="HQB64" s="112"/>
      <c r="HQC64" s="112"/>
      <c r="HQD64" s="112"/>
      <c r="HQE64" s="112"/>
      <c r="HQF64" s="112"/>
      <c r="HQG64" s="112"/>
      <c r="HQH64" s="112"/>
      <c r="HQI64" s="112"/>
      <c r="HQJ64" s="112"/>
      <c r="HQK64" s="112"/>
      <c r="HQL64" s="112"/>
      <c r="HQM64" s="112"/>
      <c r="HQN64" s="112"/>
      <c r="HQO64" s="112"/>
      <c r="HQP64" s="112"/>
      <c r="HQQ64" s="112"/>
      <c r="HQR64" s="112"/>
      <c r="HQS64" s="112"/>
      <c r="HQT64" s="112"/>
      <c r="HQU64" s="112"/>
      <c r="HQV64" s="112"/>
      <c r="HQW64" s="112"/>
      <c r="HQX64" s="112"/>
      <c r="HQY64" s="112"/>
      <c r="HQZ64" s="112"/>
      <c r="HRA64" s="112"/>
      <c r="HRB64" s="112"/>
      <c r="HRC64" s="112"/>
      <c r="HRD64" s="112"/>
      <c r="HRE64" s="112"/>
      <c r="HRF64" s="112"/>
      <c r="HRG64" s="112"/>
      <c r="HRH64" s="112"/>
      <c r="HRI64" s="112"/>
      <c r="HRJ64" s="112"/>
      <c r="HRK64" s="112"/>
      <c r="HRL64" s="112"/>
      <c r="HRM64" s="112"/>
      <c r="HRN64" s="112"/>
      <c r="HRO64" s="112"/>
      <c r="HRP64" s="112"/>
      <c r="HRQ64" s="112"/>
      <c r="HRR64" s="112"/>
      <c r="HRS64" s="112"/>
      <c r="HRT64" s="112"/>
      <c r="HRU64" s="112"/>
      <c r="HRV64" s="112"/>
      <c r="HRW64" s="112"/>
      <c r="HRX64" s="112"/>
      <c r="HRY64" s="112"/>
      <c r="HRZ64" s="112"/>
      <c r="HSA64" s="112"/>
      <c r="HSB64" s="112"/>
      <c r="HSC64" s="112"/>
      <c r="HSD64" s="112"/>
      <c r="HSE64" s="112"/>
      <c r="HSF64" s="112"/>
      <c r="HSG64" s="112"/>
      <c r="HSH64" s="112"/>
      <c r="HSI64" s="112"/>
      <c r="HSJ64" s="112"/>
      <c r="HSK64" s="112"/>
      <c r="HSL64" s="112"/>
      <c r="HSM64" s="112"/>
      <c r="HSN64" s="112"/>
      <c r="HSO64" s="112"/>
      <c r="HSP64" s="112"/>
      <c r="HSQ64" s="112"/>
      <c r="HSR64" s="112"/>
      <c r="HSS64" s="112"/>
      <c r="HST64" s="112"/>
      <c r="HSU64" s="112"/>
      <c r="HSV64" s="112"/>
      <c r="HSW64" s="112"/>
      <c r="HSX64" s="112"/>
      <c r="HSY64" s="112"/>
      <c r="HSZ64" s="112"/>
      <c r="HTA64" s="112"/>
      <c r="HTB64" s="112"/>
      <c r="HTC64" s="112"/>
      <c r="HTD64" s="112"/>
      <c r="HTE64" s="112"/>
      <c r="HTF64" s="112"/>
      <c r="HTG64" s="112"/>
      <c r="HTH64" s="112"/>
      <c r="HTI64" s="112"/>
      <c r="HTJ64" s="112"/>
      <c r="HTK64" s="112"/>
      <c r="HTL64" s="112"/>
      <c r="HTM64" s="112"/>
      <c r="HTN64" s="112"/>
    </row>
    <row r="65" spans="1:5942" ht="9.9499999999999993" hidden="1" customHeight="1" x14ac:dyDescent="0.25">
      <c r="A65" s="386" t="s">
        <v>40</v>
      </c>
      <c r="B65" s="316">
        <f>SUM(B66:B68)</f>
        <v>171</v>
      </c>
      <c r="C65" s="316">
        <f>SUM(C66:C68)</f>
        <v>69</v>
      </c>
      <c r="D65" s="337">
        <f t="shared" si="41"/>
        <v>240</v>
      </c>
      <c r="E65" s="316">
        <f>SUM(E66:E68)</f>
        <v>21</v>
      </c>
      <c r="F65" s="316">
        <f>SUM(F66:F68)</f>
        <v>4</v>
      </c>
      <c r="G65" s="337">
        <f t="shared" si="42"/>
        <v>25</v>
      </c>
      <c r="H65" s="263">
        <f>E65/B65</f>
        <v>0.12280701754385964</v>
      </c>
      <c r="I65" s="263">
        <f t="shared" si="140"/>
        <v>5.7971014492753624E-2</v>
      </c>
      <c r="J65" s="263">
        <f t="shared" si="141"/>
        <v>0.10416666666666667</v>
      </c>
      <c r="K65" s="316">
        <f>SUM(K66:K68)</f>
        <v>134</v>
      </c>
      <c r="L65" s="316">
        <f>SUM(L66:L68)</f>
        <v>53</v>
      </c>
      <c r="M65" s="337">
        <f t="shared" si="5"/>
        <v>187</v>
      </c>
      <c r="N65" s="316">
        <f>SUM(N66:N68)</f>
        <v>14</v>
      </c>
      <c r="O65" s="316">
        <f>SUM(O66:O68)</f>
        <v>3</v>
      </c>
      <c r="P65" s="337">
        <f t="shared" si="6"/>
        <v>17</v>
      </c>
      <c r="Q65" s="263">
        <f t="shared" si="142"/>
        <v>0.1044776119402985</v>
      </c>
      <c r="R65" s="263">
        <f t="shared" si="143"/>
        <v>5.6603773584905662E-2</v>
      </c>
      <c r="S65" s="263">
        <f t="shared" si="144"/>
        <v>9.0909090909090912E-2</v>
      </c>
      <c r="T65" s="316">
        <f>SUM(T66:T68)</f>
        <v>89</v>
      </c>
      <c r="U65" s="316">
        <f>SUM(U66:U68)</f>
        <v>30</v>
      </c>
      <c r="V65" s="337">
        <f t="shared" si="10"/>
        <v>119</v>
      </c>
      <c r="W65" s="316">
        <f>SUM(W66:W68)</f>
        <v>2</v>
      </c>
      <c r="X65" s="316">
        <f>SUM(X66:X68)</f>
        <v>1</v>
      </c>
      <c r="Y65" s="337">
        <f t="shared" si="11"/>
        <v>3</v>
      </c>
      <c r="Z65" s="263">
        <f t="shared" si="145"/>
        <v>2.247191011235955E-2</v>
      </c>
      <c r="AA65" s="263">
        <f t="shared" si="146"/>
        <v>3.3333333333333333E-2</v>
      </c>
      <c r="AB65" s="263">
        <f t="shared" si="147"/>
        <v>2.5210084033613446E-2</v>
      </c>
      <c r="AC65" s="316">
        <f>SUM(AC66:AC68)</f>
        <v>0</v>
      </c>
      <c r="AD65" s="316">
        <f>SUM(AD66:AD68)</f>
        <v>0</v>
      </c>
      <c r="AE65" s="337">
        <f t="shared" si="15"/>
        <v>0</v>
      </c>
      <c r="AF65" s="316">
        <f>SUM(AF66:AF68)</f>
        <v>0</v>
      </c>
      <c r="AG65" s="316">
        <f>SUM(AG66:AG68)</f>
        <v>0</v>
      </c>
      <c r="AH65" s="337">
        <f t="shared" si="16"/>
        <v>0</v>
      </c>
      <c r="AI65" s="263" t="e">
        <f t="shared" si="150"/>
        <v>#DIV/0!</v>
      </c>
      <c r="AJ65" s="263" t="e">
        <f t="shared" si="151"/>
        <v>#DIV/0!</v>
      </c>
      <c r="AK65" s="263" t="e">
        <f t="shared" si="152"/>
        <v>#DIV/0!</v>
      </c>
      <c r="AL65" s="337">
        <f>SUM(AL66:AL68)</f>
        <v>394</v>
      </c>
      <c r="AM65" s="337">
        <f>SUM(AM66:AM68)</f>
        <v>152</v>
      </c>
      <c r="AN65" s="337">
        <f>SUM(AL65:AM65)</f>
        <v>546</v>
      </c>
      <c r="AO65" s="337">
        <f>SUM(AO66:AO68)</f>
        <v>37</v>
      </c>
      <c r="AP65" s="337">
        <f>SUM(AP66:AP68)</f>
        <v>8</v>
      </c>
      <c r="AQ65" s="337">
        <f>SUM(AO65:AP65)</f>
        <v>45</v>
      </c>
      <c r="AR65" s="263">
        <f>AO65/AL65</f>
        <v>9.3908629441624369E-2</v>
      </c>
      <c r="AS65" s="263">
        <f t="shared" si="23"/>
        <v>5.2631578947368418E-2</v>
      </c>
      <c r="AT65" s="263">
        <f t="shared" si="24"/>
        <v>8.2417582417582416E-2</v>
      </c>
      <c r="AU65" s="49"/>
    </row>
    <row r="66" spans="1:5942" s="111" customFormat="1" ht="9.9499999999999993" hidden="1" customHeight="1" x14ac:dyDescent="0.2">
      <c r="A66" s="346" t="s">
        <v>241</v>
      </c>
      <c r="B66" s="67">
        <v>43</v>
      </c>
      <c r="C66" s="67">
        <v>28</v>
      </c>
      <c r="D66" s="339">
        <f t="shared" si="41"/>
        <v>71</v>
      </c>
      <c r="E66" s="339">
        <v>1</v>
      </c>
      <c r="F66" s="339">
        <v>2</v>
      </c>
      <c r="G66" s="339">
        <f t="shared" si="42"/>
        <v>3</v>
      </c>
      <c r="H66" s="251">
        <f t="shared" ref="H66:H70" si="231">E66/B66</f>
        <v>2.3255813953488372E-2</v>
      </c>
      <c r="I66" s="251">
        <f t="shared" si="140"/>
        <v>7.1428571428571425E-2</v>
      </c>
      <c r="J66" s="251">
        <f t="shared" si="141"/>
        <v>4.2253521126760563E-2</v>
      </c>
      <c r="K66" s="469">
        <f>28+1</f>
        <v>29</v>
      </c>
      <c r="L66" s="339">
        <v>29</v>
      </c>
      <c r="M66" s="339">
        <f t="shared" si="5"/>
        <v>58</v>
      </c>
      <c r="N66" s="469">
        <v>1</v>
      </c>
      <c r="O66" s="339">
        <v>1</v>
      </c>
      <c r="P66" s="339">
        <f t="shared" si="6"/>
        <v>2</v>
      </c>
      <c r="Q66" s="251">
        <f t="shared" si="142"/>
        <v>3.4482758620689655E-2</v>
      </c>
      <c r="R66" s="251">
        <f t="shared" si="143"/>
        <v>3.4482758620689655E-2</v>
      </c>
      <c r="S66" s="251">
        <f t="shared" si="144"/>
        <v>3.4482758620689655E-2</v>
      </c>
      <c r="T66" s="469">
        <f>31+1</f>
        <v>32</v>
      </c>
      <c r="U66" s="469">
        <f>15+1</f>
        <v>16</v>
      </c>
      <c r="V66" s="339">
        <f t="shared" si="10"/>
        <v>48</v>
      </c>
      <c r="W66" s="469">
        <v>1</v>
      </c>
      <c r="X66" s="469">
        <v>1</v>
      </c>
      <c r="Y66" s="339">
        <f t="shared" si="11"/>
        <v>2</v>
      </c>
      <c r="Z66" s="251">
        <f t="shared" si="145"/>
        <v>3.125E-2</v>
      </c>
      <c r="AA66" s="251">
        <f t="shared" si="146"/>
        <v>6.25E-2</v>
      </c>
      <c r="AB66" s="251">
        <f t="shared" si="147"/>
        <v>4.1666666666666664E-2</v>
      </c>
      <c r="AC66" s="339"/>
      <c r="AD66" s="339"/>
      <c r="AE66" s="339">
        <f t="shared" si="15"/>
        <v>0</v>
      </c>
      <c r="AF66" s="339"/>
      <c r="AG66" s="339"/>
      <c r="AH66" s="339">
        <f t="shared" si="16"/>
        <v>0</v>
      </c>
      <c r="AI66" s="251" t="e">
        <f t="shared" si="150"/>
        <v>#DIV/0!</v>
      </c>
      <c r="AJ66" s="251" t="e">
        <f t="shared" si="151"/>
        <v>#DIV/0!</v>
      </c>
      <c r="AK66" s="251" t="e">
        <f t="shared" si="152"/>
        <v>#DIV/0!</v>
      </c>
      <c r="AL66" s="339">
        <f t="shared" ref="AL66:AL68" si="232">SUM(B66,K66,T66,AC66)</f>
        <v>104</v>
      </c>
      <c r="AM66" s="339">
        <f t="shared" ref="AM66:AM68" si="233">SUM(C66,L66,U66,AD66)</f>
        <v>73</v>
      </c>
      <c r="AN66" s="339">
        <f t="shared" ref="AN66:AN68" si="234">SUM(AL66:AM66)</f>
        <v>177</v>
      </c>
      <c r="AO66" s="339">
        <f t="shared" ref="AO66:AO68" si="235">SUM(E66,N66,W66,AF66)</f>
        <v>3</v>
      </c>
      <c r="AP66" s="339">
        <f t="shared" ref="AP66:AP68" si="236">SUM(F66,O66,X66,AG66)</f>
        <v>4</v>
      </c>
      <c r="AQ66" s="339">
        <f t="shared" ref="AQ66:AQ68" si="237">SUM(AO66:AP66)</f>
        <v>7</v>
      </c>
      <c r="AR66" s="251">
        <f t="shared" ref="AR66:AR70" si="238">AO66/AL66</f>
        <v>2.8846153846153848E-2</v>
      </c>
      <c r="AS66" s="251">
        <f t="shared" si="23"/>
        <v>5.4794520547945202E-2</v>
      </c>
      <c r="AT66" s="251">
        <f t="shared" si="24"/>
        <v>3.954802259887006E-2</v>
      </c>
      <c r="AU66" s="117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12"/>
      <c r="JJ66" s="112"/>
      <c r="JK66" s="112"/>
      <c r="JL66" s="112"/>
      <c r="JM66" s="112"/>
      <c r="JN66" s="112"/>
      <c r="JO66" s="112"/>
      <c r="JP66" s="112"/>
      <c r="JQ66" s="112"/>
      <c r="JR66" s="112"/>
      <c r="JS66" s="112"/>
      <c r="JT66" s="112"/>
      <c r="JU66" s="112"/>
      <c r="JV66" s="112"/>
      <c r="JW66" s="112"/>
      <c r="JX66" s="112"/>
      <c r="JY66" s="112"/>
      <c r="JZ66" s="112"/>
      <c r="KA66" s="112"/>
      <c r="KB66" s="112"/>
      <c r="KC66" s="112"/>
      <c r="KD66" s="112"/>
      <c r="KE66" s="112"/>
      <c r="KF66" s="112"/>
      <c r="KG66" s="112"/>
      <c r="KH66" s="112"/>
      <c r="KI66" s="112"/>
      <c r="KJ66" s="112"/>
      <c r="KK66" s="112"/>
      <c r="KL66" s="112"/>
      <c r="KM66" s="112"/>
      <c r="KN66" s="112"/>
      <c r="KO66" s="112"/>
      <c r="KP66" s="112"/>
      <c r="KQ66" s="112"/>
      <c r="KR66" s="112"/>
      <c r="KS66" s="112"/>
      <c r="KT66" s="112"/>
      <c r="KU66" s="112"/>
      <c r="KV66" s="112"/>
      <c r="KW66" s="112"/>
      <c r="KX66" s="112"/>
      <c r="KY66" s="112"/>
      <c r="KZ66" s="112"/>
      <c r="LA66" s="112"/>
      <c r="LB66" s="112"/>
      <c r="LC66" s="112"/>
      <c r="LD66" s="112"/>
      <c r="LE66" s="112"/>
      <c r="LF66" s="112"/>
      <c r="LG66" s="112"/>
      <c r="LH66" s="112"/>
      <c r="LI66" s="112"/>
      <c r="LJ66" s="112"/>
      <c r="LK66" s="112"/>
      <c r="LL66" s="112"/>
      <c r="LM66" s="112"/>
      <c r="LN66" s="112"/>
      <c r="LO66" s="112"/>
      <c r="LP66" s="112"/>
      <c r="LQ66" s="112"/>
      <c r="LR66" s="112"/>
      <c r="LS66" s="112"/>
      <c r="LT66" s="112"/>
      <c r="LU66" s="112"/>
      <c r="LV66" s="112"/>
      <c r="LW66" s="112"/>
      <c r="LX66" s="112"/>
      <c r="LY66" s="112"/>
      <c r="LZ66" s="112"/>
      <c r="MA66" s="112"/>
      <c r="MB66" s="112"/>
      <c r="MC66" s="112"/>
      <c r="MD66" s="112"/>
      <c r="ME66" s="112"/>
      <c r="MF66" s="112"/>
      <c r="MG66" s="112"/>
      <c r="MH66" s="112"/>
      <c r="MI66" s="112"/>
      <c r="MJ66" s="112"/>
      <c r="MK66" s="112"/>
      <c r="ML66" s="112"/>
      <c r="MM66" s="112"/>
      <c r="MN66" s="112"/>
      <c r="MO66" s="112"/>
      <c r="MP66" s="112"/>
      <c r="MQ66" s="112"/>
      <c r="MR66" s="112"/>
      <c r="MS66" s="112"/>
      <c r="MT66" s="112"/>
      <c r="MU66" s="112"/>
      <c r="MV66" s="112"/>
      <c r="MW66" s="112"/>
      <c r="MX66" s="112"/>
      <c r="MY66" s="112"/>
      <c r="MZ66" s="112"/>
      <c r="NA66" s="112"/>
      <c r="NB66" s="112"/>
      <c r="NC66" s="112"/>
      <c r="ND66" s="112"/>
      <c r="NE66" s="112"/>
      <c r="NF66" s="112"/>
      <c r="NG66" s="112"/>
      <c r="NH66" s="112"/>
      <c r="NI66" s="112"/>
      <c r="NJ66" s="112"/>
      <c r="NK66" s="112"/>
      <c r="NL66" s="112"/>
      <c r="NM66" s="112"/>
      <c r="NN66" s="112"/>
      <c r="NO66" s="112"/>
      <c r="NP66" s="112"/>
      <c r="NQ66" s="112"/>
      <c r="NR66" s="112"/>
      <c r="NS66" s="112"/>
      <c r="NT66" s="112"/>
      <c r="NU66" s="112"/>
      <c r="NV66" s="112"/>
      <c r="NW66" s="112"/>
      <c r="NX66" s="112"/>
      <c r="NY66" s="112"/>
      <c r="NZ66" s="112"/>
      <c r="OA66" s="112"/>
      <c r="OB66" s="112"/>
      <c r="OC66" s="112"/>
      <c r="OD66" s="112"/>
      <c r="OE66" s="112"/>
      <c r="OF66" s="112"/>
      <c r="OG66" s="112"/>
      <c r="OH66" s="112"/>
      <c r="OI66" s="112"/>
      <c r="OJ66" s="112"/>
      <c r="OK66" s="112"/>
      <c r="OL66" s="112"/>
      <c r="OM66" s="112"/>
      <c r="ON66" s="112"/>
      <c r="OO66" s="112"/>
      <c r="OP66" s="112"/>
      <c r="OQ66" s="112"/>
      <c r="OR66" s="112"/>
      <c r="OS66" s="112"/>
      <c r="OT66" s="112"/>
      <c r="OU66" s="112"/>
      <c r="OV66" s="112"/>
      <c r="OW66" s="112"/>
      <c r="OX66" s="112"/>
      <c r="OY66" s="112"/>
      <c r="OZ66" s="112"/>
      <c r="PA66" s="112"/>
      <c r="PB66" s="112"/>
      <c r="PC66" s="112"/>
      <c r="PD66" s="112"/>
      <c r="PE66" s="112"/>
      <c r="PF66" s="112"/>
      <c r="PG66" s="112"/>
      <c r="PH66" s="112"/>
      <c r="PI66" s="112"/>
      <c r="PJ66" s="112"/>
      <c r="PK66" s="112"/>
      <c r="PL66" s="112"/>
      <c r="PM66" s="112"/>
      <c r="PN66" s="112"/>
      <c r="PO66" s="112"/>
      <c r="PP66" s="112"/>
      <c r="PQ66" s="112"/>
      <c r="PR66" s="112"/>
      <c r="PS66" s="112"/>
      <c r="PT66" s="112"/>
      <c r="PU66" s="112"/>
      <c r="PV66" s="112"/>
      <c r="PW66" s="112"/>
      <c r="PX66" s="112"/>
      <c r="PY66" s="112"/>
      <c r="PZ66" s="112"/>
      <c r="QA66" s="112"/>
      <c r="QB66" s="112"/>
      <c r="QC66" s="112"/>
      <c r="QD66" s="112"/>
      <c r="QE66" s="112"/>
      <c r="QF66" s="112"/>
      <c r="QG66" s="112"/>
      <c r="QH66" s="112"/>
      <c r="QI66" s="112"/>
      <c r="QJ66" s="112"/>
      <c r="QK66" s="112"/>
      <c r="QL66" s="112"/>
      <c r="QM66" s="112"/>
      <c r="QN66" s="112"/>
      <c r="QO66" s="112"/>
      <c r="QP66" s="112"/>
      <c r="QQ66" s="112"/>
      <c r="QR66" s="112"/>
      <c r="QS66" s="112"/>
      <c r="QT66" s="112"/>
      <c r="QU66" s="112"/>
      <c r="QV66" s="112"/>
      <c r="QW66" s="112"/>
      <c r="QX66" s="112"/>
      <c r="QY66" s="112"/>
      <c r="QZ66" s="112"/>
      <c r="RA66" s="112"/>
      <c r="RB66" s="112"/>
      <c r="RC66" s="112"/>
      <c r="RD66" s="112"/>
      <c r="RE66" s="112"/>
      <c r="RF66" s="112"/>
      <c r="RG66" s="112"/>
      <c r="RH66" s="112"/>
      <c r="RI66" s="112"/>
      <c r="RJ66" s="112"/>
      <c r="RK66" s="112"/>
      <c r="RL66" s="112"/>
      <c r="RM66" s="112"/>
      <c r="RN66" s="112"/>
      <c r="RO66" s="112"/>
      <c r="RP66" s="112"/>
      <c r="RQ66" s="112"/>
      <c r="RR66" s="112"/>
      <c r="RS66" s="112"/>
      <c r="RT66" s="112"/>
      <c r="RU66" s="112"/>
      <c r="RV66" s="112"/>
      <c r="RW66" s="112"/>
      <c r="RX66" s="112"/>
      <c r="RY66" s="112"/>
      <c r="RZ66" s="112"/>
      <c r="SA66" s="112"/>
      <c r="SB66" s="112"/>
      <c r="SC66" s="112"/>
      <c r="SD66" s="112"/>
      <c r="SE66" s="112"/>
      <c r="SF66" s="112"/>
      <c r="SG66" s="112"/>
      <c r="SH66" s="112"/>
      <c r="SI66" s="112"/>
      <c r="SJ66" s="112"/>
      <c r="SK66" s="112"/>
      <c r="SL66" s="112"/>
      <c r="SM66" s="112"/>
      <c r="SN66" s="112"/>
      <c r="SO66" s="112"/>
      <c r="SP66" s="112"/>
      <c r="SQ66" s="112"/>
      <c r="SR66" s="112"/>
      <c r="SS66" s="112"/>
      <c r="ST66" s="112"/>
      <c r="SU66" s="112"/>
      <c r="SV66" s="112"/>
      <c r="SW66" s="112"/>
      <c r="SX66" s="112"/>
      <c r="SY66" s="112"/>
      <c r="SZ66" s="112"/>
      <c r="TA66" s="112"/>
      <c r="TB66" s="112"/>
      <c r="TC66" s="112"/>
      <c r="TD66" s="112"/>
      <c r="TE66" s="112"/>
      <c r="TF66" s="112"/>
      <c r="TG66" s="112"/>
      <c r="TH66" s="112"/>
      <c r="TI66" s="112"/>
      <c r="TJ66" s="112"/>
      <c r="TK66" s="112"/>
      <c r="TL66" s="112"/>
      <c r="TM66" s="112"/>
      <c r="TN66" s="112"/>
      <c r="TO66" s="112"/>
      <c r="TP66" s="112"/>
      <c r="TQ66" s="112"/>
      <c r="TR66" s="112"/>
      <c r="TS66" s="112"/>
      <c r="TT66" s="112"/>
      <c r="TU66" s="112"/>
      <c r="TV66" s="112"/>
      <c r="TW66" s="112"/>
      <c r="TX66" s="112"/>
      <c r="TY66" s="112"/>
      <c r="TZ66" s="112"/>
      <c r="UA66" s="112"/>
      <c r="UB66" s="112"/>
      <c r="UC66" s="112"/>
      <c r="UD66" s="112"/>
      <c r="UE66" s="112"/>
      <c r="UF66" s="112"/>
      <c r="UG66" s="112"/>
      <c r="UH66" s="112"/>
      <c r="UI66" s="112"/>
      <c r="UJ66" s="112"/>
      <c r="UK66" s="112"/>
      <c r="UL66" s="112"/>
      <c r="UM66" s="112"/>
      <c r="UN66" s="112"/>
      <c r="UO66" s="112"/>
      <c r="UP66" s="112"/>
      <c r="UQ66" s="112"/>
      <c r="UR66" s="112"/>
      <c r="US66" s="112"/>
      <c r="UT66" s="112"/>
      <c r="UU66" s="112"/>
      <c r="UV66" s="112"/>
      <c r="UW66" s="112"/>
      <c r="UX66" s="112"/>
      <c r="UY66" s="112"/>
      <c r="UZ66" s="112"/>
      <c r="VA66" s="112"/>
      <c r="VB66" s="112"/>
      <c r="VC66" s="112"/>
      <c r="VD66" s="112"/>
      <c r="VE66" s="112"/>
      <c r="VF66" s="112"/>
      <c r="VG66" s="112"/>
      <c r="VH66" s="112"/>
      <c r="VI66" s="112"/>
      <c r="VJ66" s="112"/>
      <c r="VK66" s="112"/>
      <c r="VL66" s="112"/>
      <c r="VM66" s="112"/>
      <c r="VN66" s="112"/>
      <c r="VO66" s="112"/>
      <c r="VP66" s="112"/>
      <c r="VQ66" s="112"/>
      <c r="VR66" s="112"/>
      <c r="VS66" s="112"/>
      <c r="VT66" s="112"/>
      <c r="VU66" s="112"/>
      <c r="VV66" s="112"/>
      <c r="VW66" s="112"/>
      <c r="VX66" s="112"/>
      <c r="VY66" s="112"/>
      <c r="VZ66" s="112"/>
      <c r="WA66" s="112"/>
      <c r="WB66" s="112"/>
      <c r="WC66" s="112"/>
      <c r="WD66" s="112"/>
      <c r="WE66" s="112"/>
      <c r="WF66" s="112"/>
      <c r="WG66" s="112"/>
      <c r="WH66" s="112"/>
      <c r="WI66" s="112"/>
      <c r="WJ66" s="112"/>
      <c r="WK66" s="112"/>
      <c r="WL66" s="112"/>
      <c r="WM66" s="112"/>
      <c r="WN66" s="112"/>
      <c r="WO66" s="112"/>
      <c r="WP66" s="112"/>
      <c r="WQ66" s="112"/>
      <c r="WR66" s="112"/>
      <c r="WS66" s="112"/>
      <c r="WT66" s="112"/>
      <c r="WU66" s="112"/>
      <c r="WV66" s="112"/>
      <c r="WW66" s="112"/>
      <c r="WX66" s="112"/>
      <c r="WY66" s="112"/>
      <c r="WZ66" s="112"/>
      <c r="XA66" s="112"/>
      <c r="XB66" s="112"/>
      <c r="XC66" s="112"/>
      <c r="XD66" s="112"/>
      <c r="XE66" s="112"/>
      <c r="XF66" s="112"/>
      <c r="XG66" s="112"/>
      <c r="XH66" s="112"/>
      <c r="XI66" s="112"/>
      <c r="XJ66" s="112"/>
      <c r="XK66" s="112"/>
      <c r="XL66" s="112"/>
      <c r="XM66" s="112"/>
      <c r="XN66" s="112"/>
      <c r="XO66" s="112"/>
      <c r="XP66" s="112"/>
      <c r="XQ66" s="112"/>
      <c r="XR66" s="112"/>
      <c r="XS66" s="112"/>
      <c r="XT66" s="112"/>
      <c r="XU66" s="112"/>
      <c r="XV66" s="112"/>
      <c r="XW66" s="112"/>
      <c r="XX66" s="112"/>
      <c r="XY66" s="112"/>
      <c r="XZ66" s="112"/>
      <c r="YA66" s="112"/>
      <c r="YB66" s="112"/>
      <c r="YC66" s="112"/>
      <c r="YD66" s="112"/>
      <c r="YE66" s="112"/>
      <c r="YF66" s="112"/>
      <c r="YG66" s="112"/>
      <c r="YH66" s="112"/>
      <c r="YI66" s="112"/>
      <c r="YJ66" s="112"/>
      <c r="YK66" s="112"/>
      <c r="YL66" s="112"/>
      <c r="YM66" s="112"/>
      <c r="YN66" s="112"/>
      <c r="YO66" s="112"/>
      <c r="YP66" s="112"/>
      <c r="YQ66" s="112"/>
      <c r="YR66" s="112"/>
      <c r="YS66" s="112"/>
      <c r="YT66" s="112"/>
      <c r="YU66" s="112"/>
      <c r="YV66" s="112"/>
      <c r="YW66" s="112"/>
      <c r="YX66" s="112"/>
      <c r="YY66" s="112"/>
      <c r="YZ66" s="112"/>
      <c r="ZA66" s="112"/>
      <c r="ZB66" s="112"/>
      <c r="ZC66" s="112"/>
      <c r="ZD66" s="112"/>
      <c r="ZE66" s="112"/>
      <c r="ZF66" s="112"/>
      <c r="ZG66" s="112"/>
      <c r="ZH66" s="112"/>
      <c r="ZI66" s="112"/>
      <c r="ZJ66" s="112"/>
      <c r="ZK66" s="112"/>
      <c r="ZL66" s="112"/>
      <c r="ZM66" s="112"/>
      <c r="ZN66" s="112"/>
      <c r="ZO66" s="112"/>
      <c r="ZP66" s="112"/>
      <c r="ZQ66" s="112"/>
      <c r="ZR66" s="112"/>
      <c r="ZS66" s="112"/>
      <c r="ZT66" s="112"/>
      <c r="ZU66" s="112"/>
      <c r="ZV66" s="112"/>
      <c r="ZW66" s="112"/>
      <c r="ZX66" s="112"/>
      <c r="ZY66" s="112"/>
      <c r="ZZ66" s="112"/>
      <c r="AAA66" s="112"/>
      <c r="AAB66" s="112"/>
      <c r="AAC66" s="112"/>
      <c r="AAD66" s="112"/>
      <c r="AAE66" s="112"/>
      <c r="AAF66" s="112"/>
      <c r="AAG66" s="112"/>
      <c r="AAH66" s="112"/>
      <c r="AAI66" s="112"/>
      <c r="AAJ66" s="112"/>
      <c r="AAK66" s="112"/>
      <c r="AAL66" s="112"/>
      <c r="AAM66" s="112"/>
      <c r="AAN66" s="112"/>
      <c r="AAO66" s="112"/>
      <c r="AAP66" s="112"/>
      <c r="AAQ66" s="112"/>
      <c r="AAR66" s="112"/>
      <c r="AAS66" s="112"/>
      <c r="AAT66" s="112"/>
      <c r="AAU66" s="112"/>
      <c r="AAV66" s="112"/>
      <c r="AAW66" s="112"/>
      <c r="AAX66" s="112"/>
      <c r="AAY66" s="112"/>
      <c r="AAZ66" s="112"/>
      <c r="ABA66" s="112"/>
      <c r="ABB66" s="112"/>
      <c r="ABC66" s="112"/>
      <c r="ABD66" s="112"/>
      <c r="ABE66" s="112"/>
      <c r="ABF66" s="112"/>
      <c r="ABG66" s="112"/>
      <c r="ABH66" s="112"/>
      <c r="ABI66" s="112"/>
      <c r="ABJ66" s="112"/>
      <c r="ABK66" s="112"/>
      <c r="ABL66" s="112"/>
      <c r="ABM66" s="112"/>
      <c r="ABN66" s="112"/>
      <c r="ABO66" s="112"/>
      <c r="ABP66" s="112"/>
      <c r="ABQ66" s="112"/>
      <c r="ABR66" s="112"/>
      <c r="ABS66" s="112"/>
      <c r="ABT66" s="112"/>
      <c r="ABU66" s="112"/>
      <c r="ABV66" s="112"/>
      <c r="ABW66" s="112"/>
      <c r="ABX66" s="112"/>
      <c r="ABY66" s="112"/>
      <c r="ABZ66" s="112"/>
      <c r="ACA66" s="112"/>
      <c r="ACB66" s="112"/>
      <c r="ACC66" s="112"/>
      <c r="ACD66" s="112"/>
      <c r="ACE66" s="112"/>
      <c r="ACF66" s="112"/>
      <c r="ACG66" s="112"/>
      <c r="ACH66" s="112"/>
      <c r="ACI66" s="112"/>
      <c r="ACJ66" s="112"/>
      <c r="ACK66" s="112"/>
      <c r="ACL66" s="112"/>
      <c r="ACM66" s="112"/>
      <c r="ACN66" s="112"/>
      <c r="ACO66" s="112"/>
      <c r="ACP66" s="112"/>
      <c r="ACQ66" s="112"/>
      <c r="ACR66" s="112"/>
      <c r="ACS66" s="112"/>
      <c r="ACT66" s="112"/>
      <c r="ACU66" s="112"/>
      <c r="ACV66" s="112"/>
      <c r="ACW66" s="112"/>
      <c r="ACX66" s="112"/>
      <c r="ACY66" s="112"/>
      <c r="ACZ66" s="112"/>
      <c r="ADA66" s="112"/>
      <c r="ADB66" s="112"/>
      <c r="ADC66" s="112"/>
      <c r="ADD66" s="112"/>
      <c r="ADE66" s="112"/>
      <c r="ADF66" s="112"/>
      <c r="ADG66" s="112"/>
      <c r="ADH66" s="112"/>
      <c r="ADI66" s="112"/>
      <c r="ADJ66" s="112"/>
      <c r="ADK66" s="112"/>
      <c r="ADL66" s="112"/>
      <c r="ADM66" s="112"/>
      <c r="ADN66" s="112"/>
      <c r="ADO66" s="112"/>
      <c r="ADP66" s="112"/>
      <c r="ADQ66" s="112"/>
      <c r="ADR66" s="112"/>
      <c r="ADS66" s="112"/>
      <c r="ADT66" s="112"/>
      <c r="ADU66" s="112"/>
      <c r="ADV66" s="112"/>
      <c r="ADW66" s="112"/>
      <c r="ADX66" s="112"/>
      <c r="ADY66" s="112"/>
      <c r="ADZ66" s="112"/>
      <c r="AEA66" s="112"/>
      <c r="AEB66" s="112"/>
      <c r="AEC66" s="112"/>
      <c r="AED66" s="112"/>
      <c r="AEE66" s="112"/>
      <c r="AEF66" s="112"/>
      <c r="AEG66" s="112"/>
      <c r="AEH66" s="112"/>
      <c r="AEI66" s="112"/>
      <c r="AEJ66" s="112"/>
      <c r="AEK66" s="112"/>
      <c r="AEL66" s="112"/>
      <c r="AEM66" s="112"/>
      <c r="AEN66" s="112"/>
      <c r="AEO66" s="112"/>
      <c r="AEP66" s="112"/>
      <c r="AEQ66" s="112"/>
      <c r="AER66" s="112"/>
      <c r="AES66" s="112"/>
      <c r="AET66" s="112"/>
      <c r="AEU66" s="112"/>
      <c r="AEV66" s="112"/>
      <c r="AEW66" s="112"/>
      <c r="AEX66" s="112"/>
      <c r="AEY66" s="112"/>
      <c r="AEZ66" s="112"/>
      <c r="AFA66" s="112"/>
      <c r="AFB66" s="112"/>
      <c r="AFC66" s="112"/>
      <c r="AFD66" s="112"/>
      <c r="AFE66" s="112"/>
      <c r="AFF66" s="112"/>
      <c r="AFG66" s="112"/>
      <c r="AFH66" s="112"/>
      <c r="AFI66" s="112"/>
      <c r="AFJ66" s="112"/>
      <c r="AFK66" s="112"/>
      <c r="AFL66" s="112"/>
      <c r="AFM66" s="112"/>
      <c r="AFN66" s="112"/>
      <c r="AFO66" s="112"/>
      <c r="AFP66" s="112"/>
      <c r="AFQ66" s="112"/>
      <c r="AFR66" s="112"/>
      <c r="AFS66" s="112"/>
      <c r="AFT66" s="112"/>
      <c r="AFU66" s="112"/>
      <c r="AFV66" s="112"/>
      <c r="AFW66" s="112"/>
      <c r="AFX66" s="112"/>
      <c r="AFY66" s="112"/>
      <c r="AFZ66" s="112"/>
      <c r="AGA66" s="112"/>
      <c r="AGB66" s="112"/>
      <c r="AGC66" s="112"/>
      <c r="AGD66" s="112"/>
      <c r="AGE66" s="112"/>
      <c r="AGF66" s="112"/>
      <c r="AGG66" s="112"/>
      <c r="AGH66" s="112"/>
      <c r="AGI66" s="112"/>
      <c r="AGJ66" s="112"/>
      <c r="AGK66" s="112"/>
      <c r="AGL66" s="112"/>
      <c r="AGM66" s="112"/>
      <c r="AGN66" s="112"/>
      <c r="AGO66" s="112"/>
      <c r="AGP66" s="112"/>
      <c r="AGQ66" s="112"/>
      <c r="AGR66" s="112"/>
      <c r="AGS66" s="112"/>
      <c r="AGT66" s="112"/>
      <c r="AGU66" s="112"/>
      <c r="AGV66" s="112"/>
      <c r="AGW66" s="112"/>
      <c r="AGX66" s="112"/>
      <c r="AGY66" s="112"/>
      <c r="AGZ66" s="112"/>
      <c r="AHA66" s="112"/>
      <c r="AHB66" s="112"/>
      <c r="AHC66" s="112"/>
      <c r="AHD66" s="112"/>
      <c r="AHE66" s="112"/>
      <c r="AHF66" s="112"/>
      <c r="AHG66" s="112"/>
      <c r="AHH66" s="112"/>
      <c r="AHI66" s="112"/>
      <c r="AHJ66" s="112"/>
      <c r="AHK66" s="112"/>
      <c r="AHL66" s="112"/>
      <c r="AHM66" s="112"/>
      <c r="AHN66" s="112"/>
      <c r="AHO66" s="112"/>
      <c r="AHP66" s="112"/>
      <c r="AHQ66" s="112"/>
      <c r="AHR66" s="112"/>
      <c r="AHS66" s="112"/>
      <c r="AHT66" s="112"/>
      <c r="AHU66" s="112"/>
      <c r="AHV66" s="112"/>
      <c r="AHW66" s="112"/>
      <c r="AHX66" s="112"/>
      <c r="AHY66" s="112"/>
      <c r="AHZ66" s="112"/>
      <c r="AIA66" s="112"/>
      <c r="AIB66" s="112"/>
      <c r="AIC66" s="112"/>
      <c r="AID66" s="112"/>
      <c r="AIE66" s="112"/>
      <c r="AIF66" s="112"/>
      <c r="AIG66" s="112"/>
      <c r="AIH66" s="112"/>
      <c r="AII66" s="112"/>
      <c r="AIJ66" s="112"/>
      <c r="AIK66" s="112"/>
      <c r="AIL66" s="112"/>
      <c r="AIM66" s="112"/>
      <c r="AIN66" s="112"/>
      <c r="AIO66" s="112"/>
      <c r="AIP66" s="112"/>
      <c r="AIQ66" s="112"/>
      <c r="AIR66" s="112"/>
      <c r="AIS66" s="112"/>
      <c r="AIT66" s="112"/>
      <c r="AIU66" s="112"/>
      <c r="AIV66" s="112"/>
      <c r="AIW66" s="112"/>
      <c r="AIX66" s="112"/>
      <c r="AIY66" s="112"/>
      <c r="AIZ66" s="112"/>
      <c r="AJA66" s="112"/>
      <c r="AJB66" s="112"/>
      <c r="AJC66" s="112"/>
      <c r="AJD66" s="112"/>
      <c r="AJE66" s="112"/>
      <c r="AJF66" s="112"/>
      <c r="AJG66" s="112"/>
      <c r="AJH66" s="112"/>
      <c r="AJI66" s="112"/>
      <c r="AJJ66" s="112"/>
      <c r="AJK66" s="112"/>
      <c r="AJL66" s="112"/>
      <c r="AJM66" s="112"/>
      <c r="AJN66" s="112"/>
      <c r="AJO66" s="112"/>
      <c r="AJP66" s="112"/>
      <c r="AJQ66" s="112"/>
      <c r="AJR66" s="112"/>
      <c r="AJS66" s="112"/>
      <c r="AJT66" s="112"/>
      <c r="AJU66" s="112"/>
      <c r="AJV66" s="112"/>
      <c r="AJW66" s="112"/>
      <c r="AJX66" s="112"/>
      <c r="AJY66" s="112"/>
      <c r="AJZ66" s="112"/>
      <c r="AKA66" s="112"/>
      <c r="AKB66" s="112"/>
      <c r="AKC66" s="112"/>
      <c r="AKD66" s="112"/>
      <c r="AKE66" s="112"/>
      <c r="AKF66" s="112"/>
      <c r="AKG66" s="112"/>
      <c r="AKH66" s="112"/>
      <c r="AKI66" s="112"/>
      <c r="AKJ66" s="112"/>
      <c r="AKK66" s="112"/>
      <c r="AKL66" s="112"/>
      <c r="AKM66" s="112"/>
      <c r="AKN66" s="112"/>
      <c r="AKO66" s="112"/>
      <c r="AKP66" s="112"/>
      <c r="AKQ66" s="112"/>
      <c r="AKR66" s="112"/>
      <c r="AKS66" s="112"/>
      <c r="AKT66" s="112"/>
      <c r="AKU66" s="112"/>
      <c r="AKV66" s="112"/>
      <c r="AKW66" s="112"/>
      <c r="AKX66" s="112"/>
      <c r="AKY66" s="112"/>
      <c r="AKZ66" s="112"/>
      <c r="ALA66" s="112"/>
      <c r="ALB66" s="112"/>
      <c r="ALC66" s="112"/>
      <c r="ALD66" s="112"/>
      <c r="ALE66" s="112"/>
      <c r="ALF66" s="112"/>
      <c r="ALG66" s="112"/>
      <c r="ALH66" s="112"/>
      <c r="ALI66" s="112"/>
      <c r="ALJ66" s="112"/>
      <c r="ALK66" s="112"/>
      <c r="ALL66" s="112"/>
      <c r="ALM66" s="112"/>
      <c r="ALN66" s="112"/>
      <c r="ALO66" s="112"/>
      <c r="ALP66" s="112"/>
      <c r="ALQ66" s="112"/>
      <c r="ALR66" s="112"/>
      <c r="ALS66" s="112"/>
      <c r="ALT66" s="112"/>
      <c r="ALU66" s="112"/>
      <c r="ALV66" s="112"/>
      <c r="ALW66" s="112"/>
      <c r="ALX66" s="112"/>
      <c r="ALY66" s="112"/>
      <c r="ALZ66" s="112"/>
      <c r="AMA66" s="112"/>
      <c r="AMB66" s="112"/>
      <c r="AMC66" s="112"/>
      <c r="AMD66" s="112"/>
      <c r="AME66" s="112"/>
      <c r="AMF66" s="112"/>
      <c r="AMG66" s="112"/>
      <c r="AMH66" s="112"/>
      <c r="AMI66" s="112"/>
      <c r="AMJ66" s="112"/>
      <c r="AMK66" s="112"/>
      <c r="AML66" s="112"/>
      <c r="AMM66" s="112"/>
      <c r="AMN66" s="112"/>
      <c r="AMO66" s="112"/>
      <c r="AMP66" s="112"/>
      <c r="AMQ66" s="112"/>
      <c r="AMR66" s="112"/>
      <c r="AMS66" s="112"/>
      <c r="AMT66" s="112"/>
      <c r="AMU66" s="112"/>
      <c r="AMV66" s="112"/>
      <c r="AMW66" s="112"/>
      <c r="AMX66" s="112"/>
      <c r="AMY66" s="112"/>
      <c r="AMZ66" s="112"/>
      <c r="ANA66" s="112"/>
      <c r="ANB66" s="112"/>
      <c r="ANC66" s="112"/>
      <c r="AND66" s="112"/>
      <c r="ANE66" s="112"/>
      <c r="ANF66" s="112"/>
      <c r="ANG66" s="112"/>
      <c r="ANH66" s="112"/>
      <c r="ANI66" s="112"/>
      <c r="ANJ66" s="112"/>
      <c r="ANK66" s="112"/>
      <c r="ANL66" s="112"/>
      <c r="ANM66" s="112"/>
      <c r="ANN66" s="112"/>
      <c r="ANO66" s="112"/>
      <c r="ANP66" s="112"/>
      <c r="ANQ66" s="112"/>
      <c r="ANR66" s="112"/>
      <c r="ANS66" s="112"/>
      <c r="ANT66" s="112"/>
      <c r="ANU66" s="112"/>
      <c r="ANV66" s="112"/>
      <c r="ANW66" s="112"/>
      <c r="ANX66" s="112"/>
      <c r="ANY66" s="112"/>
      <c r="ANZ66" s="112"/>
      <c r="AOA66" s="112"/>
      <c r="AOB66" s="112"/>
      <c r="AOC66" s="112"/>
      <c r="AOD66" s="112"/>
      <c r="AOE66" s="112"/>
      <c r="AOF66" s="112"/>
      <c r="AOG66" s="112"/>
      <c r="AOH66" s="112"/>
      <c r="AOI66" s="112"/>
      <c r="AOJ66" s="112"/>
      <c r="AOK66" s="112"/>
      <c r="AOL66" s="112"/>
      <c r="AOM66" s="112"/>
      <c r="AON66" s="112"/>
      <c r="AOO66" s="112"/>
      <c r="AOP66" s="112"/>
      <c r="AOQ66" s="112"/>
      <c r="AOR66" s="112"/>
      <c r="AOS66" s="112"/>
      <c r="AOT66" s="112"/>
      <c r="AOU66" s="112"/>
      <c r="AOV66" s="112"/>
      <c r="AOW66" s="112"/>
      <c r="AOX66" s="112"/>
      <c r="AOY66" s="112"/>
      <c r="AOZ66" s="112"/>
      <c r="APA66" s="112"/>
      <c r="APB66" s="112"/>
      <c r="APC66" s="112"/>
      <c r="APD66" s="112"/>
      <c r="APE66" s="112"/>
      <c r="APF66" s="112"/>
      <c r="APG66" s="112"/>
      <c r="APH66" s="112"/>
      <c r="API66" s="112"/>
      <c r="APJ66" s="112"/>
      <c r="APK66" s="112"/>
      <c r="APL66" s="112"/>
      <c r="APM66" s="112"/>
      <c r="APN66" s="112"/>
      <c r="APO66" s="112"/>
      <c r="APP66" s="112"/>
      <c r="APQ66" s="112"/>
      <c r="APR66" s="112"/>
      <c r="APS66" s="112"/>
      <c r="APT66" s="112"/>
      <c r="APU66" s="112"/>
      <c r="APV66" s="112"/>
      <c r="APW66" s="112"/>
      <c r="APX66" s="112"/>
      <c r="APY66" s="112"/>
      <c r="APZ66" s="112"/>
      <c r="AQA66" s="112"/>
      <c r="AQB66" s="112"/>
      <c r="AQC66" s="112"/>
      <c r="AQD66" s="112"/>
      <c r="AQE66" s="112"/>
      <c r="AQF66" s="112"/>
      <c r="AQG66" s="112"/>
      <c r="AQH66" s="112"/>
      <c r="AQI66" s="112"/>
      <c r="AQJ66" s="112"/>
      <c r="AQK66" s="112"/>
      <c r="AQL66" s="112"/>
      <c r="AQM66" s="112"/>
      <c r="AQN66" s="112"/>
      <c r="AQO66" s="112"/>
      <c r="AQP66" s="112"/>
      <c r="AQQ66" s="112"/>
      <c r="AQR66" s="112"/>
      <c r="AQS66" s="112"/>
      <c r="AQT66" s="112"/>
      <c r="AQU66" s="112"/>
      <c r="AQV66" s="112"/>
      <c r="AQW66" s="112"/>
      <c r="AQX66" s="112"/>
      <c r="AQY66" s="112"/>
      <c r="AQZ66" s="112"/>
      <c r="ARA66" s="112"/>
      <c r="ARB66" s="112"/>
      <c r="ARC66" s="112"/>
      <c r="ARD66" s="112"/>
      <c r="ARE66" s="112"/>
      <c r="ARF66" s="112"/>
      <c r="ARG66" s="112"/>
      <c r="ARH66" s="112"/>
      <c r="ARI66" s="112"/>
      <c r="ARJ66" s="112"/>
      <c r="ARK66" s="112"/>
      <c r="ARL66" s="112"/>
      <c r="ARM66" s="112"/>
      <c r="ARN66" s="112"/>
      <c r="ARO66" s="112"/>
      <c r="ARP66" s="112"/>
      <c r="ARQ66" s="112"/>
      <c r="ARR66" s="112"/>
      <c r="ARS66" s="112"/>
      <c r="ART66" s="112"/>
      <c r="ARU66" s="112"/>
      <c r="ARV66" s="112"/>
      <c r="ARW66" s="112"/>
      <c r="ARX66" s="112"/>
      <c r="ARY66" s="112"/>
      <c r="ARZ66" s="112"/>
      <c r="ASA66" s="112"/>
      <c r="ASB66" s="112"/>
      <c r="ASC66" s="112"/>
      <c r="ASD66" s="112"/>
      <c r="ASE66" s="112"/>
      <c r="ASF66" s="112"/>
      <c r="ASG66" s="112"/>
      <c r="ASH66" s="112"/>
      <c r="ASI66" s="112"/>
      <c r="ASJ66" s="112"/>
      <c r="ASK66" s="112"/>
      <c r="ASL66" s="112"/>
      <c r="ASM66" s="112"/>
      <c r="ASN66" s="112"/>
      <c r="ASO66" s="112"/>
      <c r="ASP66" s="112"/>
      <c r="ASQ66" s="112"/>
      <c r="ASR66" s="112"/>
      <c r="ASS66" s="112"/>
      <c r="AST66" s="112"/>
      <c r="ASU66" s="112"/>
      <c r="ASV66" s="112"/>
      <c r="ASW66" s="112"/>
      <c r="ASX66" s="112"/>
      <c r="ASY66" s="112"/>
      <c r="ASZ66" s="112"/>
      <c r="ATA66" s="112"/>
      <c r="ATB66" s="112"/>
      <c r="ATC66" s="112"/>
      <c r="ATD66" s="112"/>
      <c r="ATE66" s="112"/>
      <c r="ATF66" s="112"/>
      <c r="ATG66" s="112"/>
      <c r="ATH66" s="112"/>
      <c r="ATI66" s="112"/>
      <c r="ATJ66" s="112"/>
      <c r="ATK66" s="112"/>
      <c r="ATL66" s="112"/>
      <c r="ATM66" s="112"/>
      <c r="ATN66" s="112"/>
      <c r="ATO66" s="112"/>
      <c r="ATP66" s="112"/>
      <c r="ATQ66" s="112"/>
      <c r="ATR66" s="112"/>
      <c r="ATS66" s="112"/>
      <c r="ATT66" s="112"/>
      <c r="ATU66" s="112"/>
      <c r="ATV66" s="112"/>
      <c r="ATW66" s="112"/>
      <c r="ATX66" s="112"/>
      <c r="ATY66" s="112"/>
      <c r="ATZ66" s="112"/>
      <c r="AUA66" s="112"/>
      <c r="AUB66" s="112"/>
      <c r="AUC66" s="112"/>
      <c r="AUD66" s="112"/>
      <c r="AUE66" s="112"/>
      <c r="AUF66" s="112"/>
      <c r="AUG66" s="112"/>
      <c r="AUH66" s="112"/>
      <c r="AUI66" s="112"/>
      <c r="AUJ66" s="112"/>
      <c r="AUK66" s="112"/>
      <c r="AUL66" s="112"/>
      <c r="AUM66" s="112"/>
      <c r="AUN66" s="112"/>
      <c r="AUO66" s="112"/>
      <c r="AUP66" s="112"/>
      <c r="AUQ66" s="112"/>
      <c r="AUR66" s="112"/>
      <c r="AUS66" s="112"/>
      <c r="AUT66" s="112"/>
      <c r="AUU66" s="112"/>
      <c r="AUV66" s="112"/>
      <c r="AUW66" s="112"/>
      <c r="AUX66" s="112"/>
      <c r="AUY66" s="112"/>
      <c r="AUZ66" s="112"/>
      <c r="AVA66" s="112"/>
      <c r="AVB66" s="112"/>
      <c r="AVC66" s="112"/>
      <c r="AVD66" s="112"/>
      <c r="AVE66" s="112"/>
      <c r="AVF66" s="112"/>
      <c r="AVG66" s="112"/>
      <c r="AVH66" s="112"/>
      <c r="AVI66" s="112"/>
      <c r="AVJ66" s="112"/>
      <c r="AVK66" s="112"/>
      <c r="AVL66" s="112"/>
      <c r="AVM66" s="112"/>
      <c r="AVN66" s="112"/>
      <c r="AVO66" s="112"/>
      <c r="AVP66" s="112"/>
      <c r="AVQ66" s="112"/>
      <c r="AVR66" s="112"/>
      <c r="AVS66" s="112"/>
      <c r="AVT66" s="112"/>
      <c r="AVU66" s="112"/>
      <c r="AVV66" s="112"/>
      <c r="AVW66" s="112"/>
      <c r="AVX66" s="112"/>
      <c r="AVY66" s="112"/>
      <c r="AVZ66" s="112"/>
      <c r="AWA66" s="112"/>
      <c r="AWB66" s="112"/>
      <c r="AWC66" s="112"/>
      <c r="AWD66" s="112"/>
      <c r="AWE66" s="112"/>
      <c r="AWF66" s="112"/>
      <c r="AWG66" s="112"/>
      <c r="AWH66" s="112"/>
      <c r="AWI66" s="112"/>
      <c r="AWJ66" s="112"/>
      <c r="AWK66" s="112"/>
      <c r="AWL66" s="112"/>
      <c r="AWM66" s="112"/>
      <c r="AWN66" s="112"/>
      <c r="AWO66" s="112"/>
      <c r="AWP66" s="112"/>
      <c r="AWQ66" s="112"/>
      <c r="AWR66" s="112"/>
      <c r="AWS66" s="112"/>
      <c r="AWT66" s="112"/>
      <c r="AWU66" s="112"/>
      <c r="AWV66" s="112"/>
      <c r="AWW66" s="112"/>
      <c r="AWX66" s="112"/>
      <c r="AWY66" s="112"/>
      <c r="AWZ66" s="112"/>
      <c r="AXA66" s="112"/>
      <c r="AXB66" s="112"/>
      <c r="AXC66" s="112"/>
      <c r="AXD66" s="112"/>
      <c r="AXE66" s="112"/>
      <c r="AXF66" s="112"/>
      <c r="AXG66" s="112"/>
      <c r="AXH66" s="112"/>
      <c r="AXI66" s="112"/>
      <c r="AXJ66" s="112"/>
      <c r="AXK66" s="112"/>
      <c r="AXL66" s="112"/>
      <c r="AXM66" s="112"/>
      <c r="AXN66" s="112"/>
      <c r="AXO66" s="112"/>
      <c r="AXP66" s="112"/>
      <c r="AXQ66" s="112"/>
      <c r="AXR66" s="112"/>
      <c r="AXS66" s="112"/>
      <c r="AXT66" s="112"/>
      <c r="AXU66" s="112"/>
      <c r="AXV66" s="112"/>
      <c r="AXW66" s="112"/>
      <c r="AXX66" s="112"/>
      <c r="AXY66" s="112"/>
      <c r="AXZ66" s="112"/>
      <c r="AYA66" s="112"/>
      <c r="AYB66" s="112"/>
      <c r="AYC66" s="112"/>
      <c r="AYD66" s="112"/>
      <c r="AYE66" s="112"/>
      <c r="AYF66" s="112"/>
      <c r="AYG66" s="112"/>
      <c r="AYH66" s="112"/>
      <c r="AYI66" s="112"/>
      <c r="AYJ66" s="112"/>
      <c r="AYK66" s="112"/>
      <c r="AYL66" s="112"/>
      <c r="AYM66" s="112"/>
      <c r="AYN66" s="112"/>
      <c r="AYO66" s="112"/>
      <c r="AYP66" s="112"/>
      <c r="AYQ66" s="112"/>
      <c r="AYR66" s="112"/>
      <c r="AYS66" s="112"/>
      <c r="AYT66" s="112"/>
      <c r="AYU66" s="112"/>
      <c r="AYV66" s="112"/>
      <c r="AYW66" s="112"/>
      <c r="AYX66" s="112"/>
      <c r="AYY66" s="112"/>
      <c r="AYZ66" s="112"/>
      <c r="AZA66" s="112"/>
      <c r="AZB66" s="112"/>
      <c r="AZC66" s="112"/>
      <c r="AZD66" s="112"/>
      <c r="AZE66" s="112"/>
      <c r="AZF66" s="112"/>
      <c r="AZG66" s="112"/>
      <c r="AZH66" s="112"/>
      <c r="AZI66" s="112"/>
      <c r="AZJ66" s="112"/>
      <c r="AZK66" s="112"/>
      <c r="AZL66" s="112"/>
      <c r="AZM66" s="112"/>
      <c r="AZN66" s="112"/>
      <c r="AZO66" s="112"/>
      <c r="AZP66" s="112"/>
      <c r="AZQ66" s="112"/>
      <c r="AZR66" s="112"/>
      <c r="AZS66" s="112"/>
      <c r="AZT66" s="112"/>
      <c r="AZU66" s="112"/>
      <c r="AZV66" s="112"/>
      <c r="AZW66" s="112"/>
      <c r="AZX66" s="112"/>
      <c r="AZY66" s="112"/>
      <c r="AZZ66" s="112"/>
      <c r="BAA66" s="112"/>
      <c r="BAB66" s="112"/>
      <c r="BAC66" s="112"/>
      <c r="BAD66" s="112"/>
      <c r="BAE66" s="112"/>
      <c r="BAF66" s="112"/>
      <c r="BAG66" s="112"/>
      <c r="BAH66" s="112"/>
      <c r="BAI66" s="112"/>
      <c r="BAJ66" s="112"/>
      <c r="BAK66" s="112"/>
      <c r="BAL66" s="112"/>
      <c r="BAM66" s="112"/>
      <c r="BAN66" s="112"/>
      <c r="BAO66" s="112"/>
      <c r="BAP66" s="112"/>
      <c r="BAQ66" s="112"/>
      <c r="BAR66" s="112"/>
      <c r="BAS66" s="112"/>
      <c r="BAT66" s="112"/>
      <c r="BAU66" s="112"/>
      <c r="BAV66" s="112"/>
      <c r="BAW66" s="112"/>
      <c r="BAX66" s="112"/>
      <c r="BAY66" s="112"/>
      <c r="BAZ66" s="112"/>
      <c r="BBA66" s="112"/>
      <c r="BBB66" s="112"/>
      <c r="BBC66" s="112"/>
      <c r="BBD66" s="112"/>
      <c r="BBE66" s="112"/>
      <c r="BBF66" s="112"/>
      <c r="BBG66" s="112"/>
      <c r="BBH66" s="112"/>
      <c r="BBI66" s="112"/>
      <c r="BBJ66" s="112"/>
      <c r="BBK66" s="112"/>
      <c r="BBL66" s="112"/>
      <c r="BBM66" s="112"/>
      <c r="BBN66" s="112"/>
      <c r="BBO66" s="112"/>
      <c r="BBP66" s="112"/>
      <c r="BBQ66" s="112"/>
      <c r="BBR66" s="112"/>
      <c r="BBS66" s="112"/>
      <c r="BBT66" s="112"/>
      <c r="BBU66" s="112"/>
      <c r="BBV66" s="112"/>
      <c r="BBW66" s="112"/>
      <c r="BBX66" s="112"/>
      <c r="BBY66" s="112"/>
      <c r="BBZ66" s="112"/>
      <c r="BCA66" s="112"/>
      <c r="BCB66" s="112"/>
      <c r="BCC66" s="112"/>
      <c r="BCD66" s="112"/>
      <c r="BCE66" s="112"/>
      <c r="BCF66" s="112"/>
      <c r="BCG66" s="112"/>
      <c r="BCH66" s="112"/>
      <c r="BCI66" s="112"/>
      <c r="BCJ66" s="112"/>
      <c r="BCK66" s="112"/>
      <c r="BCL66" s="112"/>
      <c r="BCM66" s="112"/>
      <c r="BCN66" s="112"/>
      <c r="BCO66" s="112"/>
      <c r="BCP66" s="112"/>
      <c r="BCQ66" s="112"/>
      <c r="BCR66" s="112"/>
      <c r="BCS66" s="112"/>
      <c r="BCT66" s="112"/>
      <c r="BCU66" s="112"/>
      <c r="BCV66" s="112"/>
      <c r="BCW66" s="112"/>
      <c r="BCX66" s="112"/>
      <c r="BCY66" s="112"/>
      <c r="BCZ66" s="112"/>
      <c r="BDA66" s="112"/>
      <c r="BDB66" s="112"/>
      <c r="BDC66" s="112"/>
      <c r="BDD66" s="112"/>
      <c r="BDE66" s="112"/>
      <c r="BDF66" s="112"/>
      <c r="BDG66" s="112"/>
      <c r="BDH66" s="112"/>
      <c r="BDI66" s="112"/>
      <c r="BDJ66" s="112"/>
      <c r="BDK66" s="112"/>
      <c r="BDL66" s="112"/>
      <c r="BDM66" s="112"/>
      <c r="BDN66" s="112"/>
      <c r="BDO66" s="112"/>
      <c r="BDP66" s="112"/>
      <c r="BDQ66" s="112"/>
      <c r="BDR66" s="112"/>
      <c r="BDS66" s="112"/>
      <c r="BDT66" s="112"/>
      <c r="BDU66" s="112"/>
      <c r="BDV66" s="112"/>
      <c r="BDW66" s="112"/>
      <c r="BDX66" s="112"/>
      <c r="BDY66" s="112"/>
      <c r="BDZ66" s="112"/>
      <c r="BEA66" s="112"/>
      <c r="BEB66" s="112"/>
      <c r="BEC66" s="112"/>
      <c r="BED66" s="112"/>
      <c r="BEE66" s="112"/>
      <c r="BEF66" s="112"/>
      <c r="BEG66" s="112"/>
      <c r="BEH66" s="112"/>
      <c r="BEI66" s="112"/>
      <c r="BEJ66" s="112"/>
      <c r="BEK66" s="112"/>
      <c r="BEL66" s="112"/>
      <c r="BEM66" s="112"/>
      <c r="BEN66" s="112"/>
      <c r="BEO66" s="112"/>
      <c r="BEP66" s="112"/>
      <c r="BEQ66" s="112"/>
      <c r="BER66" s="112"/>
      <c r="BES66" s="112"/>
      <c r="BET66" s="112"/>
      <c r="BEU66" s="112"/>
      <c r="BEV66" s="112"/>
      <c r="BEW66" s="112"/>
      <c r="BEX66" s="112"/>
      <c r="BEY66" s="112"/>
      <c r="BEZ66" s="112"/>
      <c r="BFA66" s="112"/>
      <c r="BFB66" s="112"/>
      <c r="BFC66" s="112"/>
      <c r="BFD66" s="112"/>
      <c r="BFE66" s="112"/>
      <c r="BFF66" s="112"/>
      <c r="BFG66" s="112"/>
      <c r="BFH66" s="112"/>
      <c r="BFI66" s="112"/>
      <c r="BFJ66" s="112"/>
      <c r="BFK66" s="112"/>
      <c r="BFL66" s="112"/>
      <c r="BFM66" s="112"/>
      <c r="BFN66" s="112"/>
      <c r="BFO66" s="112"/>
      <c r="BFP66" s="112"/>
      <c r="BFQ66" s="112"/>
      <c r="BFR66" s="112"/>
      <c r="BFS66" s="112"/>
      <c r="BFT66" s="112"/>
      <c r="BFU66" s="112"/>
      <c r="BFV66" s="112"/>
      <c r="BFW66" s="112"/>
      <c r="BFX66" s="112"/>
      <c r="BFY66" s="112"/>
      <c r="BFZ66" s="112"/>
      <c r="BGA66" s="112"/>
      <c r="BGB66" s="112"/>
      <c r="BGC66" s="112"/>
      <c r="BGD66" s="112"/>
      <c r="BGE66" s="112"/>
      <c r="BGF66" s="112"/>
      <c r="BGG66" s="112"/>
      <c r="BGH66" s="112"/>
      <c r="BGI66" s="112"/>
      <c r="BGJ66" s="112"/>
      <c r="BGK66" s="112"/>
      <c r="BGL66" s="112"/>
      <c r="BGM66" s="112"/>
      <c r="BGN66" s="112"/>
      <c r="BGO66" s="112"/>
      <c r="BGP66" s="112"/>
      <c r="BGQ66" s="112"/>
      <c r="BGR66" s="112"/>
      <c r="BGS66" s="112"/>
      <c r="BGT66" s="112"/>
      <c r="BGU66" s="112"/>
      <c r="BGV66" s="112"/>
      <c r="BGW66" s="112"/>
      <c r="BGX66" s="112"/>
      <c r="BGY66" s="112"/>
      <c r="BGZ66" s="112"/>
      <c r="BHA66" s="112"/>
      <c r="BHB66" s="112"/>
      <c r="BHC66" s="112"/>
      <c r="BHD66" s="112"/>
      <c r="BHE66" s="112"/>
      <c r="BHF66" s="112"/>
      <c r="BHG66" s="112"/>
      <c r="BHH66" s="112"/>
      <c r="BHI66" s="112"/>
      <c r="BHJ66" s="112"/>
      <c r="BHK66" s="112"/>
      <c r="BHL66" s="112"/>
      <c r="BHM66" s="112"/>
      <c r="BHN66" s="112"/>
      <c r="BHO66" s="112"/>
      <c r="BHP66" s="112"/>
      <c r="BHQ66" s="112"/>
      <c r="BHR66" s="112"/>
      <c r="BHS66" s="112"/>
      <c r="BHT66" s="112"/>
      <c r="BHU66" s="112"/>
      <c r="BHV66" s="112"/>
      <c r="BHW66" s="112"/>
      <c r="BHX66" s="112"/>
      <c r="BHY66" s="112"/>
      <c r="BHZ66" s="112"/>
      <c r="BIA66" s="112"/>
      <c r="BIB66" s="112"/>
      <c r="BIC66" s="112"/>
      <c r="BID66" s="112"/>
      <c r="BIE66" s="112"/>
      <c r="BIF66" s="112"/>
      <c r="BIG66" s="112"/>
      <c r="BIH66" s="112"/>
      <c r="BII66" s="112"/>
      <c r="BIJ66" s="112"/>
      <c r="BIK66" s="112"/>
      <c r="BIL66" s="112"/>
      <c r="BIM66" s="112"/>
      <c r="BIN66" s="112"/>
      <c r="BIO66" s="112"/>
      <c r="BIP66" s="112"/>
      <c r="BIQ66" s="112"/>
      <c r="BIR66" s="112"/>
      <c r="BIS66" s="112"/>
      <c r="BIT66" s="112"/>
      <c r="BIU66" s="112"/>
      <c r="BIV66" s="112"/>
      <c r="BIW66" s="112"/>
      <c r="BIX66" s="112"/>
      <c r="BIY66" s="112"/>
      <c r="BIZ66" s="112"/>
      <c r="BJA66" s="112"/>
      <c r="BJB66" s="112"/>
      <c r="BJC66" s="112"/>
      <c r="BJD66" s="112"/>
      <c r="BJE66" s="112"/>
      <c r="BJF66" s="112"/>
      <c r="BJG66" s="112"/>
      <c r="BJH66" s="112"/>
      <c r="BJI66" s="112"/>
      <c r="BJJ66" s="112"/>
      <c r="BJK66" s="112"/>
      <c r="BJL66" s="112"/>
      <c r="BJM66" s="112"/>
      <c r="BJN66" s="112"/>
      <c r="BJO66" s="112"/>
      <c r="BJP66" s="112"/>
      <c r="BJQ66" s="112"/>
      <c r="BJR66" s="112"/>
      <c r="BJS66" s="112"/>
      <c r="BJT66" s="112"/>
      <c r="BJU66" s="112"/>
      <c r="BJV66" s="112"/>
      <c r="BJW66" s="112"/>
      <c r="BJX66" s="112"/>
      <c r="BJY66" s="112"/>
      <c r="BJZ66" s="112"/>
      <c r="BKA66" s="112"/>
      <c r="BKB66" s="112"/>
      <c r="BKC66" s="112"/>
      <c r="BKD66" s="112"/>
      <c r="BKE66" s="112"/>
      <c r="BKF66" s="112"/>
      <c r="BKG66" s="112"/>
      <c r="BKH66" s="112"/>
      <c r="BKI66" s="112"/>
      <c r="BKJ66" s="112"/>
      <c r="BKK66" s="112"/>
      <c r="BKL66" s="112"/>
      <c r="BKM66" s="112"/>
      <c r="BKN66" s="112"/>
      <c r="BKO66" s="112"/>
      <c r="BKP66" s="112"/>
      <c r="BKQ66" s="112"/>
      <c r="BKR66" s="112"/>
      <c r="BKS66" s="112"/>
      <c r="BKT66" s="112"/>
      <c r="BKU66" s="112"/>
      <c r="BKV66" s="112"/>
      <c r="BKW66" s="112"/>
      <c r="BKX66" s="112"/>
      <c r="BKY66" s="112"/>
      <c r="BKZ66" s="112"/>
      <c r="BLA66" s="112"/>
      <c r="BLB66" s="112"/>
      <c r="BLC66" s="112"/>
      <c r="BLD66" s="112"/>
      <c r="BLE66" s="112"/>
      <c r="BLF66" s="112"/>
      <c r="BLG66" s="112"/>
      <c r="BLH66" s="112"/>
      <c r="BLI66" s="112"/>
      <c r="BLJ66" s="112"/>
      <c r="BLK66" s="112"/>
      <c r="BLL66" s="112"/>
      <c r="BLM66" s="112"/>
      <c r="BLN66" s="112"/>
      <c r="BLO66" s="112"/>
      <c r="BLP66" s="112"/>
      <c r="BLQ66" s="112"/>
      <c r="BLR66" s="112"/>
      <c r="BLS66" s="112"/>
      <c r="BLT66" s="112"/>
      <c r="BLU66" s="112"/>
      <c r="BLV66" s="112"/>
      <c r="BLW66" s="112"/>
      <c r="BLX66" s="112"/>
      <c r="BLY66" s="112"/>
      <c r="BLZ66" s="112"/>
      <c r="BMA66" s="112"/>
      <c r="BMB66" s="112"/>
      <c r="BMC66" s="112"/>
      <c r="BMD66" s="112"/>
      <c r="BME66" s="112"/>
      <c r="BMF66" s="112"/>
      <c r="BMG66" s="112"/>
      <c r="BMH66" s="112"/>
      <c r="BMI66" s="112"/>
      <c r="BMJ66" s="112"/>
      <c r="BMK66" s="112"/>
      <c r="BML66" s="112"/>
      <c r="BMM66" s="112"/>
      <c r="BMN66" s="112"/>
      <c r="BMO66" s="112"/>
      <c r="BMP66" s="112"/>
      <c r="BMQ66" s="112"/>
      <c r="BMR66" s="112"/>
      <c r="BMS66" s="112"/>
      <c r="BMT66" s="112"/>
      <c r="BMU66" s="112"/>
      <c r="BMV66" s="112"/>
      <c r="BMW66" s="112"/>
      <c r="BMX66" s="112"/>
      <c r="BMY66" s="112"/>
      <c r="BMZ66" s="112"/>
      <c r="BNA66" s="112"/>
      <c r="BNB66" s="112"/>
      <c r="BNC66" s="112"/>
      <c r="BND66" s="112"/>
      <c r="BNE66" s="112"/>
      <c r="BNF66" s="112"/>
      <c r="BNG66" s="112"/>
      <c r="BNH66" s="112"/>
      <c r="BNI66" s="112"/>
      <c r="BNJ66" s="112"/>
      <c r="BNK66" s="112"/>
      <c r="BNL66" s="112"/>
      <c r="BNM66" s="112"/>
      <c r="BNN66" s="112"/>
      <c r="BNO66" s="112"/>
      <c r="BNP66" s="112"/>
      <c r="BNQ66" s="112"/>
      <c r="BNR66" s="112"/>
      <c r="BNS66" s="112"/>
      <c r="BNT66" s="112"/>
      <c r="BNU66" s="112"/>
      <c r="BNV66" s="112"/>
      <c r="BNW66" s="112"/>
      <c r="BNX66" s="112"/>
      <c r="BNY66" s="112"/>
      <c r="BNZ66" s="112"/>
      <c r="BOA66" s="112"/>
      <c r="BOB66" s="112"/>
      <c r="BOC66" s="112"/>
      <c r="BOD66" s="112"/>
      <c r="BOE66" s="112"/>
      <c r="BOF66" s="112"/>
      <c r="BOG66" s="112"/>
      <c r="BOH66" s="112"/>
      <c r="BOI66" s="112"/>
      <c r="BOJ66" s="112"/>
      <c r="BOK66" s="112"/>
      <c r="BOL66" s="112"/>
      <c r="BOM66" s="112"/>
      <c r="BON66" s="112"/>
      <c r="BOO66" s="112"/>
      <c r="BOP66" s="112"/>
      <c r="BOQ66" s="112"/>
      <c r="BOR66" s="112"/>
      <c r="BOS66" s="112"/>
      <c r="BOT66" s="112"/>
      <c r="BOU66" s="112"/>
      <c r="BOV66" s="112"/>
      <c r="BOW66" s="112"/>
      <c r="BOX66" s="112"/>
      <c r="BOY66" s="112"/>
      <c r="BOZ66" s="112"/>
      <c r="BPA66" s="112"/>
      <c r="BPB66" s="112"/>
      <c r="BPC66" s="112"/>
      <c r="BPD66" s="112"/>
      <c r="BPE66" s="112"/>
      <c r="BPF66" s="112"/>
      <c r="BPG66" s="112"/>
      <c r="BPH66" s="112"/>
      <c r="BPI66" s="112"/>
      <c r="BPJ66" s="112"/>
      <c r="BPK66" s="112"/>
      <c r="BPL66" s="112"/>
      <c r="BPM66" s="112"/>
      <c r="BPN66" s="112"/>
      <c r="BPO66" s="112"/>
      <c r="BPP66" s="112"/>
      <c r="BPQ66" s="112"/>
      <c r="BPR66" s="112"/>
      <c r="BPS66" s="112"/>
      <c r="BPT66" s="112"/>
      <c r="BPU66" s="112"/>
      <c r="BPV66" s="112"/>
      <c r="BPW66" s="112"/>
      <c r="BPX66" s="112"/>
      <c r="BPY66" s="112"/>
      <c r="BPZ66" s="112"/>
      <c r="BQA66" s="112"/>
      <c r="BQB66" s="112"/>
      <c r="BQC66" s="112"/>
      <c r="BQD66" s="112"/>
      <c r="BQE66" s="112"/>
      <c r="BQF66" s="112"/>
      <c r="BQG66" s="112"/>
      <c r="BQH66" s="112"/>
      <c r="BQI66" s="112"/>
      <c r="BQJ66" s="112"/>
      <c r="BQK66" s="112"/>
      <c r="BQL66" s="112"/>
      <c r="BQM66" s="112"/>
      <c r="BQN66" s="112"/>
      <c r="BQO66" s="112"/>
      <c r="BQP66" s="112"/>
      <c r="BQQ66" s="112"/>
      <c r="BQR66" s="112"/>
      <c r="BQS66" s="112"/>
      <c r="BQT66" s="112"/>
      <c r="BQU66" s="112"/>
      <c r="BQV66" s="112"/>
      <c r="BQW66" s="112"/>
      <c r="BQX66" s="112"/>
      <c r="BQY66" s="112"/>
      <c r="BQZ66" s="112"/>
      <c r="BRA66" s="112"/>
      <c r="BRB66" s="112"/>
      <c r="BRC66" s="112"/>
      <c r="BRD66" s="112"/>
      <c r="BRE66" s="112"/>
      <c r="BRF66" s="112"/>
      <c r="BRG66" s="112"/>
      <c r="BRH66" s="112"/>
      <c r="BRI66" s="112"/>
      <c r="BRJ66" s="112"/>
      <c r="BRK66" s="112"/>
      <c r="BRL66" s="112"/>
      <c r="BRM66" s="112"/>
      <c r="BRN66" s="112"/>
      <c r="BRO66" s="112"/>
      <c r="BRP66" s="112"/>
      <c r="BRQ66" s="112"/>
      <c r="BRR66" s="112"/>
      <c r="BRS66" s="112"/>
      <c r="BRT66" s="112"/>
      <c r="BRU66" s="112"/>
      <c r="BRV66" s="112"/>
      <c r="BRW66" s="112"/>
      <c r="BRX66" s="112"/>
      <c r="BRY66" s="112"/>
      <c r="BRZ66" s="112"/>
      <c r="BSA66" s="112"/>
      <c r="BSB66" s="112"/>
      <c r="BSC66" s="112"/>
      <c r="BSD66" s="112"/>
      <c r="BSE66" s="112"/>
      <c r="BSF66" s="112"/>
      <c r="BSG66" s="112"/>
      <c r="BSH66" s="112"/>
      <c r="BSI66" s="112"/>
      <c r="BSJ66" s="112"/>
      <c r="BSK66" s="112"/>
      <c r="BSL66" s="112"/>
      <c r="BSM66" s="112"/>
      <c r="BSN66" s="112"/>
      <c r="BSO66" s="112"/>
      <c r="BSP66" s="112"/>
      <c r="BSQ66" s="112"/>
      <c r="BSR66" s="112"/>
      <c r="BSS66" s="112"/>
      <c r="BST66" s="112"/>
      <c r="BSU66" s="112"/>
      <c r="BSV66" s="112"/>
      <c r="BSW66" s="112"/>
      <c r="BSX66" s="112"/>
      <c r="BSY66" s="112"/>
      <c r="BSZ66" s="112"/>
      <c r="BTA66" s="112"/>
      <c r="BTB66" s="112"/>
      <c r="BTC66" s="112"/>
      <c r="BTD66" s="112"/>
      <c r="BTE66" s="112"/>
      <c r="BTF66" s="112"/>
      <c r="BTG66" s="112"/>
      <c r="BTH66" s="112"/>
      <c r="BTI66" s="112"/>
      <c r="BTJ66" s="112"/>
      <c r="BTK66" s="112"/>
      <c r="BTL66" s="112"/>
      <c r="BTM66" s="112"/>
      <c r="BTN66" s="112"/>
      <c r="BTO66" s="112"/>
      <c r="BTP66" s="112"/>
      <c r="BTQ66" s="112"/>
      <c r="BTR66" s="112"/>
      <c r="BTS66" s="112"/>
      <c r="BTT66" s="112"/>
      <c r="BTU66" s="112"/>
      <c r="BTV66" s="112"/>
      <c r="BTW66" s="112"/>
      <c r="BTX66" s="112"/>
      <c r="BTY66" s="112"/>
      <c r="BTZ66" s="112"/>
      <c r="BUA66" s="112"/>
      <c r="BUB66" s="112"/>
      <c r="BUC66" s="112"/>
      <c r="BUD66" s="112"/>
      <c r="BUE66" s="112"/>
      <c r="BUF66" s="112"/>
      <c r="BUG66" s="112"/>
      <c r="BUH66" s="112"/>
      <c r="BUI66" s="112"/>
      <c r="BUJ66" s="112"/>
      <c r="BUK66" s="112"/>
      <c r="BUL66" s="112"/>
      <c r="BUM66" s="112"/>
      <c r="BUN66" s="112"/>
      <c r="BUO66" s="112"/>
      <c r="BUP66" s="112"/>
      <c r="BUQ66" s="112"/>
      <c r="BUR66" s="112"/>
      <c r="BUS66" s="112"/>
      <c r="BUT66" s="112"/>
      <c r="BUU66" s="112"/>
      <c r="BUV66" s="112"/>
      <c r="BUW66" s="112"/>
      <c r="BUX66" s="112"/>
      <c r="BUY66" s="112"/>
      <c r="BUZ66" s="112"/>
      <c r="BVA66" s="112"/>
      <c r="BVB66" s="112"/>
      <c r="BVC66" s="112"/>
      <c r="BVD66" s="112"/>
      <c r="BVE66" s="112"/>
      <c r="BVF66" s="112"/>
      <c r="BVG66" s="112"/>
      <c r="BVH66" s="112"/>
      <c r="BVI66" s="112"/>
      <c r="BVJ66" s="112"/>
      <c r="BVK66" s="112"/>
      <c r="BVL66" s="112"/>
      <c r="BVM66" s="112"/>
      <c r="BVN66" s="112"/>
      <c r="BVO66" s="112"/>
      <c r="BVP66" s="112"/>
      <c r="BVQ66" s="112"/>
      <c r="BVR66" s="112"/>
      <c r="BVS66" s="112"/>
      <c r="BVT66" s="112"/>
      <c r="BVU66" s="112"/>
      <c r="BVV66" s="112"/>
      <c r="BVW66" s="112"/>
      <c r="BVX66" s="112"/>
      <c r="BVY66" s="112"/>
      <c r="BVZ66" s="112"/>
      <c r="BWA66" s="112"/>
      <c r="BWB66" s="112"/>
      <c r="BWC66" s="112"/>
      <c r="BWD66" s="112"/>
      <c r="BWE66" s="112"/>
      <c r="BWF66" s="112"/>
      <c r="BWG66" s="112"/>
      <c r="BWH66" s="112"/>
      <c r="BWI66" s="112"/>
      <c r="BWJ66" s="112"/>
      <c r="BWK66" s="112"/>
      <c r="BWL66" s="112"/>
      <c r="BWM66" s="112"/>
      <c r="BWN66" s="112"/>
      <c r="BWO66" s="112"/>
      <c r="BWP66" s="112"/>
      <c r="BWQ66" s="112"/>
      <c r="BWR66" s="112"/>
      <c r="BWS66" s="112"/>
      <c r="BWT66" s="112"/>
      <c r="BWU66" s="112"/>
      <c r="BWV66" s="112"/>
      <c r="BWW66" s="112"/>
      <c r="BWX66" s="112"/>
      <c r="BWY66" s="112"/>
      <c r="BWZ66" s="112"/>
      <c r="BXA66" s="112"/>
      <c r="BXB66" s="112"/>
      <c r="BXC66" s="112"/>
      <c r="BXD66" s="112"/>
      <c r="BXE66" s="112"/>
      <c r="BXF66" s="112"/>
      <c r="BXG66" s="112"/>
      <c r="BXH66" s="112"/>
      <c r="BXI66" s="112"/>
      <c r="BXJ66" s="112"/>
      <c r="BXK66" s="112"/>
      <c r="BXL66" s="112"/>
      <c r="BXM66" s="112"/>
      <c r="BXN66" s="112"/>
      <c r="BXO66" s="112"/>
      <c r="BXP66" s="112"/>
      <c r="BXQ66" s="112"/>
      <c r="BXR66" s="112"/>
      <c r="BXS66" s="112"/>
      <c r="BXT66" s="112"/>
      <c r="BXU66" s="112"/>
      <c r="BXV66" s="112"/>
      <c r="BXW66" s="112"/>
      <c r="BXX66" s="112"/>
      <c r="BXY66" s="112"/>
      <c r="BXZ66" s="112"/>
      <c r="BYA66" s="112"/>
      <c r="BYB66" s="112"/>
      <c r="BYC66" s="112"/>
      <c r="BYD66" s="112"/>
      <c r="BYE66" s="112"/>
      <c r="BYF66" s="112"/>
      <c r="BYG66" s="112"/>
      <c r="BYH66" s="112"/>
      <c r="BYI66" s="112"/>
      <c r="BYJ66" s="112"/>
      <c r="BYK66" s="112"/>
      <c r="BYL66" s="112"/>
      <c r="BYM66" s="112"/>
      <c r="BYN66" s="112"/>
      <c r="BYO66" s="112"/>
      <c r="BYP66" s="112"/>
      <c r="BYQ66" s="112"/>
      <c r="BYR66" s="112"/>
      <c r="BYS66" s="112"/>
      <c r="BYT66" s="112"/>
      <c r="BYU66" s="112"/>
      <c r="BYV66" s="112"/>
      <c r="BYW66" s="112"/>
      <c r="BYX66" s="112"/>
      <c r="BYY66" s="112"/>
      <c r="BYZ66" s="112"/>
      <c r="BZA66" s="112"/>
      <c r="BZB66" s="112"/>
      <c r="BZC66" s="112"/>
      <c r="BZD66" s="112"/>
      <c r="BZE66" s="112"/>
      <c r="BZF66" s="112"/>
      <c r="BZG66" s="112"/>
      <c r="BZH66" s="112"/>
      <c r="BZI66" s="112"/>
      <c r="BZJ66" s="112"/>
      <c r="BZK66" s="112"/>
      <c r="BZL66" s="112"/>
      <c r="BZM66" s="112"/>
      <c r="BZN66" s="112"/>
      <c r="BZO66" s="112"/>
      <c r="BZP66" s="112"/>
      <c r="BZQ66" s="112"/>
      <c r="BZR66" s="112"/>
      <c r="BZS66" s="112"/>
      <c r="BZT66" s="112"/>
      <c r="BZU66" s="112"/>
      <c r="BZV66" s="112"/>
      <c r="BZW66" s="112"/>
      <c r="BZX66" s="112"/>
      <c r="BZY66" s="112"/>
      <c r="BZZ66" s="112"/>
      <c r="CAA66" s="112"/>
      <c r="CAB66" s="112"/>
      <c r="CAC66" s="112"/>
      <c r="CAD66" s="112"/>
      <c r="CAE66" s="112"/>
      <c r="CAF66" s="112"/>
      <c r="CAG66" s="112"/>
      <c r="CAH66" s="112"/>
      <c r="CAI66" s="112"/>
      <c r="CAJ66" s="112"/>
      <c r="CAK66" s="112"/>
      <c r="CAL66" s="112"/>
      <c r="CAM66" s="112"/>
      <c r="CAN66" s="112"/>
      <c r="CAO66" s="112"/>
      <c r="CAP66" s="112"/>
      <c r="CAQ66" s="112"/>
      <c r="CAR66" s="112"/>
      <c r="CAS66" s="112"/>
      <c r="CAT66" s="112"/>
      <c r="CAU66" s="112"/>
      <c r="CAV66" s="112"/>
      <c r="CAW66" s="112"/>
      <c r="CAX66" s="112"/>
      <c r="CAY66" s="112"/>
      <c r="CAZ66" s="112"/>
      <c r="CBA66" s="112"/>
      <c r="CBB66" s="112"/>
      <c r="CBC66" s="112"/>
      <c r="CBD66" s="112"/>
      <c r="CBE66" s="112"/>
      <c r="CBF66" s="112"/>
      <c r="CBG66" s="112"/>
      <c r="CBH66" s="112"/>
      <c r="CBI66" s="112"/>
      <c r="CBJ66" s="112"/>
      <c r="CBK66" s="112"/>
      <c r="CBL66" s="112"/>
      <c r="CBM66" s="112"/>
      <c r="CBN66" s="112"/>
      <c r="CBO66" s="112"/>
      <c r="CBP66" s="112"/>
      <c r="CBQ66" s="112"/>
      <c r="CBR66" s="112"/>
      <c r="CBS66" s="112"/>
      <c r="CBT66" s="112"/>
      <c r="CBU66" s="112"/>
      <c r="CBV66" s="112"/>
      <c r="CBW66" s="112"/>
      <c r="CBX66" s="112"/>
      <c r="CBY66" s="112"/>
      <c r="CBZ66" s="112"/>
      <c r="CCA66" s="112"/>
      <c r="CCB66" s="112"/>
      <c r="CCC66" s="112"/>
      <c r="CCD66" s="112"/>
      <c r="CCE66" s="112"/>
      <c r="CCF66" s="112"/>
      <c r="CCG66" s="112"/>
      <c r="CCH66" s="112"/>
      <c r="CCI66" s="112"/>
      <c r="CCJ66" s="112"/>
      <c r="CCK66" s="112"/>
      <c r="CCL66" s="112"/>
      <c r="CCM66" s="112"/>
      <c r="CCN66" s="112"/>
      <c r="CCO66" s="112"/>
      <c r="CCP66" s="112"/>
      <c r="CCQ66" s="112"/>
      <c r="CCR66" s="112"/>
      <c r="CCS66" s="112"/>
      <c r="CCT66" s="112"/>
      <c r="CCU66" s="112"/>
      <c r="CCV66" s="112"/>
      <c r="CCW66" s="112"/>
      <c r="CCX66" s="112"/>
      <c r="CCY66" s="112"/>
      <c r="CCZ66" s="112"/>
      <c r="CDA66" s="112"/>
      <c r="CDB66" s="112"/>
      <c r="CDC66" s="112"/>
      <c r="CDD66" s="112"/>
      <c r="CDE66" s="112"/>
      <c r="CDF66" s="112"/>
      <c r="CDG66" s="112"/>
      <c r="CDH66" s="112"/>
      <c r="CDI66" s="112"/>
      <c r="CDJ66" s="112"/>
      <c r="CDK66" s="112"/>
      <c r="CDL66" s="112"/>
      <c r="CDM66" s="112"/>
      <c r="CDN66" s="112"/>
      <c r="CDO66" s="112"/>
      <c r="CDP66" s="112"/>
      <c r="CDQ66" s="112"/>
      <c r="CDR66" s="112"/>
      <c r="CDS66" s="112"/>
      <c r="CDT66" s="112"/>
      <c r="CDU66" s="112"/>
      <c r="CDV66" s="112"/>
      <c r="CDW66" s="112"/>
      <c r="CDX66" s="112"/>
      <c r="CDY66" s="112"/>
      <c r="CDZ66" s="112"/>
      <c r="CEA66" s="112"/>
      <c r="CEB66" s="112"/>
      <c r="CEC66" s="112"/>
      <c r="CED66" s="112"/>
      <c r="CEE66" s="112"/>
      <c r="CEF66" s="112"/>
      <c r="CEG66" s="112"/>
      <c r="CEH66" s="112"/>
      <c r="CEI66" s="112"/>
      <c r="CEJ66" s="112"/>
      <c r="CEK66" s="112"/>
      <c r="CEL66" s="112"/>
      <c r="CEM66" s="112"/>
      <c r="CEN66" s="112"/>
      <c r="CEO66" s="112"/>
      <c r="CEP66" s="112"/>
      <c r="CEQ66" s="112"/>
      <c r="CER66" s="112"/>
      <c r="CES66" s="112"/>
      <c r="CET66" s="112"/>
      <c r="CEU66" s="112"/>
      <c r="CEV66" s="112"/>
      <c r="CEW66" s="112"/>
      <c r="CEX66" s="112"/>
      <c r="CEY66" s="112"/>
      <c r="CEZ66" s="112"/>
      <c r="CFA66" s="112"/>
      <c r="CFB66" s="112"/>
      <c r="CFC66" s="112"/>
      <c r="CFD66" s="112"/>
      <c r="CFE66" s="112"/>
      <c r="CFF66" s="112"/>
      <c r="CFG66" s="112"/>
      <c r="CFH66" s="112"/>
      <c r="CFI66" s="112"/>
      <c r="CFJ66" s="112"/>
      <c r="CFK66" s="112"/>
      <c r="CFL66" s="112"/>
      <c r="CFM66" s="112"/>
      <c r="CFN66" s="112"/>
      <c r="CFO66" s="112"/>
      <c r="CFP66" s="112"/>
      <c r="CFQ66" s="112"/>
      <c r="CFR66" s="112"/>
      <c r="CFS66" s="112"/>
      <c r="CFT66" s="112"/>
      <c r="CFU66" s="112"/>
      <c r="CFV66" s="112"/>
      <c r="CFW66" s="112"/>
      <c r="CFX66" s="112"/>
      <c r="CFY66" s="112"/>
      <c r="CFZ66" s="112"/>
      <c r="CGA66" s="112"/>
      <c r="CGB66" s="112"/>
      <c r="CGC66" s="112"/>
      <c r="CGD66" s="112"/>
      <c r="CGE66" s="112"/>
      <c r="CGF66" s="112"/>
      <c r="CGG66" s="112"/>
      <c r="CGH66" s="112"/>
      <c r="CGI66" s="112"/>
      <c r="CGJ66" s="112"/>
      <c r="CGK66" s="112"/>
      <c r="CGL66" s="112"/>
      <c r="CGM66" s="112"/>
      <c r="CGN66" s="112"/>
      <c r="CGO66" s="112"/>
      <c r="CGP66" s="112"/>
      <c r="CGQ66" s="112"/>
      <c r="CGR66" s="112"/>
      <c r="CGS66" s="112"/>
      <c r="CGT66" s="112"/>
      <c r="CGU66" s="112"/>
      <c r="CGV66" s="112"/>
      <c r="CGW66" s="112"/>
      <c r="CGX66" s="112"/>
      <c r="CGY66" s="112"/>
      <c r="CGZ66" s="112"/>
      <c r="CHA66" s="112"/>
      <c r="CHB66" s="112"/>
      <c r="CHC66" s="112"/>
      <c r="CHD66" s="112"/>
      <c r="CHE66" s="112"/>
      <c r="CHF66" s="112"/>
      <c r="CHG66" s="112"/>
      <c r="CHH66" s="112"/>
      <c r="CHI66" s="112"/>
      <c r="CHJ66" s="112"/>
      <c r="CHK66" s="112"/>
      <c r="CHL66" s="112"/>
      <c r="CHM66" s="112"/>
      <c r="CHN66" s="112"/>
      <c r="CHO66" s="112"/>
      <c r="CHP66" s="112"/>
      <c r="CHQ66" s="112"/>
      <c r="CHR66" s="112"/>
      <c r="CHS66" s="112"/>
      <c r="CHT66" s="112"/>
      <c r="CHU66" s="112"/>
      <c r="CHV66" s="112"/>
      <c r="CHW66" s="112"/>
      <c r="CHX66" s="112"/>
      <c r="CHY66" s="112"/>
      <c r="CHZ66" s="112"/>
      <c r="CIA66" s="112"/>
      <c r="CIB66" s="112"/>
      <c r="CIC66" s="112"/>
      <c r="CID66" s="112"/>
      <c r="CIE66" s="112"/>
      <c r="CIF66" s="112"/>
      <c r="CIG66" s="112"/>
      <c r="CIH66" s="112"/>
      <c r="CII66" s="112"/>
      <c r="CIJ66" s="112"/>
      <c r="CIK66" s="112"/>
      <c r="CIL66" s="112"/>
      <c r="CIM66" s="112"/>
      <c r="CIN66" s="112"/>
      <c r="CIO66" s="112"/>
      <c r="CIP66" s="112"/>
      <c r="CIQ66" s="112"/>
      <c r="CIR66" s="112"/>
      <c r="CIS66" s="112"/>
      <c r="CIT66" s="112"/>
      <c r="CIU66" s="112"/>
      <c r="CIV66" s="112"/>
      <c r="CIW66" s="112"/>
      <c r="CIX66" s="112"/>
      <c r="CIY66" s="112"/>
      <c r="CIZ66" s="112"/>
      <c r="CJA66" s="112"/>
      <c r="CJB66" s="112"/>
      <c r="CJC66" s="112"/>
      <c r="CJD66" s="112"/>
      <c r="CJE66" s="112"/>
      <c r="CJF66" s="112"/>
      <c r="CJG66" s="112"/>
      <c r="CJH66" s="112"/>
      <c r="CJI66" s="112"/>
      <c r="CJJ66" s="112"/>
      <c r="CJK66" s="112"/>
      <c r="CJL66" s="112"/>
      <c r="CJM66" s="112"/>
      <c r="CJN66" s="112"/>
      <c r="CJO66" s="112"/>
      <c r="CJP66" s="112"/>
      <c r="CJQ66" s="112"/>
      <c r="CJR66" s="112"/>
      <c r="CJS66" s="112"/>
      <c r="CJT66" s="112"/>
      <c r="CJU66" s="112"/>
      <c r="CJV66" s="112"/>
      <c r="CJW66" s="112"/>
      <c r="CJX66" s="112"/>
      <c r="CJY66" s="112"/>
      <c r="CJZ66" s="112"/>
      <c r="CKA66" s="112"/>
      <c r="CKB66" s="112"/>
      <c r="CKC66" s="112"/>
      <c r="CKD66" s="112"/>
      <c r="CKE66" s="112"/>
      <c r="CKF66" s="112"/>
      <c r="CKG66" s="112"/>
      <c r="CKH66" s="112"/>
      <c r="CKI66" s="112"/>
      <c r="CKJ66" s="112"/>
      <c r="CKK66" s="112"/>
      <c r="CKL66" s="112"/>
      <c r="CKM66" s="112"/>
      <c r="CKN66" s="112"/>
      <c r="CKO66" s="112"/>
      <c r="CKP66" s="112"/>
      <c r="CKQ66" s="112"/>
      <c r="CKR66" s="112"/>
      <c r="CKS66" s="112"/>
      <c r="CKT66" s="112"/>
      <c r="CKU66" s="112"/>
      <c r="CKV66" s="112"/>
      <c r="CKW66" s="112"/>
      <c r="CKX66" s="112"/>
      <c r="CKY66" s="112"/>
      <c r="CKZ66" s="112"/>
      <c r="CLA66" s="112"/>
      <c r="CLB66" s="112"/>
      <c r="CLC66" s="112"/>
      <c r="CLD66" s="112"/>
      <c r="CLE66" s="112"/>
      <c r="CLF66" s="112"/>
      <c r="CLG66" s="112"/>
      <c r="CLH66" s="112"/>
      <c r="CLI66" s="112"/>
      <c r="CLJ66" s="112"/>
      <c r="CLK66" s="112"/>
      <c r="CLL66" s="112"/>
      <c r="CLM66" s="112"/>
      <c r="CLN66" s="112"/>
      <c r="CLO66" s="112"/>
      <c r="CLP66" s="112"/>
      <c r="CLQ66" s="112"/>
      <c r="CLR66" s="112"/>
      <c r="CLS66" s="112"/>
      <c r="CLT66" s="112"/>
      <c r="CLU66" s="112"/>
      <c r="CLV66" s="112"/>
      <c r="CLW66" s="112"/>
      <c r="CLX66" s="112"/>
      <c r="CLY66" s="112"/>
      <c r="CLZ66" s="112"/>
      <c r="CMA66" s="112"/>
      <c r="CMB66" s="112"/>
      <c r="CMC66" s="112"/>
      <c r="CMD66" s="112"/>
      <c r="CME66" s="112"/>
      <c r="CMF66" s="112"/>
      <c r="CMG66" s="112"/>
      <c r="CMH66" s="112"/>
      <c r="CMI66" s="112"/>
      <c r="CMJ66" s="112"/>
      <c r="CMK66" s="112"/>
      <c r="CML66" s="112"/>
      <c r="CMM66" s="112"/>
      <c r="CMN66" s="112"/>
      <c r="CMO66" s="112"/>
      <c r="CMP66" s="112"/>
      <c r="CMQ66" s="112"/>
      <c r="CMR66" s="112"/>
      <c r="CMS66" s="112"/>
      <c r="CMT66" s="112"/>
      <c r="CMU66" s="112"/>
      <c r="CMV66" s="112"/>
      <c r="CMW66" s="112"/>
      <c r="CMX66" s="112"/>
      <c r="CMY66" s="112"/>
      <c r="CMZ66" s="112"/>
      <c r="CNA66" s="112"/>
      <c r="CNB66" s="112"/>
      <c r="CNC66" s="112"/>
      <c r="CND66" s="112"/>
      <c r="CNE66" s="112"/>
      <c r="CNF66" s="112"/>
      <c r="CNG66" s="112"/>
      <c r="CNH66" s="112"/>
      <c r="CNI66" s="112"/>
      <c r="CNJ66" s="112"/>
      <c r="CNK66" s="112"/>
      <c r="CNL66" s="112"/>
      <c r="CNM66" s="112"/>
      <c r="CNN66" s="112"/>
      <c r="CNO66" s="112"/>
      <c r="CNP66" s="112"/>
      <c r="CNQ66" s="112"/>
      <c r="CNR66" s="112"/>
      <c r="CNS66" s="112"/>
      <c r="CNT66" s="112"/>
      <c r="CNU66" s="112"/>
      <c r="CNV66" s="112"/>
      <c r="CNW66" s="112"/>
      <c r="CNX66" s="112"/>
      <c r="CNY66" s="112"/>
      <c r="CNZ66" s="112"/>
      <c r="COA66" s="112"/>
      <c r="COB66" s="112"/>
      <c r="COC66" s="112"/>
      <c r="COD66" s="112"/>
      <c r="COE66" s="112"/>
      <c r="COF66" s="112"/>
      <c r="COG66" s="112"/>
      <c r="COH66" s="112"/>
      <c r="COI66" s="112"/>
      <c r="COJ66" s="112"/>
      <c r="COK66" s="112"/>
      <c r="COL66" s="112"/>
      <c r="COM66" s="112"/>
      <c r="CON66" s="112"/>
      <c r="COO66" s="112"/>
      <c r="COP66" s="112"/>
      <c r="COQ66" s="112"/>
      <c r="COR66" s="112"/>
      <c r="COS66" s="112"/>
      <c r="COT66" s="112"/>
      <c r="COU66" s="112"/>
      <c r="COV66" s="112"/>
      <c r="COW66" s="112"/>
      <c r="COX66" s="112"/>
      <c r="COY66" s="112"/>
      <c r="COZ66" s="112"/>
      <c r="CPA66" s="112"/>
      <c r="CPB66" s="112"/>
      <c r="CPC66" s="112"/>
      <c r="CPD66" s="112"/>
      <c r="CPE66" s="112"/>
      <c r="CPF66" s="112"/>
      <c r="CPG66" s="112"/>
      <c r="CPH66" s="112"/>
      <c r="CPI66" s="112"/>
      <c r="CPJ66" s="112"/>
      <c r="CPK66" s="112"/>
      <c r="CPL66" s="112"/>
      <c r="CPM66" s="112"/>
      <c r="CPN66" s="112"/>
      <c r="CPO66" s="112"/>
      <c r="CPP66" s="112"/>
      <c r="CPQ66" s="112"/>
      <c r="CPR66" s="112"/>
      <c r="CPS66" s="112"/>
      <c r="CPT66" s="112"/>
      <c r="CPU66" s="112"/>
      <c r="CPV66" s="112"/>
      <c r="CPW66" s="112"/>
      <c r="CPX66" s="112"/>
      <c r="CPY66" s="112"/>
      <c r="CPZ66" s="112"/>
      <c r="CQA66" s="112"/>
      <c r="CQB66" s="112"/>
      <c r="CQC66" s="112"/>
      <c r="CQD66" s="112"/>
      <c r="CQE66" s="112"/>
      <c r="CQF66" s="112"/>
      <c r="CQG66" s="112"/>
      <c r="CQH66" s="112"/>
      <c r="CQI66" s="112"/>
      <c r="CQJ66" s="112"/>
      <c r="CQK66" s="112"/>
      <c r="CQL66" s="112"/>
      <c r="CQM66" s="112"/>
      <c r="CQN66" s="112"/>
      <c r="CQO66" s="112"/>
      <c r="CQP66" s="112"/>
      <c r="CQQ66" s="112"/>
      <c r="CQR66" s="112"/>
      <c r="CQS66" s="112"/>
      <c r="CQT66" s="112"/>
      <c r="CQU66" s="112"/>
      <c r="CQV66" s="112"/>
      <c r="CQW66" s="112"/>
      <c r="CQX66" s="112"/>
      <c r="CQY66" s="112"/>
      <c r="CQZ66" s="112"/>
      <c r="CRA66" s="112"/>
      <c r="CRB66" s="112"/>
      <c r="CRC66" s="112"/>
      <c r="CRD66" s="112"/>
      <c r="CRE66" s="112"/>
      <c r="CRF66" s="112"/>
      <c r="CRG66" s="112"/>
      <c r="CRH66" s="112"/>
      <c r="CRI66" s="112"/>
      <c r="CRJ66" s="112"/>
      <c r="CRK66" s="112"/>
      <c r="CRL66" s="112"/>
      <c r="CRM66" s="112"/>
      <c r="CRN66" s="112"/>
      <c r="CRO66" s="112"/>
      <c r="CRP66" s="112"/>
      <c r="CRQ66" s="112"/>
      <c r="CRR66" s="112"/>
      <c r="CRS66" s="112"/>
      <c r="CRT66" s="112"/>
      <c r="CRU66" s="112"/>
      <c r="CRV66" s="112"/>
      <c r="CRW66" s="112"/>
      <c r="CRX66" s="112"/>
      <c r="CRY66" s="112"/>
      <c r="CRZ66" s="112"/>
      <c r="CSA66" s="112"/>
      <c r="CSB66" s="112"/>
      <c r="CSC66" s="112"/>
      <c r="CSD66" s="112"/>
      <c r="CSE66" s="112"/>
      <c r="CSF66" s="112"/>
      <c r="CSG66" s="112"/>
      <c r="CSH66" s="112"/>
      <c r="CSI66" s="112"/>
      <c r="CSJ66" s="112"/>
      <c r="CSK66" s="112"/>
      <c r="CSL66" s="112"/>
      <c r="CSM66" s="112"/>
      <c r="CSN66" s="112"/>
      <c r="CSO66" s="112"/>
      <c r="CSP66" s="112"/>
      <c r="CSQ66" s="112"/>
      <c r="CSR66" s="112"/>
      <c r="CSS66" s="112"/>
      <c r="CST66" s="112"/>
      <c r="CSU66" s="112"/>
      <c r="CSV66" s="112"/>
      <c r="CSW66" s="112"/>
      <c r="CSX66" s="112"/>
      <c r="CSY66" s="112"/>
      <c r="CSZ66" s="112"/>
      <c r="CTA66" s="112"/>
      <c r="CTB66" s="112"/>
      <c r="CTC66" s="112"/>
      <c r="CTD66" s="112"/>
      <c r="CTE66" s="112"/>
      <c r="CTF66" s="112"/>
      <c r="CTG66" s="112"/>
      <c r="CTH66" s="112"/>
      <c r="CTI66" s="112"/>
      <c r="CTJ66" s="112"/>
      <c r="CTK66" s="112"/>
      <c r="CTL66" s="112"/>
      <c r="CTM66" s="112"/>
      <c r="CTN66" s="112"/>
      <c r="CTO66" s="112"/>
      <c r="CTP66" s="112"/>
      <c r="CTQ66" s="112"/>
      <c r="CTR66" s="112"/>
      <c r="CTS66" s="112"/>
      <c r="CTT66" s="112"/>
      <c r="CTU66" s="112"/>
      <c r="CTV66" s="112"/>
      <c r="CTW66" s="112"/>
      <c r="CTX66" s="112"/>
      <c r="CTY66" s="112"/>
      <c r="CTZ66" s="112"/>
      <c r="CUA66" s="112"/>
      <c r="CUB66" s="112"/>
      <c r="CUC66" s="112"/>
      <c r="CUD66" s="112"/>
      <c r="CUE66" s="112"/>
      <c r="CUF66" s="112"/>
      <c r="CUG66" s="112"/>
      <c r="CUH66" s="112"/>
      <c r="CUI66" s="112"/>
      <c r="CUJ66" s="112"/>
      <c r="CUK66" s="112"/>
      <c r="CUL66" s="112"/>
      <c r="CUM66" s="112"/>
      <c r="CUN66" s="112"/>
      <c r="CUO66" s="112"/>
      <c r="CUP66" s="112"/>
      <c r="CUQ66" s="112"/>
      <c r="CUR66" s="112"/>
      <c r="CUS66" s="112"/>
      <c r="CUT66" s="112"/>
      <c r="CUU66" s="112"/>
      <c r="CUV66" s="112"/>
      <c r="CUW66" s="112"/>
      <c r="CUX66" s="112"/>
      <c r="CUY66" s="112"/>
      <c r="CUZ66" s="112"/>
      <c r="CVA66" s="112"/>
      <c r="CVB66" s="112"/>
      <c r="CVC66" s="112"/>
      <c r="CVD66" s="112"/>
      <c r="CVE66" s="112"/>
      <c r="CVF66" s="112"/>
      <c r="CVG66" s="112"/>
      <c r="CVH66" s="112"/>
      <c r="CVI66" s="112"/>
      <c r="CVJ66" s="112"/>
      <c r="CVK66" s="112"/>
      <c r="CVL66" s="112"/>
      <c r="CVM66" s="112"/>
      <c r="CVN66" s="112"/>
      <c r="CVO66" s="112"/>
      <c r="CVP66" s="112"/>
      <c r="CVQ66" s="112"/>
      <c r="CVR66" s="112"/>
      <c r="CVS66" s="112"/>
      <c r="CVT66" s="112"/>
      <c r="CVU66" s="112"/>
      <c r="CVV66" s="112"/>
      <c r="CVW66" s="112"/>
      <c r="CVX66" s="112"/>
      <c r="CVY66" s="112"/>
      <c r="CVZ66" s="112"/>
      <c r="CWA66" s="112"/>
      <c r="CWB66" s="112"/>
      <c r="CWC66" s="112"/>
      <c r="CWD66" s="112"/>
      <c r="CWE66" s="112"/>
      <c r="CWF66" s="112"/>
      <c r="CWG66" s="112"/>
      <c r="CWH66" s="112"/>
      <c r="CWI66" s="112"/>
      <c r="CWJ66" s="112"/>
      <c r="CWK66" s="112"/>
      <c r="CWL66" s="112"/>
      <c r="CWM66" s="112"/>
      <c r="CWN66" s="112"/>
      <c r="CWO66" s="112"/>
      <c r="CWP66" s="112"/>
      <c r="CWQ66" s="112"/>
      <c r="CWR66" s="112"/>
      <c r="CWS66" s="112"/>
      <c r="CWT66" s="112"/>
      <c r="CWU66" s="112"/>
      <c r="CWV66" s="112"/>
      <c r="CWW66" s="112"/>
      <c r="CWX66" s="112"/>
      <c r="CWY66" s="112"/>
      <c r="CWZ66" s="112"/>
      <c r="CXA66" s="112"/>
      <c r="CXB66" s="112"/>
      <c r="CXC66" s="112"/>
      <c r="CXD66" s="112"/>
      <c r="CXE66" s="112"/>
      <c r="CXF66" s="112"/>
      <c r="CXG66" s="112"/>
      <c r="CXH66" s="112"/>
      <c r="CXI66" s="112"/>
      <c r="CXJ66" s="112"/>
      <c r="CXK66" s="112"/>
      <c r="CXL66" s="112"/>
      <c r="CXM66" s="112"/>
      <c r="CXN66" s="112"/>
      <c r="CXO66" s="112"/>
      <c r="CXP66" s="112"/>
      <c r="CXQ66" s="112"/>
      <c r="CXR66" s="112"/>
      <c r="CXS66" s="112"/>
      <c r="CXT66" s="112"/>
      <c r="CXU66" s="112"/>
      <c r="CXV66" s="112"/>
      <c r="CXW66" s="112"/>
      <c r="CXX66" s="112"/>
      <c r="CXY66" s="112"/>
      <c r="CXZ66" s="112"/>
      <c r="CYA66" s="112"/>
      <c r="CYB66" s="112"/>
      <c r="CYC66" s="112"/>
      <c r="CYD66" s="112"/>
      <c r="CYE66" s="112"/>
      <c r="CYF66" s="112"/>
      <c r="CYG66" s="112"/>
      <c r="CYH66" s="112"/>
      <c r="CYI66" s="112"/>
      <c r="CYJ66" s="112"/>
      <c r="CYK66" s="112"/>
      <c r="CYL66" s="112"/>
      <c r="CYM66" s="112"/>
      <c r="CYN66" s="112"/>
      <c r="CYO66" s="112"/>
      <c r="CYP66" s="112"/>
      <c r="CYQ66" s="112"/>
      <c r="CYR66" s="112"/>
      <c r="CYS66" s="112"/>
      <c r="CYT66" s="112"/>
      <c r="CYU66" s="112"/>
      <c r="CYV66" s="112"/>
      <c r="CYW66" s="112"/>
      <c r="CYX66" s="112"/>
      <c r="CYY66" s="112"/>
      <c r="CYZ66" s="112"/>
      <c r="CZA66" s="112"/>
      <c r="CZB66" s="112"/>
      <c r="CZC66" s="112"/>
      <c r="CZD66" s="112"/>
      <c r="CZE66" s="112"/>
      <c r="CZF66" s="112"/>
      <c r="CZG66" s="112"/>
      <c r="CZH66" s="112"/>
      <c r="CZI66" s="112"/>
      <c r="CZJ66" s="112"/>
      <c r="CZK66" s="112"/>
      <c r="CZL66" s="112"/>
      <c r="CZM66" s="112"/>
      <c r="CZN66" s="112"/>
      <c r="CZO66" s="112"/>
      <c r="CZP66" s="112"/>
      <c r="CZQ66" s="112"/>
      <c r="CZR66" s="112"/>
      <c r="CZS66" s="112"/>
      <c r="CZT66" s="112"/>
      <c r="CZU66" s="112"/>
      <c r="CZV66" s="112"/>
      <c r="CZW66" s="112"/>
      <c r="CZX66" s="112"/>
      <c r="CZY66" s="112"/>
      <c r="CZZ66" s="112"/>
      <c r="DAA66" s="112"/>
      <c r="DAB66" s="112"/>
      <c r="DAC66" s="112"/>
      <c r="DAD66" s="112"/>
      <c r="DAE66" s="112"/>
      <c r="DAF66" s="112"/>
      <c r="DAG66" s="112"/>
      <c r="DAH66" s="112"/>
      <c r="DAI66" s="112"/>
      <c r="DAJ66" s="112"/>
      <c r="DAK66" s="112"/>
      <c r="DAL66" s="112"/>
      <c r="DAM66" s="112"/>
      <c r="DAN66" s="112"/>
      <c r="DAO66" s="112"/>
      <c r="DAP66" s="112"/>
      <c r="DAQ66" s="112"/>
      <c r="DAR66" s="112"/>
      <c r="DAS66" s="112"/>
      <c r="DAT66" s="112"/>
      <c r="DAU66" s="112"/>
      <c r="DAV66" s="112"/>
      <c r="DAW66" s="112"/>
      <c r="DAX66" s="112"/>
      <c r="DAY66" s="112"/>
      <c r="DAZ66" s="112"/>
      <c r="DBA66" s="112"/>
      <c r="DBB66" s="112"/>
      <c r="DBC66" s="112"/>
      <c r="DBD66" s="112"/>
      <c r="DBE66" s="112"/>
      <c r="DBF66" s="112"/>
      <c r="DBG66" s="112"/>
      <c r="DBH66" s="112"/>
      <c r="DBI66" s="112"/>
      <c r="DBJ66" s="112"/>
      <c r="DBK66" s="112"/>
      <c r="DBL66" s="112"/>
      <c r="DBM66" s="112"/>
      <c r="DBN66" s="112"/>
      <c r="DBO66" s="112"/>
      <c r="DBP66" s="112"/>
      <c r="DBQ66" s="112"/>
      <c r="DBR66" s="112"/>
      <c r="DBS66" s="112"/>
      <c r="DBT66" s="112"/>
      <c r="DBU66" s="112"/>
      <c r="DBV66" s="112"/>
      <c r="DBW66" s="112"/>
      <c r="DBX66" s="112"/>
      <c r="DBY66" s="112"/>
      <c r="DBZ66" s="112"/>
      <c r="DCA66" s="112"/>
      <c r="DCB66" s="112"/>
      <c r="DCC66" s="112"/>
      <c r="DCD66" s="112"/>
      <c r="DCE66" s="112"/>
      <c r="DCF66" s="112"/>
      <c r="DCG66" s="112"/>
      <c r="DCH66" s="112"/>
      <c r="DCI66" s="112"/>
      <c r="DCJ66" s="112"/>
      <c r="DCK66" s="112"/>
      <c r="DCL66" s="112"/>
      <c r="DCM66" s="112"/>
      <c r="DCN66" s="112"/>
      <c r="DCO66" s="112"/>
      <c r="DCP66" s="112"/>
      <c r="DCQ66" s="112"/>
      <c r="DCR66" s="112"/>
      <c r="DCS66" s="112"/>
      <c r="DCT66" s="112"/>
      <c r="DCU66" s="112"/>
      <c r="DCV66" s="112"/>
      <c r="DCW66" s="112"/>
      <c r="DCX66" s="112"/>
      <c r="DCY66" s="112"/>
      <c r="DCZ66" s="112"/>
      <c r="DDA66" s="112"/>
      <c r="DDB66" s="112"/>
      <c r="DDC66" s="112"/>
      <c r="DDD66" s="112"/>
      <c r="DDE66" s="112"/>
      <c r="DDF66" s="112"/>
      <c r="DDG66" s="112"/>
      <c r="DDH66" s="112"/>
      <c r="DDI66" s="112"/>
      <c r="DDJ66" s="112"/>
      <c r="DDK66" s="112"/>
      <c r="DDL66" s="112"/>
      <c r="DDM66" s="112"/>
      <c r="DDN66" s="112"/>
      <c r="DDO66" s="112"/>
      <c r="DDP66" s="112"/>
      <c r="DDQ66" s="112"/>
      <c r="DDR66" s="112"/>
      <c r="DDS66" s="112"/>
      <c r="DDT66" s="112"/>
      <c r="DDU66" s="112"/>
      <c r="DDV66" s="112"/>
      <c r="DDW66" s="112"/>
      <c r="DDX66" s="112"/>
      <c r="DDY66" s="112"/>
      <c r="DDZ66" s="112"/>
      <c r="DEA66" s="112"/>
      <c r="DEB66" s="112"/>
      <c r="DEC66" s="112"/>
      <c r="DED66" s="112"/>
      <c r="DEE66" s="112"/>
      <c r="DEF66" s="112"/>
      <c r="DEG66" s="112"/>
      <c r="DEH66" s="112"/>
      <c r="DEI66" s="112"/>
      <c r="DEJ66" s="112"/>
      <c r="DEK66" s="112"/>
      <c r="DEL66" s="112"/>
      <c r="DEM66" s="112"/>
      <c r="DEN66" s="112"/>
      <c r="DEO66" s="112"/>
      <c r="DEP66" s="112"/>
      <c r="DEQ66" s="112"/>
      <c r="DER66" s="112"/>
      <c r="DES66" s="112"/>
      <c r="DET66" s="112"/>
      <c r="DEU66" s="112"/>
      <c r="DEV66" s="112"/>
      <c r="DEW66" s="112"/>
      <c r="DEX66" s="112"/>
      <c r="DEY66" s="112"/>
      <c r="DEZ66" s="112"/>
      <c r="DFA66" s="112"/>
      <c r="DFB66" s="112"/>
      <c r="DFC66" s="112"/>
      <c r="DFD66" s="112"/>
      <c r="DFE66" s="112"/>
      <c r="DFF66" s="112"/>
      <c r="DFG66" s="112"/>
      <c r="DFH66" s="112"/>
      <c r="DFI66" s="112"/>
      <c r="DFJ66" s="112"/>
      <c r="DFK66" s="112"/>
      <c r="DFL66" s="112"/>
      <c r="DFM66" s="112"/>
      <c r="DFN66" s="112"/>
      <c r="DFO66" s="112"/>
      <c r="DFP66" s="112"/>
      <c r="DFQ66" s="112"/>
      <c r="DFR66" s="112"/>
      <c r="DFS66" s="112"/>
      <c r="DFT66" s="112"/>
      <c r="DFU66" s="112"/>
      <c r="DFV66" s="112"/>
      <c r="DFW66" s="112"/>
      <c r="DFX66" s="112"/>
      <c r="DFY66" s="112"/>
      <c r="DFZ66" s="112"/>
      <c r="DGA66" s="112"/>
      <c r="DGB66" s="112"/>
      <c r="DGC66" s="112"/>
      <c r="DGD66" s="112"/>
      <c r="DGE66" s="112"/>
      <c r="DGF66" s="112"/>
      <c r="DGG66" s="112"/>
      <c r="DGH66" s="112"/>
      <c r="DGI66" s="112"/>
      <c r="DGJ66" s="112"/>
      <c r="DGK66" s="112"/>
      <c r="DGL66" s="112"/>
      <c r="DGM66" s="112"/>
      <c r="DGN66" s="112"/>
      <c r="DGO66" s="112"/>
      <c r="DGP66" s="112"/>
      <c r="DGQ66" s="112"/>
      <c r="DGR66" s="112"/>
      <c r="DGS66" s="112"/>
      <c r="DGT66" s="112"/>
      <c r="DGU66" s="112"/>
      <c r="DGV66" s="112"/>
      <c r="DGW66" s="112"/>
      <c r="DGX66" s="112"/>
      <c r="DGY66" s="112"/>
      <c r="DGZ66" s="112"/>
      <c r="DHA66" s="112"/>
      <c r="DHB66" s="112"/>
      <c r="DHC66" s="112"/>
      <c r="DHD66" s="112"/>
      <c r="DHE66" s="112"/>
      <c r="DHF66" s="112"/>
      <c r="DHG66" s="112"/>
      <c r="DHH66" s="112"/>
      <c r="DHI66" s="112"/>
      <c r="DHJ66" s="112"/>
      <c r="DHK66" s="112"/>
      <c r="DHL66" s="112"/>
      <c r="DHM66" s="112"/>
      <c r="DHN66" s="112"/>
      <c r="DHO66" s="112"/>
      <c r="DHP66" s="112"/>
      <c r="DHQ66" s="112"/>
      <c r="DHR66" s="112"/>
      <c r="DHS66" s="112"/>
      <c r="DHT66" s="112"/>
      <c r="DHU66" s="112"/>
      <c r="DHV66" s="112"/>
      <c r="DHW66" s="112"/>
      <c r="DHX66" s="112"/>
      <c r="DHY66" s="112"/>
      <c r="DHZ66" s="112"/>
      <c r="DIA66" s="112"/>
      <c r="DIB66" s="112"/>
      <c r="DIC66" s="112"/>
      <c r="DID66" s="112"/>
      <c r="DIE66" s="112"/>
      <c r="DIF66" s="112"/>
      <c r="DIG66" s="112"/>
      <c r="DIH66" s="112"/>
      <c r="DII66" s="112"/>
      <c r="DIJ66" s="112"/>
      <c r="DIK66" s="112"/>
      <c r="DIL66" s="112"/>
      <c r="DIM66" s="112"/>
      <c r="DIN66" s="112"/>
      <c r="DIO66" s="112"/>
      <c r="DIP66" s="112"/>
      <c r="DIQ66" s="112"/>
      <c r="DIR66" s="112"/>
      <c r="DIS66" s="112"/>
      <c r="DIT66" s="112"/>
      <c r="DIU66" s="112"/>
      <c r="DIV66" s="112"/>
      <c r="DIW66" s="112"/>
      <c r="DIX66" s="112"/>
      <c r="DIY66" s="112"/>
      <c r="DIZ66" s="112"/>
      <c r="DJA66" s="112"/>
      <c r="DJB66" s="112"/>
      <c r="DJC66" s="112"/>
      <c r="DJD66" s="112"/>
      <c r="DJE66" s="112"/>
      <c r="DJF66" s="112"/>
      <c r="DJG66" s="112"/>
      <c r="DJH66" s="112"/>
      <c r="DJI66" s="112"/>
      <c r="DJJ66" s="112"/>
      <c r="DJK66" s="112"/>
      <c r="DJL66" s="112"/>
      <c r="DJM66" s="112"/>
      <c r="DJN66" s="112"/>
      <c r="DJO66" s="112"/>
      <c r="DJP66" s="112"/>
      <c r="DJQ66" s="112"/>
      <c r="DJR66" s="112"/>
      <c r="DJS66" s="112"/>
      <c r="DJT66" s="112"/>
      <c r="DJU66" s="112"/>
      <c r="DJV66" s="112"/>
      <c r="DJW66" s="112"/>
      <c r="DJX66" s="112"/>
      <c r="DJY66" s="112"/>
      <c r="DJZ66" s="112"/>
      <c r="DKA66" s="112"/>
      <c r="DKB66" s="112"/>
      <c r="DKC66" s="112"/>
      <c r="DKD66" s="112"/>
      <c r="DKE66" s="112"/>
      <c r="DKF66" s="112"/>
      <c r="DKG66" s="112"/>
      <c r="DKH66" s="112"/>
      <c r="DKI66" s="112"/>
      <c r="DKJ66" s="112"/>
      <c r="DKK66" s="112"/>
      <c r="DKL66" s="112"/>
      <c r="DKM66" s="112"/>
      <c r="DKN66" s="112"/>
      <c r="DKO66" s="112"/>
      <c r="DKP66" s="112"/>
      <c r="DKQ66" s="112"/>
      <c r="DKR66" s="112"/>
      <c r="DKS66" s="112"/>
      <c r="DKT66" s="112"/>
      <c r="DKU66" s="112"/>
      <c r="DKV66" s="112"/>
      <c r="DKW66" s="112"/>
      <c r="DKX66" s="112"/>
      <c r="DKY66" s="112"/>
      <c r="DKZ66" s="112"/>
      <c r="DLA66" s="112"/>
      <c r="DLB66" s="112"/>
      <c r="DLC66" s="112"/>
      <c r="DLD66" s="112"/>
      <c r="DLE66" s="112"/>
      <c r="DLF66" s="112"/>
      <c r="DLG66" s="112"/>
      <c r="DLH66" s="112"/>
      <c r="DLI66" s="112"/>
      <c r="DLJ66" s="112"/>
      <c r="DLK66" s="112"/>
      <c r="DLL66" s="112"/>
      <c r="DLM66" s="112"/>
      <c r="DLN66" s="112"/>
      <c r="DLO66" s="112"/>
      <c r="DLP66" s="112"/>
      <c r="DLQ66" s="112"/>
      <c r="DLR66" s="112"/>
      <c r="DLS66" s="112"/>
      <c r="DLT66" s="112"/>
      <c r="DLU66" s="112"/>
      <c r="DLV66" s="112"/>
      <c r="DLW66" s="112"/>
      <c r="DLX66" s="112"/>
      <c r="DLY66" s="112"/>
      <c r="DLZ66" s="112"/>
      <c r="DMA66" s="112"/>
      <c r="DMB66" s="112"/>
      <c r="DMC66" s="112"/>
      <c r="DMD66" s="112"/>
      <c r="DME66" s="112"/>
      <c r="DMF66" s="112"/>
      <c r="DMG66" s="112"/>
      <c r="DMH66" s="112"/>
      <c r="DMI66" s="112"/>
      <c r="DMJ66" s="112"/>
      <c r="DMK66" s="112"/>
      <c r="DML66" s="112"/>
      <c r="DMM66" s="112"/>
      <c r="DMN66" s="112"/>
      <c r="DMO66" s="112"/>
      <c r="DMP66" s="112"/>
      <c r="DMQ66" s="112"/>
      <c r="DMR66" s="112"/>
      <c r="DMS66" s="112"/>
      <c r="DMT66" s="112"/>
      <c r="DMU66" s="112"/>
      <c r="DMV66" s="112"/>
      <c r="DMW66" s="112"/>
      <c r="DMX66" s="112"/>
      <c r="DMY66" s="112"/>
      <c r="DMZ66" s="112"/>
      <c r="DNA66" s="112"/>
      <c r="DNB66" s="112"/>
      <c r="DNC66" s="112"/>
      <c r="DND66" s="112"/>
      <c r="DNE66" s="112"/>
      <c r="DNF66" s="112"/>
      <c r="DNG66" s="112"/>
      <c r="DNH66" s="112"/>
      <c r="DNI66" s="112"/>
      <c r="DNJ66" s="112"/>
      <c r="DNK66" s="112"/>
      <c r="DNL66" s="112"/>
      <c r="DNM66" s="112"/>
      <c r="DNN66" s="112"/>
      <c r="DNO66" s="112"/>
      <c r="DNP66" s="112"/>
      <c r="DNQ66" s="112"/>
      <c r="DNR66" s="112"/>
      <c r="DNS66" s="112"/>
      <c r="DNT66" s="112"/>
      <c r="DNU66" s="112"/>
      <c r="DNV66" s="112"/>
      <c r="DNW66" s="112"/>
      <c r="DNX66" s="112"/>
      <c r="DNY66" s="112"/>
      <c r="DNZ66" s="112"/>
      <c r="DOA66" s="112"/>
      <c r="DOB66" s="112"/>
      <c r="DOC66" s="112"/>
      <c r="DOD66" s="112"/>
      <c r="DOE66" s="112"/>
      <c r="DOF66" s="112"/>
      <c r="DOG66" s="112"/>
      <c r="DOH66" s="112"/>
      <c r="DOI66" s="112"/>
      <c r="DOJ66" s="112"/>
      <c r="DOK66" s="112"/>
      <c r="DOL66" s="112"/>
      <c r="DOM66" s="112"/>
      <c r="DON66" s="112"/>
      <c r="DOO66" s="112"/>
      <c r="DOP66" s="112"/>
      <c r="DOQ66" s="112"/>
      <c r="DOR66" s="112"/>
      <c r="DOS66" s="112"/>
      <c r="DOT66" s="112"/>
      <c r="DOU66" s="112"/>
      <c r="DOV66" s="112"/>
      <c r="DOW66" s="112"/>
      <c r="DOX66" s="112"/>
      <c r="DOY66" s="112"/>
      <c r="DOZ66" s="112"/>
      <c r="DPA66" s="112"/>
      <c r="DPB66" s="112"/>
      <c r="DPC66" s="112"/>
      <c r="DPD66" s="112"/>
      <c r="DPE66" s="112"/>
      <c r="DPF66" s="112"/>
      <c r="DPG66" s="112"/>
      <c r="DPH66" s="112"/>
      <c r="DPI66" s="112"/>
      <c r="DPJ66" s="112"/>
      <c r="DPK66" s="112"/>
      <c r="DPL66" s="112"/>
      <c r="DPM66" s="112"/>
      <c r="DPN66" s="112"/>
      <c r="DPO66" s="112"/>
      <c r="DPP66" s="112"/>
      <c r="DPQ66" s="112"/>
      <c r="DPR66" s="112"/>
      <c r="DPS66" s="112"/>
      <c r="DPT66" s="112"/>
      <c r="DPU66" s="112"/>
      <c r="DPV66" s="112"/>
      <c r="DPW66" s="112"/>
      <c r="DPX66" s="112"/>
      <c r="DPY66" s="112"/>
      <c r="DPZ66" s="112"/>
      <c r="DQA66" s="112"/>
      <c r="DQB66" s="112"/>
      <c r="DQC66" s="112"/>
      <c r="DQD66" s="112"/>
      <c r="DQE66" s="112"/>
      <c r="DQF66" s="112"/>
      <c r="DQG66" s="112"/>
      <c r="DQH66" s="112"/>
      <c r="DQI66" s="112"/>
      <c r="DQJ66" s="112"/>
      <c r="DQK66" s="112"/>
      <c r="DQL66" s="112"/>
      <c r="DQM66" s="112"/>
      <c r="DQN66" s="112"/>
      <c r="DQO66" s="112"/>
      <c r="DQP66" s="112"/>
      <c r="DQQ66" s="112"/>
      <c r="DQR66" s="112"/>
      <c r="DQS66" s="112"/>
      <c r="DQT66" s="112"/>
      <c r="DQU66" s="112"/>
      <c r="DQV66" s="112"/>
      <c r="DQW66" s="112"/>
      <c r="DQX66" s="112"/>
      <c r="DQY66" s="112"/>
      <c r="DQZ66" s="112"/>
      <c r="DRA66" s="112"/>
      <c r="DRB66" s="112"/>
      <c r="DRC66" s="112"/>
      <c r="DRD66" s="112"/>
      <c r="DRE66" s="112"/>
      <c r="DRF66" s="112"/>
      <c r="DRG66" s="112"/>
      <c r="DRH66" s="112"/>
      <c r="DRI66" s="112"/>
      <c r="DRJ66" s="112"/>
      <c r="DRK66" s="112"/>
      <c r="DRL66" s="112"/>
      <c r="DRM66" s="112"/>
      <c r="DRN66" s="112"/>
      <c r="DRO66" s="112"/>
      <c r="DRP66" s="112"/>
      <c r="DRQ66" s="112"/>
      <c r="DRR66" s="112"/>
      <c r="DRS66" s="112"/>
      <c r="DRT66" s="112"/>
      <c r="DRU66" s="112"/>
      <c r="DRV66" s="112"/>
      <c r="DRW66" s="112"/>
      <c r="DRX66" s="112"/>
      <c r="DRY66" s="112"/>
      <c r="DRZ66" s="112"/>
      <c r="DSA66" s="112"/>
      <c r="DSB66" s="112"/>
      <c r="DSC66" s="112"/>
      <c r="DSD66" s="112"/>
      <c r="DSE66" s="112"/>
      <c r="DSF66" s="112"/>
      <c r="DSG66" s="112"/>
      <c r="DSH66" s="112"/>
      <c r="DSI66" s="112"/>
      <c r="DSJ66" s="112"/>
      <c r="DSK66" s="112"/>
      <c r="DSL66" s="112"/>
      <c r="DSM66" s="112"/>
      <c r="DSN66" s="112"/>
      <c r="DSO66" s="112"/>
      <c r="DSP66" s="112"/>
      <c r="DSQ66" s="112"/>
      <c r="DSR66" s="112"/>
      <c r="DSS66" s="112"/>
      <c r="DST66" s="112"/>
      <c r="DSU66" s="112"/>
      <c r="DSV66" s="112"/>
      <c r="DSW66" s="112"/>
      <c r="DSX66" s="112"/>
      <c r="DSY66" s="112"/>
      <c r="DSZ66" s="112"/>
      <c r="DTA66" s="112"/>
      <c r="DTB66" s="112"/>
      <c r="DTC66" s="112"/>
      <c r="DTD66" s="112"/>
      <c r="DTE66" s="112"/>
      <c r="DTF66" s="112"/>
      <c r="DTG66" s="112"/>
      <c r="DTH66" s="112"/>
      <c r="DTI66" s="112"/>
      <c r="DTJ66" s="112"/>
      <c r="DTK66" s="112"/>
      <c r="DTL66" s="112"/>
      <c r="DTM66" s="112"/>
      <c r="DTN66" s="112"/>
      <c r="DTO66" s="112"/>
      <c r="DTP66" s="112"/>
      <c r="DTQ66" s="112"/>
      <c r="DTR66" s="112"/>
      <c r="DTS66" s="112"/>
      <c r="DTT66" s="112"/>
      <c r="DTU66" s="112"/>
      <c r="DTV66" s="112"/>
      <c r="DTW66" s="112"/>
      <c r="DTX66" s="112"/>
      <c r="DTY66" s="112"/>
      <c r="DTZ66" s="112"/>
      <c r="DUA66" s="112"/>
      <c r="DUB66" s="112"/>
      <c r="DUC66" s="112"/>
      <c r="DUD66" s="112"/>
      <c r="DUE66" s="112"/>
      <c r="DUF66" s="112"/>
      <c r="DUG66" s="112"/>
      <c r="DUH66" s="112"/>
      <c r="DUI66" s="112"/>
      <c r="DUJ66" s="112"/>
      <c r="DUK66" s="112"/>
      <c r="DUL66" s="112"/>
      <c r="DUM66" s="112"/>
      <c r="DUN66" s="112"/>
      <c r="DUO66" s="112"/>
      <c r="DUP66" s="112"/>
      <c r="DUQ66" s="112"/>
      <c r="DUR66" s="112"/>
      <c r="DUS66" s="112"/>
      <c r="DUT66" s="112"/>
      <c r="DUU66" s="112"/>
      <c r="DUV66" s="112"/>
      <c r="DUW66" s="112"/>
      <c r="DUX66" s="112"/>
      <c r="DUY66" s="112"/>
      <c r="DUZ66" s="112"/>
      <c r="DVA66" s="112"/>
      <c r="DVB66" s="112"/>
      <c r="DVC66" s="112"/>
      <c r="DVD66" s="112"/>
      <c r="DVE66" s="112"/>
      <c r="DVF66" s="112"/>
      <c r="DVG66" s="112"/>
      <c r="DVH66" s="112"/>
      <c r="DVI66" s="112"/>
      <c r="DVJ66" s="112"/>
      <c r="DVK66" s="112"/>
      <c r="DVL66" s="112"/>
      <c r="DVM66" s="112"/>
      <c r="DVN66" s="112"/>
      <c r="DVO66" s="112"/>
      <c r="DVP66" s="112"/>
      <c r="DVQ66" s="112"/>
      <c r="DVR66" s="112"/>
      <c r="DVS66" s="112"/>
      <c r="DVT66" s="112"/>
      <c r="DVU66" s="112"/>
      <c r="DVV66" s="112"/>
      <c r="DVW66" s="112"/>
      <c r="DVX66" s="112"/>
      <c r="DVY66" s="112"/>
      <c r="DVZ66" s="112"/>
      <c r="DWA66" s="112"/>
      <c r="DWB66" s="112"/>
      <c r="DWC66" s="112"/>
      <c r="DWD66" s="112"/>
      <c r="DWE66" s="112"/>
      <c r="DWF66" s="112"/>
      <c r="DWG66" s="112"/>
      <c r="DWH66" s="112"/>
      <c r="DWI66" s="112"/>
      <c r="DWJ66" s="112"/>
      <c r="DWK66" s="112"/>
      <c r="DWL66" s="112"/>
      <c r="DWM66" s="112"/>
      <c r="DWN66" s="112"/>
      <c r="DWO66" s="112"/>
      <c r="DWP66" s="112"/>
      <c r="DWQ66" s="112"/>
      <c r="DWR66" s="112"/>
      <c r="DWS66" s="112"/>
      <c r="DWT66" s="112"/>
      <c r="DWU66" s="112"/>
      <c r="DWV66" s="112"/>
      <c r="DWW66" s="112"/>
      <c r="DWX66" s="112"/>
      <c r="DWY66" s="112"/>
      <c r="DWZ66" s="112"/>
      <c r="DXA66" s="112"/>
      <c r="DXB66" s="112"/>
      <c r="DXC66" s="112"/>
      <c r="DXD66" s="112"/>
      <c r="DXE66" s="112"/>
      <c r="DXF66" s="112"/>
      <c r="DXG66" s="112"/>
      <c r="DXH66" s="112"/>
      <c r="DXI66" s="112"/>
      <c r="DXJ66" s="112"/>
      <c r="DXK66" s="112"/>
      <c r="DXL66" s="112"/>
      <c r="DXM66" s="112"/>
      <c r="DXN66" s="112"/>
      <c r="DXO66" s="112"/>
      <c r="DXP66" s="112"/>
      <c r="DXQ66" s="112"/>
      <c r="DXR66" s="112"/>
      <c r="DXS66" s="112"/>
      <c r="DXT66" s="112"/>
      <c r="DXU66" s="112"/>
      <c r="DXV66" s="112"/>
      <c r="DXW66" s="112"/>
      <c r="DXX66" s="112"/>
      <c r="DXY66" s="112"/>
      <c r="DXZ66" s="112"/>
      <c r="DYA66" s="112"/>
      <c r="DYB66" s="112"/>
      <c r="DYC66" s="112"/>
      <c r="DYD66" s="112"/>
      <c r="DYE66" s="112"/>
      <c r="DYF66" s="112"/>
      <c r="DYG66" s="112"/>
      <c r="DYH66" s="112"/>
      <c r="DYI66" s="112"/>
      <c r="DYJ66" s="112"/>
      <c r="DYK66" s="112"/>
      <c r="DYL66" s="112"/>
      <c r="DYM66" s="112"/>
      <c r="DYN66" s="112"/>
      <c r="DYO66" s="112"/>
      <c r="DYP66" s="112"/>
      <c r="DYQ66" s="112"/>
      <c r="DYR66" s="112"/>
      <c r="DYS66" s="112"/>
      <c r="DYT66" s="112"/>
      <c r="DYU66" s="112"/>
      <c r="DYV66" s="112"/>
      <c r="DYW66" s="112"/>
      <c r="DYX66" s="112"/>
      <c r="DYY66" s="112"/>
      <c r="DYZ66" s="112"/>
      <c r="DZA66" s="112"/>
      <c r="DZB66" s="112"/>
      <c r="DZC66" s="112"/>
      <c r="DZD66" s="112"/>
      <c r="DZE66" s="112"/>
      <c r="DZF66" s="112"/>
      <c r="DZG66" s="112"/>
      <c r="DZH66" s="112"/>
      <c r="DZI66" s="112"/>
      <c r="DZJ66" s="112"/>
      <c r="DZK66" s="112"/>
      <c r="DZL66" s="112"/>
      <c r="DZM66" s="112"/>
      <c r="DZN66" s="112"/>
      <c r="DZO66" s="112"/>
      <c r="DZP66" s="112"/>
      <c r="DZQ66" s="112"/>
      <c r="DZR66" s="112"/>
      <c r="DZS66" s="112"/>
      <c r="DZT66" s="112"/>
      <c r="DZU66" s="112"/>
      <c r="DZV66" s="112"/>
      <c r="DZW66" s="112"/>
      <c r="DZX66" s="112"/>
      <c r="DZY66" s="112"/>
      <c r="DZZ66" s="112"/>
      <c r="EAA66" s="112"/>
      <c r="EAB66" s="112"/>
      <c r="EAC66" s="112"/>
      <c r="EAD66" s="112"/>
      <c r="EAE66" s="112"/>
      <c r="EAF66" s="112"/>
      <c r="EAG66" s="112"/>
      <c r="EAH66" s="112"/>
      <c r="EAI66" s="112"/>
      <c r="EAJ66" s="112"/>
      <c r="EAK66" s="112"/>
      <c r="EAL66" s="112"/>
      <c r="EAM66" s="112"/>
      <c r="EAN66" s="112"/>
      <c r="EAO66" s="112"/>
      <c r="EAP66" s="112"/>
      <c r="EAQ66" s="112"/>
      <c r="EAR66" s="112"/>
      <c r="EAS66" s="112"/>
      <c r="EAT66" s="112"/>
      <c r="EAU66" s="112"/>
      <c r="EAV66" s="112"/>
      <c r="EAW66" s="112"/>
      <c r="EAX66" s="112"/>
      <c r="EAY66" s="112"/>
      <c r="EAZ66" s="112"/>
      <c r="EBA66" s="112"/>
      <c r="EBB66" s="112"/>
      <c r="EBC66" s="112"/>
      <c r="EBD66" s="112"/>
      <c r="EBE66" s="112"/>
      <c r="EBF66" s="112"/>
      <c r="EBG66" s="112"/>
      <c r="EBH66" s="112"/>
      <c r="EBI66" s="112"/>
      <c r="EBJ66" s="112"/>
      <c r="EBK66" s="112"/>
      <c r="EBL66" s="112"/>
      <c r="EBM66" s="112"/>
      <c r="EBN66" s="112"/>
      <c r="EBO66" s="112"/>
      <c r="EBP66" s="112"/>
      <c r="EBQ66" s="112"/>
      <c r="EBR66" s="112"/>
      <c r="EBS66" s="112"/>
      <c r="EBT66" s="112"/>
      <c r="EBU66" s="112"/>
      <c r="EBV66" s="112"/>
      <c r="EBW66" s="112"/>
      <c r="EBX66" s="112"/>
      <c r="EBY66" s="112"/>
      <c r="EBZ66" s="112"/>
      <c r="ECA66" s="112"/>
      <c r="ECB66" s="112"/>
      <c r="ECC66" s="112"/>
      <c r="ECD66" s="112"/>
      <c r="ECE66" s="112"/>
      <c r="ECF66" s="112"/>
      <c r="ECG66" s="112"/>
      <c r="ECH66" s="112"/>
      <c r="ECI66" s="112"/>
      <c r="ECJ66" s="112"/>
      <c r="ECK66" s="112"/>
      <c r="ECL66" s="112"/>
      <c r="ECM66" s="112"/>
      <c r="ECN66" s="112"/>
      <c r="ECO66" s="112"/>
      <c r="ECP66" s="112"/>
      <c r="ECQ66" s="112"/>
      <c r="ECR66" s="112"/>
      <c r="ECS66" s="112"/>
      <c r="ECT66" s="112"/>
      <c r="ECU66" s="112"/>
      <c r="ECV66" s="112"/>
      <c r="ECW66" s="112"/>
      <c r="ECX66" s="112"/>
      <c r="ECY66" s="112"/>
      <c r="ECZ66" s="112"/>
      <c r="EDA66" s="112"/>
      <c r="EDB66" s="112"/>
      <c r="EDC66" s="112"/>
      <c r="EDD66" s="112"/>
      <c r="EDE66" s="112"/>
      <c r="EDF66" s="112"/>
      <c r="EDG66" s="112"/>
      <c r="EDH66" s="112"/>
      <c r="EDI66" s="112"/>
      <c r="EDJ66" s="112"/>
      <c r="EDK66" s="112"/>
      <c r="EDL66" s="112"/>
      <c r="EDM66" s="112"/>
      <c r="EDN66" s="112"/>
      <c r="EDO66" s="112"/>
      <c r="EDP66" s="112"/>
      <c r="EDQ66" s="112"/>
      <c r="EDR66" s="112"/>
      <c r="EDS66" s="112"/>
      <c r="EDT66" s="112"/>
      <c r="EDU66" s="112"/>
      <c r="EDV66" s="112"/>
      <c r="EDW66" s="112"/>
      <c r="EDX66" s="112"/>
      <c r="EDY66" s="112"/>
      <c r="EDZ66" s="112"/>
      <c r="EEA66" s="112"/>
      <c r="EEB66" s="112"/>
      <c r="EEC66" s="112"/>
      <c r="EED66" s="112"/>
      <c r="EEE66" s="112"/>
      <c r="EEF66" s="112"/>
      <c r="EEG66" s="112"/>
      <c r="EEH66" s="112"/>
      <c r="EEI66" s="112"/>
      <c r="EEJ66" s="112"/>
      <c r="EEK66" s="112"/>
      <c r="EEL66" s="112"/>
      <c r="EEM66" s="112"/>
      <c r="EEN66" s="112"/>
      <c r="EEO66" s="112"/>
      <c r="EEP66" s="112"/>
      <c r="EEQ66" s="112"/>
      <c r="EER66" s="112"/>
      <c r="EES66" s="112"/>
      <c r="EET66" s="112"/>
      <c r="EEU66" s="112"/>
      <c r="EEV66" s="112"/>
      <c r="EEW66" s="112"/>
      <c r="EEX66" s="112"/>
      <c r="EEY66" s="112"/>
      <c r="EEZ66" s="112"/>
      <c r="EFA66" s="112"/>
      <c r="EFB66" s="112"/>
      <c r="EFC66" s="112"/>
      <c r="EFD66" s="112"/>
      <c r="EFE66" s="112"/>
      <c r="EFF66" s="112"/>
      <c r="EFG66" s="112"/>
      <c r="EFH66" s="112"/>
      <c r="EFI66" s="112"/>
      <c r="EFJ66" s="112"/>
      <c r="EFK66" s="112"/>
      <c r="EFL66" s="112"/>
      <c r="EFM66" s="112"/>
      <c r="EFN66" s="112"/>
      <c r="EFO66" s="112"/>
      <c r="EFP66" s="112"/>
      <c r="EFQ66" s="112"/>
      <c r="EFR66" s="112"/>
      <c r="EFS66" s="112"/>
      <c r="EFT66" s="112"/>
      <c r="EFU66" s="112"/>
      <c r="EFV66" s="112"/>
      <c r="EFW66" s="112"/>
      <c r="EFX66" s="112"/>
      <c r="EFY66" s="112"/>
      <c r="EFZ66" s="112"/>
      <c r="EGA66" s="112"/>
      <c r="EGB66" s="112"/>
      <c r="EGC66" s="112"/>
      <c r="EGD66" s="112"/>
      <c r="EGE66" s="112"/>
      <c r="EGF66" s="112"/>
      <c r="EGG66" s="112"/>
      <c r="EGH66" s="112"/>
      <c r="EGI66" s="112"/>
      <c r="EGJ66" s="112"/>
      <c r="EGK66" s="112"/>
      <c r="EGL66" s="112"/>
      <c r="EGM66" s="112"/>
      <c r="EGN66" s="112"/>
      <c r="EGO66" s="112"/>
      <c r="EGP66" s="112"/>
      <c r="EGQ66" s="112"/>
      <c r="EGR66" s="112"/>
      <c r="EGS66" s="112"/>
      <c r="EGT66" s="112"/>
      <c r="EGU66" s="112"/>
      <c r="EGV66" s="112"/>
      <c r="EGW66" s="112"/>
      <c r="EGX66" s="112"/>
      <c r="EGY66" s="112"/>
      <c r="EGZ66" s="112"/>
      <c r="EHA66" s="112"/>
      <c r="EHB66" s="112"/>
      <c r="EHC66" s="112"/>
      <c r="EHD66" s="112"/>
      <c r="EHE66" s="112"/>
      <c r="EHF66" s="112"/>
      <c r="EHG66" s="112"/>
      <c r="EHH66" s="112"/>
      <c r="EHI66" s="112"/>
      <c r="EHJ66" s="112"/>
      <c r="EHK66" s="112"/>
      <c r="EHL66" s="112"/>
      <c r="EHM66" s="112"/>
      <c r="EHN66" s="112"/>
      <c r="EHO66" s="112"/>
      <c r="EHP66" s="112"/>
      <c r="EHQ66" s="112"/>
      <c r="EHR66" s="112"/>
      <c r="EHS66" s="112"/>
      <c r="EHT66" s="112"/>
      <c r="EHU66" s="112"/>
      <c r="EHV66" s="112"/>
      <c r="EHW66" s="112"/>
      <c r="EHX66" s="112"/>
      <c r="EHY66" s="112"/>
      <c r="EHZ66" s="112"/>
      <c r="EIA66" s="112"/>
      <c r="EIB66" s="112"/>
      <c r="EIC66" s="112"/>
      <c r="EID66" s="112"/>
      <c r="EIE66" s="112"/>
      <c r="EIF66" s="112"/>
      <c r="EIG66" s="112"/>
      <c r="EIH66" s="112"/>
      <c r="EII66" s="112"/>
      <c r="EIJ66" s="112"/>
      <c r="EIK66" s="112"/>
      <c r="EIL66" s="112"/>
      <c r="EIM66" s="112"/>
      <c r="EIN66" s="112"/>
      <c r="EIO66" s="112"/>
      <c r="EIP66" s="112"/>
      <c r="EIQ66" s="112"/>
      <c r="EIR66" s="112"/>
      <c r="EIS66" s="112"/>
      <c r="EIT66" s="112"/>
      <c r="EIU66" s="112"/>
      <c r="EIV66" s="112"/>
      <c r="EIW66" s="112"/>
      <c r="EIX66" s="112"/>
      <c r="EIY66" s="112"/>
      <c r="EIZ66" s="112"/>
      <c r="EJA66" s="112"/>
      <c r="EJB66" s="112"/>
      <c r="EJC66" s="112"/>
      <c r="EJD66" s="112"/>
      <c r="EJE66" s="112"/>
      <c r="EJF66" s="112"/>
      <c r="EJG66" s="112"/>
      <c r="EJH66" s="112"/>
      <c r="EJI66" s="112"/>
      <c r="EJJ66" s="112"/>
      <c r="EJK66" s="112"/>
      <c r="EJL66" s="112"/>
      <c r="EJM66" s="112"/>
      <c r="EJN66" s="112"/>
      <c r="EJO66" s="112"/>
      <c r="EJP66" s="112"/>
      <c r="EJQ66" s="112"/>
      <c r="EJR66" s="112"/>
      <c r="EJS66" s="112"/>
      <c r="EJT66" s="112"/>
      <c r="EJU66" s="112"/>
      <c r="EJV66" s="112"/>
      <c r="EJW66" s="112"/>
      <c r="EJX66" s="112"/>
      <c r="EJY66" s="112"/>
      <c r="EJZ66" s="112"/>
      <c r="EKA66" s="112"/>
      <c r="EKB66" s="112"/>
      <c r="EKC66" s="112"/>
      <c r="EKD66" s="112"/>
      <c r="EKE66" s="112"/>
      <c r="EKF66" s="112"/>
      <c r="EKG66" s="112"/>
      <c r="EKH66" s="112"/>
      <c r="EKI66" s="112"/>
      <c r="EKJ66" s="112"/>
      <c r="EKK66" s="112"/>
      <c r="EKL66" s="112"/>
      <c r="EKM66" s="112"/>
      <c r="EKN66" s="112"/>
      <c r="EKO66" s="112"/>
      <c r="EKP66" s="112"/>
      <c r="EKQ66" s="112"/>
      <c r="EKR66" s="112"/>
      <c r="EKS66" s="112"/>
      <c r="EKT66" s="112"/>
      <c r="EKU66" s="112"/>
      <c r="EKV66" s="112"/>
      <c r="EKW66" s="112"/>
      <c r="EKX66" s="112"/>
      <c r="EKY66" s="112"/>
      <c r="EKZ66" s="112"/>
      <c r="ELA66" s="112"/>
      <c r="ELB66" s="112"/>
      <c r="ELC66" s="112"/>
      <c r="ELD66" s="112"/>
      <c r="ELE66" s="112"/>
      <c r="ELF66" s="112"/>
      <c r="ELG66" s="112"/>
      <c r="ELH66" s="112"/>
      <c r="ELI66" s="112"/>
      <c r="ELJ66" s="112"/>
      <c r="ELK66" s="112"/>
      <c r="ELL66" s="112"/>
      <c r="ELM66" s="112"/>
      <c r="ELN66" s="112"/>
      <c r="ELO66" s="112"/>
      <c r="ELP66" s="112"/>
      <c r="ELQ66" s="112"/>
      <c r="ELR66" s="112"/>
      <c r="ELS66" s="112"/>
      <c r="ELT66" s="112"/>
      <c r="ELU66" s="112"/>
      <c r="ELV66" s="112"/>
      <c r="ELW66" s="112"/>
      <c r="ELX66" s="112"/>
      <c r="ELY66" s="112"/>
      <c r="ELZ66" s="112"/>
      <c r="EMA66" s="112"/>
      <c r="EMB66" s="112"/>
      <c r="EMC66" s="112"/>
      <c r="EMD66" s="112"/>
      <c r="EME66" s="112"/>
      <c r="EMF66" s="112"/>
      <c r="EMG66" s="112"/>
      <c r="EMH66" s="112"/>
      <c r="EMI66" s="112"/>
      <c r="EMJ66" s="112"/>
      <c r="EMK66" s="112"/>
      <c r="EML66" s="112"/>
      <c r="EMM66" s="112"/>
      <c r="EMN66" s="112"/>
      <c r="EMO66" s="112"/>
      <c r="EMP66" s="112"/>
      <c r="EMQ66" s="112"/>
      <c r="EMR66" s="112"/>
      <c r="EMS66" s="112"/>
      <c r="EMT66" s="112"/>
      <c r="EMU66" s="112"/>
      <c r="EMV66" s="112"/>
      <c r="EMW66" s="112"/>
      <c r="EMX66" s="112"/>
      <c r="EMY66" s="112"/>
      <c r="EMZ66" s="112"/>
      <c r="ENA66" s="112"/>
      <c r="ENB66" s="112"/>
      <c r="ENC66" s="112"/>
      <c r="END66" s="112"/>
      <c r="ENE66" s="112"/>
      <c r="ENF66" s="112"/>
      <c r="ENG66" s="112"/>
      <c r="ENH66" s="112"/>
      <c r="ENI66" s="112"/>
      <c r="ENJ66" s="112"/>
      <c r="ENK66" s="112"/>
      <c r="ENL66" s="112"/>
      <c r="ENM66" s="112"/>
      <c r="ENN66" s="112"/>
      <c r="ENO66" s="112"/>
      <c r="ENP66" s="112"/>
      <c r="ENQ66" s="112"/>
      <c r="ENR66" s="112"/>
      <c r="ENS66" s="112"/>
      <c r="ENT66" s="112"/>
      <c r="ENU66" s="112"/>
      <c r="ENV66" s="112"/>
      <c r="ENW66" s="112"/>
      <c r="ENX66" s="112"/>
      <c r="ENY66" s="112"/>
      <c r="ENZ66" s="112"/>
      <c r="EOA66" s="112"/>
      <c r="EOB66" s="112"/>
      <c r="EOC66" s="112"/>
      <c r="EOD66" s="112"/>
      <c r="EOE66" s="112"/>
      <c r="EOF66" s="112"/>
      <c r="EOG66" s="112"/>
      <c r="EOH66" s="112"/>
      <c r="EOI66" s="112"/>
      <c r="EOJ66" s="112"/>
      <c r="EOK66" s="112"/>
      <c r="EOL66" s="112"/>
      <c r="EOM66" s="112"/>
      <c r="EON66" s="112"/>
      <c r="EOO66" s="112"/>
      <c r="EOP66" s="112"/>
      <c r="EOQ66" s="112"/>
      <c r="EOR66" s="112"/>
      <c r="EOS66" s="112"/>
      <c r="EOT66" s="112"/>
      <c r="EOU66" s="112"/>
      <c r="EOV66" s="112"/>
      <c r="EOW66" s="112"/>
      <c r="EOX66" s="112"/>
      <c r="EOY66" s="112"/>
      <c r="EOZ66" s="112"/>
      <c r="EPA66" s="112"/>
      <c r="EPB66" s="112"/>
      <c r="EPC66" s="112"/>
      <c r="EPD66" s="112"/>
      <c r="EPE66" s="112"/>
      <c r="EPF66" s="112"/>
      <c r="EPG66" s="112"/>
      <c r="EPH66" s="112"/>
      <c r="EPI66" s="112"/>
      <c r="EPJ66" s="112"/>
      <c r="EPK66" s="112"/>
      <c r="EPL66" s="112"/>
      <c r="EPM66" s="112"/>
      <c r="EPN66" s="112"/>
      <c r="EPO66" s="112"/>
      <c r="EPP66" s="112"/>
      <c r="EPQ66" s="112"/>
      <c r="EPR66" s="112"/>
      <c r="EPS66" s="112"/>
      <c r="EPT66" s="112"/>
      <c r="EPU66" s="112"/>
      <c r="EPV66" s="112"/>
      <c r="EPW66" s="112"/>
      <c r="EPX66" s="112"/>
      <c r="EPY66" s="112"/>
      <c r="EPZ66" s="112"/>
      <c r="EQA66" s="112"/>
      <c r="EQB66" s="112"/>
      <c r="EQC66" s="112"/>
      <c r="EQD66" s="112"/>
      <c r="EQE66" s="112"/>
      <c r="EQF66" s="112"/>
      <c r="EQG66" s="112"/>
      <c r="EQH66" s="112"/>
      <c r="EQI66" s="112"/>
      <c r="EQJ66" s="112"/>
      <c r="EQK66" s="112"/>
      <c r="EQL66" s="112"/>
      <c r="EQM66" s="112"/>
      <c r="EQN66" s="112"/>
      <c r="EQO66" s="112"/>
      <c r="EQP66" s="112"/>
      <c r="EQQ66" s="112"/>
      <c r="EQR66" s="112"/>
      <c r="EQS66" s="112"/>
      <c r="EQT66" s="112"/>
      <c r="EQU66" s="112"/>
      <c r="EQV66" s="112"/>
      <c r="EQW66" s="112"/>
      <c r="EQX66" s="112"/>
      <c r="EQY66" s="112"/>
      <c r="EQZ66" s="112"/>
      <c r="ERA66" s="112"/>
      <c r="ERB66" s="112"/>
      <c r="ERC66" s="112"/>
      <c r="ERD66" s="112"/>
      <c r="ERE66" s="112"/>
      <c r="ERF66" s="112"/>
      <c r="ERG66" s="112"/>
      <c r="ERH66" s="112"/>
      <c r="ERI66" s="112"/>
      <c r="ERJ66" s="112"/>
      <c r="ERK66" s="112"/>
      <c r="ERL66" s="112"/>
      <c r="ERM66" s="112"/>
      <c r="ERN66" s="112"/>
      <c r="ERO66" s="112"/>
      <c r="ERP66" s="112"/>
      <c r="ERQ66" s="112"/>
      <c r="ERR66" s="112"/>
      <c r="ERS66" s="112"/>
      <c r="ERT66" s="112"/>
      <c r="ERU66" s="112"/>
      <c r="ERV66" s="112"/>
      <c r="ERW66" s="112"/>
      <c r="ERX66" s="112"/>
      <c r="ERY66" s="112"/>
      <c r="ERZ66" s="112"/>
      <c r="ESA66" s="112"/>
      <c r="ESB66" s="112"/>
      <c r="ESC66" s="112"/>
      <c r="ESD66" s="112"/>
      <c r="ESE66" s="112"/>
      <c r="ESF66" s="112"/>
      <c r="ESG66" s="112"/>
      <c r="ESH66" s="112"/>
      <c r="ESI66" s="112"/>
      <c r="ESJ66" s="112"/>
      <c r="ESK66" s="112"/>
      <c r="ESL66" s="112"/>
      <c r="ESM66" s="112"/>
      <c r="ESN66" s="112"/>
      <c r="ESO66" s="112"/>
      <c r="ESP66" s="112"/>
      <c r="ESQ66" s="112"/>
      <c r="ESR66" s="112"/>
      <c r="ESS66" s="112"/>
      <c r="EST66" s="112"/>
      <c r="ESU66" s="112"/>
      <c r="ESV66" s="112"/>
      <c r="ESW66" s="112"/>
      <c r="ESX66" s="112"/>
      <c r="ESY66" s="112"/>
      <c r="ESZ66" s="112"/>
      <c r="ETA66" s="112"/>
      <c r="ETB66" s="112"/>
      <c r="ETC66" s="112"/>
      <c r="ETD66" s="112"/>
      <c r="ETE66" s="112"/>
      <c r="ETF66" s="112"/>
      <c r="ETG66" s="112"/>
      <c r="ETH66" s="112"/>
      <c r="ETI66" s="112"/>
      <c r="ETJ66" s="112"/>
      <c r="ETK66" s="112"/>
      <c r="ETL66" s="112"/>
      <c r="ETM66" s="112"/>
      <c r="ETN66" s="112"/>
      <c r="ETO66" s="112"/>
      <c r="ETP66" s="112"/>
      <c r="ETQ66" s="112"/>
      <c r="ETR66" s="112"/>
      <c r="ETS66" s="112"/>
      <c r="ETT66" s="112"/>
      <c r="ETU66" s="112"/>
      <c r="ETV66" s="112"/>
      <c r="ETW66" s="112"/>
      <c r="ETX66" s="112"/>
      <c r="ETY66" s="112"/>
      <c r="ETZ66" s="112"/>
      <c r="EUA66" s="112"/>
      <c r="EUB66" s="112"/>
      <c r="EUC66" s="112"/>
      <c r="EUD66" s="112"/>
      <c r="EUE66" s="112"/>
      <c r="EUF66" s="112"/>
      <c r="EUG66" s="112"/>
      <c r="EUH66" s="112"/>
      <c r="EUI66" s="112"/>
      <c r="EUJ66" s="112"/>
      <c r="EUK66" s="112"/>
      <c r="EUL66" s="112"/>
      <c r="EUM66" s="112"/>
      <c r="EUN66" s="112"/>
      <c r="EUO66" s="112"/>
      <c r="EUP66" s="112"/>
      <c r="EUQ66" s="112"/>
      <c r="EUR66" s="112"/>
      <c r="EUS66" s="112"/>
      <c r="EUT66" s="112"/>
      <c r="EUU66" s="112"/>
      <c r="EUV66" s="112"/>
      <c r="EUW66" s="112"/>
      <c r="EUX66" s="112"/>
      <c r="EUY66" s="112"/>
      <c r="EUZ66" s="112"/>
      <c r="EVA66" s="112"/>
      <c r="EVB66" s="112"/>
      <c r="EVC66" s="112"/>
      <c r="EVD66" s="112"/>
      <c r="EVE66" s="112"/>
      <c r="EVF66" s="112"/>
      <c r="EVG66" s="112"/>
      <c r="EVH66" s="112"/>
      <c r="EVI66" s="112"/>
      <c r="EVJ66" s="112"/>
      <c r="EVK66" s="112"/>
      <c r="EVL66" s="112"/>
      <c r="EVM66" s="112"/>
      <c r="EVN66" s="112"/>
      <c r="EVO66" s="112"/>
      <c r="EVP66" s="112"/>
      <c r="EVQ66" s="112"/>
      <c r="EVR66" s="112"/>
      <c r="EVS66" s="112"/>
      <c r="EVT66" s="112"/>
      <c r="EVU66" s="112"/>
      <c r="EVV66" s="112"/>
      <c r="EVW66" s="112"/>
      <c r="EVX66" s="112"/>
      <c r="EVY66" s="112"/>
      <c r="EVZ66" s="112"/>
      <c r="EWA66" s="112"/>
      <c r="EWB66" s="112"/>
      <c r="EWC66" s="112"/>
      <c r="EWD66" s="112"/>
      <c r="EWE66" s="112"/>
      <c r="EWF66" s="112"/>
      <c r="EWG66" s="112"/>
      <c r="EWH66" s="112"/>
      <c r="EWI66" s="112"/>
      <c r="EWJ66" s="112"/>
      <c r="EWK66" s="112"/>
      <c r="EWL66" s="112"/>
      <c r="EWM66" s="112"/>
      <c r="EWN66" s="112"/>
      <c r="EWO66" s="112"/>
      <c r="EWP66" s="112"/>
      <c r="EWQ66" s="112"/>
      <c r="EWR66" s="112"/>
      <c r="EWS66" s="112"/>
      <c r="EWT66" s="112"/>
      <c r="EWU66" s="112"/>
      <c r="EWV66" s="112"/>
      <c r="EWW66" s="112"/>
      <c r="EWX66" s="112"/>
      <c r="EWY66" s="112"/>
      <c r="EWZ66" s="112"/>
      <c r="EXA66" s="112"/>
      <c r="EXB66" s="112"/>
      <c r="EXC66" s="112"/>
      <c r="EXD66" s="112"/>
      <c r="EXE66" s="112"/>
      <c r="EXF66" s="112"/>
      <c r="EXG66" s="112"/>
      <c r="EXH66" s="112"/>
      <c r="EXI66" s="112"/>
      <c r="EXJ66" s="112"/>
      <c r="EXK66" s="112"/>
      <c r="EXL66" s="112"/>
      <c r="EXM66" s="112"/>
      <c r="EXN66" s="112"/>
      <c r="EXO66" s="112"/>
      <c r="EXP66" s="112"/>
      <c r="EXQ66" s="112"/>
      <c r="EXR66" s="112"/>
      <c r="EXS66" s="112"/>
      <c r="EXT66" s="112"/>
      <c r="EXU66" s="112"/>
      <c r="EXV66" s="112"/>
      <c r="EXW66" s="112"/>
      <c r="EXX66" s="112"/>
      <c r="EXY66" s="112"/>
      <c r="EXZ66" s="112"/>
      <c r="EYA66" s="112"/>
      <c r="EYB66" s="112"/>
      <c r="EYC66" s="112"/>
      <c r="EYD66" s="112"/>
      <c r="EYE66" s="112"/>
      <c r="EYF66" s="112"/>
      <c r="EYG66" s="112"/>
      <c r="EYH66" s="112"/>
      <c r="EYI66" s="112"/>
      <c r="EYJ66" s="112"/>
      <c r="EYK66" s="112"/>
      <c r="EYL66" s="112"/>
      <c r="EYM66" s="112"/>
      <c r="EYN66" s="112"/>
      <c r="EYO66" s="112"/>
      <c r="EYP66" s="112"/>
      <c r="EYQ66" s="112"/>
      <c r="EYR66" s="112"/>
      <c r="EYS66" s="112"/>
      <c r="EYT66" s="112"/>
      <c r="EYU66" s="112"/>
      <c r="EYV66" s="112"/>
      <c r="EYW66" s="112"/>
      <c r="EYX66" s="112"/>
      <c r="EYY66" s="112"/>
      <c r="EYZ66" s="112"/>
      <c r="EZA66" s="112"/>
      <c r="EZB66" s="112"/>
      <c r="EZC66" s="112"/>
      <c r="EZD66" s="112"/>
      <c r="EZE66" s="112"/>
      <c r="EZF66" s="112"/>
      <c r="EZG66" s="112"/>
      <c r="EZH66" s="112"/>
      <c r="EZI66" s="112"/>
      <c r="EZJ66" s="112"/>
      <c r="EZK66" s="112"/>
      <c r="EZL66" s="112"/>
      <c r="EZM66" s="112"/>
      <c r="EZN66" s="112"/>
      <c r="EZO66" s="112"/>
      <c r="EZP66" s="112"/>
      <c r="EZQ66" s="112"/>
      <c r="EZR66" s="112"/>
      <c r="EZS66" s="112"/>
      <c r="EZT66" s="112"/>
      <c r="EZU66" s="112"/>
      <c r="EZV66" s="112"/>
      <c r="EZW66" s="112"/>
      <c r="EZX66" s="112"/>
      <c r="EZY66" s="112"/>
      <c r="EZZ66" s="112"/>
      <c r="FAA66" s="112"/>
      <c r="FAB66" s="112"/>
      <c r="FAC66" s="112"/>
      <c r="FAD66" s="112"/>
      <c r="FAE66" s="112"/>
      <c r="FAF66" s="112"/>
      <c r="FAG66" s="112"/>
      <c r="FAH66" s="112"/>
      <c r="FAI66" s="112"/>
      <c r="FAJ66" s="112"/>
      <c r="FAK66" s="112"/>
      <c r="FAL66" s="112"/>
      <c r="FAM66" s="112"/>
      <c r="FAN66" s="112"/>
      <c r="FAO66" s="112"/>
      <c r="FAP66" s="112"/>
      <c r="FAQ66" s="112"/>
      <c r="FAR66" s="112"/>
      <c r="FAS66" s="112"/>
      <c r="FAT66" s="112"/>
      <c r="FAU66" s="112"/>
      <c r="FAV66" s="112"/>
      <c r="FAW66" s="112"/>
      <c r="FAX66" s="112"/>
      <c r="FAY66" s="112"/>
      <c r="FAZ66" s="112"/>
      <c r="FBA66" s="112"/>
      <c r="FBB66" s="112"/>
      <c r="FBC66" s="112"/>
      <c r="FBD66" s="112"/>
      <c r="FBE66" s="112"/>
      <c r="FBF66" s="112"/>
      <c r="FBG66" s="112"/>
      <c r="FBH66" s="112"/>
      <c r="FBI66" s="112"/>
      <c r="FBJ66" s="112"/>
      <c r="FBK66" s="112"/>
      <c r="FBL66" s="112"/>
      <c r="FBM66" s="112"/>
      <c r="FBN66" s="112"/>
      <c r="FBO66" s="112"/>
      <c r="FBP66" s="112"/>
      <c r="FBQ66" s="112"/>
      <c r="FBR66" s="112"/>
      <c r="FBS66" s="112"/>
      <c r="FBT66" s="112"/>
      <c r="FBU66" s="112"/>
      <c r="FBV66" s="112"/>
      <c r="FBW66" s="112"/>
      <c r="FBX66" s="112"/>
      <c r="FBY66" s="112"/>
      <c r="FBZ66" s="112"/>
      <c r="FCA66" s="112"/>
      <c r="FCB66" s="112"/>
      <c r="FCC66" s="112"/>
      <c r="FCD66" s="112"/>
      <c r="FCE66" s="112"/>
      <c r="FCF66" s="112"/>
      <c r="FCG66" s="112"/>
      <c r="FCH66" s="112"/>
      <c r="FCI66" s="112"/>
      <c r="FCJ66" s="112"/>
      <c r="FCK66" s="112"/>
      <c r="FCL66" s="112"/>
      <c r="FCM66" s="112"/>
      <c r="FCN66" s="112"/>
      <c r="FCO66" s="112"/>
      <c r="FCP66" s="112"/>
      <c r="FCQ66" s="112"/>
      <c r="FCR66" s="112"/>
      <c r="FCS66" s="112"/>
      <c r="FCT66" s="112"/>
      <c r="FCU66" s="112"/>
      <c r="FCV66" s="112"/>
      <c r="FCW66" s="112"/>
      <c r="FCX66" s="112"/>
      <c r="FCY66" s="112"/>
      <c r="FCZ66" s="112"/>
      <c r="FDA66" s="112"/>
      <c r="FDB66" s="112"/>
      <c r="FDC66" s="112"/>
      <c r="FDD66" s="112"/>
      <c r="FDE66" s="112"/>
      <c r="FDF66" s="112"/>
      <c r="FDG66" s="112"/>
      <c r="FDH66" s="112"/>
      <c r="FDI66" s="112"/>
      <c r="FDJ66" s="112"/>
      <c r="FDK66" s="112"/>
      <c r="FDL66" s="112"/>
      <c r="FDM66" s="112"/>
      <c r="FDN66" s="112"/>
      <c r="FDO66" s="112"/>
      <c r="FDP66" s="112"/>
      <c r="FDQ66" s="112"/>
      <c r="FDR66" s="112"/>
      <c r="FDS66" s="112"/>
      <c r="FDT66" s="112"/>
      <c r="FDU66" s="112"/>
      <c r="FDV66" s="112"/>
      <c r="FDW66" s="112"/>
      <c r="FDX66" s="112"/>
      <c r="FDY66" s="112"/>
      <c r="FDZ66" s="112"/>
      <c r="FEA66" s="112"/>
      <c r="FEB66" s="112"/>
      <c r="FEC66" s="112"/>
      <c r="FED66" s="112"/>
      <c r="FEE66" s="112"/>
      <c r="FEF66" s="112"/>
      <c r="FEG66" s="112"/>
      <c r="FEH66" s="112"/>
      <c r="FEI66" s="112"/>
      <c r="FEJ66" s="112"/>
      <c r="FEK66" s="112"/>
      <c r="FEL66" s="112"/>
      <c r="FEM66" s="112"/>
      <c r="FEN66" s="112"/>
      <c r="FEO66" s="112"/>
      <c r="FEP66" s="112"/>
      <c r="FEQ66" s="112"/>
      <c r="FER66" s="112"/>
      <c r="FES66" s="112"/>
      <c r="FET66" s="112"/>
      <c r="FEU66" s="112"/>
      <c r="FEV66" s="112"/>
      <c r="FEW66" s="112"/>
      <c r="FEX66" s="112"/>
      <c r="FEY66" s="112"/>
      <c r="FEZ66" s="112"/>
      <c r="FFA66" s="112"/>
      <c r="FFB66" s="112"/>
      <c r="FFC66" s="112"/>
      <c r="FFD66" s="112"/>
      <c r="FFE66" s="112"/>
      <c r="FFF66" s="112"/>
      <c r="FFG66" s="112"/>
      <c r="FFH66" s="112"/>
      <c r="FFI66" s="112"/>
      <c r="FFJ66" s="112"/>
      <c r="FFK66" s="112"/>
      <c r="FFL66" s="112"/>
      <c r="FFM66" s="112"/>
      <c r="FFN66" s="112"/>
      <c r="FFO66" s="112"/>
      <c r="FFP66" s="112"/>
      <c r="FFQ66" s="112"/>
      <c r="FFR66" s="112"/>
      <c r="FFS66" s="112"/>
      <c r="FFT66" s="112"/>
      <c r="FFU66" s="112"/>
      <c r="FFV66" s="112"/>
      <c r="FFW66" s="112"/>
      <c r="FFX66" s="112"/>
      <c r="FFY66" s="112"/>
      <c r="FFZ66" s="112"/>
      <c r="FGA66" s="112"/>
      <c r="FGB66" s="112"/>
      <c r="FGC66" s="112"/>
      <c r="FGD66" s="112"/>
      <c r="FGE66" s="112"/>
      <c r="FGF66" s="112"/>
      <c r="FGG66" s="112"/>
      <c r="FGH66" s="112"/>
      <c r="FGI66" s="112"/>
      <c r="FGJ66" s="112"/>
      <c r="FGK66" s="112"/>
      <c r="FGL66" s="112"/>
      <c r="FGM66" s="112"/>
      <c r="FGN66" s="112"/>
      <c r="FGO66" s="112"/>
      <c r="FGP66" s="112"/>
      <c r="FGQ66" s="112"/>
      <c r="FGR66" s="112"/>
      <c r="FGS66" s="112"/>
      <c r="FGT66" s="112"/>
      <c r="FGU66" s="112"/>
      <c r="FGV66" s="112"/>
      <c r="FGW66" s="112"/>
      <c r="FGX66" s="112"/>
      <c r="FGY66" s="112"/>
      <c r="FGZ66" s="112"/>
      <c r="FHA66" s="112"/>
      <c r="FHB66" s="112"/>
      <c r="FHC66" s="112"/>
      <c r="FHD66" s="112"/>
      <c r="FHE66" s="112"/>
      <c r="FHF66" s="112"/>
      <c r="FHG66" s="112"/>
      <c r="FHH66" s="112"/>
      <c r="FHI66" s="112"/>
      <c r="FHJ66" s="112"/>
      <c r="FHK66" s="112"/>
      <c r="FHL66" s="112"/>
      <c r="FHM66" s="112"/>
      <c r="FHN66" s="112"/>
      <c r="FHO66" s="112"/>
      <c r="FHP66" s="112"/>
      <c r="FHQ66" s="112"/>
      <c r="FHR66" s="112"/>
      <c r="FHS66" s="112"/>
      <c r="FHT66" s="112"/>
      <c r="FHU66" s="112"/>
      <c r="FHV66" s="112"/>
      <c r="FHW66" s="112"/>
      <c r="FHX66" s="112"/>
      <c r="FHY66" s="112"/>
      <c r="FHZ66" s="112"/>
      <c r="FIA66" s="112"/>
      <c r="FIB66" s="112"/>
      <c r="FIC66" s="112"/>
      <c r="FID66" s="112"/>
      <c r="FIE66" s="112"/>
      <c r="FIF66" s="112"/>
      <c r="FIG66" s="112"/>
      <c r="FIH66" s="112"/>
      <c r="FII66" s="112"/>
      <c r="FIJ66" s="112"/>
      <c r="FIK66" s="112"/>
      <c r="FIL66" s="112"/>
      <c r="FIM66" s="112"/>
      <c r="FIN66" s="112"/>
      <c r="FIO66" s="112"/>
      <c r="FIP66" s="112"/>
      <c r="FIQ66" s="112"/>
      <c r="FIR66" s="112"/>
      <c r="FIS66" s="112"/>
      <c r="FIT66" s="112"/>
      <c r="FIU66" s="112"/>
      <c r="FIV66" s="112"/>
      <c r="FIW66" s="112"/>
      <c r="FIX66" s="112"/>
      <c r="FIY66" s="112"/>
      <c r="FIZ66" s="112"/>
      <c r="FJA66" s="112"/>
      <c r="FJB66" s="112"/>
      <c r="FJC66" s="112"/>
      <c r="FJD66" s="112"/>
      <c r="FJE66" s="112"/>
      <c r="FJF66" s="112"/>
      <c r="FJG66" s="112"/>
      <c r="FJH66" s="112"/>
      <c r="FJI66" s="112"/>
      <c r="FJJ66" s="112"/>
      <c r="FJK66" s="112"/>
      <c r="FJL66" s="112"/>
      <c r="FJM66" s="112"/>
      <c r="FJN66" s="112"/>
      <c r="FJO66" s="112"/>
      <c r="FJP66" s="112"/>
      <c r="FJQ66" s="112"/>
      <c r="FJR66" s="112"/>
      <c r="FJS66" s="112"/>
      <c r="FJT66" s="112"/>
      <c r="FJU66" s="112"/>
      <c r="FJV66" s="112"/>
      <c r="FJW66" s="112"/>
      <c r="FJX66" s="112"/>
      <c r="FJY66" s="112"/>
      <c r="FJZ66" s="112"/>
      <c r="FKA66" s="112"/>
      <c r="FKB66" s="112"/>
      <c r="FKC66" s="112"/>
      <c r="FKD66" s="112"/>
      <c r="FKE66" s="112"/>
      <c r="FKF66" s="112"/>
      <c r="FKG66" s="112"/>
      <c r="FKH66" s="112"/>
      <c r="FKI66" s="112"/>
      <c r="FKJ66" s="112"/>
      <c r="FKK66" s="112"/>
      <c r="FKL66" s="112"/>
      <c r="FKM66" s="112"/>
      <c r="FKN66" s="112"/>
      <c r="FKO66" s="112"/>
      <c r="FKP66" s="112"/>
      <c r="FKQ66" s="112"/>
      <c r="FKR66" s="112"/>
      <c r="FKS66" s="112"/>
      <c r="FKT66" s="112"/>
      <c r="FKU66" s="112"/>
      <c r="FKV66" s="112"/>
      <c r="FKW66" s="112"/>
      <c r="FKX66" s="112"/>
      <c r="FKY66" s="112"/>
      <c r="FKZ66" s="112"/>
      <c r="FLA66" s="112"/>
      <c r="FLB66" s="112"/>
      <c r="FLC66" s="112"/>
      <c r="FLD66" s="112"/>
      <c r="FLE66" s="112"/>
      <c r="FLF66" s="112"/>
      <c r="FLG66" s="112"/>
      <c r="FLH66" s="112"/>
      <c r="FLI66" s="112"/>
      <c r="FLJ66" s="112"/>
      <c r="FLK66" s="112"/>
      <c r="FLL66" s="112"/>
      <c r="FLM66" s="112"/>
      <c r="FLN66" s="112"/>
      <c r="FLO66" s="112"/>
      <c r="FLP66" s="112"/>
      <c r="FLQ66" s="112"/>
      <c r="FLR66" s="112"/>
      <c r="FLS66" s="112"/>
      <c r="FLT66" s="112"/>
      <c r="FLU66" s="112"/>
      <c r="FLV66" s="112"/>
      <c r="FLW66" s="112"/>
      <c r="FLX66" s="112"/>
      <c r="FLY66" s="112"/>
      <c r="FLZ66" s="112"/>
      <c r="FMA66" s="112"/>
      <c r="FMB66" s="112"/>
      <c r="FMC66" s="112"/>
      <c r="FMD66" s="112"/>
      <c r="FME66" s="112"/>
      <c r="FMF66" s="112"/>
      <c r="FMG66" s="112"/>
      <c r="FMH66" s="112"/>
      <c r="FMI66" s="112"/>
      <c r="FMJ66" s="112"/>
      <c r="FMK66" s="112"/>
      <c r="FML66" s="112"/>
      <c r="FMM66" s="112"/>
      <c r="FMN66" s="112"/>
      <c r="FMO66" s="112"/>
      <c r="FMP66" s="112"/>
      <c r="FMQ66" s="112"/>
      <c r="FMR66" s="112"/>
      <c r="FMS66" s="112"/>
      <c r="FMT66" s="112"/>
      <c r="FMU66" s="112"/>
      <c r="FMV66" s="112"/>
      <c r="FMW66" s="112"/>
      <c r="FMX66" s="112"/>
      <c r="FMY66" s="112"/>
      <c r="FMZ66" s="112"/>
      <c r="FNA66" s="112"/>
      <c r="FNB66" s="112"/>
      <c r="FNC66" s="112"/>
      <c r="FND66" s="112"/>
      <c r="FNE66" s="112"/>
      <c r="FNF66" s="112"/>
      <c r="FNG66" s="112"/>
      <c r="FNH66" s="112"/>
      <c r="FNI66" s="112"/>
      <c r="FNJ66" s="112"/>
      <c r="FNK66" s="112"/>
      <c r="FNL66" s="112"/>
      <c r="FNM66" s="112"/>
      <c r="FNN66" s="112"/>
      <c r="FNO66" s="112"/>
      <c r="FNP66" s="112"/>
      <c r="FNQ66" s="112"/>
      <c r="FNR66" s="112"/>
      <c r="FNS66" s="112"/>
      <c r="FNT66" s="112"/>
      <c r="FNU66" s="112"/>
      <c r="FNV66" s="112"/>
      <c r="FNW66" s="112"/>
      <c r="FNX66" s="112"/>
      <c r="FNY66" s="112"/>
      <c r="FNZ66" s="112"/>
      <c r="FOA66" s="112"/>
      <c r="FOB66" s="112"/>
      <c r="FOC66" s="112"/>
      <c r="FOD66" s="112"/>
      <c r="FOE66" s="112"/>
      <c r="FOF66" s="112"/>
      <c r="FOG66" s="112"/>
      <c r="FOH66" s="112"/>
      <c r="FOI66" s="112"/>
      <c r="FOJ66" s="112"/>
      <c r="FOK66" s="112"/>
      <c r="FOL66" s="112"/>
      <c r="FOM66" s="112"/>
      <c r="FON66" s="112"/>
      <c r="FOO66" s="112"/>
      <c r="FOP66" s="112"/>
      <c r="FOQ66" s="112"/>
      <c r="FOR66" s="112"/>
      <c r="FOS66" s="112"/>
      <c r="FOT66" s="112"/>
      <c r="FOU66" s="112"/>
      <c r="FOV66" s="112"/>
      <c r="FOW66" s="112"/>
      <c r="FOX66" s="112"/>
      <c r="FOY66" s="112"/>
      <c r="FOZ66" s="112"/>
      <c r="FPA66" s="112"/>
      <c r="FPB66" s="112"/>
      <c r="FPC66" s="112"/>
      <c r="FPD66" s="112"/>
      <c r="FPE66" s="112"/>
      <c r="FPF66" s="112"/>
      <c r="FPG66" s="112"/>
      <c r="FPH66" s="112"/>
      <c r="FPI66" s="112"/>
      <c r="FPJ66" s="112"/>
      <c r="FPK66" s="112"/>
      <c r="FPL66" s="112"/>
      <c r="FPM66" s="112"/>
      <c r="FPN66" s="112"/>
      <c r="FPO66" s="112"/>
      <c r="FPP66" s="112"/>
      <c r="FPQ66" s="112"/>
      <c r="FPR66" s="112"/>
      <c r="FPS66" s="112"/>
      <c r="FPT66" s="112"/>
      <c r="FPU66" s="112"/>
      <c r="FPV66" s="112"/>
      <c r="FPW66" s="112"/>
      <c r="FPX66" s="112"/>
      <c r="FPY66" s="112"/>
      <c r="FPZ66" s="112"/>
      <c r="FQA66" s="112"/>
      <c r="FQB66" s="112"/>
      <c r="FQC66" s="112"/>
      <c r="FQD66" s="112"/>
      <c r="FQE66" s="112"/>
      <c r="FQF66" s="112"/>
      <c r="FQG66" s="112"/>
      <c r="FQH66" s="112"/>
      <c r="FQI66" s="112"/>
      <c r="FQJ66" s="112"/>
      <c r="FQK66" s="112"/>
      <c r="FQL66" s="112"/>
      <c r="FQM66" s="112"/>
      <c r="FQN66" s="112"/>
      <c r="FQO66" s="112"/>
      <c r="FQP66" s="112"/>
      <c r="FQQ66" s="112"/>
      <c r="FQR66" s="112"/>
      <c r="FQS66" s="112"/>
      <c r="FQT66" s="112"/>
      <c r="FQU66" s="112"/>
      <c r="FQV66" s="112"/>
      <c r="FQW66" s="112"/>
      <c r="FQX66" s="112"/>
      <c r="FQY66" s="112"/>
      <c r="FQZ66" s="112"/>
      <c r="FRA66" s="112"/>
      <c r="FRB66" s="112"/>
      <c r="FRC66" s="112"/>
      <c r="FRD66" s="112"/>
      <c r="FRE66" s="112"/>
      <c r="FRF66" s="112"/>
      <c r="FRG66" s="112"/>
      <c r="FRH66" s="112"/>
      <c r="FRI66" s="112"/>
      <c r="FRJ66" s="112"/>
      <c r="FRK66" s="112"/>
      <c r="FRL66" s="112"/>
      <c r="FRM66" s="112"/>
      <c r="FRN66" s="112"/>
      <c r="FRO66" s="112"/>
      <c r="FRP66" s="112"/>
      <c r="FRQ66" s="112"/>
      <c r="FRR66" s="112"/>
      <c r="FRS66" s="112"/>
      <c r="FRT66" s="112"/>
      <c r="FRU66" s="112"/>
      <c r="FRV66" s="112"/>
      <c r="FRW66" s="112"/>
      <c r="FRX66" s="112"/>
      <c r="FRY66" s="112"/>
      <c r="FRZ66" s="112"/>
      <c r="FSA66" s="112"/>
      <c r="FSB66" s="112"/>
      <c r="FSC66" s="112"/>
      <c r="FSD66" s="112"/>
      <c r="FSE66" s="112"/>
      <c r="FSF66" s="112"/>
      <c r="FSG66" s="112"/>
      <c r="FSH66" s="112"/>
      <c r="FSI66" s="112"/>
      <c r="FSJ66" s="112"/>
      <c r="FSK66" s="112"/>
      <c r="FSL66" s="112"/>
      <c r="FSM66" s="112"/>
      <c r="FSN66" s="112"/>
      <c r="FSO66" s="112"/>
      <c r="FSP66" s="112"/>
      <c r="FSQ66" s="112"/>
      <c r="FSR66" s="112"/>
      <c r="FSS66" s="112"/>
      <c r="FST66" s="112"/>
      <c r="FSU66" s="112"/>
      <c r="FSV66" s="112"/>
      <c r="FSW66" s="112"/>
      <c r="FSX66" s="112"/>
      <c r="FSY66" s="112"/>
      <c r="FSZ66" s="112"/>
      <c r="FTA66" s="112"/>
      <c r="FTB66" s="112"/>
      <c r="FTC66" s="112"/>
      <c r="FTD66" s="112"/>
      <c r="FTE66" s="112"/>
      <c r="FTF66" s="112"/>
      <c r="FTG66" s="112"/>
      <c r="FTH66" s="112"/>
      <c r="FTI66" s="112"/>
      <c r="FTJ66" s="112"/>
      <c r="FTK66" s="112"/>
      <c r="FTL66" s="112"/>
      <c r="FTM66" s="112"/>
      <c r="FTN66" s="112"/>
      <c r="FTO66" s="112"/>
      <c r="FTP66" s="112"/>
      <c r="FTQ66" s="112"/>
      <c r="FTR66" s="112"/>
      <c r="FTS66" s="112"/>
      <c r="FTT66" s="112"/>
      <c r="FTU66" s="112"/>
      <c r="FTV66" s="112"/>
      <c r="FTW66" s="112"/>
      <c r="FTX66" s="112"/>
      <c r="FTY66" s="112"/>
      <c r="FTZ66" s="112"/>
      <c r="FUA66" s="112"/>
      <c r="FUB66" s="112"/>
      <c r="FUC66" s="112"/>
      <c r="FUD66" s="112"/>
      <c r="FUE66" s="112"/>
      <c r="FUF66" s="112"/>
      <c r="FUG66" s="112"/>
      <c r="FUH66" s="112"/>
      <c r="FUI66" s="112"/>
      <c r="FUJ66" s="112"/>
      <c r="FUK66" s="112"/>
      <c r="FUL66" s="112"/>
      <c r="FUM66" s="112"/>
      <c r="FUN66" s="112"/>
      <c r="FUO66" s="112"/>
      <c r="FUP66" s="112"/>
      <c r="FUQ66" s="112"/>
      <c r="FUR66" s="112"/>
      <c r="FUS66" s="112"/>
      <c r="FUT66" s="112"/>
      <c r="FUU66" s="112"/>
      <c r="FUV66" s="112"/>
      <c r="FUW66" s="112"/>
      <c r="FUX66" s="112"/>
      <c r="FUY66" s="112"/>
      <c r="FUZ66" s="112"/>
      <c r="FVA66" s="112"/>
      <c r="FVB66" s="112"/>
      <c r="FVC66" s="112"/>
      <c r="FVD66" s="112"/>
      <c r="FVE66" s="112"/>
      <c r="FVF66" s="112"/>
      <c r="FVG66" s="112"/>
      <c r="FVH66" s="112"/>
      <c r="FVI66" s="112"/>
      <c r="FVJ66" s="112"/>
      <c r="FVK66" s="112"/>
      <c r="FVL66" s="112"/>
      <c r="FVM66" s="112"/>
      <c r="FVN66" s="112"/>
      <c r="FVO66" s="112"/>
      <c r="FVP66" s="112"/>
      <c r="FVQ66" s="112"/>
      <c r="FVR66" s="112"/>
      <c r="FVS66" s="112"/>
      <c r="FVT66" s="112"/>
      <c r="FVU66" s="112"/>
      <c r="FVV66" s="112"/>
      <c r="FVW66" s="112"/>
      <c r="FVX66" s="112"/>
      <c r="FVY66" s="112"/>
      <c r="FVZ66" s="112"/>
      <c r="FWA66" s="112"/>
      <c r="FWB66" s="112"/>
      <c r="FWC66" s="112"/>
      <c r="FWD66" s="112"/>
      <c r="FWE66" s="112"/>
      <c r="FWF66" s="112"/>
      <c r="FWG66" s="112"/>
      <c r="FWH66" s="112"/>
      <c r="FWI66" s="112"/>
      <c r="FWJ66" s="112"/>
      <c r="FWK66" s="112"/>
      <c r="FWL66" s="112"/>
      <c r="FWM66" s="112"/>
      <c r="FWN66" s="112"/>
      <c r="FWO66" s="112"/>
      <c r="FWP66" s="112"/>
      <c r="FWQ66" s="112"/>
      <c r="FWR66" s="112"/>
      <c r="FWS66" s="112"/>
      <c r="FWT66" s="112"/>
      <c r="FWU66" s="112"/>
      <c r="FWV66" s="112"/>
      <c r="FWW66" s="112"/>
      <c r="FWX66" s="112"/>
      <c r="FWY66" s="112"/>
      <c r="FWZ66" s="112"/>
      <c r="FXA66" s="112"/>
      <c r="FXB66" s="112"/>
      <c r="FXC66" s="112"/>
      <c r="FXD66" s="112"/>
      <c r="FXE66" s="112"/>
      <c r="FXF66" s="112"/>
      <c r="FXG66" s="112"/>
      <c r="FXH66" s="112"/>
      <c r="FXI66" s="112"/>
      <c r="FXJ66" s="112"/>
      <c r="FXK66" s="112"/>
      <c r="FXL66" s="112"/>
      <c r="FXM66" s="112"/>
      <c r="FXN66" s="112"/>
      <c r="FXO66" s="112"/>
      <c r="FXP66" s="112"/>
      <c r="FXQ66" s="112"/>
      <c r="FXR66" s="112"/>
      <c r="FXS66" s="112"/>
      <c r="FXT66" s="112"/>
      <c r="FXU66" s="112"/>
      <c r="FXV66" s="112"/>
      <c r="FXW66" s="112"/>
      <c r="FXX66" s="112"/>
      <c r="FXY66" s="112"/>
      <c r="FXZ66" s="112"/>
      <c r="FYA66" s="112"/>
      <c r="FYB66" s="112"/>
      <c r="FYC66" s="112"/>
      <c r="FYD66" s="112"/>
      <c r="FYE66" s="112"/>
      <c r="FYF66" s="112"/>
      <c r="FYG66" s="112"/>
      <c r="FYH66" s="112"/>
      <c r="FYI66" s="112"/>
      <c r="FYJ66" s="112"/>
      <c r="FYK66" s="112"/>
      <c r="FYL66" s="112"/>
      <c r="FYM66" s="112"/>
      <c r="FYN66" s="112"/>
      <c r="FYO66" s="112"/>
      <c r="FYP66" s="112"/>
      <c r="FYQ66" s="112"/>
      <c r="FYR66" s="112"/>
      <c r="FYS66" s="112"/>
      <c r="FYT66" s="112"/>
      <c r="FYU66" s="112"/>
      <c r="FYV66" s="112"/>
      <c r="FYW66" s="112"/>
      <c r="FYX66" s="112"/>
      <c r="FYY66" s="112"/>
      <c r="FYZ66" s="112"/>
      <c r="FZA66" s="112"/>
      <c r="FZB66" s="112"/>
      <c r="FZC66" s="112"/>
      <c r="FZD66" s="112"/>
      <c r="FZE66" s="112"/>
      <c r="FZF66" s="112"/>
      <c r="FZG66" s="112"/>
      <c r="FZH66" s="112"/>
      <c r="FZI66" s="112"/>
      <c r="FZJ66" s="112"/>
      <c r="FZK66" s="112"/>
      <c r="FZL66" s="112"/>
      <c r="FZM66" s="112"/>
      <c r="FZN66" s="112"/>
      <c r="FZO66" s="112"/>
      <c r="FZP66" s="112"/>
      <c r="FZQ66" s="112"/>
      <c r="FZR66" s="112"/>
      <c r="FZS66" s="112"/>
      <c r="FZT66" s="112"/>
      <c r="FZU66" s="112"/>
      <c r="FZV66" s="112"/>
      <c r="FZW66" s="112"/>
      <c r="FZX66" s="112"/>
      <c r="FZY66" s="112"/>
      <c r="FZZ66" s="112"/>
      <c r="GAA66" s="112"/>
      <c r="GAB66" s="112"/>
      <c r="GAC66" s="112"/>
      <c r="GAD66" s="112"/>
      <c r="GAE66" s="112"/>
      <c r="GAF66" s="112"/>
      <c r="GAG66" s="112"/>
      <c r="GAH66" s="112"/>
      <c r="GAI66" s="112"/>
      <c r="GAJ66" s="112"/>
      <c r="GAK66" s="112"/>
      <c r="GAL66" s="112"/>
      <c r="GAM66" s="112"/>
      <c r="GAN66" s="112"/>
      <c r="GAO66" s="112"/>
      <c r="GAP66" s="112"/>
      <c r="GAQ66" s="112"/>
      <c r="GAR66" s="112"/>
      <c r="GAS66" s="112"/>
      <c r="GAT66" s="112"/>
      <c r="GAU66" s="112"/>
      <c r="GAV66" s="112"/>
      <c r="GAW66" s="112"/>
      <c r="GAX66" s="112"/>
      <c r="GAY66" s="112"/>
      <c r="GAZ66" s="112"/>
      <c r="GBA66" s="112"/>
      <c r="GBB66" s="112"/>
      <c r="GBC66" s="112"/>
      <c r="GBD66" s="112"/>
      <c r="GBE66" s="112"/>
      <c r="GBF66" s="112"/>
      <c r="GBG66" s="112"/>
      <c r="GBH66" s="112"/>
      <c r="GBI66" s="112"/>
      <c r="GBJ66" s="112"/>
      <c r="GBK66" s="112"/>
      <c r="GBL66" s="112"/>
      <c r="GBM66" s="112"/>
      <c r="GBN66" s="112"/>
      <c r="GBO66" s="112"/>
      <c r="GBP66" s="112"/>
      <c r="GBQ66" s="112"/>
      <c r="GBR66" s="112"/>
      <c r="GBS66" s="112"/>
      <c r="GBT66" s="112"/>
      <c r="GBU66" s="112"/>
      <c r="GBV66" s="112"/>
      <c r="GBW66" s="112"/>
      <c r="GBX66" s="112"/>
      <c r="GBY66" s="112"/>
      <c r="GBZ66" s="112"/>
      <c r="GCA66" s="112"/>
      <c r="GCB66" s="112"/>
      <c r="GCC66" s="112"/>
      <c r="GCD66" s="112"/>
      <c r="GCE66" s="112"/>
      <c r="GCF66" s="112"/>
      <c r="GCG66" s="112"/>
      <c r="GCH66" s="112"/>
      <c r="GCI66" s="112"/>
      <c r="GCJ66" s="112"/>
      <c r="GCK66" s="112"/>
      <c r="GCL66" s="112"/>
      <c r="GCM66" s="112"/>
      <c r="GCN66" s="112"/>
      <c r="GCO66" s="112"/>
      <c r="GCP66" s="112"/>
      <c r="GCQ66" s="112"/>
      <c r="GCR66" s="112"/>
      <c r="GCS66" s="112"/>
      <c r="GCT66" s="112"/>
      <c r="GCU66" s="112"/>
      <c r="GCV66" s="112"/>
      <c r="GCW66" s="112"/>
      <c r="GCX66" s="112"/>
      <c r="GCY66" s="112"/>
      <c r="GCZ66" s="112"/>
      <c r="GDA66" s="112"/>
      <c r="GDB66" s="112"/>
      <c r="GDC66" s="112"/>
      <c r="GDD66" s="112"/>
      <c r="GDE66" s="112"/>
      <c r="GDF66" s="112"/>
      <c r="GDG66" s="112"/>
      <c r="GDH66" s="112"/>
      <c r="GDI66" s="112"/>
      <c r="GDJ66" s="112"/>
      <c r="GDK66" s="112"/>
      <c r="GDL66" s="112"/>
      <c r="GDM66" s="112"/>
      <c r="GDN66" s="112"/>
      <c r="GDO66" s="112"/>
      <c r="GDP66" s="112"/>
      <c r="GDQ66" s="112"/>
      <c r="GDR66" s="112"/>
      <c r="GDS66" s="112"/>
      <c r="GDT66" s="112"/>
      <c r="GDU66" s="112"/>
      <c r="GDV66" s="112"/>
      <c r="GDW66" s="112"/>
      <c r="GDX66" s="112"/>
      <c r="GDY66" s="112"/>
      <c r="GDZ66" s="112"/>
      <c r="GEA66" s="112"/>
      <c r="GEB66" s="112"/>
      <c r="GEC66" s="112"/>
      <c r="GED66" s="112"/>
      <c r="GEE66" s="112"/>
      <c r="GEF66" s="112"/>
      <c r="GEG66" s="112"/>
      <c r="GEH66" s="112"/>
      <c r="GEI66" s="112"/>
      <c r="GEJ66" s="112"/>
      <c r="GEK66" s="112"/>
      <c r="GEL66" s="112"/>
      <c r="GEM66" s="112"/>
      <c r="GEN66" s="112"/>
      <c r="GEO66" s="112"/>
      <c r="GEP66" s="112"/>
      <c r="GEQ66" s="112"/>
      <c r="GER66" s="112"/>
      <c r="GES66" s="112"/>
      <c r="GET66" s="112"/>
      <c r="GEU66" s="112"/>
      <c r="GEV66" s="112"/>
      <c r="GEW66" s="112"/>
      <c r="GEX66" s="112"/>
      <c r="GEY66" s="112"/>
      <c r="GEZ66" s="112"/>
      <c r="GFA66" s="112"/>
      <c r="GFB66" s="112"/>
      <c r="GFC66" s="112"/>
      <c r="GFD66" s="112"/>
      <c r="GFE66" s="112"/>
      <c r="GFF66" s="112"/>
      <c r="GFG66" s="112"/>
      <c r="GFH66" s="112"/>
      <c r="GFI66" s="112"/>
      <c r="GFJ66" s="112"/>
      <c r="GFK66" s="112"/>
      <c r="GFL66" s="112"/>
      <c r="GFM66" s="112"/>
      <c r="GFN66" s="112"/>
      <c r="GFO66" s="112"/>
      <c r="GFP66" s="112"/>
      <c r="GFQ66" s="112"/>
      <c r="GFR66" s="112"/>
      <c r="GFS66" s="112"/>
      <c r="GFT66" s="112"/>
      <c r="GFU66" s="112"/>
      <c r="GFV66" s="112"/>
      <c r="GFW66" s="112"/>
      <c r="GFX66" s="112"/>
      <c r="GFY66" s="112"/>
      <c r="GFZ66" s="112"/>
      <c r="GGA66" s="112"/>
      <c r="GGB66" s="112"/>
      <c r="GGC66" s="112"/>
      <c r="GGD66" s="112"/>
      <c r="GGE66" s="112"/>
      <c r="GGF66" s="112"/>
      <c r="GGG66" s="112"/>
      <c r="GGH66" s="112"/>
      <c r="GGI66" s="112"/>
      <c r="GGJ66" s="112"/>
      <c r="GGK66" s="112"/>
      <c r="GGL66" s="112"/>
      <c r="GGM66" s="112"/>
      <c r="GGN66" s="112"/>
      <c r="GGO66" s="112"/>
      <c r="GGP66" s="112"/>
      <c r="GGQ66" s="112"/>
      <c r="GGR66" s="112"/>
      <c r="GGS66" s="112"/>
      <c r="GGT66" s="112"/>
      <c r="GGU66" s="112"/>
      <c r="GGV66" s="112"/>
      <c r="GGW66" s="112"/>
      <c r="GGX66" s="112"/>
      <c r="GGY66" s="112"/>
      <c r="GGZ66" s="112"/>
      <c r="GHA66" s="112"/>
      <c r="GHB66" s="112"/>
      <c r="GHC66" s="112"/>
      <c r="GHD66" s="112"/>
      <c r="GHE66" s="112"/>
      <c r="GHF66" s="112"/>
      <c r="GHG66" s="112"/>
      <c r="GHH66" s="112"/>
      <c r="GHI66" s="112"/>
      <c r="GHJ66" s="112"/>
      <c r="GHK66" s="112"/>
      <c r="GHL66" s="112"/>
      <c r="GHM66" s="112"/>
      <c r="GHN66" s="112"/>
      <c r="GHO66" s="112"/>
      <c r="GHP66" s="112"/>
      <c r="GHQ66" s="112"/>
      <c r="GHR66" s="112"/>
      <c r="GHS66" s="112"/>
      <c r="GHT66" s="112"/>
      <c r="GHU66" s="112"/>
      <c r="GHV66" s="112"/>
      <c r="GHW66" s="112"/>
      <c r="GHX66" s="112"/>
      <c r="GHY66" s="112"/>
      <c r="GHZ66" s="112"/>
      <c r="GIA66" s="112"/>
      <c r="GIB66" s="112"/>
      <c r="GIC66" s="112"/>
      <c r="GID66" s="112"/>
      <c r="GIE66" s="112"/>
      <c r="GIF66" s="112"/>
      <c r="GIG66" s="112"/>
      <c r="GIH66" s="112"/>
      <c r="GII66" s="112"/>
      <c r="GIJ66" s="112"/>
      <c r="GIK66" s="112"/>
      <c r="GIL66" s="112"/>
      <c r="GIM66" s="112"/>
      <c r="GIN66" s="112"/>
      <c r="GIO66" s="112"/>
      <c r="GIP66" s="112"/>
      <c r="GIQ66" s="112"/>
      <c r="GIR66" s="112"/>
      <c r="GIS66" s="112"/>
      <c r="GIT66" s="112"/>
      <c r="GIU66" s="112"/>
      <c r="GIV66" s="112"/>
      <c r="GIW66" s="112"/>
      <c r="GIX66" s="112"/>
      <c r="GIY66" s="112"/>
      <c r="GIZ66" s="112"/>
      <c r="GJA66" s="112"/>
      <c r="GJB66" s="112"/>
      <c r="GJC66" s="112"/>
      <c r="GJD66" s="112"/>
      <c r="GJE66" s="112"/>
      <c r="GJF66" s="112"/>
      <c r="GJG66" s="112"/>
      <c r="GJH66" s="112"/>
      <c r="GJI66" s="112"/>
      <c r="GJJ66" s="112"/>
      <c r="GJK66" s="112"/>
      <c r="GJL66" s="112"/>
      <c r="GJM66" s="112"/>
      <c r="GJN66" s="112"/>
      <c r="GJO66" s="112"/>
      <c r="GJP66" s="112"/>
      <c r="GJQ66" s="112"/>
      <c r="GJR66" s="112"/>
      <c r="GJS66" s="112"/>
      <c r="GJT66" s="112"/>
      <c r="GJU66" s="112"/>
      <c r="GJV66" s="112"/>
      <c r="GJW66" s="112"/>
      <c r="GJX66" s="112"/>
      <c r="GJY66" s="112"/>
      <c r="GJZ66" s="112"/>
      <c r="GKA66" s="112"/>
      <c r="GKB66" s="112"/>
      <c r="GKC66" s="112"/>
      <c r="GKD66" s="112"/>
      <c r="GKE66" s="112"/>
      <c r="GKF66" s="112"/>
      <c r="GKG66" s="112"/>
      <c r="GKH66" s="112"/>
      <c r="GKI66" s="112"/>
      <c r="GKJ66" s="112"/>
      <c r="GKK66" s="112"/>
      <c r="GKL66" s="112"/>
      <c r="GKM66" s="112"/>
      <c r="GKN66" s="112"/>
      <c r="GKO66" s="112"/>
      <c r="GKP66" s="112"/>
      <c r="GKQ66" s="112"/>
      <c r="GKR66" s="112"/>
      <c r="GKS66" s="112"/>
      <c r="GKT66" s="112"/>
      <c r="GKU66" s="112"/>
      <c r="GKV66" s="112"/>
      <c r="GKW66" s="112"/>
      <c r="GKX66" s="112"/>
      <c r="GKY66" s="112"/>
      <c r="GKZ66" s="112"/>
      <c r="GLA66" s="112"/>
      <c r="GLB66" s="112"/>
      <c r="GLC66" s="112"/>
      <c r="GLD66" s="112"/>
      <c r="GLE66" s="112"/>
      <c r="GLF66" s="112"/>
      <c r="GLG66" s="112"/>
      <c r="GLH66" s="112"/>
      <c r="GLI66" s="112"/>
      <c r="GLJ66" s="112"/>
      <c r="GLK66" s="112"/>
      <c r="GLL66" s="112"/>
      <c r="GLM66" s="112"/>
      <c r="GLN66" s="112"/>
      <c r="GLO66" s="112"/>
      <c r="GLP66" s="112"/>
      <c r="GLQ66" s="112"/>
      <c r="GLR66" s="112"/>
      <c r="GLS66" s="112"/>
      <c r="GLT66" s="112"/>
      <c r="GLU66" s="112"/>
      <c r="GLV66" s="112"/>
      <c r="GLW66" s="112"/>
      <c r="GLX66" s="112"/>
      <c r="GLY66" s="112"/>
      <c r="GLZ66" s="112"/>
      <c r="GMA66" s="112"/>
      <c r="GMB66" s="112"/>
      <c r="GMC66" s="112"/>
      <c r="GMD66" s="112"/>
      <c r="GME66" s="112"/>
      <c r="GMF66" s="112"/>
      <c r="GMG66" s="112"/>
      <c r="GMH66" s="112"/>
      <c r="GMI66" s="112"/>
      <c r="GMJ66" s="112"/>
      <c r="GMK66" s="112"/>
      <c r="GML66" s="112"/>
      <c r="GMM66" s="112"/>
      <c r="GMN66" s="112"/>
      <c r="GMO66" s="112"/>
      <c r="GMP66" s="112"/>
      <c r="GMQ66" s="112"/>
      <c r="GMR66" s="112"/>
      <c r="GMS66" s="112"/>
      <c r="GMT66" s="112"/>
      <c r="GMU66" s="112"/>
      <c r="GMV66" s="112"/>
      <c r="GMW66" s="112"/>
      <c r="GMX66" s="112"/>
      <c r="GMY66" s="112"/>
      <c r="GMZ66" s="112"/>
      <c r="GNA66" s="112"/>
      <c r="GNB66" s="112"/>
      <c r="GNC66" s="112"/>
      <c r="GND66" s="112"/>
      <c r="GNE66" s="112"/>
      <c r="GNF66" s="112"/>
      <c r="GNG66" s="112"/>
      <c r="GNH66" s="112"/>
      <c r="GNI66" s="112"/>
      <c r="GNJ66" s="112"/>
      <c r="GNK66" s="112"/>
      <c r="GNL66" s="112"/>
      <c r="GNM66" s="112"/>
      <c r="GNN66" s="112"/>
      <c r="GNO66" s="112"/>
      <c r="GNP66" s="112"/>
      <c r="GNQ66" s="112"/>
      <c r="GNR66" s="112"/>
      <c r="GNS66" s="112"/>
      <c r="GNT66" s="112"/>
      <c r="GNU66" s="112"/>
      <c r="GNV66" s="112"/>
      <c r="GNW66" s="112"/>
      <c r="GNX66" s="112"/>
      <c r="GNY66" s="112"/>
      <c r="GNZ66" s="112"/>
      <c r="GOA66" s="112"/>
      <c r="GOB66" s="112"/>
      <c r="GOC66" s="112"/>
      <c r="GOD66" s="112"/>
      <c r="GOE66" s="112"/>
      <c r="GOF66" s="112"/>
      <c r="GOG66" s="112"/>
      <c r="GOH66" s="112"/>
      <c r="GOI66" s="112"/>
      <c r="GOJ66" s="112"/>
      <c r="GOK66" s="112"/>
      <c r="GOL66" s="112"/>
      <c r="GOM66" s="112"/>
      <c r="GON66" s="112"/>
      <c r="GOO66" s="112"/>
      <c r="GOP66" s="112"/>
      <c r="GOQ66" s="112"/>
      <c r="GOR66" s="112"/>
      <c r="GOS66" s="112"/>
      <c r="GOT66" s="112"/>
      <c r="GOU66" s="112"/>
      <c r="GOV66" s="112"/>
      <c r="GOW66" s="112"/>
      <c r="GOX66" s="112"/>
      <c r="GOY66" s="112"/>
      <c r="GOZ66" s="112"/>
      <c r="GPA66" s="112"/>
      <c r="GPB66" s="112"/>
      <c r="GPC66" s="112"/>
      <c r="GPD66" s="112"/>
      <c r="GPE66" s="112"/>
      <c r="GPF66" s="112"/>
      <c r="GPG66" s="112"/>
      <c r="GPH66" s="112"/>
      <c r="GPI66" s="112"/>
      <c r="GPJ66" s="112"/>
      <c r="GPK66" s="112"/>
      <c r="GPL66" s="112"/>
      <c r="GPM66" s="112"/>
      <c r="GPN66" s="112"/>
      <c r="GPO66" s="112"/>
      <c r="GPP66" s="112"/>
      <c r="GPQ66" s="112"/>
      <c r="GPR66" s="112"/>
      <c r="GPS66" s="112"/>
      <c r="GPT66" s="112"/>
      <c r="GPU66" s="112"/>
      <c r="GPV66" s="112"/>
      <c r="GPW66" s="112"/>
      <c r="GPX66" s="112"/>
      <c r="GPY66" s="112"/>
      <c r="GPZ66" s="112"/>
      <c r="GQA66" s="112"/>
      <c r="GQB66" s="112"/>
      <c r="GQC66" s="112"/>
      <c r="GQD66" s="112"/>
      <c r="GQE66" s="112"/>
      <c r="GQF66" s="112"/>
      <c r="GQG66" s="112"/>
      <c r="GQH66" s="112"/>
      <c r="GQI66" s="112"/>
      <c r="GQJ66" s="112"/>
      <c r="GQK66" s="112"/>
      <c r="GQL66" s="112"/>
      <c r="GQM66" s="112"/>
      <c r="GQN66" s="112"/>
      <c r="GQO66" s="112"/>
      <c r="GQP66" s="112"/>
      <c r="GQQ66" s="112"/>
      <c r="GQR66" s="112"/>
      <c r="GQS66" s="112"/>
      <c r="GQT66" s="112"/>
      <c r="GQU66" s="112"/>
      <c r="GQV66" s="112"/>
      <c r="GQW66" s="112"/>
      <c r="GQX66" s="112"/>
      <c r="GQY66" s="112"/>
      <c r="GQZ66" s="112"/>
      <c r="GRA66" s="112"/>
      <c r="GRB66" s="112"/>
      <c r="GRC66" s="112"/>
      <c r="GRD66" s="112"/>
      <c r="GRE66" s="112"/>
      <c r="GRF66" s="112"/>
      <c r="GRG66" s="112"/>
      <c r="GRH66" s="112"/>
      <c r="GRI66" s="112"/>
      <c r="GRJ66" s="112"/>
      <c r="GRK66" s="112"/>
      <c r="GRL66" s="112"/>
      <c r="GRM66" s="112"/>
      <c r="GRN66" s="112"/>
      <c r="GRO66" s="112"/>
      <c r="GRP66" s="112"/>
      <c r="GRQ66" s="112"/>
      <c r="GRR66" s="112"/>
      <c r="GRS66" s="112"/>
      <c r="GRT66" s="112"/>
      <c r="GRU66" s="112"/>
      <c r="GRV66" s="112"/>
      <c r="GRW66" s="112"/>
      <c r="GRX66" s="112"/>
      <c r="GRY66" s="112"/>
      <c r="GRZ66" s="112"/>
      <c r="GSA66" s="112"/>
      <c r="GSB66" s="112"/>
      <c r="GSC66" s="112"/>
      <c r="GSD66" s="112"/>
      <c r="GSE66" s="112"/>
      <c r="GSF66" s="112"/>
      <c r="GSG66" s="112"/>
      <c r="GSH66" s="112"/>
      <c r="GSI66" s="112"/>
      <c r="GSJ66" s="112"/>
      <c r="GSK66" s="112"/>
      <c r="GSL66" s="112"/>
      <c r="GSM66" s="112"/>
      <c r="GSN66" s="112"/>
      <c r="GSO66" s="112"/>
      <c r="GSP66" s="112"/>
      <c r="GSQ66" s="112"/>
      <c r="GSR66" s="112"/>
      <c r="GSS66" s="112"/>
      <c r="GST66" s="112"/>
      <c r="GSU66" s="112"/>
      <c r="GSV66" s="112"/>
      <c r="GSW66" s="112"/>
      <c r="GSX66" s="112"/>
      <c r="GSY66" s="112"/>
      <c r="GSZ66" s="112"/>
      <c r="GTA66" s="112"/>
      <c r="GTB66" s="112"/>
      <c r="GTC66" s="112"/>
      <c r="GTD66" s="112"/>
      <c r="GTE66" s="112"/>
      <c r="GTF66" s="112"/>
      <c r="GTG66" s="112"/>
      <c r="GTH66" s="112"/>
      <c r="GTI66" s="112"/>
      <c r="GTJ66" s="112"/>
      <c r="GTK66" s="112"/>
      <c r="GTL66" s="112"/>
      <c r="GTM66" s="112"/>
      <c r="GTN66" s="112"/>
      <c r="GTO66" s="112"/>
      <c r="GTP66" s="112"/>
      <c r="GTQ66" s="112"/>
      <c r="GTR66" s="112"/>
      <c r="GTS66" s="112"/>
      <c r="GTT66" s="112"/>
      <c r="GTU66" s="112"/>
      <c r="GTV66" s="112"/>
      <c r="GTW66" s="112"/>
      <c r="GTX66" s="112"/>
      <c r="GTY66" s="112"/>
      <c r="GTZ66" s="112"/>
      <c r="GUA66" s="112"/>
      <c r="GUB66" s="112"/>
      <c r="GUC66" s="112"/>
      <c r="GUD66" s="112"/>
      <c r="GUE66" s="112"/>
      <c r="GUF66" s="112"/>
      <c r="GUG66" s="112"/>
      <c r="GUH66" s="112"/>
      <c r="GUI66" s="112"/>
      <c r="GUJ66" s="112"/>
      <c r="GUK66" s="112"/>
      <c r="GUL66" s="112"/>
      <c r="GUM66" s="112"/>
      <c r="GUN66" s="112"/>
      <c r="GUO66" s="112"/>
      <c r="GUP66" s="112"/>
      <c r="GUQ66" s="112"/>
      <c r="GUR66" s="112"/>
      <c r="GUS66" s="112"/>
      <c r="GUT66" s="112"/>
      <c r="GUU66" s="112"/>
      <c r="GUV66" s="112"/>
      <c r="GUW66" s="112"/>
      <c r="GUX66" s="112"/>
      <c r="GUY66" s="112"/>
      <c r="GUZ66" s="112"/>
      <c r="GVA66" s="112"/>
      <c r="GVB66" s="112"/>
      <c r="GVC66" s="112"/>
      <c r="GVD66" s="112"/>
      <c r="GVE66" s="112"/>
      <c r="GVF66" s="112"/>
      <c r="GVG66" s="112"/>
      <c r="GVH66" s="112"/>
      <c r="GVI66" s="112"/>
      <c r="GVJ66" s="112"/>
      <c r="GVK66" s="112"/>
      <c r="GVL66" s="112"/>
      <c r="GVM66" s="112"/>
      <c r="GVN66" s="112"/>
      <c r="GVO66" s="112"/>
      <c r="GVP66" s="112"/>
      <c r="GVQ66" s="112"/>
      <c r="GVR66" s="112"/>
      <c r="GVS66" s="112"/>
      <c r="GVT66" s="112"/>
      <c r="GVU66" s="112"/>
      <c r="GVV66" s="112"/>
      <c r="GVW66" s="112"/>
      <c r="GVX66" s="112"/>
      <c r="GVY66" s="112"/>
      <c r="GVZ66" s="112"/>
      <c r="GWA66" s="112"/>
      <c r="GWB66" s="112"/>
      <c r="GWC66" s="112"/>
      <c r="GWD66" s="112"/>
      <c r="GWE66" s="112"/>
      <c r="GWF66" s="112"/>
      <c r="GWG66" s="112"/>
      <c r="GWH66" s="112"/>
      <c r="GWI66" s="112"/>
      <c r="GWJ66" s="112"/>
      <c r="GWK66" s="112"/>
      <c r="GWL66" s="112"/>
      <c r="GWM66" s="112"/>
      <c r="GWN66" s="112"/>
      <c r="GWO66" s="112"/>
      <c r="GWP66" s="112"/>
      <c r="GWQ66" s="112"/>
      <c r="GWR66" s="112"/>
      <c r="GWS66" s="112"/>
      <c r="GWT66" s="112"/>
      <c r="GWU66" s="112"/>
      <c r="GWV66" s="112"/>
      <c r="GWW66" s="112"/>
      <c r="GWX66" s="112"/>
      <c r="GWY66" s="112"/>
      <c r="GWZ66" s="112"/>
      <c r="GXA66" s="112"/>
      <c r="GXB66" s="112"/>
      <c r="GXC66" s="112"/>
      <c r="GXD66" s="112"/>
      <c r="GXE66" s="112"/>
      <c r="GXF66" s="112"/>
      <c r="GXG66" s="112"/>
      <c r="GXH66" s="112"/>
      <c r="GXI66" s="112"/>
      <c r="GXJ66" s="112"/>
      <c r="GXK66" s="112"/>
      <c r="GXL66" s="112"/>
      <c r="GXM66" s="112"/>
      <c r="GXN66" s="112"/>
      <c r="GXO66" s="112"/>
      <c r="GXP66" s="112"/>
      <c r="GXQ66" s="112"/>
      <c r="GXR66" s="112"/>
      <c r="GXS66" s="112"/>
      <c r="GXT66" s="112"/>
      <c r="GXU66" s="112"/>
      <c r="GXV66" s="112"/>
      <c r="GXW66" s="112"/>
      <c r="GXX66" s="112"/>
      <c r="GXY66" s="112"/>
      <c r="GXZ66" s="112"/>
      <c r="GYA66" s="112"/>
      <c r="GYB66" s="112"/>
      <c r="GYC66" s="112"/>
      <c r="GYD66" s="112"/>
      <c r="GYE66" s="112"/>
      <c r="GYF66" s="112"/>
      <c r="GYG66" s="112"/>
      <c r="GYH66" s="112"/>
      <c r="GYI66" s="112"/>
      <c r="GYJ66" s="112"/>
      <c r="GYK66" s="112"/>
      <c r="GYL66" s="112"/>
      <c r="GYM66" s="112"/>
      <c r="GYN66" s="112"/>
      <c r="GYO66" s="112"/>
      <c r="GYP66" s="112"/>
      <c r="GYQ66" s="112"/>
      <c r="GYR66" s="112"/>
      <c r="GYS66" s="112"/>
      <c r="GYT66" s="112"/>
      <c r="GYU66" s="112"/>
      <c r="GYV66" s="112"/>
      <c r="GYW66" s="112"/>
      <c r="GYX66" s="112"/>
      <c r="GYY66" s="112"/>
      <c r="GYZ66" s="112"/>
      <c r="GZA66" s="112"/>
      <c r="GZB66" s="112"/>
      <c r="GZC66" s="112"/>
      <c r="GZD66" s="112"/>
      <c r="GZE66" s="112"/>
      <c r="GZF66" s="112"/>
      <c r="GZG66" s="112"/>
      <c r="GZH66" s="112"/>
      <c r="GZI66" s="112"/>
      <c r="GZJ66" s="112"/>
      <c r="GZK66" s="112"/>
      <c r="GZL66" s="112"/>
      <c r="GZM66" s="112"/>
      <c r="GZN66" s="112"/>
      <c r="GZO66" s="112"/>
      <c r="GZP66" s="112"/>
      <c r="GZQ66" s="112"/>
      <c r="GZR66" s="112"/>
      <c r="GZS66" s="112"/>
      <c r="GZT66" s="112"/>
      <c r="GZU66" s="112"/>
      <c r="GZV66" s="112"/>
      <c r="GZW66" s="112"/>
      <c r="GZX66" s="112"/>
      <c r="GZY66" s="112"/>
      <c r="GZZ66" s="112"/>
      <c r="HAA66" s="112"/>
      <c r="HAB66" s="112"/>
      <c r="HAC66" s="112"/>
      <c r="HAD66" s="112"/>
      <c r="HAE66" s="112"/>
      <c r="HAF66" s="112"/>
      <c r="HAG66" s="112"/>
      <c r="HAH66" s="112"/>
      <c r="HAI66" s="112"/>
      <c r="HAJ66" s="112"/>
      <c r="HAK66" s="112"/>
      <c r="HAL66" s="112"/>
      <c r="HAM66" s="112"/>
      <c r="HAN66" s="112"/>
      <c r="HAO66" s="112"/>
      <c r="HAP66" s="112"/>
      <c r="HAQ66" s="112"/>
      <c r="HAR66" s="112"/>
      <c r="HAS66" s="112"/>
      <c r="HAT66" s="112"/>
      <c r="HAU66" s="112"/>
      <c r="HAV66" s="112"/>
      <c r="HAW66" s="112"/>
      <c r="HAX66" s="112"/>
      <c r="HAY66" s="112"/>
      <c r="HAZ66" s="112"/>
      <c r="HBA66" s="112"/>
      <c r="HBB66" s="112"/>
      <c r="HBC66" s="112"/>
      <c r="HBD66" s="112"/>
      <c r="HBE66" s="112"/>
      <c r="HBF66" s="112"/>
      <c r="HBG66" s="112"/>
      <c r="HBH66" s="112"/>
      <c r="HBI66" s="112"/>
      <c r="HBJ66" s="112"/>
      <c r="HBK66" s="112"/>
      <c r="HBL66" s="112"/>
      <c r="HBM66" s="112"/>
      <c r="HBN66" s="112"/>
      <c r="HBO66" s="112"/>
      <c r="HBP66" s="112"/>
      <c r="HBQ66" s="112"/>
      <c r="HBR66" s="112"/>
      <c r="HBS66" s="112"/>
      <c r="HBT66" s="112"/>
      <c r="HBU66" s="112"/>
      <c r="HBV66" s="112"/>
      <c r="HBW66" s="112"/>
      <c r="HBX66" s="112"/>
      <c r="HBY66" s="112"/>
      <c r="HBZ66" s="112"/>
      <c r="HCA66" s="112"/>
      <c r="HCB66" s="112"/>
      <c r="HCC66" s="112"/>
      <c r="HCD66" s="112"/>
      <c r="HCE66" s="112"/>
      <c r="HCF66" s="112"/>
      <c r="HCG66" s="112"/>
      <c r="HCH66" s="112"/>
      <c r="HCI66" s="112"/>
      <c r="HCJ66" s="112"/>
      <c r="HCK66" s="112"/>
      <c r="HCL66" s="112"/>
      <c r="HCM66" s="112"/>
      <c r="HCN66" s="112"/>
      <c r="HCO66" s="112"/>
      <c r="HCP66" s="112"/>
      <c r="HCQ66" s="112"/>
      <c r="HCR66" s="112"/>
      <c r="HCS66" s="112"/>
      <c r="HCT66" s="112"/>
      <c r="HCU66" s="112"/>
      <c r="HCV66" s="112"/>
      <c r="HCW66" s="112"/>
      <c r="HCX66" s="112"/>
      <c r="HCY66" s="112"/>
      <c r="HCZ66" s="112"/>
      <c r="HDA66" s="112"/>
      <c r="HDB66" s="112"/>
      <c r="HDC66" s="112"/>
      <c r="HDD66" s="112"/>
      <c r="HDE66" s="112"/>
      <c r="HDF66" s="112"/>
      <c r="HDG66" s="112"/>
      <c r="HDH66" s="112"/>
      <c r="HDI66" s="112"/>
      <c r="HDJ66" s="112"/>
      <c r="HDK66" s="112"/>
      <c r="HDL66" s="112"/>
      <c r="HDM66" s="112"/>
      <c r="HDN66" s="112"/>
      <c r="HDO66" s="112"/>
      <c r="HDP66" s="112"/>
      <c r="HDQ66" s="112"/>
      <c r="HDR66" s="112"/>
      <c r="HDS66" s="112"/>
      <c r="HDT66" s="112"/>
      <c r="HDU66" s="112"/>
      <c r="HDV66" s="112"/>
      <c r="HDW66" s="112"/>
      <c r="HDX66" s="112"/>
      <c r="HDY66" s="112"/>
      <c r="HDZ66" s="112"/>
      <c r="HEA66" s="112"/>
      <c r="HEB66" s="112"/>
      <c r="HEC66" s="112"/>
      <c r="HED66" s="112"/>
      <c r="HEE66" s="112"/>
      <c r="HEF66" s="112"/>
      <c r="HEG66" s="112"/>
      <c r="HEH66" s="112"/>
      <c r="HEI66" s="112"/>
      <c r="HEJ66" s="112"/>
      <c r="HEK66" s="112"/>
      <c r="HEL66" s="112"/>
      <c r="HEM66" s="112"/>
      <c r="HEN66" s="112"/>
      <c r="HEO66" s="112"/>
      <c r="HEP66" s="112"/>
      <c r="HEQ66" s="112"/>
      <c r="HER66" s="112"/>
      <c r="HES66" s="112"/>
      <c r="HET66" s="112"/>
      <c r="HEU66" s="112"/>
      <c r="HEV66" s="112"/>
      <c r="HEW66" s="112"/>
      <c r="HEX66" s="112"/>
      <c r="HEY66" s="112"/>
      <c r="HEZ66" s="112"/>
      <c r="HFA66" s="112"/>
      <c r="HFB66" s="112"/>
      <c r="HFC66" s="112"/>
      <c r="HFD66" s="112"/>
      <c r="HFE66" s="112"/>
      <c r="HFF66" s="112"/>
      <c r="HFG66" s="112"/>
      <c r="HFH66" s="112"/>
      <c r="HFI66" s="112"/>
      <c r="HFJ66" s="112"/>
      <c r="HFK66" s="112"/>
      <c r="HFL66" s="112"/>
      <c r="HFM66" s="112"/>
      <c r="HFN66" s="112"/>
      <c r="HFO66" s="112"/>
      <c r="HFP66" s="112"/>
      <c r="HFQ66" s="112"/>
      <c r="HFR66" s="112"/>
      <c r="HFS66" s="112"/>
      <c r="HFT66" s="112"/>
      <c r="HFU66" s="112"/>
      <c r="HFV66" s="112"/>
      <c r="HFW66" s="112"/>
      <c r="HFX66" s="112"/>
      <c r="HFY66" s="112"/>
      <c r="HFZ66" s="112"/>
      <c r="HGA66" s="112"/>
      <c r="HGB66" s="112"/>
      <c r="HGC66" s="112"/>
      <c r="HGD66" s="112"/>
      <c r="HGE66" s="112"/>
      <c r="HGF66" s="112"/>
      <c r="HGG66" s="112"/>
      <c r="HGH66" s="112"/>
      <c r="HGI66" s="112"/>
      <c r="HGJ66" s="112"/>
      <c r="HGK66" s="112"/>
      <c r="HGL66" s="112"/>
      <c r="HGM66" s="112"/>
      <c r="HGN66" s="112"/>
      <c r="HGO66" s="112"/>
      <c r="HGP66" s="112"/>
      <c r="HGQ66" s="112"/>
      <c r="HGR66" s="112"/>
      <c r="HGS66" s="112"/>
      <c r="HGT66" s="112"/>
      <c r="HGU66" s="112"/>
      <c r="HGV66" s="112"/>
      <c r="HGW66" s="112"/>
      <c r="HGX66" s="112"/>
      <c r="HGY66" s="112"/>
      <c r="HGZ66" s="112"/>
      <c r="HHA66" s="112"/>
      <c r="HHB66" s="112"/>
      <c r="HHC66" s="112"/>
      <c r="HHD66" s="112"/>
      <c r="HHE66" s="112"/>
      <c r="HHF66" s="112"/>
      <c r="HHG66" s="112"/>
      <c r="HHH66" s="112"/>
      <c r="HHI66" s="112"/>
      <c r="HHJ66" s="112"/>
      <c r="HHK66" s="112"/>
      <c r="HHL66" s="112"/>
      <c r="HHM66" s="112"/>
      <c r="HHN66" s="112"/>
      <c r="HHO66" s="112"/>
      <c r="HHP66" s="112"/>
      <c r="HHQ66" s="112"/>
      <c r="HHR66" s="112"/>
      <c r="HHS66" s="112"/>
      <c r="HHT66" s="112"/>
      <c r="HHU66" s="112"/>
      <c r="HHV66" s="112"/>
      <c r="HHW66" s="112"/>
      <c r="HHX66" s="112"/>
      <c r="HHY66" s="112"/>
      <c r="HHZ66" s="112"/>
      <c r="HIA66" s="112"/>
      <c r="HIB66" s="112"/>
      <c r="HIC66" s="112"/>
      <c r="HID66" s="112"/>
      <c r="HIE66" s="112"/>
      <c r="HIF66" s="112"/>
      <c r="HIG66" s="112"/>
      <c r="HIH66" s="112"/>
      <c r="HII66" s="112"/>
      <c r="HIJ66" s="112"/>
      <c r="HIK66" s="112"/>
      <c r="HIL66" s="112"/>
      <c r="HIM66" s="112"/>
      <c r="HIN66" s="112"/>
      <c r="HIO66" s="112"/>
      <c r="HIP66" s="112"/>
      <c r="HIQ66" s="112"/>
      <c r="HIR66" s="112"/>
      <c r="HIS66" s="112"/>
      <c r="HIT66" s="112"/>
      <c r="HIU66" s="112"/>
      <c r="HIV66" s="112"/>
      <c r="HIW66" s="112"/>
      <c r="HIX66" s="112"/>
      <c r="HIY66" s="112"/>
      <c r="HIZ66" s="112"/>
      <c r="HJA66" s="112"/>
      <c r="HJB66" s="112"/>
      <c r="HJC66" s="112"/>
      <c r="HJD66" s="112"/>
      <c r="HJE66" s="112"/>
      <c r="HJF66" s="112"/>
      <c r="HJG66" s="112"/>
      <c r="HJH66" s="112"/>
      <c r="HJI66" s="112"/>
      <c r="HJJ66" s="112"/>
      <c r="HJK66" s="112"/>
      <c r="HJL66" s="112"/>
      <c r="HJM66" s="112"/>
      <c r="HJN66" s="112"/>
      <c r="HJO66" s="112"/>
      <c r="HJP66" s="112"/>
      <c r="HJQ66" s="112"/>
      <c r="HJR66" s="112"/>
      <c r="HJS66" s="112"/>
      <c r="HJT66" s="112"/>
      <c r="HJU66" s="112"/>
      <c r="HJV66" s="112"/>
      <c r="HJW66" s="112"/>
      <c r="HJX66" s="112"/>
      <c r="HJY66" s="112"/>
      <c r="HJZ66" s="112"/>
      <c r="HKA66" s="112"/>
      <c r="HKB66" s="112"/>
      <c r="HKC66" s="112"/>
      <c r="HKD66" s="112"/>
      <c r="HKE66" s="112"/>
      <c r="HKF66" s="112"/>
      <c r="HKG66" s="112"/>
      <c r="HKH66" s="112"/>
      <c r="HKI66" s="112"/>
      <c r="HKJ66" s="112"/>
      <c r="HKK66" s="112"/>
      <c r="HKL66" s="112"/>
      <c r="HKM66" s="112"/>
      <c r="HKN66" s="112"/>
      <c r="HKO66" s="112"/>
      <c r="HKP66" s="112"/>
      <c r="HKQ66" s="112"/>
      <c r="HKR66" s="112"/>
      <c r="HKS66" s="112"/>
      <c r="HKT66" s="112"/>
      <c r="HKU66" s="112"/>
      <c r="HKV66" s="112"/>
      <c r="HKW66" s="112"/>
      <c r="HKX66" s="112"/>
      <c r="HKY66" s="112"/>
      <c r="HKZ66" s="112"/>
      <c r="HLA66" s="112"/>
      <c r="HLB66" s="112"/>
      <c r="HLC66" s="112"/>
      <c r="HLD66" s="112"/>
      <c r="HLE66" s="112"/>
      <c r="HLF66" s="112"/>
      <c r="HLG66" s="112"/>
      <c r="HLH66" s="112"/>
      <c r="HLI66" s="112"/>
      <c r="HLJ66" s="112"/>
      <c r="HLK66" s="112"/>
      <c r="HLL66" s="112"/>
      <c r="HLM66" s="112"/>
      <c r="HLN66" s="112"/>
      <c r="HLO66" s="112"/>
      <c r="HLP66" s="112"/>
      <c r="HLQ66" s="112"/>
      <c r="HLR66" s="112"/>
      <c r="HLS66" s="112"/>
      <c r="HLT66" s="112"/>
      <c r="HLU66" s="112"/>
      <c r="HLV66" s="112"/>
      <c r="HLW66" s="112"/>
      <c r="HLX66" s="112"/>
      <c r="HLY66" s="112"/>
      <c r="HLZ66" s="112"/>
      <c r="HMA66" s="112"/>
      <c r="HMB66" s="112"/>
      <c r="HMC66" s="112"/>
      <c r="HMD66" s="112"/>
      <c r="HME66" s="112"/>
      <c r="HMF66" s="112"/>
      <c r="HMG66" s="112"/>
      <c r="HMH66" s="112"/>
      <c r="HMI66" s="112"/>
      <c r="HMJ66" s="112"/>
      <c r="HMK66" s="112"/>
      <c r="HML66" s="112"/>
      <c r="HMM66" s="112"/>
      <c r="HMN66" s="112"/>
      <c r="HMO66" s="112"/>
      <c r="HMP66" s="112"/>
      <c r="HMQ66" s="112"/>
      <c r="HMR66" s="112"/>
      <c r="HMS66" s="112"/>
      <c r="HMT66" s="112"/>
      <c r="HMU66" s="112"/>
      <c r="HMV66" s="112"/>
      <c r="HMW66" s="112"/>
      <c r="HMX66" s="112"/>
      <c r="HMY66" s="112"/>
      <c r="HMZ66" s="112"/>
      <c r="HNA66" s="112"/>
      <c r="HNB66" s="112"/>
      <c r="HNC66" s="112"/>
      <c r="HND66" s="112"/>
      <c r="HNE66" s="112"/>
      <c r="HNF66" s="112"/>
      <c r="HNG66" s="112"/>
      <c r="HNH66" s="112"/>
      <c r="HNI66" s="112"/>
      <c r="HNJ66" s="112"/>
      <c r="HNK66" s="112"/>
      <c r="HNL66" s="112"/>
      <c r="HNM66" s="112"/>
      <c r="HNN66" s="112"/>
      <c r="HNO66" s="112"/>
      <c r="HNP66" s="112"/>
      <c r="HNQ66" s="112"/>
      <c r="HNR66" s="112"/>
      <c r="HNS66" s="112"/>
      <c r="HNT66" s="112"/>
      <c r="HNU66" s="112"/>
      <c r="HNV66" s="112"/>
      <c r="HNW66" s="112"/>
      <c r="HNX66" s="112"/>
      <c r="HNY66" s="112"/>
      <c r="HNZ66" s="112"/>
      <c r="HOA66" s="112"/>
      <c r="HOB66" s="112"/>
      <c r="HOC66" s="112"/>
      <c r="HOD66" s="112"/>
      <c r="HOE66" s="112"/>
      <c r="HOF66" s="112"/>
      <c r="HOG66" s="112"/>
      <c r="HOH66" s="112"/>
      <c r="HOI66" s="112"/>
      <c r="HOJ66" s="112"/>
      <c r="HOK66" s="112"/>
      <c r="HOL66" s="112"/>
      <c r="HOM66" s="112"/>
      <c r="HON66" s="112"/>
      <c r="HOO66" s="112"/>
      <c r="HOP66" s="112"/>
      <c r="HOQ66" s="112"/>
      <c r="HOR66" s="112"/>
      <c r="HOS66" s="112"/>
      <c r="HOT66" s="112"/>
      <c r="HOU66" s="112"/>
      <c r="HOV66" s="112"/>
      <c r="HOW66" s="112"/>
      <c r="HOX66" s="112"/>
      <c r="HOY66" s="112"/>
      <c r="HOZ66" s="112"/>
      <c r="HPA66" s="112"/>
      <c r="HPB66" s="112"/>
      <c r="HPC66" s="112"/>
      <c r="HPD66" s="112"/>
      <c r="HPE66" s="112"/>
      <c r="HPF66" s="112"/>
      <c r="HPG66" s="112"/>
      <c r="HPH66" s="112"/>
      <c r="HPI66" s="112"/>
      <c r="HPJ66" s="112"/>
      <c r="HPK66" s="112"/>
      <c r="HPL66" s="112"/>
      <c r="HPM66" s="112"/>
      <c r="HPN66" s="112"/>
      <c r="HPO66" s="112"/>
      <c r="HPP66" s="112"/>
      <c r="HPQ66" s="112"/>
      <c r="HPR66" s="112"/>
      <c r="HPS66" s="112"/>
      <c r="HPT66" s="112"/>
      <c r="HPU66" s="112"/>
      <c r="HPV66" s="112"/>
      <c r="HPW66" s="112"/>
      <c r="HPX66" s="112"/>
      <c r="HPY66" s="112"/>
      <c r="HPZ66" s="112"/>
      <c r="HQA66" s="112"/>
      <c r="HQB66" s="112"/>
      <c r="HQC66" s="112"/>
      <c r="HQD66" s="112"/>
      <c r="HQE66" s="112"/>
      <c r="HQF66" s="112"/>
      <c r="HQG66" s="112"/>
      <c r="HQH66" s="112"/>
      <c r="HQI66" s="112"/>
      <c r="HQJ66" s="112"/>
      <c r="HQK66" s="112"/>
      <c r="HQL66" s="112"/>
      <c r="HQM66" s="112"/>
      <c r="HQN66" s="112"/>
      <c r="HQO66" s="112"/>
      <c r="HQP66" s="112"/>
      <c r="HQQ66" s="112"/>
      <c r="HQR66" s="112"/>
      <c r="HQS66" s="112"/>
      <c r="HQT66" s="112"/>
      <c r="HQU66" s="112"/>
      <c r="HQV66" s="112"/>
      <c r="HQW66" s="112"/>
      <c r="HQX66" s="112"/>
      <c r="HQY66" s="112"/>
      <c r="HQZ66" s="112"/>
      <c r="HRA66" s="112"/>
      <c r="HRB66" s="112"/>
      <c r="HRC66" s="112"/>
      <c r="HRD66" s="112"/>
      <c r="HRE66" s="112"/>
      <c r="HRF66" s="112"/>
      <c r="HRG66" s="112"/>
      <c r="HRH66" s="112"/>
      <c r="HRI66" s="112"/>
      <c r="HRJ66" s="112"/>
      <c r="HRK66" s="112"/>
      <c r="HRL66" s="112"/>
      <c r="HRM66" s="112"/>
      <c r="HRN66" s="112"/>
      <c r="HRO66" s="112"/>
      <c r="HRP66" s="112"/>
      <c r="HRQ66" s="112"/>
      <c r="HRR66" s="112"/>
      <c r="HRS66" s="112"/>
      <c r="HRT66" s="112"/>
      <c r="HRU66" s="112"/>
      <c r="HRV66" s="112"/>
      <c r="HRW66" s="112"/>
      <c r="HRX66" s="112"/>
      <c r="HRY66" s="112"/>
      <c r="HRZ66" s="112"/>
      <c r="HSA66" s="112"/>
      <c r="HSB66" s="112"/>
      <c r="HSC66" s="112"/>
      <c r="HSD66" s="112"/>
      <c r="HSE66" s="112"/>
      <c r="HSF66" s="112"/>
      <c r="HSG66" s="112"/>
      <c r="HSH66" s="112"/>
      <c r="HSI66" s="112"/>
      <c r="HSJ66" s="112"/>
      <c r="HSK66" s="112"/>
      <c r="HSL66" s="112"/>
      <c r="HSM66" s="112"/>
      <c r="HSN66" s="112"/>
      <c r="HSO66" s="112"/>
      <c r="HSP66" s="112"/>
      <c r="HSQ66" s="112"/>
      <c r="HSR66" s="112"/>
      <c r="HSS66" s="112"/>
      <c r="HST66" s="112"/>
      <c r="HSU66" s="112"/>
      <c r="HSV66" s="112"/>
      <c r="HSW66" s="112"/>
      <c r="HSX66" s="112"/>
      <c r="HSY66" s="112"/>
      <c r="HSZ66" s="112"/>
      <c r="HTA66" s="112"/>
      <c r="HTB66" s="112"/>
      <c r="HTC66" s="112"/>
      <c r="HTD66" s="112"/>
      <c r="HTE66" s="112"/>
      <c r="HTF66" s="112"/>
      <c r="HTG66" s="112"/>
      <c r="HTH66" s="112"/>
      <c r="HTI66" s="112"/>
      <c r="HTJ66" s="112"/>
      <c r="HTK66" s="112"/>
      <c r="HTL66" s="112"/>
      <c r="HTM66" s="112"/>
      <c r="HTN66" s="112"/>
    </row>
    <row r="67" spans="1:5942" s="111" customFormat="1" ht="9.9499999999999993" hidden="1" customHeight="1" x14ac:dyDescent="0.2">
      <c r="A67" s="348" t="s">
        <v>175</v>
      </c>
      <c r="B67" s="307">
        <v>72</v>
      </c>
      <c r="C67" s="307">
        <v>41</v>
      </c>
      <c r="D67" s="339">
        <f t="shared" si="41"/>
        <v>113</v>
      </c>
      <c r="E67" s="75">
        <v>12</v>
      </c>
      <c r="F67" s="75">
        <v>2</v>
      </c>
      <c r="G67" s="339">
        <f t="shared" si="42"/>
        <v>14</v>
      </c>
      <c r="H67" s="251">
        <f t="shared" si="231"/>
        <v>0.16666666666666666</v>
      </c>
      <c r="I67" s="251">
        <f t="shared" si="140"/>
        <v>4.878048780487805E-2</v>
      </c>
      <c r="J67" s="251">
        <f t="shared" si="141"/>
        <v>0.12389380530973451</v>
      </c>
      <c r="K67" s="75">
        <v>66</v>
      </c>
      <c r="L67" s="75">
        <v>24</v>
      </c>
      <c r="M67" s="339">
        <f t="shared" si="5"/>
        <v>90</v>
      </c>
      <c r="N67" s="317">
        <v>13</v>
      </c>
      <c r="O67" s="317">
        <v>2</v>
      </c>
      <c r="P67" s="339">
        <f t="shared" si="6"/>
        <v>15</v>
      </c>
      <c r="Q67" s="251">
        <f t="shared" si="142"/>
        <v>0.19696969696969696</v>
      </c>
      <c r="R67" s="251">
        <f t="shared" si="143"/>
        <v>8.3333333333333329E-2</v>
      </c>
      <c r="S67" s="251">
        <f t="shared" si="144"/>
        <v>0.16666666666666666</v>
      </c>
      <c r="T67" s="75">
        <v>30</v>
      </c>
      <c r="U67" s="75">
        <v>14</v>
      </c>
      <c r="V67" s="339">
        <f t="shared" si="10"/>
        <v>44</v>
      </c>
      <c r="W67" s="317"/>
      <c r="X67" s="317"/>
      <c r="Y67" s="339">
        <f t="shared" si="11"/>
        <v>0</v>
      </c>
      <c r="Z67" s="251">
        <f t="shared" si="145"/>
        <v>0</v>
      </c>
      <c r="AA67" s="251">
        <f t="shared" si="146"/>
        <v>0</v>
      </c>
      <c r="AB67" s="251">
        <f t="shared" si="147"/>
        <v>0</v>
      </c>
      <c r="AC67" s="317"/>
      <c r="AD67" s="317"/>
      <c r="AE67" s="339">
        <f t="shared" si="15"/>
        <v>0</v>
      </c>
      <c r="AF67" s="317"/>
      <c r="AG67" s="317"/>
      <c r="AH67" s="339">
        <f t="shared" si="16"/>
        <v>0</v>
      </c>
      <c r="AI67" s="251" t="e">
        <f t="shared" si="150"/>
        <v>#DIV/0!</v>
      </c>
      <c r="AJ67" s="251" t="e">
        <f t="shared" si="151"/>
        <v>#DIV/0!</v>
      </c>
      <c r="AK67" s="251" t="e">
        <f t="shared" si="152"/>
        <v>#DIV/0!</v>
      </c>
      <c r="AL67" s="339">
        <f t="shared" si="232"/>
        <v>168</v>
      </c>
      <c r="AM67" s="339">
        <f t="shared" si="233"/>
        <v>79</v>
      </c>
      <c r="AN67" s="339">
        <f t="shared" si="234"/>
        <v>247</v>
      </c>
      <c r="AO67" s="339">
        <f t="shared" si="235"/>
        <v>25</v>
      </c>
      <c r="AP67" s="339">
        <f t="shared" si="236"/>
        <v>4</v>
      </c>
      <c r="AQ67" s="339">
        <f t="shared" si="237"/>
        <v>29</v>
      </c>
      <c r="AR67" s="251">
        <f t="shared" si="238"/>
        <v>0.14880952380952381</v>
      </c>
      <c r="AS67" s="251">
        <f t="shared" si="23"/>
        <v>5.0632911392405063E-2</v>
      </c>
      <c r="AT67" s="251">
        <f t="shared" si="24"/>
        <v>0.11740890688259109</v>
      </c>
      <c r="AU67" s="117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  <c r="IS67" s="112"/>
      <c r="IT67" s="112"/>
      <c r="IU67" s="112"/>
      <c r="IV67" s="112"/>
      <c r="IW67" s="112"/>
      <c r="IX67" s="112"/>
      <c r="IY67" s="112"/>
      <c r="IZ67" s="112"/>
      <c r="JA67" s="112"/>
      <c r="JB67" s="112"/>
      <c r="JC67" s="112"/>
      <c r="JD67" s="112"/>
      <c r="JE67" s="112"/>
      <c r="JF67" s="112"/>
      <c r="JG67" s="112"/>
      <c r="JH67" s="112"/>
      <c r="JI67" s="112"/>
      <c r="JJ67" s="112"/>
      <c r="JK67" s="112"/>
      <c r="JL67" s="112"/>
      <c r="JM67" s="112"/>
      <c r="JN67" s="112"/>
      <c r="JO67" s="112"/>
      <c r="JP67" s="112"/>
      <c r="JQ67" s="112"/>
      <c r="JR67" s="112"/>
      <c r="JS67" s="112"/>
      <c r="JT67" s="112"/>
      <c r="JU67" s="112"/>
      <c r="JV67" s="112"/>
      <c r="JW67" s="112"/>
      <c r="JX67" s="112"/>
      <c r="JY67" s="112"/>
      <c r="JZ67" s="112"/>
      <c r="KA67" s="112"/>
      <c r="KB67" s="112"/>
      <c r="KC67" s="112"/>
      <c r="KD67" s="112"/>
      <c r="KE67" s="112"/>
      <c r="KF67" s="112"/>
      <c r="KG67" s="112"/>
      <c r="KH67" s="112"/>
      <c r="KI67" s="112"/>
      <c r="KJ67" s="112"/>
      <c r="KK67" s="112"/>
      <c r="KL67" s="112"/>
      <c r="KM67" s="112"/>
      <c r="KN67" s="112"/>
      <c r="KO67" s="112"/>
      <c r="KP67" s="112"/>
      <c r="KQ67" s="112"/>
      <c r="KR67" s="112"/>
      <c r="KS67" s="112"/>
      <c r="KT67" s="112"/>
      <c r="KU67" s="112"/>
      <c r="KV67" s="112"/>
      <c r="KW67" s="112"/>
      <c r="KX67" s="112"/>
      <c r="KY67" s="112"/>
      <c r="KZ67" s="112"/>
      <c r="LA67" s="112"/>
      <c r="LB67" s="112"/>
      <c r="LC67" s="112"/>
      <c r="LD67" s="112"/>
      <c r="LE67" s="112"/>
      <c r="LF67" s="112"/>
      <c r="LG67" s="112"/>
      <c r="LH67" s="112"/>
      <c r="LI67" s="112"/>
      <c r="LJ67" s="112"/>
      <c r="LK67" s="112"/>
      <c r="LL67" s="112"/>
      <c r="LM67" s="112"/>
      <c r="LN67" s="112"/>
      <c r="LO67" s="112"/>
      <c r="LP67" s="112"/>
      <c r="LQ67" s="112"/>
      <c r="LR67" s="112"/>
      <c r="LS67" s="112"/>
      <c r="LT67" s="112"/>
      <c r="LU67" s="112"/>
      <c r="LV67" s="112"/>
      <c r="LW67" s="112"/>
      <c r="LX67" s="112"/>
      <c r="LY67" s="112"/>
      <c r="LZ67" s="112"/>
      <c r="MA67" s="112"/>
      <c r="MB67" s="112"/>
      <c r="MC67" s="112"/>
      <c r="MD67" s="112"/>
      <c r="ME67" s="112"/>
      <c r="MF67" s="112"/>
      <c r="MG67" s="112"/>
      <c r="MH67" s="112"/>
      <c r="MI67" s="112"/>
      <c r="MJ67" s="112"/>
      <c r="MK67" s="112"/>
      <c r="ML67" s="112"/>
      <c r="MM67" s="112"/>
      <c r="MN67" s="112"/>
      <c r="MO67" s="112"/>
      <c r="MP67" s="112"/>
      <c r="MQ67" s="112"/>
      <c r="MR67" s="112"/>
      <c r="MS67" s="112"/>
      <c r="MT67" s="112"/>
      <c r="MU67" s="112"/>
      <c r="MV67" s="112"/>
      <c r="MW67" s="112"/>
      <c r="MX67" s="112"/>
      <c r="MY67" s="112"/>
      <c r="MZ67" s="112"/>
      <c r="NA67" s="112"/>
      <c r="NB67" s="112"/>
      <c r="NC67" s="112"/>
      <c r="ND67" s="112"/>
      <c r="NE67" s="112"/>
      <c r="NF67" s="112"/>
      <c r="NG67" s="112"/>
      <c r="NH67" s="112"/>
      <c r="NI67" s="112"/>
      <c r="NJ67" s="112"/>
      <c r="NK67" s="112"/>
      <c r="NL67" s="112"/>
      <c r="NM67" s="112"/>
      <c r="NN67" s="112"/>
      <c r="NO67" s="112"/>
      <c r="NP67" s="112"/>
      <c r="NQ67" s="112"/>
      <c r="NR67" s="112"/>
      <c r="NS67" s="112"/>
      <c r="NT67" s="112"/>
      <c r="NU67" s="112"/>
      <c r="NV67" s="112"/>
      <c r="NW67" s="112"/>
      <c r="NX67" s="112"/>
      <c r="NY67" s="112"/>
      <c r="NZ67" s="112"/>
      <c r="OA67" s="112"/>
      <c r="OB67" s="112"/>
      <c r="OC67" s="112"/>
      <c r="OD67" s="112"/>
      <c r="OE67" s="112"/>
      <c r="OF67" s="112"/>
      <c r="OG67" s="112"/>
      <c r="OH67" s="112"/>
      <c r="OI67" s="112"/>
      <c r="OJ67" s="112"/>
      <c r="OK67" s="112"/>
      <c r="OL67" s="112"/>
      <c r="OM67" s="112"/>
      <c r="ON67" s="112"/>
      <c r="OO67" s="112"/>
      <c r="OP67" s="112"/>
      <c r="OQ67" s="112"/>
      <c r="OR67" s="112"/>
      <c r="OS67" s="112"/>
      <c r="OT67" s="112"/>
      <c r="OU67" s="112"/>
      <c r="OV67" s="112"/>
      <c r="OW67" s="112"/>
      <c r="OX67" s="112"/>
      <c r="OY67" s="112"/>
      <c r="OZ67" s="112"/>
      <c r="PA67" s="112"/>
      <c r="PB67" s="112"/>
      <c r="PC67" s="112"/>
      <c r="PD67" s="112"/>
      <c r="PE67" s="112"/>
      <c r="PF67" s="112"/>
      <c r="PG67" s="112"/>
      <c r="PH67" s="112"/>
      <c r="PI67" s="112"/>
      <c r="PJ67" s="112"/>
      <c r="PK67" s="112"/>
      <c r="PL67" s="112"/>
      <c r="PM67" s="112"/>
      <c r="PN67" s="112"/>
      <c r="PO67" s="112"/>
      <c r="PP67" s="112"/>
      <c r="PQ67" s="112"/>
      <c r="PR67" s="112"/>
      <c r="PS67" s="112"/>
      <c r="PT67" s="112"/>
      <c r="PU67" s="112"/>
      <c r="PV67" s="112"/>
      <c r="PW67" s="112"/>
      <c r="PX67" s="112"/>
      <c r="PY67" s="112"/>
      <c r="PZ67" s="112"/>
      <c r="QA67" s="112"/>
      <c r="QB67" s="112"/>
      <c r="QC67" s="112"/>
      <c r="QD67" s="112"/>
      <c r="QE67" s="112"/>
      <c r="QF67" s="112"/>
      <c r="QG67" s="112"/>
      <c r="QH67" s="112"/>
      <c r="QI67" s="112"/>
      <c r="QJ67" s="112"/>
      <c r="QK67" s="112"/>
      <c r="QL67" s="112"/>
      <c r="QM67" s="112"/>
      <c r="QN67" s="112"/>
      <c r="QO67" s="112"/>
      <c r="QP67" s="112"/>
      <c r="QQ67" s="112"/>
      <c r="QR67" s="112"/>
      <c r="QS67" s="112"/>
      <c r="QT67" s="112"/>
      <c r="QU67" s="112"/>
      <c r="QV67" s="112"/>
      <c r="QW67" s="112"/>
      <c r="QX67" s="112"/>
      <c r="QY67" s="112"/>
      <c r="QZ67" s="112"/>
      <c r="RA67" s="112"/>
      <c r="RB67" s="112"/>
      <c r="RC67" s="112"/>
      <c r="RD67" s="112"/>
      <c r="RE67" s="112"/>
      <c r="RF67" s="112"/>
      <c r="RG67" s="112"/>
      <c r="RH67" s="112"/>
      <c r="RI67" s="112"/>
      <c r="RJ67" s="112"/>
      <c r="RK67" s="112"/>
      <c r="RL67" s="112"/>
      <c r="RM67" s="112"/>
      <c r="RN67" s="112"/>
      <c r="RO67" s="112"/>
      <c r="RP67" s="112"/>
      <c r="RQ67" s="112"/>
      <c r="RR67" s="112"/>
      <c r="RS67" s="112"/>
      <c r="RT67" s="112"/>
      <c r="RU67" s="112"/>
      <c r="RV67" s="112"/>
      <c r="RW67" s="112"/>
      <c r="RX67" s="112"/>
      <c r="RY67" s="112"/>
      <c r="RZ67" s="112"/>
      <c r="SA67" s="112"/>
      <c r="SB67" s="112"/>
      <c r="SC67" s="112"/>
      <c r="SD67" s="112"/>
      <c r="SE67" s="112"/>
      <c r="SF67" s="112"/>
      <c r="SG67" s="112"/>
      <c r="SH67" s="112"/>
      <c r="SI67" s="112"/>
      <c r="SJ67" s="112"/>
      <c r="SK67" s="112"/>
      <c r="SL67" s="112"/>
      <c r="SM67" s="112"/>
      <c r="SN67" s="112"/>
      <c r="SO67" s="112"/>
      <c r="SP67" s="112"/>
      <c r="SQ67" s="112"/>
      <c r="SR67" s="112"/>
      <c r="SS67" s="112"/>
      <c r="ST67" s="112"/>
      <c r="SU67" s="112"/>
      <c r="SV67" s="112"/>
      <c r="SW67" s="112"/>
      <c r="SX67" s="112"/>
      <c r="SY67" s="112"/>
      <c r="SZ67" s="112"/>
      <c r="TA67" s="112"/>
      <c r="TB67" s="112"/>
      <c r="TC67" s="112"/>
      <c r="TD67" s="112"/>
      <c r="TE67" s="112"/>
      <c r="TF67" s="112"/>
      <c r="TG67" s="112"/>
      <c r="TH67" s="112"/>
      <c r="TI67" s="112"/>
      <c r="TJ67" s="112"/>
      <c r="TK67" s="112"/>
      <c r="TL67" s="112"/>
      <c r="TM67" s="112"/>
      <c r="TN67" s="112"/>
      <c r="TO67" s="112"/>
      <c r="TP67" s="112"/>
      <c r="TQ67" s="112"/>
      <c r="TR67" s="112"/>
      <c r="TS67" s="112"/>
      <c r="TT67" s="112"/>
      <c r="TU67" s="112"/>
      <c r="TV67" s="112"/>
      <c r="TW67" s="112"/>
      <c r="TX67" s="112"/>
      <c r="TY67" s="112"/>
      <c r="TZ67" s="112"/>
      <c r="UA67" s="112"/>
      <c r="UB67" s="112"/>
      <c r="UC67" s="112"/>
      <c r="UD67" s="112"/>
      <c r="UE67" s="112"/>
      <c r="UF67" s="112"/>
      <c r="UG67" s="112"/>
      <c r="UH67" s="112"/>
      <c r="UI67" s="112"/>
      <c r="UJ67" s="112"/>
      <c r="UK67" s="112"/>
      <c r="UL67" s="112"/>
      <c r="UM67" s="112"/>
      <c r="UN67" s="112"/>
      <c r="UO67" s="112"/>
      <c r="UP67" s="112"/>
      <c r="UQ67" s="112"/>
      <c r="UR67" s="112"/>
      <c r="US67" s="112"/>
      <c r="UT67" s="112"/>
      <c r="UU67" s="112"/>
      <c r="UV67" s="112"/>
      <c r="UW67" s="112"/>
      <c r="UX67" s="112"/>
      <c r="UY67" s="112"/>
      <c r="UZ67" s="112"/>
      <c r="VA67" s="112"/>
      <c r="VB67" s="112"/>
      <c r="VC67" s="112"/>
      <c r="VD67" s="112"/>
      <c r="VE67" s="112"/>
      <c r="VF67" s="112"/>
      <c r="VG67" s="112"/>
      <c r="VH67" s="112"/>
      <c r="VI67" s="112"/>
      <c r="VJ67" s="112"/>
      <c r="VK67" s="112"/>
      <c r="VL67" s="112"/>
      <c r="VM67" s="112"/>
      <c r="VN67" s="112"/>
      <c r="VO67" s="112"/>
      <c r="VP67" s="112"/>
      <c r="VQ67" s="112"/>
      <c r="VR67" s="112"/>
      <c r="VS67" s="112"/>
      <c r="VT67" s="112"/>
      <c r="VU67" s="112"/>
      <c r="VV67" s="112"/>
      <c r="VW67" s="112"/>
      <c r="VX67" s="112"/>
      <c r="VY67" s="112"/>
      <c r="VZ67" s="112"/>
      <c r="WA67" s="112"/>
      <c r="WB67" s="112"/>
      <c r="WC67" s="112"/>
      <c r="WD67" s="112"/>
      <c r="WE67" s="112"/>
      <c r="WF67" s="112"/>
      <c r="WG67" s="112"/>
      <c r="WH67" s="112"/>
      <c r="WI67" s="112"/>
      <c r="WJ67" s="112"/>
      <c r="WK67" s="112"/>
      <c r="WL67" s="112"/>
      <c r="WM67" s="112"/>
      <c r="WN67" s="112"/>
      <c r="WO67" s="112"/>
      <c r="WP67" s="112"/>
      <c r="WQ67" s="112"/>
      <c r="WR67" s="112"/>
      <c r="WS67" s="112"/>
      <c r="WT67" s="112"/>
      <c r="WU67" s="112"/>
      <c r="WV67" s="112"/>
      <c r="WW67" s="112"/>
      <c r="WX67" s="112"/>
      <c r="WY67" s="112"/>
      <c r="WZ67" s="112"/>
      <c r="XA67" s="112"/>
      <c r="XB67" s="112"/>
      <c r="XC67" s="112"/>
      <c r="XD67" s="112"/>
      <c r="XE67" s="112"/>
      <c r="XF67" s="112"/>
      <c r="XG67" s="112"/>
      <c r="XH67" s="112"/>
      <c r="XI67" s="112"/>
      <c r="XJ67" s="112"/>
      <c r="XK67" s="112"/>
      <c r="XL67" s="112"/>
      <c r="XM67" s="112"/>
      <c r="XN67" s="112"/>
      <c r="XO67" s="112"/>
      <c r="XP67" s="112"/>
      <c r="XQ67" s="112"/>
      <c r="XR67" s="112"/>
      <c r="XS67" s="112"/>
      <c r="XT67" s="112"/>
      <c r="XU67" s="112"/>
      <c r="XV67" s="112"/>
      <c r="XW67" s="112"/>
      <c r="XX67" s="112"/>
      <c r="XY67" s="112"/>
      <c r="XZ67" s="112"/>
      <c r="YA67" s="112"/>
      <c r="YB67" s="112"/>
      <c r="YC67" s="112"/>
      <c r="YD67" s="112"/>
      <c r="YE67" s="112"/>
      <c r="YF67" s="112"/>
      <c r="YG67" s="112"/>
      <c r="YH67" s="112"/>
      <c r="YI67" s="112"/>
      <c r="YJ67" s="112"/>
      <c r="YK67" s="112"/>
      <c r="YL67" s="112"/>
      <c r="YM67" s="112"/>
      <c r="YN67" s="112"/>
      <c r="YO67" s="112"/>
      <c r="YP67" s="112"/>
      <c r="YQ67" s="112"/>
      <c r="YR67" s="112"/>
      <c r="YS67" s="112"/>
      <c r="YT67" s="112"/>
      <c r="YU67" s="112"/>
      <c r="YV67" s="112"/>
      <c r="YW67" s="112"/>
      <c r="YX67" s="112"/>
      <c r="YY67" s="112"/>
      <c r="YZ67" s="112"/>
      <c r="ZA67" s="112"/>
      <c r="ZB67" s="112"/>
      <c r="ZC67" s="112"/>
      <c r="ZD67" s="112"/>
      <c r="ZE67" s="112"/>
      <c r="ZF67" s="112"/>
      <c r="ZG67" s="112"/>
      <c r="ZH67" s="112"/>
      <c r="ZI67" s="112"/>
      <c r="ZJ67" s="112"/>
      <c r="ZK67" s="112"/>
      <c r="ZL67" s="112"/>
      <c r="ZM67" s="112"/>
      <c r="ZN67" s="112"/>
      <c r="ZO67" s="112"/>
      <c r="ZP67" s="112"/>
      <c r="ZQ67" s="112"/>
      <c r="ZR67" s="112"/>
      <c r="ZS67" s="112"/>
      <c r="ZT67" s="112"/>
      <c r="ZU67" s="112"/>
      <c r="ZV67" s="112"/>
      <c r="ZW67" s="112"/>
      <c r="ZX67" s="112"/>
      <c r="ZY67" s="112"/>
      <c r="ZZ67" s="112"/>
      <c r="AAA67" s="112"/>
      <c r="AAB67" s="112"/>
      <c r="AAC67" s="112"/>
      <c r="AAD67" s="112"/>
      <c r="AAE67" s="112"/>
      <c r="AAF67" s="112"/>
      <c r="AAG67" s="112"/>
      <c r="AAH67" s="112"/>
      <c r="AAI67" s="112"/>
      <c r="AAJ67" s="112"/>
      <c r="AAK67" s="112"/>
      <c r="AAL67" s="112"/>
      <c r="AAM67" s="112"/>
      <c r="AAN67" s="112"/>
      <c r="AAO67" s="112"/>
      <c r="AAP67" s="112"/>
      <c r="AAQ67" s="112"/>
      <c r="AAR67" s="112"/>
      <c r="AAS67" s="112"/>
      <c r="AAT67" s="112"/>
      <c r="AAU67" s="112"/>
      <c r="AAV67" s="112"/>
      <c r="AAW67" s="112"/>
      <c r="AAX67" s="112"/>
      <c r="AAY67" s="112"/>
      <c r="AAZ67" s="112"/>
      <c r="ABA67" s="112"/>
      <c r="ABB67" s="112"/>
      <c r="ABC67" s="112"/>
      <c r="ABD67" s="112"/>
      <c r="ABE67" s="112"/>
      <c r="ABF67" s="112"/>
      <c r="ABG67" s="112"/>
      <c r="ABH67" s="112"/>
      <c r="ABI67" s="112"/>
      <c r="ABJ67" s="112"/>
      <c r="ABK67" s="112"/>
      <c r="ABL67" s="112"/>
      <c r="ABM67" s="112"/>
      <c r="ABN67" s="112"/>
      <c r="ABO67" s="112"/>
      <c r="ABP67" s="112"/>
      <c r="ABQ67" s="112"/>
      <c r="ABR67" s="112"/>
      <c r="ABS67" s="112"/>
      <c r="ABT67" s="112"/>
      <c r="ABU67" s="112"/>
      <c r="ABV67" s="112"/>
      <c r="ABW67" s="112"/>
      <c r="ABX67" s="112"/>
      <c r="ABY67" s="112"/>
      <c r="ABZ67" s="112"/>
      <c r="ACA67" s="112"/>
      <c r="ACB67" s="112"/>
      <c r="ACC67" s="112"/>
      <c r="ACD67" s="112"/>
      <c r="ACE67" s="112"/>
      <c r="ACF67" s="112"/>
      <c r="ACG67" s="112"/>
      <c r="ACH67" s="112"/>
      <c r="ACI67" s="112"/>
      <c r="ACJ67" s="112"/>
      <c r="ACK67" s="112"/>
      <c r="ACL67" s="112"/>
      <c r="ACM67" s="112"/>
      <c r="ACN67" s="112"/>
      <c r="ACO67" s="112"/>
      <c r="ACP67" s="112"/>
      <c r="ACQ67" s="112"/>
      <c r="ACR67" s="112"/>
      <c r="ACS67" s="112"/>
      <c r="ACT67" s="112"/>
      <c r="ACU67" s="112"/>
      <c r="ACV67" s="112"/>
      <c r="ACW67" s="112"/>
      <c r="ACX67" s="112"/>
      <c r="ACY67" s="112"/>
      <c r="ACZ67" s="112"/>
      <c r="ADA67" s="112"/>
      <c r="ADB67" s="112"/>
      <c r="ADC67" s="112"/>
      <c r="ADD67" s="112"/>
      <c r="ADE67" s="112"/>
      <c r="ADF67" s="112"/>
      <c r="ADG67" s="112"/>
      <c r="ADH67" s="112"/>
      <c r="ADI67" s="112"/>
      <c r="ADJ67" s="112"/>
      <c r="ADK67" s="112"/>
      <c r="ADL67" s="112"/>
      <c r="ADM67" s="112"/>
      <c r="ADN67" s="112"/>
      <c r="ADO67" s="112"/>
      <c r="ADP67" s="112"/>
      <c r="ADQ67" s="112"/>
      <c r="ADR67" s="112"/>
      <c r="ADS67" s="112"/>
      <c r="ADT67" s="112"/>
      <c r="ADU67" s="112"/>
      <c r="ADV67" s="112"/>
      <c r="ADW67" s="112"/>
      <c r="ADX67" s="112"/>
      <c r="ADY67" s="112"/>
      <c r="ADZ67" s="112"/>
      <c r="AEA67" s="112"/>
      <c r="AEB67" s="112"/>
      <c r="AEC67" s="112"/>
      <c r="AED67" s="112"/>
      <c r="AEE67" s="112"/>
      <c r="AEF67" s="112"/>
      <c r="AEG67" s="112"/>
      <c r="AEH67" s="112"/>
      <c r="AEI67" s="112"/>
      <c r="AEJ67" s="112"/>
      <c r="AEK67" s="112"/>
      <c r="AEL67" s="112"/>
      <c r="AEM67" s="112"/>
      <c r="AEN67" s="112"/>
      <c r="AEO67" s="112"/>
      <c r="AEP67" s="112"/>
      <c r="AEQ67" s="112"/>
      <c r="AER67" s="112"/>
      <c r="AES67" s="112"/>
      <c r="AET67" s="112"/>
      <c r="AEU67" s="112"/>
      <c r="AEV67" s="112"/>
      <c r="AEW67" s="112"/>
      <c r="AEX67" s="112"/>
      <c r="AEY67" s="112"/>
      <c r="AEZ67" s="112"/>
      <c r="AFA67" s="112"/>
      <c r="AFB67" s="112"/>
      <c r="AFC67" s="112"/>
      <c r="AFD67" s="112"/>
      <c r="AFE67" s="112"/>
      <c r="AFF67" s="112"/>
      <c r="AFG67" s="112"/>
      <c r="AFH67" s="112"/>
      <c r="AFI67" s="112"/>
      <c r="AFJ67" s="112"/>
      <c r="AFK67" s="112"/>
      <c r="AFL67" s="112"/>
      <c r="AFM67" s="112"/>
      <c r="AFN67" s="112"/>
      <c r="AFO67" s="112"/>
      <c r="AFP67" s="112"/>
      <c r="AFQ67" s="112"/>
      <c r="AFR67" s="112"/>
      <c r="AFS67" s="112"/>
      <c r="AFT67" s="112"/>
      <c r="AFU67" s="112"/>
      <c r="AFV67" s="112"/>
      <c r="AFW67" s="112"/>
      <c r="AFX67" s="112"/>
      <c r="AFY67" s="112"/>
      <c r="AFZ67" s="112"/>
      <c r="AGA67" s="112"/>
      <c r="AGB67" s="112"/>
      <c r="AGC67" s="112"/>
      <c r="AGD67" s="112"/>
      <c r="AGE67" s="112"/>
      <c r="AGF67" s="112"/>
      <c r="AGG67" s="112"/>
      <c r="AGH67" s="112"/>
      <c r="AGI67" s="112"/>
      <c r="AGJ67" s="112"/>
      <c r="AGK67" s="112"/>
      <c r="AGL67" s="112"/>
      <c r="AGM67" s="112"/>
      <c r="AGN67" s="112"/>
      <c r="AGO67" s="112"/>
      <c r="AGP67" s="112"/>
      <c r="AGQ67" s="112"/>
      <c r="AGR67" s="112"/>
      <c r="AGS67" s="112"/>
      <c r="AGT67" s="112"/>
      <c r="AGU67" s="112"/>
      <c r="AGV67" s="112"/>
      <c r="AGW67" s="112"/>
      <c r="AGX67" s="112"/>
      <c r="AGY67" s="112"/>
      <c r="AGZ67" s="112"/>
      <c r="AHA67" s="112"/>
      <c r="AHB67" s="112"/>
      <c r="AHC67" s="112"/>
      <c r="AHD67" s="112"/>
      <c r="AHE67" s="112"/>
      <c r="AHF67" s="112"/>
      <c r="AHG67" s="112"/>
      <c r="AHH67" s="112"/>
      <c r="AHI67" s="112"/>
      <c r="AHJ67" s="112"/>
      <c r="AHK67" s="112"/>
      <c r="AHL67" s="112"/>
      <c r="AHM67" s="112"/>
      <c r="AHN67" s="112"/>
      <c r="AHO67" s="112"/>
      <c r="AHP67" s="112"/>
      <c r="AHQ67" s="112"/>
      <c r="AHR67" s="112"/>
      <c r="AHS67" s="112"/>
      <c r="AHT67" s="112"/>
      <c r="AHU67" s="112"/>
      <c r="AHV67" s="112"/>
      <c r="AHW67" s="112"/>
      <c r="AHX67" s="112"/>
      <c r="AHY67" s="112"/>
      <c r="AHZ67" s="112"/>
      <c r="AIA67" s="112"/>
      <c r="AIB67" s="112"/>
      <c r="AIC67" s="112"/>
      <c r="AID67" s="112"/>
      <c r="AIE67" s="112"/>
      <c r="AIF67" s="112"/>
      <c r="AIG67" s="112"/>
      <c r="AIH67" s="112"/>
      <c r="AII67" s="112"/>
      <c r="AIJ67" s="112"/>
      <c r="AIK67" s="112"/>
      <c r="AIL67" s="112"/>
      <c r="AIM67" s="112"/>
      <c r="AIN67" s="112"/>
      <c r="AIO67" s="112"/>
      <c r="AIP67" s="112"/>
      <c r="AIQ67" s="112"/>
      <c r="AIR67" s="112"/>
      <c r="AIS67" s="112"/>
      <c r="AIT67" s="112"/>
      <c r="AIU67" s="112"/>
      <c r="AIV67" s="112"/>
      <c r="AIW67" s="112"/>
      <c r="AIX67" s="112"/>
      <c r="AIY67" s="112"/>
      <c r="AIZ67" s="112"/>
      <c r="AJA67" s="112"/>
      <c r="AJB67" s="112"/>
      <c r="AJC67" s="112"/>
      <c r="AJD67" s="112"/>
      <c r="AJE67" s="112"/>
      <c r="AJF67" s="112"/>
      <c r="AJG67" s="112"/>
      <c r="AJH67" s="112"/>
      <c r="AJI67" s="112"/>
      <c r="AJJ67" s="112"/>
      <c r="AJK67" s="112"/>
      <c r="AJL67" s="112"/>
      <c r="AJM67" s="112"/>
      <c r="AJN67" s="112"/>
      <c r="AJO67" s="112"/>
      <c r="AJP67" s="112"/>
      <c r="AJQ67" s="112"/>
      <c r="AJR67" s="112"/>
      <c r="AJS67" s="112"/>
      <c r="AJT67" s="112"/>
      <c r="AJU67" s="112"/>
      <c r="AJV67" s="112"/>
      <c r="AJW67" s="112"/>
      <c r="AJX67" s="112"/>
      <c r="AJY67" s="112"/>
      <c r="AJZ67" s="112"/>
      <c r="AKA67" s="112"/>
      <c r="AKB67" s="112"/>
      <c r="AKC67" s="112"/>
      <c r="AKD67" s="112"/>
      <c r="AKE67" s="112"/>
      <c r="AKF67" s="112"/>
      <c r="AKG67" s="112"/>
      <c r="AKH67" s="112"/>
      <c r="AKI67" s="112"/>
      <c r="AKJ67" s="112"/>
      <c r="AKK67" s="112"/>
      <c r="AKL67" s="112"/>
      <c r="AKM67" s="112"/>
      <c r="AKN67" s="112"/>
      <c r="AKO67" s="112"/>
      <c r="AKP67" s="112"/>
      <c r="AKQ67" s="112"/>
      <c r="AKR67" s="112"/>
      <c r="AKS67" s="112"/>
      <c r="AKT67" s="112"/>
      <c r="AKU67" s="112"/>
      <c r="AKV67" s="112"/>
      <c r="AKW67" s="112"/>
      <c r="AKX67" s="112"/>
      <c r="AKY67" s="112"/>
      <c r="AKZ67" s="112"/>
      <c r="ALA67" s="112"/>
      <c r="ALB67" s="112"/>
      <c r="ALC67" s="112"/>
      <c r="ALD67" s="112"/>
      <c r="ALE67" s="112"/>
      <c r="ALF67" s="112"/>
      <c r="ALG67" s="112"/>
      <c r="ALH67" s="112"/>
      <c r="ALI67" s="112"/>
      <c r="ALJ67" s="112"/>
      <c r="ALK67" s="112"/>
      <c r="ALL67" s="112"/>
      <c r="ALM67" s="112"/>
      <c r="ALN67" s="112"/>
      <c r="ALO67" s="112"/>
      <c r="ALP67" s="112"/>
      <c r="ALQ67" s="112"/>
      <c r="ALR67" s="112"/>
      <c r="ALS67" s="112"/>
      <c r="ALT67" s="112"/>
      <c r="ALU67" s="112"/>
      <c r="ALV67" s="112"/>
      <c r="ALW67" s="112"/>
      <c r="ALX67" s="112"/>
      <c r="ALY67" s="112"/>
      <c r="ALZ67" s="112"/>
      <c r="AMA67" s="112"/>
      <c r="AMB67" s="112"/>
      <c r="AMC67" s="112"/>
      <c r="AMD67" s="112"/>
      <c r="AME67" s="112"/>
      <c r="AMF67" s="112"/>
      <c r="AMG67" s="112"/>
      <c r="AMH67" s="112"/>
      <c r="AMI67" s="112"/>
      <c r="AMJ67" s="112"/>
      <c r="AMK67" s="112"/>
      <c r="AML67" s="112"/>
      <c r="AMM67" s="112"/>
      <c r="AMN67" s="112"/>
      <c r="AMO67" s="112"/>
      <c r="AMP67" s="112"/>
      <c r="AMQ67" s="112"/>
      <c r="AMR67" s="112"/>
      <c r="AMS67" s="112"/>
      <c r="AMT67" s="112"/>
      <c r="AMU67" s="112"/>
      <c r="AMV67" s="112"/>
      <c r="AMW67" s="112"/>
      <c r="AMX67" s="112"/>
      <c r="AMY67" s="112"/>
      <c r="AMZ67" s="112"/>
      <c r="ANA67" s="112"/>
      <c r="ANB67" s="112"/>
      <c r="ANC67" s="112"/>
      <c r="AND67" s="112"/>
      <c r="ANE67" s="112"/>
      <c r="ANF67" s="112"/>
      <c r="ANG67" s="112"/>
      <c r="ANH67" s="112"/>
      <c r="ANI67" s="112"/>
      <c r="ANJ67" s="112"/>
      <c r="ANK67" s="112"/>
      <c r="ANL67" s="112"/>
      <c r="ANM67" s="112"/>
      <c r="ANN67" s="112"/>
      <c r="ANO67" s="112"/>
      <c r="ANP67" s="112"/>
      <c r="ANQ67" s="112"/>
      <c r="ANR67" s="112"/>
      <c r="ANS67" s="112"/>
      <c r="ANT67" s="112"/>
      <c r="ANU67" s="112"/>
      <c r="ANV67" s="112"/>
      <c r="ANW67" s="112"/>
      <c r="ANX67" s="112"/>
      <c r="ANY67" s="112"/>
      <c r="ANZ67" s="112"/>
      <c r="AOA67" s="112"/>
      <c r="AOB67" s="112"/>
      <c r="AOC67" s="112"/>
      <c r="AOD67" s="112"/>
      <c r="AOE67" s="112"/>
      <c r="AOF67" s="112"/>
      <c r="AOG67" s="112"/>
      <c r="AOH67" s="112"/>
      <c r="AOI67" s="112"/>
      <c r="AOJ67" s="112"/>
      <c r="AOK67" s="112"/>
      <c r="AOL67" s="112"/>
      <c r="AOM67" s="112"/>
      <c r="AON67" s="112"/>
      <c r="AOO67" s="112"/>
      <c r="AOP67" s="112"/>
      <c r="AOQ67" s="112"/>
      <c r="AOR67" s="112"/>
      <c r="AOS67" s="112"/>
      <c r="AOT67" s="112"/>
      <c r="AOU67" s="112"/>
      <c r="AOV67" s="112"/>
      <c r="AOW67" s="112"/>
      <c r="AOX67" s="112"/>
      <c r="AOY67" s="112"/>
      <c r="AOZ67" s="112"/>
      <c r="APA67" s="112"/>
      <c r="APB67" s="112"/>
      <c r="APC67" s="112"/>
      <c r="APD67" s="112"/>
      <c r="APE67" s="112"/>
      <c r="APF67" s="112"/>
      <c r="APG67" s="112"/>
      <c r="APH67" s="112"/>
      <c r="API67" s="112"/>
      <c r="APJ67" s="112"/>
      <c r="APK67" s="112"/>
      <c r="APL67" s="112"/>
      <c r="APM67" s="112"/>
      <c r="APN67" s="112"/>
      <c r="APO67" s="112"/>
      <c r="APP67" s="112"/>
      <c r="APQ67" s="112"/>
      <c r="APR67" s="112"/>
      <c r="APS67" s="112"/>
      <c r="APT67" s="112"/>
      <c r="APU67" s="112"/>
      <c r="APV67" s="112"/>
      <c r="APW67" s="112"/>
      <c r="APX67" s="112"/>
      <c r="APY67" s="112"/>
      <c r="APZ67" s="112"/>
      <c r="AQA67" s="112"/>
      <c r="AQB67" s="112"/>
      <c r="AQC67" s="112"/>
      <c r="AQD67" s="112"/>
      <c r="AQE67" s="112"/>
      <c r="AQF67" s="112"/>
      <c r="AQG67" s="112"/>
      <c r="AQH67" s="112"/>
      <c r="AQI67" s="112"/>
      <c r="AQJ67" s="112"/>
      <c r="AQK67" s="112"/>
      <c r="AQL67" s="112"/>
      <c r="AQM67" s="112"/>
      <c r="AQN67" s="112"/>
      <c r="AQO67" s="112"/>
      <c r="AQP67" s="112"/>
      <c r="AQQ67" s="112"/>
      <c r="AQR67" s="112"/>
      <c r="AQS67" s="112"/>
      <c r="AQT67" s="112"/>
      <c r="AQU67" s="112"/>
      <c r="AQV67" s="112"/>
      <c r="AQW67" s="112"/>
      <c r="AQX67" s="112"/>
      <c r="AQY67" s="112"/>
      <c r="AQZ67" s="112"/>
      <c r="ARA67" s="112"/>
      <c r="ARB67" s="112"/>
      <c r="ARC67" s="112"/>
      <c r="ARD67" s="112"/>
      <c r="ARE67" s="112"/>
      <c r="ARF67" s="112"/>
      <c r="ARG67" s="112"/>
      <c r="ARH67" s="112"/>
      <c r="ARI67" s="112"/>
      <c r="ARJ67" s="112"/>
      <c r="ARK67" s="112"/>
      <c r="ARL67" s="112"/>
      <c r="ARM67" s="112"/>
      <c r="ARN67" s="112"/>
      <c r="ARO67" s="112"/>
      <c r="ARP67" s="112"/>
      <c r="ARQ67" s="112"/>
      <c r="ARR67" s="112"/>
      <c r="ARS67" s="112"/>
      <c r="ART67" s="112"/>
      <c r="ARU67" s="112"/>
      <c r="ARV67" s="112"/>
      <c r="ARW67" s="112"/>
      <c r="ARX67" s="112"/>
      <c r="ARY67" s="112"/>
      <c r="ARZ67" s="112"/>
      <c r="ASA67" s="112"/>
      <c r="ASB67" s="112"/>
      <c r="ASC67" s="112"/>
      <c r="ASD67" s="112"/>
      <c r="ASE67" s="112"/>
      <c r="ASF67" s="112"/>
      <c r="ASG67" s="112"/>
      <c r="ASH67" s="112"/>
      <c r="ASI67" s="112"/>
      <c r="ASJ67" s="112"/>
      <c r="ASK67" s="112"/>
      <c r="ASL67" s="112"/>
      <c r="ASM67" s="112"/>
      <c r="ASN67" s="112"/>
      <c r="ASO67" s="112"/>
      <c r="ASP67" s="112"/>
      <c r="ASQ67" s="112"/>
      <c r="ASR67" s="112"/>
      <c r="ASS67" s="112"/>
      <c r="AST67" s="112"/>
      <c r="ASU67" s="112"/>
      <c r="ASV67" s="112"/>
      <c r="ASW67" s="112"/>
      <c r="ASX67" s="112"/>
      <c r="ASY67" s="112"/>
      <c r="ASZ67" s="112"/>
      <c r="ATA67" s="112"/>
      <c r="ATB67" s="112"/>
      <c r="ATC67" s="112"/>
      <c r="ATD67" s="112"/>
      <c r="ATE67" s="112"/>
      <c r="ATF67" s="112"/>
      <c r="ATG67" s="112"/>
      <c r="ATH67" s="112"/>
      <c r="ATI67" s="112"/>
      <c r="ATJ67" s="112"/>
      <c r="ATK67" s="112"/>
      <c r="ATL67" s="112"/>
      <c r="ATM67" s="112"/>
      <c r="ATN67" s="112"/>
      <c r="ATO67" s="112"/>
      <c r="ATP67" s="112"/>
      <c r="ATQ67" s="112"/>
      <c r="ATR67" s="112"/>
      <c r="ATS67" s="112"/>
      <c r="ATT67" s="112"/>
      <c r="ATU67" s="112"/>
      <c r="ATV67" s="112"/>
      <c r="ATW67" s="112"/>
      <c r="ATX67" s="112"/>
      <c r="ATY67" s="112"/>
      <c r="ATZ67" s="112"/>
      <c r="AUA67" s="112"/>
      <c r="AUB67" s="112"/>
      <c r="AUC67" s="112"/>
      <c r="AUD67" s="112"/>
      <c r="AUE67" s="112"/>
      <c r="AUF67" s="112"/>
      <c r="AUG67" s="112"/>
      <c r="AUH67" s="112"/>
      <c r="AUI67" s="112"/>
      <c r="AUJ67" s="112"/>
      <c r="AUK67" s="112"/>
      <c r="AUL67" s="112"/>
      <c r="AUM67" s="112"/>
      <c r="AUN67" s="112"/>
      <c r="AUO67" s="112"/>
      <c r="AUP67" s="112"/>
      <c r="AUQ67" s="112"/>
      <c r="AUR67" s="112"/>
      <c r="AUS67" s="112"/>
      <c r="AUT67" s="112"/>
      <c r="AUU67" s="112"/>
      <c r="AUV67" s="112"/>
      <c r="AUW67" s="112"/>
      <c r="AUX67" s="112"/>
      <c r="AUY67" s="112"/>
      <c r="AUZ67" s="112"/>
      <c r="AVA67" s="112"/>
      <c r="AVB67" s="112"/>
      <c r="AVC67" s="112"/>
      <c r="AVD67" s="112"/>
      <c r="AVE67" s="112"/>
      <c r="AVF67" s="112"/>
      <c r="AVG67" s="112"/>
      <c r="AVH67" s="112"/>
      <c r="AVI67" s="112"/>
      <c r="AVJ67" s="112"/>
      <c r="AVK67" s="112"/>
      <c r="AVL67" s="112"/>
      <c r="AVM67" s="112"/>
      <c r="AVN67" s="112"/>
      <c r="AVO67" s="112"/>
      <c r="AVP67" s="112"/>
      <c r="AVQ67" s="112"/>
      <c r="AVR67" s="112"/>
      <c r="AVS67" s="112"/>
      <c r="AVT67" s="112"/>
      <c r="AVU67" s="112"/>
      <c r="AVV67" s="112"/>
      <c r="AVW67" s="112"/>
      <c r="AVX67" s="112"/>
      <c r="AVY67" s="112"/>
      <c r="AVZ67" s="112"/>
      <c r="AWA67" s="112"/>
      <c r="AWB67" s="112"/>
      <c r="AWC67" s="112"/>
      <c r="AWD67" s="112"/>
      <c r="AWE67" s="112"/>
      <c r="AWF67" s="112"/>
      <c r="AWG67" s="112"/>
      <c r="AWH67" s="112"/>
      <c r="AWI67" s="112"/>
      <c r="AWJ67" s="112"/>
      <c r="AWK67" s="112"/>
      <c r="AWL67" s="112"/>
      <c r="AWM67" s="112"/>
      <c r="AWN67" s="112"/>
      <c r="AWO67" s="112"/>
      <c r="AWP67" s="112"/>
      <c r="AWQ67" s="112"/>
      <c r="AWR67" s="112"/>
      <c r="AWS67" s="112"/>
      <c r="AWT67" s="112"/>
      <c r="AWU67" s="112"/>
      <c r="AWV67" s="112"/>
      <c r="AWW67" s="112"/>
      <c r="AWX67" s="112"/>
      <c r="AWY67" s="112"/>
      <c r="AWZ67" s="112"/>
      <c r="AXA67" s="112"/>
      <c r="AXB67" s="112"/>
      <c r="AXC67" s="112"/>
      <c r="AXD67" s="112"/>
      <c r="AXE67" s="112"/>
      <c r="AXF67" s="112"/>
      <c r="AXG67" s="112"/>
      <c r="AXH67" s="112"/>
      <c r="AXI67" s="112"/>
      <c r="AXJ67" s="112"/>
      <c r="AXK67" s="112"/>
      <c r="AXL67" s="112"/>
      <c r="AXM67" s="112"/>
      <c r="AXN67" s="112"/>
      <c r="AXO67" s="112"/>
      <c r="AXP67" s="112"/>
      <c r="AXQ67" s="112"/>
      <c r="AXR67" s="112"/>
      <c r="AXS67" s="112"/>
      <c r="AXT67" s="112"/>
      <c r="AXU67" s="112"/>
      <c r="AXV67" s="112"/>
      <c r="AXW67" s="112"/>
      <c r="AXX67" s="112"/>
      <c r="AXY67" s="112"/>
      <c r="AXZ67" s="112"/>
      <c r="AYA67" s="112"/>
      <c r="AYB67" s="112"/>
      <c r="AYC67" s="112"/>
      <c r="AYD67" s="112"/>
      <c r="AYE67" s="112"/>
      <c r="AYF67" s="112"/>
      <c r="AYG67" s="112"/>
      <c r="AYH67" s="112"/>
      <c r="AYI67" s="112"/>
      <c r="AYJ67" s="112"/>
      <c r="AYK67" s="112"/>
      <c r="AYL67" s="112"/>
      <c r="AYM67" s="112"/>
      <c r="AYN67" s="112"/>
      <c r="AYO67" s="112"/>
      <c r="AYP67" s="112"/>
      <c r="AYQ67" s="112"/>
      <c r="AYR67" s="112"/>
      <c r="AYS67" s="112"/>
      <c r="AYT67" s="112"/>
      <c r="AYU67" s="112"/>
      <c r="AYV67" s="112"/>
      <c r="AYW67" s="112"/>
      <c r="AYX67" s="112"/>
      <c r="AYY67" s="112"/>
      <c r="AYZ67" s="112"/>
      <c r="AZA67" s="112"/>
      <c r="AZB67" s="112"/>
      <c r="AZC67" s="112"/>
      <c r="AZD67" s="112"/>
      <c r="AZE67" s="112"/>
      <c r="AZF67" s="112"/>
      <c r="AZG67" s="112"/>
      <c r="AZH67" s="112"/>
      <c r="AZI67" s="112"/>
      <c r="AZJ67" s="112"/>
      <c r="AZK67" s="112"/>
      <c r="AZL67" s="112"/>
      <c r="AZM67" s="112"/>
      <c r="AZN67" s="112"/>
      <c r="AZO67" s="112"/>
      <c r="AZP67" s="112"/>
      <c r="AZQ67" s="112"/>
      <c r="AZR67" s="112"/>
      <c r="AZS67" s="112"/>
      <c r="AZT67" s="112"/>
      <c r="AZU67" s="112"/>
      <c r="AZV67" s="112"/>
      <c r="AZW67" s="112"/>
      <c r="AZX67" s="112"/>
      <c r="AZY67" s="112"/>
      <c r="AZZ67" s="112"/>
      <c r="BAA67" s="112"/>
      <c r="BAB67" s="112"/>
      <c r="BAC67" s="112"/>
      <c r="BAD67" s="112"/>
      <c r="BAE67" s="112"/>
      <c r="BAF67" s="112"/>
      <c r="BAG67" s="112"/>
      <c r="BAH67" s="112"/>
      <c r="BAI67" s="112"/>
      <c r="BAJ67" s="112"/>
      <c r="BAK67" s="112"/>
      <c r="BAL67" s="112"/>
      <c r="BAM67" s="112"/>
      <c r="BAN67" s="112"/>
      <c r="BAO67" s="112"/>
      <c r="BAP67" s="112"/>
      <c r="BAQ67" s="112"/>
      <c r="BAR67" s="112"/>
      <c r="BAS67" s="112"/>
      <c r="BAT67" s="112"/>
      <c r="BAU67" s="112"/>
      <c r="BAV67" s="112"/>
      <c r="BAW67" s="112"/>
      <c r="BAX67" s="112"/>
      <c r="BAY67" s="112"/>
      <c r="BAZ67" s="112"/>
      <c r="BBA67" s="112"/>
      <c r="BBB67" s="112"/>
      <c r="BBC67" s="112"/>
      <c r="BBD67" s="112"/>
      <c r="BBE67" s="112"/>
      <c r="BBF67" s="112"/>
      <c r="BBG67" s="112"/>
      <c r="BBH67" s="112"/>
      <c r="BBI67" s="112"/>
      <c r="BBJ67" s="112"/>
      <c r="BBK67" s="112"/>
      <c r="BBL67" s="112"/>
      <c r="BBM67" s="112"/>
      <c r="BBN67" s="112"/>
      <c r="BBO67" s="112"/>
      <c r="BBP67" s="112"/>
      <c r="BBQ67" s="112"/>
      <c r="BBR67" s="112"/>
      <c r="BBS67" s="112"/>
      <c r="BBT67" s="112"/>
      <c r="BBU67" s="112"/>
      <c r="BBV67" s="112"/>
      <c r="BBW67" s="112"/>
      <c r="BBX67" s="112"/>
      <c r="BBY67" s="112"/>
      <c r="BBZ67" s="112"/>
      <c r="BCA67" s="112"/>
      <c r="BCB67" s="112"/>
      <c r="BCC67" s="112"/>
      <c r="BCD67" s="112"/>
      <c r="BCE67" s="112"/>
      <c r="BCF67" s="112"/>
      <c r="BCG67" s="112"/>
      <c r="BCH67" s="112"/>
      <c r="BCI67" s="112"/>
      <c r="BCJ67" s="112"/>
      <c r="BCK67" s="112"/>
      <c r="BCL67" s="112"/>
      <c r="BCM67" s="112"/>
      <c r="BCN67" s="112"/>
      <c r="BCO67" s="112"/>
      <c r="BCP67" s="112"/>
      <c r="BCQ67" s="112"/>
      <c r="BCR67" s="112"/>
      <c r="BCS67" s="112"/>
      <c r="BCT67" s="112"/>
      <c r="BCU67" s="112"/>
      <c r="BCV67" s="112"/>
      <c r="BCW67" s="112"/>
      <c r="BCX67" s="112"/>
      <c r="BCY67" s="112"/>
      <c r="BCZ67" s="112"/>
      <c r="BDA67" s="112"/>
      <c r="BDB67" s="112"/>
      <c r="BDC67" s="112"/>
      <c r="BDD67" s="112"/>
      <c r="BDE67" s="112"/>
      <c r="BDF67" s="112"/>
      <c r="BDG67" s="112"/>
      <c r="BDH67" s="112"/>
      <c r="BDI67" s="112"/>
      <c r="BDJ67" s="112"/>
      <c r="BDK67" s="112"/>
      <c r="BDL67" s="112"/>
      <c r="BDM67" s="112"/>
      <c r="BDN67" s="112"/>
      <c r="BDO67" s="112"/>
      <c r="BDP67" s="112"/>
      <c r="BDQ67" s="112"/>
      <c r="BDR67" s="112"/>
      <c r="BDS67" s="112"/>
      <c r="BDT67" s="112"/>
      <c r="BDU67" s="112"/>
      <c r="BDV67" s="112"/>
      <c r="BDW67" s="112"/>
      <c r="BDX67" s="112"/>
      <c r="BDY67" s="112"/>
      <c r="BDZ67" s="112"/>
      <c r="BEA67" s="112"/>
      <c r="BEB67" s="112"/>
      <c r="BEC67" s="112"/>
      <c r="BED67" s="112"/>
      <c r="BEE67" s="112"/>
      <c r="BEF67" s="112"/>
      <c r="BEG67" s="112"/>
      <c r="BEH67" s="112"/>
      <c r="BEI67" s="112"/>
      <c r="BEJ67" s="112"/>
      <c r="BEK67" s="112"/>
      <c r="BEL67" s="112"/>
      <c r="BEM67" s="112"/>
      <c r="BEN67" s="112"/>
      <c r="BEO67" s="112"/>
      <c r="BEP67" s="112"/>
      <c r="BEQ67" s="112"/>
      <c r="BER67" s="112"/>
      <c r="BES67" s="112"/>
      <c r="BET67" s="112"/>
      <c r="BEU67" s="112"/>
      <c r="BEV67" s="112"/>
      <c r="BEW67" s="112"/>
      <c r="BEX67" s="112"/>
      <c r="BEY67" s="112"/>
      <c r="BEZ67" s="112"/>
      <c r="BFA67" s="112"/>
      <c r="BFB67" s="112"/>
      <c r="BFC67" s="112"/>
      <c r="BFD67" s="112"/>
      <c r="BFE67" s="112"/>
      <c r="BFF67" s="112"/>
      <c r="BFG67" s="112"/>
      <c r="BFH67" s="112"/>
      <c r="BFI67" s="112"/>
      <c r="BFJ67" s="112"/>
      <c r="BFK67" s="112"/>
      <c r="BFL67" s="112"/>
      <c r="BFM67" s="112"/>
      <c r="BFN67" s="112"/>
      <c r="BFO67" s="112"/>
      <c r="BFP67" s="112"/>
      <c r="BFQ67" s="112"/>
      <c r="BFR67" s="112"/>
      <c r="BFS67" s="112"/>
      <c r="BFT67" s="112"/>
      <c r="BFU67" s="112"/>
      <c r="BFV67" s="112"/>
      <c r="BFW67" s="112"/>
      <c r="BFX67" s="112"/>
      <c r="BFY67" s="112"/>
      <c r="BFZ67" s="112"/>
      <c r="BGA67" s="112"/>
      <c r="BGB67" s="112"/>
      <c r="BGC67" s="112"/>
      <c r="BGD67" s="112"/>
      <c r="BGE67" s="112"/>
      <c r="BGF67" s="112"/>
      <c r="BGG67" s="112"/>
      <c r="BGH67" s="112"/>
      <c r="BGI67" s="112"/>
      <c r="BGJ67" s="112"/>
      <c r="BGK67" s="112"/>
      <c r="BGL67" s="112"/>
      <c r="BGM67" s="112"/>
      <c r="BGN67" s="112"/>
      <c r="BGO67" s="112"/>
      <c r="BGP67" s="112"/>
      <c r="BGQ67" s="112"/>
      <c r="BGR67" s="112"/>
      <c r="BGS67" s="112"/>
      <c r="BGT67" s="112"/>
      <c r="BGU67" s="112"/>
      <c r="BGV67" s="112"/>
      <c r="BGW67" s="112"/>
      <c r="BGX67" s="112"/>
      <c r="BGY67" s="112"/>
      <c r="BGZ67" s="112"/>
      <c r="BHA67" s="112"/>
      <c r="BHB67" s="112"/>
      <c r="BHC67" s="112"/>
      <c r="BHD67" s="112"/>
      <c r="BHE67" s="112"/>
      <c r="BHF67" s="112"/>
      <c r="BHG67" s="112"/>
      <c r="BHH67" s="112"/>
      <c r="BHI67" s="112"/>
      <c r="BHJ67" s="112"/>
      <c r="BHK67" s="112"/>
      <c r="BHL67" s="112"/>
      <c r="BHM67" s="112"/>
      <c r="BHN67" s="112"/>
      <c r="BHO67" s="112"/>
      <c r="BHP67" s="112"/>
      <c r="BHQ67" s="112"/>
      <c r="BHR67" s="112"/>
      <c r="BHS67" s="112"/>
      <c r="BHT67" s="112"/>
      <c r="BHU67" s="112"/>
      <c r="BHV67" s="112"/>
      <c r="BHW67" s="112"/>
      <c r="BHX67" s="112"/>
      <c r="BHY67" s="112"/>
      <c r="BHZ67" s="112"/>
      <c r="BIA67" s="112"/>
      <c r="BIB67" s="112"/>
      <c r="BIC67" s="112"/>
      <c r="BID67" s="112"/>
      <c r="BIE67" s="112"/>
      <c r="BIF67" s="112"/>
      <c r="BIG67" s="112"/>
      <c r="BIH67" s="112"/>
      <c r="BII67" s="112"/>
      <c r="BIJ67" s="112"/>
      <c r="BIK67" s="112"/>
      <c r="BIL67" s="112"/>
      <c r="BIM67" s="112"/>
      <c r="BIN67" s="112"/>
      <c r="BIO67" s="112"/>
      <c r="BIP67" s="112"/>
      <c r="BIQ67" s="112"/>
      <c r="BIR67" s="112"/>
      <c r="BIS67" s="112"/>
      <c r="BIT67" s="112"/>
      <c r="BIU67" s="112"/>
      <c r="BIV67" s="112"/>
      <c r="BIW67" s="112"/>
      <c r="BIX67" s="112"/>
      <c r="BIY67" s="112"/>
      <c r="BIZ67" s="112"/>
      <c r="BJA67" s="112"/>
      <c r="BJB67" s="112"/>
      <c r="BJC67" s="112"/>
      <c r="BJD67" s="112"/>
      <c r="BJE67" s="112"/>
      <c r="BJF67" s="112"/>
      <c r="BJG67" s="112"/>
      <c r="BJH67" s="112"/>
      <c r="BJI67" s="112"/>
      <c r="BJJ67" s="112"/>
      <c r="BJK67" s="112"/>
      <c r="BJL67" s="112"/>
      <c r="BJM67" s="112"/>
      <c r="BJN67" s="112"/>
      <c r="BJO67" s="112"/>
      <c r="BJP67" s="112"/>
      <c r="BJQ67" s="112"/>
      <c r="BJR67" s="112"/>
      <c r="BJS67" s="112"/>
      <c r="BJT67" s="112"/>
      <c r="BJU67" s="112"/>
      <c r="BJV67" s="112"/>
      <c r="BJW67" s="112"/>
      <c r="BJX67" s="112"/>
      <c r="BJY67" s="112"/>
      <c r="BJZ67" s="112"/>
      <c r="BKA67" s="112"/>
      <c r="BKB67" s="112"/>
      <c r="BKC67" s="112"/>
      <c r="BKD67" s="112"/>
      <c r="BKE67" s="112"/>
      <c r="BKF67" s="112"/>
      <c r="BKG67" s="112"/>
      <c r="BKH67" s="112"/>
      <c r="BKI67" s="112"/>
      <c r="BKJ67" s="112"/>
      <c r="BKK67" s="112"/>
      <c r="BKL67" s="112"/>
      <c r="BKM67" s="112"/>
      <c r="BKN67" s="112"/>
      <c r="BKO67" s="112"/>
      <c r="BKP67" s="112"/>
      <c r="BKQ67" s="112"/>
      <c r="BKR67" s="112"/>
      <c r="BKS67" s="112"/>
      <c r="BKT67" s="112"/>
      <c r="BKU67" s="112"/>
      <c r="BKV67" s="112"/>
      <c r="BKW67" s="112"/>
      <c r="BKX67" s="112"/>
      <c r="BKY67" s="112"/>
      <c r="BKZ67" s="112"/>
      <c r="BLA67" s="112"/>
      <c r="BLB67" s="112"/>
      <c r="BLC67" s="112"/>
      <c r="BLD67" s="112"/>
      <c r="BLE67" s="112"/>
      <c r="BLF67" s="112"/>
      <c r="BLG67" s="112"/>
      <c r="BLH67" s="112"/>
      <c r="BLI67" s="112"/>
      <c r="BLJ67" s="112"/>
      <c r="BLK67" s="112"/>
      <c r="BLL67" s="112"/>
      <c r="BLM67" s="112"/>
      <c r="BLN67" s="112"/>
      <c r="BLO67" s="112"/>
      <c r="BLP67" s="112"/>
      <c r="BLQ67" s="112"/>
      <c r="BLR67" s="112"/>
      <c r="BLS67" s="112"/>
      <c r="BLT67" s="112"/>
      <c r="BLU67" s="112"/>
      <c r="BLV67" s="112"/>
      <c r="BLW67" s="112"/>
      <c r="BLX67" s="112"/>
      <c r="BLY67" s="112"/>
      <c r="BLZ67" s="112"/>
      <c r="BMA67" s="112"/>
      <c r="BMB67" s="112"/>
      <c r="BMC67" s="112"/>
      <c r="BMD67" s="112"/>
      <c r="BME67" s="112"/>
      <c r="BMF67" s="112"/>
      <c r="BMG67" s="112"/>
      <c r="BMH67" s="112"/>
      <c r="BMI67" s="112"/>
      <c r="BMJ67" s="112"/>
      <c r="BMK67" s="112"/>
      <c r="BML67" s="112"/>
      <c r="BMM67" s="112"/>
      <c r="BMN67" s="112"/>
      <c r="BMO67" s="112"/>
      <c r="BMP67" s="112"/>
      <c r="BMQ67" s="112"/>
      <c r="BMR67" s="112"/>
      <c r="BMS67" s="112"/>
      <c r="BMT67" s="112"/>
      <c r="BMU67" s="112"/>
      <c r="BMV67" s="112"/>
      <c r="BMW67" s="112"/>
      <c r="BMX67" s="112"/>
      <c r="BMY67" s="112"/>
      <c r="BMZ67" s="112"/>
      <c r="BNA67" s="112"/>
      <c r="BNB67" s="112"/>
      <c r="BNC67" s="112"/>
      <c r="BND67" s="112"/>
      <c r="BNE67" s="112"/>
      <c r="BNF67" s="112"/>
      <c r="BNG67" s="112"/>
      <c r="BNH67" s="112"/>
      <c r="BNI67" s="112"/>
      <c r="BNJ67" s="112"/>
      <c r="BNK67" s="112"/>
      <c r="BNL67" s="112"/>
      <c r="BNM67" s="112"/>
      <c r="BNN67" s="112"/>
      <c r="BNO67" s="112"/>
      <c r="BNP67" s="112"/>
      <c r="BNQ67" s="112"/>
      <c r="BNR67" s="112"/>
      <c r="BNS67" s="112"/>
      <c r="BNT67" s="112"/>
      <c r="BNU67" s="112"/>
      <c r="BNV67" s="112"/>
      <c r="BNW67" s="112"/>
      <c r="BNX67" s="112"/>
      <c r="BNY67" s="112"/>
      <c r="BNZ67" s="112"/>
      <c r="BOA67" s="112"/>
      <c r="BOB67" s="112"/>
      <c r="BOC67" s="112"/>
      <c r="BOD67" s="112"/>
      <c r="BOE67" s="112"/>
      <c r="BOF67" s="112"/>
      <c r="BOG67" s="112"/>
      <c r="BOH67" s="112"/>
      <c r="BOI67" s="112"/>
      <c r="BOJ67" s="112"/>
      <c r="BOK67" s="112"/>
      <c r="BOL67" s="112"/>
      <c r="BOM67" s="112"/>
      <c r="BON67" s="112"/>
      <c r="BOO67" s="112"/>
      <c r="BOP67" s="112"/>
      <c r="BOQ67" s="112"/>
      <c r="BOR67" s="112"/>
      <c r="BOS67" s="112"/>
      <c r="BOT67" s="112"/>
      <c r="BOU67" s="112"/>
      <c r="BOV67" s="112"/>
      <c r="BOW67" s="112"/>
      <c r="BOX67" s="112"/>
      <c r="BOY67" s="112"/>
      <c r="BOZ67" s="112"/>
      <c r="BPA67" s="112"/>
      <c r="BPB67" s="112"/>
      <c r="BPC67" s="112"/>
      <c r="BPD67" s="112"/>
      <c r="BPE67" s="112"/>
      <c r="BPF67" s="112"/>
      <c r="BPG67" s="112"/>
      <c r="BPH67" s="112"/>
      <c r="BPI67" s="112"/>
      <c r="BPJ67" s="112"/>
      <c r="BPK67" s="112"/>
      <c r="BPL67" s="112"/>
      <c r="BPM67" s="112"/>
      <c r="BPN67" s="112"/>
      <c r="BPO67" s="112"/>
      <c r="BPP67" s="112"/>
      <c r="BPQ67" s="112"/>
      <c r="BPR67" s="112"/>
      <c r="BPS67" s="112"/>
      <c r="BPT67" s="112"/>
      <c r="BPU67" s="112"/>
      <c r="BPV67" s="112"/>
      <c r="BPW67" s="112"/>
      <c r="BPX67" s="112"/>
      <c r="BPY67" s="112"/>
      <c r="BPZ67" s="112"/>
      <c r="BQA67" s="112"/>
      <c r="BQB67" s="112"/>
      <c r="BQC67" s="112"/>
      <c r="BQD67" s="112"/>
      <c r="BQE67" s="112"/>
      <c r="BQF67" s="112"/>
      <c r="BQG67" s="112"/>
      <c r="BQH67" s="112"/>
      <c r="BQI67" s="112"/>
      <c r="BQJ67" s="112"/>
      <c r="BQK67" s="112"/>
      <c r="BQL67" s="112"/>
      <c r="BQM67" s="112"/>
      <c r="BQN67" s="112"/>
      <c r="BQO67" s="112"/>
      <c r="BQP67" s="112"/>
      <c r="BQQ67" s="112"/>
      <c r="BQR67" s="112"/>
      <c r="BQS67" s="112"/>
      <c r="BQT67" s="112"/>
      <c r="BQU67" s="112"/>
      <c r="BQV67" s="112"/>
      <c r="BQW67" s="112"/>
      <c r="BQX67" s="112"/>
      <c r="BQY67" s="112"/>
      <c r="BQZ67" s="112"/>
      <c r="BRA67" s="112"/>
      <c r="BRB67" s="112"/>
      <c r="BRC67" s="112"/>
      <c r="BRD67" s="112"/>
      <c r="BRE67" s="112"/>
      <c r="BRF67" s="112"/>
      <c r="BRG67" s="112"/>
      <c r="BRH67" s="112"/>
      <c r="BRI67" s="112"/>
      <c r="BRJ67" s="112"/>
      <c r="BRK67" s="112"/>
      <c r="BRL67" s="112"/>
      <c r="BRM67" s="112"/>
      <c r="BRN67" s="112"/>
      <c r="BRO67" s="112"/>
      <c r="BRP67" s="112"/>
      <c r="BRQ67" s="112"/>
      <c r="BRR67" s="112"/>
      <c r="BRS67" s="112"/>
      <c r="BRT67" s="112"/>
      <c r="BRU67" s="112"/>
      <c r="BRV67" s="112"/>
      <c r="BRW67" s="112"/>
      <c r="BRX67" s="112"/>
      <c r="BRY67" s="112"/>
      <c r="BRZ67" s="112"/>
      <c r="BSA67" s="112"/>
      <c r="BSB67" s="112"/>
      <c r="BSC67" s="112"/>
      <c r="BSD67" s="112"/>
      <c r="BSE67" s="112"/>
      <c r="BSF67" s="112"/>
      <c r="BSG67" s="112"/>
      <c r="BSH67" s="112"/>
      <c r="BSI67" s="112"/>
      <c r="BSJ67" s="112"/>
      <c r="BSK67" s="112"/>
      <c r="BSL67" s="112"/>
      <c r="BSM67" s="112"/>
      <c r="BSN67" s="112"/>
      <c r="BSO67" s="112"/>
      <c r="BSP67" s="112"/>
      <c r="BSQ67" s="112"/>
      <c r="BSR67" s="112"/>
      <c r="BSS67" s="112"/>
      <c r="BST67" s="112"/>
      <c r="BSU67" s="112"/>
      <c r="BSV67" s="112"/>
      <c r="BSW67" s="112"/>
      <c r="BSX67" s="112"/>
      <c r="BSY67" s="112"/>
      <c r="BSZ67" s="112"/>
      <c r="BTA67" s="112"/>
      <c r="BTB67" s="112"/>
      <c r="BTC67" s="112"/>
      <c r="BTD67" s="112"/>
      <c r="BTE67" s="112"/>
      <c r="BTF67" s="112"/>
      <c r="BTG67" s="112"/>
      <c r="BTH67" s="112"/>
      <c r="BTI67" s="112"/>
      <c r="BTJ67" s="112"/>
      <c r="BTK67" s="112"/>
      <c r="BTL67" s="112"/>
      <c r="BTM67" s="112"/>
      <c r="BTN67" s="112"/>
      <c r="BTO67" s="112"/>
      <c r="BTP67" s="112"/>
      <c r="BTQ67" s="112"/>
      <c r="BTR67" s="112"/>
      <c r="BTS67" s="112"/>
      <c r="BTT67" s="112"/>
      <c r="BTU67" s="112"/>
      <c r="BTV67" s="112"/>
      <c r="BTW67" s="112"/>
      <c r="BTX67" s="112"/>
      <c r="BTY67" s="112"/>
      <c r="BTZ67" s="112"/>
      <c r="BUA67" s="112"/>
      <c r="BUB67" s="112"/>
      <c r="BUC67" s="112"/>
      <c r="BUD67" s="112"/>
      <c r="BUE67" s="112"/>
      <c r="BUF67" s="112"/>
      <c r="BUG67" s="112"/>
      <c r="BUH67" s="112"/>
      <c r="BUI67" s="112"/>
      <c r="BUJ67" s="112"/>
      <c r="BUK67" s="112"/>
      <c r="BUL67" s="112"/>
      <c r="BUM67" s="112"/>
      <c r="BUN67" s="112"/>
      <c r="BUO67" s="112"/>
      <c r="BUP67" s="112"/>
      <c r="BUQ67" s="112"/>
      <c r="BUR67" s="112"/>
      <c r="BUS67" s="112"/>
      <c r="BUT67" s="112"/>
      <c r="BUU67" s="112"/>
      <c r="BUV67" s="112"/>
      <c r="BUW67" s="112"/>
      <c r="BUX67" s="112"/>
      <c r="BUY67" s="112"/>
      <c r="BUZ67" s="112"/>
      <c r="BVA67" s="112"/>
      <c r="BVB67" s="112"/>
      <c r="BVC67" s="112"/>
      <c r="BVD67" s="112"/>
      <c r="BVE67" s="112"/>
      <c r="BVF67" s="112"/>
      <c r="BVG67" s="112"/>
      <c r="BVH67" s="112"/>
      <c r="BVI67" s="112"/>
      <c r="BVJ67" s="112"/>
      <c r="BVK67" s="112"/>
      <c r="BVL67" s="112"/>
      <c r="BVM67" s="112"/>
      <c r="BVN67" s="112"/>
      <c r="BVO67" s="112"/>
      <c r="BVP67" s="112"/>
      <c r="BVQ67" s="112"/>
      <c r="BVR67" s="112"/>
      <c r="BVS67" s="112"/>
      <c r="BVT67" s="112"/>
      <c r="BVU67" s="112"/>
      <c r="BVV67" s="112"/>
      <c r="BVW67" s="112"/>
      <c r="BVX67" s="112"/>
      <c r="BVY67" s="112"/>
      <c r="BVZ67" s="112"/>
      <c r="BWA67" s="112"/>
      <c r="BWB67" s="112"/>
      <c r="BWC67" s="112"/>
      <c r="BWD67" s="112"/>
      <c r="BWE67" s="112"/>
      <c r="BWF67" s="112"/>
      <c r="BWG67" s="112"/>
      <c r="BWH67" s="112"/>
      <c r="BWI67" s="112"/>
      <c r="BWJ67" s="112"/>
      <c r="BWK67" s="112"/>
      <c r="BWL67" s="112"/>
      <c r="BWM67" s="112"/>
      <c r="BWN67" s="112"/>
      <c r="BWO67" s="112"/>
      <c r="BWP67" s="112"/>
      <c r="BWQ67" s="112"/>
      <c r="BWR67" s="112"/>
      <c r="BWS67" s="112"/>
      <c r="BWT67" s="112"/>
      <c r="BWU67" s="112"/>
      <c r="BWV67" s="112"/>
      <c r="BWW67" s="112"/>
      <c r="BWX67" s="112"/>
      <c r="BWY67" s="112"/>
      <c r="BWZ67" s="112"/>
      <c r="BXA67" s="112"/>
      <c r="BXB67" s="112"/>
      <c r="BXC67" s="112"/>
      <c r="BXD67" s="112"/>
      <c r="BXE67" s="112"/>
      <c r="BXF67" s="112"/>
      <c r="BXG67" s="112"/>
      <c r="BXH67" s="112"/>
      <c r="BXI67" s="112"/>
      <c r="BXJ67" s="112"/>
      <c r="BXK67" s="112"/>
      <c r="BXL67" s="112"/>
      <c r="BXM67" s="112"/>
      <c r="BXN67" s="112"/>
      <c r="BXO67" s="112"/>
      <c r="BXP67" s="112"/>
      <c r="BXQ67" s="112"/>
      <c r="BXR67" s="112"/>
      <c r="BXS67" s="112"/>
      <c r="BXT67" s="112"/>
      <c r="BXU67" s="112"/>
      <c r="BXV67" s="112"/>
      <c r="BXW67" s="112"/>
      <c r="BXX67" s="112"/>
      <c r="BXY67" s="112"/>
      <c r="BXZ67" s="112"/>
      <c r="BYA67" s="112"/>
      <c r="BYB67" s="112"/>
      <c r="BYC67" s="112"/>
      <c r="BYD67" s="112"/>
      <c r="BYE67" s="112"/>
      <c r="BYF67" s="112"/>
      <c r="BYG67" s="112"/>
      <c r="BYH67" s="112"/>
      <c r="BYI67" s="112"/>
      <c r="BYJ67" s="112"/>
      <c r="BYK67" s="112"/>
      <c r="BYL67" s="112"/>
      <c r="BYM67" s="112"/>
      <c r="BYN67" s="112"/>
      <c r="BYO67" s="112"/>
      <c r="BYP67" s="112"/>
      <c r="BYQ67" s="112"/>
      <c r="BYR67" s="112"/>
      <c r="BYS67" s="112"/>
      <c r="BYT67" s="112"/>
      <c r="BYU67" s="112"/>
      <c r="BYV67" s="112"/>
      <c r="BYW67" s="112"/>
      <c r="BYX67" s="112"/>
      <c r="BYY67" s="112"/>
      <c r="BYZ67" s="112"/>
      <c r="BZA67" s="112"/>
      <c r="BZB67" s="112"/>
      <c r="BZC67" s="112"/>
      <c r="BZD67" s="112"/>
      <c r="BZE67" s="112"/>
      <c r="BZF67" s="112"/>
      <c r="BZG67" s="112"/>
      <c r="BZH67" s="112"/>
      <c r="BZI67" s="112"/>
      <c r="BZJ67" s="112"/>
      <c r="BZK67" s="112"/>
      <c r="BZL67" s="112"/>
      <c r="BZM67" s="112"/>
      <c r="BZN67" s="112"/>
      <c r="BZO67" s="112"/>
      <c r="BZP67" s="112"/>
      <c r="BZQ67" s="112"/>
      <c r="BZR67" s="112"/>
      <c r="BZS67" s="112"/>
      <c r="BZT67" s="112"/>
      <c r="BZU67" s="112"/>
      <c r="BZV67" s="112"/>
      <c r="BZW67" s="112"/>
      <c r="BZX67" s="112"/>
      <c r="BZY67" s="112"/>
      <c r="BZZ67" s="112"/>
      <c r="CAA67" s="112"/>
      <c r="CAB67" s="112"/>
      <c r="CAC67" s="112"/>
      <c r="CAD67" s="112"/>
      <c r="CAE67" s="112"/>
      <c r="CAF67" s="112"/>
      <c r="CAG67" s="112"/>
      <c r="CAH67" s="112"/>
      <c r="CAI67" s="112"/>
      <c r="CAJ67" s="112"/>
      <c r="CAK67" s="112"/>
      <c r="CAL67" s="112"/>
      <c r="CAM67" s="112"/>
      <c r="CAN67" s="112"/>
      <c r="CAO67" s="112"/>
      <c r="CAP67" s="112"/>
      <c r="CAQ67" s="112"/>
      <c r="CAR67" s="112"/>
      <c r="CAS67" s="112"/>
      <c r="CAT67" s="112"/>
      <c r="CAU67" s="112"/>
      <c r="CAV67" s="112"/>
      <c r="CAW67" s="112"/>
      <c r="CAX67" s="112"/>
      <c r="CAY67" s="112"/>
      <c r="CAZ67" s="112"/>
      <c r="CBA67" s="112"/>
      <c r="CBB67" s="112"/>
      <c r="CBC67" s="112"/>
      <c r="CBD67" s="112"/>
      <c r="CBE67" s="112"/>
      <c r="CBF67" s="112"/>
      <c r="CBG67" s="112"/>
      <c r="CBH67" s="112"/>
      <c r="CBI67" s="112"/>
      <c r="CBJ67" s="112"/>
      <c r="CBK67" s="112"/>
      <c r="CBL67" s="112"/>
      <c r="CBM67" s="112"/>
      <c r="CBN67" s="112"/>
      <c r="CBO67" s="112"/>
      <c r="CBP67" s="112"/>
      <c r="CBQ67" s="112"/>
      <c r="CBR67" s="112"/>
      <c r="CBS67" s="112"/>
      <c r="CBT67" s="112"/>
      <c r="CBU67" s="112"/>
      <c r="CBV67" s="112"/>
      <c r="CBW67" s="112"/>
      <c r="CBX67" s="112"/>
      <c r="CBY67" s="112"/>
      <c r="CBZ67" s="112"/>
      <c r="CCA67" s="112"/>
      <c r="CCB67" s="112"/>
      <c r="CCC67" s="112"/>
      <c r="CCD67" s="112"/>
      <c r="CCE67" s="112"/>
      <c r="CCF67" s="112"/>
      <c r="CCG67" s="112"/>
      <c r="CCH67" s="112"/>
      <c r="CCI67" s="112"/>
      <c r="CCJ67" s="112"/>
      <c r="CCK67" s="112"/>
      <c r="CCL67" s="112"/>
      <c r="CCM67" s="112"/>
      <c r="CCN67" s="112"/>
      <c r="CCO67" s="112"/>
      <c r="CCP67" s="112"/>
      <c r="CCQ67" s="112"/>
      <c r="CCR67" s="112"/>
      <c r="CCS67" s="112"/>
      <c r="CCT67" s="112"/>
      <c r="CCU67" s="112"/>
      <c r="CCV67" s="112"/>
      <c r="CCW67" s="112"/>
      <c r="CCX67" s="112"/>
      <c r="CCY67" s="112"/>
      <c r="CCZ67" s="112"/>
      <c r="CDA67" s="112"/>
      <c r="CDB67" s="112"/>
      <c r="CDC67" s="112"/>
      <c r="CDD67" s="112"/>
      <c r="CDE67" s="112"/>
      <c r="CDF67" s="112"/>
      <c r="CDG67" s="112"/>
      <c r="CDH67" s="112"/>
      <c r="CDI67" s="112"/>
      <c r="CDJ67" s="112"/>
      <c r="CDK67" s="112"/>
      <c r="CDL67" s="112"/>
      <c r="CDM67" s="112"/>
      <c r="CDN67" s="112"/>
      <c r="CDO67" s="112"/>
      <c r="CDP67" s="112"/>
      <c r="CDQ67" s="112"/>
      <c r="CDR67" s="112"/>
      <c r="CDS67" s="112"/>
      <c r="CDT67" s="112"/>
      <c r="CDU67" s="112"/>
      <c r="CDV67" s="112"/>
      <c r="CDW67" s="112"/>
      <c r="CDX67" s="112"/>
      <c r="CDY67" s="112"/>
      <c r="CDZ67" s="112"/>
      <c r="CEA67" s="112"/>
      <c r="CEB67" s="112"/>
      <c r="CEC67" s="112"/>
      <c r="CED67" s="112"/>
      <c r="CEE67" s="112"/>
      <c r="CEF67" s="112"/>
      <c r="CEG67" s="112"/>
      <c r="CEH67" s="112"/>
      <c r="CEI67" s="112"/>
      <c r="CEJ67" s="112"/>
      <c r="CEK67" s="112"/>
      <c r="CEL67" s="112"/>
      <c r="CEM67" s="112"/>
      <c r="CEN67" s="112"/>
      <c r="CEO67" s="112"/>
      <c r="CEP67" s="112"/>
      <c r="CEQ67" s="112"/>
      <c r="CER67" s="112"/>
      <c r="CES67" s="112"/>
      <c r="CET67" s="112"/>
      <c r="CEU67" s="112"/>
      <c r="CEV67" s="112"/>
      <c r="CEW67" s="112"/>
      <c r="CEX67" s="112"/>
      <c r="CEY67" s="112"/>
      <c r="CEZ67" s="112"/>
      <c r="CFA67" s="112"/>
      <c r="CFB67" s="112"/>
      <c r="CFC67" s="112"/>
      <c r="CFD67" s="112"/>
      <c r="CFE67" s="112"/>
      <c r="CFF67" s="112"/>
      <c r="CFG67" s="112"/>
      <c r="CFH67" s="112"/>
      <c r="CFI67" s="112"/>
      <c r="CFJ67" s="112"/>
      <c r="CFK67" s="112"/>
      <c r="CFL67" s="112"/>
      <c r="CFM67" s="112"/>
      <c r="CFN67" s="112"/>
      <c r="CFO67" s="112"/>
      <c r="CFP67" s="112"/>
      <c r="CFQ67" s="112"/>
      <c r="CFR67" s="112"/>
      <c r="CFS67" s="112"/>
      <c r="CFT67" s="112"/>
      <c r="CFU67" s="112"/>
      <c r="CFV67" s="112"/>
      <c r="CFW67" s="112"/>
      <c r="CFX67" s="112"/>
      <c r="CFY67" s="112"/>
      <c r="CFZ67" s="112"/>
      <c r="CGA67" s="112"/>
      <c r="CGB67" s="112"/>
      <c r="CGC67" s="112"/>
      <c r="CGD67" s="112"/>
      <c r="CGE67" s="112"/>
      <c r="CGF67" s="112"/>
      <c r="CGG67" s="112"/>
      <c r="CGH67" s="112"/>
      <c r="CGI67" s="112"/>
      <c r="CGJ67" s="112"/>
      <c r="CGK67" s="112"/>
      <c r="CGL67" s="112"/>
      <c r="CGM67" s="112"/>
      <c r="CGN67" s="112"/>
      <c r="CGO67" s="112"/>
      <c r="CGP67" s="112"/>
      <c r="CGQ67" s="112"/>
      <c r="CGR67" s="112"/>
      <c r="CGS67" s="112"/>
      <c r="CGT67" s="112"/>
      <c r="CGU67" s="112"/>
      <c r="CGV67" s="112"/>
      <c r="CGW67" s="112"/>
      <c r="CGX67" s="112"/>
      <c r="CGY67" s="112"/>
      <c r="CGZ67" s="112"/>
      <c r="CHA67" s="112"/>
      <c r="CHB67" s="112"/>
      <c r="CHC67" s="112"/>
      <c r="CHD67" s="112"/>
      <c r="CHE67" s="112"/>
      <c r="CHF67" s="112"/>
      <c r="CHG67" s="112"/>
      <c r="CHH67" s="112"/>
      <c r="CHI67" s="112"/>
      <c r="CHJ67" s="112"/>
      <c r="CHK67" s="112"/>
      <c r="CHL67" s="112"/>
      <c r="CHM67" s="112"/>
      <c r="CHN67" s="112"/>
      <c r="CHO67" s="112"/>
      <c r="CHP67" s="112"/>
      <c r="CHQ67" s="112"/>
      <c r="CHR67" s="112"/>
      <c r="CHS67" s="112"/>
      <c r="CHT67" s="112"/>
      <c r="CHU67" s="112"/>
      <c r="CHV67" s="112"/>
      <c r="CHW67" s="112"/>
      <c r="CHX67" s="112"/>
      <c r="CHY67" s="112"/>
      <c r="CHZ67" s="112"/>
      <c r="CIA67" s="112"/>
      <c r="CIB67" s="112"/>
      <c r="CIC67" s="112"/>
      <c r="CID67" s="112"/>
      <c r="CIE67" s="112"/>
      <c r="CIF67" s="112"/>
      <c r="CIG67" s="112"/>
      <c r="CIH67" s="112"/>
      <c r="CII67" s="112"/>
      <c r="CIJ67" s="112"/>
      <c r="CIK67" s="112"/>
      <c r="CIL67" s="112"/>
      <c r="CIM67" s="112"/>
      <c r="CIN67" s="112"/>
      <c r="CIO67" s="112"/>
      <c r="CIP67" s="112"/>
      <c r="CIQ67" s="112"/>
      <c r="CIR67" s="112"/>
      <c r="CIS67" s="112"/>
      <c r="CIT67" s="112"/>
      <c r="CIU67" s="112"/>
      <c r="CIV67" s="112"/>
      <c r="CIW67" s="112"/>
      <c r="CIX67" s="112"/>
      <c r="CIY67" s="112"/>
      <c r="CIZ67" s="112"/>
      <c r="CJA67" s="112"/>
      <c r="CJB67" s="112"/>
      <c r="CJC67" s="112"/>
      <c r="CJD67" s="112"/>
      <c r="CJE67" s="112"/>
      <c r="CJF67" s="112"/>
      <c r="CJG67" s="112"/>
      <c r="CJH67" s="112"/>
      <c r="CJI67" s="112"/>
      <c r="CJJ67" s="112"/>
      <c r="CJK67" s="112"/>
      <c r="CJL67" s="112"/>
      <c r="CJM67" s="112"/>
      <c r="CJN67" s="112"/>
      <c r="CJO67" s="112"/>
      <c r="CJP67" s="112"/>
      <c r="CJQ67" s="112"/>
      <c r="CJR67" s="112"/>
      <c r="CJS67" s="112"/>
      <c r="CJT67" s="112"/>
      <c r="CJU67" s="112"/>
      <c r="CJV67" s="112"/>
      <c r="CJW67" s="112"/>
      <c r="CJX67" s="112"/>
      <c r="CJY67" s="112"/>
      <c r="CJZ67" s="112"/>
      <c r="CKA67" s="112"/>
      <c r="CKB67" s="112"/>
      <c r="CKC67" s="112"/>
      <c r="CKD67" s="112"/>
      <c r="CKE67" s="112"/>
      <c r="CKF67" s="112"/>
      <c r="CKG67" s="112"/>
      <c r="CKH67" s="112"/>
      <c r="CKI67" s="112"/>
      <c r="CKJ67" s="112"/>
      <c r="CKK67" s="112"/>
      <c r="CKL67" s="112"/>
      <c r="CKM67" s="112"/>
      <c r="CKN67" s="112"/>
      <c r="CKO67" s="112"/>
      <c r="CKP67" s="112"/>
      <c r="CKQ67" s="112"/>
      <c r="CKR67" s="112"/>
      <c r="CKS67" s="112"/>
      <c r="CKT67" s="112"/>
      <c r="CKU67" s="112"/>
      <c r="CKV67" s="112"/>
      <c r="CKW67" s="112"/>
      <c r="CKX67" s="112"/>
      <c r="CKY67" s="112"/>
      <c r="CKZ67" s="112"/>
      <c r="CLA67" s="112"/>
      <c r="CLB67" s="112"/>
      <c r="CLC67" s="112"/>
      <c r="CLD67" s="112"/>
      <c r="CLE67" s="112"/>
      <c r="CLF67" s="112"/>
      <c r="CLG67" s="112"/>
      <c r="CLH67" s="112"/>
      <c r="CLI67" s="112"/>
      <c r="CLJ67" s="112"/>
      <c r="CLK67" s="112"/>
      <c r="CLL67" s="112"/>
      <c r="CLM67" s="112"/>
      <c r="CLN67" s="112"/>
      <c r="CLO67" s="112"/>
      <c r="CLP67" s="112"/>
      <c r="CLQ67" s="112"/>
      <c r="CLR67" s="112"/>
      <c r="CLS67" s="112"/>
      <c r="CLT67" s="112"/>
      <c r="CLU67" s="112"/>
      <c r="CLV67" s="112"/>
      <c r="CLW67" s="112"/>
      <c r="CLX67" s="112"/>
      <c r="CLY67" s="112"/>
      <c r="CLZ67" s="112"/>
      <c r="CMA67" s="112"/>
      <c r="CMB67" s="112"/>
      <c r="CMC67" s="112"/>
      <c r="CMD67" s="112"/>
      <c r="CME67" s="112"/>
      <c r="CMF67" s="112"/>
      <c r="CMG67" s="112"/>
      <c r="CMH67" s="112"/>
      <c r="CMI67" s="112"/>
      <c r="CMJ67" s="112"/>
      <c r="CMK67" s="112"/>
      <c r="CML67" s="112"/>
      <c r="CMM67" s="112"/>
      <c r="CMN67" s="112"/>
      <c r="CMO67" s="112"/>
      <c r="CMP67" s="112"/>
      <c r="CMQ67" s="112"/>
      <c r="CMR67" s="112"/>
      <c r="CMS67" s="112"/>
      <c r="CMT67" s="112"/>
      <c r="CMU67" s="112"/>
      <c r="CMV67" s="112"/>
      <c r="CMW67" s="112"/>
      <c r="CMX67" s="112"/>
      <c r="CMY67" s="112"/>
      <c r="CMZ67" s="112"/>
      <c r="CNA67" s="112"/>
      <c r="CNB67" s="112"/>
      <c r="CNC67" s="112"/>
      <c r="CND67" s="112"/>
      <c r="CNE67" s="112"/>
      <c r="CNF67" s="112"/>
      <c r="CNG67" s="112"/>
      <c r="CNH67" s="112"/>
      <c r="CNI67" s="112"/>
      <c r="CNJ67" s="112"/>
      <c r="CNK67" s="112"/>
      <c r="CNL67" s="112"/>
      <c r="CNM67" s="112"/>
      <c r="CNN67" s="112"/>
      <c r="CNO67" s="112"/>
      <c r="CNP67" s="112"/>
      <c r="CNQ67" s="112"/>
      <c r="CNR67" s="112"/>
      <c r="CNS67" s="112"/>
      <c r="CNT67" s="112"/>
      <c r="CNU67" s="112"/>
      <c r="CNV67" s="112"/>
      <c r="CNW67" s="112"/>
      <c r="CNX67" s="112"/>
      <c r="CNY67" s="112"/>
      <c r="CNZ67" s="112"/>
      <c r="COA67" s="112"/>
      <c r="COB67" s="112"/>
      <c r="COC67" s="112"/>
      <c r="COD67" s="112"/>
      <c r="COE67" s="112"/>
      <c r="COF67" s="112"/>
      <c r="COG67" s="112"/>
      <c r="COH67" s="112"/>
      <c r="COI67" s="112"/>
      <c r="COJ67" s="112"/>
      <c r="COK67" s="112"/>
      <c r="COL67" s="112"/>
      <c r="COM67" s="112"/>
      <c r="CON67" s="112"/>
      <c r="COO67" s="112"/>
      <c r="COP67" s="112"/>
      <c r="COQ67" s="112"/>
      <c r="COR67" s="112"/>
      <c r="COS67" s="112"/>
      <c r="COT67" s="112"/>
      <c r="COU67" s="112"/>
      <c r="COV67" s="112"/>
      <c r="COW67" s="112"/>
      <c r="COX67" s="112"/>
      <c r="COY67" s="112"/>
      <c r="COZ67" s="112"/>
      <c r="CPA67" s="112"/>
      <c r="CPB67" s="112"/>
      <c r="CPC67" s="112"/>
      <c r="CPD67" s="112"/>
      <c r="CPE67" s="112"/>
      <c r="CPF67" s="112"/>
      <c r="CPG67" s="112"/>
      <c r="CPH67" s="112"/>
      <c r="CPI67" s="112"/>
      <c r="CPJ67" s="112"/>
      <c r="CPK67" s="112"/>
      <c r="CPL67" s="112"/>
      <c r="CPM67" s="112"/>
      <c r="CPN67" s="112"/>
      <c r="CPO67" s="112"/>
      <c r="CPP67" s="112"/>
      <c r="CPQ67" s="112"/>
      <c r="CPR67" s="112"/>
      <c r="CPS67" s="112"/>
      <c r="CPT67" s="112"/>
      <c r="CPU67" s="112"/>
      <c r="CPV67" s="112"/>
      <c r="CPW67" s="112"/>
      <c r="CPX67" s="112"/>
      <c r="CPY67" s="112"/>
      <c r="CPZ67" s="112"/>
      <c r="CQA67" s="112"/>
      <c r="CQB67" s="112"/>
      <c r="CQC67" s="112"/>
      <c r="CQD67" s="112"/>
      <c r="CQE67" s="112"/>
      <c r="CQF67" s="112"/>
      <c r="CQG67" s="112"/>
      <c r="CQH67" s="112"/>
      <c r="CQI67" s="112"/>
      <c r="CQJ67" s="112"/>
      <c r="CQK67" s="112"/>
      <c r="CQL67" s="112"/>
      <c r="CQM67" s="112"/>
      <c r="CQN67" s="112"/>
      <c r="CQO67" s="112"/>
      <c r="CQP67" s="112"/>
      <c r="CQQ67" s="112"/>
      <c r="CQR67" s="112"/>
      <c r="CQS67" s="112"/>
      <c r="CQT67" s="112"/>
      <c r="CQU67" s="112"/>
      <c r="CQV67" s="112"/>
      <c r="CQW67" s="112"/>
      <c r="CQX67" s="112"/>
      <c r="CQY67" s="112"/>
      <c r="CQZ67" s="112"/>
      <c r="CRA67" s="112"/>
      <c r="CRB67" s="112"/>
      <c r="CRC67" s="112"/>
      <c r="CRD67" s="112"/>
      <c r="CRE67" s="112"/>
      <c r="CRF67" s="112"/>
      <c r="CRG67" s="112"/>
      <c r="CRH67" s="112"/>
      <c r="CRI67" s="112"/>
      <c r="CRJ67" s="112"/>
      <c r="CRK67" s="112"/>
      <c r="CRL67" s="112"/>
      <c r="CRM67" s="112"/>
      <c r="CRN67" s="112"/>
      <c r="CRO67" s="112"/>
      <c r="CRP67" s="112"/>
      <c r="CRQ67" s="112"/>
      <c r="CRR67" s="112"/>
      <c r="CRS67" s="112"/>
      <c r="CRT67" s="112"/>
      <c r="CRU67" s="112"/>
      <c r="CRV67" s="112"/>
      <c r="CRW67" s="112"/>
      <c r="CRX67" s="112"/>
      <c r="CRY67" s="112"/>
      <c r="CRZ67" s="112"/>
      <c r="CSA67" s="112"/>
      <c r="CSB67" s="112"/>
      <c r="CSC67" s="112"/>
      <c r="CSD67" s="112"/>
      <c r="CSE67" s="112"/>
      <c r="CSF67" s="112"/>
      <c r="CSG67" s="112"/>
      <c r="CSH67" s="112"/>
      <c r="CSI67" s="112"/>
      <c r="CSJ67" s="112"/>
      <c r="CSK67" s="112"/>
      <c r="CSL67" s="112"/>
      <c r="CSM67" s="112"/>
      <c r="CSN67" s="112"/>
      <c r="CSO67" s="112"/>
      <c r="CSP67" s="112"/>
      <c r="CSQ67" s="112"/>
      <c r="CSR67" s="112"/>
      <c r="CSS67" s="112"/>
      <c r="CST67" s="112"/>
      <c r="CSU67" s="112"/>
      <c r="CSV67" s="112"/>
      <c r="CSW67" s="112"/>
      <c r="CSX67" s="112"/>
      <c r="CSY67" s="112"/>
      <c r="CSZ67" s="112"/>
      <c r="CTA67" s="112"/>
      <c r="CTB67" s="112"/>
      <c r="CTC67" s="112"/>
      <c r="CTD67" s="112"/>
      <c r="CTE67" s="112"/>
      <c r="CTF67" s="112"/>
      <c r="CTG67" s="112"/>
      <c r="CTH67" s="112"/>
      <c r="CTI67" s="112"/>
      <c r="CTJ67" s="112"/>
      <c r="CTK67" s="112"/>
      <c r="CTL67" s="112"/>
      <c r="CTM67" s="112"/>
      <c r="CTN67" s="112"/>
      <c r="CTO67" s="112"/>
      <c r="CTP67" s="112"/>
      <c r="CTQ67" s="112"/>
      <c r="CTR67" s="112"/>
      <c r="CTS67" s="112"/>
      <c r="CTT67" s="112"/>
      <c r="CTU67" s="112"/>
      <c r="CTV67" s="112"/>
      <c r="CTW67" s="112"/>
      <c r="CTX67" s="112"/>
      <c r="CTY67" s="112"/>
      <c r="CTZ67" s="112"/>
      <c r="CUA67" s="112"/>
      <c r="CUB67" s="112"/>
      <c r="CUC67" s="112"/>
      <c r="CUD67" s="112"/>
      <c r="CUE67" s="112"/>
      <c r="CUF67" s="112"/>
      <c r="CUG67" s="112"/>
      <c r="CUH67" s="112"/>
      <c r="CUI67" s="112"/>
      <c r="CUJ67" s="112"/>
      <c r="CUK67" s="112"/>
      <c r="CUL67" s="112"/>
      <c r="CUM67" s="112"/>
      <c r="CUN67" s="112"/>
      <c r="CUO67" s="112"/>
      <c r="CUP67" s="112"/>
      <c r="CUQ67" s="112"/>
      <c r="CUR67" s="112"/>
      <c r="CUS67" s="112"/>
      <c r="CUT67" s="112"/>
      <c r="CUU67" s="112"/>
      <c r="CUV67" s="112"/>
      <c r="CUW67" s="112"/>
      <c r="CUX67" s="112"/>
      <c r="CUY67" s="112"/>
      <c r="CUZ67" s="112"/>
      <c r="CVA67" s="112"/>
      <c r="CVB67" s="112"/>
      <c r="CVC67" s="112"/>
      <c r="CVD67" s="112"/>
      <c r="CVE67" s="112"/>
      <c r="CVF67" s="112"/>
      <c r="CVG67" s="112"/>
      <c r="CVH67" s="112"/>
      <c r="CVI67" s="112"/>
      <c r="CVJ67" s="112"/>
      <c r="CVK67" s="112"/>
      <c r="CVL67" s="112"/>
      <c r="CVM67" s="112"/>
      <c r="CVN67" s="112"/>
      <c r="CVO67" s="112"/>
      <c r="CVP67" s="112"/>
      <c r="CVQ67" s="112"/>
      <c r="CVR67" s="112"/>
      <c r="CVS67" s="112"/>
      <c r="CVT67" s="112"/>
      <c r="CVU67" s="112"/>
      <c r="CVV67" s="112"/>
      <c r="CVW67" s="112"/>
      <c r="CVX67" s="112"/>
      <c r="CVY67" s="112"/>
      <c r="CVZ67" s="112"/>
      <c r="CWA67" s="112"/>
      <c r="CWB67" s="112"/>
      <c r="CWC67" s="112"/>
      <c r="CWD67" s="112"/>
      <c r="CWE67" s="112"/>
      <c r="CWF67" s="112"/>
      <c r="CWG67" s="112"/>
      <c r="CWH67" s="112"/>
      <c r="CWI67" s="112"/>
      <c r="CWJ67" s="112"/>
      <c r="CWK67" s="112"/>
      <c r="CWL67" s="112"/>
      <c r="CWM67" s="112"/>
      <c r="CWN67" s="112"/>
      <c r="CWO67" s="112"/>
      <c r="CWP67" s="112"/>
      <c r="CWQ67" s="112"/>
      <c r="CWR67" s="112"/>
      <c r="CWS67" s="112"/>
      <c r="CWT67" s="112"/>
      <c r="CWU67" s="112"/>
      <c r="CWV67" s="112"/>
      <c r="CWW67" s="112"/>
      <c r="CWX67" s="112"/>
      <c r="CWY67" s="112"/>
      <c r="CWZ67" s="112"/>
      <c r="CXA67" s="112"/>
      <c r="CXB67" s="112"/>
      <c r="CXC67" s="112"/>
      <c r="CXD67" s="112"/>
      <c r="CXE67" s="112"/>
      <c r="CXF67" s="112"/>
      <c r="CXG67" s="112"/>
      <c r="CXH67" s="112"/>
      <c r="CXI67" s="112"/>
      <c r="CXJ67" s="112"/>
      <c r="CXK67" s="112"/>
      <c r="CXL67" s="112"/>
      <c r="CXM67" s="112"/>
      <c r="CXN67" s="112"/>
      <c r="CXO67" s="112"/>
      <c r="CXP67" s="112"/>
      <c r="CXQ67" s="112"/>
      <c r="CXR67" s="112"/>
      <c r="CXS67" s="112"/>
      <c r="CXT67" s="112"/>
      <c r="CXU67" s="112"/>
      <c r="CXV67" s="112"/>
      <c r="CXW67" s="112"/>
      <c r="CXX67" s="112"/>
      <c r="CXY67" s="112"/>
      <c r="CXZ67" s="112"/>
      <c r="CYA67" s="112"/>
      <c r="CYB67" s="112"/>
      <c r="CYC67" s="112"/>
      <c r="CYD67" s="112"/>
      <c r="CYE67" s="112"/>
      <c r="CYF67" s="112"/>
      <c r="CYG67" s="112"/>
      <c r="CYH67" s="112"/>
      <c r="CYI67" s="112"/>
      <c r="CYJ67" s="112"/>
      <c r="CYK67" s="112"/>
      <c r="CYL67" s="112"/>
      <c r="CYM67" s="112"/>
      <c r="CYN67" s="112"/>
      <c r="CYO67" s="112"/>
      <c r="CYP67" s="112"/>
      <c r="CYQ67" s="112"/>
      <c r="CYR67" s="112"/>
      <c r="CYS67" s="112"/>
      <c r="CYT67" s="112"/>
      <c r="CYU67" s="112"/>
      <c r="CYV67" s="112"/>
      <c r="CYW67" s="112"/>
      <c r="CYX67" s="112"/>
      <c r="CYY67" s="112"/>
      <c r="CYZ67" s="112"/>
      <c r="CZA67" s="112"/>
      <c r="CZB67" s="112"/>
      <c r="CZC67" s="112"/>
      <c r="CZD67" s="112"/>
      <c r="CZE67" s="112"/>
      <c r="CZF67" s="112"/>
      <c r="CZG67" s="112"/>
      <c r="CZH67" s="112"/>
      <c r="CZI67" s="112"/>
      <c r="CZJ67" s="112"/>
      <c r="CZK67" s="112"/>
      <c r="CZL67" s="112"/>
      <c r="CZM67" s="112"/>
      <c r="CZN67" s="112"/>
      <c r="CZO67" s="112"/>
      <c r="CZP67" s="112"/>
      <c r="CZQ67" s="112"/>
      <c r="CZR67" s="112"/>
      <c r="CZS67" s="112"/>
      <c r="CZT67" s="112"/>
      <c r="CZU67" s="112"/>
      <c r="CZV67" s="112"/>
      <c r="CZW67" s="112"/>
      <c r="CZX67" s="112"/>
      <c r="CZY67" s="112"/>
      <c r="CZZ67" s="112"/>
      <c r="DAA67" s="112"/>
      <c r="DAB67" s="112"/>
      <c r="DAC67" s="112"/>
      <c r="DAD67" s="112"/>
      <c r="DAE67" s="112"/>
      <c r="DAF67" s="112"/>
      <c r="DAG67" s="112"/>
      <c r="DAH67" s="112"/>
      <c r="DAI67" s="112"/>
      <c r="DAJ67" s="112"/>
      <c r="DAK67" s="112"/>
      <c r="DAL67" s="112"/>
      <c r="DAM67" s="112"/>
      <c r="DAN67" s="112"/>
      <c r="DAO67" s="112"/>
      <c r="DAP67" s="112"/>
      <c r="DAQ67" s="112"/>
      <c r="DAR67" s="112"/>
      <c r="DAS67" s="112"/>
      <c r="DAT67" s="112"/>
      <c r="DAU67" s="112"/>
      <c r="DAV67" s="112"/>
      <c r="DAW67" s="112"/>
      <c r="DAX67" s="112"/>
      <c r="DAY67" s="112"/>
      <c r="DAZ67" s="112"/>
      <c r="DBA67" s="112"/>
      <c r="DBB67" s="112"/>
      <c r="DBC67" s="112"/>
      <c r="DBD67" s="112"/>
      <c r="DBE67" s="112"/>
      <c r="DBF67" s="112"/>
      <c r="DBG67" s="112"/>
      <c r="DBH67" s="112"/>
      <c r="DBI67" s="112"/>
      <c r="DBJ67" s="112"/>
      <c r="DBK67" s="112"/>
      <c r="DBL67" s="112"/>
      <c r="DBM67" s="112"/>
      <c r="DBN67" s="112"/>
      <c r="DBO67" s="112"/>
      <c r="DBP67" s="112"/>
      <c r="DBQ67" s="112"/>
      <c r="DBR67" s="112"/>
      <c r="DBS67" s="112"/>
      <c r="DBT67" s="112"/>
      <c r="DBU67" s="112"/>
      <c r="DBV67" s="112"/>
      <c r="DBW67" s="112"/>
      <c r="DBX67" s="112"/>
      <c r="DBY67" s="112"/>
      <c r="DBZ67" s="112"/>
      <c r="DCA67" s="112"/>
      <c r="DCB67" s="112"/>
      <c r="DCC67" s="112"/>
      <c r="DCD67" s="112"/>
      <c r="DCE67" s="112"/>
      <c r="DCF67" s="112"/>
      <c r="DCG67" s="112"/>
      <c r="DCH67" s="112"/>
      <c r="DCI67" s="112"/>
      <c r="DCJ67" s="112"/>
      <c r="DCK67" s="112"/>
      <c r="DCL67" s="112"/>
      <c r="DCM67" s="112"/>
      <c r="DCN67" s="112"/>
      <c r="DCO67" s="112"/>
      <c r="DCP67" s="112"/>
      <c r="DCQ67" s="112"/>
      <c r="DCR67" s="112"/>
      <c r="DCS67" s="112"/>
      <c r="DCT67" s="112"/>
      <c r="DCU67" s="112"/>
      <c r="DCV67" s="112"/>
      <c r="DCW67" s="112"/>
      <c r="DCX67" s="112"/>
      <c r="DCY67" s="112"/>
      <c r="DCZ67" s="112"/>
      <c r="DDA67" s="112"/>
      <c r="DDB67" s="112"/>
      <c r="DDC67" s="112"/>
      <c r="DDD67" s="112"/>
      <c r="DDE67" s="112"/>
      <c r="DDF67" s="112"/>
      <c r="DDG67" s="112"/>
      <c r="DDH67" s="112"/>
      <c r="DDI67" s="112"/>
      <c r="DDJ67" s="112"/>
      <c r="DDK67" s="112"/>
      <c r="DDL67" s="112"/>
      <c r="DDM67" s="112"/>
      <c r="DDN67" s="112"/>
      <c r="DDO67" s="112"/>
      <c r="DDP67" s="112"/>
      <c r="DDQ67" s="112"/>
      <c r="DDR67" s="112"/>
      <c r="DDS67" s="112"/>
      <c r="DDT67" s="112"/>
      <c r="DDU67" s="112"/>
      <c r="DDV67" s="112"/>
      <c r="DDW67" s="112"/>
      <c r="DDX67" s="112"/>
      <c r="DDY67" s="112"/>
      <c r="DDZ67" s="112"/>
      <c r="DEA67" s="112"/>
      <c r="DEB67" s="112"/>
      <c r="DEC67" s="112"/>
      <c r="DED67" s="112"/>
      <c r="DEE67" s="112"/>
      <c r="DEF67" s="112"/>
      <c r="DEG67" s="112"/>
      <c r="DEH67" s="112"/>
      <c r="DEI67" s="112"/>
      <c r="DEJ67" s="112"/>
      <c r="DEK67" s="112"/>
      <c r="DEL67" s="112"/>
      <c r="DEM67" s="112"/>
      <c r="DEN67" s="112"/>
      <c r="DEO67" s="112"/>
      <c r="DEP67" s="112"/>
      <c r="DEQ67" s="112"/>
      <c r="DER67" s="112"/>
      <c r="DES67" s="112"/>
      <c r="DET67" s="112"/>
      <c r="DEU67" s="112"/>
      <c r="DEV67" s="112"/>
      <c r="DEW67" s="112"/>
      <c r="DEX67" s="112"/>
      <c r="DEY67" s="112"/>
      <c r="DEZ67" s="112"/>
      <c r="DFA67" s="112"/>
      <c r="DFB67" s="112"/>
      <c r="DFC67" s="112"/>
      <c r="DFD67" s="112"/>
      <c r="DFE67" s="112"/>
      <c r="DFF67" s="112"/>
      <c r="DFG67" s="112"/>
      <c r="DFH67" s="112"/>
      <c r="DFI67" s="112"/>
      <c r="DFJ67" s="112"/>
      <c r="DFK67" s="112"/>
      <c r="DFL67" s="112"/>
      <c r="DFM67" s="112"/>
      <c r="DFN67" s="112"/>
      <c r="DFO67" s="112"/>
      <c r="DFP67" s="112"/>
      <c r="DFQ67" s="112"/>
      <c r="DFR67" s="112"/>
      <c r="DFS67" s="112"/>
      <c r="DFT67" s="112"/>
      <c r="DFU67" s="112"/>
      <c r="DFV67" s="112"/>
      <c r="DFW67" s="112"/>
      <c r="DFX67" s="112"/>
      <c r="DFY67" s="112"/>
      <c r="DFZ67" s="112"/>
      <c r="DGA67" s="112"/>
      <c r="DGB67" s="112"/>
      <c r="DGC67" s="112"/>
      <c r="DGD67" s="112"/>
      <c r="DGE67" s="112"/>
      <c r="DGF67" s="112"/>
      <c r="DGG67" s="112"/>
      <c r="DGH67" s="112"/>
      <c r="DGI67" s="112"/>
      <c r="DGJ67" s="112"/>
      <c r="DGK67" s="112"/>
      <c r="DGL67" s="112"/>
      <c r="DGM67" s="112"/>
      <c r="DGN67" s="112"/>
      <c r="DGO67" s="112"/>
      <c r="DGP67" s="112"/>
      <c r="DGQ67" s="112"/>
      <c r="DGR67" s="112"/>
      <c r="DGS67" s="112"/>
      <c r="DGT67" s="112"/>
      <c r="DGU67" s="112"/>
      <c r="DGV67" s="112"/>
      <c r="DGW67" s="112"/>
      <c r="DGX67" s="112"/>
      <c r="DGY67" s="112"/>
      <c r="DGZ67" s="112"/>
      <c r="DHA67" s="112"/>
      <c r="DHB67" s="112"/>
      <c r="DHC67" s="112"/>
      <c r="DHD67" s="112"/>
      <c r="DHE67" s="112"/>
      <c r="DHF67" s="112"/>
      <c r="DHG67" s="112"/>
      <c r="DHH67" s="112"/>
      <c r="DHI67" s="112"/>
      <c r="DHJ67" s="112"/>
      <c r="DHK67" s="112"/>
      <c r="DHL67" s="112"/>
      <c r="DHM67" s="112"/>
      <c r="DHN67" s="112"/>
      <c r="DHO67" s="112"/>
      <c r="DHP67" s="112"/>
      <c r="DHQ67" s="112"/>
      <c r="DHR67" s="112"/>
      <c r="DHS67" s="112"/>
      <c r="DHT67" s="112"/>
      <c r="DHU67" s="112"/>
      <c r="DHV67" s="112"/>
      <c r="DHW67" s="112"/>
      <c r="DHX67" s="112"/>
      <c r="DHY67" s="112"/>
      <c r="DHZ67" s="112"/>
      <c r="DIA67" s="112"/>
      <c r="DIB67" s="112"/>
      <c r="DIC67" s="112"/>
      <c r="DID67" s="112"/>
      <c r="DIE67" s="112"/>
      <c r="DIF67" s="112"/>
      <c r="DIG67" s="112"/>
      <c r="DIH67" s="112"/>
      <c r="DII67" s="112"/>
      <c r="DIJ67" s="112"/>
      <c r="DIK67" s="112"/>
      <c r="DIL67" s="112"/>
      <c r="DIM67" s="112"/>
      <c r="DIN67" s="112"/>
      <c r="DIO67" s="112"/>
      <c r="DIP67" s="112"/>
      <c r="DIQ67" s="112"/>
      <c r="DIR67" s="112"/>
      <c r="DIS67" s="112"/>
      <c r="DIT67" s="112"/>
      <c r="DIU67" s="112"/>
      <c r="DIV67" s="112"/>
      <c r="DIW67" s="112"/>
      <c r="DIX67" s="112"/>
      <c r="DIY67" s="112"/>
      <c r="DIZ67" s="112"/>
      <c r="DJA67" s="112"/>
      <c r="DJB67" s="112"/>
      <c r="DJC67" s="112"/>
      <c r="DJD67" s="112"/>
      <c r="DJE67" s="112"/>
      <c r="DJF67" s="112"/>
      <c r="DJG67" s="112"/>
      <c r="DJH67" s="112"/>
      <c r="DJI67" s="112"/>
      <c r="DJJ67" s="112"/>
      <c r="DJK67" s="112"/>
      <c r="DJL67" s="112"/>
      <c r="DJM67" s="112"/>
      <c r="DJN67" s="112"/>
      <c r="DJO67" s="112"/>
      <c r="DJP67" s="112"/>
      <c r="DJQ67" s="112"/>
      <c r="DJR67" s="112"/>
      <c r="DJS67" s="112"/>
      <c r="DJT67" s="112"/>
      <c r="DJU67" s="112"/>
      <c r="DJV67" s="112"/>
      <c r="DJW67" s="112"/>
      <c r="DJX67" s="112"/>
      <c r="DJY67" s="112"/>
      <c r="DJZ67" s="112"/>
      <c r="DKA67" s="112"/>
      <c r="DKB67" s="112"/>
      <c r="DKC67" s="112"/>
      <c r="DKD67" s="112"/>
      <c r="DKE67" s="112"/>
      <c r="DKF67" s="112"/>
      <c r="DKG67" s="112"/>
      <c r="DKH67" s="112"/>
      <c r="DKI67" s="112"/>
      <c r="DKJ67" s="112"/>
      <c r="DKK67" s="112"/>
      <c r="DKL67" s="112"/>
      <c r="DKM67" s="112"/>
      <c r="DKN67" s="112"/>
      <c r="DKO67" s="112"/>
      <c r="DKP67" s="112"/>
      <c r="DKQ67" s="112"/>
      <c r="DKR67" s="112"/>
      <c r="DKS67" s="112"/>
      <c r="DKT67" s="112"/>
      <c r="DKU67" s="112"/>
      <c r="DKV67" s="112"/>
      <c r="DKW67" s="112"/>
      <c r="DKX67" s="112"/>
      <c r="DKY67" s="112"/>
      <c r="DKZ67" s="112"/>
      <c r="DLA67" s="112"/>
      <c r="DLB67" s="112"/>
      <c r="DLC67" s="112"/>
      <c r="DLD67" s="112"/>
      <c r="DLE67" s="112"/>
      <c r="DLF67" s="112"/>
      <c r="DLG67" s="112"/>
      <c r="DLH67" s="112"/>
      <c r="DLI67" s="112"/>
      <c r="DLJ67" s="112"/>
      <c r="DLK67" s="112"/>
      <c r="DLL67" s="112"/>
      <c r="DLM67" s="112"/>
      <c r="DLN67" s="112"/>
      <c r="DLO67" s="112"/>
      <c r="DLP67" s="112"/>
      <c r="DLQ67" s="112"/>
      <c r="DLR67" s="112"/>
      <c r="DLS67" s="112"/>
      <c r="DLT67" s="112"/>
      <c r="DLU67" s="112"/>
      <c r="DLV67" s="112"/>
      <c r="DLW67" s="112"/>
      <c r="DLX67" s="112"/>
      <c r="DLY67" s="112"/>
      <c r="DLZ67" s="112"/>
      <c r="DMA67" s="112"/>
      <c r="DMB67" s="112"/>
      <c r="DMC67" s="112"/>
      <c r="DMD67" s="112"/>
      <c r="DME67" s="112"/>
      <c r="DMF67" s="112"/>
      <c r="DMG67" s="112"/>
      <c r="DMH67" s="112"/>
      <c r="DMI67" s="112"/>
      <c r="DMJ67" s="112"/>
      <c r="DMK67" s="112"/>
      <c r="DML67" s="112"/>
      <c r="DMM67" s="112"/>
      <c r="DMN67" s="112"/>
      <c r="DMO67" s="112"/>
      <c r="DMP67" s="112"/>
      <c r="DMQ67" s="112"/>
      <c r="DMR67" s="112"/>
      <c r="DMS67" s="112"/>
      <c r="DMT67" s="112"/>
      <c r="DMU67" s="112"/>
      <c r="DMV67" s="112"/>
      <c r="DMW67" s="112"/>
      <c r="DMX67" s="112"/>
      <c r="DMY67" s="112"/>
      <c r="DMZ67" s="112"/>
      <c r="DNA67" s="112"/>
      <c r="DNB67" s="112"/>
      <c r="DNC67" s="112"/>
      <c r="DND67" s="112"/>
      <c r="DNE67" s="112"/>
      <c r="DNF67" s="112"/>
      <c r="DNG67" s="112"/>
      <c r="DNH67" s="112"/>
      <c r="DNI67" s="112"/>
      <c r="DNJ67" s="112"/>
      <c r="DNK67" s="112"/>
      <c r="DNL67" s="112"/>
      <c r="DNM67" s="112"/>
      <c r="DNN67" s="112"/>
      <c r="DNO67" s="112"/>
      <c r="DNP67" s="112"/>
      <c r="DNQ67" s="112"/>
      <c r="DNR67" s="112"/>
      <c r="DNS67" s="112"/>
      <c r="DNT67" s="112"/>
      <c r="DNU67" s="112"/>
      <c r="DNV67" s="112"/>
      <c r="DNW67" s="112"/>
      <c r="DNX67" s="112"/>
      <c r="DNY67" s="112"/>
      <c r="DNZ67" s="112"/>
      <c r="DOA67" s="112"/>
      <c r="DOB67" s="112"/>
      <c r="DOC67" s="112"/>
      <c r="DOD67" s="112"/>
      <c r="DOE67" s="112"/>
      <c r="DOF67" s="112"/>
      <c r="DOG67" s="112"/>
      <c r="DOH67" s="112"/>
      <c r="DOI67" s="112"/>
      <c r="DOJ67" s="112"/>
      <c r="DOK67" s="112"/>
      <c r="DOL67" s="112"/>
      <c r="DOM67" s="112"/>
      <c r="DON67" s="112"/>
      <c r="DOO67" s="112"/>
      <c r="DOP67" s="112"/>
      <c r="DOQ67" s="112"/>
      <c r="DOR67" s="112"/>
      <c r="DOS67" s="112"/>
      <c r="DOT67" s="112"/>
      <c r="DOU67" s="112"/>
      <c r="DOV67" s="112"/>
      <c r="DOW67" s="112"/>
      <c r="DOX67" s="112"/>
      <c r="DOY67" s="112"/>
      <c r="DOZ67" s="112"/>
      <c r="DPA67" s="112"/>
      <c r="DPB67" s="112"/>
      <c r="DPC67" s="112"/>
      <c r="DPD67" s="112"/>
      <c r="DPE67" s="112"/>
      <c r="DPF67" s="112"/>
      <c r="DPG67" s="112"/>
      <c r="DPH67" s="112"/>
      <c r="DPI67" s="112"/>
      <c r="DPJ67" s="112"/>
      <c r="DPK67" s="112"/>
      <c r="DPL67" s="112"/>
      <c r="DPM67" s="112"/>
      <c r="DPN67" s="112"/>
      <c r="DPO67" s="112"/>
      <c r="DPP67" s="112"/>
      <c r="DPQ67" s="112"/>
      <c r="DPR67" s="112"/>
      <c r="DPS67" s="112"/>
      <c r="DPT67" s="112"/>
      <c r="DPU67" s="112"/>
      <c r="DPV67" s="112"/>
      <c r="DPW67" s="112"/>
      <c r="DPX67" s="112"/>
      <c r="DPY67" s="112"/>
      <c r="DPZ67" s="112"/>
      <c r="DQA67" s="112"/>
      <c r="DQB67" s="112"/>
      <c r="DQC67" s="112"/>
      <c r="DQD67" s="112"/>
      <c r="DQE67" s="112"/>
      <c r="DQF67" s="112"/>
      <c r="DQG67" s="112"/>
      <c r="DQH67" s="112"/>
      <c r="DQI67" s="112"/>
      <c r="DQJ67" s="112"/>
      <c r="DQK67" s="112"/>
      <c r="DQL67" s="112"/>
      <c r="DQM67" s="112"/>
      <c r="DQN67" s="112"/>
      <c r="DQO67" s="112"/>
      <c r="DQP67" s="112"/>
      <c r="DQQ67" s="112"/>
      <c r="DQR67" s="112"/>
      <c r="DQS67" s="112"/>
      <c r="DQT67" s="112"/>
      <c r="DQU67" s="112"/>
      <c r="DQV67" s="112"/>
      <c r="DQW67" s="112"/>
      <c r="DQX67" s="112"/>
      <c r="DQY67" s="112"/>
      <c r="DQZ67" s="112"/>
      <c r="DRA67" s="112"/>
      <c r="DRB67" s="112"/>
      <c r="DRC67" s="112"/>
      <c r="DRD67" s="112"/>
      <c r="DRE67" s="112"/>
      <c r="DRF67" s="112"/>
      <c r="DRG67" s="112"/>
      <c r="DRH67" s="112"/>
      <c r="DRI67" s="112"/>
      <c r="DRJ67" s="112"/>
      <c r="DRK67" s="112"/>
      <c r="DRL67" s="112"/>
      <c r="DRM67" s="112"/>
      <c r="DRN67" s="112"/>
      <c r="DRO67" s="112"/>
      <c r="DRP67" s="112"/>
      <c r="DRQ67" s="112"/>
      <c r="DRR67" s="112"/>
      <c r="DRS67" s="112"/>
      <c r="DRT67" s="112"/>
      <c r="DRU67" s="112"/>
      <c r="DRV67" s="112"/>
      <c r="DRW67" s="112"/>
      <c r="DRX67" s="112"/>
      <c r="DRY67" s="112"/>
      <c r="DRZ67" s="112"/>
      <c r="DSA67" s="112"/>
      <c r="DSB67" s="112"/>
      <c r="DSC67" s="112"/>
      <c r="DSD67" s="112"/>
      <c r="DSE67" s="112"/>
      <c r="DSF67" s="112"/>
      <c r="DSG67" s="112"/>
      <c r="DSH67" s="112"/>
      <c r="DSI67" s="112"/>
      <c r="DSJ67" s="112"/>
      <c r="DSK67" s="112"/>
      <c r="DSL67" s="112"/>
      <c r="DSM67" s="112"/>
      <c r="DSN67" s="112"/>
      <c r="DSO67" s="112"/>
      <c r="DSP67" s="112"/>
      <c r="DSQ67" s="112"/>
      <c r="DSR67" s="112"/>
      <c r="DSS67" s="112"/>
      <c r="DST67" s="112"/>
      <c r="DSU67" s="112"/>
      <c r="DSV67" s="112"/>
      <c r="DSW67" s="112"/>
      <c r="DSX67" s="112"/>
      <c r="DSY67" s="112"/>
      <c r="DSZ67" s="112"/>
      <c r="DTA67" s="112"/>
      <c r="DTB67" s="112"/>
      <c r="DTC67" s="112"/>
      <c r="DTD67" s="112"/>
      <c r="DTE67" s="112"/>
      <c r="DTF67" s="112"/>
      <c r="DTG67" s="112"/>
      <c r="DTH67" s="112"/>
      <c r="DTI67" s="112"/>
      <c r="DTJ67" s="112"/>
      <c r="DTK67" s="112"/>
      <c r="DTL67" s="112"/>
      <c r="DTM67" s="112"/>
      <c r="DTN67" s="112"/>
      <c r="DTO67" s="112"/>
      <c r="DTP67" s="112"/>
      <c r="DTQ67" s="112"/>
      <c r="DTR67" s="112"/>
      <c r="DTS67" s="112"/>
      <c r="DTT67" s="112"/>
      <c r="DTU67" s="112"/>
      <c r="DTV67" s="112"/>
      <c r="DTW67" s="112"/>
      <c r="DTX67" s="112"/>
      <c r="DTY67" s="112"/>
      <c r="DTZ67" s="112"/>
      <c r="DUA67" s="112"/>
      <c r="DUB67" s="112"/>
      <c r="DUC67" s="112"/>
      <c r="DUD67" s="112"/>
      <c r="DUE67" s="112"/>
      <c r="DUF67" s="112"/>
      <c r="DUG67" s="112"/>
      <c r="DUH67" s="112"/>
      <c r="DUI67" s="112"/>
      <c r="DUJ67" s="112"/>
      <c r="DUK67" s="112"/>
      <c r="DUL67" s="112"/>
      <c r="DUM67" s="112"/>
      <c r="DUN67" s="112"/>
      <c r="DUO67" s="112"/>
      <c r="DUP67" s="112"/>
      <c r="DUQ67" s="112"/>
      <c r="DUR67" s="112"/>
      <c r="DUS67" s="112"/>
      <c r="DUT67" s="112"/>
      <c r="DUU67" s="112"/>
      <c r="DUV67" s="112"/>
      <c r="DUW67" s="112"/>
      <c r="DUX67" s="112"/>
      <c r="DUY67" s="112"/>
      <c r="DUZ67" s="112"/>
      <c r="DVA67" s="112"/>
      <c r="DVB67" s="112"/>
      <c r="DVC67" s="112"/>
      <c r="DVD67" s="112"/>
      <c r="DVE67" s="112"/>
      <c r="DVF67" s="112"/>
      <c r="DVG67" s="112"/>
      <c r="DVH67" s="112"/>
      <c r="DVI67" s="112"/>
      <c r="DVJ67" s="112"/>
      <c r="DVK67" s="112"/>
      <c r="DVL67" s="112"/>
      <c r="DVM67" s="112"/>
      <c r="DVN67" s="112"/>
      <c r="DVO67" s="112"/>
      <c r="DVP67" s="112"/>
      <c r="DVQ67" s="112"/>
      <c r="DVR67" s="112"/>
      <c r="DVS67" s="112"/>
      <c r="DVT67" s="112"/>
      <c r="DVU67" s="112"/>
      <c r="DVV67" s="112"/>
      <c r="DVW67" s="112"/>
      <c r="DVX67" s="112"/>
      <c r="DVY67" s="112"/>
      <c r="DVZ67" s="112"/>
      <c r="DWA67" s="112"/>
      <c r="DWB67" s="112"/>
      <c r="DWC67" s="112"/>
      <c r="DWD67" s="112"/>
      <c r="DWE67" s="112"/>
      <c r="DWF67" s="112"/>
      <c r="DWG67" s="112"/>
      <c r="DWH67" s="112"/>
      <c r="DWI67" s="112"/>
      <c r="DWJ67" s="112"/>
      <c r="DWK67" s="112"/>
      <c r="DWL67" s="112"/>
      <c r="DWM67" s="112"/>
      <c r="DWN67" s="112"/>
      <c r="DWO67" s="112"/>
      <c r="DWP67" s="112"/>
      <c r="DWQ67" s="112"/>
      <c r="DWR67" s="112"/>
      <c r="DWS67" s="112"/>
      <c r="DWT67" s="112"/>
      <c r="DWU67" s="112"/>
      <c r="DWV67" s="112"/>
      <c r="DWW67" s="112"/>
      <c r="DWX67" s="112"/>
      <c r="DWY67" s="112"/>
      <c r="DWZ67" s="112"/>
      <c r="DXA67" s="112"/>
      <c r="DXB67" s="112"/>
      <c r="DXC67" s="112"/>
      <c r="DXD67" s="112"/>
      <c r="DXE67" s="112"/>
      <c r="DXF67" s="112"/>
      <c r="DXG67" s="112"/>
      <c r="DXH67" s="112"/>
      <c r="DXI67" s="112"/>
      <c r="DXJ67" s="112"/>
      <c r="DXK67" s="112"/>
      <c r="DXL67" s="112"/>
      <c r="DXM67" s="112"/>
      <c r="DXN67" s="112"/>
      <c r="DXO67" s="112"/>
      <c r="DXP67" s="112"/>
      <c r="DXQ67" s="112"/>
      <c r="DXR67" s="112"/>
      <c r="DXS67" s="112"/>
      <c r="DXT67" s="112"/>
      <c r="DXU67" s="112"/>
      <c r="DXV67" s="112"/>
      <c r="DXW67" s="112"/>
      <c r="DXX67" s="112"/>
      <c r="DXY67" s="112"/>
      <c r="DXZ67" s="112"/>
      <c r="DYA67" s="112"/>
      <c r="DYB67" s="112"/>
      <c r="DYC67" s="112"/>
      <c r="DYD67" s="112"/>
      <c r="DYE67" s="112"/>
      <c r="DYF67" s="112"/>
      <c r="DYG67" s="112"/>
      <c r="DYH67" s="112"/>
      <c r="DYI67" s="112"/>
      <c r="DYJ67" s="112"/>
      <c r="DYK67" s="112"/>
      <c r="DYL67" s="112"/>
      <c r="DYM67" s="112"/>
      <c r="DYN67" s="112"/>
      <c r="DYO67" s="112"/>
      <c r="DYP67" s="112"/>
      <c r="DYQ67" s="112"/>
      <c r="DYR67" s="112"/>
      <c r="DYS67" s="112"/>
      <c r="DYT67" s="112"/>
      <c r="DYU67" s="112"/>
      <c r="DYV67" s="112"/>
      <c r="DYW67" s="112"/>
      <c r="DYX67" s="112"/>
      <c r="DYY67" s="112"/>
      <c r="DYZ67" s="112"/>
      <c r="DZA67" s="112"/>
      <c r="DZB67" s="112"/>
      <c r="DZC67" s="112"/>
      <c r="DZD67" s="112"/>
      <c r="DZE67" s="112"/>
      <c r="DZF67" s="112"/>
      <c r="DZG67" s="112"/>
      <c r="DZH67" s="112"/>
      <c r="DZI67" s="112"/>
      <c r="DZJ67" s="112"/>
      <c r="DZK67" s="112"/>
      <c r="DZL67" s="112"/>
      <c r="DZM67" s="112"/>
      <c r="DZN67" s="112"/>
      <c r="DZO67" s="112"/>
      <c r="DZP67" s="112"/>
      <c r="DZQ67" s="112"/>
      <c r="DZR67" s="112"/>
      <c r="DZS67" s="112"/>
      <c r="DZT67" s="112"/>
      <c r="DZU67" s="112"/>
      <c r="DZV67" s="112"/>
      <c r="DZW67" s="112"/>
      <c r="DZX67" s="112"/>
      <c r="DZY67" s="112"/>
      <c r="DZZ67" s="112"/>
      <c r="EAA67" s="112"/>
      <c r="EAB67" s="112"/>
      <c r="EAC67" s="112"/>
      <c r="EAD67" s="112"/>
      <c r="EAE67" s="112"/>
      <c r="EAF67" s="112"/>
      <c r="EAG67" s="112"/>
      <c r="EAH67" s="112"/>
      <c r="EAI67" s="112"/>
      <c r="EAJ67" s="112"/>
      <c r="EAK67" s="112"/>
      <c r="EAL67" s="112"/>
      <c r="EAM67" s="112"/>
      <c r="EAN67" s="112"/>
      <c r="EAO67" s="112"/>
      <c r="EAP67" s="112"/>
      <c r="EAQ67" s="112"/>
      <c r="EAR67" s="112"/>
      <c r="EAS67" s="112"/>
      <c r="EAT67" s="112"/>
      <c r="EAU67" s="112"/>
      <c r="EAV67" s="112"/>
      <c r="EAW67" s="112"/>
      <c r="EAX67" s="112"/>
      <c r="EAY67" s="112"/>
      <c r="EAZ67" s="112"/>
      <c r="EBA67" s="112"/>
      <c r="EBB67" s="112"/>
      <c r="EBC67" s="112"/>
      <c r="EBD67" s="112"/>
      <c r="EBE67" s="112"/>
      <c r="EBF67" s="112"/>
      <c r="EBG67" s="112"/>
      <c r="EBH67" s="112"/>
      <c r="EBI67" s="112"/>
      <c r="EBJ67" s="112"/>
      <c r="EBK67" s="112"/>
      <c r="EBL67" s="112"/>
      <c r="EBM67" s="112"/>
      <c r="EBN67" s="112"/>
      <c r="EBO67" s="112"/>
      <c r="EBP67" s="112"/>
      <c r="EBQ67" s="112"/>
      <c r="EBR67" s="112"/>
      <c r="EBS67" s="112"/>
      <c r="EBT67" s="112"/>
      <c r="EBU67" s="112"/>
      <c r="EBV67" s="112"/>
      <c r="EBW67" s="112"/>
      <c r="EBX67" s="112"/>
      <c r="EBY67" s="112"/>
      <c r="EBZ67" s="112"/>
      <c r="ECA67" s="112"/>
      <c r="ECB67" s="112"/>
      <c r="ECC67" s="112"/>
      <c r="ECD67" s="112"/>
      <c r="ECE67" s="112"/>
      <c r="ECF67" s="112"/>
      <c r="ECG67" s="112"/>
      <c r="ECH67" s="112"/>
      <c r="ECI67" s="112"/>
      <c r="ECJ67" s="112"/>
      <c r="ECK67" s="112"/>
      <c r="ECL67" s="112"/>
      <c r="ECM67" s="112"/>
      <c r="ECN67" s="112"/>
      <c r="ECO67" s="112"/>
      <c r="ECP67" s="112"/>
      <c r="ECQ67" s="112"/>
      <c r="ECR67" s="112"/>
      <c r="ECS67" s="112"/>
      <c r="ECT67" s="112"/>
      <c r="ECU67" s="112"/>
      <c r="ECV67" s="112"/>
      <c r="ECW67" s="112"/>
      <c r="ECX67" s="112"/>
      <c r="ECY67" s="112"/>
      <c r="ECZ67" s="112"/>
      <c r="EDA67" s="112"/>
      <c r="EDB67" s="112"/>
      <c r="EDC67" s="112"/>
      <c r="EDD67" s="112"/>
      <c r="EDE67" s="112"/>
      <c r="EDF67" s="112"/>
      <c r="EDG67" s="112"/>
      <c r="EDH67" s="112"/>
      <c r="EDI67" s="112"/>
      <c r="EDJ67" s="112"/>
      <c r="EDK67" s="112"/>
      <c r="EDL67" s="112"/>
      <c r="EDM67" s="112"/>
      <c r="EDN67" s="112"/>
      <c r="EDO67" s="112"/>
      <c r="EDP67" s="112"/>
      <c r="EDQ67" s="112"/>
      <c r="EDR67" s="112"/>
      <c r="EDS67" s="112"/>
      <c r="EDT67" s="112"/>
      <c r="EDU67" s="112"/>
      <c r="EDV67" s="112"/>
      <c r="EDW67" s="112"/>
      <c r="EDX67" s="112"/>
      <c r="EDY67" s="112"/>
      <c r="EDZ67" s="112"/>
      <c r="EEA67" s="112"/>
      <c r="EEB67" s="112"/>
      <c r="EEC67" s="112"/>
      <c r="EED67" s="112"/>
      <c r="EEE67" s="112"/>
      <c r="EEF67" s="112"/>
      <c r="EEG67" s="112"/>
      <c r="EEH67" s="112"/>
      <c r="EEI67" s="112"/>
      <c r="EEJ67" s="112"/>
      <c r="EEK67" s="112"/>
      <c r="EEL67" s="112"/>
      <c r="EEM67" s="112"/>
      <c r="EEN67" s="112"/>
      <c r="EEO67" s="112"/>
      <c r="EEP67" s="112"/>
      <c r="EEQ67" s="112"/>
      <c r="EER67" s="112"/>
      <c r="EES67" s="112"/>
      <c r="EET67" s="112"/>
      <c r="EEU67" s="112"/>
      <c r="EEV67" s="112"/>
      <c r="EEW67" s="112"/>
      <c r="EEX67" s="112"/>
      <c r="EEY67" s="112"/>
      <c r="EEZ67" s="112"/>
      <c r="EFA67" s="112"/>
      <c r="EFB67" s="112"/>
      <c r="EFC67" s="112"/>
      <c r="EFD67" s="112"/>
      <c r="EFE67" s="112"/>
      <c r="EFF67" s="112"/>
      <c r="EFG67" s="112"/>
      <c r="EFH67" s="112"/>
      <c r="EFI67" s="112"/>
      <c r="EFJ67" s="112"/>
      <c r="EFK67" s="112"/>
      <c r="EFL67" s="112"/>
      <c r="EFM67" s="112"/>
      <c r="EFN67" s="112"/>
      <c r="EFO67" s="112"/>
      <c r="EFP67" s="112"/>
      <c r="EFQ67" s="112"/>
      <c r="EFR67" s="112"/>
      <c r="EFS67" s="112"/>
      <c r="EFT67" s="112"/>
      <c r="EFU67" s="112"/>
      <c r="EFV67" s="112"/>
      <c r="EFW67" s="112"/>
      <c r="EFX67" s="112"/>
      <c r="EFY67" s="112"/>
      <c r="EFZ67" s="112"/>
      <c r="EGA67" s="112"/>
      <c r="EGB67" s="112"/>
      <c r="EGC67" s="112"/>
      <c r="EGD67" s="112"/>
      <c r="EGE67" s="112"/>
      <c r="EGF67" s="112"/>
      <c r="EGG67" s="112"/>
      <c r="EGH67" s="112"/>
      <c r="EGI67" s="112"/>
      <c r="EGJ67" s="112"/>
      <c r="EGK67" s="112"/>
      <c r="EGL67" s="112"/>
      <c r="EGM67" s="112"/>
      <c r="EGN67" s="112"/>
      <c r="EGO67" s="112"/>
      <c r="EGP67" s="112"/>
      <c r="EGQ67" s="112"/>
      <c r="EGR67" s="112"/>
      <c r="EGS67" s="112"/>
      <c r="EGT67" s="112"/>
      <c r="EGU67" s="112"/>
      <c r="EGV67" s="112"/>
      <c r="EGW67" s="112"/>
      <c r="EGX67" s="112"/>
      <c r="EGY67" s="112"/>
      <c r="EGZ67" s="112"/>
      <c r="EHA67" s="112"/>
      <c r="EHB67" s="112"/>
      <c r="EHC67" s="112"/>
      <c r="EHD67" s="112"/>
      <c r="EHE67" s="112"/>
      <c r="EHF67" s="112"/>
      <c r="EHG67" s="112"/>
      <c r="EHH67" s="112"/>
      <c r="EHI67" s="112"/>
      <c r="EHJ67" s="112"/>
      <c r="EHK67" s="112"/>
      <c r="EHL67" s="112"/>
      <c r="EHM67" s="112"/>
      <c r="EHN67" s="112"/>
      <c r="EHO67" s="112"/>
      <c r="EHP67" s="112"/>
      <c r="EHQ67" s="112"/>
      <c r="EHR67" s="112"/>
      <c r="EHS67" s="112"/>
      <c r="EHT67" s="112"/>
      <c r="EHU67" s="112"/>
      <c r="EHV67" s="112"/>
      <c r="EHW67" s="112"/>
      <c r="EHX67" s="112"/>
      <c r="EHY67" s="112"/>
      <c r="EHZ67" s="112"/>
      <c r="EIA67" s="112"/>
      <c r="EIB67" s="112"/>
      <c r="EIC67" s="112"/>
      <c r="EID67" s="112"/>
      <c r="EIE67" s="112"/>
      <c r="EIF67" s="112"/>
      <c r="EIG67" s="112"/>
      <c r="EIH67" s="112"/>
      <c r="EII67" s="112"/>
      <c r="EIJ67" s="112"/>
      <c r="EIK67" s="112"/>
      <c r="EIL67" s="112"/>
      <c r="EIM67" s="112"/>
      <c r="EIN67" s="112"/>
      <c r="EIO67" s="112"/>
      <c r="EIP67" s="112"/>
      <c r="EIQ67" s="112"/>
      <c r="EIR67" s="112"/>
      <c r="EIS67" s="112"/>
      <c r="EIT67" s="112"/>
      <c r="EIU67" s="112"/>
      <c r="EIV67" s="112"/>
      <c r="EIW67" s="112"/>
      <c r="EIX67" s="112"/>
      <c r="EIY67" s="112"/>
      <c r="EIZ67" s="112"/>
      <c r="EJA67" s="112"/>
      <c r="EJB67" s="112"/>
      <c r="EJC67" s="112"/>
      <c r="EJD67" s="112"/>
      <c r="EJE67" s="112"/>
      <c r="EJF67" s="112"/>
      <c r="EJG67" s="112"/>
      <c r="EJH67" s="112"/>
      <c r="EJI67" s="112"/>
      <c r="EJJ67" s="112"/>
      <c r="EJK67" s="112"/>
      <c r="EJL67" s="112"/>
      <c r="EJM67" s="112"/>
      <c r="EJN67" s="112"/>
      <c r="EJO67" s="112"/>
      <c r="EJP67" s="112"/>
      <c r="EJQ67" s="112"/>
      <c r="EJR67" s="112"/>
      <c r="EJS67" s="112"/>
      <c r="EJT67" s="112"/>
      <c r="EJU67" s="112"/>
      <c r="EJV67" s="112"/>
      <c r="EJW67" s="112"/>
      <c r="EJX67" s="112"/>
      <c r="EJY67" s="112"/>
      <c r="EJZ67" s="112"/>
      <c r="EKA67" s="112"/>
      <c r="EKB67" s="112"/>
      <c r="EKC67" s="112"/>
      <c r="EKD67" s="112"/>
      <c r="EKE67" s="112"/>
      <c r="EKF67" s="112"/>
      <c r="EKG67" s="112"/>
      <c r="EKH67" s="112"/>
      <c r="EKI67" s="112"/>
      <c r="EKJ67" s="112"/>
      <c r="EKK67" s="112"/>
      <c r="EKL67" s="112"/>
      <c r="EKM67" s="112"/>
      <c r="EKN67" s="112"/>
      <c r="EKO67" s="112"/>
      <c r="EKP67" s="112"/>
      <c r="EKQ67" s="112"/>
      <c r="EKR67" s="112"/>
      <c r="EKS67" s="112"/>
      <c r="EKT67" s="112"/>
      <c r="EKU67" s="112"/>
      <c r="EKV67" s="112"/>
      <c r="EKW67" s="112"/>
      <c r="EKX67" s="112"/>
      <c r="EKY67" s="112"/>
      <c r="EKZ67" s="112"/>
      <c r="ELA67" s="112"/>
      <c r="ELB67" s="112"/>
      <c r="ELC67" s="112"/>
      <c r="ELD67" s="112"/>
      <c r="ELE67" s="112"/>
      <c r="ELF67" s="112"/>
      <c r="ELG67" s="112"/>
      <c r="ELH67" s="112"/>
      <c r="ELI67" s="112"/>
      <c r="ELJ67" s="112"/>
      <c r="ELK67" s="112"/>
      <c r="ELL67" s="112"/>
      <c r="ELM67" s="112"/>
      <c r="ELN67" s="112"/>
      <c r="ELO67" s="112"/>
      <c r="ELP67" s="112"/>
      <c r="ELQ67" s="112"/>
      <c r="ELR67" s="112"/>
      <c r="ELS67" s="112"/>
      <c r="ELT67" s="112"/>
      <c r="ELU67" s="112"/>
      <c r="ELV67" s="112"/>
      <c r="ELW67" s="112"/>
      <c r="ELX67" s="112"/>
      <c r="ELY67" s="112"/>
      <c r="ELZ67" s="112"/>
      <c r="EMA67" s="112"/>
      <c r="EMB67" s="112"/>
      <c r="EMC67" s="112"/>
      <c r="EMD67" s="112"/>
      <c r="EME67" s="112"/>
      <c r="EMF67" s="112"/>
      <c r="EMG67" s="112"/>
      <c r="EMH67" s="112"/>
      <c r="EMI67" s="112"/>
      <c r="EMJ67" s="112"/>
      <c r="EMK67" s="112"/>
      <c r="EML67" s="112"/>
      <c r="EMM67" s="112"/>
      <c r="EMN67" s="112"/>
      <c r="EMO67" s="112"/>
      <c r="EMP67" s="112"/>
      <c r="EMQ67" s="112"/>
      <c r="EMR67" s="112"/>
      <c r="EMS67" s="112"/>
      <c r="EMT67" s="112"/>
      <c r="EMU67" s="112"/>
      <c r="EMV67" s="112"/>
      <c r="EMW67" s="112"/>
      <c r="EMX67" s="112"/>
      <c r="EMY67" s="112"/>
      <c r="EMZ67" s="112"/>
      <c r="ENA67" s="112"/>
      <c r="ENB67" s="112"/>
      <c r="ENC67" s="112"/>
      <c r="END67" s="112"/>
      <c r="ENE67" s="112"/>
      <c r="ENF67" s="112"/>
      <c r="ENG67" s="112"/>
      <c r="ENH67" s="112"/>
      <c r="ENI67" s="112"/>
      <c r="ENJ67" s="112"/>
      <c r="ENK67" s="112"/>
      <c r="ENL67" s="112"/>
      <c r="ENM67" s="112"/>
      <c r="ENN67" s="112"/>
      <c r="ENO67" s="112"/>
      <c r="ENP67" s="112"/>
      <c r="ENQ67" s="112"/>
      <c r="ENR67" s="112"/>
      <c r="ENS67" s="112"/>
      <c r="ENT67" s="112"/>
      <c r="ENU67" s="112"/>
      <c r="ENV67" s="112"/>
      <c r="ENW67" s="112"/>
      <c r="ENX67" s="112"/>
      <c r="ENY67" s="112"/>
      <c r="ENZ67" s="112"/>
      <c r="EOA67" s="112"/>
      <c r="EOB67" s="112"/>
      <c r="EOC67" s="112"/>
      <c r="EOD67" s="112"/>
      <c r="EOE67" s="112"/>
      <c r="EOF67" s="112"/>
      <c r="EOG67" s="112"/>
      <c r="EOH67" s="112"/>
      <c r="EOI67" s="112"/>
      <c r="EOJ67" s="112"/>
      <c r="EOK67" s="112"/>
      <c r="EOL67" s="112"/>
      <c r="EOM67" s="112"/>
      <c r="EON67" s="112"/>
      <c r="EOO67" s="112"/>
      <c r="EOP67" s="112"/>
      <c r="EOQ67" s="112"/>
      <c r="EOR67" s="112"/>
      <c r="EOS67" s="112"/>
      <c r="EOT67" s="112"/>
      <c r="EOU67" s="112"/>
      <c r="EOV67" s="112"/>
      <c r="EOW67" s="112"/>
      <c r="EOX67" s="112"/>
      <c r="EOY67" s="112"/>
      <c r="EOZ67" s="112"/>
      <c r="EPA67" s="112"/>
      <c r="EPB67" s="112"/>
      <c r="EPC67" s="112"/>
      <c r="EPD67" s="112"/>
      <c r="EPE67" s="112"/>
      <c r="EPF67" s="112"/>
      <c r="EPG67" s="112"/>
      <c r="EPH67" s="112"/>
      <c r="EPI67" s="112"/>
      <c r="EPJ67" s="112"/>
      <c r="EPK67" s="112"/>
      <c r="EPL67" s="112"/>
      <c r="EPM67" s="112"/>
      <c r="EPN67" s="112"/>
      <c r="EPO67" s="112"/>
      <c r="EPP67" s="112"/>
      <c r="EPQ67" s="112"/>
      <c r="EPR67" s="112"/>
      <c r="EPS67" s="112"/>
      <c r="EPT67" s="112"/>
      <c r="EPU67" s="112"/>
      <c r="EPV67" s="112"/>
      <c r="EPW67" s="112"/>
      <c r="EPX67" s="112"/>
      <c r="EPY67" s="112"/>
      <c r="EPZ67" s="112"/>
      <c r="EQA67" s="112"/>
      <c r="EQB67" s="112"/>
      <c r="EQC67" s="112"/>
      <c r="EQD67" s="112"/>
      <c r="EQE67" s="112"/>
      <c r="EQF67" s="112"/>
      <c r="EQG67" s="112"/>
      <c r="EQH67" s="112"/>
      <c r="EQI67" s="112"/>
      <c r="EQJ67" s="112"/>
      <c r="EQK67" s="112"/>
      <c r="EQL67" s="112"/>
      <c r="EQM67" s="112"/>
      <c r="EQN67" s="112"/>
      <c r="EQO67" s="112"/>
      <c r="EQP67" s="112"/>
      <c r="EQQ67" s="112"/>
      <c r="EQR67" s="112"/>
      <c r="EQS67" s="112"/>
      <c r="EQT67" s="112"/>
      <c r="EQU67" s="112"/>
      <c r="EQV67" s="112"/>
      <c r="EQW67" s="112"/>
      <c r="EQX67" s="112"/>
      <c r="EQY67" s="112"/>
      <c r="EQZ67" s="112"/>
      <c r="ERA67" s="112"/>
      <c r="ERB67" s="112"/>
      <c r="ERC67" s="112"/>
      <c r="ERD67" s="112"/>
      <c r="ERE67" s="112"/>
      <c r="ERF67" s="112"/>
      <c r="ERG67" s="112"/>
      <c r="ERH67" s="112"/>
      <c r="ERI67" s="112"/>
      <c r="ERJ67" s="112"/>
      <c r="ERK67" s="112"/>
      <c r="ERL67" s="112"/>
      <c r="ERM67" s="112"/>
      <c r="ERN67" s="112"/>
      <c r="ERO67" s="112"/>
      <c r="ERP67" s="112"/>
      <c r="ERQ67" s="112"/>
      <c r="ERR67" s="112"/>
      <c r="ERS67" s="112"/>
      <c r="ERT67" s="112"/>
      <c r="ERU67" s="112"/>
      <c r="ERV67" s="112"/>
      <c r="ERW67" s="112"/>
      <c r="ERX67" s="112"/>
      <c r="ERY67" s="112"/>
      <c r="ERZ67" s="112"/>
      <c r="ESA67" s="112"/>
      <c r="ESB67" s="112"/>
      <c r="ESC67" s="112"/>
      <c r="ESD67" s="112"/>
      <c r="ESE67" s="112"/>
      <c r="ESF67" s="112"/>
      <c r="ESG67" s="112"/>
      <c r="ESH67" s="112"/>
      <c r="ESI67" s="112"/>
      <c r="ESJ67" s="112"/>
      <c r="ESK67" s="112"/>
      <c r="ESL67" s="112"/>
      <c r="ESM67" s="112"/>
      <c r="ESN67" s="112"/>
      <c r="ESO67" s="112"/>
      <c r="ESP67" s="112"/>
      <c r="ESQ67" s="112"/>
      <c r="ESR67" s="112"/>
      <c r="ESS67" s="112"/>
      <c r="EST67" s="112"/>
      <c r="ESU67" s="112"/>
      <c r="ESV67" s="112"/>
      <c r="ESW67" s="112"/>
      <c r="ESX67" s="112"/>
      <c r="ESY67" s="112"/>
      <c r="ESZ67" s="112"/>
      <c r="ETA67" s="112"/>
      <c r="ETB67" s="112"/>
      <c r="ETC67" s="112"/>
      <c r="ETD67" s="112"/>
      <c r="ETE67" s="112"/>
      <c r="ETF67" s="112"/>
      <c r="ETG67" s="112"/>
      <c r="ETH67" s="112"/>
      <c r="ETI67" s="112"/>
      <c r="ETJ67" s="112"/>
      <c r="ETK67" s="112"/>
      <c r="ETL67" s="112"/>
      <c r="ETM67" s="112"/>
      <c r="ETN67" s="112"/>
      <c r="ETO67" s="112"/>
      <c r="ETP67" s="112"/>
      <c r="ETQ67" s="112"/>
      <c r="ETR67" s="112"/>
      <c r="ETS67" s="112"/>
      <c r="ETT67" s="112"/>
      <c r="ETU67" s="112"/>
      <c r="ETV67" s="112"/>
      <c r="ETW67" s="112"/>
      <c r="ETX67" s="112"/>
      <c r="ETY67" s="112"/>
      <c r="ETZ67" s="112"/>
      <c r="EUA67" s="112"/>
      <c r="EUB67" s="112"/>
      <c r="EUC67" s="112"/>
      <c r="EUD67" s="112"/>
      <c r="EUE67" s="112"/>
      <c r="EUF67" s="112"/>
      <c r="EUG67" s="112"/>
      <c r="EUH67" s="112"/>
      <c r="EUI67" s="112"/>
      <c r="EUJ67" s="112"/>
      <c r="EUK67" s="112"/>
      <c r="EUL67" s="112"/>
      <c r="EUM67" s="112"/>
      <c r="EUN67" s="112"/>
      <c r="EUO67" s="112"/>
      <c r="EUP67" s="112"/>
      <c r="EUQ67" s="112"/>
      <c r="EUR67" s="112"/>
      <c r="EUS67" s="112"/>
      <c r="EUT67" s="112"/>
      <c r="EUU67" s="112"/>
      <c r="EUV67" s="112"/>
      <c r="EUW67" s="112"/>
      <c r="EUX67" s="112"/>
      <c r="EUY67" s="112"/>
      <c r="EUZ67" s="112"/>
      <c r="EVA67" s="112"/>
      <c r="EVB67" s="112"/>
      <c r="EVC67" s="112"/>
      <c r="EVD67" s="112"/>
      <c r="EVE67" s="112"/>
      <c r="EVF67" s="112"/>
      <c r="EVG67" s="112"/>
      <c r="EVH67" s="112"/>
      <c r="EVI67" s="112"/>
      <c r="EVJ67" s="112"/>
      <c r="EVK67" s="112"/>
      <c r="EVL67" s="112"/>
      <c r="EVM67" s="112"/>
      <c r="EVN67" s="112"/>
      <c r="EVO67" s="112"/>
      <c r="EVP67" s="112"/>
      <c r="EVQ67" s="112"/>
      <c r="EVR67" s="112"/>
      <c r="EVS67" s="112"/>
      <c r="EVT67" s="112"/>
      <c r="EVU67" s="112"/>
      <c r="EVV67" s="112"/>
      <c r="EVW67" s="112"/>
      <c r="EVX67" s="112"/>
      <c r="EVY67" s="112"/>
      <c r="EVZ67" s="112"/>
      <c r="EWA67" s="112"/>
      <c r="EWB67" s="112"/>
      <c r="EWC67" s="112"/>
      <c r="EWD67" s="112"/>
      <c r="EWE67" s="112"/>
      <c r="EWF67" s="112"/>
      <c r="EWG67" s="112"/>
      <c r="EWH67" s="112"/>
      <c r="EWI67" s="112"/>
      <c r="EWJ67" s="112"/>
      <c r="EWK67" s="112"/>
      <c r="EWL67" s="112"/>
      <c r="EWM67" s="112"/>
      <c r="EWN67" s="112"/>
      <c r="EWO67" s="112"/>
      <c r="EWP67" s="112"/>
      <c r="EWQ67" s="112"/>
      <c r="EWR67" s="112"/>
      <c r="EWS67" s="112"/>
      <c r="EWT67" s="112"/>
      <c r="EWU67" s="112"/>
      <c r="EWV67" s="112"/>
      <c r="EWW67" s="112"/>
      <c r="EWX67" s="112"/>
      <c r="EWY67" s="112"/>
      <c r="EWZ67" s="112"/>
      <c r="EXA67" s="112"/>
      <c r="EXB67" s="112"/>
      <c r="EXC67" s="112"/>
      <c r="EXD67" s="112"/>
      <c r="EXE67" s="112"/>
      <c r="EXF67" s="112"/>
      <c r="EXG67" s="112"/>
      <c r="EXH67" s="112"/>
      <c r="EXI67" s="112"/>
      <c r="EXJ67" s="112"/>
      <c r="EXK67" s="112"/>
      <c r="EXL67" s="112"/>
      <c r="EXM67" s="112"/>
      <c r="EXN67" s="112"/>
      <c r="EXO67" s="112"/>
      <c r="EXP67" s="112"/>
      <c r="EXQ67" s="112"/>
      <c r="EXR67" s="112"/>
      <c r="EXS67" s="112"/>
      <c r="EXT67" s="112"/>
      <c r="EXU67" s="112"/>
      <c r="EXV67" s="112"/>
      <c r="EXW67" s="112"/>
      <c r="EXX67" s="112"/>
      <c r="EXY67" s="112"/>
      <c r="EXZ67" s="112"/>
      <c r="EYA67" s="112"/>
      <c r="EYB67" s="112"/>
      <c r="EYC67" s="112"/>
      <c r="EYD67" s="112"/>
      <c r="EYE67" s="112"/>
      <c r="EYF67" s="112"/>
      <c r="EYG67" s="112"/>
      <c r="EYH67" s="112"/>
      <c r="EYI67" s="112"/>
      <c r="EYJ67" s="112"/>
      <c r="EYK67" s="112"/>
      <c r="EYL67" s="112"/>
      <c r="EYM67" s="112"/>
      <c r="EYN67" s="112"/>
      <c r="EYO67" s="112"/>
      <c r="EYP67" s="112"/>
      <c r="EYQ67" s="112"/>
      <c r="EYR67" s="112"/>
      <c r="EYS67" s="112"/>
      <c r="EYT67" s="112"/>
      <c r="EYU67" s="112"/>
      <c r="EYV67" s="112"/>
      <c r="EYW67" s="112"/>
      <c r="EYX67" s="112"/>
      <c r="EYY67" s="112"/>
      <c r="EYZ67" s="112"/>
      <c r="EZA67" s="112"/>
      <c r="EZB67" s="112"/>
      <c r="EZC67" s="112"/>
      <c r="EZD67" s="112"/>
      <c r="EZE67" s="112"/>
      <c r="EZF67" s="112"/>
      <c r="EZG67" s="112"/>
      <c r="EZH67" s="112"/>
      <c r="EZI67" s="112"/>
      <c r="EZJ67" s="112"/>
      <c r="EZK67" s="112"/>
      <c r="EZL67" s="112"/>
      <c r="EZM67" s="112"/>
      <c r="EZN67" s="112"/>
      <c r="EZO67" s="112"/>
      <c r="EZP67" s="112"/>
      <c r="EZQ67" s="112"/>
      <c r="EZR67" s="112"/>
      <c r="EZS67" s="112"/>
      <c r="EZT67" s="112"/>
      <c r="EZU67" s="112"/>
      <c r="EZV67" s="112"/>
      <c r="EZW67" s="112"/>
      <c r="EZX67" s="112"/>
      <c r="EZY67" s="112"/>
      <c r="EZZ67" s="112"/>
      <c r="FAA67" s="112"/>
      <c r="FAB67" s="112"/>
      <c r="FAC67" s="112"/>
      <c r="FAD67" s="112"/>
      <c r="FAE67" s="112"/>
      <c r="FAF67" s="112"/>
      <c r="FAG67" s="112"/>
      <c r="FAH67" s="112"/>
      <c r="FAI67" s="112"/>
      <c r="FAJ67" s="112"/>
      <c r="FAK67" s="112"/>
      <c r="FAL67" s="112"/>
      <c r="FAM67" s="112"/>
      <c r="FAN67" s="112"/>
      <c r="FAO67" s="112"/>
      <c r="FAP67" s="112"/>
      <c r="FAQ67" s="112"/>
      <c r="FAR67" s="112"/>
      <c r="FAS67" s="112"/>
      <c r="FAT67" s="112"/>
      <c r="FAU67" s="112"/>
      <c r="FAV67" s="112"/>
      <c r="FAW67" s="112"/>
      <c r="FAX67" s="112"/>
      <c r="FAY67" s="112"/>
      <c r="FAZ67" s="112"/>
      <c r="FBA67" s="112"/>
      <c r="FBB67" s="112"/>
      <c r="FBC67" s="112"/>
      <c r="FBD67" s="112"/>
      <c r="FBE67" s="112"/>
      <c r="FBF67" s="112"/>
      <c r="FBG67" s="112"/>
      <c r="FBH67" s="112"/>
      <c r="FBI67" s="112"/>
      <c r="FBJ67" s="112"/>
      <c r="FBK67" s="112"/>
      <c r="FBL67" s="112"/>
      <c r="FBM67" s="112"/>
      <c r="FBN67" s="112"/>
      <c r="FBO67" s="112"/>
      <c r="FBP67" s="112"/>
      <c r="FBQ67" s="112"/>
      <c r="FBR67" s="112"/>
      <c r="FBS67" s="112"/>
      <c r="FBT67" s="112"/>
      <c r="FBU67" s="112"/>
      <c r="FBV67" s="112"/>
      <c r="FBW67" s="112"/>
      <c r="FBX67" s="112"/>
      <c r="FBY67" s="112"/>
      <c r="FBZ67" s="112"/>
      <c r="FCA67" s="112"/>
      <c r="FCB67" s="112"/>
      <c r="FCC67" s="112"/>
      <c r="FCD67" s="112"/>
      <c r="FCE67" s="112"/>
      <c r="FCF67" s="112"/>
      <c r="FCG67" s="112"/>
      <c r="FCH67" s="112"/>
      <c r="FCI67" s="112"/>
      <c r="FCJ67" s="112"/>
      <c r="FCK67" s="112"/>
      <c r="FCL67" s="112"/>
      <c r="FCM67" s="112"/>
      <c r="FCN67" s="112"/>
      <c r="FCO67" s="112"/>
      <c r="FCP67" s="112"/>
      <c r="FCQ67" s="112"/>
      <c r="FCR67" s="112"/>
      <c r="FCS67" s="112"/>
      <c r="FCT67" s="112"/>
      <c r="FCU67" s="112"/>
      <c r="FCV67" s="112"/>
      <c r="FCW67" s="112"/>
      <c r="FCX67" s="112"/>
      <c r="FCY67" s="112"/>
      <c r="FCZ67" s="112"/>
      <c r="FDA67" s="112"/>
      <c r="FDB67" s="112"/>
      <c r="FDC67" s="112"/>
      <c r="FDD67" s="112"/>
      <c r="FDE67" s="112"/>
      <c r="FDF67" s="112"/>
      <c r="FDG67" s="112"/>
      <c r="FDH67" s="112"/>
      <c r="FDI67" s="112"/>
      <c r="FDJ67" s="112"/>
      <c r="FDK67" s="112"/>
      <c r="FDL67" s="112"/>
      <c r="FDM67" s="112"/>
      <c r="FDN67" s="112"/>
      <c r="FDO67" s="112"/>
      <c r="FDP67" s="112"/>
      <c r="FDQ67" s="112"/>
      <c r="FDR67" s="112"/>
      <c r="FDS67" s="112"/>
      <c r="FDT67" s="112"/>
      <c r="FDU67" s="112"/>
      <c r="FDV67" s="112"/>
      <c r="FDW67" s="112"/>
      <c r="FDX67" s="112"/>
      <c r="FDY67" s="112"/>
      <c r="FDZ67" s="112"/>
      <c r="FEA67" s="112"/>
      <c r="FEB67" s="112"/>
      <c r="FEC67" s="112"/>
      <c r="FED67" s="112"/>
      <c r="FEE67" s="112"/>
      <c r="FEF67" s="112"/>
      <c r="FEG67" s="112"/>
      <c r="FEH67" s="112"/>
      <c r="FEI67" s="112"/>
      <c r="FEJ67" s="112"/>
      <c r="FEK67" s="112"/>
      <c r="FEL67" s="112"/>
      <c r="FEM67" s="112"/>
      <c r="FEN67" s="112"/>
      <c r="FEO67" s="112"/>
      <c r="FEP67" s="112"/>
      <c r="FEQ67" s="112"/>
      <c r="FER67" s="112"/>
      <c r="FES67" s="112"/>
      <c r="FET67" s="112"/>
      <c r="FEU67" s="112"/>
      <c r="FEV67" s="112"/>
      <c r="FEW67" s="112"/>
      <c r="FEX67" s="112"/>
      <c r="FEY67" s="112"/>
      <c r="FEZ67" s="112"/>
      <c r="FFA67" s="112"/>
      <c r="FFB67" s="112"/>
      <c r="FFC67" s="112"/>
      <c r="FFD67" s="112"/>
      <c r="FFE67" s="112"/>
      <c r="FFF67" s="112"/>
      <c r="FFG67" s="112"/>
      <c r="FFH67" s="112"/>
      <c r="FFI67" s="112"/>
      <c r="FFJ67" s="112"/>
      <c r="FFK67" s="112"/>
      <c r="FFL67" s="112"/>
      <c r="FFM67" s="112"/>
      <c r="FFN67" s="112"/>
      <c r="FFO67" s="112"/>
      <c r="FFP67" s="112"/>
      <c r="FFQ67" s="112"/>
      <c r="FFR67" s="112"/>
      <c r="FFS67" s="112"/>
      <c r="FFT67" s="112"/>
      <c r="FFU67" s="112"/>
      <c r="FFV67" s="112"/>
      <c r="FFW67" s="112"/>
      <c r="FFX67" s="112"/>
      <c r="FFY67" s="112"/>
      <c r="FFZ67" s="112"/>
      <c r="FGA67" s="112"/>
      <c r="FGB67" s="112"/>
      <c r="FGC67" s="112"/>
      <c r="FGD67" s="112"/>
      <c r="FGE67" s="112"/>
      <c r="FGF67" s="112"/>
      <c r="FGG67" s="112"/>
      <c r="FGH67" s="112"/>
      <c r="FGI67" s="112"/>
      <c r="FGJ67" s="112"/>
      <c r="FGK67" s="112"/>
      <c r="FGL67" s="112"/>
      <c r="FGM67" s="112"/>
      <c r="FGN67" s="112"/>
      <c r="FGO67" s="112"/>
      <c r="FGP67" s="112"/>
      <c r="FGQ67" s="112"/>
      <c r="FGR67" s="112"/>
      <c r="FGS67" s="112"/>
      <c r="FGT67" s="112"/>
      <c r="FGU67" s="112"/>
      <c r="FGV67" s="112"/>
      <c r="FGW67" s="112"/>
      <c r="FGX67" s="112"/>
      <c r="FGY67" s="112"/>
      <c r="FGZ67" s="112"/>
      <c r="FHA67" s="112"/>
      <c r="FHB67" s="112"/>
      <c r="FHC67" s="112"/>
      <c r="FHD67" s="112"/>
      <c r="FHE67" s="112"/>
      <c r="FHF67" s="112"/>
      <c r="FHG67" s="112"/>
      <c r="FHH67" s="112"/>
      <c r="FHI67" s="112"/>
      <c r="FHJ67" s="112"/>
      <c r="FHK67" s="112"/>
      <c r="FHL67" s="112"/>
      <c r="FHM67" s="112"/>
      <c r="FHN67" s="112"/>
      <c r="FHO67" s="112"/>
      <c r="FHP67" s="112"/>
      <c r="FHQ67" s="112"/>
      <c r="FHR67" s="112"/>
      <c r="FHS67" s="112"/>
      <c r="FHT67" s="112"/>
      <c r="FHU67" s="112"/>
      <c r="FHV67" s="112"/>
      <c r="FHW67" s="112"/>
      <c r="FHX67" s="112"/>
      <c r="FHY67" s="112"/>
      <c r="FHZ67" s="112"/>
      <c r="FIA67" s="112"/>
      <c r="FIB67" s="112"/>
      <c r="FIC67" s="112"/>
      <c r="FID67" s="112"/>
      <c r="FIE67" s="112"/>
      <c r="FIF67" s="112"/>
      <c r="FIG67" s="112"/>
      <c r="FIH67" s="112"/>
      <c r="FII67" s="112"/>
      <c r="FIJ67" s="112"/>
      <c r="FIK67" s="112"/>
      <c r="FIL67" s="112"/>
      <c r="FIM67" s="112"/>
      <c r="FIN67" s="112"/>
      <c r="FIO67" s="112"/>
      <c r="FIP67" s="112"/>
      <c r="FIQ67" s="112"/>
      <c r="FIR67" s="112"/>
      <c r="FIS67" s="112"/>
      <c r="FIT67" s="112"/>
      <c r="FIU67" s="112"/>
      <c r="FIV67" s="112"/>
      <c r="FIW67" s="112"/>
      <c r="FIX67" s="112"/>
      <c r="FIY67" s="112"/>
      <c r="FIZ67" s="112"/>
      <c r="FJA67" s="112"/>
      <c r="FJB67" s="112"/>
      <c r="FJC67" s="112"/>
      <c r="FJD67" s="112"/>
      <c r="FJE67" s="112"/>
      <c r="FJF67" s="112"/>
      <c r="FJG67" s="112"/>
      <c r="FJH67" s="112"/>
      <c r="FJI67" s="112"/>
      <c r="FJJ67" s="112"/>
      <c r="FJK67" s="112"/>
      <c r="FJL67" s="112"/>
      <c r="FJM67" s="112"/>
      <c r="FJN67" s="112"/>
      <c r="FJO67" s="112"/>
      <c r="FJP67" s="112"/>
      <c r="FJQ67" s="112"/>
      <c r="FJR67" s="112"/>
      <c r="FJS67" s="112"/>
      <c r="FJT67" s="112"/>
      <c r="FJU67" s="112"/>
      <c r="FJV67" s="112"/>
      <c r="FJW67" s="112"/>
      <c r="FJX67" s="112"/>
      <c r="FJY67" s="112"/>
      <c r="FJZ67" s="112"/>
      <c r="FKA67" s="112"/>
      <c r="FKB67" s="112"/>
      <c r="FKC67" s="112"/>
      <c r="FKD67" s="112"/>
      <c r="FKE67" s="112"/>
      <c r="FKF67" s="112"/>
      <c r="FKG67" s="112"/>
      <c r="FKH67" s="112"/>
      <c r="FKI67" s="112"/>
      <c r="FKJ67" s="112"/>
      <c r="FKK67" s="112"/>
      <c r="FKL67" s="112"/>
      <c r="FKM67" s="112"/>
      <c r="FKN67" s="112"/>
      <c r="FKO67" s="112"/>
      <c r="FKP67" s="112"/>
      <c r="FKQ67" s="112"/>
      <c r="FKR67" s="112"/>
      <c r="FKS67" s="112"/>
      <c r="FKT67" s="112"/>
      <c r="FKU67" s="112"/>
      <c r="FKV67" s="112"/>
      <c r="FKW67" s="112"/>
      <c r="FKX67" s="112"/>
      <c r="FKY67" s="112"/>
      <c r="FKZ67" s="112"/>
      <c r="FLA67" s="112"/>
      <c r="FLB67" s="112"/>
      <c r="FLC67" s="112"/>
      <c r="FLD67" s="112"/>
      <c r="FLE67" s="112"/>
      <c r="FLF67" s="112"/>
      <c r="FLG67" s="112"/>
      <c r="FLH67" s="112"/>
      <c r="FLI67" s="112"/>
      <c r="FLJ67" s="112"/>
      <c r="FLK67" s="112"/>
      <c r="FLL67" s="112"/>
      <c r="FLM67" s="112"/>
      <c r="FLN67" s="112"/>
      <c r="FLO67" s="112"/>
      <c r="FLP67" s="112"/>
      <c r="FLQ67" s="112"/>
      <c r="FLR67" s="112"/>
      <c r="FLS67" s="112"/>
      <c r="FLT67" s="112"/>
      <c r="FLU67" s="112"/>
      <c r="FLV67" s="112"/>
      <c r="FLW67" s="112"/>
      <c r="FLX67" s="112"/>
      <c r="FLY67" s="112"/>
      <c r="FLZ67" s="112"/>
      <c r="FMA67" s="112"/>
      <c r="FMB67" s="112"/>
      <c r="FMC67" s="112"/>
      <c r="FMD67" s="112"/>
      <c r="FME67" s="112"/>
      <c r="FMF67" s="112"/>
      <c r="FMG67" s="112"/>
      <c r="FMH67" s="112"/>
      <c r="FMI67" s="112"/>
      <c r="FMJ67" s="112"/>
      <c r="FMK67" s="112"/>
      <c r="FML67" s="112"/>
      <c r="FMM67" s="112"/>
      <c r="FMN67" s="112"/>
      <c r="FMO67" s="112"/>
      <c r="FMP67" s="112"/>
      <c r="FMQ67" s="112"/>
      <c r="FMR67" s="112"/>
      <c r="FMS67" s="112"/>
      <c r="FMT67" s="112"/>
      <c r="FMU67" s="112"/>
      <c r="FMV67" s="112"/>
      <c r="FMW67" s="112"/>
      <c r="FMX67" s="112"/>
      <c r="FMY67" s="112"/>
      <c r="FMZ67" s="112"/>
      <c r="FNA67" s="112"/>
      <c r="FNB67" s="112"/>
      <c r="FNC67" s="112"/>
      <c r="FND67" s="112"/>
      <c r="FNE67" s="112"/>
      <c r="FNF67" s="112"/>
      <c r="FNG67" s="112"/>
      <c r="FNH67" s="112"/>
      <c r="FNI67" s="112"/>
      <c r="FNJ67" s="112"/>
      <c r="FNK67" s="112"/>
      <c r="FNL67" s="112"/>
      <c r="FNM67" s="112"/>
      <c r="FNN67" s="112"/>
      <c r="FNO67" s="112"/>
      <c r="FNP67" s="112"/>
      <c r="FNQ67" s="112"/>
      <c r="FNR67" s="112"/>
      <c r="FNS67" s="112"/>
      <c r="FNT67" s="112"/>
      <c r="FNU67" s="112"/>
      <c r="FNV67" s="112"/>
      <c r="FNW67" s="112"/>
      <c r="FNX67" s="112"/>
      <c r="FNY67" s="112"/>
      <c r="FNZ67" s="112"/>
      <c r="FOA67" s="112"/>
      <c r="FOB67" s="112"/>
      <c r="FOC67" s="112"/>
      <c r="FOD67" s="112"/>
      <c r="FOE67" s="112"/>
      <c r="FOF67" s="112"/>
      <c r="FOG67" s="112"/>
      <c r="FOH67" s="112"/>
      <c r="FOI67" s="112"/>
      <c r="FOJ67" s="112"/>
      <c r="FOK67" s="112"/>
      <c r="FOL67" s="112"/>
      <c r="FOM67" s="112"/>
      <c r="FON67" s="112"/>
      <c r="FOO67" s="112"/>
      <c r="FOP67" s="112"/>
      <c r="FOQ67" s="112"/>
      <c r="FOR67" s="112"/>
      <c r="FOS67" s="112"/>
      <c r="FOT67" s="112"/>
      <c r="FOU67" s="112"/>
      <c r="FOV67" s="112"/>
      <c r="FOW67" s="112"/>
      <c r="FOX67" s="112"/>
      <c r="FOY67" s="112"/>
      <c r="FOZ67" s="112"/>
      <c r="FPA67" s="112"/>
      <c r="FPB67" s="112"/>
      <c r="FPC67" s="112"/>
      <c r="FPD67" s="112"/>
      <c r="FPE67" s="112"/>
      <c r="FPF67" s="112"/>
      <c r="FPG67" s="112"/>
      <c r="FPH67" s="112"/>
      <c r="FPI67" s="112"/>
      <c r="FPJ67" s="112"/>
      <c r="FPK67" s="112"/>
      <c r="FPL67" s="112"/>
      <c r="FPM67" s="112"/>
      <c r="FPN67" s="112"/>
      <c r="FPO67" s="112"/>
      <c r="FPP67" s="112"/>
      <c r="FPQ67" s="112"/>
      <c r="FPR67" s="112"/>
      <c r="FPS67" s="112"/>
      <c r="FPT67" s="112"/>
      <c r="FPU67" s="112"/>
      <c r="FPV67" s="112"/>
      <c r="FPW67" s="112"/>
      <c r="FPX67" s="112"/>
      <c r="FPY67" s="112"/>
      <c r="FPZ67" s="112"/>
      <c r="FQA67" s="112"/>
      <c r="FQB67" s="112"/>
      <c r="FQC67" s="112"/>
      <c r="FQD67" s="112"/>
      <c r="FQE67" s="112"/>
      <c r="FQF67" s="112"/>
      <c r="FQG67" s="112"/>
      <c r="FQH67" s="112"/>
      <c r="FQI67" s="112"/>
      <c r="FQJ67" s="112"/>
      <c r="FQK67" s="112"/>
      <c r="FQL67" s="112"/>
      <c r="FQM67" s="112"/>
      <c r="FQN67" s="112"/>
      <c r="FQO67" s="112"/>
      <c r="FQP67" s="112"/>
      <c r="FQQ67" s="112"/>
      <c r="FQR67" s="112"/>
      <c r="FQS67" s="112"/>
      <c r="FQT67" s="112"/>
      <c r="FQU67" s="112"/>
      <c r="FQV67" s="112"/>
      <c r="FQW67" s="112"/>
      <c r="FQX67" s="112"/>
      <c r="FQY67" s="112"/>
      <c r="FQZ67" s="112"/>
      <c r="FRA67" s="112"/>
      <c r="FRB67" s="112"/>
      <c r="FRC67" s="112"/>
      <c r="FRD67" s="112"/>
      <c r="FRE67" s="112"/>
      <c r="FRF67" s="112"/>
      <c r="FRG67" s="112"/>
      <c r="FRH67" s="112"/>
      <c r="FRI67" s="112"/>
      <c r="FRJ67" s="112"/>
      <c r="FRK67" s="112"/>
      <c r="FRL67" s="112"/>
      <c r="FRM67" s="112"/>
      <c r="FRN67" s="112"/>
      <c r="FRO67" s="112"/>
      <c r="FRP67" s="112"/>
      <c r="FRQ67" s="112"/>
      <c r="FRR67" s="112"/>
      <c r="FRS67" s="112"/>
      <c r="FRT67" s="112"/>
      <c r="FRU67" s="112"/>
      <c r="FRV67" s="112"/>
      <c r="FRW67" s="112"/>
      <c r="FRX67" s="112"/>
      <c r="FRY67" s="112"/>
      <c r="FRZ67" s="112"/>
      <c r="FSA67" s="112"/>
      <c r="FSB67" s="112"/>
      <c r="FSC67" s="112"/>
      <c r="FSD67" s="112"/>
      <c r="FSE67" s="112"/>
      <c r="FSF67" s="112"/>
      <c r="FSG67" s="112"/>
      <c r="FSH67" s="112"/>
      <c r="FSI67" s="112"/>
      <c r="FSJ67" s="112"/>
      <c r="FSK67" s="112"/>
      <c r="FSL67" s="112"/>
      <c r="FSM67" s="112"/>
      <c r="FSN67" s="112"/>
      <c r="FSO67" s="112"/>
      <c r="FSP67" s="112"/>
      <c r="FSQ67" s="112"/>
      <c r="FSR67" s="112"/>
      <c r="FSS67" s="112"/>
      <c r="FST67" s="112"/>
      <c r="FSU67" s="112"/>
      <c r="FSV67" s="112"/>
      <c r="FSW67" s="112"/>
      <c r="FSX67" s="112"/>
      <c r="FSY67" s="112"/>
      <c r="FSZ67" s="112"/>
      <c r="FTA67" s="112"/>
      <c r="FTB67" s="112"/>
      <c r="FTC67" s="112"/>
      <c r="FTD67" s="112"/>
      <c r="FTE67" s="112"/>
      <c r="FTF67" s="112"/>
      <c r="FTG67" s="112"/>
      <c r="FTH67" s="112"/>
      <c r="FTI67" s="112"/>
      <c r="FTJ67" s="112"/>
      <c r="FTK67" s="112"/>
      <c r="FTL67" s="112"/>
      <c r="FTM67" s="112"/>
      <c r="FTN67" s="112"/>
      <c r="FTO67" s="112"/>
      <c r="FTP67" s="112"/>
      <c r="FTQ67" s="112"/>
      <c r="FTR67" s="112"/>
      <c r="FTS67" s="112"/>
      <c r="FTT67" s="112"/>
      <c r="FTU67" s="112"/>
      <c r="FTV67" s="112"/>
      <c r="FTW67" s="112"/>
      <c r="FTX67" s="112"/>
      <c r="FTY67" s="112"/>
      <c r="FTZ67" s="112"/>
      <c r="FUA67" s="112"/>
      <c r="FUB67" s="112"/>
      <c r="FUC67" s="112"/>
      <c r="FUD67" s="112"/>
      <c r="FUE67" s="112"/>
      <c r="FUF67" s="112"/>
      <c r="FUG67" s="112"/>
      <c r="FUH67" s="112"/>
      <c r="FUI67" s="112"/>
      <c r="FUJ67" s="112"/>
      <c r="FUK67" s="112"/>
      <c r="FUL67" s="112"/>
      <c r="FUM67" s="112"/>
      <c r="FUN67" s="112"/>
      <c r="FUO67" s="112"/>
      <c r="FUP67" s="112"/>
      <c r="FUQ67" s="112"/>
      <c r="FUR67" s="112"/>
      <c r="FUS67" s="112"/>
      <c r="FUT67" s="112"/>
      <c r="FUU67" s="112"/>
      <c r="FUV67" s="112"/>
      <c r="FUW67" s="112"/>
      <c r="FUX67" s="112"/>
      <c r="FUY67" s="112"/>
      <c r="FUZ67" s="112"/>
      <c r="FVA67" s="112"/>
      <c r="FVB67" s="112"/>
      <c r="FVC67" s="112"/>
      <c r="FVD67" s="112"/>
      <c r="FVE67" s="112"/>
      <c r="FVF67" s="112"/>
      <c r="FVG67" s="112"/>
      <c r="FVH67" s="112"/>
      <c r="FVI67" s="112"/>
      <c r="FVJ67" s="112"/>
      <c r="FVK67" s="112"/>
      <c r="FVL67" s="112"/>
      <c r="FVM67" s="112"/>
      <c r="FVN67" s="112"/>
      <c r="FVO67" s="112"/>
      <c r="FVP67" s="112"/>
      <c r="FVQ67" s="112"/>
      <c r="FVR67" s="112"/>
      <c r="FVS67" s="112"/>
      <c r="FVT67" s="112"/>
      <c r="FVU67" s="112"/>
      <c r="FVV67" s="112"/>
      <c r="FVW67" s="112"/>
      <c r="FVX67" s="112"/>
      <c r="FVY67" s="112"/>
      <c r="FVZ67" s="112"/>
      <c r="FWA67" s="112"/>
      <c r="FWB67" s="112"/>
      <c r="FWC67" s="112"/>
      <c r="FWD67" s="112"/>
      <c r="FWE67" s="112"/>
      <c r="FWF67" s="112"/>
      <c r="FWG67" s="112"/>
      <c r="FWH67" s="112"/>
      <c r="FWI67" s="112"/>
      <c r="FWJ67" s="112"/>
      <c r="FWK67" s="112"/>
      <c r="FWL67" s="112"/>
      <c r="FWM67" s="112"/>
      <c r="FWN67" s="112"/>
      <c r="FWO67" s="112"/>
      <c r="FWP67" s="112"/>
      <c r="FWQ67" s="112"/>
      <c r="FWR67" s="112"/>
      <c r="FWS67" s="112"/>
      <c r="FWT67" s="112"/>
      <c r="FWU67" s="112"/>
      <c r="FWV67" s="112"/>
      <c r="FWW67" s="112"/>
      <c r="FWX67" s="112"/>
      <c r="FWY67" s="112"/>
      <c r="FWZ67" s="112"/>
      <c r="FXA67" s="112"/>
      <c r="FXB67" s="112"/>
      <c r="FXC67" s="112"/>
      <c r="FXD67" s="112"/>
      <c r="FXE67" s="112"/>
      <c r="FXF67" s="112"/>
      <c r="FXG67" s="112"/>
      <c r="FXH67" s="112"/>
      <c r="FXI67" s="112"/>
      <c r="FXJ67" s="112"/>
      <c r="FXK67" s="112"/>
      <c r="FXL67" s="112"/>
      <c r="FXM67" s="112"/>
      <c r="FXN67" s="112"/>
      <c r="FXO67" s="112"/>
      <c r="FXP67" s="112"/>
      <c r="FXQ67" s="112"/>
      <c r="FXR67" s="112"/>
      <c r="FXS67" s="112"/>
      <c r="FXT67" s="112"/>
      <c r="FXU67" s="112"/>
      <c r="FXV67" s="112"/>
      <c r="FXW67" s="112"/>
      <c r="FXX67" s="112"/>
      <c r="FXY67" s="112"/>
      <c r="FXZ67" s="112"/>
      <c r="FYA67" s="112"/>
      <c r="FYB67" s="112"/>
      <c r="FYC67" s="112"/>
      <c r="FYD67" s="112"/>
      <c r="FYE67" s="112"/>
      <c r="FYF67" s="112"/>
      <c r="FYG67" s="112"/>
      <c r="FYH67" s="112"/>
      <c r="FYI67" s="112"/>
      <c r="FYJ67" s="112"/>
      <c r="FYK67" s="112"/>
      <c r="FYL67" s="112"/>
      <c r="FYM67" s="112"/>
      <c r="FYN67" s="112"/>
      <c r="FYO67" s="112"/>
      <c r="FYP67" s="112"/>
      <c r="FYQ67" s="112"/>
      <c r="FYR67" s="112"/>
      <c r="FYS67" s="112"/>
      <c r="FYT67" s="112"/>
      <c r="FYU67" s="112"/>
      <c r="FYV67" s="112"/>
      <c r="FYW67" s="112"/>
      <c r="FYX67" s="112"/>
      <c r="FYY67" s="112"/>
      <c r="FYZ67" s="112"/>
      <c r="FZA67" s="112"/>
      <c r="FZB67" s="112"/>
      <c r="FZC67" s="112"/>
      <c r="FZD67" s="112"/>
      <c r="FZE67" s="112"/>
      <c r="FZF67" s="112"/>
      <c r="FZG67" s="112"/>
      <c r="FZH67" s="112"/>
      <c r="FZI67" s="112"/>
      <c r="FZJ67" s="112"/>
      <c r="FZK67" s="112"/>
      <c r="FZL67" s="112"/>
      <c r="FZM67" s="112"/>
      <c r="FZN67" s="112"/>
      <c r="FZO67" s="112"/>
      <c r="FZP67" s="112"/>
      <c r="FZQ67" s="112"/>
      <c r="FZR67" s="112"/>
      <c r="FZS67" s="112"/>
      <c r="FZT67" s="112"/>
      <c r="FZU67" s="112"/>
      <c r="FZV67" s="112"/>
      <c r="FZW67" s="112"/>
      <c r="FZX67" s="112"/>
      <c r="FZY67" s="112"/>
      <c r="FZZ67" s="112"/>
      <c r="GAA67" s="112"/>
      <c r="GAB67" s="112"/>
      <c r="GAC67" s="112"/>
      <c r="GAD67" s="112"/>
      <c r="GAE67" s="112"/>
      <c r="GAF67" s="112"/>
      <c r="GAG67" s="112"/>
      <c r="GAH67" s="112"/>
      <c r="GAI67" s="112"/>
      <c r="GAJ67" s="112"/>
      <c r="GAK67" s="112"/>
      <c r="GAL67" s="112"/>
      <c r="GAM67" s="112"/>
      <c r="GAN67" s="112"/>
      <c r="GAO67" s="112"/>
      <c r="GAP67" s="112"/>
      <c r="GAQ67" s="112"/>
      <c r="GAR67" s="112"/>
      <c r="GAS67" s="112"/>
      <c r="GAT67" s="112"/>
      <c r="GAU67" s="112"/>
      <c r="GAV67" s="112"/>
      <c r="GAW67" s="112"/>
      <c r="GAX67" s="112"/>
      <c r="GAY67" s="112"/>
      <c r="GAZ67" s="112"/>
      <c r="GBA67" s="112"/>
      <c r="GBB67" s="112"/>
      <c r="GBC67" s="112"/>
      <c r="GBD67" s="112"/>
      <c r="GBE67" s="112"/>
      <c r="GBF67" s="112"/>
      <c r="GBG67" s="112"/>
      <c r="GBH67" s="112"/>
      <c r="GBI67" s="112"/>
      <c r="GBJ67" s="112"/>
      <c r="GBK67" s="112"/>
      <c r="GBL67" s="112"/>
      <c r="GBM67" s="112"/>
      <c r="GBN67" s="112"/>
      <c r="GBO67" s="112"/>
      <c r="GBP67" s="112"/>
      <c r="GBQ67" s="112"/>
      <c r="GBR67" s="112"/>
      <c r="GBS67" s="112"/>
      <c r="GBT67" s="112"/>
      <c r="GBU67" s="112"/>
      <c r="GBV67" s="112"/>
      <c r="GBW67" s="112"/>
      <c r="GBX67" s="112"/>
      <c r="GBY67" s="112"/>
      <c r="GBZ67" s="112"/>
      <c r="GCA67" s="112"/>
      <c r="GCB67" s="112"/>
      <c r="GCC67" s="112"/>
      <c r="GCD67" s="112"/>
      <c r="GCE67" s="112"/>
      <c r="GCF67" s="112"/>
      <c r="GCG67" s="112"/>
      <c r="GCH67" s="112"/>
      <c r="GCI67" s="112"/>
      <c r="GCJ67" s="112"/>
      <c r="GCK67" s="112"/>
      <c r="GCL67" s="112"/>
      <c r="GCM67" s="112"/>
      <c r="GCN67" s="112"/>
      <c r="GCO67" s="112"/>
      <c r="GCP67" s="112"/>
      <c r="GCQ67" s="112"/>
      <c r="GCR67" s="112"/>
      <c r="GCS67" s="112"/>
      <c r="GCT67" s="112"/>
      <c r="GCU67" s="112"/>
      <c r="GCV67" s="112"/>
      <c r="GCW67" s="112"/>
      <c r="GCX67" s="112"/>
      <c r="GCY67" s="112"/>
      <c r="GCZ67" s="112"/>
      <c r="GDA67" s="112"/>
      <c r="GDB67" s="112"/>
      <c r="GDC67" s="112"/>
      <c r="GDD67" s="112"/>
      <c r="GDE67" s="112"/>
      <c r="GDF67" s="112"/>
      <c r="GDG67" s="112"/>
      <c r="GDH67" s="112"/>
      <c r="GDI67" s="112"/>
      <c r="GDJ67" s="112"/>
      <c r="GDK67" s="112"/>
      <c r="GDL67" s="112"/>
      <c r="GDM67" s="112"/>
      <c r="GDN67" s="112"/>
      <c r="GDO67" s="112"/>
      <c r="GDP67" s="112"/>
      <c r="GDQ67" s="112"/>
      <c r="GDR67" s="112"/>
      <c r="GDS67" s="112"/>
      <c r="GDT67" s="112"/>
      <c r="GDU67" s="112"/>
      <c r="GDV67" s="112"/>
      <c r="GDW67" s="112"/>
      <c r="GDX67" s="112"/>
      <c r="GDY67" s="112"/>
      <c r="GDZ67" s="112"/>
      <c r="GEA67" s="112"/>
      <c r="GEB67" s="112"/>
      <c r="GEC67" s="112"/>
      <c r="GED67" s="112"/>
      <c r="GEE67" s="112"/>
      <c r="GEF67" s="112"/>
      <c r="GEG67" s="112"/>
      <c r="GEH67" s="112"/>
      <c r="GEI67" s="112"/>
      <c r="GEJ67" s="112"/>
      <c r="GEK67" s="112"/>
      <c r="GEL67" s="112"/>
      <c r="GEM67" s="112"/>
      <c r="GEN67" s="112"/>
      <c r="GEO67" s="112"/>
      <c r="GEP67" s="112"/>
      <c r="GEQ67" s="112"/>
      <c r="GER67" s="112"/>
      <c r="GES67" s="112"/>
      <c r="GET67" s="112"/>
      <c r="GEU67" s="112"/>
      <c r="GEV67" s="112"/>
      <c r="GEW67" s="112"/>
      <c r="GEX67" s="112"/>
      <c r="GEY67" s="112"/>
      <c r="GEZ67" s="112"/>
      <c r="GFA67" s="112"/>
      <c r="GFB67" s="112"/>
      <c r="GFC67" s="112"/>
      <c r="GFD67" s="112"/>
      <c r="GFE67" s="112"/>
      <c r="GFF67" s="112"/>
      <c r="GFG67" s="112"/>
      <c r="GFH67" s="112"/>
      <c r="GFI67" s="112"/>
      <c r="GFJ67" s="112"/>
      <c r="GFK67" s="112"/>
      <c r="GFL67" s="112"/>
      <c r="GFM67" s="112"/>
      <c r="GFN67" s="112"/>
      <c r="GFO67" s="112"/>
      <c r="GFP67" s="112"/>
      <c r="GFQ67" s="112"/>
      <c r="GFR67" s="112"/>
      <c r="GFS67" s="112"/>
      <c r="GFT67" s="112"/>
      <c r="GFU67" s="112"/>
      <c r="GFV67" s="112"/>
      <c r="GFW67" s="112"/>
      <c r="GFX67" s="112"/>
      <c r="GFY67" s="112"/>
      <c r="GFZ67" s="112"/>
      <c r="GGA67" s="112"/>
      <c r="GGB67" s="112"/>
      <c r="GGC67" s="112"/>
      <c r="GGD67" s="112"/>
      <c r="GGE67" s="112"/>
      <c r="GGF67" s="112"/>
      <c r="GGG67" s="112"/>
      <c r="GGH67" s="112"/>
      <c r="GGI67" s="112"/>
      <c r="GGJ67" s="112"/>
      <c r="GGK67" s="112"/>
      <c r="GGL67" s="112"/>
      <c r="GGM67" s="112"/>
      <c r="GGN67" s="112"/>
      <c r="GGO67" s="112"/>
      <c r="GGP67" s="112"/>
      <c r="GGQ67" s="112"/>
      <c r="GGR67" s="112"/>
      <c r="GGS67" s="112"/>
      <c r="GGT67" s="112"/>
      <c r="GGU67" s="112"/>
      <c r="GGV67" s="112"/>
      <c r="GGW67" s="112"/>
      <c r="GGX67" s="112"/>
      <c r="GGY67" s="112"/>
      <c r="GGZ67" s="112"/>
      <c r="GHA67" s="112"/>
      <c r="GHB67" s="112"/>
      <c r="GHC67" s="112"/>
      <c r="GHD67" s="112"/>
      <c r="GHE67" s="112"/>
      <c r="GHF67" s="112"/>
      <c r="GHG67" s="112"/>
      <c r="GHH67" s="112"/>
      <c r="GHI67" s="112"/>
      <c r="GHJ67" s="112"/>
      <c r="GHK67" s="112"/>
      <c r="GHL67" s="112"/>
      <c r="GHM67" s="112"/>
      <c r="GHN67" s="112"/>
      <c r="GHO67" s="112"/>
      <c r="GHP67" s="112"/>
      <c r="GHQ67" s="112"/>
      <c r="GHR67" s="112"/>
      <c r="GHS67" s="112"/>
      <c r="GHT67" s="112"/>
      <c r="GHU67" s="112"/>
      <c r="GHV67" s="112"/>
      <c r="GHW67" s="112"/>
      <c r="GHX67" s="112"/>
      <c r="GHY67" s="112"/>
      <c r="GHZ67" s="112"/>
      <c r="GIA67" s="112"/>
      <c r="GIB67" s="112"/>
      <c r="GIC67" s="112"/>
      <c r="GID67" s="112"/>
      <c r="GIE67" s="112"/>
      <c r="GIF67" s="112"/>
      <c r="GIG67" s="112"/>
      <c r="GIH67" s="112"/>
      <c r="GII67" s="112"/>
      <c r="GIJ67" s="112"/>
      <c r="GIK67" s="112"/>
      <c r="GIL67" s="112"/>
      <c r="GIM67" s="112"/>
      <c r="GIN67" s="112"/>
      <c r="GIO67" s="112"/>
      <c r="GIP67" s="112"/>
      <c r="GIQ67" s="112"/>
      <c r="GIR67" s="112"/>
      <c r="GIS67" s="112"/>
      <c r="GIT67" s="112"/>
      <c r="GIU67" s="112"/>
      <c r="GIV67" s="112"/>
      <c r="GIW67" s="112"/>
      <c r="GIX67" s="112"/>
      <c r="GIY67" s="112"/>
      <c r="GIZ67" s="112"/>
      <c r="GJA67" s="112"/>
      <c r="GJB67" s="112"/>
      <c r="GJC67" s="112"/>
      <c r="GJD67" s="112"/>
      <c r="GJE67" s="112"/>
      <c r="GJF67" s="112"/>
      <c r="GJG67" s="112"/>
      <c r="GJH67" s="112"/>
      <c r="GJI67" s="112"/>
      <c r="GJJ67" s="112"/>
      <c r="GJK67" s="112"/>
      <c r="GJL67" s="112"/>
      <c r="GJM67" s="112"/>
      <c r="GJN67" s="112"/>
      <c r="GJO67" s="112"/>
      <c r="GJP67" s="112"/>
      <c r="GJQ67" s="112"/>
      <c r="GJR67" s="112"/>
      <c r="GJS67" s="112"/>
      <c r="GJT67" s="112"/>
      <c r="GJU67" s="112"/>
      <c r="GJV67" s="112"/>
      <c r="GJW67" s="112"/>
      <c r="GJX67" s="112"/>
      <c r="GJY67" s="112"/>
      <c r="GJZ67" s="112"/>
      <c r="GKA67" s="112"/>
      <c r="GKB67" s="112"/>
      <c r="GKC67" s="112"/>
      <c r="GKD67" s="112"/>
      <c r="GKE67" s="112"/>
      <c r="GKF67" s="112"/>
      <c r="GKG67" s="112"/>
      <c r="GKH67" s="112"/>
      <c r="GKI67" s="112"/>
      <c r="GKJ67" s="112"/>
      <c r="GKK67" s="112"/>
      <c r="GKL67" s="112"/>
      <c r="GKM67" s="112"/>
      <c r="GKN67" s="112"/>
      <c r="GKO67" s="112"/>
      <c r="GKP67" s="112"/>
      <c r="GKQ67" s="112"/>
      <c r="GKR67" s="112"/>
      <c r="GKS67" s="112"/>
      <c r="GKT67" s="112"/>
      <c r="GKU67" s="112"/>
      <c r="GKV67" s="112"/>
      <c r="GKW67" s="112"/>
      <c r="GKX67" s="112"/>
      <c r="GKY67" s="112"/>
      <c r="GKZ67" s="112"/>
      <c r="GLA67" s="112"/>
      <c r="GLB67" s="112"/>
      <c r="GLC67" s="112"/>
      <c r="GLD67" s="112"/>
      <c r="GLE67" s="112"/>
      <c r="GLF67" s="112"/>
      <c r="GLG67" s="112"/>
      <c r="GLH67" s="112"/>
      <c r="GLI67" s="112"/>
      <c r="GLJ67" s="112"/>
      <c r="GLK67" s="112"/>
      <c r="GLL67" s="112"/>
      <c r="GLM67" s="112"/>
      <c r="GLN67" s="112"/>
      <c r="GLO67" s="112"/>
      <c r="GLP67" s="112"/>
      <c r="GLQ67" s="112"/>
      <c r="GLR67" s="112"/>
      <c r="GLS67" s="112"/>
      <c r="GLT67" s="112"/>
      <c r="GLU67" s="112"/>
      <c r="GLV67" s="112"/>
      <c r="GLW67" s="112"/>
      <c r="GLX67" s="112"/>
      <c r="GLY67" s="112"/>
      <c r="GLZ67" s="112"/>
      <c r="GMA67" s="112"/>
      <c r="GMB67" s="112"/>
      <c r="GMC67" s="112"/>
      <c r="GMD67" s="112"/>
      <c r="GME67" s="112"/>
      <c r="GMF67" s="112"/>
      <c r="GMG67" s="112"/>
      <c r="GMH67" s="112"/>
      <c r="GMI67" s="112"/>
      <c r="GMJ67" s="112"/>
      <c r="GMK67" s="112"/>
      <c r="GML67" s="112"/>
      <c r="GMM67" s="112"/>
      <c r="GMN67" s="112"/>
      <c r="GMO67" s="112"/>
      <c r="GMP67" s="112"/>
      <c r="GMQ67" s="112"/>
      <c r="GMR67" s="112"/>
      <c r="GMS67" s="112"/>
      <c r="GMT67" s="112"/>
      <c r="GMU67" s="112"/>
      <c r="GMV67" s="112"/>
      <c r="GMW67" s="112"/>
      <c r="GMX67" s="112"/>
      <c r="GMY67" s="112"/>
      <c r="GMZ67" s="112"/>
      <c r="GNA67" s="112"/>
      <c r="GNB67" s="112"/>
      <c r="GNC67" s="112"/>
      <c r="GND67" s="112"/>
      <c r="GNE67" s="112"/>
      <c r="GNF67" s="112"/>
      <c r="GNG67" s="112"/>
      <c r="GNH67" s="112"/>
      <c r="GNI67" s="112"/>
      <c r="GNJ67" s="112"/>
      <c r="GNK67" s="112"/>
      <c r="GNL67" s="112"/>
      <c r="GNM67" s="112"/>
      <c r="GNN67" s="112"/>
      <c r="GNO67" s="112"/>
      <c r="GNP67" s="112"/>
      <c r="GNQ67" s="112"/>
      <c r="GNR67" s="112"/>
      <c r="GNS67" s="112"/>
      <c r="GNT67" s="112"/>
      <c r="GNU67" s="112"/>
      <c r="GNV67" s="112"/>
      <c r="GNW67" s="112"/>
      <c r="GNX67" s="112"/>
      <c r="GNY67" s="112"/>
      <c r="GNZ67" s="112"/>
      <c r="GOA67" s="112"/>
      <c r="GOB67" s="112"/>
      <c r="GOC67" s="112"/>
      <c r="GOD67" s="112"/>
      <c r="GOE67" s="112"/>
      <c r="GOF67" s="112"/>
      <c r="GOG67" s="112"/>
      <c r="GOH67" s="112"/>
      <c r="GOI67" s="112"/>
      <c r="GOJ67" s="112"/>
      <c r="GOK67" s="112"/>
      <c r="GOL67" s="112"/>
      <c r="GOM67" s="112"/>
      <c r="GON67" s="112"/>
      <c r="GOO67" s="112"/>
      <c r="GOP67" s="112"/>
      <c r="GOQ67" s="112"/>
      <c r="GOR67" s="112"/>
      <c r="GOS67" s="112"/>
      <c r="GOT67" s="112"/>
      <c r="GOU67" s="112"/>
      <c r="GOV67" s="112"/>
      <c r="GOW67" s="112"/>
      <c r="GOX67" s="112"/>
      <c r="GOY67" s="112"/>
      <c r="GOZ67" s="112"/>
      <c r="GPA67" s="112"/>
      <c r="GPB67" s="112"/>
      <c r="GPC67" s="112"/>
      <c r="GPD67" s="112"/>
      <c r="GPE67" s="112"/>
      <c r="GPF67" s="112"/>
      <c r="GPG67" s="112"/>
      <c r="GPH67" s="112"/>
      <c r="GPI67" s="112"/>
      <c r="GPJ67" s="112"/>
      <c r="GPK67" s="112"/>
      <c r="GPL67" s="112"/>
      <c r="GPM67" s="112"/>
      <c r="GPN67" s="112"/>
      <c r="GPO67" s="112"/>
      <c r="GPP67" s="112"/>
      <c r="GPQ67" s="112"/>
      <c r="GPR67" s="112"/>
      <c r="GPS67" s="112"/>
      <c r="GPT67" s="112"/>
      <c r="GPU67" s="112"/>
      <c r="GPV67" s="112"/>
      <c r="GPW67" s="112"/>
      <c r="GPX67" s="112"/>
      <c r="GPY67" s="112"/>
      <c r="GPZ67" s="112"/>
      <c r="GQA67" s="112"/>
      <c r="GQB67" s="112"/>
      <c r="GQC67" s="112"/>
      <c r="GQD67" s="112"/>
      <c r="GQE67" s="112"/>
      <c r="GQF67" s="112"/>
      <c r="GQG67" s="112"/>
      <c r="GQH67" s="112"/>
      <c r="GQI67" s="112"/>
      <c r="GQJ67" s="112"/>
      <c r="GQK67" s="112"/>
      <c r="GQL67" s="112"/>
      <c r="GQM67" s="112"/>
      <c r="GQN67" s="112"/>
      <c r="GQO67" s="112"/>
      <c r="GQP67" s="112"/>
      <c r="GQQ67" s="112"/>
      <c r="GQR67" s="112"/>
      <c r="GQS67" s="112"/>
      <c r="GQT67" s="112"/>
      <c r="GQU67" s="112"/>
      <c r="GQV67" s="112"/>
      <c r="GQW67" s="112"/>
      <c r="GQX67" s="112"/>
      <c r="GQY67" s="112"/>
      <c r="GQZ67" s="112"/>
      <c r="GRA67" s="112"/>
      <c r="GRB67" s="112"/>
      <c r="GRC67" s="112"/>
      <c r="GRD67" s="112"/>
      <c r="GRE67" s="112"/>
      <c r="GRF67" s="112"/>
      <c r="GRG67" s="112"/>
      <c r="GRH67" s="112"/>
      <c r="GRI67" s="112"/>
      <c r="GRJ67" s="112"/>
      <c r="GRK67" s="112"/>
      <c r="GRL67" s="112"/>
      <c r="GRM67" s="112"/>
      <c r="GRN67" s="112"/>
      <c r="GRO67" s="112"/>
      <c r="GRP67" s="112"/>
      <c r="GRQ67" s="112"/>
      <c r="GRR67" s="112"/>
      <c r="GRS67" s="112"/>
      <c r="GRT67" s="112"/>
      <c r="GRU67" s="112"/>
      <c r="GRV67" s="112"/>
      <c r="GRW67" s="112"/>
      <c r="GRX67" s="112"/>
      <c r="GRY67" s="112"/>
      <c r="GRZ67" s="112"/>
      <c r="GSA67" s="112"/>
      <c r="GSB67" s="112"/>
      <c r="GSC67" s="112"/>
      <c r="GSD67" s="112"/>
      <c r="GSE67" s="112"/>
      <c r="GSF67" s="112"/>
      <c r="GSG67" s="112"/>
      <c r="GSH67" s="112"/>
      <c r="GSI67" s="112"/>
      <c r="GSJ67" s="112"/>
      <c r="GSK67" s="112"/>
      <c r="GSL67" s="112"/>
      <c r="GSM67" s="112"/>
      <c r="GSN67" s="112"/>
      <c r="GSO67" s="112"/>
      <c r="GSP67" s="112"/>
      <c r="GSQ67" s="112"/>
      <c r="GSR67" s="112"/>
      <c r="GSS67" s="112"/>
      <c r="GST67" s="112"/>
      <c r="GSU67" s="112"/>
      <c r="GSV67" s="112"/>
      <c r="GSW67" s="112"/>
      <c r="GSX67" s="112"/>
      <c r="GSY67" s="112"/>
      <c r="GSZ67" s="112"/>
      <c r="GTA67" s="112"/>
      <c r="GTB67" s="112"/>
      <c r="GTC67" s="112"/>
      <c r="GTD67" s="112"/>
      <c r="GTE67" s="112"/>
      <c r="GTF67" s="112"/>
      <c r="GTG67" s="112"/>
      <c r="GTH67" s="112"/>
      <c r="GTI67" s="112"/>
      <c r="GTJ67" s="112"/>
      <c r="GTK67" s="112"/>
      <c r="GTL67" s="112"/>
      <c r="GTM67" s="112"/>
      <c r="GTN67" s="112"/>
      <c r="GTO67" s="112"/>
      <c r="GTP67" s="112"/>
      <c r="GTQ67" s="112"/>
      <c r="GTR67" s="112"/>
      <c r="GTS67" s="112"/>
      <c r="GTT67" s="112"/>
      <c r="GTU67" s="112"/>
      <c r="GTV67" s="112"/>
      <c r="GTW67" s="112"/>
      <c r="GTX67" s="112"/>
      <c r="GTY67" s="112"/>
      <c r="GTZ67" s="112"/>
      <c r="GUA67" s="112"/>
      <c r="GUB67" s="112"/>
      <c r="GUC67" s="112"/>
      <c r="GUD67" s="112"/>
      <c r="GUE67" s="112"/>
      <c r="GUF67" s="112"/>
      <c r="GUG67" s="112"/>
      <c r="GUH67" s="112"/>
      <c r="GUI67" s="112"/>
      <c r="GUJ67" s="112"/>
      <c r="GUK67" s="112"/>
      <c r="GUL67" s="112"/>
      <c r="GUM67" s="112"/>
      <c r="GUN67" s="112"/>
      <c r="GUO67" s="112"/>
      <c r="GUP67" s="112"/>
      <c r="GUQ67" s="112"/>
      <c r="GUR67" s="112"/>
      <c r="GUS67" s="112"/>
      <c r="GUT67" s="112"/>
      <c r="GUU67" s="112"/>
      <c r="GUV67" s="112"/>
      <c r="GUW67" s="112"/>
      <c r="GUX67" s="112"/>
      <c r="GUY67" s="112"/>
      <c r="GUZ67" s="112"/>
      <c r="GVA67" s="112"/>
      <c r="GVB67" s="112"/>
      <c r="GVC67" s="112"/>
      <c r="GVD67" s="112"/>
      <c r="GVE67" s="112"/>
      <c r="GVF67" s="112"/>
      <c r="GVG67" s="112"/>
      <c r="GVH67" s="112"/>
      <c r="GVI67" s="112"/>
      <c r="GVJ67" s="112"/>
      <c r="GVK67" s="112"/>
      <c r="GVL67" s="112"/>
      <c r="GVM67" s="112"/>
      <c r="GVN67" s="112"/>
      <c r="GVO67" s="112"/>
      <c r="GVP67" s="112"/>
      <c r="GVQ67" s="112"/>
      <c r="GVR67" s="112"/>
      <c r="GVS67" s="112"/>
      <c r="GVT67" s="112"/>
      <c r="GVU67" s="112"/>
      <c r="GVV67" s="112"/>
      <c r="GVW67" s="112"/>
      <c r="GVX67" s="112"/>
      <c r="GVY67" s="112"/>
      <c r="GVZ67" s="112"/>
      <c r="GWA67" s="112"/>
      <c r="GWB67" s="112"/>
      <c r="GWC67" s="112"/>
      <c r="GWD67" s="112"/>
      <c r="GWE67" s="112"/>
      <c r="GWF67" s="112"/>
      <c r="GWG67" s="112"/>
      <c r="GWH67" s="112"/>
      <c r="GWI67" s="112"/>
      <c r="GWJ67" s="112"/>
      <c r="GWK67" s="112"/>
      <c r="GWL67" s="112"/>
      <c r="GWM67" s="112"/>
      <c r="GWN67" s="112"/>
      <c r="GWO67" s="112"/>
      <c r="GWP67" s="112"/>
      <c r="GWQ67" s="112"/>
      <c r="GWR67" s="112"/>
      <c r="GWS67" s="112"/>
      <c r="GWT67" s="112"/>
      <c r="GWU67" s="112"/>
      <c r="GWV67" s="112"/>
      <c r="GWW67" s="112"/>
      <c r="GWX67" s="112"/>
      <c r="GWY67" s="112"/>
      <c r="GWZ67" s="112"/>
      <c r="GXA67" s="112"/>
      <c r="GXB67" s="112"/>
      <c r="GXC67" s="112"/>
      <c r="GXD67" s="112"/>
      <c r="GXE67" s="112"/>
      <c r="GXF67" s="112"/>
      <c r="GXG67" s="112"/>
      <c r="GXH67" s="112"/>
      <c r="GXI67" s="112"/>
      <c r="GXJ67" s="112"/>
      <c r="GXK67" s="112"/>
      <c r="GXL67" s="112"/>
      <c r="GXM67" s="112"/>
      <c r="GXN67" s="112"/>
      <c r="GXO67" s="112"/>
      <c r="GXP67" s="112"/>
      <c r="GXQ67" s="112"/>
      <c r="GXR67" s="112"/>
      <c r="GXS67" s="112"/>
      <c r="GXT67" s="112"/>
      <c r="GXU67" s="112"/>
      <c r="GXV67" s="112"/>
      <c r="GXW67" s="112"/>
      <c r="GXX67" s="112"/>
      <c r="GXY67" s="112"/>
      <c r="GXZ67" s="112"/>
      <c r="GYA67" s="112"/>
      <c r="GYB67" s="112"/>
      <c r="GYC67" s="112"/>
      <c r="GYD67" s="112"/>
      <c r="GYE67" s="112"/>
      <c r="GYF67" s="112"/>
      <c r="GYG67" s="112"/>
      <c r="GYH67" s="112"/>
      <c r="GYI67" s="112"/>
      <c r="GYJ67" s="112"/>
      <c r="GYK67" s="112"/>
      <c r="GYL67" s="112"/>
      <c r="GYM67" s="112"/>
      <c r="GYN67" s="112"/>
      <c r="GYO67" s="112"/>
      <c r="GYP67" s="112"/>
      <c r="GYQ67" s="112"/>
      <c r="GYR67" s="112"/>
      <c r="GYS67" s="112"/>
      <c r="GYT67" s="112"/>
      <c r="GYU67" s="112"/>
      <c r="GYV67" s="112"/>
      <c r="GYW67" s="112"/>
      <c r="GYX67" s="112"/>
      <c r="GYY67" s="112"/>
      <c r="GYZ67" s="112"/>
      <c r="GZA67" s="112"/>
      <c r="GZB67" s="112"/>
      <c r="GZC67" s="112"/>
      <c r="GZD67" s="112"/>
      <c r="GZE67" s="112"/>
      <c r="GZF67" s="112"/>
      <c r="GZG67" s="112"/>
      <c r="GZH67" s="112"/>
      <c r="GZI67" s="112"/>
      <c r="GZJ67" s="112"/>
      <c r="GZK67" s="112"/>
      <c r="GZL67" s="112"/>
      <c r="GZM67" s="112"/>
      <c r="GZN67" s="112"/>
      <c r="GZO67" s="112"/>
      <c r="GZP67" s="112"/>
      <c r="GZQ67" s="112"/>
      <c r="GZR67" s="112"/>
      <c r="GZS67" s="112"/>
      <c r="GZT67" s="112"/>
      <c r="GZU67" s="112"/>
      <c r="GZV67" s="112"/>
      <c r="GZW67" s="112"/>
      <c r="GZX67" s="112"/>
      <c r="GZY67" s="112"/>
      <c r="GZZ67" s="112"/>
      <c r="HAA67" s="112"/>
      <c r="HAB67" s="112"/>
      <c r="HAC67" s="112"/>
      <c r="HAD67" s="112"/>
      <c r="HAE67" s="112"/>
      <c r="HAF67" s="112"/>
      <c r="HAG67" s="112"/>
      <c r="HAH67" s="112"/>
      <c r="HAI67" s="112"/>
      <c r="HAJ67" s="112"/>
      <c r="HAK67" s="112"/>
      <c r="HAL67" s="112"/>
      <c r="HAM67" s="112"/>
      <c r="HAN67" s="112"/>
      <c r="HAO67" s="112"/>
      <c r="HAP67" s="112"/>
      <c r="HAQ67" s="112"/>
      <c r="HAR67" s="112"/>
      <c r="HAS67" s="112"/>
      <c r="HAT67" s="112"/>
      <c r="HAU67" s="112"/>
      <c r="HAV67" s="112"/>
      <c r="HAW67" s="112"/>
      <c r="HAX67" s="112"/>
      <c r="HAY67" s="112"/>
      <c r="HAZ67" s="112"/>
      <c r="HBA67" s="112"/>
      <c r="HBB67" s="112"/>
      <c r="HBC67" s="112"/>
      <c r="HBD67" s="112"/>
      <c r="HBE67" s="112"/>
      <c r="HBF67" s="112"/>
      <c r="HBG67" s="112"/>
      <c r="HBH67" s="112"/>
      <c r="HBI67" s="112"/>
      <c r="HBJ67" s="112"/>
      <c r="HBK67" s="112"/>
      <c r="HBL67" s="112"/>
      <c r="HBM67" s="112"/>
      <c r="HBN67" s="112"/>
      <c r="HBO67" s="112"/>
      <c r="HBP67" s="112"/>
      <c r="HBQ67" s="112"/>
      <c r="HBR67" s="112"/>
      <c r="HBS67" s="112"/>
      <c r="HBT67" s="112"/>
      <c r="HBU67" s="112"/>
      <c r="HBV67" s="112"/>
      <c r="HBW67" s="112"/>
      <c r="HBX67" s="112"/>
      <c r="HBY67" s="112"/>
      <c r="HBZ67" s="112"/>
      <c r="HCA67" s="112"/>
      <c r="HCB67" s="112"/>
      <c r="HCC67" s="112"/>
      <c r="HCD67" s="112"/>
      <c r="HCE67" s="112"/>
      <c r="HCF67" s="112"/>
      <c r="HCG67" s="112"/>
      <c r="HCH67" s="112"/>
      <c r="HCI67" s="112"/>
      <c r="HCJ67" s="112"/>
      <c r="HCK67" s="112"/>
      <c r="HCL67" s="112"/>
      <c r="HCM67" s="112"/>
      <c r="HCN67" s="112"/>
      <c r="HCO67" s="112"/>
      <c r="HCP67" s="112"/>
      <c r="HCQ67" s="112"/>
      <c r="HCR67" s="112"/>
      <c r="HCS67" s="112"/>
      <c r="HCT67" s="112"/>
      <c r="HCU67" s="112"/>
      <c r="HCV67" s="112"/>
      <c r="HCW67" s="112"/>
      <c r="HCX67" s="112"/>
      <c r="HCY67" s="112"/>
      <c r="HCZ67" s="112"/>
      <c r="HDA67" s="112"/>
      <c r="HDB67" s="112"/>
      <c r="HDC67" s="112"/>
      <c r="HDD67" s="112"/>
      <c r="HDE67" s="112"/>
      <c r="HDF67" s="112"/>
      <c r="HDG67" s="112"/>
      <c r="HDH67" s="112"/>
      <c r="HDI67" s="112"/>
      <c r="HDJ67" s="112"/>
      <c r="HDK67" s="112"/>
      <c r="HDL67" s="112"/>
      <c r="HDM67" s="112"/>
      <c r="HDN67" s="112"/>
      <c r="HDO67" s="112"/>
      <c r="HDP67" s="112"/>
      <c r="HDQ67" s="112"/>
      <c r="HDR67" s="112"/>
      <c r="HDS67" s="112"/>
      <c r="HDT67" s="112"/>
      <c r="HDU67" s="112"/>
      <c r="HDV67" s="112"/>
      <c r="HDW67" s="112"/>
      <c r="HDX67" s="112"/>
      <c r="HDY67" s="112"/>
      <c r="HDZ67" s="112"/>
      <c r="HEA67" s="112"/>
      <c r="HEB67" s="112"/>
      <c r="HEC67" s="112"/>
      <c r="HED67" s="112"/>
      <c r="HEE67" s="112"/>
      <c r="HEF67" s="112"/>
      <c r="HEG67" s="112"/>
      <c r="HEH67" s="112"/>
      <c r="HEI67" s="112"/>
      <c r="HEJ67" s="112"/>
      <c r="HEK67" s="112"/>
      <c r="HEL67" s="112"/>
      <c r="HEM67" s="112"/>
      <c r="HEN67" s="112"/>
      <c r="HEO67" s="112"/>
      <c r="HEP67" s="112"/>
      <c r="HEQ67" s="112"/>
      <c r="HER67" s="112"/>
      <c r="HES67" s="112"/>
      <c r="HET67" s="112"/>
      <c r="HEU67" s="112"/>
      <c r="HEV67" s="112"/>
      <c r="HEW67" s="112"/>
      <c r="HEX67" s="112"/>
      <c r="HEY67" s="112"/>
      <c r="HEZ67" s="112"/>
      <c r="HFA67" s="112"/>
      <c r="HFB67" s="112"/>
      <c r="HFC67" s="112"/>
      <c r="HFD67" s="112"/>
      <c r="HFE67" s="112"/>
      <c r="HFF67" s="112"/>
      <c r="HFG67" s="112"/>
      <c r="HFH67" s="112"/>
      <c r="HFI67" s="112"/>
      <c r="HFJ67" s="112"/>
      <c r="HFK67" s="112"/>
      <c r="HFL67" s="112"/>
      <c r="HFM67" s="112"/>
      <c r="HFN67" s="112"/>
      <c r="HFO67" s="112"/>
      <c r="HFP67" s="112"/>
      <c r="HFQ67" s="112"/>
      <c r="HFR67" s="112"/>
      <c r="HFS67" s="112"/>
      <c r="HFT67" s="112"/>
      <c r="HFU67" s="112"/>
      <c r="HFV67" s="112"/>
      <c r="HFW67" s="112"/>
      <c r="HFX67" s="112"/>
      <c r="HFY67" s="112"/>
      <c r="HFZ67" s="112"/>
      <c r="HGA67" s="112"/>
      <c r="HGB67" s="112"/>
      <c r="HGC67" s="112"/>
      <c r="HGD67" s="112"/>
      <c r="HGE67" s="112"/>
      <c r="HGF67" s="112"/>
      <c r="HGG67" s="112"/>
      <c r="HGH67" s="112"/>
      <c r="HGI67" s="112"/>
      <c r="HGJ67" s="112"/>
      <c r="HGK67" s="112"/>
      <c r="HGL67" s="112"/>
      <c r="HGM67" s="112"/>
      <c r="HGN67" s="112"/>
      <c r="HGO67" s="112"/>
      <c r="HGP67" s="112"/>
      <c r="HGQ67" s="112"/>
      <c r="HGR67" s="112"/>
      <c r="HGS67" s="112"/>
      <c r="HGT67" s="112"/>
      <c r="HGU67" s="112"/>
      <c r="HGV67" s="112"/>
      <c r="HGW67" s="112"/>
      <c r="HGX67" s="112"/>
      <c r="HGY67" s="112"/>
      <c r="HGZ67" s="112"/>
      <c r="HHA67" s="112"/>
      <c r="HHB67" s="112"/>
      <c r="HHC67" s="112"/>
      <c r="HHD67" s="112"/>
      <c r="HHE67" s="112"/>
      <c r="HHF67" s="112"/>
      <c r="HHG67" s="112"/>
      <c r="HHH67" s="112"/>
      <c r="HHI67" s="112"/>
      <c r="HHJ67" s="112"/>
      <c r="HHK67" s="112"/>
      <c r="HHL67" s="112"/>
      <c r="HHM67" s="112"/>
      <c r="HHN67" s="112"/>
      <c r="HHO67" s="112"/>
      <c r="HHP67" s="112"/>
      <c r="HHQ67" s="112"/>
      <c r="HHR67" s="112"/>
      <c r="HHS67" s="112"/>
      <c r="HHT67" s="112"/>
      <c r="HHU67" s="112"/>
      <c r="HHV67" s="112"/>
      <c r="HHW67" s="112"/>
      <c r="HHX67" s="112"/>
      <c r="HHY67" s="112"/>
      <c r="HHZ67" s="112"/>
      <c r="HIA67" s="112"/>
      <c r="HIB67" s="112"/>
      <c r="HIC67" s="112"/>
      <c r="HID67" s="112"/>
      <c r="HIE67" s="112"/>
      <c r="HIF67" s="112"/>
      <c r="HIG67" s="112"/>
      <c r="HIH67" s="112"/>
      <c r="HII67" s="112"/>
      <c r="HIJ67" s="112"/>
      <c r="HIK67" s="112"/>
      <c r="HIL67" s="112"/>
      <c r="HIM67" s="112"/>
      <c r="HIN67" s="112"/>
      <c r="HIO67" s="112"/>
      <c r="HIP67" s="112"/>
      <c r="HIQ67" s="112"/>
      <c r="HIR67" s="112"/>
      <c r="HIS67" s="112"/>
      <c r="HIT67" s="112"/>
      <c r="HIU67" s="112"/>
      <c r="HIV67" s="112"/>
      <c r="HIW67" s="112"/>
      <c r="HIX67" s="112"/>
      <c r="HIY67" s="112"/>
      <c r="HIZ67" s="112"/>
      <c r="HJA67" s="112"/>
      <c r="HJB67" s="112"/>
      <c r="HJC67" s="112"/>
      <c r="HJD67" s="112"/>
      <c r="HJE67" s="112"/>
      <c r="HJF67" s="112"/>
      <c r="HJG67" s="112"/>
      <c r="HJH67" s="112"/>
      <c r="HJI67" s="112"/>
      <c r="HJJ67" s="112"/>
      <c r="HJK67" s="112"/>
      <c r="HJL67" s="112"/>
      <c r="HJM67" s="112"/>
      <c r="HJN67" s="112"/>
      <c r="HJO67" s="112"/>
      <c r="HJP67" s="112"/>
      <c r="HJQ67" s="112"/>
      <c r="HJR67" s="112"/>
      <c r="HJS67" s="112"/>
      <c r="HJT67" s="112"/>
      <c r="HJU67" s="112"/>
      <c r="HJV67" s="112"/>
      <c r="HJW67" s="112"/>
      <c r="HJX67" s="112"/>
      <c r="HJY67" s="112"/>
      <c r="HJZ67" s="112"/>
      <c r="HKA67" s="112"/>
      <c r="HKB67" s="112"/>
      <c r="HKC67" s="112"/>
      <c r="HKD67" s="112"/>
      <c r="HKE67" s="112"/>
      <c r="HKF67" s="112"/>
      <c r="HKG67" s="112"/>
      <c r="HKH67" s="112"/>
      <c r="HKI67" s="112"/>
      <c r="HKJ67" s="112"/>
      <c r="HKK67" s="112"/>
      <c r="HKL67" s="112"/>
      <c r="HKM67" s="112"/>
      <c r="HKN67" s="112"/>
      <c r="HKO67" s="112"/>
      <c r="HKP67" s="112"/>
      <c r="HKQ67" s="112"/>
      <c r="HKR67" s="112"/>
      <c r="HKS67" s="112"/>
      <c r="HKT67" s="112"/>
      <c r="HKU67" s="112"/>
      <c r="HKV67" s="112"/>
      <c r="HKW67" s="112"/>
      <c r="HKX67" s="112"/>
      <c r="HKY67" s="112"/>
      <c r="HKZ67" s="112"/>
      <c r="HLA67" s="112"/>
      <c r="HLB67" s="112"/>
      <c r="HLC67" s="112"/>
      <c r="HLD67" s="112"/>
      <c r="HLE67" s="112"/>
      <c r="HLF67" s="112"/>
      <c r="HLG67" s="112"/>
      <c r="HLH67" s="112"/>
      <c r="HLI67" s="112"/>
      <c r="HLJ67" s="112"/>
      <c r="HLK67" s="112"/>
      <c r="HLL67" s="112"/>
      <c r="HLM67" s="112"/>
      <c r="HLN67" s="112"/>
      <c r="HLO67" s="112"/>
      <c r="HLP67" s="112"/>
      <c r="HLQ67" s="112"/>
      <c r="HLR67" s="112"/>
      <c r="HLS67" s="112"/>
      <c r="HLT67" s="112"/>
      <c r="HLU67" s="112"/>
      <c r="HLV67" s="112"/>
      <c r="HLW67" s="112"/>
      <c r="HLX67" s="112"/>
      <c r="HLY67" s="112"/>
      <c r="HLZ67" s="112"/>
      <c r="HMA67" s="112"/>
      <c r="HMB67" s="112"/>
      <c r="HMC67" s="112"/>
      <c r="HMD67" s="112"/>
      <c r="HME67" s="112"/>
      <c r="HMF67" s="112"/>
      <c r="HMG67" s="112"/>
      <c r="HMH67" s="112"/>
      <c r="HMI67" s="112"/>
      <c r="HMJ67" s="112"/>
      <c r="HMK67" s="112"/>
      <c r="HML67" s="112"/>
      <c r="HMM67" s="112"/>
      <c r="HMN67" s="112"/>
      <c r="HMO67" s="112"/>
      <c r="HMP67" s="112"/>
      <c r="HMQ67" s="112"/>
      <c r="HMR67" s="112"/>
      <c r="HMS67" s="112"/>
      <c r="HMT67" s="112"/>
      <c r="HMU67" s="112"/>
      <c r="HMV67" s="112"/>
      <c r="HMW67" s="112"/>
      <c r="HMX67" s="112"/>
      <c r="HMY67" s="112"/>
      <c r="HMZ67" s="112"/>
      <c r="HNA67" s="112"/>
      <c r="HNB67" s="112"/>
      <c r="HNC67" s="112"/>
      <c r="HND67" s="112"/>
      <c r="HNE67" s="112"/>
      <c r="HNF67" s="112"/>
      <c r="HNG67" s="112"/>
      <c r="HNH67" s="112"/>
      <c r="HNI67" s="112"/>
      <c r="HNJ67" s="112"/>
      <c r="HNK67" s="112"/>
      <c r="HNL67" s="112"/>
      <c r="HNM67" s="112"/>
      <c r="HNN67" s="112"/>
      <c r="HNO67" s="112"/>
      <c r="HNP67" s="112"/>
      <c r="HNQ67" s="112"/>
      <c r="HNR67" s="112"/>
      <c r="HNS67" s="112"/>
      <c r="HNT67" s="112"/>
      <c r="HNU67" s="112"/>
      <c r="HNV67" s="112"/>
      <c r="HNW67" s="112"/>
      <c r="HNX67" s="112"/>
      <c r="HNY67" s="112"/>
      <c r="HNZ67" s="112"/>
      <c r="HOA67" s="112"/>
      <c r="HOB67" s="112"/>
      <c r="HOC67" s="112"/>
      <c r="HOD67" s="112"/>
      <c r="HOE67" s="112"/>
      <c r="HOF67" s="112"/>
      <c r="HOG67" s="112"/>
      <c r="HOH67" s="112"/>
      <c r="HOI67" s="112"/>
      <c r="HOJ67" s="112"/>
      <c r="HOK67" s="112"/>
      <c r="HOL67" s="112"/>
      <c r="HOM67" s="112"/>
      <c r="HON67" s="112"/>
      <c r="HOO67" s="112"/>
      <c r="HOP67" s="112"/>
      <c r="HOQ67" s="112"/>
      <c r="HOR67" s="112"/>
      <c r="HOS67" s="112"/>
      <c r="HOT67" s="112"/>
      <c r="HOU67" s="112"/>
      <c r="HOV67" s="112"/>
      <c r="HOW67" s="112"/>
      <c r="HOX67" s="112"/>
      <c r="HOY67" s="112"/>
      <c r="HOZ67" s="112"/>
      <c r="HPA67" s="112"/>
      <c r="HPB67" s="112"/>
      <c r="HPC67" s="112"/>
      <c r="HPD67" s="112"/>
      <c r="HPE67" s="112"/>
      <c r="HPF67" s="112"/>
      <c r="HPG67" s="112"/>
      <c r="HPH67" s="112"/>
      <c r="HPI67" s="112"/>
      <c r="HPJ67" s="112"/>
      <c r="HPK67" s="112"/>
      <c r="HPL67" s="112"/>
      <c r="HPM67" s="112"/>
      <c r="HPN67" s="112"/>
      <c r="HPO67" s="112"/>
      <c r="HPP67" s="112"/>
      <c r="HPQ67" s="112"/>
      <c r="HPR67" s="112"/>
      <c r="HPS67" s="112"/>
      <c r="HPT67" s="112"/>
      <c r="HPU67" s="112"/>
      <c r="HPV67" s="112"/>
      <c r="HPW67" s="112"/>
      <c r="HPX67" s="112"/>
      <c r="HPY67" s="112"/>
      <c r="HPZ67" s="112"/>
      <c r="HQA67" s="112"/>
      <c r="HQB67" s="112"/>
      <c r="HQC67" s="112"/>
      <c r="HQD67" s="112"/>
      <c r="HQE67" s="112"/>
      <c r="HQF67" s="112"/>
      <c r="HQG67" s="112"/>
      <c r="HQH67" s="112"/>
      <c r="HQI67" s="112"/>
      <c r="HQJ67" s="112"/>
      <c r="HQK67" s="112"/>
      <c r="HQL67" s="112"/>
      <c r="HQM67" s="112"/>
      <c r="HQN67" s="112"/>
      <c r="HQO67" s="112"/>
      <c r="HQP67" s="112"/>
      <c r="HQQ67" s="112"/>
      <c r="HQR67" s="112"/>
      <c r="HQS67" s="112"/>
      <c r="HQT67" s="112"/>
      <c r="HQU67" s="112"/>
      <c r="HQV67" s="112"/>
      <c r="HQW67" s="112"/>
      <c r="HQX67" s="112"/>
      <c r="HQY67" s="112"/>
      <c r="HQZ67" s="112"/>
      <c r="HRA67" s="112"/>
      <c r="HRB67" s="112"/>
      <c r="HRC67" s="112"/>
      <c r="HRD67" s="112"/>
      <c r="HRE67" s="112"/>
      <c r="HRF67" s="112"/>
      <c r="HRG67" s="112"/>
      <c r="HRH67" s="112"/>
      <c r="HRI67" s="112"/>
      <c r="HRJ67" s="112"/>
      <c r="HRK67" s="112"/>
      <c r="HRL67" s="112"/>
      <c r="HRM67" s="112"/>
      <c r="HRN67" s="112"/>
      <c r="HRO67" s="112"/>
      <c r="HRP67" s="112"/>
      <c r="HRQ67" s="112"/>
      <c r="HRR67" s="112"/>
      <c r="HRS67" s="112"/>
      <c r="HRT67" s="112"/>
      <c r="HRU67" s="112"/>
      <c r="HRV67" s="112"/>
      <c r="HRW67" s="112"/>
      <c r="HRX67" s="112"/>
      <c r="HRY67" s="112"/>
      <c r="HRZ67" s="112"/>
      <c r="HSA67" s="112"/>
      <c r="HSB67" s="112"/>
      <c r="HSC67" s="112"/>
      <c r="HSD67" s="112"/>
      <c r="HSE67" s="112"/>
      <c r="HSF67" s="112"/>
      <c r="HSG67" s="112"/>
      <c r="HSH67" s="112"/>
      <c r="HSI67" s="112"/>
      <c r="HSJ67" s="112"/>
      <c r="HSK67" s="112"/>
      <c r="HSL67" s="112"/>
      <c r="HSM67" s="112"/>
      <c r="HSN67" s="112"/>
      <c r="HSO67" s="112"/>
      <c r="HSP67" s="112"/>
      <c r="HSQ67" s="112"/>
      <c r="HSR67" s="112"/>
      <c r="HSS67" s="112"/>
      <c r="HST67" s="112"/>
      <c r="HSU67" s="112"/>
      <c r="HSV67" s="112"/>
      <c r="HSW67" s="112"/>
      <c r="HSX67" s="112"/>
      <c r="HSY67" s="112"/>
      <c r="HSZ67" s="112"/>
      <c r="HTA67" s="112"/>
      <c r="HTB67" s="112"/>
      <c r="HTC67" s="112"/>
      <c r="HTD67" s="112"/>
      <c r="HTE67" s="112"/>
      <c r="HTF67" s="112"/>
      <c r="HTG67" s="112"/>
      <c r="HTH67" s="112"/>
      <c r="HTI67" s="112"/>
      <c r="HTJ67" s="112"/>
      <c r="HTK67" s="112"/>
      <c r="HTL67" s="112"/>
      <c r="HTM67" s="112"/>
      <c r="HTN67" s="112"/>
    </row>
    <row r="68" spans="1:5942" s="111" customFormat="1" ht="9.9499999999999993" hidden="1" customHeight="1" x14ac:dyDescent="0.2">
      <c r="A68" s="351" t="s">
        <v>176</v>
      </c>
      <c r="B68" s="471">
        <f>55+1</f>
        <v>56</v>
      </c>
      <c r="C68" s="307"/>
      <c r="D68" s="339">
        <f t="shared" si="41"/>
        <v>56</v>
      </c>
      <c r="E68" s="469">
        <f>7+1</f>
        <v>8</v>
      </c>
      <c r="F68" s="382"/>
      <c r="G68" s="339">
        <f t="shared" si="42"/>
        <v>8</v>
      </c>
      <c r="H68" s="251">
        <f t="shared" si="231"/>
        <v>0.14285714285714285</v>
      </c>
      <c r="I68" s="251" t="e">
        <f t="shared" si="140"/>
        <v>#DIV/0!</v>
      </c>
      <c r="J68" s="251">
        <f t="shared" si="141"/>
        <v>0.14285714285714285</v>
      </c>
      <c r="K68" s="339">
        <v>39</v>
      </c>
      <c r="L68" s="339"/>
      <c r="M68" s="339">
        <f t="shared" si="5"/>
        <v>39</v>
      </c>
      <c r="N68" s="382"/>
      <c r="O68" s="382"/>
      <c r="P68" s="339">
        <f t="shared" si="6"/>
        <v>0</v>
      </c>
      <c r="Q68" s="251">
        <f t="shared" si="142"/>
        <v>0</v>
      </c>
      <c r="R68" s="251" t="e">
        <f t="shared" si="143"/>
        <v>#DIV/0!</v>
      </c>
      <c r="S68" s="251">
        <f t="shared" si="144"/>
        <v>0</v>
      </c>
      <c r="T68" s="469">
        <f>26+1</f>
        <v>27</v>
      </c>
      <c r="U68" s="339"/>
      <c r="V68" s="339">
        <f t="shared" si="10"/>
        <v>27</v>
      </c>
      <c r="W68" s="469">
        <v>1</v>
      </c>
      <c r="X68" s="382"/>
      <c r="Y68" s="339">
        <f t="shared" si="11"/>
        <v>1</v>
      </c>
      <c r="Z68" s="251">
        <f t="shared" si="145"/>
        <v>3.7037037037037035E-2</v>
      </c>
      <c r="AA68" s="251" t="e">
        <f t="shared" si="146"/>
        <v>#DIV/0!</v>
      </c>
      <c r="AB68" s="251">
        <f t="shared" si="147"/>
        <v>3.7037037037037035E-2</v>
      </c>
      <c r="AC68" s="382"/>
      <c r="AD68" s="382"/>
      <c r="AE68" s="339">
        <f t="shared" si="15"/>
        <v>0</v>
      </c>
      <c r="AF68" s="382"/>
      <c r="AG68" s="382"/>
      <c r="AH68" s="339">
        <f t="shared" si="16"/>
        <v>0</v>
      </c>
      <c r="AI68" s="251" t="e">
        <f t="shared" si="150"/>
        <v>#DIV/0!</v>
      </c>
      <c r="AJ68" s="251" t="e">
        <f t="shared" si="151"/>
        <v>#DIV/0!</v>
      </c>
      <c r="AK68" s="251" t="e">
        <f t="shared" si="152"/>
        <v>#DIV/0!</v>
      </c>
      <c r="AL68" s="339">
        <f t="shared" si="232"/>
        <v>122</v>
      </c>
      <c r="AM68" s="339">
        <f t="shared" si="233"/>
        <v>0</v>
      </c>
      <c r="AN68" s="339">
        <f t="shared" si="234"/>
        <v>122</v>
      </c>
      <c r="AO68" s="339">
        <f t="shared" si="235"/>
        <v>9</v>
      </c>
      <c r="AP68" s="339">
        <f t="shared" si="236"/>
        <v>0</v>
      </c>
      <c r="AQ68" s="339">
        <f t="shared" si="237"/>
        <v>9</v>
      </c>
      <c r="AR68" s="251">
        <f t="shared" si="238"/>
        <v>7.3770491803278687E-2</v>
      </c>
      <c r="AS68" s="251" t="e">
        <f t="shared" si="23"/>
        <v>#DIV/0!</v>
      </c>
      <c r="AT68" s="251">
        <f t="shared" si="24"/>
        <v>7.3770491803278687E-2</v>
      </c>
      <c r="AU68" s="117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  <c r="IS68" s="112"/>
      <c r="IT68" s="112"/>
      <c r="IU68" s="112"/>
      <c r="IV68" s="112"/>
      <c r="IW68" s="112"/>
      <c r="IX68" s="112"/>
      <c r="IY68" s="112"/>
      <c r="IZ68" s="112"/>
      <c r="JA68" s="112"/>
      <c r="JB68" s="112"/>
      <c r="JC68" s="112"/>
      <c r="JD68" s="112"/>
      <c r="JE68" s="112"/>
      <c r="JF68" s="112"/>
      <c r="JG68" s="112"/>
      <c r="JH68" s="112"/>
      <c r="JI68" s="112"/>
      <c r="JJ68" s="112"/>
      <c r="JK68" s="112"/>
      <c r="JL68" s="112"/>
      <c r="JM68" s="112"/>
      <c r="JN68" s="112"/>
      <c r="JO68" s="112"/>
      <c r="JP68" s="112"/>
      <c r="JQ68" s="112"/>
      <c r="JR68" s="112"/>
      <c r="JS68" s="112"/>
      <c r="JT68" s="112"/>
      <c r="JU68" s="112"/>
      <c r="JV68" s="112"/>
      <c r="JW68" s="112"/>
      <c r="JX68" s="112"/>
      <c r="JY68" s="112"/>
      <c r="JZ68" s="112"/>
      <c r="KA68" s="112"/>
      <c r="KB68" s="112"/>
      <c r="KC68" s="112"/>
      <c r="KD68" s="112"/>
      <c r="KE68" s="112"/>
      <c r="KF68" s="112"/>
      <c r="KG68" s="112"/>
      <c r="KH68" s="112"/>
      <c r="KI68" s="112"/>
      <c r="KJ68" s="112"/>
      <c r="KK68" s="112"/>
      <c r="KL68" s="112"/>
      <c r="KM68" s="112"/>
      <c r="KN68" s="112"/>
      <c r="KO68" s="112"/>
      <c r="KP68" s="112"/>
      <c r="KQ68" s="112"/>
      <c r="KR68" s="112"/>
      <c r="KS68" s="112"/>
      <c r="KT68" s="112"/>
      <c r="KU68" s="112"/>
      <c r="KV68" s="112"/>
      <c r="KW68" s="112"/>
      <c r="KX68" s="112"/>
      <c r="KY68" s="112"/>
      <c r="KZ68" s="112"/>
      <c r="LA68" s="112"/>
      <c r="LB68" s="112"/>
      <c r="LC68" s="112"/>
      <c r="LD68" s="112"/>
      <c r="LE68" s="112"/>
      <c r="LF68" s="112"/>
      <c r="LG68" s="112"/>
      <c r="LH68" s="112"/>
      <c r="LI68" s="112"/>
      <c r="LJ68" s="112"/>
      <c r="LK68" s="112"/>
      <c r="LL68" s="112"/>
      <c r="LM68" s="112"/>
      <c r="LN68" s="112"/>
      <c r="LO68" s="112"/>
      <c r="LP68" s="112"/>
      <c r="LQ68" s="112"/>
      <c r="LR68" s="112"/>
      <c r="LS68" s="112"/>
      <c r="LT68" s="112"/>
      <c r="LU68" s="112"/>
      <c r="LV68" s="112"/>
      <c r="LW68" s="112"/>
      <c r="LX68" s="112"/>
      <c r="LY68" s="112"/>
      <c r="LZ68" s="112"/>
      <c r="MA68" s="112"/>
      <c r="MB68" s="112"/>
      <c r="MC68" s="112"/>
      <c r="MD68" s="112"/>
      <c r="ME68" s="112"/>
      <c r="MF68" s="112"/>
      <c r="MG68" s="112"/>
      <c r="MH68" s="112"/>
      <c r="MI68" s="112"/>
      <c r="MJ68" s="112"/>
      <c r="MK68" s="112"/>
      <c r="ML68" s="112"/>
      <c r="MM68" s="112"/>
      <c r="MN68" s="112"/>
      <c r="MO68" s="112"/>
      <c r="MP68" s="112"/>
      <c r="MQ68" s="112"/>
      <c r="MR68" s="112"/>
      <c r="MS68" s="112"/>
      <c r="MT68" s="112"/>
      <c r="MU68" s="112"/>
      <c r="MV68" s="112"/>
      <c r="MW68" s="112"/>
      <c r="MX68" s="112"/>
      <c r="MY68" s="112"/>
      <c r="MZ68" s="112"/>
      <c r="NA68" s="112"/>
      <c r="NB68" s="112"/>
      <c r="NC68" s="112"/>
      <c r="ND68" s="112"/>
      <c r="NE68" s="112"/>
      <c r="NF68" s="112"/>
      <c r="NG68" s="112"/>
      <c r="NH68" s="112"/>
      <c r="NI68" s="112"/>
      <c r="NJ68" s="112"/>
      <c r="NK68" s="112"/>
      <c r="NL68" s="112"/>
      <c r="NM68" s="112"/>
      <c r="NN68" s="112"/>
      <c r="NO68" s="112"/>
      <c r="NP68" s="112"/>
      <c r="NQ68" s="112"/>
      <c r="NR68" s="112"/>
      <c r="NS68" s="112"/>
      <c r="NT68" s="112"/>
      <c r="NU68" s="112"/>
      <c r="NV68" s="112"/>
      <c r="NW68" s="112"/>
      <c r="NX68" s="112"/>
      <c r="NY68" s="112"/>
      <c r="NZ68" s="112"/>
      <c r="OA68" s="112"/>
      <c r="OB68" s="112"/>
      <c r="OC68" s="112"/>
      <c r="OD68" s="112"/>
      <c r="OE68" s="112"/>
      <c r="OF68" s="112"/>
      <c r="OG68" s="112"/>
      <c r="OH68" s="112"/>
      <c r="OI68" s="112"/>
      <c r="OJ68" s="112"/>
      <c r="OK68" s="112"/>
      <c r="OL68" s="112"/>
      <c r="OM68" s="112"/>
      <c r="ON68" s="112"/>
      <c r="OO68" s="112"/>
      <c r="OP68" s="112"/>
      <c r="OQ68" s="112"/>
      <c r="OR68" s="112"/>
      <c r="OS68" s="112"/>
      <c r="OT68" s="112"/>
      <c r="OU68" s="112"/>
      <c r="OV68" s="112"/>
      <c r="OW68" s="112"/>
      <c r="OX68" s="112"/>
      <c r="OY68" s="112"/>
      <c r="OZ68" s="112"/>
      <c r="PA68" s="112"/>
      <c r="PB68" s="112"/>
      <c r="PC68" s="112"/>
      <c r="PD68" s="112"/>
      <c r="PE68" s="112"/>
      <c r="PF68" s="112"/>
      <c r="PG68" s="112"/>
      <c r="PH68" s="112"/>
      <c r="PI68" s="112"/>
      <c r="PJ68" s="112"/>
      <c r="PK68" s="112"/>
      <c r="PL68" s="112"/>
      <c r="PM68" s="112"/>
      <c r="PN68" s="112"/>
      <c r="PO68" s="112"/>
      <c r="PP68" s="112"/>
      <c r="PQ68" s="112"/>
      <c r="PR68" s="112"/>
      <c r="PS68" s="112"/>
      <c r="PT68" s="112"/>
      <c r="PU68" s="112"/>
      <c r="PV68" s="112"/>
      <c r="PW68" s="112"/>
      <c r="PX68" s="112"/>
      <c r="PY68" s="112"/>
      <c r="PZ68" s="112"/>
      <c r="QA68" s="112"/>
      <c r="QB68" s="112"/>
      <c r="QC68" s="112"/>
      <c r="QD68" s="112"/>
      <c r="QE68" s="112"/>
      <c r="QF68" s="112"/>
      <c r="QG68" s="112"/>
      <c r="QH68" s="112"/>
      <c r="QI68" s="112"/>
      <c r="QJ68" s="112"/>
      <c r="QK68" s="112"/>
      <c r="QL68" s="112"/>
      <c r="QM68" s="112"/>
      <c r="QN68" s="112"/>
      <c r="QO68" s="112"/>
      <c r="QP68" s="112"/>
      <c r="QQ68" s="112"/>
      <c r="QR68" s="112"/>
      <c r="QS68" s="112"/>
      <c r="QT68" s="112"/>
      <c r="QU68" s="112"/>
      <c r="QV68" s="112"/>
      <c r="QW68" s="112"/>
      <c r="QX68" s="112"/>
      <c r="QY68" s="112"/>
      <c r="QZ68" s="112"/>
      <c r="RA68" s="112"/>
      <c r="RB68" s="112"/>
      <c r="RC68" s="112"/>
      <c r="RD68" s="112"/>
      <c r="RE68" s="112"/>
      <c r="RF68" s="112"/>
      <c r="RG68" s="112"/>
      <c r="RH68" s="112"/>
      <c r="RI68" s="112"/>
      <c r="RJ68" s="112"/>
      <c r="RK68" s="112"/>
      <c r="RL68" s="112"/>
      <c r="RM68" s="112"/>
      <c r="RN68" s="112"/>
      <c r="RO68" s="112"/>
      <c r="RP68" s="112"/>
      <c r="RQ68" s="112"/>
      <c r="RR68" s="112"/>
      <c r="RS68" s="112"/>
      <c r="RT68" s="112"/>
      <c r="RU68" s="112"/>
      <c r="RV68" s="112"/>
      <c r="RW68" s="112"/>
      <c r="RX68" s="112"/>
      <c r="RY68" s="112"/>
      <c r="RZ68" s="112"/>
      <c r="SA68" s="112"/>
      <c r="SB68" s="112"/>
      <c r="SC68" s="112"/>
      <c r="SD68" s="112"/>
      <c r="SE68" s="112"/>
      <c r="SF68" s="112"/>
      <c r="SG68" s="112"/>
      <c r="SH68" s="112"/>
      <c r="SI68" s="112"/>
      <c r="SJ68" s="112"/>
      <c r="SK68" s="112"/>
      <c r="SL68" s="112"/>
      <c r="SM68" s="112"/>
      <c r="SN68" s="112"/>
      <c r="SO68" s="112"/>
      <c r="SP68" s="112"/>
      <c r="SQ68" s="112"/>
      <c r="SR68" s="112"/>
      <c r="SS68" s="112"/>
      <c r="ST68" s="112"/>
      <c r="SU68" s="112"/>
      <c r="SV68" s="112"/>
      <c r="SW68" s="112"/>
      <c r="SX68" s="112"/>
      <c r="SY68" s="112"/>
      <c r="SZ68" s="112"/>
      <c r="TA68" s="112"/>
      <c r="TB68" s="112"/>
      <c r="TC68" s="112"/>
      <c r="TD68" s="112"/>
      <c r="TE68" s="112"/>
      <c r="TF68" s="112"/>
      <c r="TG68" s="112"/>
      <c r="TH68" s="112"/>
      <c r="TI68" s="112"/>
      <c r="TJ68" s="112"/>
      <c r="TK68" s="112"/>
      <c r="TL68" s="112"/>
      <c r="TM68" s="112"/>
      <c r="TN68" s="112"/>
      <c r="TO68" s="112"/>
      <c r="TP68" s="112"/>
      <c r="TQ68" s="112"/>
      <c r="TR68" s="112"/>
      <c r="TS68" s="112"/>
      <c r="TT68" s="112"/>
      <c r="TU68" s="112"/>
      <c r="TV68" s="112"/>
      <c r="TW68" s="112"/>
      <c r="TX68" s="112"/>
      <c r="TY68" s="112"/>
      <c r="TZ68" s="112"/>
      <c r="UA68" s="112"/>
      <c r="UB68" s="112"/>
      <c r="UC68" s="112"/>
      <c r="UD68" s="112"/>
      <c r="UE68" s="112"/>
      <c r="UF68" s="112"/>
      <c r="UG68" s="112"/>
      <c r="UH68" s="112"/>
      <c r="UI68" s="112"/>
      <c r="UJ68" s="112"/>
      <c r="UK68" s="112"/>
      <c r="UL68" s="112"/>
      <c r="UM68" s="112"/>
      <c r="UN68" s="112"/>
      <c r="UO68" s="112"/>
      <c r="UP68" s="112"/>
      <c r="UQ68" s="112"/>
      <c r="UR68" s="112"/>
      <c r="US68" s="112"/>
      <c r="UT68" s="112"/>
      <c r="UU68" s="112"/>
      <c r="UV68" s="112"/>
      <c r="UW68" s="112"/>
      <c r="UX68" s="112"/>
      <c r="UY68" s="112"/>
      <c r="UZ68" s="112"/>
      <c r="VA68" s="112"/>
      <c r="VB68" s="112"/>
      <c r="VC68" s="112"/>
      <c r="VD68" s="112"/>
      <c r="VE68" s="112"/>
      <c r="VF68" s="112"/>
      <c r="VG68" s="112"/>
      <c r="VH68" s="112"/>
      <c r="VI68" s="112"/>
      <c r="VJ68" s="112"/>
      <c r="VK68" s="112"/>
      <c r="VL68" s="112"/>
      <c r="VM68" s="112"/>
      <c r="VN68" s="112"/>
      <c r="VO68" s="112"/>
      <c r="VP68" s="112"/>
      <c r="VQ68" s="112"/>
      <c r="VR68" s="112"/>
      <c r="VS68" s="112"/>
      <c r="VT68" s="112"/>
      <c r="VU68" s="112"/>
      <c r="VV68" s="112"/>
      <c r="VW68" s="112"/>
      <c r="VX68" s="112"/>
      <c r="VY68" s="112"/>
      <c r="VZ68" s="112"/>
      <c r="WA68" s="112"/>
      <c r="WB68" s="112"/>
      <c r="WC68" s="112"/>
      <c r="WD68" s="112"/>
      <c r="WE68" s="112"/>
      <c r="WF68" s="112"/>
      <c r="WG68" s="112"/>
      <c r="WH68" s="112"/>
      <c r="WI68" s="112"/>
      <c r="WJ68" s="112"/>
      <c r="WK68" s="112"/>
      <c r="WL68" s="112"/>
      <c r="WM68" s="112"/>
      <c r="WN68" s="112"/>
      <c r="WO68" s="112"/>
      <c r="WP68" s="112"/>
      <c r="WQ68" s="112"/>
      <c r="WR68" s="112"/>
      <c r="WS68" s="112"/>
      <c r="WT68" s="112"/>
      <c r="WU68" s="112"/>
      <c r="WV68" s="112"/>
      <c r="WW68" s="112"/>
      <c r="WX68" s="112"/>
      <c r="WY68" s="112"/>
      <c r="WZ68" s="112"/>
      <c r="XA68" s="112"/>
      <c r="XB68" s="112"/>
      <c r="XC68" s="112"/>
      <c r="XD68" s="112"/>
      <c r="XE68" s="112"/>
      <c r="XF68" s="112"/>
      <c r="XG68" s="112"/>
      <c r="XH68" s="112"/>
      <c r="XI68" s="112"/>
      <c r="XJ68" s="112"/>
      <c r="XK68" s="112"/>
      <c r="XL68" s="112"/>
      <c r="XM68" s="112"/>
      <c r="XN68" s="112"/>
      <c r="XO68" s="112"/>
      <c r="XP68" s="112"/>
      <c r="XQ68" s="112"/>
      <c r="XR68" s="112"/>
      <c r="XS68" s="112"/>
      <c r="XT68" s="112"/>
      <c r="XU68" s="112"/>
      <c r="XV68" s="112"/>
      <c r="XW68" s="112"/>
      <c r="XX68" s="112"/>
      <c r="XY68" s="112"/>
      <c r="XZ68" s="112"/>
      <c r="YA68" s="112"/>
      <c r="YB68" s="112"/>
      <c r="YC68" s="112"/>
      <c r="YD68" s="112"/>
      <c r="YE68" s="112"/>
      <c r="YF68" s="112"/>
      <c r="YG68" s="112"/>
      <c r="YH68" s="112"/>
      <c r="YI68" s="112"/>
      <c r="YJ68" s="112"/>
      <c r="YK68" s="112"/>
      <c r="YL68" s="112"/>
      <c r="YM68" s="112"/>
      <c r="YN68" s="112"/>
      <c r="YO68" s="112"/>
      <c r="YP68" s="112"/>
      <c r="YQ68" s="112"/>
      <c r="YR68" s="112"/>
      <c r="YS68" s="112"/>
      <c r="YT68" s="112"/>
      <c r="YU68" s="112"/>
      <c r="YV68" s="112"/>
      <c r="YW68" s="112"/>
      <c r="YX68" s="112"/>
      <c r="YY68" s="112"/>
      <c r="YZ68" s="112"/>
      <c r="ZA68" s="112"/>
      <c r="ZB68" s="112"/>
      <c r="ZC68" s="112"/>
      <c r="ZD68" s="112"/>
      <c r="ZE68" s="112"/>
      <c r="ZF68" s="112"/>
      <c r="ZG68" s="112"/>
      <c r="ZH68" s="112"/>
      <c r="ZI68" s="112"/>
      <c r="ZJ68" s="112"/>
      <c r="ZK68" s="112"/>
      <c r="ZL68" s="112"/>
      <c r="ZM68" s="112"/>
      <c r="ZN68" s="112"/>
      <c r="ZO68" s="112"/>
      <c r="ZP68" s="112"/>
      <c r="ZQ68" s="112"/>
      <c r="ZR68" s="112"/>
      <c r="ZS68" s="112"/>
      <c r="ZT68" s="112"/>
      <c r="ZU68" s="112"/>
      <c r="ZV68" s="112"/>
      <c r="ZW68" s="112"/>
      <c r="ZX68" s="112"/>
      <c r="ZY68" s="112"/>
      <c r="ZZ68" s="112"/>
      <c r="AAA68" s="112"/>
      <c r="AAB68" s="112"/>
      <c r="AAC68" s="112"/>
      <c r="AAD68" s="112"/>
      <c r="AAE68" s="112"/>
      <c r="AAF68" s="112"/>
      <c r="AAG68" s="112"/>
      <c r="AAH68" s="112"/>
      <c r="AAI68" s="112"/>
      <c r="AAJ68" s="112"/>
      <c r="AAK68" s="112"/>
      <c r="AAL68" s="112"/>
      <c r="AAM68" s="112"/>
      <c r="AAN68" s="112"/>
      <c r="AAO68" s="112"/>
      <c r="AAP68" s="112"/>
      <c r="AAQ68" s="112"/>
      <c r="AAR68" s="112"/>
      <c r="AAS68" s="112"/>
      <c r="AAT68" s="112"/>
      <c r="AAU68" s="112"/>
      <c r="AAV68" s="112"/>
      <c r="AAW68" s="112"/>
      <c r="AAX68" s="112"/>
      <c r="AAY68" s="112"/>
      <c r="AAZ68" s="112"/>
      <c r="ABA68" s="112"/>
      <c r="ABB68" s="112"/>
      <c r="ABC68" s="112"/>
      <c r="ABD68" s="112"/>
      <c r="ABE68" s="112"/>
      <c r="ABF68" s="112"/>
      <c r="ABG68" s="112"/>
      <c r="ABH68" s="112"/>
      <c r="ABI68" s="112"/>
      <c r="ABJ68" s="112"/>
      <c r="ABK68" s="112"/>
      <c r="ABL68" s="112"/>
      <c r="ABM68" s="112"/>
      <c r="ABN68" s="112"/>
      <c r="ABO68" s="112"/>
      <c r="ABP68" s="112"/>
      <c r="ABQ68" s="112"/>
      <c r="ABR68" s="112"/>
      <c r="ABS68" s="112"/>
      <c r="ABT68" s="112"/>
      <c r="ABU68" s="112"/>
      <c r="ABV68" s="112"/>
      <c r="ABW68" s="112"/>
      <c r="ABX68" s="112"/>
      <c r="ABY68" s="112"/>
      <c r="ABZ68" s="112"/>
      <c r="ACA68" s="112"/>
      <c r="ACB68" s="112"/>
      <c r="ACC68" s="112"/>
      <c r="ACD68" s="112"/>
      <c r="ACE68" s="112"/>
      <c r="ACF68" s="112"/>
      <c r="ACG68" s="112"/>
      <c r="ACH68" s="112"/>
      <c r="ACI68" s="112"/>
      <c r="ACJ68" s="112"/>
      <c r="ACK68" s="112"/>
      <c r="ACL68" s="112"/>
      <c r="ACM68" s="112"/>
      <c r="ACN68" s="112"/>
      <c r="ACO68" s="112"/>
      <c r="ACP68" s="112"/>
      <c r="ACQ68" s="112"/>
      <c r="ACR68" s="112"/>
      <c r="ACS68" s="112"/>
      <c r="ACT68" s="112"/>
      <c r="ACU68" s="112"/>
      <c r="ACV68" s="112"/>
      <c r="ACW68" s="112"/>
      <c r="ACX68" s="112"/>
      <c r="ACY68" s="112"/>
      <c r="ACZ68" s="112"/>
      <c r="ADA68" s="112"/>
      <c r="ADB68" s="112"/>
      <c r="ADC68" s="112"/>
      <c r="ADD68" s="112"/>
      <c r="ADE68" s="112"/>
      <c r="ADF68" s="112"/>
      <c r="ADG68" s="112"/>
      <c r="ADH68" s="112"/>
      <c r="ADI68" s="112"/>
      <c r="ADJ68" s="112"/>
      <c r="ADK68" s="112"/>
      <c r="ADL68" s="112"/>
      <c r="ADM68" s="112"/>
      <c r="ADN68" s="112"/>
      <c r="ADO68" s="112"/>
      <c r="ADP68" s="112"/>
      <c r="ADQ68" s="112"/>
      <c r="ADR68" s="112"/>
      <c r="ADS68" s="112"/>
      <c r="ADT68" s="112"/>
      <c r="ADU68" s="112"/>
      <c r="ADV68" s="112"/>
      <c r="ADW68" s="112"/>
      <c r="ADX68" s="112"/>
      <c r="ADY68" s="112"/>
      <c r="ADZ68" s="112"/>
      <c r="AEA68" s="112"/>
      <c r="AEB68" s="112"/>
      <c r="AEC68" s="112"/>
      <c r="AED68" s="112"/>
      <c r="AEE68" s="112"/>
      <c r="AEF68" s="112"/>
      <c r="AEG68" s="112"/>
      <c r="AEH68" s="112"/>
      <c r="AEI68" s="112"/>
      <c r="AEJ68" s="112"/>
      <c r="AEK68" s="112"/>
      <c r="AEL68" s="112"/>
      <c r="AEM68" s="112"/>
      <c r="AEN68" s="112"/>
      <c r="AEO68" s="112"/>
      <c r="AEP68" s="112"/>
      <c r="AEQ68" s="112"/>
      <c r="AER68" s="112"/>
      <c r="AES68" s="112"/>
      <c r="AET68" s="112"/>
      <c r="AEU68" s="112"/>
      <c r="AEV68" s="112"/>
      <c r="AEW68" s="112"/>
      <c r="AEX68" s="112"/>
      <c r="AEY68" s="112"/>
      <c r="AEZ68" s="112"/>
      <c r="AFA68" s="112"/>
      <c r="AFB68" s="112"/>
      <c r="AFC68" s="112"/>
      <c r="AFD68" s="112"/>
      <c r="AFE68" s="112"/>
      <c r="AFF68" s="112"/>
      <c r="AFG68" s="112"/>
      <c r="AFH68" s="112"/>
      <c r="AFI68" s="112"/>
      <c r="AFJ68" s="112"/>
      <c r="AFK68" s="112"/>
      <c r="AFL68" s="112"/>
      <c r="AFM68" s="112"/>
      <c r="AFN68" s="112"/>
      <c r="AFO68" s="112"/>
      <c r="AFP68" s="112"/>
      <c r="AFQ68" s="112"/>
      <c r="AFR68" s="112"/>
      <c r="AFS68" s="112"/>
      <c r="AFT68" s="112"/>
      <c r="AFU68" s="112"/>
      <c r="AFV68" s="112"/>
      <c r="AFW68" s="112"/>
      <c r="AFX68" s="112"/>
      <c r="AFY68" s="112"/>
      <c r="AFZ68" s="112"/>
      <c r="AGA68" s="112"/>
      <c r="AGB68" s="112"/>
      <c r="AGC68" s="112"/>
      <c r="AGD68" s="112"/>
      <c r="AGE68" s="112"/>
      <c r="AGF68" s="112"/>
      <c r="AGG68" s="112"/>
      <c r="AGH68" s="112"/>
      <c r="AGI68" s="112"/>
      <c r="AGJ68" s="112"/>
      <c r="AGK68" s="112"/>
      <c r="AGL68" s="112"/>
      <c r="AGM68" s="112"/>
      <c r="AGN68" s="112"/>
      <c r="AGO68" s="112"/>
      <c r="AGP68" s="112"/>
      <c r="AGQ68" s="112"/>
      <c r="AGR68" s="112"/>
      <c r="AGS68" s="112"/>
      <c r="AGT68" s="112"/>
      <c r="AGU68" s="112"/>
      <c r="AGV68" s="112"/>
      <c r="AGW68" s="112"/>
      <c r="AGX68" s="112"/>
      <c r="AGY68" s="112"/>
      <c r="AGZ68" s="112"/>
      <c r="AHA68" s="112"/>
      <c r="AHB68" s="112"/>
      <c r="AHC68" s="112"/>
      <c r="AHD68" s="112"/>
      <c r="AHE68" s="112"/>
      <c r="AHF68" s="112"/>
      <c r="AHG68" s="112"/>
      <c r="AHH68" s="112"/>
      <c r="AHI68" s="112"/>
      <c r="AHJ68" s="112"/>
      <c r="AHK68" s="112"/>
      <c r="AHL68" s="112"/>
      <c r="AHM68" s="112"/>
      <c r="AHN68" s="112"/>
      <c r="AHO68" s="112"/>
      <c r="AHP68" s="112"/>
      <c r="AHQ68" s="112"/>
      <c r="AHR68" s="112"/>
      <c r="AHS68" s="112"/>
      <c r="AHT68" s="112"/>
      <c r="AHU68" s="112"/>
      <c r="AHV68" s="112"/>
      <c r="AHW68" s="112"/>
      <c r="AHX68" s="112"/>
      <c r="AHY68" s="112"/>
      <c r="AHZ68" s="112"/>
      <c r="AIA68" s="112"/>
      <c r="AIB68" s="112"/>
      <c r="AIC68" s="112"/>
      <c r="AID68" s="112"/>
      <c r="AIE68" s="112"/>
      <c r="AIF68" s="112"/>
      <c r="AIG68" s="112"/>
      <c r="AIH68" s="112"/>
      <c r="AII68" s="112"/>
      <c r="AIJ68" s="112"/>
      <c r="AIK68" s="112"/>
      <c r="AIL68" s="112"/>
      <c r="AIM68" s="112"/>
      <c r="AIN68" s="112"/>
      <c r="AIO68" s="112"/>
      <c r="AIP68" s="112"/>
      <c r="AIQ68" s="112"/>
      <c r="AIR68" s="112"/>
      <c r="AIS68" s="112"/>
      <c r="AIT68" s="112"/>
      <c r="AIU68" s="112"/>
      <c r="AIV68" s="112"/>
      <c r="AIW68" s="112"/>
      <c r="AIX68" s="112"/>
      <c r="AIY68" s="112"/>
      <c r="AIZ68" s="112"/>
      <c r="AJA68" s="112"/>
      <c r="AJB68" s="112"/>
      <c r="AJC68" s="112"/>
      <c r="AJD68" s="112"/>
      <c r="AJE68" s="112"/>
      <c r="AJF68" s="112"/>
      <c r="AJG68" s="112"/>
      <c r="AJH68" s="112"/>
      <c r="AJI68" s="112"/>
      <c r="AJJ68" s="112"/>
      <c r="AJK68" s="112"/>
      <c r="AJL68" s="112"/>
      <c r="AJM68" s="112"/>
      <c r="AJN68" s="112"/>
      <c r="AJO68" s="112"/>
      <c r="AJP68" s="112"/>
      <c r="AJQ68" s="112"/>
      <c r="AJR68" s="112"/>
      <c r="AJS68" s="112"/>
      <c r="AJT68" s="112"/>
      <c r="AJU68" s="112"/>
      <c r="AJV68" s="112"/>
      <c r="AJW68" s="112"/>
      <c r="AJX68" s="112"/>
      <c r="AJY68" s="112"/>
      <c r="AJZ68" s="112"/>
      <c r="AKA68" s="112"/>
      <c r="AKB68" s="112"/>
      <c r="AKC68" s="112"/>
      <c r="AKD68" s="112"/>
      <c r="AKE68" s="112"/>
      <c r="AKF68" s="112"/>
      <c r="AKG68" s="112"/>
      <c r="AKH68" s="112"/>
      <c r="AKI68" s="112"/>
      <c r="AKJ68" s="112"/>
      <c r="AKK68" s="112"/>
      <c r="AKL68" s="112"/>
      <c r="AKM68" s="112"/>
      <c r="AKN68" s="112"/>
      <c r="AKO68" s="112"/>
      <c r="AKP68" s="112"/>
      <c r="AKQ68" s="112"/>
      <c r="AKR68" s="112"/>
      <c r="AKS68" s="112"/>
      <c r="AKT68" s="112"/>
      <c r="AKU68" s="112"/>
      <c r="AKV68" s="112"/>
      <c r="AKW68" s="112"/>
      <c r="AKX68" s="112"/>
      <c r="AKY68" s="112"/>
      <c r="AKZ68" s="112"/>
      <c r="ALA68" s="112"/>
      <c r="ALB68" s="112"/>
      <c r="ALC68" s="112"/>
      <c r="ALD68" s="112"/>
      <c r="ALE68" s="112"/>
      <c r="ALF68" s="112"/>
      <c r="ALG68" s="112"/>
      <c r="ALH68" s="112"/>
      <c r="ALI68" s="112"/>
      <c r="ALJ68" s="112"/>
      <c r="ALK68" s="112"/>
      <c r="ALL68" s="112"/>
      <c r="ALM68" s="112"/>
      <c r="ALN68" s="112"/>
      <c r="ALO68" s="112"/>
      <c r="ALP68" s="112"/>
      <c r="ALQ68" s="112"/>
      <c r="ALR68" s="112"/>
      <c r="ALS68" s="112"/>
      <c r="ALT68" s="112"/>
      <c r="ALU68" s="112"/>
      <c r="ALV68" s="112"/>
      <c r="ALW68" s="112"/>
      <c r="ALX68" s="112"/>
      <c r="ALY68" s="112"/>
      <c r="ALZ68" s="112"/>
      <c r="AMA68" s="112"/>
      <c r="AMB68" s="112"/>
      <c r="AMC68" s="112"/>
      <c r="AMD68" s="112"/>
      <c r="AME68" s="112"/>
      <c r="AMF68" s="112"/>
      <c r="AMG68" s="112"/>
      <c r="AMH68" s="112"/>
      <c r="AMI68" s="112"/>
      <c r="AMJ68" s="112"/>
      <c r="AMK68" s="112"/>
      <c r="AML68" s="112"/>
      <c r="AMM68" s="112"/>
      <c r="AMN68" s="112"/>
      <c r="AMO68" s="112"/>
      <c r="AMP68" s="112"/>
      <c r="AMQ68" s="112"/>
      <c r="AMR68" s="112"/>
      <c r="AMS68" s="112"/>
      <c r="AMT68" s="112"/>
      <c r="AMU68" s="112"/>
      <c r="AMV68" s="112"/>
      <c r="AMW68" s="112"/>
      <c r="AMX68" s="112"/>
      <c r="AMY68" s="112"/>
      <c r="AMZ68" s="112"/>
      <c r="ANA68" s="112"/>
      <c r="ANB68" s="112"/>
      <c r="ANC68" s="112"/>
      <c r="AND68" s="112"/>
      <c r="ANE68" s="112"/>
      <c r="ANF68" s="112"/>
      <c r="ANG68" s="112"/>
      <c r="ANH68" s="112"/>
      <c r="ANI68" s="112"/>
      <c r="ANJ68" s="112"/>
      <c r="ANK68" s="112"/>
      <c r="ANL68" s="112"/>
      <c r="ANM68" s="112"/>
      <c r="ANN68" s="112"/>
      <c r="ANO68" s="112"/>
      <c r="ANP68" s="112"/>
      <c r="ANQ68" s="112"/>
      <c r="ANR68" s="112"/>
      <c r="ANS68" s="112"/>
      <c r="ANT68" s="112"/>
      <c r="ANU68" s="112"/>
      <c r="ANV68" s="112"/>
      <c r="ANW68" s="112"/>
      <c r="ANX68" s="112"/>
      <c r="ANY68" s="112"/>
      <c r="ANZ68" s="112"/>
      <c r="AOA68" s="112"/>
      <c r="AOB68" s="112"/>
      <c r="AOC68" s="112"/>
      <c r="AOD68" s="112"/>
      <c r="AOE68" s="112"/>
      <c r="AOF68" s="112"/>
      <c r="AOG68" s="112"/>
      <c r="AOH68" s="112"/>
      <c r="AOI68" s="112"/>
      <c r="AOJ68" s="112"/>
      <c r="AOK68" s="112"/>
      <c r="AOL68" s="112"/>
      <c r="AOM68" s="112"/>
      <c r="AON68" s="112"/>
      <c r="AOO68" s="112"/>
      <c r="AOP68" s="112"/>
      <c r="AOQ68" s="112"/>
      <c r="AOR68" s="112"/>
      <c r="AOS68" s="112"/>
      <c r="AOT68" s="112"/>
      <c r="AOU68" s="112"/>
      <c r="AOV68" s="112"/>
      <c r="AOW68" s="112"/>
      <c r="AOX68" s="112"/>
      <c r="AOY68" s="112"/>
      <c r="AOZ68" s="112"/>
      <c r="APA68" s="112"/>
      <c r="APB68" s="112"/>
      <c r="APC68" s="112"/>
      <c r="APD68" s="112"/>
      <c r="APE68" s="112"/>
      <c r="APF68" s="112"/>
      <c r="APG68" s="112"/>
      <c r="APH68" s="112"/>
      <c r="API68" s="112"/>
      <c r="APJ68" s="112"/>
      <c r="APK68" s="112"/>
      <c r="APL68" s="112"/>
      <c r="APM68" s="112"/>
      <c r="APN68" s="112"/>
      <c r="APO68" s="112"/>
      <c r="APP68" s="112"/>
      <c r="APQ68" s="112"/>
      <c r="APR68" s="112"/>
      <c r="APS68" s="112"/>
      <c r="APT68" s="112"/>
      <c r="APU68" s="112"/>
      <c r="APV68" s="112"/>
      <c r="APW68" s="112"/>
      <c r="APX68" s="112"/>
      <c r="APY68" s="112"/>
      <c r="APZ68" s="112"/>
      <c r="AQA68" s="112"/>
      <c r="AQB68" s="112"/>
      <c r="AQC68" s="112"/>
      <c r="AQD68" s="112"/>
      <c r="AQE68" s="112"/>
      <c r="AQF68" s="112"/>
      <c r="AQG68" s="112"/>
      <c r="AQH68" s="112"/>
      <c r="AQI68" s="112"/>
      <c r="AQJ68" s="112"/>
      <c r="AQK68" s="112"/>
      <c r="AQL68" s="112"/>
      <c r="AQM68" s="112"/>
      <c r="AQN68" s="112"/>
      <c r="AQO68" s="112"/>
      <c r="AQP68" s="112"/>
      <c r="AQQ68" s="112"/>
      <c r="AQR68" s="112"/>
      <c r="AQS68" s="112"/>
      <c r="AQT68" s="112"/>
      <c r="AQU68" s="112"/>
      <c r="AQV68" s="112"/>
      <c r="AQW68" s="112"/>
      <c r="AQX68" s="112"/>
      <c r="AQY68" s="112"/>
      <c r="AQZ68" s="112"/>
      <c r="ARA68" s="112"/>
      <c r="ARB68" s="112"/>
      <c r="ARC68" s="112"/>
      <c r="ARD68" s="112"/>
      <c r="ARE68" s="112"/>
      <c r="ARF68" s="112"/>
      <c r="ARG68" s="112"/>
      <c r="ARH68" s="112"/>
      <c r="ARI68" s="112"/>
      <c r="ARJ68" s="112"/>
      <c r="ARK68" s="112"/>
      <c r="ARL68" s="112"/>
      <c r="ARM68" s="112"/>
      <c r="ARN68" s="112"/>
      <c r="ARO68" s="112"/>
      <c r="ARP68" s="112"/>
      <c r="ARQ68" s="112"/>
      <c r="ARR68" s="112"/>
      <c r="ARS68" s="112"/>
      <c r="ART68" s="112"/>
      <c r="ARU68" s="112"/>
      <c r="ARV68" s="112"/>
      <c r="ARW68" s="112"/>
      <c r="ARX68" s="112"/>
      <c r="ARY68" s="112"/>
      <c r="ARZ68" s="112"/>
      <c r="ASA68" s="112"/>
      <c r="ASB68" s="112"/>
      <c r="ASC68" s="112"/>
      <c r="ASD68" s="112"/>
      <c r="ASE68" s="112"/>
      <c r="ASF68" s="112"/>
      <c r="ASG68" s="112"/>
      <c r="ASH68" s="112"/>
      <c r="ASI68" s="112"/>
      <c r="ASJ68" s="112"/>
      <c r="ASK68" s="112"/>
      <c r="ASL68" s="112"/>
      <c r="ASM68" s="112"/>
      <c r="ASN68" s="112"/>
      <c r="ASO68" s="112"/>
      <c r="ASP68" s="112"/>
      <c r="ASQ68" s="112"/>
      <c r="ASR68" s="112"/>
      <c r="ASS68" s="112"/>
      <c r="AST68" s="112"/>
      <c r="ASU68" s="112"/>
      <c r="ASV68" s="112"/>
      <c r="ASW68" s="112"/>
      <c r="ASX68" s="112"/>
      <c r="ASY68" s="112"/>
      <c r="ASZ68" s="112"/>
      <c r="ATA68" s="112"/>
      <c r="ATB68" s="112"/>
      <c r="ATC68" s="112"/>
      <c r="ATD68" s="112"/>
      <c r="ATE68" s="112"/>
      <c r="ATF68" s="112"/>
      <c r="ATG68" s="112"/>
      <c r="ATH68" s="112"/>
      <c r="ATI68" s="112"/>
      <c r="ATJ68" s="112"/>
      <c r="ATK68" s="112"/>
      <c r="ATL68" s="112"/>
      <c r="ATM68" s="112"/>
      <c r="ATN68" s="112"/>
      <c r="ATO68" s="112"/>
      <c r="ATP68" s="112"/>
      <c r="ATQ68" s="112"/>
      <c r="ATR68" s="112"/>
      <c r="ATS68" s="112"/>
      <c r="ATT68" s="112"/>
      <c r="ATU68" s="112"/>
      <c r="ATV68" s="112"/>
      <c r="ATW68" s="112"/>
      <c r="ATX68" s="112"/>
      <c r="ATY68" s="112"/>
      <c r="ATZ68" s="112"/>
      <c r="AUA68" s="112"/>
      <c r="AUB68" s="112"/>
      <c r="AUC68" s="112"/>
      <c r="AUD68" s="112"/>
      <c r="AUE68" s="112"/>
      <c r="AUF68" s="112"/>
      <c r="AUG68" s="112"/>
      <c r="AUH68" s="112"/>
      <c r="AUI68" s="112"/>
      <c r="AUJ68" s="112"/>
      <c r="AUK68" s="112"/>
      <c r="AUL68" s="112"/>
      <c r="AUM68" s="112"/>
      <c r="AUN68" s="112"/>
      <c r="AUO68" s="112"/>
      <c r="AUP68" s="112"/>
      <c r="AUQ68" s="112"/>
      <c r="AUR68" s="112"/>
      <c r="AUS68" s="112"/>
      <c r="AUT68" s="112"/>
      <c r="AUU68" s="112"/>
      <c r="AUV68" s="112"/>
      <c r="AUW68" s="112"/>
      <c r="AUX68" s="112"/>
      <c r="AUY68" s="112"/>
      <c r="AUZ68" s="112"/>
      <c r="AVA68" s="112"/>
      <c r="AVB68" s="112"/>
      <c r="AVC68" s="112"/>
      <c r="AVD68" s="112"/>
      <c r="AVE68" s="112"/>
      <c r="AVF68" s="112"/>
      <c r="AVG68" s="112"/>
      <c r="AVH68" s="112"/>
      <c r="AVI68" s="112"/>
      <c r="AVJ68" s="112"/>
      <c r="AVK68" s="112"/>
      <c r="AVL68" s="112"/>
      <c r="AVM68" s="112"/>
      <c r="AVN68" s="112"/>
      <c r="AVO68" s="112"/>
      <c r="AVP68" s="112"/>
      <c r="AVQ68" s="112"/>
      <c r="AVR68" s="112"/>
      <c r="AVS68" s="112"/>
      <c r="AVT68" s="112"/>
      <c r="AVU68" s="112"/>
      <c r="AVV68" s="112"/>
      <c r="AVW68" s="112"/>
      <c r="AVX68" s="112"/>
      <c r="AVY68" s="112"/>
      <c r="AVZ68" s="112"/>
      <c r="AWA68" s="112"/>
      <c r="AWB68" s="112"/>
      <c r="AWC68" s="112"/>
      <c r="AWD68" s="112"/>
      <c r="AWE68" s="112"/>
      <c r="AWF68" s="112"/>
      <c r="AWG68" s="112"/>
      <c r="AWH68" s="112"/>
      <c r="AWI68" s="112"/>
      <c r="AWJ68" s="112"/>
      <c r="AWK68" s="112"/>
      <c r="AWL68" s="112"/>
      <c r="AWM68" s="112"/>
      <c r="AWN68" s="112"/>
      <c r="AWO68" s="112"/>
      <c r="AWP68" s="112"/>
      <c r="AWQ68" s="112"/>
      <c r="AWR68" s="112"/>
      <c r="AWS68" s="112"/>
      <c r="AWT68" s="112"/>
      <c r="AWU68" s="112"/>
      <c r="AWV68" s="112"/>
      <c r="AWW68" s="112"/>
      <c r="AWX68" s="112"/>
      <c r="AWY68" s="112"/>
      <c r="AWZ68" s="112"/>
      <c r="AXA68" s="112"/>
      <c r="AXB68" s="112"/>
      <c r="AXC68" s="112"/>
      <c r="AXD68" s="112"/>
      <c r="AXE68" s="112"/>
      <c r="AXF68" s="112"/>
      <c r="AXG68" s="112"/>
      <c r="AXH68" s="112"/>
      <c r="AXI68" s="112"/>
      <c r="AXJ68" s="112"/>
      <c r="AXK68" s="112"/>
      <c r="AXL68" s="112"/>
      <c r="AXM68" s="112"/>
      <c r="AXN68" s="112"/>
      <c r="AXO68" s="112"/>
      <c r="AXP68" s="112"/>
      <c r="AXQ68" s="112"/>
      <c r="AXR68" s="112"/>
      <c r="AXS68" s="112"/>
      <c r="AXT68" s="112"/>
      <c r="AXU68" s="112"/>
      <c r="AXV68" s="112"/>
      <c r="AXW68" s="112"/>
      <c r="AXX68" s="112"/>
      <c r="AXY68" s="112"/>
      <c r="AXZ68" s="112"/>
      <c r="AYA68" s="112"/>
      <c r="AYB68" s="112"/>
      <c r="AYC68" s="112"/>
      <c r="AYD68" s="112"/>
      <c r="AYE68" s="112"/>
      <c r="AYF68" s="112"/>
      <c r="AYG68" s="112"/>
      <c r="AYH68" s="112"/>
      <c r="AYI68" s="112"/>
      <c r="AYJ68" s="112"/>
      <c r="AYK68" s="112"/>
      <c r="AYL68" s="112"/>
      <c r="AYM68" s="112"/>
      <c r="AYN68" s="112"/>
      <c r="AYO68" s="112"/>
      <c r="AYP68" s="112"/>
      <c r="AYQ68" s="112"/>
      <c r="AYR68" s="112"/>
      <c r="AYS68" s="112"/>
      <c r="AYT68" s="112"/>
      <c r="AYU68" s="112"/>
      <c r="AYV68" s="112"/>
      <c r="AYW68" s="112"/>
      <c r="AYX68" s="112"/>
      <c r="AYY68" s="112"/>
      <c r="AYZ68" s="112"/>
      <c r="AZA68" s="112"/>
      <c r="AZB68" s="112"/>
      <c r="AZC68" s="112"/>
      <c r="AZD68" s="112"/>
      <c r="AZE68" s="112"/>
      <c r="AZF68" s="112"/>
      <c r="AZG68" s="112"/>
      <c r="AZH68" s="112"/>
      <c r="AZI68" s="112"/>
      <c r="AZJ68" s="112"/>
      <c r="AZK68" s="112"/>
      <c r="AZL68" s="112"/>
      <c r="AZM68" s="112"/>
      <c r="AZN68" s="112"/>
      <c r="AZO68" s="112"/>
      <c r="AZP68" s="112"/>
      <c r="AZQ68" s="112"/>
      <c r="AZR68" s="112"/>
      <c r="AZS68" s="112"/>
      <c r="AZT68" s="112"/>
      <c r="AZU68" s="112"/>
      <c r="AZV68" s="112"/>
      <c r="AZW68" s="112"/>
      <c r="AZX68" s="112"/>
      <c r="AZY68" s="112"/>
      <c r="AZZ68" s="112"/>
      <c r="BAA68" s="112"/>
      <c r="BAB68" s="112"/>
      <c r="BAC68" s="112"/>
      <c r="BAD68" s="112"/>
      <c r="BAE68" s="112"/>
      <c r="BAF68" s="112"/>
      <c r="BAG68" s="112"/>
      <c r="BAH68" s="112"/>
      <c r="BAI68" s="112"/>
      <c r="BAJ68" s="112"/>
      <c r="BAK68" s="112"/>
      <c r="BAL68" s="112"/>
      <c r="BAM68" s="112"/>
      <c r="BAN68" s="112"/>
      <c r="BAO68" s="112"/>
      <c r="BAP68" s="112"/>
      <c r="BAQ68" s="112"/>
      <c r="BAR68" s="112"/>
      <c r="BAS68" s="112"/>
      <c r="BAT68" s="112"/>
      <c r="BAU68" s="112"/>
      <c r="BAV68" s="112"/>
      <c r="BAW68" s="112"/>
      <c r="BAX68" s="112"/>
      <c r="BAY68" s="112"/>
      <c r="BAZ68" s="112"/>
      <c r="BBA68" s="112"/>
      <c r="BBB68" s="112"/>
      <c r="BBC68" s="112"/>
      <c r="BBD68" s="112"/>
      <c r="BBE68" s="112"/>
      <c r="BBF68" s="112"/>
      <c r="BBG68" s="112"/>
      <c r="BBH68" s="112"/>
      <c r="BBI68" s="112"/>
      <c r="BBJ68" s="112"/>
      <c r="BBK68" s="112"/>
      <c r="BBL68" s="112"/>
      <c r="BBM68" s="112"/>
      <c r="BBN68" s="112"/>
      <c r="BBO68" s="112"/>
      <c r="BBP68" s="112"/>
      <c r="BBQ68" s="112"/>
      <c r="BBR68" s="112"/>
      <c r="BBS68" s="112"/>
      <c r="BBT68" s="112"/>
      <c r="BBU68" s="112"/>
      <c r="BBV68" s="112"/>
      <c r="BBW68" s="112"/>
      <c r="BBX68" s="112"/>
      <c r="BBY68" s="112"/>
      <c r="BBZ68" s="112"/>
      <c r="BCA68" s="112"/>
      <c r="BCB68" s="112"/>
      <c r="BCC68" s="112"/>
      <c r="BCD68" s="112"/>
      <c r="BCE68" s="112"/>
      <c r="BCF68" s="112"/>
      <c r="BCG68" s="112"/>
      <c r="BCH68" s="112"/>
      <c r="BCI68" s="112"/>
      <c r="BCJ68" s="112"/>
      <c r="BCK68" s="112"/>
      <c r="BCL68" s="112"/>
      <c r="BCM68" s="112"/>
      <c r="BCN68" s="112"/>
      <c r="BCO68" s="112"/>
      <c r="BCP68" s="112"/>
      <c r="BCQ68" s="112"/>
      <c r="BCR68" s="112"/>
      <c r="BCS68" s="112"/>
      <c r="BCT68" s="112"/>
      <c r="BCU68" s="112"/>
      <c r="BCV68" s="112"/>
      <c r="BCW68" s="112"/>
      <c r="BCX68" s="112"/>
      <c r="BCY68" s="112"/>
      <c r="BCZ68" s="112"/>
      <c r="BDA68" s="112"/>
      <c r="BDB68" s="112"/>
      <c r="BDC68" s="112"/>
      <c r="BDD68" s="112"/>
      <c r="BDE68" s="112"/>
      <c r="BDF68" s="112"/>
      <c r="BDG68" s="112"/>
      <c r="BDH68" s="112"/>
      <c r="BDI68" s="112"/>
      <c r="BDJ68" s="112"/>
      <c r="BDK68" s="112"/>
      <c r="BDL68" s="112"/>
      <c r="BDM68" s="112"/>
      <c r="BDN68" s="112"/>
      <c r="BDO68" s="112"/>
      <c r="BDP68" s="112"/>
      <c r="BDQ68" s="112"/>
      <c r="BDR68" s="112"/>
      <c r="BDS68" s="112"/>
      <c r="BDT68" s="112"/>
      <c r="BDU68" s="112"/>
      <c r="BDV68" s="112"/>
      <c r="BDW68" s="112"/>
      <c r="BDX68" s="112"/>
      <c r="BDY68" s="112"/>
      <c r="BDZ68" s="112"/>
      <c r="BEA68" s="112"/>
      <c r="BEB68" s="112"/>
      <c r="BEC68" s="112"/>
      <c r="BED68" s="112"/>
      <c r="BEE68" s="112"/>
      <c r="BEF68" s="112"/>
      <c r="BEG68" s="112"/>
      <c r="BEH68" s="112"/>
      <c r="BEI68" s="112"/>
      <c r="BEJ68" s="112"/>
      <c r="BEK68" s="112"/>
      <c r="BEL68" s="112"/>
      <c r="BEM68" s="112"/>
      <c r="BEN68" s="112"/>
      <c r="BEO68" s="112"/>
      <c r="BEP68" s="112"/>
      <c r="BEQ68" s="112"/>
      <c r="BER68" s="112"/>
      <c r="BES68" s="112"/>
      <c r="BET68" s="112"/>
      <c r="BEU68" s="112"/>
      <c r="BEV68" s="112"/>
      <c r="BEW68" s="112"/>
      <c r="BEX68" s="112"/>
      <c r="BEY68" s="112"/>
      <c r="BEZ68" s="112"/>
      <c r="BFA68" s="112"/>
      <c r="BFB68" s="112"/>
      <c r="BFC68" s="112"/>
      <c r="BFD68" s="112"/>
      <c r="BFE68" s="112"/>
      <c r="BFF68" s="112"/>
      <c r="BFG68" s="112"/>
      <c r="BFH68" s="112"/>
      <c r="BFI68" s="112"/>
      <c r="BFJ68" s="112"/>
      <c r="BFK68" s="112"/>
      <c r="BFL68" s="112"/>
      <c r="BFM68" s="112"/>
      <c r="BFN68" s="112"/>
      <c r="BFO68" s="112"/>
      <c r="BFP68" s="112"/>
      <c r="BFQ68" s="112"/>
      <c r="BFR68" s="112"/>
      <c r="BFS68" s="112"/>
      <c r="BFT68" s="112"/>
      <c r="BFU68" s="112"/>
      <c r="BFV68" s="112"/>
      <c r="BFW68" s="112"/>
      <c r="BFX68" s="112"/>
      <c r="BFY68" s="112"/>
      <c r="BFZ68" s="112"/>
      <c r="BGA68" s="112"/>
      <c r="BGB68" s="112"/>
      <c r="BGC68" s="112"/>
      <c r="BGD68" s="112"/>
      <c r="BGE68" s="112"/>
      <c r="BGF68" s="112"/>
      <c r="BGG68" s="112"/>
      <c r="BGH68" s="112"/>
      <c r="BGI68" s="112"/>
      <c r="BGJ68" s="112"/>
      <c r="BGK68" s="112"/>
      <c r="BGL68" s="112"/>
      <c r="BGM68" s="112"/>
      <c r="BGN68" s="112"/>
      <c r="BGO68" s="112"/>
      <c r="BGP68" s="112"/>
      <c r="BGQ68" s="112"/>
      <c r="BGR68" s="112"/>
      <c r="BGS68" s="112"/>
      <c r="BGT68" s="112"/>
      <c r="BGU68" s="112"/>
      <c r="BGV68" s="112"/>
      <c r="BGW68" s="112"/>
      <c r="BGX68" s="112"/>
      <c r="BGY68" s="112"/>
      <c r="BGZ68" s="112"/>
      <c r="BHA68" s="112"/>
      <c r="BHB68" s="112"/>
      <c r="BHC68" s="112"/>
      <c r="BHD68" s="112"/>
      <c r="BHE68" s="112"/>
      <c r="BHF68" s="112"/>
      <c r="BHG68" s="112"/>
      <c r="BHH68" s="112"/>
      <c r="BHI68" s="112"/>
      <c r="BHJ68" s="112"/>
      <c r="BHK68" s="112"/>
      <c r="BHL68" s="112"/>
      <c r="BHM68" s="112"/>
      <c r="BHN68" s="112"/>
      <c r="BHO68" s="112"/>
      <c r="BHP68" s="112"/>
      <c r="BHQ68" s="112"/>
      <c r="BHR68" s="112"/>
      <c r="BHS68" s="112"/>
      <c r="BHT68" s="112"/>
      <c r="BHU68" s="112"/>
      <c r="BHV68" s="112"/>
      <c r="BHW68" s="112"/>
      <c r="BHX68" s="112"/>
      <c r="BHY68" s="112"/>
      <c r="BHZ68" s="112"/>
      <c r="BIA68" s="112"/>
      <c r="BIB68" s="112"/>
      <c r="BIC68" s="112"/>
      <c r="BID68" s="112"/>
      <c r="BIE68" s="112"/>
      <c r="BIF68" s="112"/>
      <c r="BIG68" s="112"/>
      <c r="BIH68" s="112"/>
      <c r="BII68" s="112"/>
      <c r="BIJ68" s="112"/>
      <c r="BIK68" s="112"/>
      <c r="BIL68" s="112"/>
      <c r="BIM68" s="112"/>
      <c r="BIN68" s="112"/>
      <c r="BIO68" s="112"/>
      <c r="BIP68" s="112"/>
      <c r="BIQ68" s="112"/>
      <c r="BIR68" s="112"/>
      <c r="BIS68" s="112"/>
      <c r="BIT68" s="112"/>
      <c r="BIU68" s="112"/>
      <c r="BIV68" s="112"/>
      <c r="BIW68" s="112"/>
      <c r="BIX68" s="112"/>
      <c r="BIY68" s="112"/>
      <c r="BIZ68" s="112"/>
      <c r="BJA68" s="112"/>
      <c r="BJB68" s="112"/>
      <c r="BJC68" s="112"/>
      <c r="BJD68" s="112"/>
      <c r="BJE68" s="112"/>
      <c r="BJF68" s="112"/>
      <c r="BJG68" s="112"/>
      <c r="BJH68" s="112"/>
      <c r="BJI68" s="112"/>
      <c r="BJJ68" s="112"/>
      <c r="BJK68" s="112"/>
      <c r="BJL68" s="112"/>
      <c r="BJM68" s="112"/>
      <c r="BJN68" s="112"/>
      <c r="BJO68" s="112"/>
      <c r="BJP68" s="112"/>
      <c r="BJQ68" s="112"/>
      <c r="BJR68" s="112"/>
      <c r="BJS68" s="112"/>
      <c r="BJT68" s="112"/>
      <c r="BJU68" s="112"/>
      <c r="BJV68" s="112"/>
      <c r="BJW68" s="112"/>
      <c r="BJX68" s="112"/>
      <c r="BJY68" s="112"/>
      <c r="BJZ68" s="112"/>
      <c r="BKA68" s="112"/>
      <c r="BKB68" s="112"/>
      <c r="BKC68" s="112"/>
      <c r="BKD68" s="112"/>
      <c r="BKE68" s="112"/>
      <c r="BKF68" s="112"/>
      <c r="BKG68" s="112"/>
      <c r="BKH68" s="112"/>
      <c r="BKI68" s="112"/>
      <c r="BKJ68" s="112"/>
      <c r="BKK68" s="112"/>
      <c r="BKL68" s="112"/>
      <c r="BKM68" s="112"/>
      <c r="BKN68" s="112"/>
      <c r="BKO68" s="112"/>
      <c r="BKP68" s="112"/>
      <c r="BKQ68" s="112"/>
      <c r="BKR68" s="112"/>
      <c r="BKS68" s="112"/>
      <c r="BKT68" s="112"/>
      <c r="BKU68" s="112"/>
      <c r="BKV68" s="112"/>
      <c r="BKW68" s="112"/>
      <c r="BKX68" s="112"/>
      <c r="BKY68" s="112"/>
      <c r="BKZ68" s="112"/>
      <c r="BLA68" s="112"/>
      <c r="BLB68" s="112"/>
      <c r="BLC68" s="112"/>
      <c r="BLD68" s="112"/>
      <c r="BLE68" s="112"/>
      <c r="BLF68" s="112"/>
      <c r="BLG68" s="112"/>
      <c r="BLH68" s="112"/>
      <c r="BLI68" s="112"/>
      <c r="BLJ68" s="112"/>
      <c r="BLK68" s="112"/>
      <c r="BLL68" s="112"/>
      <c r="BLM68" s="112"/>
      <c r="BLN68" s="112"/>
      <c r="BLO68" s="112"/>
      <c r="BLP68" s="112"/>
      <c r="BLQ68" s="112"/>
      <c r="BLR68" s="112"/>
      <c r="BLS68" s="112"/>
      <c r="BLT68" s="112"/>
      <c r="BLU68" s="112"/>
      <c r="BLV68" s="112"/>
      <c r="BLW68" s="112"/>
      <c r="BLX68" s="112"/>
      <c r="BLY68" s="112"/>
      <c r="BLZ68" s="112"/>
      <c r="BMA68" s="112"/>
      <c r="BMB68" s="112"/>
      <c r="BMC68" s="112"/>
      <c r="BMD68" s="112"/>
      <c r="BME68" s="112"/>
      <c r="BMF68" s="112"/>
      <c r="BMG68" s="112"/>
      <c r="BMH68" s="112"/>
      <c r="BMI68" s="112"/>
      <c r="BMJ68" s="112"/>
      <c r="BMK68" s="112"/>
      <c r="BML68" s="112"/>
      <c r="BMM68" s="112"/>
      <c r="BMN68" s="112"/>
      <c r="BMO68" s="112"/>
      <c r="BMP68" s="112"/>
      <c r="BMQ68" s="112"/>
      <c r="BMR68" s="112"/>
      <c r="BMS68" s="112"/>
      <c r="BMT68" s="112"/>
      <c r="BMU68" s="112"/>
      <c r="BMV68" s="112"/>
      <c r="BMW68" s="112"/>
      <c r="BMX68" s="112"/>
      <c r="BMY68" s="112"/>
      <c r="BMZ68" s="112"/>
      <c r="BNA68" s="112"/>
      <c r="BNB68" s="112"/>
      <c r="BNC68" s="112"/>
      <c r="BND68" s="112"/>
      <c r="BNE68" s="112"/>
      <c r="BNF68" s="112"/>
      <c r="BNG68" s="112"/>
      <c r="BNH68" s="112"/>
      <c r="BNI68" s="112"/>
      <c r="BNJ68" s="112"/>
      <c r="BNK68" s="112"/>
      <c r="BNL68" s="112"/>
      <c r="BNM68" s="112"/>
      <c r="BNN68" s="112"/>
      <c r="BNO68" s="112"/>
      <c r="BNP68" s="112"/>
      <c r="BNQ68" s="112"/>
      <c r="BNR68" s="112"/>
      <c r="BNS68" s="112"/>
      <c r="BNT68" s="112"/>
      <c r="BNU68" s="112"/>
      <c r="BNV68" s="112"/>
      <c r="BNW68" s="112"/>
      <c r="BNX68" s="112"/>
      <c r="BNY68" s="112"/>
      <c r="BNZ68" s="112"/>
      <c r="BOA68" s="112"/>
      <c r="BOB68" s="112"/>
      <c r="BOC68" s="112"/>
      <c r="BOD68" s="112"/>
      <c r="BOE68" s="112"/>
      <c r="BOF68" s="112"/>
      <c r="BOG68" s="112"/>
      <c r="BOH68" s="112"/>
      <c r="BOI68" s="112"/>
      <c r="BOJ68" s="112"/>
      <c r="BOK68" s="112"/>
      <c r="BOL68" s="112"/>
      <c r="BOM68" s="112"/>
      <c r="BON68" s="112"/>
      <c r="BOO68" s="112"/>
      <c r="BOP68" s="112"/>
      <c r="BOQ68" s="112"/>
      <c r="BOR68" s="112"/>
      <c r="BOS68" s="112"/>
      <c r="BOT68" s="112"/>
      <c r="BOU68" s="112"/>
      <c r="BOV68" s="112"/>
      <c r="BOW68" s="112"/>
      <c r="BOX68" s="112"/>
      <c r="BOY68" s="112"/>
      <c r="BOZ68" s="112"/>
      <c r="BPA68" s="112"/>
      <c r="BPB68" s="112"/>
      <c r="BPC68" s="112"/>
      <c r="BPD68" s="112"/>
      <c r="BPE68" s="112"/>
      <c r="BPF68" s="112"/>
      <c r="BPG68" s="112"/>
      <c r="BPH68" s="112"/>
      <c r="BPI68" s="112"/>
      <c r="BPJ68" s="112"/>
      <c r="BPK68" s="112"/>
      <c r="BPL68" s="112"/>
      <c r="BPM68" s="112"/>
      <c r="BPN68" s="112"/>
      <c r="BPO68" s="112"/>
      <c r="BPP68" s="112"/>
      <c r="BPQ68" s="112"/>
      <c r="BPR68" s="112"/>
      <c r="BPS68" s="112"/>
      <c r="BPT68" s="112"/>
      <c r="BPU68" s="112"/>
      <c r="BPV68" s="112"/>
      <c r="BPW68" s="112"/>
      <c r="BPX68" s="112"/>
      <c r="BPY68" s="112"/>
      <c r="BPZ68" s="112"/>
      <c r="BQA68" s="112"/>
      <c r="BQB68" s="112"/>
      <c r="BQC68" s="112"/>
      <c r="BQD68" s="112"/>
      <c r="BQE68" s="112"/>
      <c r="BQF68" s="112"/>
      <c r="BQG68" s="112"/>
      <c r="BQH68" s="112"/>
      <c r="BQI68" s="112"/>
      <c r="BQJ68" s="112"/>
      <c r="BQK68" s="112"/>
      <c r="BQL68" s="112"/>
      <c r="BQM68" s="112"/>
      <c r="BQN68" s="112"/>
      <c r="BQO68" s="112"/>
      <c r="BQP68" s="112"/>
      <c r="BQQ68" s="112"/>
      <c r="BQR68" s="112"/>
      <c r="BQS68" s="112"/>
      <c r="BQT68" s="112"/>
      <c r="BQU68" s="112"/>
      <c r="BQV68" s="112"/>
      <c r="BQW68" s="112"/>
      <c r="BQX68" s="112"/>
      <c r="BQY68" s="112"/>
      <c r="BQZ68" s="112"/>
      <c r="BRA68" s="112"/>
      <c r="BRB68" s="112"/>
      <c r="BRC68" s="112"/>
      <c r="BRD68" s="112"/>
      <c r="BRE68" s="112"/>
      <c r="BRF68" s="112"/>
      <c r="BRG68" s="112"/>
      <c r="BRH68" s="112"/>
      <c r="BRI68" s="112"/>
      <c r="BRJ68" s="112"/>
      <c r="BRK68" s="112"/>
      <c r="BRL68" s="112"/>
      <c r="BRM68" s="112"/>
      <c r="BRN68" s="112"/>
      <c r="BRO68" s="112"/>
      <c r="BRP68" s="112"/>
      <c r="BRQ68" s="112"/>
      <c r="BRR68" s="112"/>
      <c r="BRS68" s="112"/>
      <c r="BRT68" s="112"/>
      <c r="BRU68" s="112"/>
      <c r="BRV68" s="112"/>
      <c r="BRW68" s="112"/>
      <c r="BRX68" s="112"/>
      <c r="BRY68" s="112"/>
      <c r="BRZ68" s="112"/>
      <c r="BSA68" s="112"/>
      <c r="BSB68" s="112"/>
      <c r="BSC68" s="112"/>
      <c r="BSD68" s="112"/>
      <c r="BSE68" s="112"/>
      <c r="BSF68" s="112"/>
      <c r="BSG68" s="112"/>
      <c r="BSH68" s="112"/>
      <c r="BSI68" s="112"/>
      <c r="BSJ68" s="112"/>
      <c r="BSK68" s="112"/>
      <c r="BSL68" s="112"/>
      <c r="BSM68" s="112"/>
      <c r="BSN68" s="112"/>
      <c r="BSO68" s="112"/>
      <c r="BSP68" s="112"/>
      <c r="BSQ68" s="112"/>
      <c r="BSR68" s="112"/>
      <c r="BSS68" s="112"/>
      <c r="BST68" s="112"/>
      <c r="BSU68" s="112"/>
      <c r="BSV68" s="112"/>
      <c r="BSW68" s="112"/>
      <c r="BSX68" s="112"/>
      <c r="BSY68" s="112"/>
      <c r="BSZ68" s="112"/>
      <c r="BTA68" s="112"/>
      <c r="BTB68" s="112"/>
      <c r="BTC68" s="112"/>
      <c r="BTD68" s="112"/>
      <c r="BTE68" s="112"/>
      <c r="BTF68" s="112"/>
      <c r="BTG68" s="112"/>
      <c r="BTH68" s="112"/>
      <c r="BTI68" s="112"/>
      <c r="BTJ68" s="112"/>
      <c r="BTK68" s="112"/>
      <c r="BTL68" s="112"/>
      <c r="BTM68" s="112"/>
      <c r="BTN68" s="112"/>
      <c r="BTO68" s="112"/>
      <c r="BTP68" s="112"/>
      <c r="BTQ68" s="112"/>
      <c r="BTR68" s="112"/>
      <c r="BTS68" s="112"/>
      <c r="BTT68" s="112"/>
      <c r="BTU68" s="112"/>
      <c r="BTV68" s="112"/>
      <c r="BTW68" s="112"/>
      <c r="BTX68" s="112"/>
      <c r="BTY68" s="112"/>
      <c r="BTZ68" s="112"/>
      <c r="BUA68" s="112"/>
      <c r="BUB68" s="112"/>
      <c r="BUC68" s="112"/>
      <c r="BUD68" s="112"/>
      <c r="BUE68" s="112"/>
      <c r="BUF68" s="112"/>
      <c r="BUG68" s="112"/>
      <c r="BUH68" s="112"/>
      <c r="BUI68" s="112"/>
      <c r="BUJ68" s="112"/>
      <c r="BUK68" s="112"/>
      <c r="BUL68" s="112"/>
      <c r="BUM68" s="112"/>
      <c r="BUN68" s="112"/>
      <c r="BUO68" s="112"/>
      <c r="BUP68" s="112"/>
      <c r="BUQ68" s="112"/>
      <c r="BUR68" s="112"/>
      <c r="BUS68" s="112"/>
      <c r="BUT68" s="112"/>
      <c r="BUU68" s="112"/>
      <c r="BUV68" s="112"/>
      <c r="BUW68" s="112"/>
      <c r="BUX68" s="112"/>
      <c r="BUY68" s="112"/>
      <c r="BUZ68" s="112"/>
      <c r="BVA68" s="112"/>
      <c r="BVB68" s="112"/>
      <c r="BVC68" s="112"/>
      <c r="BVD68" s="112"/>
      <c r="BVE68" s="112"/>
      <c r="BVF68" s="112"/>
      <c r="BVG68" s="112"/>
      <c r="BVH68" s="112"/>
      <c r="BVI68" s="112"/>
      <c r="BVJ68" s="112"/>
      <c r="BVK68" s="112"/>
      <c r="BVL68" s="112"/>
      <c r="BVM68" s="112"/>
      <c r="BVN68" s="112"/>
      <c r="BVO68" s="112"/>
      <c r="BVP68" s="112"/>
      <c r="BVQ68" s="112"/>
      <c r="BVR68" s="112"/>
      <c r="BVS68" s="112"/>
      <c r="BVT68" s="112"/>
      <c r="BVU68" s="112"/>
      <c r="BVV68" s="112"/>
      <c r="BVW68" s="112"/>
      <c r="BVX68" s="112"/>
      <c r="BVY68" s="112"/>
      <c r="BVZ68" s="112"/>
      <c r="BWA68" s="112"/>
      <c r="BWB68" s="112"/>
      <c r="BWC68" s="112"/>
      <c r="BWD68" s="112"/>
      <c r="BWE68" s="112"/>
      <c r="BWF68" s="112"/>
      <c r="BWG68" s="112"/>
      <c r="BWH68" s="112"/>
      <c r="BWI68" s="112"/>
      <c r="BWJ68" s="112"/>
      <c r="BWK68" s="112"/>
      <c r="BWL68" s="112"/>
      <c r="BWM68" s="112"/>
      <c r="BWN68" s="112"/>
      <c r="BWO68" s="112"/>
      <c r="BWP68" s="112"/>
      <c r="BWQ68" s="112"/>
      <c r="BWR68" s="112"/>
      <c r="BWS68" s="112"/>
      <c r="BWT68" s="112"/>
      <c r="BWU68" s="112"/>
      <c r="BWV68" s="112"/>
      <c r="BWW68" s="112"/>
      <c r="BWX68" s="112"/>
      <c r="BWY68" s="112"/>
      <c r="BWZ68" s="112"/>
      <c r="BXA68" s="112"/>
      <c r="BXB68" s="112"/>
      <c r="BXC68" s="112"/>
      <c r="BXD68" s="112"/>
      <c r="BXE68" s="112"/>
      <c r="BXF68" s="112"/>
      <c r="BXG68" s="112"/>
      <c r="BXH68" s="112"/>
      <c r="BXI68" s="112"/>
      <c r="BXJ68" s="112"/>
      <c r="BXK68" s="112"/>
      <c r="BXL68" s="112"/>
      <c r="BXM68" s="112"/>
      <c r="BXN68" s="112"/>
      <c r="BXO68" s="112"/>
      <c r="BXP68" s="112"/>
      <c r="BXQ68" s="112"/>
      <c r="BXR68" s="112"/>
      <c r="BXS68" s="112"/>
      <c r="BXT68" s="112"/>
      <c r="BXU68" s="112"/>
      <c r="BXV68" s="112"/>
      <c r="BXW68" s="112"/>
      <c r="BXX68" s="112"/>
      <c r="BXY68" s="112"/>
      <c r="BXZ68" s="112"/>
      <c r="BYA68" s="112"/>
      <c r="BYB68" s="112"/>
      <c r="BYC68" s="112"/>
      <c r="BYD68" s="112"/>
      <c r="BYE68" s="112"/>
      <c r="BYF68" s="112"/>
      <c r="BYG68" s="112"/>
      <c r="BYH68" s="112"/>
      <c r="BYI68" s="112"/>
      <c r="BYJ68" s="112"/>
      <c r="BYK68" s="112"/>
      <c r="BYL68" s="112"/>
      <c r="BYM68" s="112"/>
      <c r="BYN68" s="112"/>
      <c r="BYO68" s="112"/>
      <c r="BYP68" s="112"/>
      <c r="BYQ68" s="112"/>
      <c r="BYR68" s="112"/>
      <c r="BYS68" s="112"/>
      <c r="BYT68" s="112"/>
      <c r="BYU68" s="112"/>
      <c r="BYV68" s="112"/>
      <c r="BYW68" s="112"/>
      <c r="BYX68" s="112"/>
      <c r="BYY68" s="112"/>
      <c r="BYZ68" s="112"/>
      <c r="BZA68" s="112"/>
      <c r="BZB68" s="112"/>
      <c r="BZC68" s="112"/>
      <c r="BZD68" s="112"/>
      <c r="BZE68" s="112"/>
      <c r="BZF68" s="112"/>
      <c r="BZG68" s="112"/>
      <c r="BZH68" s="112"/>
      <c r="BZI68" s="112"/>
      <c r="BZJ68" s="112"/>
      <c r="BZK68" s="112"/>
      <c r="BZL68" s="112"/>
      <c r="BZM68" s="112"/>
      <c r="BZN68" s="112"/>
      <c r="BZO68" s="112"/>
      <c r="BZP68" s="112"/>
      <c r="BZQ68" s="112"/>
      <c r="BZR68" s="112"/>
      <c r="BZS68" s="112"/>
      <c r="BZT68" s="112"/>
      <c r="BZU68" s="112"/>
      <c r="BZV68" s="112"/>
      <c r="BZW68" s="112"/>
      <c r="BZX68" s="112"/>
      <c r="BZY68" s="112"/>
      <c r="BZZ68" s="112"/>
      <c r="CAA68" s="112"/>
      <c r="CAB68" s="112"/>
      <c r="CAC68" s="112"/>
      <c r="CAD68" s="112"/>
      <c r="CAE68" s="112"/>
      <c r="CAF68" s="112"/>
      <c r="CAG68" s="112"/>
      <c r="CAH68" s="112"/>
      <c r="CAI68" s="112"/>
      <c r="CAJ68" s="112"/>
      <c r="CAK68" s="112"/>
      <c r="CAL68" s="112"/>
      <c r="CAM68" s="112"/>
      <c r="CAN68" s="112"/>
      <c r="CAO68" s="112"/>
      <c r="CAP68" s="112"/>
      <c r="CAQ68" s="112"/>
      <c r="CAR68" s="112"/>
      <c r="CAS68" s="112"/>
      <c r="CAT68" s="112"/>
      <c r="CAU68" s="112"/>
      <c r="CAV68" s="112"/>
      <c r="CAW68" s="112"/>
      <c r="CAX68" s="112"/>
      <c r="CAY68" s="112"/>
      <c r="CAZ68" s="112"/>
      <c r="CBA68" s="112"/>
      <c r="CBB68" s="112"/>
      <c r="CBC68" s="112"/>
      <c r="CBD68" s="112"/>
      <c r="CBE68" s="112"/>
      <c r="CBF68" s="112"/>
      <c r="CBG68" s="112"/>
      <c r="CBH68" s="112"/>
      <c r="CBI68" s="112"/>
      <c r="CBJ68" s="112"/>
      <c r="CBK68" s="112"/>
      <c r="CBL68" s="112"/>
      <c r="CBM68" s="112"/>
      <c r="CBN68" s="112"/>
      <c r="CBO68" s="112"/>
      <c r="CBP68" s="112"/>
      <c r="CBQ68" s="112"/>
      <c r="CBR68" s="112"/>
      <c r="CBS68" s="112"/>
      <c r="CBT68" s="112"/>
      <c r="CBU68" s="112"/>
      <c r="CBV68" s="112"/>
      <c r="CBW68" s="112"/>
      <c r="CBX68" s="112"/>
      <c r="CBY68" s="112"/>
      <c r="CBZ68" s="112"/>
      <c r="CCA68" s="112"/>
      <c r="CCB68" s="112"/>
      <c r="CCC68" s="112"/>
      <c r="CCD68" s="112"/>
      <c r="CCE68" s="112"/>
      <c r="CCF68" s="112"/>
      <c r="CCG68" s="112"/>
      <c r="CCH68" s="112"/>
      <c r="CCI68" s="112"/>
      <c r="CCJ68" s="112"/>
      <c r="CCK68" s="112"/>
      <c r="CCL68" s="112"/>
      <c r="CCM68" s="112"/>
      <c r="CCN68" s="112"/>
      <c r="CCO68" s="112"/>
      <c r="CCP68" s="112"/>
      <c r="CCQ68" s="112"/>
      <c r="CCR68" s="112"/>
      <c r="CCS68" s="112"/>
      <c r="CCT68" s="112"/>
      <c r="CCU68" s="112"/>
      <c r="CCV68" s="112"/>
      <c r="CCW68" s="112"/>
      <c r="CCX68" s="112"/>
      <c r="CCY68" s="112"/>
      <c r="CCZ68" s="112"/>
      <c r="CDA68" s="112"/>
      <c r="CDB68" s="112"/>
      <c r="CDC68" s="112"/>
      <c r="CDD68" s="112"/>
      <c r="CDE68" s="112"/>
      <c r="CDF68" s="112"/>
      <c r="CDG68" s="112"/>
      <c r="CDH68" s="112"/>
      <c r="CDI68" s="112"/>
      <c r="CDJ68" s="112"/>
      <c r="CDK68" s="112"/>
      <c r="CDL68" s="112"/>
      <c r="CDM68" s="112"/>
      <c r="CDN68" s="112"/>
      <c r="CDO68" s="112"/>
      <c r="CDP68" s="112"/>
      <c r="CDQ68" s="112"/>
      <c r="CDR68" s="112"/>
      <c r="CDS68" s="112"/>
      <c r="CDT68" s="112"/>
      <c r="CDU68" s="112"/>
      <c r="CDV68" s="112"/>
      <c r="CDW68" s="112"/>
      <c r="CDX68" s="112"/>
      <c r="CDY68" s="112"/>
      <c r="CDZ68" s="112"/>
      <c r="CEA68" s="112"/>
      <c r="CEB68" s="112"/>
      <c r="CEC68" s="112"/>
      <c r="CED68" s="112"/>
      <c r="CEE68" s="112"/>
      <c r="CEF68" s="112"/>
      <c r="CEG68" s="112"/>
      <c r="CEH68" s="112"/>
      <c r="CEI68" s="112"/>
      <c r="CEJ68" s="112"/>
      <c r="CEK68" s="112"/>
      <c r="CEL68" s="112"/>
      <c r="CEM68" s="112"/>
      <c r="CEN68" s="112"/>
      <c r="CEO68" s="112"/>
      <c r="CEP68" s="112"/>
      <c r="CEQ68" s="112"/>
      <c r="CER68" s="112"/>
      <c r="CES68" s="112"/>
      <c r="CET68" s="112"/>
      <c r="CEU68" s="112"/>
      <c r="CEV68" s="112"/>
      <c r="CEW68" s="112"/>
      <c r="CEX68" s="112"/>
      <c r="CEY68" s="112"/>
      <c r="CEZ68" s="112"/>
      <c r="CFA68" s="112"/>
      <c r="CFB68" s="112"/>
      <c r="CFC68" s="112"/>
      <c r="CFD68" s="112"/>
      <c r="CFE68" s="112"/>
      <c r="CFF68" s="112"/>
      <c r="CFG68" s="112"/>
      <c r="CFH68" s="112"/>
      <c r="CFI68" s="112"/>
      <c r="CFJ68" s="112"/>
      <c r="CFK68" s="112"/>
      <c r="CFL68" s="112"/>
      <c r="CFM68" s="112"/>
      <c r="CFN68" s="112"/>
      <c r="CFO68" s="112"/>
      <c r="CFP68" s="112"/>
      <c r="CFQ68" s="112"/>
      <c r="CFR68" s="112"/>
      <c r="CFS68" s="112"/>
      <c r="CFT68" s="112"/>
      <c r="CFU68" s="112"/>
      <c r="CFV68" s="112"/>
      <c r="CFW68" s="112"/>
      <c r="CFX68" s="112"/>
      <c r="CFY68" s="112"/>
      <c r="CFZ68" s="112"/>
      <c r="CGA68" s="112"/>
      <c r="CGB68" s="112"/>
      <c r="CGC68" s="112"/>
      <c r="CGD68" s="112"/>
      <c r="CGE68" s="112"/>
      <c r="CGF68" s="112"/>
      <c r="CGG68" s="112"/>
      <c r="CGH68" s="112"/>
      <c r="CGI68" s="112"/>
      <c r="CGJ68" s="112"/>
      <c r="CGK68" s="112"/>
      <c r="CGL68" s="112"/>
      <c r="CGM68" s="112"/>
      <c r="CGN68" s="112"/>
      <c r="CGO68" s="112"/>
      <c r="CGP68" s="112"/>
      <c r="CGQ68" s="112"/>
      <c r="CGR68" s="112"/>
      <c r="CGS68" s="112"/>
      <c r="CGT68" s="112"/>
      <c r="CGU68" s="112"/>
      <c r="CGV68" s="112"/>
      <c r="CGW68" s="112"/>
      <c r="CGX68" s="112"/>
      <c r="CGY68" s="112"/>
      <c r="CGZ68" s="112"/>
      <c r="CHA68" s="112"/>
      <c r="CHB68" s="112"/>
      <c r="CHC68" s="112"/>
      <c r="CHD68" s="112"/>
      <c r="CHE68" s="112"/>
      <c r="CHF68" s="112"/>
      <c r="CHG68" s="112"/>
      <c r="CHH68" s="112"/>
      <c r="CHI68" s="112"/>
      <c r="CHJ68" s="112"/>
      <c r="CHK68" s="112"/>
      <c r="CHL68" s="112"/>
      <c r="CHM68" s="112"/>
      <c r="CHN68" s="112"/>
      <c r="CHO68" s="112"/>
      <c r="CHP68" s="112"/>
      <c r="CHQ68" s="112"/>
      <c r="CHR68" s="112"/>
      <c r="CHS68" s="112"/>
      <c r="CHT68" s="112"/>
      <c r="CHU68" s="112"/>
      <c r="CHV68" s="112"/>
      <c r="CHW68" s="112"/>
      <c r="CHX68" s="112"/>
      <c r="CHY68" s="112"/>
      <c r="CHZ68" s="112"/>
      <c r="CIA68" s="112"/>
      <c r="CIB68" s="112"/>
      <c r="CIC68" s="112"/>
      <c r="CID68" s="112"/>
      <c r="CIE68" s="112"/>
      <c r="CIF68" s="112"/>
      <c r="CIG68" s="112"/>
      <c r="CIH68" s="112"/>
      <c r="CII68" s="112"/>
      <c r="CIJ68" s="112"/>
      <c r="CIK68" s="112"/>
      <c r="CIL68" s="112"/>
      <c r="CIM68" s="112"/>
      <c r="CIN68" s="112"/>
      <c r="CIO68" s="112"/>
      <c r="CIP68" s="112"/>
      <c r="CIQ68" s="112"/>
      <c r="CIR68" s="112"/>
      <c r="CIS68" s="112"/>
      <c r="CIT68" s="112"/>
      <c r="CIU68" s="112"/>
      <c r="CIV68" s="112"/>
      <c r="CIW68" s="112"/>
      <c r="CIX68" s="112"/>
      <c r="CIY68" s="112"/>
      <c r="CIZ68" s="112"/>
      <c r="CJA68" s="112"/>
      <c r="CJB68" s="112"/>
      <c r="CJC68" s="112"/>
      <c r="CJD68" s="112"/>
      <c r="CJE68" s="112"/>
      <c r="CJF68" s="112"/>
      <c r="CJG68" s="112"/>
      <c r="CJH68" s="112"/>
      <c r="CJI68" s="112"/>
      <c r="CJJ68" s="112"/>
      <c r="CJK68" s="112"/>
      <c r="CJL68" s="112"/>
      <c r="CJM68" s="112"/>
      <c r="CJN68" s="112"/>
      <c r="CJO68" s="112"/>
      <c r="CJP68" s="112"/>
      <c r="CJQ68" s="112"/>
      <c r="CJR68" s="112"/>
      <c r="CJS68" s="112"/>
      <c r="CJT68" s="112"/>
      <c r="CJU68" s="112"/>
      <c r="CJV68" s="112"/>
      <c r="CJW68" s="112"/>
      <c r="CJX68" s="112"/>
      <c r="CJY68" s="112"/>
      <c r="CJZ68" s="112"/>
      <c r="CKA68" s="112"/>
      <c r="CKB68" s="112"/>
      <c r="CKC68" s="112"/>
      <c r="CKD68" s="112"/>
      <c r="CKE68" s="112"/>
      <c r="CKF68" s="112"/>
      <c r="CKG68" s="112"/>
      <c r="CKH68" s="112"/>
      <c r="CKI68" s="112"/>
      <c r="CKJ68" s="112"/>
      <c r="CKK68" s="112"/>
      <c r="CKL68" s="112"/>
      <c r="CKM68" s="112"/>
      <c r="CKN68" s="112"/>
      <c r="CKO68" s="112"/>
      <c r="CKP68" s="112"/>
      <c r="CKQ68" s="112"/>
      <c r="CKR68" s="112"/>
      <c r="CKS68" s="112"/>
      <c r="CKT68" s="112"/>
      <c r="CKU68" s="112"/>
      <c r="CKV68" s="112"/>
      <c r="CKW68" s="112"/>
      <c r="CKX68" s="112"/>
      <c r="CKY68" s="112"/>
      <c r="CKZ68" s="112"/>
      <c r="CLA68" s="112"/>
      <c r="CLB68" s="112"/>
      <c r="CLC68" s="112"/>
      <c r="CLD68" s="112"/>
      <c r="CLE68" s="112"/>
      <c r="CLF68" s="112"/>
      <c r="CLG68" s="112"/>
      <c r="CLH68" s="112"/>
      <c r="CLI68" s="112"/>
      <c r="CLJ68" s="112"/>
      <c r="CLK68" s="112"/>
      <c r="CLL68" s="112"/>
      <c r="CLM68" s="112"/>
      <c r="CLN68" s="112"/>
      <c r="CLO68" s="112"/>
      <c r="CLP68" s="112"/>
      <c r="CLQ68" s="112"/>
      <c r="CLR68" s="112"/>
      <c r="CLS68" s="112"/>
      <c r="CLT68" s="112"/>
      <c r="CLU68" s="112"/>
      <c r="CLV68" s="112"/>
      <c r="CLW68" s="112"/>
      <c r="CLX68" s="112"/>
      <c r="CLY68" s="112"/>
      <c r="CLZ68" s="112"/>
      <c r="CMA68" s="112"/>
      <c r="CMB68" s="112"/>
      <c r="CMC68" s="112"/>
      <c r="CMD68" s="112"/>
      <c r="CME68" s="112"/>
      <c r="CMF68" s="112"/>
      <c r="CMG68" s="112"/>
      <c r="CMH68" s="112"/>
      <c r="CMI68" s="112"/>
      <c r="CMJ68" s="112"/>
      <c r="CMK68" s="112"/>
      <c r="CML68" s="112"/>
      <c r="CMM68" s="112"/>
      <c r="CMN68" s="112"/>
      <c r="CMO68" s="112"/>
      <c r="CMP68" s="112"/>
      <c r="CMQ68" s="112"/>
      <c r="CMR68" s="112"/>
      <c r="CMS68" s="112"/>
      <c r="CMT68" s="112"/>
      <c r="CMU68" s="112"/>
      <c r="CMV68" s="112"/>
      <c r="CMW68" s="112"/>
      <c r="CMX68" s="112"/>
      <c r="CMY68" s="112"/>
      <c r="CMZ68" s="112"/>
      <c r="CNA68" s="112"/>
      <c r="CNB68" s="112"/>
      <c r="CNC68" s="112"/>
      <c r="CND68" s="112"/>
      <c r="CNE68" s="112"/>
      <c r="CNF68" s="112"/>
      <c r="CNG68" s="112"/>
      <c r="CNH68" s="112"/>
      <c r="CNI68" s="112"/>
      <c r="CNJ68" s="112"/>
      <c r="CNK68" s="112"/>
      <c r="CNL68" s="112"/>
      <c r="CNM68" s="112"/>
      <c r="CNN68" s="112"/>
      <c r="CNO68" s="112"/>
      <c r="CNP68" s="112"/>
      <c r="CNQ68" s="112"/>
      <c r="CNR68" s="112"/>
      <c r="CNS68" s="112"/>
      <c r="CNT68" s="112"/>
      <c r="CNU68" s="112"/>
      <c r="CNV68" s="112"/>
      <c r="CNW68" s="112"/>
      <c r="CNX68" s="112"/>
      <c r="CNY68" s="112"/>
      <c r="CNZ68" s="112"/>
      <c r="COA68" s="112"/>
      <c r="COB68" s="112"/>
      <c r="COC68" s="112"/>
      <c r="COD68" s="112"/>
      <c r="COE68" s="112"/>
      <c r="COF68" s="112"/>
      <c r="COG68" s="112"/>
      <c r="COH68" s="112"/>
      <c r="COI68" s="112"/>
      <c r="COJ68" s="112"/>
      <c r="COK68" s="112"/>
      <c r="COL68" s="112"/>
      <c r="COM68" s="112"/>
      <c r="CON68" s="112"/>
      <c r="COO68" s="112"/>
      <c r="COP68" s="112"/>
      <c r="COQ68" s="112"/>
      <c r="COR68" s="112"/>
      <c r="COS68" s="112"/>
      <c r="COT68" s="112"/>
      <c r="COU68" s="112"/>
      <c r="COV68" s="112"/>
      <c r="COW68" s="112"/>
      <c r="COX68" s="112"/>
      <c r="COY68" s="112"/>
      <c r="COZ68" s="112"/>
      <c r="CPA68" s="112"/>
      <c r="CPB68" s="112"/>
      <c r="CPC68" s="112"/>
      <c r="CPD68" s="112"/>
      <c r="CPE68" s="112"/>
      <c r="CPF68" s="112"/>
      <c r="CPG68" s="112"/>
      <c r="CPH68" s="112"/>
      <c r="CPI68" s="112"/>
      <c r="CPJ68" s="112"/>
      <c r="CPK68" s="112"/>
      <c r="CPL68" s="112"/>
      <c r="CPM68" s="112"/>
      <c r="CPN68" s="112"/>
      <c r="CPO68" s="112"/>
      <c r="CPP68" s="112"/>
      <c r="CPQ68" s="112"/>
      <c r="CPR68" s="112"/>
      <c r="CPS68" s="112"/>
      <c r="CPT68" s="112"/>
      <c r="CPU68" s="112"/>
      <c r="CPV68" s="112"/>
      <c r="CPW68" s="112"/>
      <c r="CPX68" s="112"/>
      <c r="CPY68" s="112"/>
      <c r="CPZ68" s="112"/>
      <c r="CQA68" s="112"/>
      <c r="CQB68" s="112"/>
      <c r="CQC68" s="112"/>
      <c r="CQD68" s="112"/>
      <c r="CQE68" s="112"/>
      <c r="CQF68" s="112"/>
      <c r="CQG68" s="112"/>
      <c r="CQH68" s="112"/>
      <c r="CQI68" s="112"/>
      <c r="CQJ68" s="112"/>
      <c r="CQK68" s="112"/>
      <c r="CQL68" s="112"/>
      <c r="CQM68" s="112"/>
      <c r="CQN68" s="112"/>
      <c r="CQO68" s="112"/>
      <c r="CQP68" s="112"/>
      <c r="CQQ68" s="112"/>
      <c r="CQR68" s="112"/>
      <c r="CQS68" s="112"/>
      <c r="CQT68" s="112"/>
      <c r="CQU68" s="112"/>
      <c r="CQV68" s="112"/>
      <c r="CQW68" s="112"/>
      <c r="CQX68" s="112"/>
      <c r="CQY68" s="112"/>
      <c r="CQZ68" s="112"/>
      <c r="CRA68" s="112"/>
      <c r="CRB68" s="112"/>
      <c r="CRC68" s="112"/>
      <c r="CRD68" s="112"/>
      <c r="CRE68" s="112"/>
      <c r="CRF68" s="112"/>
      <c r="CRG68" s="112"/>
      <c r="CRH68" s="112"/>
      <c r="CRI68" s="112"/>
      <c r="CRJ68" s="112"/>
      <c r="CRK68" s="112"/>
      <c r="CRL68" s="112"/>
      <c r="CRM68" s="112"/>
      <c r="CRN68" s="112"/>
      <c r="CRO68" s="112"/>
      <c r="CRP68" s="112"/>
      <c r="CRQ68" s="112"/>
      <c r="CRR68" s="112"/>
      <c r="CRS68" s="112"/>
      <c r="CRT68" s="112"/>
      <c r="CRU68" s="112"/>
      <c r="CRV68" s="112"/>
      <c r="CRW68" s="112"/>
      <c r="CRX68" s="112"/>
      <c r="CRY68" s="112"/>
      <c r="CRZ68" s="112"/>
      <c r="CSA68" s="112"/>
      <c r="CSB68" s="112"/>
      <c r="CSC68" s="112"/>
      <c r="CSD68" s="112"/>
      <c r="CSE68" s="112"/>
      <c r="CSF68" s="112"/>
      <c r="CSG68" s="112"/>
      <c r="CSH68" s="112"/>
      <c r="CSI68" s="112"/>
      <c r="CSJ68" s="112"/>
      <c r="CSK68" s="112"/>
      <c r="CSL68" s="112"/>
      <c r="CSM68" s="112"/>
      <c r="CSN68" s="112"/>
      <c r="CSO68" s="112"/>
      <c r="CSP68" s="112"/>
      <c r="CSQ68" s="112"/>
      <c r="CSR68" s="112"/>
      <c r="CSS68" s="112"/>
      <c r="CST68" s="112"/>
      <c r="CSU68" s="112"/>
      <c r="CSV68" s="112"/>
      <c r="CSW68" s="112"/>
      <c r="CSX68" s="112"/>
      <c r="CSY68" s="112"/>
      <c r="CSZ68" s="112"/>
      <c r="CTA68" s="112"/>
      <c r="CTB68" s="112"/>
      <c r="CTC68" s="112"/>
      <c r="CTD68" s="112"/>
      <c r="CTE68" s="112"/>
      <c r="CTF68" s="112"/>
      <c r="CTG68" s="112"/>
      <c r="CTH68" s="112"/>
      <c r="CTI68" s="112"/>
      <c r="CTJ68" s="112"/>
      <c r="CTK68" s="112"/>
      <c r="CTL68" s="112"/>
      <c r="CTM68" s="112"/>
      <c r="CTN68" s="112"/>
      <c r="CTO68" s="112"/>
      <c r="CTP68" s="112"/>
      <c r="CTQ68" s="112"/>
      <c r="CTR68" s="112"/>
      <c r="CTS68" s="112"/>
      <c r="CTT68" s="112"/>
      <c r="CTU68" s="112"/>
      <c r="CTV68" s="112"/>
      <c r="CTW68" s="112"/>
      <c r="CTX68" s="112"/>
      <c r="CTY68" s="112"/>
      <c r="CTZ68" s="112"/>
      <c r="CUA68" s="112"/>
      <c r="CUB68" s="112"/>
      <c r="CUC68" s="112"/>
      <c r="CUD68" s="112"/>
      <c r="CUE68" s="112"/>
      <c r="CUF68" s="112"/>
      <c r="CUG68" s="112"/>
      <c r="CUH68" s="112"/>
      <c r="CUI68" s="112"/>
      <c r="CUJ68" s="112"/>
      <c r="CUK68" s="112"/>
      <c r="CUL68" s="112"/>
      <c r="CUM68" s="112"/>
      <c r="CUN68" s="112"/>
      <c r="CUO68" s="112"/>
      <c r="CUP68" s="112"/>
      <c r="CUQ68" s="112"/>
      <c r="CUR68" s="112"/>
      <c r="CUS68" s="112"/>
      <c r="CUT68" s="112"/>
      <c r="CUU68" s="112"/>
      <c r="CUV68" s="112"/>
      <c r="CUW68" s="112"/>
      <c r="CUX68" s="112"/>
      <c r="CUY68" s="112"/>
      <c r="CUZ68" s="112"/>
      <c r="CVA68" s="112"/>
      <c r="CVB68" s="112"/>
      <c r="CVC68" s="112"/>
      <c r="CVD68" s="112"/>
      <c r="CVE68" s="112"/>
      <c r="CVF68" s="112"/>
      <c r="CVG68" s="112"/>
      <c r="CVH68" s="112"/>
      <c r="CVI68" s="112"/>
      <c r="CVJ68" s="112"/>
      <c r="CVK68" s="112"/>
      <c r="CVL68" s="112"/>
      <c r="CVM68" s="112"/>
      <c r="CVN68" s="112"/>
      <c r="CVO68" s="112"/>
      <c r="CVP68" s="112"/>
      <c r="CVQ68" s="112"/>
      <c r="CVR68" s="112"/>
      <c r="CVS68" s="112"/>
      <c r="CVT68" s="112"/>
      <c r="CVU68" s="112"/>
      <c r="CVV68" s="112"/>
      <c r="CVW68" s="112"/>
      <c r="CVX68" s="112"/>
      <c r="CVY68" s="112"/>
      <c r="CVZ68" s="112"/>
      <c r="CWA68" s="112"/>
      <c r="CWB68" s="112"/>
      <c r="CWC68" s="112"/>
      <c r="CWD68" s="112"/>
      <c r="CWE68" s="112"/>
      <c r="CWF68" s="112"/>
      <c r="CWG68" s="112"/>
      <c r="CWH68" s="112"/>
      <c r="CWI68" s="112"/>
      <c r="CWJ68" s="112"/>
      <c r="CWK68" s="112"/>
      <c r="CWL68" s="112"/>
      <c r="CWM68" s="112"/>
      <c r="CWN68" s="112"/>
      <c r="CWO68" s="112"/>
      <c r="CWP68" s="112"/>
      <c r="CWQ68" s="112"/>
      <c r="CWR68" s="112"/>
      <c r="CWS68" s="112"/>
      <c r="CWT68" s="112"/>
      <c r="CWU68" s="112"/>
      <c r="CWV68" s="112"/>
      <c r="CWW68" s="112"/>
      <c r="CWX68" s="112"/>
      <c r="CWY68" s="112"/>
      <c r="CWZ68" s="112"/>
      <c r="CXA68" s="112"/>
      <c r="CXB68" s="112"/>
      <c r="CXC68" s="112"/>
      <c r="CXD68" s="112"/>
      <c r="CXE68" s="112"/>
      <c r="CXF68" s="112"/>
      <c r="CXG68" s="112"/>
      <c r="CXH68" s="112"/>
      <c r="CXI68" s="112"/>
      <c r="CXJ68" s="112"/>
      <c r="CXK68" s="112"/>
      <c r="CXL68" s="112"/>
      <c r="CXM68" s="112"/>
      <c r="CXN68" s="112"/>
      <c r="CXO68" s="112"/>
      <c r="CXP68" s="112"/>
      <c r="CXQ68" s="112"/>
      <c r="CXR68" s="112"/>
      <c r="CXS68" s="112"/>
      <c r="CXT68" s="112"/>
      <c r="CXU68" s="112"/>
      <c r="CXV68" s="112"/>
      <c r="CXW68" s="112"/>
      <c r="CXX68" s="112"/>
      <c r="CXY68" s="112"/>
      <c r="CXZ68" s="112"/>
      <c r="CYA68" s="112"/>
      <c r="CYB68" s="112"/>
      <c r="CYC68" s="112"/>
      <c r="CYD68" s="112"/>
      <c r="CYE68" s="112"/>
      <c r="CYF68" s="112"/>
      <c r="CYG68" s="112"/>
      <c r="CYH68" s="112"/>
      <c r="CYI68" s="112"/>
      <c r="CYJ68" s="112"/>
      <c r="CYK68" s="112"/>
      <c r="CYL68" s="112"/>
      <c r="CYM68" s="112"/>
      <c r="CYN68" s="112"/>
      <c r="CYO68" s="112"/>
      <c r="CYP68" s="112"/>
      <c r="CYQ68" s="112"/>
      <c r="CYR68" s="112"/>
      <c r="CYS68" s="112"/>
      <c r="CYT68" s="112"/>
      <c r="CYU68" s="112"/>
      <c r="CYV68" s="112"/>
      <c r="CYW68" s="112"/>
      <c r="CYX68" s="112"/>
      <c r="CYY68" s="112"/>
      <c r="CYZ68" s="112"/>
      <c r="CZA68" s="112"/>
      <c r="CZB68" s="112"/>
      <c r="CZC68" s="112"/>
      <c r="CZD68" s="112"/>
      <c r="CZE68" s="112"/>
      <c r="CZF68" s="112"/>
      <c r="CZG68" s="112"/>
      <c r="CZH68" s="112"/>
      <c r="CZI68" s="112"/>
      <c r="CZJ68" s="112"/>
      <c r="CZK68" s="112"/>
      <c r="CZL68" s="112"/>
      <c r="CZM68" s="112"/>
      <c r="CZN68" s="112"/>
      <c r="CZO68" s="112"/>
      <c r="CZP68" s="112"/>
      <c r="CZQ68" s="112"/>
      <c r="CZR68" s="112"/>
      <c r="CZS68" s="112"/>
      <c r="CZT68" s="112"/>
      <c r="CZU68" s="112"/>
      <c r="CZV68" s="112"/>
      <c r="CZW68" s="112"/>
      <c r="CZX68" s="112"/>
      <c r="CZY68" s="112"/>
      <c r="CZZ68" s="112"/>
      <c r="DAA68" s="112"/>
      <c r="DAB68" s="112"/>
      <c r="DAC68" s="112"/>
      <c r="DAD68" s="112"/>
      <c r="DAE68" s="112"/>
      <c r="DAF68" s="112"/>
      <c r="DAG68" s="112"/>
      <c r="DAH68" s="112"/>
      <c r="DAI68" s="112"/>
      <c r="DAJ68" s="112"/>
      <c r="DAK68" s="112"/>
      <c r="DAL68" s="112"/>
      <c r="DAM68" s="112"/>
      <c r="DAN68" s="112"/>
      <c r="DAO68" s="112"/>
      <c r="DAP68" s="112"/>
      <c r="DAQ68" s="112"/>
      <c r="DAR68" s="112"/>
      <c r="DAS68" s="112"/>
      <c r="DAT68" s="112"/>
      <c r="DAU68" s="112"/>
      <c r="DAV68" s="112"/>
      <c r="DAW68" s="112"/>
      <c r="DAX68" s="112"/>
      <c r="DAY68" s="112"/>
      <c r="DAZ68" s="112"/>
      <c r="DBA68" s="112"/>
      <c r="DBB68" s="112"/>
      <c r="DBC68" s="112"/>
      <c r="DBD68" s="112"/>
      <c r="DBE68" s="112"/>
      <c r="DBF68" s="112"/>
      <c r="DBG68" s="112"/>
      <c r="DBH68" s="112"/>
      <c r="DBI68" s="112"/>
      <c r="DBJ68" s="112"/>
      <c r="DBK68" s="112"/>
      <c r="DBL68" s="112"/>
      <c r="DBM68" s="112"/>
      <c r="DBN68" s="112"/>
      <c r="DBO68" s="112"/>
      <c r="DBP68" s="112"/>
      <c r="DBQ68" s="112"/>
      <c r="DBR68" s="112"/>
      <c r="DBS68" s="112"/>
      <c r="DBT68" s="112"/>
      <c r="DBU68" s="112"/>
      <c r="DBV68" s="112"/>
      <c r="DBW68" s="112"/>
      <c r="DBX68" s="112"/>
      <c r="DBY68" s="112"/>
      <c r="DBZ68" s="112"/>
      <c r="DCA68" s="112"/>
      <c r="DCB68" s="112"/>
      <c r="DCC68" s="112"/>
      <c r="DCD68" s="112"/>
      <c r="DCE68" s="112"/>
      <c r="DCF68" s="112"/>
      <c r="DCG68" s="112"/>
      <c r="DCH68" s="112"/>
      <c r="DCI68" s="112"/>
      <c r="DCJ68" s="112"/>
      <c r="DCK68" s="112"/>
      <c r="DCL68" s="112"/>
      <c r="DCM68" s="112"/>
      <c r="DCN68" s="112"/>
      <c r="DCO68" s="112"/>
      <c r="DCP68" s="112"/>
      <c r="DCQ68" s="112"/>
      <c r="DCR68" s="112"/>
      <c r="DCS68" s="112"/>
      <c r="DCT68" s="112"/>
      <c r="DCU68" s="112"/>
      <c r="DCV68" s="112"/>
      <c r="DCW68" s="112"/>
      <c r="DCX68" s="112"/>
      <c r="DCY68" s="112"/>
      <c r="DCZ68" s="112"/>
      <c r="DDA68" s="112"/>
      <c r="DDB68" s="112"/>
      <c r="DDC68" s="112"/>
      <c r="DDD68" s="112"/>
      <c r="DDE68" s="112"/>
      <c r="DDF68" s="112"/>
      <c r="DDG68" s="112"/>
      <c r="DDH68" s="112"/>
      <c r="DDI68" s="112"/>
      <c r="DDJ68" s="112"/>
      <c r="DDK68" s="112"/>
      <c r="DDL68" s="112"/>
      <c r="DDM68" s="112"/>
      <c r="DDN68" s="112"/>
      <c r="DDO68" s="112"/>
      <c r="DDP68" s="112"/>
      <c r="DDQ68" s="112"/>
      <c r="DDR68" s="112"/>
      <c r="DDS68" s="112"/>
      <c r="DDT68" s="112"/>
      <c r="DDU68" s="112"/>
      <c r="DDV68" s="112"/>
      <c r="DDW68" s="112"/>
      <c r="DDX68" s="112"/>
      <c r="DDY68" s="112"/>
      <c r="DDZ68" s="112"/>
      <c r="DEA68" s="112"/>
      <c r="DEB68" s="112"/>
      <c r="DEC68" s="112"/>
      <c r="DED68" s="112"/>
      <c r="DEE68" s="112"/>
      <c r="DEF68" s="112"/>
      <c r="DEG68" s="112"/>
      <c r="DEH68" s="112"/>
      <c r="DEI68" s="112"/>
      <c r="DEJ68" s="112"/>
      <c r="DEK68" s="112"/>
      <c r="DEL68" s="112"/>
      <c r="DEM68" s="112"/>
      <c r="DEN68" s="112"/>
      <c r="DEO68" s="112"/>
      <c r="DEP68" s="112"/>
      <c r="DEQ68" s="112"/>
      <c r="DER68" s="112"/>
      <c r="DES68" s="112"/>
      <c r="DET68" s="112"/>
      <c r="DEU68" s="112"/>
      <c r="DEV68" s="112"/>
      <c r="DEW68" s="112"/>
      <c r="DEX68" s="112"/>
      <c r="DEY68" s="112"/>
      <c r="DEZ68" s="112"/>
      <c r="DFA68" s="112"/>
      <c r="DFB68" s="112"/>
      <c r="DFC68" s="112"/>
      <c r="DFD68" s="112"/>
      <c r="DFE68" s="112"/>
      <c r="DFF68" s="112"/>
      <c r="DFG68" s="112"/>
      <c r="DFH68" s="112"/>
      <c r="DFI68" s="112"/>
      <c r="DFJ68" s="112"/>
      <c r="DFK68" s="112"/>
      <c r="DFL68" s="112"/>
      <c r="DFM68" s="112"/>
      <c r="DFN68" s="112"/>
      <c r="DFO68" s="112"/>
      <c r="DFP68" s="112"/>
      <c r="DFQ68" s="112"/>
      <c r="DFR68" s="112"/>
      <c r="DFS68" s="112"/>
      <c r="DFT68" s="112"/>
      <c r="DFU68" s="112"/>
      <c r="DFV68" s="112"/>
      <c r="DFW68" s="112"/>
      <c r="DFX68" s="112"/>
      <c r="DFY68" s="112"/>
      <c r="DFZ68" s="112"/>
      <c r="DGA68" s="112"/>
      <c r="DGB68" s="112"/>
      <c r="DGC68" s="112"/>
      <c r="DGD68" s="112"/>
      <c r="DGE68" s="112"/>
      <c r="DGF68" s="112"/>
      <c r="DGG68" s="112"/>
      <c r="DGH68" s="112"/>
      <c r="DGI68" s="112"/>
      <c r="DGJ68" s="112"/>
      <c r="DGK68" s="112"/>
      <c r="DGL68" s="112"/>
      <c r="DGM68" s="112"/>
      <c r="DGN68" s="112"/>
      <c r="DGO68" s="112"/>
      <c r="DGP68" s="112"/>
      <c r="DGQ68" s="112"/>
      <c r="DGR68" s="112"/>
      <c r="DGS68" s="112"/>
      <c r="DGT68" s="112"/>
      <c r="DGU68" s="112"/>
      <c r="DGV68" s="112"/>
      <c r="DGW68" s="112"/>
      <c r="DGX68" s="112"/>
      <c r="DGY68" s="112"/>
      <c r="DGZ68" s="112"/>
      <c r="DHA68" s="112"/>
      <c r="DHB68" s="112"/>
      <c r="DHC68" s="112"/>
      <c r="DHD68" s="112"/>
      <c r="DHE68" s="112"/>
      <c r="DHF68" s="112"/>
      <c r="DHG68" s="112"/>
      <c r="DHH68" s="112"/>
      <c r="DHI68" s="112"/>
      <c r="DHJ68" s="112"/>
      <c r="DHK68" s="112"/>
      <c r="DHL68" s="112"/>
      <c r="DHM68" s="112"/>
      <c r="DHN68" s="112"/>
      <c r="DHO68" s="112"/>
      <c r="DHP68" s="112"/>
      <c r="DHQ68" s="112"/>
      <c r="DHR68" s="112"/>
      <c r="DHS68" s="112"/>
      <c r="DHT68" s="112"/>
      <c r="DHU68" s="112"/>
      <c r="DHV68" s="112"/>
      <c r="DHW68" s="112"/>
      <c r="DHX68" s="112"/>
      <c r="DHY68" s="112"/>
      <c r="DHZ68" s="112"/>
      <c r="DIA68" s="112"/>
      <c r="DIB68" s="112"/>
      <c r="DIC68" s="112"/>
      <c r="DID68" s="112"/>
      <c r="DIE68" s="112"/>
      <c r="DIF68" s="112"/>
      <c r="DIG68" s="112"/>
      <c r="DIH68" s="112"/>
      <c r="DII68" s="112"/>
      <c r="DIJ68" s="112"/>
      <c r="DIK68" s="112"/>
      <c r="DIL68" s="112"/>
      <c r="DIM68" s="112"/>
      <c r="DIN68" s="112"/>
      <c r="DIO68" s="112"/>
      <c r="DIP68" s="112"/>
      <c r="DIQ68" s="112"/>
      <c r="DIR68" s="112"/>
      <c r="DIS68" s="112"/>
      <c r="DIT68" s="112"/>
      <c r="DIU68" s="112"/>
      <c r="DIV68" s="112"/>
      <c r="DIW68" s="112"/>
      <c r="DIX68" s="112"/>
      <c r="DIY68" s="112"/>
      <c r="DIZ68" s="112"/>
      <c r="DJA68" s="112"/>
      <c r="DJB68" s="112"/>
      <c r="DJC68" s="112"/>
      <c r="DJD68" s="112"/>
      <c r="DJE68" s="112"/>
      <c r="DJF68" s="112"/>
      <c r="DJG68" s="112"/>
      <c r="DJH68" s="112"/>
      <c r="DJI68" s="112"/>
      <c r="DJJ68" s="112"/>
      <c r="DJK68" s="112"/>
      <c r="DJL68" s="112"/>
      <c r="DJM68" s="112"/>
      <c r="DJN68" s="112"/>
      <c r="DJO68" s="112"/>
      <c r="DJP68" s="112"/>
      <c r="DJQ68" s="112"/>
      <c r="DJR68" s="112"/>
      <c r="DJS68" s="112"/>
      <c r="DJT68" s="112"/>
      <c r="DJU68" s="112"/>
      <c r="DJV68" s="112"/>
      <c r="DJW68" s="112"/>
      <c r="DJX68" s="112"/>
      <c r="DJY68" s="112"/>
      <c r="DJZ68" s="112"/>
      <c r="DKA68" s="112"/>
      <c r="DKB68" s="112"/>
      <c r="DKC68" s="112"/>
      <c r="DKD68" s="112"/>
      <c r="DKE68" s="112"/>
      <c r="DKF68" s="112"/>
      <c r="DKG68" s="112"/>
      <c r="DKH68" s="112"/>
      <c r="DKI68" s="112"/>
      <c r="DKJ68" s="112"/>
      <c r="DKK68" s="112"/>
      <c r="DKL68" s="112"/>
      <c r="DKM68" s="112"/>
      <c r="DKN68" s="112"/>
      <c r="DKO68" s="112"/>
      <c r="DKP68" s="112"/>
      <c r="DKQ68" s="112"/>
      <c r="DKR68" s="112"/>
      <c r="DKS68" s="112"/>
      <c r="DKT68" s="112"/>
      <c r="DKU68" s="112"/>
      <c r="DKV68" s="112"/>
      <c r="DKW68" s="112"/>
      <c r="DKX68" s="112"/>
      <c r="DKY68" s="112"/>
      <c r="DKZ68" s="112"/>
      <c r="DLA68" s="112"/>
      <c r="DLB68" s="112"/>
      <c r="DLC68" s="112"/>
      <c r="DLD68" s="112"/>
      <c r="DLE68" s="112"/>
      <c r="DLF68" s="112"/>
      <c r="DLG68" s="112"/>
      <c r="DLH68" s="112"/>
      <c r="DLI68" s="112"/>
      <c r="DLJ68" s="112"/>
      <c r="DLK68" s="112"/>
      <c r="DLL68" s="112"/>
      <c r="DLM68" s="112"/>
      <c r="DLN68" s="112"/>
      <c r="DLO68" s="112"/>
      <c r="DLP68" s="112"/>
      <c r="DLQ68" s="112"/>
      <c r="DLR68" s="112"/>
      <c r="DLS68" s="112"/>
      <c r="DLT68" s="112"/>
      <c r="DLU68" s="112"/>
      <c r="DLV68" s="112"/>
      <c r="DLW68" s="112"/>
      <c r="DLX68" s="112"/>
      <c r="DLY68" s="112"/>
      <c r="DLZ68" s="112"/>
      <c r="DMA68" s="112"/>
      <c r="DMB68" s="112"/>
      <c r="DMC68" s="112"/>
      <c r="DMD68" s="112"/>
      <c r="DME68" s="112"/>
      <c r="DMF68" s="112"/>
      <c r="DMG68" s="112"/>
      <c r="DMH68" s="112"/>
      <c r="DMI68" s="112"/>
      <c r="DMJ68" s="112"/>
      <c r="DMK68" s="112"/>
      <c r="DML68" s="112"/>
      <c r="DMM68" s="112"/>
      <c r="DMN68" s="112"/>
      <c r="DMO68" s="112"/>
      <c r="DMP68" s="112"/>
      <c r="DMQ68" s="112"/>
      <c r="DMR68" s="112"/>
      <c r="DMS68" s="112"/>
      <c r="DMT68" s="112"/>
      <c r="DMU68" s="112"/>
      <c r="DMV68" s="112"/>
      <c r="DMW68" s="112"/>
      <c r="DMX68" s="112"/>
      <c r="DMY68" s="112"/>
      <c r="DMZ68" s="112"/>
      <c r="DNA68" s="112"/>
      <c r="DNB68" s="112"/>
      <c r="DNC68" s="112"/>
      <c r="DND68" s="112"/>
      <c r="DNE68" s="112"/>
      <c r="DNF68" s="112"/>
      <c r="DNG68" s="112"/>
      <c r="DNH68" s="112"/>
      <c r="DNI68" s="112"/>
      <c r="DNJ68" s="112"/>
      <c r="DNK68" s="112"/>
      <c r="DNL68" s="112"/>
      <c r="DNM68" s="112"/>
      <c r="DNN68" s="112"/>
      <c r="DNO68" s="112"/>
      <c r="DNP68" s="112"/>
      <c r="DNQ68" s="112"/>
      <c r="DNR68" s="112"/>
      <c r="DNS68" s="112"/>
      <c r="DNT68" s="112"/>
      <c r="DNU68" s="112"/>
      <c r="DNV68" s="112"/>
      <c r="DNW68" s="112"/>
      <c r="DNX68" s="112"/>
      <c r="DNY68" s="112"/>
      <c r="DNZ68" s="112"/>
      <c r="DOA68" s="112"/>
      <c r="DOB68" s="112"/>
      <c r="DOC68" s="112"/>
      <c r="DOD68" s="112"/>
      <c r="DOE68" s="112"/>
      <c r="DOF68" s="112"/>
      <c r="DOG68" s="112"/>
      <c r="DOH68" s="112"/>
      <c r="DOI68" s="112"/>
      <c r="DOJ68" s="112"/>
      <c r="DOK68" s="112"/>
      <c r="DOL68" s="112"/>
      <c r="DOM68" s="112"/>
      <c r="DON68" s="112"/>
      <c r="DOO68" s="112"/>
      <c r="DOP68" s="112"/>
      <c r="DOQ68" s="112"/>
      <c r="DOR68" s="112"/>
      <c r="DOS68" s="112"/>
      <c r="DOT68" s="112"/>
      <c r="DOU68" s="112"/>
      <c r="DOV68" s="112"/>
      <c r="DOW68" s="112"/>
      <c r="DOX68" s="112"/>
      <c r="DOY68" s="112"/>
      <c r="DOZ68" s="112"/>
      <c r="DPA68" s="112"/>
      <c r="DPB68" s="112"/>
      <c r="DPC68" s="112"/>
      <c r="DPD68" s="112"/>
      <c r="DPE68" s="112"/>
      <c r="DPF68" s="112"/>
      <c r="DPG68" s="112"/>
      <c r="DPH68" s="112"/>
      <c r="DPI68" s="112"/>
      <c r="DPJ68" s="112"/>
      <c r="DPK68" s="112"/>
      <c r="DPL68" s="112"/>
      <c r="DPM68" s="112"/>
      <c r="DPN68" s="112"/>
      <c r="DPO68" s="112"/>
      <c r="DPP68" s="112"/>
      <c r="DPQ68" s="112"/>
      <c r="DPR68" s="112"/>
      <c r="DPS68" s="112"/>
      <c r="DPT68" s="112"/>
      <c r="DPU68" s="112"/>
      <c r="DPV68" s="112"/>
      <c r="DPW68" s="112"/>
      <c r="DPX68" s="112"/>
      <c r="DPY68" s="112"/>
      <c r="DPZ68" s="112"/>
      <c r="DQA68" s="112"/>
      <c r="DQB68" s="112"/>
      <c r="DQC68" s="112"/>
      <c r="DQD68" s="112"/>
      <c r="DQE68" s="112"/>
      <c r="DQF68" s="112"/>
      <c r="DQG68" s="112"/>
      <c r="DQH68" s="112"/>
      <c r="DQI68" s="112"/>
      <c r="DQJ68" s="112"/>
      <c r="DQK68" s="112"/>
      <c r="DQL68" s="112"/>
      <c r="DQM68" s="112"/>
      <c r="DQN68" s="112"/>
      <c r="DQO68" s="112"/>
      <c r="DQP68" s="112"/>
      <c r="DQQ68" s="112"/>
      <c r="DQR68" s="112"/>
      <c r="DQS68" s="112"/>
      <c r="DQT68" s="112"/>
      <c r="DQU68" s="112"/>
      <c r="DQV68" s="112"/>
      <c r="DQW68" s="112"/>
      <c r="DQX68" s="112"/>
      <c r="DQY68" s="112"/>
      <c r="DQZ68" s="112"/>
      <c r="DRA68" s="112"/>
      <c r="DRB68" s="112"/>
      <c r="DRC68" s="112"/>
      <c r="DRD68" s="112"/>
      <c r="DRE68" s="112"/>
      <c r="DRF68" s="112"/>
      <c r="DRG68" s="112"/>
      <c r="DRH68" s="112"/>
      <c r="DRI68" s="112"/>
      <c r="DRJ68" s="112"/>
      <c r="DRK68" s="112"/>
      <c r="DRL68" s="112"/>
      <c r="DRM68" s="112"/>
      <c r="DRN68" s="112"/>
      <c r="DRO68" s="112"/>
      <c r="DRP68" s="112"/>
      <c r="DRQ68" s="112"/>
      <c r="DRR68" s="112"/>
      <c r="DRS68" s="112"/>
      <c r="DRT68" s="112"/>
      <c r="DRU68" s="112"/>
      <c r="DRV68" s="112"/>
      <c r="DRW68" s="112"/>
      <c r="DRX68" s="112"/>
      <c r="DRY68" s="112"/>
      <c r="DRZ68" s="112"/>
      <c r="DSA68" s="112"/>
      <c r="DSB68" s="112"/>
      <c r="DSC68" s="112"/>
      <c r="DSD68" s="112"/>
      <c r="DSE68" s="112"/>
      <c r="DSF68" s="112"/>
      <c r="DSG68" s="112"/>
      <c r="DSH68" s="112"/>
      <c r="DSI68" s="112"/>
      <c r="DSJ68" s="112"/>
      <c r="DSK68" s="112"/>
      <c r="DSL68" s="112"/>
      <c r="DSM68" s="112"/>
      <c r="DSN68" s="112"/>
      <c r="DSO68" s="112"/>
      <c r="DSP68" s="112"/>
      <c r="DSQ68" s="112"/>
      <c r="DSR68" s="112"/>
      <c r="DSS68" s="112"/>
      <c r="DST68" s="112"/>
      <c r="DSU68" s="112"/>
      <c r="DSV68" s="112"/>
      <c r="DSW68" s="112"/>
      <c r="DSX68" s="112"/>
      <c r="DSY68" s="112"/>
      <c r="DSZ68" s="112"/>
      <c r="DTA68" s="112"/>
      <c r="DTB68" s="112"/>
      <c r="DTC68" s="112"/>
      <c r="DTD68" s="112"/>
      <c r="DTE68" s="112"/>
      <c r="DTF68" s="112"/>
      <c r="DTG68" s="112"/>
      <c r="DTH68" s="112"/>
      <c r="DTI68" s="112"/>
      <c r="DTJ68" s="112"/>
      <c r="DTK68" s="112"/>
      <c r="DTL68" s="112"/>
      <c r="DTM68" s="112"/>
      <c r="DTN68" s="112"/>
      <c r="DTO68" s="112"/>
      <c r="DTP68" s="112"/>
      <c r="DTQ68" s="112"/>
      <c r="DTR68" s="112"/>
      <c r="DTS68" s="112"/>
      <c r="DTT68" s="112"/>
      <c r="DTU68" s="112"/>
      <c r="DTV68" s="112"/>
      <c r="DTW68" s="112"/>
      <c r="DTX68" s="112"/>
      <c r="DTY68" s="112"/>
      <c r="DTZ68" s="112"/>
      <c r="DUA68" s="112"/>
      <c r="DUB68" s="112"/>
      <c r="DUC68" s="112"/>
      <c r="DUD68" s="112"/>
      <c r="DUE68" s="112"/>
      <c r="DUF68" s="112"/>
      <c r="DUG68" s="112"/>
      <c r="DUH68" s="112"/>
      <c r="DUI68" s="112"/>
      <c r="DUJ68" s="112"/>
      <c r="DUK68" s="112"/>
      <c r="DUL68" s="112"/>
      <c r="DUM68" s="112"/>
      <c r="DUN68" s="112"/>
      <c r="DUO68" s="112"/>
      <c r="DUP68" s="112"/>
      <c r="DUQ68" s="112"/>
      <c r="DUR68" s="112"/>
      <c r="DUS68" s="112"/>
      <c r="DUT68" s="112"/>
      <c r="DUU68" s="112"/>
      <c r="DUV68" s="112"/>
      <c r="DUW68" s="112"/>
      <c r="DUX68" s="112"/>
      <c r="DUY68" s="112"/>
      <c r="DUZ68" s="112"/>
      <c r="DVA68" s="112"/>
      <c r="DVB68" s="112"/>
      <c r="DVC68" s="112"/>
      <c r="DVD68" s="112"/>
      <c r="DVE68" s="112"/>
      <c r="DVF68" s="112"/>
      <c r="DVG68" s="112"/>
      <c r="DVH68" s="112"/>
      <c r="DVI68" s="112"/>
      <c r="DVJ68" s="112"/>
      <c r="DVK68" s="112"/>
      <c r="DVL68" s="112"/>
      <c r="DVM68" s="112"/>
      <c r="DVN68" s="112"/>
      <c r="DVO68" s="112"/>
      <c r="DVP68" s="112"/>
      <c r="DVQ68" s="112"/>
      <c r="DVR68" s="112"/>
      <c r="DVS68" s="112"/>
      <c r="DVT68" s="112"/>
      <c r="DVU68" s="112"/>
      <c r="DVV68" s="112"/>
      <c r="DVW68" s="112"/>
      <c r="DVX68" s="112"/>
      <c r="DVY68" s="112"/>
      <c r="DVZ68" s="112"/>
      <c r="DWA68" s="112"/>
      <c r="DWB68" s="112"/>
      <c r="DWC68" s="112"/>
      <c r="DWD68" s="112"/>
      <c r="DWE68" s="112"/>
      <c r="DWF68" s="112"/>
      <c r="DWG68" s="112"/>
      <c r="DWH68" s="112"/>
      <c r="DWI68" s="112"/>
      <c r="DWJ68" s="112"/>
      <c r="DWK68" s="112"/>
      <c r="DWL68" s="112"/>
      <c r="DWM68" s="112"/>
      <c r="DWN68" s="112"/>
      <c r="DWO68" s="112"/>
      <c r="DWP68" s="112"/>
      <c r="DWQ68" s="112"/>
      <c r="DWR68" s="112"/>
      <c r="DWS68" s="112"/>
      <c r="DWT68" s="112"/>
      <c r="DWU68" s="112"/>
      <c r="DWV68" s="112"/>
      <c r="DWW68" s="112"/>
      <c r="DWX68" s="112"/>
      <c r="DWY68" s="112"/>
      <c r="DWZ68" s="112"/>
      <c r="DXA68" s="112"/>
      <c r="DXB68" s="112"/>
      <c r="DXC68" s="112"/>
      <c r="DXD68" s="112"/>
      <c r="DXE68" s="112"/>
      <c r="DXF68" s="112"/>
      <c r="DXG68" s="112"/>
      <c r="DXH68" s="112"/>
      <c r="DXI68" s="112"/>
      <c r="DXJ68" s="112"/>
      <c r="DXK68" s="112"/>
      <c r="DXL68" s="112"/>
      <c r="DXM68" s="112"/>
      <c r="DXN68" s="112"/>
      <c r="DXO68" s="112"/>
      <c r="DXP68" s="112"/>
      <c r="DXQ68" s="112"/>
      <c r="DXR68" s="112"/>
      <c r="DXS68" s="112"/>
      <c r="DXT68" s="112"/>
      <c r="DXU68" s="112"/>
      <c r="DXV68" s="112"/>
      <c r="DXW68" s="112"/>
      <c r="DXX68" s="112"/>
      <c r="DXY68" s="112"/>
      <c r="DXZ68" s="112"/>
      <c r="DYA68" s="112"/>
      <c r="DYB68" s="112"/>
      <c r="DYC68" s="112"/>
      <c r="DYD68" s="112"/>
      <c r="DYE68" s="112"/>
      <c r="DYF68" s="112"/>
      <c r="DYG68" s="112"/>
      <c r="DYH68" s="112"/>
      <c r="DYI68" s="112"/>
      <c r="DYJ68" s="112"/>
      <c r="DYK68" s="112"/>
      <c r="DYL68" s="112"/>
      <c r="DYM68" s="112"/>
      <c r="DYN68" s="112"/>
      <c r="DYO68" s="112"/>
      <c r="DYP68" s="112"/>
      <c r="DYQ68" s="112"/>
      <c r="DYR68" s="112"/>
      <c r="DYS68" s="112"/>
      <c r="DYT68" s="112"/>
      <c r="DYU68" s="112"/>
      <c r="DYV68" s="112"/>
      <c r="DYW68" s="112"/>
      <c r="DYX68" s="112"/>
      <c r="DYY68" s="112"/>
      <c r="DYZ68" s="112"/>
      <c r="DZA68" s="112"/>
      <c r="DZB68" s="112"/>
      <c r="DZC68" s="112"/>
      <c r="DZD68" s="112"/>
      <c r="DZE68" s="112"/>
      <c r="DZF68" s="112"/>
      <c r="DZG68" s="112"/>
      <c r="DZH68" s="112"/>
      <c r="DZI68" s="112"/>
      <c r="DZJ68" s="112"/>
      <c r="DZK68" s="112"/>
      <c r="DZL68" s="112"/>
      <c r="DZM68" s="112"/>
      <c r="DZN68" s="112"/>
      <c r="DZO68" s="112"/>
      <c r="DZP68" s="112"/>
      <c r="DZQ68" s="112"/>
      <c r="DZR68" s="112"/>
      <c r="DZS68" s="112"/>
      <c r="DZT68" s="112"/>
      <c r="DZU68" s="112"/>
      <c r="DZV68" s="112"/>
      <c r="DZW68" s="112"/>
      <c r="DZX68" s="112"/>
      <c r="DZY68" s="112"/>
      <c r="DZZ68" s="112"/>
      <c r="EAA68" s="112"/>
      <c r="EAB68" s="112"/>
      <c r="EAC68" s="112"/>
      <c r="EAD68" s="112"/>
      <c r="EAE68" s="112"/>
      <c r="EAF68" s="112"/>
      <c r="EAG68" s="112"/>
      <c r="EAH68" s="112"/>
      <c r="EAI68" s="112"/>
      <c r="EAJ68" s="112"/>
      <c r="EAK68" s="112"/>
      <c r="EAL68" s="112"/>
      <c r="EAM68" s="112"/>
      <c r="EAN68" s="112"/>
      <c r="EAO68" s="112"/>
      <c r="EAP68" s="112"/>
      <c r="EAQ68" s="112"/>
      <c r="EAR68" s="112"/>
      <c r="EAS68" s="112"/>
      <c r="EAT68" s="112"/>
      <c r="EAU68" s="112"/>
      <c r="EAV68" s="112"/>
      <c r="EAW68" s="112"/>
      <c r="EAX68" s="112"/>
      <c r="EAY68" s="112"/>
      <c r="EAZ68" s="112"/>
      <c r="EBA68" s="112"/>
      <c r="EBB68" s="112"/>
      <c r="EBC68" s="112"/>
      <c r="EBD68" s="112"/>
      <c r="EBE68" s="112"/>
      <c r="EBF68" s="112"/>
      <c r="EBG68" s="112"/>
      <c r="EBH68" s="112"/>
      <c r="EBI68" s="112"/>
      <c r="EBJ68" s="112"/>
      <c r="EBK68" s="112"/>
      <c r="EBL68" s="112"/>
      <c r="EBM68" s="112"/>
      <c r="EBN68" s="112"/>
      <c r="EBO68" s="112"/>
      <c r="EBP68" s="112"/>
      <c r="EBQ68" s="112"/>
      <c r="EBR68" s="112"/>
      <c r="EBS68" s="112"/>
      <c r="EBT68" s="112"/>
      <c r="EBU68" s="112"/>
      <c r="EBV68" s="112"/>
      <c r="EBW68" s="112"/>
      <c r="EBX68" s="112"/>
      <c r="EBY68" s="112"/>
      <c r="EBZ68" s="112"/>
      <c r="ECA68" s="112"/>
      <c r="ECB68" s="112"/>
      <c r="ECC68" s="112"/>
      <c r="ECD68" s="112"/>
      <c r="ECE68" s="112"/>
      <c r="ECF68" s="112"/>
      <c r="ECG68" s="112"/>
      <c r="ECH68" s="112"/>
      <c r="ECI68" s="112"/>
      <c r="ECJ68" s="112"/>
      <c r="ECK68" s="112"/>
      <c r="ECL68" s="112"/>
      <c r="ECM68" s="112"/>
      <c r="ECN68" s="112"/>
      <c r="ECO68" s="112"/>
      <c r="ECP68" s="112"/>
      <c r="ECQ68" s="112"/>
      <c r="ECR68" s="112"/>
      <c r="ECS68" s="112"/>
      <c r="ECT68" s="112"/>
      <c r="ECU68" s="112"/>
      <c r="ECV68" s="112"/>
      <c r="ECW68" s="112"/>
      <c r="ECX68" s="112"/>
      <c r="ECY68" s="112"/>
      <c r="ECZ68" s="112"/>
      <c r="EDA68" s="112"/>
      <c r="EDB68" s="112"/>
      <c r="EDC68" s="112"/>
      <c r="EDD68" s="112"/>
      <c r="EDE68" s="112"/>
      <c r="EDF68" s="112"/>
      <c r="EDG68" s="112"/>
      <c r="EDH68" s="112"/>
      <c r="EDI68" s="112"/>
      <c r="EDJ68" s="112"/>
      <c r="EDK68" s="112"/>
      <c r="EDL68" s="112"/>
      <c r="EDM68" s="112"/>
      <c r="EDN68" s="112"/>
      <c r="EDO68" s="112"/>
      <c r="EDP68" s="112"/>
      <c r="EDQ68" s="112"/>
      <c r="EDR68" s="112"/>
      <c r="EDS68" s="112"/>
      <c r="EDT68" s="112"/>
      <c r="EDU68" s="112"/>
      <c r="EDV68" s="112"/>
      <c r="EDW68" s="112"/>
      <c r="EDX68" s="112"/>
      <c r="EDY68" s="112"/>
      <c r="EDZ68" s="112"/>
      <c r="EEA68" s="112"/>
      <c r="EEB68" s="112"/>
      <c r="EEC68" s="112"/>
      <c r="EED68" s="112"/>
      <c r="EEE68" s="112"/>
      <c r="EEF68" s="112"/>
      <c r="EEG68" s="112"/>
      <c r="EEH68" s="112"/>
      <c r="EEI68" s="112"/>
      <c r="EEJ68" s="112"/>
      <c r="EEK68" s="112"/>
      <c r="EEL68" s="112"/>
      <c r="EEM68" s="112"/>
      <c r="EEN68" s="112"/>
      <c r="EEO68" s="112"/>
      <c r="EEP68" s="112"/>
      <c r="EEQ68" s="112"/>
      <c r="EER68" s="112"/>
      <c r="EES68" s="112"/>
      <c r="EET68" s="112"/>
      <c r="EEU68" s="112"/>
      <c r="EEV68" s="112"/>
      <c r="EEW68" s="112"/>
      <c r="EEX68" s="112"/>
      <c r="EEY68" s="112"/>
      <c r="EEZ68" s="112"/>
      <c r="EFA68" s="112"/>
      <c r="EFB68" s="112"/>
      <c r="EFC68" s="112"/>
      <c r="EFD68" s="112"/>
      <c r="EFE68" s="112"/>
      <c r="EFF68" s="112"/>
      <c r="EFG68" s="112"/>
      <c r="EFH68" s="112"/>
      <c r="EFI68" s="112"/>
      <c r="EFJ68" s="112"/>
      <c r="EFK68" s="112"/>
      <c r="EFL68" s="112"/>
      <c r="EFM68" s="112"/>
      <c r="EFN68" s="112"/>
      <c r="EFO68" s="112"/>
      <c r="EFP68" s="112"/>
      <c r="EFQ68" s="112"/>
      <c r="EFR68" s="112"/>
      <c r="EFS68" s="112"/>
      <c r="EFT68" s="112"/>
      <c r="EFU68" s="112"/>
      <c r="EFV68" s="112"/>
      <c r="EFW68" s="112"/>
      <c r="EFX68" s="112"/>
      <c r="EFY68" s="112"/>
      <c r="EFZ68" s="112"/>
      <c r="EGA68" s="112"/>
      <c r="EGB68" s="112"/>
      <c r="EGC68" s="112"/>
      <c r="EGD68" s="112"/>
      <c r="EGE68" s="112"/>
      <c r="EGF68" s="112"/>
      <c r="EGG68" s="112"/>
      <c r="EGH68" s="112"/>
      <c r="EGI68" s="112"/>
      <c r="EGJ68" s="112"/>
      <c r="EGK68" s="112"/>
      <c r="EGL68" s="112"/>
      <c r="EGM68" s="112"/>
      <c r="EGN68" s="112"/>
      <c r="EGO68" s="112"/>
      <c r="EGP68" s="112"/>
      <c r="EGQ68" s="112"/>
      <c r="EGR68" s="112"/>
      <c r="EGS68" s="112"/>
      <c r="EGT68" s="112"/>
      <c r="EGU68" s="112"/>
      <c r="EGV68" s="112"/>
      <c r="EGW68" s="112"/>
      <c r="EGX68" s="112"/>
      <c r="EGY68" s="112"/>
      <c r="EGZ68" s="112"/>
      <c r="EHA68" s="112"/>
      <c r="EHB68" s="112"/>
      <c r="EHC68" s="112"/>
      <c r="EHD68" s="112"/>
      <c r="EHE68" s="112"/>
      <c r="EHF68" s="112"/>
      <c r="EHG68" s="112"/>
      <c r="EHH68" s="112"/>
      <c r="EHI68" s="112"/>
      <c r="EHJ68" s="112"/>
      <c r="EHK68" s="112"/>
      <c r="EHL68" s="112"/>
      <c r="EHM68" s="112"/>
      <c r="EHN68" s="112"/>
      <c r="EHO68" s="112"/>
      <c r="EHP68" s="112"/>
      <c r="EHQ68" s="112"/>
      <c r="EHR68" s="112"/>
      <c r="EHS68" s="112"/>
      <c r="EHT68" s="112"/>
      <c r="EHU68" s="112"/>
      <c r="EHV68" s="112"/>
      <c r="EHW68" s="112"/>
      <c r="EHX68" s="112"/>
      <c r="EHY68" s="112"/>
      <c r="EHZ68" s="112"/>
      <c r="EIA68" s="112"/>
      <c r="EIB68" s="112"/>
      <c r="EIC68" s="112"/>
      <c r="EID68" s="112"/>
      <c r="EIE68" s="112"/>
      <c r="EIF68" s="112"/>
      <c r="EIG68" s="112"/>
      <c r="EIH68" s="112"/>
      <c r="EII68" s="112"/>
      <c r="EIJ68" s="112"/>
      <c r="EIK68" s="112"/>
      <c r="EIL68" s="112"/>
      <c r="EIM68" s="112"/>
      <c r="EIN68" s="112"/>
      <c r="EIO68" s="112"/>
      <c r="EIP68" s="112"/>
      <c r="EIQ68" s="112"/>
      <c r="EIR68" s="112"/>
      <c r="EIS68" s="112"/>
      <c r="EIT68" s="112"/>
      <c r="EIU68" s="112"/>
      <c r="EIV68" s="112"/>
      <c r="EIW68" s="112"/>
      <c r="EIX68" s="112"/>
      <c r="EIY68" s="112"/>
      <c r="EIZ68" s="112"/>
      <c r="EJA68" s="112"/>
      <c r="EJB68" s="112"/>
      <c r="EJC68" s="112"/>
      <c r="EJD68" s="112"/>
      <c r="EJE68" s="112"/>
      <c r="EJF68" s="112"/>
      <c r="EJG68" s="112"/>
      <c r="EJH68" s="112"/>
      <c r="EJI68" s="112"/>
      <c r="EJJ68" s="112"/>
      <c r="EJK68" s="112"/>
      <c r="EJL68" s="112"/>
      <c r="EJM68" s="112"/>
      <c r="EJN68" s="112"/>
      <c r="EJO68" s="112"/>
      <c r="EJP68" s="112"/>
      <c r="EJQ68" s="112"/>
      <c r="EJR68" s="112"/>
      <c r="EJS68" s="112"/>
      <c r="EJT68" s="112"/>
      <c r="EJU68" s="112"/>
      <c r="EJV68" s="112"/>
      <c r="EJW68" s="112"/>
      <c r="EJX68" s="112"/>
      <c r="EJY68" s="112"/>
      <c r="EJZ68" s="112"/>
      <c r="EKA68" s="112"/>
      <c r="EKB68" s="112"/>
      <c r="EKC68" s="112"/>
      <c r="EKD68" s="112"/>
      <c r="EKE68" s="112"/>
      <c r="EKF68" s="112"/>
      <c r="EKG68" s="112"/>
      <c r="EKH68" s="112"/>
      <c r="EKI68" s="112"/>
      <c r="EKJ68" s="112"/>
      <c r="EKK68" s="112"/>
      <c r="EKL68" s="112"/>
      <c r="EKM68" s="112"/>
      <c r="EKN68" s="112"/>
      <c r="EKO68" s="112"/>
      <c r="EKP68" s="112"/>
      <c r="EKQ68" s="112"/>
      <c r="EKR68" s="112"/>
      <c r="EKS68" s="112"/>
      <c r="EKT68" s="112"/>
      <c r="EKU68" s="112"/>
      <c r="EKV68" s="112"/>
      <c r="EKW68" s="112"/>
      <c r="EKX68" s="112"/>
      <c r="EKY68" s="112"/>
      <c r="EKZ68" s="112"/>
      <c r="ELA68" s="112"/>
      <c r="ELB68" s="112"/>
      <c r="ELC68" s="112"/>
      <c r="ELD68" s="112"/>
      <c r="ELE68" s="112"/>
      <c r="ELF68" s="112"/>
      <c r="ELG68" s="112"/>
      <c r="ELH68" s="112"/>
      <c r="ELI68" s="112"/>
      <c r="ELJ68" s="112"/>
      <c r="ELK68" s="112"/>
      <c r="ELL68" s="112"/>
      <c r="ELM68" s="112"/>
      <c r="ELN68" s="112"/>
      <c r="ELO68" s="112"/>
      <c r="ELP68" s="112"/>
      <c r="ELQ68" s="112"/>
      <c r="ELR68" s="112"/>
      <c r="ELS68" s="112"/>
      <c r="ELT68" s="112"/>
      <c r="ELU68" s="112"/>
      <c r="ELV68" s="112"/>
      <c r="ELW68" s="112"/>
      <c r="ELX68" s="112"/>
      <c r="ELY68" s="112"/>
      <c r="ELZ68" s="112"/>
      <c r="EMA68" s="112"/>
      <c r="EMB68" s="112"/>
      <c r="EMC68" s="112"/>
      <c r="EMD68" s="112"/>
      <c r="EME68" s="112"/>
      <c r="EMF68" s="112"/>
      <c r="EMG68" s="112"/>
      <c r="EMH68" s="112"/>
      <c r="EMI68" s="112"/>
      <c r="EMJ68" s="112"/>
      <c r="EMK68" s="112"/>
      <c r="EML68" s="112"/>
      <c r="EMM68" s="112"/>
      <c r="EMN68" s="112"/>
      <c r="EMO68" s="112"/>
      <c r="EMP68" s="112"/>
      <c r="EMQ68" s="112"/>
      <c r="EMR68" s="112"/>
      <c r="EMS68" s="112"/>
      <c r="EMT68" s="112"/>
      <c r="EMU68" s="112"/>
      <c r="EMV68" s="112"/>
      <c r="EMW68" s="112"/>
      <c r="EMX68" s="112"/>
      <c r="EMY68" s="112"/>
      <c r="EMZ68" s="112"/>
      <c r="ENA68" s="112"/>
      <c r="ENB68" s="112"/>
      <c r="ENC68" s="112"/>
      <c r="END68" s="112"/>
      <c r="ENE68" s="112"/>
      <c r="ENF68" s="112"/>
      <c r="ENG68" s="112"/>
      <c r="ENH68" s="112"/>
      <c r="ENI68" s="112"/>
      <c r="ENJ68" s="112"/>
      <c r="ENK68" s="112"/>
      <c r="ENL68" s="112"/>
      <c r="ENM68" s="112"/>
      <c r="ENN68" s="112"/>
      <c r="ENO68" s="112"/>
      <c r="ENP68" s="112"/>
      <c r="ENQ68" s="112"/>
      <c r="ENR68" s="112"/>
      <c r="ENS68" s="112"/>
      <c r="ENT68" s="112"/>
      <c r="ENU68" s="112"/>
      <c r="ENV68" s="112"/>
      <c r="ENW68" s="112"/>
      <c r="ENX68" s="112"/>
      <c r="ENY68" s="112"/>
      <c r="ENZ68" s="112"/>
      <c r="EOA68" s="112"/>
      <c r="EOB68" s="112"/>
      <c r="EOC68" s="112"/>
      <c r="EOD68" s="112"/>
      <c r="EOE68" s="112"/>
      <c r="EOF68" s="112"/>
      <c r="EOG68" s="112"/>
      <c r="EOH68" s="112"/>
      <c r="EOI68" s="112"/>
      <c r="EOJ68" s="112"/>
      <c r="EOK68" s="112"/>
      <c r="EOL68" s="112"/>
      <c r="EOM68" s="112"/>
      <c r="EON68" s="112"/>
      <c r="EOO68" s="112"/>
      <c r="EOP68" s="112"/>
      <c r="EOQ68" s="112"/>
      <c r="EOR68" s="112"/>
      <c r="EOS68" s="112"/>
      <c r="EOT68" s="112"/>
      <c r="EOU68" s="112"/>
      <c r="EOV68" s="112"/>
      <c r="EOW68" s="112"/>
      <c r="EOX68" s="112"/>
      <c r="EOY68" s="112"/>
      <c r="EOZ68" s="112"/>
      <c r="EPA68" s="112"/>
      <c r="EPB68" s="112"/>
      <c r="EPC68" s="112"/>
      <c r="EPD68" s="112"/>
      <c r="EPE68" s="112"/>
      <c r="EPF68" s="112"/>
      <c r="EPG68" s="112"/>
      <c r="EPH68" s="112"/>
      <c r="EPI68" s="112"/>
      <c r="EPJ68" s="112"/>
      <c r="EPK68" s="112"/>
      <c r="EPL68" s="112"/>
      <c r="EPM68" s="112"/>
      <c r="EPN68" s="112"/>
      <c r="EPO68" s="112"/>
      <c r="EPP68" s="112"/>
      <c r="EPQ68" s="112"/>
      <c r="EPR68" s="112"/>
      <c r="EPS68" s="112"/>
      <c r="EPT68" s="112"/>
      <c r="EPU68" s="112"/>
      <c r="EPV68" s="112"/>
      <c r="EPW68" s="112"/>
      <c r="EPX68" s="112"/>
      <c r="EPY68" s="112"/>
      <c r="EPZ68" s="112"/>
      <c r="EQA68" s="112"/>
      <c r="EQB68" s="112"/>
      <c r="EQC68" s="112"/>
      <c r="EQD68" s="112"/>
      <c r="EQE68" s="112"/>
      <c r="EQF68" s="112"/>
      <c r="EQG68" s="112"/>
      <c r="EQH68" s="112"/>
      <c r="EQI68" s="112"/>
      <c r="EQJ68" s="112"/>
      <c r="EQK68" s="112"/>
      <c r="EQL68" s="112"/>
      <c r="EQM68" s="112"/>
      <c r="EQN68" s="112"/>
      <c r="EQO68" s="112"/>
      <c r="EQP68" s="112"/>
      <c r="EQQ68" s="112"/>
      <c r="EQR68" s="112"/>
      <c r="EQS68" s="112"/>
      <c r="EQT68" s="112"/>
      <c r="EQU68" s="112"/>
      <c r="EQV68" s="112"/>
      <c r="EQW68" s="112"/>
      <c r="EQX68" s="112"/>
      <c r="EQY68" s="112"/>
      <c r="EQZ68" s="112"/>
      <c r="ERA68" s="112"/>
      <c r="ERB68" s="112"/>
      <c r="ERC68" s="112"/>
      <c r="ERD68" s="112"/>
      <c r="ERE68" s="112"/>
      <c r="ERF68" s="112"/>
      <c r="ERG68" s="112"/>
      <c r="ERH68" s="112"/>
      <c r="ERI68" s="112"/>
      <c r="ERJ68" s="112"/>
      <c r="ERK68" s="112"/>
      <c r="ERL68" s="112"/>
      <c r="ERM68" s="112"/>
      <c r="ERN68" s="112"/>
      <c r="ERO68" s="112"/>
      <c r="ERP68" s="112"/>
      <c r="ERQ68" s="112"/>
      <c r="ERR68" s="112"/>
      <c r="ERS68" s="112"/>
      <c r="ERT68" s="112"/>
      <c r="ERU68" s="112"/>
      <c r="ERV68" s="112"/>
      <c r="ERW68" s="112"/>
      <c r="ERX68" s="112"/>
      <c r="ERY68" s="112"/>
      <c r="ERZ68" s="112"/>
      <c r="ESA68" s="112"/>
      <c r="ESB68" s="112"/>
      <c r="ESC68" s="112"/>
      <c r="ESD68" s="112"/>
      <c r="ESE68" s="112"/>
      <c r="ESF68" s="112"/>
      <c r="ESG68" s="112"/>
      <c r="ESH68" s="112"/>
      <c r="ESI68" s="112"/>
      <c r="ESJ68" s="112"/>
      <c r="ESK68" s="112"/>
      <c r="ESL68" s="112"/>
      <c r="ESM68" s="112"/>
      <c r="ESN68" s="112"/>
      <c r="ESO68" s="112"/>
      <c r="ESP68" s="112"/>
      <c r="ESQ68" s="112"/>
      <c r="ESR68" s="112"/>
      <c r="ESS68" s="112"/>
      <c r="EST68" s="112"/>
      <c r="ESU68" s="112"/>
      <c r="ESV68" s="112"/>
      <c r="ESW68" s="112"/>
      <c r="ESX68" s="112"/>
      <c r="ESY68" s="112"/>
      <c r="ESZ68" s="112"/>
      <c r="ETA68" s="112"/>
      <c r="ETB68" s="112"/>
      <c r="ETC68" s="112"/>
      <c r="ETD68" s="112"/>
      <c r="ETE68" s="112"/>
      <c r="ETF68" s="112"/>
      <c r="ETG68" s="112"/>
      <c r="ETH68" s="112"/>
      <c r="ETI68" s="112"/>
      <c r="ETJ68" s="112"/>
      <c r="ETK68" s="112"/>
      <c r="ETL68" s="112"/>
      <c r="ETM68" s="112"/>
      <c r="ETN68" s="112"/>
      <c r="ETO68" s="112"/>
      <c r="ETP68" s="112"/>
      <c r="ETQ68" s="112"/>
      <c r="ETR68" s="112"/>
      <c r="ETS68" s="112"/>
      <c r="ETT68" s="112"/>
      <c r="ETU68" s="112"/>
      <c r="ETV68" s="112"/>
      <c r="ETW68" s="112"/>
      <c r="ETX68" s="112"/>
      <c r="ETY68" s="112"/>
      <c r="ETZ68" s="112"/>
      <c r="EUA68" s="112"/>
      <c r="EUB68" s="112"/>
      <c r="EUC68" s="112"/>
      <c r="EUD68" s="112"/>
      <c r="EUE68" s="112"/>
      <c r="EUF68" s="112"/>
      <c r="EUG68" s="112"/>
      <c r="EUH68" s="112"/>
      <c r="EUI68" s="112"/>
      <c r="EUJ68" s="112"/>
      <c r="EUK68" s="112"/>
      <c r="EUL68" s="112"/>
      <c r="EUM68" s="112"/>
      <c r="EUN68" s="112"/>
      <c r="EUO68" s="112"/>
      <c r="EUP68" s="112"/>
      <c r="EUQ68" s="112"/>
      <c r="EUR68" s="112"/>
      <c r="EUS68" s="112"/>
      <c r="EUT68" s="112"/>
      <c r="EUU68" s="112"/>
      <c r="EUV68" s="112"/>
      <c r="EUW68" s="112"/>
      <c r="EUX68" s="112"/>
      <c r="EUY68" s="112"/>
      <c r="EUZ68" s="112"/>
      <c r="EVA68" s="112"/>
      <c r="EVB68" s="112"/>
      <c r="EVC68" s="112"/>
      <c r="EVD68" s="112"/>
      <c r="EVE68" s="112"/>
      <c r="EVF68" s="112"/>
      <c r="EVG68" s="112"/>
      <c r="EVH68" s="112"/>
      <c r="EVI68" s="112"/>
      <c r="EVJ68" s="112"/>
      <c r="EVK68" s="112"/>
      <c r="EVL68" s="112"/>
      <c r="EVM68" s="112"/>
      <c r="EVN68" s="112"/>
      <c r="EVO68" s="112"/>
      <c r="EVP68" s="112"/>
      <c r="EVQ68" s="112"/>
      <c r="EVR68" s="112"/>
      <c r="EVS68" s="112"/>
      <c r="EVT68" s="112"/>
      <c r="EVU68" s="112"/>
      <c r="EVV68" s="112"/>
      <c r="EVW68" s="112"/>
      <c r="EVX68" s="112"/>
      <c r="EVY68" s="112"/>
      <c r="EVZ68" s="112"/>
      <c r="EWA68" s="112"/>
      <c r="EWB68" s="112"/>
      <c r="EWC68" s="112"/>
      <c r="EWD68" s="112"/>
      <c r="EWE68" s="112"/>
      <c r="EWF68" s="112"/>
      <c r="EWG68" s="112"/>
      <c r="EWH68" s="112"/>
      <c r="EWI68" s="112"/>
      <c r="EWJ68" s="112"/>
      <c r="EWK68" s="112"/>
      <c r="EWL68" s="112"/>
      <c r="EWM68" s="112"/>
      <c r="EWN68" s="112"/>
      <c r="EWO68" s="112"/>
      <c r="EWP68" s="112"/>
      <c r="EWQ68" s="112"/>
      <c r="EWR68" s="112"/>
      <c r="EWS68" s="112"/>
      <c r="EWT68" s="112"/>
      <c r="EWU68" s="112"/>
      <c r="EWV68" s="112"/>
      <c r="EWW68" s="112"/>
      <c r="EWX68" s="112"/>
      <c r="EWY68" s="112"/>
      <c r="EWZ68" s="112"/>
      <c r="EXA68" s="112"/>
      <c r="EXB68" s="112"/>
      <c r="EXC68" s="112"/>
      <c r="EXD68" s="112"/>
      <c r="EXE68" s="112"/>
      <c r="EXF68" s="112"/>
      <c r="EXG68" s="112"/>
      <c r="EXH68" s="112"/>
      <c r="EXI68" s="112"/>
      <c r="EXJ68" s="112"/>
      <c r="EXK68" s="112"/>
      <c r="EXL68" s="112"/>
      <c r="EXM68" s="112"/>
      <c r="EXN68" s="112"/>
      <c r="EXO68" s="112"/>
      <c r="EXP68" s="112"/>
      <c r="EXQ68" s="112"/>
      <c r="EXR68" s="112"/>
      <c r="EXS68" s="112"/>
      <c r="EXT68" s="112"/>
      <c r="EXU68" s="112"/>
      <c r="EXV68" s="112"/>
      <c r="EXW68" s="112"/>
      <c r="EXX68" s="112"/>
      <c r="EXY68" s="112"/>
      <c r="EXZ68" s="112"/>
      <c r="EYA68" s="112"/>
      <c r="EYB68" s="112"/>
      <c r="EYC68" s="112"/>
      <c r="EYD68" s="112"/>
      <c r="EYE68" s="112"/>
      <c r="EYF68" s="112"/>
      <c r="EYG68" s="112"/>
      <c r="EYH68" s="112"/>
      <c r="EYI68" s="112"/>
      <c r="EYJ68" s="112"/>
      <c r="EYK68" s="112"/>
      <c r="EYL68" s="112"/>
      <c r="EYM68" s="112"/>
      <c r="EYN68" s="112"/>
      <c r="EYO68" s="112"/>
      <c r="EYP68" s="112"/>
      <c r="EYQ68" s="112"/>
      <c r="EYR68" s="112"/>
      <c r="EYS68" s="112"/>
      <c r="EYT68" s="112"/>
      <c r="EYU68" s="112"/>
      <c r="EYV68" s="112"/>
      <c r="EYW68" s="112"/>
      <c r="EYX68" s="112"/>
      <c r="EYY68" s="112"/>
      <c r="EYZ68" s="112"/>
      <c r="EZA68" s="112"/>
      <c r="EZB68" s="112"/>
      <c r="EZC68" s="112"/>
      <c r="EZD68" s="112"/>
      <c r="EZE68" s="112"/>
      <c r="EZF68" s="112"/>
      <c r="EZG68" s="112"/>
      <c r="EZH68" s="112"/>
      <c r="EZI68" s="112"/>
      <c r="EZJ68" s="112"/>
      <c r="EZK68" s="112"/>
      <c r="EZL68" s="112"/>
      <c r="EZM68" s="112"/>
      <c r="EZN68" s="112"/>
      <c r="EZO68" s="112"/>
      <c r="EZP68" s="112"/>
      <c r="EZQ68" s="112"/>
      <c r="EZR68" s="112"/>
      <c r="EZS68" s="112"/>
      <c r="EZT68" s="112"/>
      <c r="EZU68" s="112"/>
      <c r="EZV68" s="112"/>
      <c r="EZW68" s="112"/>
      <c r="EZX68" s="112"/>
      <c r="EZY68" s="112"/>
      <c r="EZZ68" s="112"/>
      <c r="FAA68" s="112"/>
      <c r="FAB68" s="112"/>
      <c r="FAC68" s="112"/>
      <c r="FAD68" s="112"/>
      <c r="FAE68" s="112"/>
      <c r="FAF68" s="112"/>
      <c r="FAG68" s="112"/>
      <c r="FAH68" s="112"/>
      <c r="FAI68" s="112"/>
      <c r="FAJ68" s="112"/>
      <c r="FAK68" s="112"/>
      <c r="FAL68" s="112"/>
      <c r="FAM68" s="112"/>
      <c r="FAN68" s="112"/>
      <c r="FAO68" s="112"/>
      <c r="FAP68" s="112"/>
      <c r="FAQ68" s="112"/>
      <c r="FAR68" s="112"/>
      <c r="FAS68" s="112"/>
      <c r="FAT68" s="112"/>
      <c r="FAU68" s="112"/>
      <c r="FAV68" s="112"/>
      <c r="FAW68" s="112"/>
      <c r="FAX68" s="112"/>
      <c r="FAY68" s="112"/>
      <c r="FAZ68" s="112"/>
      <c r="FBA68" s="112"/>
      <c r="FBB68" s="112"/>
      <c r="FBC68" s="112"/>
      <c r="FBD68" s="112"/>
      <c r="FBE68" s="112"/>
      <c r="FBF68" s="112"/>
      <c r="FBG68" s="112"/>
      <c r="FBH68" s="112"/>
      <c r="FBI68" s="112"/>
      <c r="FBJ68" s="112"/>
      <c r="FBK68" s="112"/>
      <c r="FBL68" s="112"/>
      <c r="FBM68" s="112"/>
      <c r="FBN68" s="112"/>
      <c r="FBO68" s="112"/>
      <c r="FBP68" s="112"/>
      <c r="FBQ68" s="112"/>
      <c r="FBR68" s="112"/>
      <c r="FBS68" s="112"/>
      <c r="FBT68" s="112"/>
      <c r="FBU68" s="112"/>
      <c r="FBV68" s="112"/>
      <c r="FBW68" s="112"/>
      <c r="FBX68" s="112"/>
      <c r="FBY68" s="112"/>
      <c r="FBZ68" s="112"/>
      <c r="FCA68" s="112"/>
      <c r="FCB68" s="112"/>
      <c r="FCC68" s="112"/>
      <c r="FCD68" s="112"/>
      <c r="FCE68" s="112"/>
      <c r="FCF68" s="112"/>
      <c r="FCG68" s="112"/>
      <c r="FCH68" s="112"/>
      <c r="FCI68" s="112"/>
      <c r="FCJ68" s="112"/>
      <c r="FCK68" s="112"/>
      <c r="FCL68" s="112"/>
      <c r="FCM68" s="112"/>
      <c r="FCN68" s="112"/>
      <c r="FCO68" s="112"/>
      <c r="FCP68" s="112"/>
      <c r="FCQ68" s="112"/>
      <c r="FCR68" s="112"/>
      <c r="FCS68" s="112"/>
      <c r="FCT68" s="112"/>
      <c r="FCU68" s="112"/>
      <c r="FCV68" s="112"/>
      <c r="FCW68" s="112"/>
      <c r="FCX68" s="112"/>
      <c r="FCY68" s="112"/>
      <c r="FCZ68" s="112"/>
      <c r="FDA68" s="112"/>
      <c r="FDB68" s="112"/>
      <c r="FDC68" s="112"/>
      <c r="FDD68" s="112"/>
      <c r="FDE68" s="112"/>
      <c r="FDF68" s="112"/>
      <c r="FDG68" s="112"/>
      <c r="FDH68" s="112"/>
      <c r="FDI68" s="112"/>
      <c r="FDJ68" s="112"/>
      <c r="FDK68" s="112"/>
      <c r="FDL68" s="112"/>
      <c r="FDM68" s="112"/>
      <c r="FDN68" s="112"/>
      <c r="FDO68" s="112"/>
      <c r="FDP68" s="112"/>
      <c r="FDQ68" s="112"/>
      <c r="FDR68" s="112"/>
      <c r="FDS68" s="112"/>
      <c r="FDT68" s="112"/>
      <c r="FDU68" s="112"/>
      <c r="FDV68" s="112"/>
      <c r="FDW68" s="112"/>
      <c r="FDX68" s="112"/>
      <c r="FDY68" s="112"/>
      <c r="FDZ68" s="112"/>
      <c r="FEA68" s="112"/>
      <c r="FEB68" s="112"/>
      <c r="FEC68" s="112"/>
      <c r="FED68" s="112"/>
      <c r="FEE68" s="112"/>
      <c r="FEF68" s="112"/>
      <c r="FEG68" s="112"/>
      <c r="FEH68" s="112"/>
      <c r="FEI68" s="112"/>
      <c r="FEJ68" s="112"/>
      <c r="FEK68" s="112"/>
      <c r="FEL68" s="112"/>
      <c r="FEM68" s="112"/>
      <c r="FEN68" s="112"/>
      <c r="FEO68" s="112"/>
      <c r="FEP68" s="112"/>
      <c r="FEQ68" s="112"/>
      <c r="FER68" s="112"/>
      <c r="FES68" s="112"/>
      <c r="FET68" s="112"/>
      <c r="FEU68" s="112"/>
      <c r="FEV68" s="112"/>
      <c r="FEW68" s="112"/>
      <c r="FEX68" s="112"/>
      <c r="FEY68" s="112"/>
      <c r="FEZ68" s="112"/>
      <c r="FFA68" s="112"/>
      <c r="FFB68" s="112"/>
      <c r="FFC68" s="112"/>
      <c r="FFD68" s="112"/>
      <c r="FFE68" s="112"/>
      <c r="FFF68" s="112"/>
      <c r="FFG68" s="112"/>
      <c r="FFH68" s="112"/>
      <c r="FFI68" s="112"/>
      <c r="FFJ68" s="112"/>
      <c r="FFK68" s="112"/>
      <c r="FFL68" s="112"/>
      <c r="FFM68" s="112"/>
      <c r="FFN68" s="112"/>
      <c r="FFO68" s="112"/>
      <c r="FFP68" s="112"/>
      <c r="FFQ68" s="112"/>
      <c r="FFR68" s="112"/>
      <c r="FFS68" s="112"/>
      <c r="FFT68" s="112"/>
      <c r="FFU68" s="112"/>
      <c r="FFV68" s="112"/>
      <c r="FFW68" s="112"/>
      <c r="FFX68" s="112"/>
      <c r="FFY68" s="112"/>
      <c r="FFZ68" s="112"/>
      <c r="FGA68" s="112"/>
      <c r="FGB68" s="112"/>
      <c r="FGC68" s="112"/>
      <c r="FGD68" s="112"/>
      <c r="FGE68" s="112"/>
      <c r="FGF68" s="112"/>
      <c r="FGG68" s="112"/>
      <c r="FGH68" s="112"/>
      <c r="FGI68" s="112"/>
      <c r="FGJ68" s="112"/>
      <c r="FGK68" s="112"/>
      <c r="FGL68" s="112"/>
      <c r="FGM68" s="112"/>
      <c r="FGN68" s="112"/>
      <c r="FGO68" s="112"/>
      <c r="FGP68" s="112"/>
      <c r="FGQ68" s="112"/>
      <c r="FGR68" s="112"/>
      <c r="FGS68" s="112"/>
      <c r="FGT68" s="112"/>
      <c r="FGU68" s="112"/>
      <c r="FGV68" s="112"/>
      <c r="FGW68" s="112"/>
      <c r="FGX68" s="112"/>
      <c r="FGY68" s="112"/>
      <c r="FGZ68" s="112"/>
      <c r="FHA68" s="112"/>
      <c r="FHB68" s="112"/>
      <c r="FHC68" s="112"/>
      <c r="FHD68" s="112"/>
      <c r="FHE68" s="112"/>
      <c r="FHF68" s="112"/>
      <c r="FHG68" s="112"/>
      <c r="FHH68" s="112"/>
      <c r="FHI68" s="112"/>
      <c r="FHJ68" s="112"/>
      <c r="FHK68" s="112"/>
      <c r="FHL68" s="112"/>
      <c r="FHM68" s="112"/>
      <c r="FHN68" s="112"/>
      <c r="FHO68" s="112"/>
      <c r="FHP68" s="112"/>
      <c r="FHQ68" s="112"/>
      <c r="FHR68" s="112"/>
      <c r="FHS68" s="112"/>
      <c r="FHT68" s="112"/>
      <c r="FHU68" s="112"/>
      <c r="FHV68" s="112"/>
      <c r="FHW68" s="112"/>
      <c r="FHX68" s="112"/>
      <c r="FHY68" s="112"/>
      <c r="FHZ68" s="112"/>
      <c r="FIA68" s="112"/>
      <c r="FIB68" s="112"/>
      <c r="FIC68" s="112"/>
      <c r="FID68" s="112"/>
      <c r="FIE68" s="112"/>
      <c r="FIF68" s="112"/>
      <c r="FIG68" s="112"/>
      <c r="FIH68" s="112"/>
      <c r="FII68" s="112"/>
      <c r="FIJ68" s="112"/>
      <c r="FIK68" s="112"/>
      <c r="FIL68" s="112"/>
      <c r="FIM68" s="112"/>
      <c r="FIN68" s="112"/>
      <c r="FIO68" s="112"/>
      <c r="FIP68" s="112"/>
      <c r="FIQ68" s="112"/>
      <c r="FIR68" s="112"/>
      <c r="FIS68" s="112"/>
      <c r="FIT68" s="112"/>
      <c r="FIU68" s="112"/>
      <c r="FIV68" s="112"/>
      <c r="FIW68" s="112"/>
      <c r="FIX68" s="112"/>
      <c r="FIY68" s="112"/>
      <c r="FIZ68" s="112"/>
      <c r="FJA68" s="112"/>
      <c r="FJB68" s="112"/>
      <c r="FJC68" s="112"/>
      <c r="FJD68" s="112"/>
      <c r="FJE68" s="112"/>
      <c r="FJF68" s="112"/>
      <c r="FJG68" s="112"/>
      <c r="FJH68" s="112"/>
      <c r="FJI68" s="112"/>
      <c r="FJJ68" s="112"/>
      <c r="FJK68" s="112"/>
      <c r="FJL68" s="112"/>
      <c r="FJM68" s="112"/>
      <c r="FJN68" s="112"/>
      <c r="FJO68" s="112"/>
      <c r="FJP68" s="112"/>
      <c r="FJQ68" s="112"/>
      <c r="FJR68" s="112"/>
      <c r="FJS68" s="112"/>
      <c r="FJT68" s="112"/>
      <c r="FJU68" s="112"/>
      <c r="FJV68" s="112"/>
      <c r="FJW68" s="112"/>
      <c r="FJX68" s="112"/>
      <c r="FJY68" s="112"/>
      <c r="FJZ68" s="112"/>
      <c r="FKA68" s="112"/>
      <c r="FKB68" s="112"/>
      <c r="FKC68" s="112"/>
      <c r="FKD68" s="112"/>
      <c r="FKE68" s="112"/>
      <c r="FKF68" s="112"/>
      <c r="FKG68" s="112"/>
      <c r="FKH68" s="112"/>
      <c r="FKI68" s="112"/>
      <c r="FKJ68" s="112"/>
      <c r="FKK68" s="112"/>
      <c r="FKL68" s="112"/>
      <c r="FKM68" s="112"/>
      <c r="FKN68" s="112"/>
      <c r="FKO68" s="112"/>
      <c r="FKP68" s="112"/>
      <c r="FKQ68" s="112"/>
      <c r="FKR68" s="112"/>
      <c r="FKS68" s="112"/>
      <c r="FKT68" s="112"/>
      <c r="FKU68" s="112"/>
      <c r="FKV68" s="112"/>
      <c r="FKW68" s="112"/>
      <c r="FKX68" s="112"/>
      <c r="FKY68" s="112"/>
      <c r="FKZ68" s="112"/>
      <c r="FLA68" s="112"/>
      <c r="FLB68" s="112"/>
      <c r="FLC68" s="112"/>
      <c r="FLD68" s="112"/>
      <c r="FLE68" s="112"/>
      <c r="FLF68" s="112"/>
      <c r="FLG68" s="112"/>
      <c r="FLH68" s="112"/>
      <c r="FLI68" s="112"/>
      <c r="FLJ68" s="112"/>
      <c r="FLK68" s="112"/>
      <c r="FLL68" s="112"/>
      <c r="FLM68" s="112"/>
      <c r="FLN68" s="112"/>
      <c r="FLO68" s="112"/>
      <c r="FLP68" s="112"/>
      <c r="FLQ68" s="112"/>
      <c r="FLR68" s="112"/>
      <c r="FLS68" s="112"/>
      <c r="FLT68" s="112"/>
      <c r="FLU68" s="112"/>
      <c r="FLV68" s="112"/>
      <c r="FLW68" s="112"/>
      <c r="FLX68" s="112"/>
      <c r="FLY68" s="112"/>
      <c r="FLZ68" s="112"/>
      <c r="FMA68" s="112"/>
      <c r="FMB68" s="112"/>
      <c r="FMC68" s="112"/>
      <c r="FMD68" s="112"/>
      <c r="FME68" s="112"/>
      <c r="FMF68" s="112"/>
      <c r="FMG68" s="112"/>
      <c r="FMH68" s="112"/>
      <c r="FMI68" s="112"/>
      <c r="FMJ68" s="112"/>
      <c r="FMK68" s="112"/>
      <c r="FML68" s="112"/>
      <c r="FMM68" s="112"/>
      <c r="FMN68" s="112"/>
      <c r="FMO68" s="112"/>
      <c r="FMP68" s="112"/>
      <c r="FMQ68" s="112"/>
      <c r="FMR68" s="112"/>
      <c r="FMS68" s="112"/>
      <c r="FMT68" s="112"/>
      <c r="FMU68" s="112"/>
      <c r="FMV68" s="112"/>
      <c r="FMW68" s="112"/>
      <c r="FMX68" s="112"/>
      <c r="FMY68" s="112"/>
      <c r="FMZ68" s="112"/>
      <c r="FNA68" s="112"/>
      <c r="FNB68" s="112"/>
      <c r="FNC68" s="112"/>
      <c r="FND68" s="112"/>
      <c r="FNE68" s="112"/>
      <c r="FNF68" s="112"/>
      <c r="FNG68" s="112"/>
      <c r="FNH68" s="112"/>
      <c r="FNI68" s="112"/>
      <c r="FNJ68" s="112"/>
      <c r="FNK68" s="112"/>
      <c r="FNL68" s="112"/>
      <c r="FNM68" s="112"/>
      <c r="FNN68" s="112"/>
      <c r="FNO68" s="112"/>
      <c r="FNP68" s="112"/>
      <c r="FNQ68" s="112"/>
      <c r="FNR68" s="112"/>
      <c r="FNS68" s="112"/>
      <c r="FNT68" s="112"/>
      <c r="FNU68" s="112"/>
      <c r="FNV68" s="112"/>
      <c r="FNW68" s="112"/>
      <c r="FNX68" s="112"/>
      <c r="FNY68" s="112"/>
      <c r="FNZ68" s="112"/>
      <c r="FOA68" s="112"/>
      <c r="FOB68" s="112"/>
      <c r="FOC68" s="112"/>
      <c r="FOD68" s="112"/>
      <c r="FOE68" s="112"/>
      <c r="FOF68" s="112"/>
      <c r="FOG68" s="112"/>
      <c r="FOH68" s="112"/>
      <c r="FOI68" s="112"/>
      <c r="FOJ68" s="112"/>
      <c r="FOK68" s="112"/>
      <c r="FOL68" s="112"/>
      <c r="FOM68" s="112"/>
      <c r="FON68" s="112"/>
      <c r="FOO68" s="112"/>
      <c r="FOP68" s="112"/>
      <c r="FOQ68" s="112"/>
      <c r="FOR68" s="112"/>
      <c r="FOS68" s="112"/>
      <c r="FOT68" s="112"/>
      <c r="FOU68" s="112"/>
      <c r="FOV68" s="112"/>
      <c r="FOW68" s="112"/>
      <c r="FOX68" s="112"/>
      <c r="FOY68" s="112"/>
      <c r="FOZ68" s="112"/>
      <c r="FPA68" s="112"/>
      <c r="FPB68" s="112"/>
      <c r="FPC68" s="112"/>
      <c r="FPD68" s="112"/>
      <c r="FPE68" s="112"/>
      <c r="FPF68" s="112"/>
      <c r="FPG68" s="112"/>
      <c r="FPH68" s="112"/>
      <c r="FPI68" s="112"/>
      <c r="FPJ68" s="112"/>
      <c r="FPK68" s="112"/>
      <c r="FPL68" s="112"/>
      <c r="FPM68" s="112"/>
      <c r="FPN68" s="112"/>
      <c r="FPO68" s="112"/>
      <c r="FPP68" s="112"/>
      <c r="FPQ68" s="112"/>
      <c r="FPR68" s="112"/>
      <c r="FPS68" s="112"/>
      <c r="FPT68" s="112"/>
      <c r="FPU68" s="112"/>
      <c r="FPV68" s="112"/>
      <c r="FPW68" s="112"/>
      <c r="FPX68" s="112"/>
      <c r="FPY68" s="112"/>
      <c r="FPZ68" s="112"/>
      <c r="FQA68" s="112"/>
      <c r="FQB68" s="112"/>
      <c r="FQC68" s="112"/>
      <c r="FQD68" s="112"/>
      <c r="FQE68" s="112"/>
      <c r="FQF68" s="112"/>
      <c r="FQG68" s="112"/>
      <c r="FQH68" s="112"/>
      <c r="FQI68" s="112"/>
      <c r="FQJ68" s="112"/>
      <c r="FQK68" s="112"/>
      <c r="FQL68" s="112"/>
      <c r="FQM68" s="112"/>
      <c r="FQN68" s="112"/>
      <c r="FQO68" s="112"/>
      <c r="FQP68" s="112"/>
      <c r="FQQ68" s="112"/>
      <c r="FQR68" s="112"/>
      <c r="FQS68" s="112"/>
      <c r="FQT68" s="112"/>
      <c r="FQU68" s="112"/>
      <c r="FQV68" s="112"/>
      <c r="FQW68" s="112"/>
      <c r="FQX68" s="112"/>
      <c r="FQY68" s="112"/>
      <c r="FQZ68" s="112"/>
      <c r="FRA68" s="112"/>
      <c r="FRB68" s="112"/>
      <c r="FRC68" s="112"/>
      <c r="FRD68" s="112"/>
      <c r="FRE68" s="112"/>
      <c r="FRF68" s="112"/>
      <c r="FRG68" s="112"/>
      <c r="FRH68" s="112"/>
      <c r="FRI68" s="112"/>
      <c r="FRJ68" s="112"/>
      <c r="FRK68" s="112"/>
      <c r="FRL68" s="112"/>
      <c r="FRM68" s="112"/>
      <c r="FRN68" s="112"/>
      <c r="FRO68" s="112"/>
      <c r="FRP68" s="112"/>
      <c r="FRQ68" s="112"/>
      <c r="FRR68" s="112"/>
      <c r="FRS68" s="112"/>
      <c r="FRT68" s="112"/>
      <c r="FRU68" s="112"/>
      <c r="FRV68" s="112"/>
      <c r="FRW68" s="112"/>
      <c r="FRX68" s="112"/>
      <c r="FRY68" s="112"/>
      <c r="FRZ68" s="112"/>
      <c r="FSA68" s="112"/>
      <c r="FSB68" s="112"/>
      <c r="FSC68" s="112"/>
      <c r="FSD68" s="112"/>
      <c r="FSE68" s="112"/>
      <c r="FSF68" s="112"/>
      <c r="FSG68" s="112"/>
      <c r="FSH68" s="112"/>
      <c r="FSI68" s="112"/>
      <c r="FSJ68" s="112"/>
      <c r="FSK68" s="112"/>
      <c r="FSL68" s="112"/>
      <c r="FSM68" s="112"/>
      <c r="FSN68" s="112"/>
      <c r="FSO68" s="112"/>
      <c r="FSP68" s="112"/>
      <c r="FSQ68" s="112"/>
      <c r="FSR68" s="112"/>
      <c r="FSS68" s="112"/>
      <c r="FST68" s="112"/>
      <c r="FSU68" s="112"/>
      <c r="FSV68" s="112"/>
      <c r="FSW68" s="112"/>
      <c r="FSX68" s="112"/>
      <c r="FSY68" s="112"/>
      <c r="FSZ68" s="112"/>
      <c r="FTA68" s="112"/>
      <c r="FTB68" s="112"/>
      <c r="FTC68" s="112"/>
      <c r="FTD68" s="112"/>
      <c r="FTE68" s="112"/>
      <c r="FTF68" s="112"/>
      <c r="FTG68" s="112"/>
      <c r="FTH68" s="112"/>
      <c r="FTI68" s="112"/>
      <c r="FTJ68" s="112"/>
      <c r="FTK68" s="112"/>
      <c r="FTL68" s="112"/>
      <c r="FTM68" s="112"/>
      <c r="FTN68" s="112"/>
      <c r="FTO68" s="112"/>
      <c r="FTP68" s="112"/>
      <c r="FTQ68" s="112"/>
      <c r="FTR68" s="112"/>
      <c r="FTS68" s="112"/>
      <c r="FTT68" s="112"/>
      <c r="FTU68" s="112"/>
      <c r="FTV68" s="112"/>
      <c r="FTW68" s="112"/>
      <c r="FTX68" s="112"/>
      <c r="FTY68" s="112"/>
      <c r="FTZ68" s="112"/>
      <c r="FUA68" s="112"/>
      <c r="FUB68" s="112"/>
      <c r="FUC68" s="112"/>
      <c r="FUD68" s="112"/>
      <c r="FUE68" s="112"/>
      <c r="FUF68" s="112"/>
      <c r="FUG68" s="112"/>
      <c r="FUH68" s="112"/>
      <c r="FUI68" s="112"/>
      <c r="FUJ68" s="112"/>
      <c r="FUK68" s="112"/>
      <c r="FUL68" s="112"/>
      <c r="FUM68" s="112"/>
      <c r="FUN68" s="112"/>
      <c r="FUO68" s="112"/>
      <c r="FUP68" s="112"/>
      <c r="FUQ68" s="112"/>
      <c r="FUR68" s="112"/>
      <c r="FUS68" s="112"/>
      <c r="FUT68" s="112"/>
      <c r="FUU68" s="112"/>
      <c r="FUV68" s="112"/>
      <c r="FUW68" s="112"/>
      <c r="FUX68" s="112"/>
      <c r="FUY68" s="112"/>
      <c r="FUZ68" s="112"/>
      <c r="FVA68" s="112"/>
      <c r="FVB68" s="112"/>
      <c r="FVC68" s="112"/>
      <c r="FVD68" s="112"/>
      <c r="FVE68" s="112"/>
      <c r="FVF68" s="112"/>
      <c r="FVG68" s="112"/>
      <c r="FVH68" s="112"/>
      <c r="FVI68" s="112"/>
      <c r="FVJ68" s="112"/>
      <c r="FVK68" s="112"/>
      <c r="FVL68" s="112"/>
      <c r="FVM68" s="112"/>
      <c r="FVN68" s="112"/>
      <c r="FVO68" s="112"/>
      <c r="FVP68" s="112"/>
      <c r="FVQ68" s="112"/>
      <c r="FVR68" s="112"/>
      <c r="FVS68" s="112"/>
      <c r="FVT68" s="112"/>
      <c r="FVU68" s="112"/>
      <c r="FVV68" s="112"/>
      <c r="FVW68" s="112"/>
      <c r="FVX68" s="112"/>
      <c r="FVY68" s="112"/>
      <c r="FVZ68" s="112"/>
      <c r="FWA68" s="112"/>
      <c r="FWB68" s="112"/>
      <c r="FWC68" s="112"/>
      <c r="FWD68" s="112"/>
      <c r="FWE68" s="112"/>
      <c r="FWF68" s="112"/>
      <c r="FWG68" s="112"/>
      <c r="FWH68" s="112"/>
      <c r="FWI68" s="112"/>
      <c r="FWJ68" s="112"/>
      <c r="FWK68" s="112"/>
      <c r="FWL68" s="112"/>
      <c r="FWM68" s="112"/>
      <c r="FWN68" s="112"/>
      <c r="FWO68" s="112"/>
      <c r="FWP68" s="112"/>
      <c r="FWQ68" s="112"/>
      <c r="FWR68" s="112"/>
      <c r="FWS68" s="112"/>
      <c r="FWT68" s="112"/>
      <c r="FWU68" s="112"/>
      <c r="FWV68" s="112"/>
      <c r="FWW68" s="112"/>
      <c r="FWX68" s="112"/>
      <c r="FWY68" s="112"/>
      <c r="FWZ68" s="112"/>
      <c r="FXA68" s="112"/>
      <c r="FXB68" s="112"/>
      <c r="FXC68" s="112"/>
      <c r="FXD68" s="112"/>
      <c r="FXE68" s="112"/>
      <c r="FXF68" s="112"/>
      <c r="FXG68" s="112"/>
      <c r="FXH68" s="112"/>
      <c r="FXI68" s="112"/>
      <c r="FXJ68" s="112"/>
      <c r="FXK68" s="112"/>
      <c r="FXL68" s="112"/>
      <c r="FXM68" s="112"/>
      <c r="FXN68" s="112"/>
      <c r="FXO68" s="112"/>
      <c r="FXP68" s="112"/>
      <c r="FXQ68" s="112"/>
      <c r="FXR68" s="112"/>
      <c r="FXS68" s="112"/>
      <c r="FXT68" s="112"/>
      <c r="FXU68" s="112"/>
      <c r="FXV68" s="112"/>
      <c r="FXW68" s="112"/>
      <c r="FXX68" s="112"/>
      <c r="FXY68" s="112"/>
      <c r="FXZ68" s="112"/>
      <c r="FYA68" s="112"/>
      <c r="FYB68" s="112"/>
      <c r="FYC68" s="112"/>
      <c r="FYD68" s="112"/>
      <c r="FYE68" s="112"/>
      <c r="FYF68" s="112"/>
      <c r="FYG68" s="112"/>
      <c r="FYH68" s="112"/>
      <c r="FYI68" s="112"/>
      <c r="FYJ68" s="112"/>
      <c r="FYK68" s="112"/>
      <c r="FYL68" s="112"/>
      <c r="FYM68" s="112"/>
      <c r="FYN68" s="112"/>
      <c r="FYO68" s="112"/>
      <c r="FYP68" s="112"/>
      <c r="FYQ68" s="112"/>
      <c r="FYR68" s="112"/>
      <c r="FYS68" s="112"/>
      <c r="FYT68" s="112"/>
      <c r="FYU68" s="112"/>
      <c r="FYV68" s="112"/>
      <c r="FYW68" s="112"/>
      <c r="FYX68" s="112"/>
      <c r="FYY68" s="112"/>
      <c r="FYZ68" s="112"/>
      <c r="FZA68" s="112"/>
      <c r="FZB68" s="112"/>
      <c r="FZC68" s="112"/>
      <c r="FZD68" s="112"/>
      <c r="FZE68" s="112"/>
      <c r="FZF68" s="112"/>
      <c r="FZG68" s="112"/>
      <c r="FZH68" s="112"/>
      <c r="FZI68" s="112"/>
      <c r="FZJ68" s="112"/>
      <c r="FZK68" s="112"/>
      <c r="FZL68" s="112"/>
      <c r="FZM68" s="112"/>
      <c r="FZN68" s="112"/>
      <c r="FZO68" s="112"/>
      <c r="FZP68" s="112"/>
      <c r="FZQ68" s="112"/>
      <c r="FZR68" s="112"/>
      <c r="FZS68" s="112"/>
      <c r="FZT68" s="112"/>
      <c r="FZU68" s="112"/>
      <c r="FZV68" s="112"/>
      <c r="FZW68" s="112"/>
      <c r="FZX68" s="112"/>
      <c r="FZY68" s="112"/>
      <c r="FZZ68" s="112"/>
      <c r="GAA68" s="112"/>
      <c r="GAB68" s="112"/>
      <c r="GAC68" s="112"/>
      <c r="GAD68" s="112"/>
      <c r="GAE68" s="112"/>
      <c r="GAF68" s="112"/>
      <c r="GAG68" s="112"/>
      <c r="GAH68" s="112"/>
      <c r="GAI68" s="112"/>
      <c r="GAJ68" s="112"/>
      <c r="GAK68" s="112"/>
      <c r="GAL68" s="112"/>
      <c r="GAM68" s="112"/>
      <c r="GAN68" s="112"/>
      <c r="GAO68" s="112"/>
      <c r="GAP68" s="112"/>
      <c r="GAQ68" s="112"/>
      <c r="GAR68" s="112"/>
      <c r="GAS68" s="112"/>
      <c r="GAT68" s="112"/>
      <c r="GAU68" s="112"/>
      <c r="GAV68" s="112"/>
      <c r="GAW68" s="112"/>
      <c r="GAX68" s="112"/>
      <c r="GAY68" s="112"/>
      <c r="GAZ68" s="112"/>
      <c r="GBA68" s="112"/>
      <c r="GBB68" s="112"/>
      <c r="GBC68" s="112"/>
      <c r="GBD68" s="112"/>
      <c r="GBE68" s="112"/>
      <c r="GBF68" s="112"/>
      <c r="GBG68" s="112"/>
      <c r="GBH68" s="112"/>
      <c r="GBI68" s="112"/>
      <c r="GBJ68" s="112"/>
      <c r="GBK68" s="112"/>
      <c r="GBL68" s="112"/>
      <c r="GBM68" s="112"/>
      <c r="GBN68" s="112"/>
      <c r="GBO68" s="112"/>
      <c r="GBP68" s="112"/>
      <c r="GBQ68" s="112"/>
      <c r="GBR68" s="112"/>
      <c r="GBS68" s="112"/>
      <c r="GBT68" s="112"/>
      <c r="GBU68" s="112"/>
      <c r="GBV68" s="112"/>
      <c r="GBW68" s="112"/>
      <c r="GBX68" s="112"/>
      <c r="GBY68" s="112"/>
      <c r="GBZ68" s="112"/>
      <c r="GCA68" s="112"/>
      <c r="GCB68" s="112"/>
      <c r="GCC68" s="112"/>
      <c r="GCD68" s="112"/>
      <c r="GCE68" s="112"/>
      <c r="GCF68" s="112"/>
      <c r="GCG68" s="112"/>
      <c r="GCH68" s="112"/>
      <c r="GCI68" s="112"/>
      <c r="GCJ68" s="112"/>
      <c r="GCK68" s="112"/>
      <c r="GCL68" s="112"/>
      <c r="GCM68" s="112"/>
      <c r="GCN68" s="112"/>
      <c r="GCO68" s="112"/>
      <c r="GCP68" s="112"/>
      <c r="GCQ68" s="112"/>
      <c r="GCR68" s="112"/>
      <c r="GCS68" s="112"/>
      <c r="GCT68" s="112"/>
      <c r="GCU68" s="112"/>
      <c r="GCV68" s="112"/>
      <c r="GCW68" s="112"/>
      <c r="GCX68" s="112"/>
      <c r="GCY68" s="112"/>
      <c r="GCZ68" s="112"/>
      <c r="GDA68" s="112"/>
      <c r="GDB68" s="112"/>
      <c r="GDC68" s="112"/>
      <c r="GDD68" s="112"/>
      <c r="GDE68" s="112"/>
      <c r="GDF68" s="112"/>
      <c r="GDG68" s="112"/>
      <c r="GDH68" s="112"/>
      <c r="GDI68" s="112"/>
      <c r="GDJ68" s="112"/>
      <c r="GDK68" s="112"/>
      <c r="GDL68" s="112"/>
      <c r="GDM68" s="112"/>
      <c r="GDN68" s="112"/>
      <c r="GDO68" s="112"/>
      <c r="GDP68" s="112"/>
      <c r="GDQ68" s="112"/>
      <c r="GDR68" s="112"/>
      <c r="GDS68" s="112"/>
      <c r="GDT68" s="112"/>
      <c r="GDU68" s="112"/>
      <c r="GDV68" s="112"/>
      <c r="GDW68" s="112"/>
      <c r="GDX68" s="112"/>
      <c r="GDY68" s="112"/>
      <c r="GDZ68" s="112"/>
      <c r="GEA68" s="112"/>
      <c r="GEB68" s="112"/>
      <c r="GEC68" s="112"/>
      <c r="GED68" s="112"/>
      <c r="GEE68" s="112"/>
      <c r="GEF68" s="112"/>
      <c r="GEG68" s="112"/>
      <c r="GEH68" s="112"/>
      <c r="GEI68" s="112"/>
      <c r="GEJ68" s="112"/>
      <c r="GEK68" s="112"/>
      <c r="GEL68" s="112"/>
      <c r="GEM68" s="112"/>
      <c r="GEN68" s="112"/>
      <c r="GEO68" s="112"/>
      <c r="GEP68" s="112"/>
      <c r="GEQ68" s="112"/>
      <c r="GER68" s="112"/>
      <c r="GES68" s="112"/>
      <c r="GET68" s="112"/>
      <c r="GEU68" s="112"/>
      <c r="GEV68" s="112"/>
      <c r="GEW68" s="112"/>
      <c r="GEX68" s="112"/>
      <c r="GEY68" s="112"/>
      <c r="GEZ68" s="112"/>
      <c r="GFA68" s="112"/>
      <c r="GFB68" s="112"/>
      <c r="GFC68" s="112"/>
      <c r="GFD68" s="112"/>
      <c r="GFE68" s="112"/>
      <c r="GFF68" s="112"/>
      <c r="GFG68" s="112"/>
      <c r="GFH68" s="112"/>
      <c r="GFI68" s="112"/>
      <c r="GFJ68" s="112"/>
      <c r="GFK68" s="112"/>
      <c r="GFL68" s="112"/>
      <c r="GFM68" s="112"/>
      <c r="GFN68" s="112"/>
      <c r="GFO68" s="112"/>
      <c r="GFP68" s="112"/>
      <c r="GFQ68" s="112"/>
      <c r="GFR68" s="112"/>
      <c r="GFS68" s="112"/>
      <c r="GFT68" s="112"/>
      <c r="GFU68" s="112"/>
      <c r="GFV68" s="112"/>
      <c r="GFW68" s="112"/>
      <c r="GFX68" s="112"/>
      <c r="GFY68" s="112"/>
      <c r="GFZ68" s="112"/>
      <c r="GGA68" s="112"/>
      <c r="GGB68" s="112"/>
      <c r="GGC68" s="112"/>
      <c r="GGD68" s="112"/>
      <c r="GGE68" s="112"/>
      <c r="GGF68" s="112"/>
      <c r="GGG68" s="112"/>
      <c r="GGH68" s="112"/>
      <c r="GGI68" s="112"/>
      <c r="GGJ68" s="112"/>
      <c r="GGK68" s="112"/>
      <c r="GGL68" s="112"/>
      <c r="GGM68" s="112"/>
      <c r="GGN68" s="112"/>
      <c r="GGO68" s="112"/>
      <c r="GGP68" s="112"/>
      <c r="GGQ68" s="112"/>
      <c r="GGR68" s="112"/>
      <c r="GGS68" s="112"/>
      <c r="GGT68" s="112"/>
      <c r="GGU68" s="112"/>
      <c r="GGV68" s="112"/>
      <c r="GGW68" s="112"/>
      <c r="GGX68" s="112"/>
      <c r="GGY68" s="112"/>
      <c r="GGZ68" s="112"/>
      <c r="GHA68" s="112"/>
      <c r="GHB68" s="112"/>
      <c r="GHC68" s="112"/>
      <c r="GHD68" s="112"/>
      <c r="GHE68" s="112"/>
      <c r="GHF68" s="112"/>
      <c r="GHG68" s="112"/>
      <c r="GHH68" s="112"/>
      <c r="GHI68" s="112"/>
      <c r="GHJ68" s="112"/>
      <c r="GHK68" s="112"/>
      <c r="GHL68" s="112"/>
      <c r="GHM68" s="112"/>
      <c r="GHN68" s="112"/>
      <c r="GHO68" s="112"/>
      <c r="GHP68" s="112"/>
      <c r="GHQ68" s="112"/>
      <c r="GHR68" s="112"/>
      <c r="GHS68" s="112"/>
      <c r="GHT68" s="112"/>
      <c r="GHU68" s="112"/>
      <c r="GHV68" s="112"/>
      <c r="GHW68" s="112"/>
      <c r="GHX68" s="112"/>
      <c r="GHY68" s="112"/>
      <c r="GHZ68" s="112"/>
      <c r="GIA68" s="112"/>
      <c r="GIB68" s="112"/>
      <c r="GIC68" s="112"/>
      <c r="GID68" s="112"/>
      <c r="GIE68" s="112"/>
      <c r="GIF68" s="112"/>
      <c r="GIG68" s="112"/>
      <c r="GIH68" s="112"/>
      <c r="GII68" s="112"/>
      <c r="GIJ68" s="112"/>
      <c r="GIK68" s="112"/>
      <c r="GIL68" s="112"/>
      <c r="GIM68" s="112"/>
      <c r="GIN68" s="112"/>
      <c r="GIO68" s="112"/>
      <c r="GIP68" s="112"/>
      <c r="GIQ68" s="112"/>
      <c r="GIR68" s="112"/>
      <c r="GIS68" s="112"/>
      <c r="GIT68" s="112"/>
      <c r="GIU68" s="112"/>
      <c r="GIV68" s="112"/>
      <c r="GIW68" s="112"/>
      <c r="GIX68" s="112"/>
      <c r="GIY68" s="112"/>
      <c r="GIZ68" s="112"/>
      <c r="GJA68" s="112"/>
      <c r="GJB68" s="112"/>
      <c r="GJC68" s="112"/>
      <c r="GJD68" s="112"/>
      <c r="GJE68" s="112"/>
      <c r="GJF68" s="112"/>
      <c r="GJG68" s="112"/>
      <c r="GJH68" s="112"/>
      <c r="GJI68" s="112"/>
      <c r="GJJ68" s="112"/>
      <c r="GJK68" s="112"/>
      <c r="GJL68" s="112"/>
      <c r="GJM68" s="112"/>
      <c r="GJN68" s="112"/>
      <c r="GJO68" s="112"/>
      <c r="GJP68" s="112"/>
      <c r="GJQ68" s="112"/>
      <c r="GJR68" s="112"/>
      <c r="GJS68" s="112"/>
      <c r="GJT68" s="112"/>
      <c r="GJU68" s="112"/>
      <c r="GJV68" s="112"/>
      <c r="GJW68" s="112"/>
      <c r="GJX68" s="112"/>
      <c r="GJY68" s="112"/>
      <c r="GJZ68" s="112"/>
      <c r="GKA68" s="112"/>
      <c r="GKB68" s="112"/>
      <c r="GKC68" s="112"/>
      <c r="GKD68" s="112"/>
      <c r="GKE68" s="112"/>
      <c r="GKF68" s="112"/>
      <c r="GKG68" s="112"/>
      <c r="GKH68" s="112"/>
      <c r="GKI68" s="112"/>
      <c r="GKJ68" s="112"/>
      <c r="GKK68" s="112"/>
      <c r="GKL68" s="112"/>
      <c r="GKM68" s="112"/>
      <c r="GKN68" s="112"/>
      <c r="GKO68" s="112"/>
      <c r="GKP68" s="112"/>
      <c r="GKQ68" s="112"/>
      <c r="GKR68" s="112"/>
      <c r="GKS68" s="112"/>
      <c r="GKT68" s="112"/>
      <c r="GKU68" s="112"/>
      <c r="GKV68" s="112"/>
      <c r="GKW68" s="112"/>
      <c r="GKX68" s="112"/>
      <c r="GKY68" s="112"/>
      <c r="GKZ68" s="112"/>
      <c r="GLA68" s="112"/>
      <c r="GLB68" s="112"/>
      <c r="GLC68" s="112"/>
      <c r="GLD68" s="112"/>
      <c r="GLE68" s="112"/>
      <c r="GLF68" s="112"/>
      <c r="GLG68" s="112"/>
      <c r="GLH68" s="112"/>
      <c r="GLI68" s="112"/>
      <c r="GLJ68" s="112"/>
      <c r="GLK68" s="112"/>
      <c r="GLL68" s="112"/>
      <c r="GLM68" s="112"/>
      <c r="GLN68" s="112"/>
      <c r="GLO68" s="112"/>
      <c r="GLP68" s="112"/>
      <c r="GLQ68" s="112"/>
      <c r="GLR68" s="112"/>
      <c r="GLS68" s="112"/>
      <c r="GLT68" s="112"/>
      <c r="GLU68" s="112"/>
      <c r="GLV68" s="112"/>
      <c r="GLW68" s="112"/>
      <c r="GLX68" s="112"/>
      <c r="GLY68" s="112"/>
      <c r="GLZ68" s="112"/>
      <c r="GMA68" s="112"/>
      <c r="GMB68" s="112"/>
      <c r="GMC68" s="112"/>
      <c r="GMD68" s="112"/>
      <c r="GME68" s="112"/>
      <c r="GMF68" s="112"/>
      <c r="GMG68" s="112"/>
      <c r="GMH68" s="112"/>
      <c r="GMI68" s="112"/>
      <c r="GMJ68" s="112"/>
      <c r="GMK68" s="112"/>
      <c r="GML68" s="112"/>
      <c r="GMM68" s="112"/>
      <c r="GMN68" s="112"/>
      <c r="GMO68" s="112"/>
      <c r="GMP68" s="112"/>
      <c r="GMQ68" s="112"/>
      <c r="GMR68" s="112"/>
      <c r="GMS68" s="112"/>
      <c r="GMT68" s="112"/>
      <c r="GMU68" s="112"/>
      <c r="GMV68" s="112"/>
      <c r="GMW68" s="112"/>
      <c r="GMX68" s="112"/>
      <c r="GMY68" s="112"/>
      <c r="GMZ68" s="112"/>
      <c r="GNA68" s="112"/>
      <c r="GNB68" s="112"/>
      <c r="GNC68" s="112"/>
      <c r="GND68" s="112"/>
      <c r="GNE68" s="112"/>
      <c r="GNF68" s="112"/>
      <c r="GNG68" s="112"/>
      <c r="GNH68" s="112"/>
      <c r="GNI68" s="112"/>
      <c r="GNJ68" s="112"/>
      <c r="GNK68" s="112"/>
      <c r="GNL68" s="112"/>
      <c r="GNM68" s="112"/>
      <c r="GNN68" s="112"/>
      <c r="GNO68" s="112"/>
      <c r="GNP68" s="112"/>
      <c r="GNQ68" s="112"/>
      <c r="GNR68" s="112"/>
      <c r="GNS68" s="112"/>
      <c r="GNT68" s="112"/>
      <c r="GNU68" s="112"/>
      <c r="GNV68" s="112"/>
      <c r="GNW68" s="112"/>
      <c r="GNX68" s="112"/>
      <c r="GNY68" s="112"/>
      <c r="GNZ68" s="112"/>
      <c r="GOA68" s="112"/>
      <c r="GOB68" s="112"/>
      <c r="GOC68" s="112"/>
      <c r="GOD68" s="112"/>
      <c r="GOE68" s="112"/>
      <c r="GOF68" s="112"/>
      <c r="GOG68" s="112"/>
      <c r="GOH68" s="112"/>
      <c r="GOI68" s="112"/>
      <c r="GOJ68" s="112"/>
      <c r="GOK68" s="112"/>
      <c r="GOL68" s="112"/>
      <c r="GOM68" s="112"/>
      <c r="GON68" s="112"/>
      <c r="GOO68" s="112"/>
      <c r="GOP68" s="112"/>
      <c r="GOQ68" s="112"/>
      <c r="GOR68" s="112"/>
      <c r="GOS68" s="112"/>
      <c r="GOT68" s="112"/>
      <c r="GOU68" s="112"/>
      <c r="GOV68" s="112"/>
      <c r="GOW68" s="112"/>
      <c r="GOX68" s="112"/>
      <c r="GOY68" s="112"/>
      <c r="GOZ68" s="112"/>
      <c r="GPA68" s="112"/>
      <c r="GPB68" s="112"/>
      <c r="GPC68" s="112"/>
      <c r="GPD68" s="112"/>
      <c r="GPE68" s="112"/>
      <c r="GPF68" s="112"/>
      <c r="GPG68" s="112"/>
      <c r="GPH68" s="112"/>
      <c r="GPI68" s="112"/>
      <c r="GPJ68" s="112"/>
      <c r="GPK68" s="112"/>
      <c r="GPL68" s="112"/>
      <c r="GPM68" s="112"/>
      <c r="GPN68" s="112"/>
      <c r="GPO68" s="112"/>
      <c r="GPP68" s="112"/>
      <c r="GPQ68" s="112"/>
      <c r="GPR68" s="112"/>
      <c r="GPS68" s="112"/>
      <c r="GPT68" s="112"/>
      <c r="GPU68" s="112"/>
      <c r="GPV68" s="112"/>
      <c r="GPW68" s="112"/>
      <c r="GPX68" s="112"/>
      <c r="GPY68" s="112"/>
      <c r="GPZ68" s="112"/>
      <c r="GQA68" s="112"/>
      <c r="GQB68" s="112"/>
      <c r="GQC68" s="112"/>
      <c r="GQD68" s="112"/>
      <c r="GQE68" s="112"/>
      <c r="GQF68" s="112"/>
      <c r="GQG68" s="112"/>
      <c r="GQH68" s="112"/>
      <c r="GQI68" s="112"/>
      <c r="GQJ68" s="112"/>
      <c r="GQK68" s="112"/>
      <c r="GQL68" s="112"/>
      <c r="GQM68" s="112"/>
      <c r="GQN68" s="112"/>
      <c r="GQO68" s="112"/>
      <c r="GQP68" s="112"/>
      <c r="GQQ68" s="112"/>
      <c r="GQR68" s="112"/>
      <c r="GQS68" s="112"/>
      <c r="GQT68" s="112"/>
      <c r="GQU68" s="112"/>
      <c r="GQV68" s="112"/>
      <c r="GQW68" s="112"/>
      <c r="GQX68" s="112"/>
      <c r="GQY68" s="112"/>
      <c r="GQZ68" s="112"/>
      <c r="GRA68" s="112"/>
      <c r="GRB68" s="112"/>
      <c r="GRC68" s="112"/>
      <c r="GRD68" s="112"/>
      <c r="GRE68" s="112"/>
      <c r="GRF68" s="112"/>
      <c r="GRG68" s="112"/>
      <c r="GRH68" s="112"/>
      <c r="GRI68" s="112"/>
      <c r="GRJ68" s="112"/>
      <c r="GRK68" s="112"/>
      <c r="GRL68" s="112"/>
      <c r="GRM68" s="112"/>
      <c r="GRN68" s="112"/>
      <c r="GRO68" s="112"/>
      <c r="GRP68" s="112"/>
      <c r="GRQ68" s="112"/>
      <c r="GRR68" s="112"/>
      <c r="GRS68" s="112"/>
      <c r="GRT68" s="112"/>
      <c r="GRU68" s="112"/>
      <c r="GRV68" s="112"/>
      <c r="GRW68" s="112"/>
      <c r="GRX68" s="112"/>
      <c r="GRY68" s="112"/>
      <c r="GRZ68" s="112"/>
      <c r="GSA68" s="112"/>
      <c r="GSB68" s="112"/>
      <c r="GSC68" s="112"/>
      <c r="GSD68" s="112"/>
      <c r="GSE68" s="112"/>
      <c r="GSF68" s="112"/>
      <c r="GSG68" s="112"/>
      <c r="GSH68" s="112"/>
      <c r="GSI68" s="112"/>
      <c r="GSJ68" s="112"/>
      <c r="GSK68" s="112"/>
      <c r="GSL68" s="112"/>
      <c r="GSM68" s="112"/>
      <c r="GSN68" s="112"/>
      <c r="GSO68" s="112"/>
      <c r="GSP68" s="112"/>
      <c r="GSQ68" s="112"/>
      <c r="GSR68" s="112"/>
      <c r="GSS68" s="112"/>
      <c r="GST68" s="112"/>
      <c r="GSU68" s="112"/>
      <c r="GSV68" s="112"/>
      <c r="GSW68" s="112"/>
      <c r="GSX68" s="112"/>
      <c r="GSY68" s="112"/>
      <c r="GSZ68" s="112"/>
      <c r="GTA68" s="112"/>
      <c r="GTB68" s="112"/>
      <c r="GTC68" s="112"/>
      <c r="GTD68" s="112"/>
      <c r="GTE68" s="112"/>
      <c r="GTF68" s="112"/>
      <c r="GTG68" s="112"/>
      <c r="GTH68" s="112"/>
      <c r="GTI68" s="112"/>
      <c r="GTJ68" s="112"/>
      <c r="GTK68" s="112"/>
      <c r="GTL68" s="112"/>
      <c r="GTM68" s="112"/>
      <c r="GTN68" s="112"/>
      <c r="GTO68" s="112"/>
      <c r="GTP68" s="112"/>
      <c r="GTQ68" s="112"/>
      <c r="GTR68" s="112"/>
      <c r="GTS68" s="112"/>
      <c r="GTT68" s="112"/>
      <c r="GTU68" s="112"/>
      <c r="GTV68" s="112"/>
      <c r="GTW68" s="112"/>
      <c r="GTX68" s="112"/>
      <c r="GTY68" s="112"/>
      <c r="GTZ68" s="112"/>
      <c r="GUA68" s="112"/>
      <c r="GUB68" s="112"/>
      <c r="GUC68" s="112"/>
      <c r="GUD68" s="112"/>
      <c r="GUE68" s="112"/>
      <c r="GUF68" s="112"/>
      <c r="GUG68" s="112"/>
      <c r="GUH68" s="112"/>
      <c r="GUI68" s="112"/>
      <c r="GUJ68" s="112"/>
      <c r="GUK68" s="112"/>
      <c r="GUL68" s="112"/>
      <c r="GUM68" s="112"/>
      <c r="GUN68" s="112"/>
      <c r="GUO68" s="112"/>
      <c r="GUP68" s="112"/>
      <c r="GUQ68" s="112"/>
      <c r="GUR68" s="112"/>
      <c r="GUS68" s="112"/>
      <c r="GUT68" s="112"/>
      <c r="GUU68" s="112"/>
      <c r="GUV68" s="112"/>
      <c r="GUW68" s="112"/>
      <c r="GUX68" s="112"/>
      <c r="GUY68" s="112"/>
      <c r="GUZ68" s="112"/>
      <c r="GVA68" s="112"/>
      <c r="GVB68" s="112"/>
      <c r="GVC68" s="112"/>
      <c r="GVD68" s="112"/>
      <c r="GVE68" s="112"/>
      <c r="GVF68" s="112"/>
      <c r="GVG68" s="112"/>
      <c r="GVH68" s="112"/>
      <c r="GVI68" s="112"/>
      <c r="GVJ68" s="112"/>
      <c r="GVK68" s="112"/>
      <c r="GVL68" s="112"/>
      <c r="GVM68" s="112"/>
      <c r="GVN68" s="112"/>
      <c r="GVO68" s="112"/>
      <c r="GVP68" s="112"/>
      <c r="GVQ68" s="112"/>
      <c r="GVR68" s="112"/>
      <c r="GVS68" s="112"/>
      <c r="GVT68" s="112"/>
      <c r="GVU68" s="112"/>
      <c r="GVV68" s="112"/>
      <c r="GVW68" s="112"/>
      <c r="GVX68" s="112"/>
      <c r="GVY68" s="112"/>
      <c r="GVZ68" s="112"/>
      <c r="GWA68" s="112"/>
      <c r="GWB68" s="112"/>
      <c r="GWC68" s="112"/>
      <c r="GWD68" s="112"/>
      <c r="GWE68" s="112"/>
      <c r="GWF68" s="112"/>
      <c r="GWG68" s="112"/>
      <c r="GWH68" s="112"/>
      <c r="GWI68" s="112"/>
      <c r="GWJ68" s="112"/>
      <c r="GWK68" s="112"/>
      <c r="GWL68" s="112"/>
      <c r="GWM68" s="112"/>
      <c r="GWN68" s="112"/>
      <c r="GWO68" s="112"/>
      <c r="GWP68" s="112"/>
      <c r="GWQ68" s="112"/>
      <c r="GWR68" s="112"/>
      <c r="GWS68" s="112"/>
      <c r="GWT68" s="112"/>
      <c r="GWU68" s="112"/>
      <c r="GWV68" s="112"/>
      <c r="GWW68" s="112"/>
      <c r="GWX68" s="112"/>
      <c r="GWY68" s="112"/>
      <c r="GWZ68" s="112"/>
      <c r="GXA68" s="112"/>
      <c r="GXB68" s="112"/>
      <c r="GXC68" s="112"/>
      <c r="GXD68" s="112"/>
      <c r="GXE68" s="112"/>
      <c r="GXF68" s="112"/>
      <c r="GXG68" s="112"/>
      <c r="GXH68" s="112"/>
      <c r="GXI68" s="112"/>
      <c r="GXJ68" s="112"/>
      <c r="GXK68" s="112"/>
      <c r="GXL68" s="112"/>
      <c r="GXM68" s="112"/>
      <c r="GXN68" s="112"/>
      <c r="GXO68" s="112"/>
      <c r="GXP68" s="112"/>
      <c r="GXQ68" s="112"/>
      <c r="GXR68" s="112"/>
      <c r="GXS68" s="112"/>
      <c r="GXT68" s="112"/>
      <c r="GXU68" s="112"/>
      <c r="GXV68" s="112"/>
      <c r="GXW68" s="112"/>
      <c r="GXX68" s="112"/>
      <c r="GXY68" s="112"/>
      <c r="GXZ68" s="112"/>
      <c r="GYA68" s="112"/>
      <c r="GYB68" s="112"/>
      <c r="GYC68" s="112"/>
      <c r="GYD68" s="112"/>
      <c r="GYE68" s="112"/>
      <c r="GYF68" s="112"/>
      <c r="GYG68" s="112"/>
      <c r="GYH68" s="112"/>
      <c r="GYI68" s="112"/>
      <c r="GYJ68" s="112"/>
      <c r="GYK68" s="112"/>
      <c r="GYL68" s="112"/>
      <c r="GYM68" s="112"/>
      <c r="GYN68" s="112"/>
      <c r="GYO68" s="112"/>
      <c r="GYP68" s="112"/>
      <c r="GYQ68" s="112"/>
      <c r="GYR68" s="112"/>
      <c r="GYS68" s="112"/>
      <c r="GYT68" s="112"/>
      <c r="GYU68" s="112"/>
      <c r="GYV68" s="112"/>
      <c r="GYW68" s="112"/>
      <c r="GYX68" s="112"/>
      <c r="GYY68" s="112"/>
      <c r="GYZ68" s="112"/>
      <c r="GZA68" s="112"/>
      <c r="GZB68" s="112"/>
      <c r="GZC68" s="112"/>
      <c r="GZD68" s="112"/>
      <c r="GZE68" s="112"/>
      <c r="GZF68" s="112"/>
      <c r="GZG68" s="112"/>
      <c r="GZH68" s="112"/>
      <c r="GZI68" s="112"/>
      <c r="GZJ68" s="112"/>
      <c r="GZK68" s="112"/>
      <c r="GZL68" s="112"/>
      <c r="GZM68" s="112"/>
      <c r="GZN68" s="112"/>
      <c r="GZO68" s="112"/>
      <c r="GZP68" s="112"/>
      <c r="GZQ68" s="112"/>
      <c r="GZR68" s="112"/>
      <c r="GZS68" s="112"/>
      <c r="GZT68" s="112"/>
      <c r="GZU68" s="112"/>
      <c r="GZV68" s="112"/>
      <c r="GZW68" s="112"/>
      <c r="GZX68" s="112"/>
      <c r="GZY68" s="112"/>
      <c r="GZZ68" s="112"/>
      <c r="HAA68" s="112"/>
      <c r="HAB68" s="112"/>
      <c r="HAC68" s="112"/>
      <c r="HAD68" s="112"/>
      <c r="HAE68" s="112"/>
      <c r="HAF68" s="112"/>
      <c r="HAG68" s="112"/>
      <c r="HAH68" s="112"/>
      <c r="HAI68" s="112"/>
      <c r="HAJ68" s="112"/>
      <c r="HAK68" s="112"/>
      <c r="HAL68" s="112"/>
      <c r="HAM68" s="112"/>
      <c r="HAN68" s="112"/>
      <c r="HAO68" s="112"/>
      <c r="HAP68" s="112"/>
      <c r="HAQ68" s="112"/>
      <c r="HAR68" s="112"/>
      <c r="HAS68" s="112"/>
      <c r="HAT68" s="112"/>
      <c r="HAU68" s="112"/>
      <c r="HAV68" s="112"/>
      <c r="HAW68" s="112"/>
      <c r="HAX68" s="112"/>
      <c r="HAY68" s="112"/>
      <c r="HAZ68" s="112"/>
      <c r="HBA68" s="112"/>
      <c r="HBB68" s="112"/>
      <c r="HBC68" s="112"/>
      <c r="HBD68" s="112"/>
      <c r="HBE68" s="112"/>
      <c r="HBF68" s="112"/>
      <c r="HBG68" s="112"/>
      <c r="HBH68" s="112"/>
      <c r="HBI68" s="112"/>
      <c r="HBJ68" s="112"/>
      <c r="HBK68" s="112"/>
      <c r="HBL68" s="112"/>
      <c r="HBM68" s="112"/>
      <c r="HBN68" s="112"/>
      <c r="HBO68" s="112"/>
      <c r="HBP68" s="112"/>
      <c r="HBQ68" s="112"/>
      <c r="HBR68" s="112"/>
      <c r="HBS68" s="112"/>
      <c r="HBT68" s="112"/>
      <c r="HBU68" s="112"/>
      <c r="HBV68" s="112"/>
      <c r="HBW68" s="112"/>
      <c r="HBX68" s="112"/>
      <c r="HBY68" s="112"/>
      <c r="HBZ68" s="112"/>
      <c r="HCA68" s="112"/>
      <c r="HCB68" s="112"/>
      <c r="HCC68" s="112"/>
      <c r="HCD68" s="112"/>
      <c r="HCE68" s="112"/>
      <c r="HCF68" s="112"/>
      <c r="HCG68" s="112"/>
      <c r="HCH68" s="112"/>
      <c r="HCI68" s="112"/>
      <c r="HCJ68" s="112"/>
      <c r="HCK68" s="112"/>
      <c r="HCL68" s="112"/>
      <c r="HCM68" s="112"/>
      <c r="HCN68" s="112"/>
      <c r="HCO68" s="112"/>
      <c r="HCP68" s="112"/>
      <c r="HCQ68" s="112"/>
      <c r="HCR68" s="112"/>
      <c r="HCS68" s="112"/>
      <c r="HCT68" s="112"/>
      <c r="HCU68" s="112"/>
      <c r="HCV68" s="112"/>
      <c r="HCW68" s="112"/>
      <c r="HCX68" s="112"/>
      <c r="HCY68" s="112"/>
      <c r="HCZ68" s="112"/>
      <c r="HDA68" s="112"/>
      <c r="HDB68" s="112"/>
      <c r="HDC68" s="112"/>
      <c r="HDD68" s="112"/>
      <c r="HDE68" s="112"/>
      <c r="HDF68" s="112"/>
      <c r="HDG68" s="112"/>
      <c r="HDH68" s="112"/>
      <c r="HDI68" s="112"/>
      <c r="HDJ68" s="112"/>
      <c r="HDK68" s="112"/>
      <c r="HDL68" s="112"/>
      <c r="HDM68" s="112"/>
      <c r="HDN68" s="112"/>
      <c r="HDO68" s="112"/>
      <c r="HDP68" s="112"/>
      <c r="HDQ68" s="112"/>
      <c r="HDR68" s="112"/>
      <c r="HDS68" s="112"/>
      <c r="HDT68" s="112"/>
      <c r="HDU68" s="112"/>
      <c r="HDV68" s="112"/>
      <c r="HDW68" s="112"/>
      <c r="HDX68" s="112"/>
      <c r="HDY68" s="112"/>
      <c r="HDZ68" s="112"/>
      <c r="HEA68" s="112"/>
      <c r="HEB68" s="112"/>
      <c r="HEC68" s="112"/>
      <c r="HED68" s="112"/>
      <c r="HEE68" s="112"/>
      <c r="HEF68" s="112"/>
      <c r="HEG68" s="112"/>
      <c r="HEH68" s="112"/>
      <c r="HEI68" s="112"/>
      <c r="HEJ68" s="112"/>
      <c r="HEK68" s="112"/>
      <c r="HEL68" s="112"/>
      <c r="HEM68" s="112"/>
      <c r="HEN68" s="112"/>
      <c r="HEO68" s="112"/>
      <c r="HEP68" s="112"/>
      <c r="HEQ68" s="112"/>
      <c r="HER68" s="112"/>
      <c r="HES68" s="112"/>
      <c r="HET68" s="112"/>
      <c r="HEU68" s="112"/>
      <c r="HEV68" s="112"/>
      <c r="HEW68" s="112"/>
      <c r="HEX68" s="112"/>
      <c r="HEY68" s="112"/>
      <c r="HEZ68" s="112"/>
      <c r="HFA68" s="112"/>
      <c r="HFB68" s="112"/>
      <c r="HFC68" s="112"/>
      <c r="HFD68" s="112"/>
      <c r="HFE68" s="112"/>
      <c r="HFF68" s="112"/>
      <c r="HFG68" s="112"/>
      <c r="HFH68" s="112"/>
      <c r="HFI68" s="112"/>
      <c r="HFJ68" s="112"/>
      <c r="HFK68" s="112"/>
      <c r="HFL68" s="112"/>
      <c r="HFM68" s="112"/>
      <c r="HFN68" s="112"/>
      <c r="HFO68" s="112"/>
      <c r="HFP68" s="112"/>
      <c r="HFQ68" s="112"/>
      <c r="HFR68" s="112"/>
      <c r="HFS68" s="112"/>
      <c r="HFT68" s="112"/>
      <c r="HFU68" s="112"/>
      <c r="HFV68" s="112"/>
      <c r="HFW68" s="112"/>
      <c r="HFX68" s="112"/>
      <c r="HFY68" s="112"/>
      <c r="HFZ68" s="112"/>
      <c r="HGA68" s="112"/>
      <c r="HGB68" s="112"/>
      <c r="HGC68" s="112"/>
      <c r="HGD68" s="112"/>
      <c r="HGE68" s="112"/>
      <c r="HGF68" s="112"/>
      <c r="HGG68" s="112"/>
      <c r="HGH68" s="112"/>
      <c r="HGI68" s="112"/>
      <c r="HGJ68" s="112"/>
      <c r="HGK68" s="112"/>
      <c r="HGL68" s="112"/>
      <c r="HGM68" s="112"/>
      <c r="HGN68" s="112"/>
      <c r="HGO68" s="112"/>
      <c r="HGP68" s="112"/>
      <c r="HGQ68" s="112"/>
      <c r="HGR68" s="112"/>
      <c r="HGS68" s="112"/>
      <c r="HGT68" s="112"/>
      <c r="HGU68" s="112"/>
      <c r="HGV68" s="112"/>
      <c r="HGW68" s="112"/>
      <c r="HGX68" s="112"/>
      <c r="HGY68" s="112"/>
      <c r="HGZ68" s="112"/>
      <c r="HHA68" s="112"/>
      <c r="HHB68" s="112"/>
      <c r="HHC68" s="112"/>
      <c r="HHD68" s="112"/>
      <c r="HHE68" s="112"/>
      <c r="HHF68" s="112"/>
      <c r="HHG68" s="112"/>
      <c r="HHH68" s="112"/>
      <c r="HHI68" s="112"/>
      <c r="HHJ68" s="112"/>
      <c r="HHK68" s="112"/>
      <c r="HHL68" s="112"/>
      <c r="HHM68" s="112"/>
      <c r="HHN68" s="112"/>
      <c r="HHO68" s="112"/>
      <c r="HHP68" s="112"/>
      <c r="HHQ68" s="112"/>
      <c r="HHR68" s="112"/>
      <c r="HHS68" s="112"/>
      <c r="HHT68" s="112"/>
      <c r="HHU68" s="112"/>
      <c r="HHV68" s="112"/>
      <c r="HHW68" s="112"/>
      <c r="HHX68" s="112"/>
      <c r="HHY68" s="112"/>
      <c r="HHZ68" s="112"/>
      <c r="HIA68" s="112"/>
      <c r="HIB68" s="112"/>
      <c r="HIC68" s="112"/>
      <c r="HID68" s="112"/>
      <c r="HIE68" s="112"/>
      <c r="HIF68" s="112"/>
      <c r="HIG68" s="112"/>
      <c r="HIH68" s="112"/>
      <c r="HII68" s="112"/>
      <c r="HIJ68" s="112"/>
      <c r="HIK68" s="112"/>
      <c r="HIL68" s="112"/>
      <c r="HIM68" s="112"/>
      <c r="HIN68" s="112"/>
      <c r="HIO68" s="112"/>
      <c r="HIP68" s="112"/>
      <c r="HIQ68" s="112"/>
      <c r="HIR68" s="112"/>
      <c r="HIS68" s="112"/>
      <c r="HIT68" s="112"/>
      <c r="HIU68" s="112"/>
      <c r="HIV68" s="112"/>
      <c r="HIW68" s="112"/>
      <c r="HIX68" s="112"/>
      <c r="HIY68" s="112"/>
      <c r="HIZ68" s="112"/>
      <c r="HJA68" s="112"/>
      <c r="HJB68" s="112"/>
      <c r="HJC68" s="112"/>
      <c r="HJD68" s="112"/>
      <c r="HJE68" s="112"/>
      <c r="HJF68" s="112"/>
      <c r="HJG68" s="112"/>
      <c r="HJH68" s="112"/>
      <c r="HJI68" s="112"/>
      <c r="HJJ68" s="112"/>
      <c r="HJK68" s="112"/>
      <c r="HJL68" s="112"/>
      <c r="HJM68" s="112"/>
      <c r="HJN68" s="112"/>
      <c r="HJO68" s="112"/>
      <c r="HJP68" s="112"/>
      <c r="HJQ68" s="112"/>
      <c r="HJR68" s="112"/>
      <c r="HJS68" s="112"/>
      <c r="HJT68" s="112"/>
      <c r="HJU68" s="112"/>
      <c r="HJV68" s="112"/>
      <c r="HJW68" s="112"/>
      <c r="HJX68" s="112"/>
      <c r="HJY68" s="112"/>
      <c r="HJZ68" s="112"/>
      <c r="HKA68" s="112"/>
      <c r="HKB68" s="112"/>
      <c r="HKC68" s="112"/>
      <c r="HKD68" s="112"/>
      <c r="HKE68" s="112"/>
      <c r="HKF68" s="112"/>
      <c r="HKG68" s="112"/>
      <c r="HKH68" s="112"/>
      <c r="HKI68" s="112"/>
      <c r="HKJ68" s="112"/>
      <c r="HKK68" s="112"/>
      <c r="HKL68" s="112"/>
      <c r="HKM68" s="112"/>
      <c r="HKN68" s="112"/>
      <c r="HKO68" s="112"/>
      <c r="HKP68" s="112"/>
      <c r="HKQ68" s="112"/>
      <c r="HKR68" s="112"/>
      <c r="HKS68" s="112"/>
      <c r="HKT68" s="112"/>
      <c r="HKU68" s="112"/>
      <c r="HKV68" s="112"/>
      <c r="HKW68" s="112"/>
      <c r="HKX68" s="112"/>
      <c r="HKY68" s="112"/>
      <c r="HKZ68" s="112"/>
      <c r="HLA68" s="112"/>
      <c r="HLB68" s="112"/>
      <c r="HLC68" s="112"/>
      <c r="HLD68" s="112"/>
      <c r="HLE68" s="112"/>
      <c r="HLF68" s="112"/>
      <c r="HLG68" s="112"/>
      <c r="HLH68" s="112"/>
      <c r="HLI68" s="112"/>
      <c r="HLJ68" s="112"/>
      <c r="HLK68" s="112"/>
      <c r="HLL68" s="112"/>
      <c r="HLM68" s="112"/>
      <c r="HLN68" s="112"/>
      <c r="HLO68" s="112"/>
      <c r="HLP68" s="112"/>
      <c r="HLQ68" s="112"/>
      <c r="HLR68" s="112"/>
      <c r="HLS68" s="112"/>
      <c r="HLT68" s="112"/>
      <c r="HLU68" s="112"/>
      <c r="HLV68" s="112"/>
      <c r="HLW68" s="112"/>
      <c r="HLX68" s="112"/>
      <c r="HLY68" s="112"/>
      <c r="HLZ68" s="112"/>
      <c r="HMA68" s="112"/>
      <c r="HMB68" s="112"/>
      <c r="HMC68" s="112"/>
      <c r="HMD68" s="112"/>
      <c r="HME68" s="112"/>
      <c r="HMF68" s="112"/>
      <c r="HMG68" s="112"/>
      <c r="HMH68" s="112"/>
      <c r="HMI68" s="112"/>
      <c r="HMJ68" s="112"/>
      <c r="HMK68" s="112"/>
      <c r="HML68" s="112"/>
      <c r="HMM68" s="112"/>
      <c r="HMN68" s="112"/>
      <c r="HMO68" s="112"/>
      <c r="HMP68" s="112"/>
      <c r="HMQ68" s="112"/>
      <c r="HMR68" s="112"/>
      <c r="HMS68" s="112"/>
      <c r="HMT68" s="112"/>
      <c r="HMU68" s="112"/>
      <c r="HMV68" s="112"/>
      <c r="HMW68" s="112"/>
      <c r="HMX68" s="112"/>
      <c r="HMY68" s="112"/>
      <c r="HMZ68" s="112"/>
      <c r="HNA68" s="112"/>
      <c r="HNB68" s="112"/>
      <c r="HNC68" s="112"/>
      <c r="HND68" s="112"/>
      <c r="HNE68" s="112"/>
      <c r="HNF68" s="112"/>
      <c r="HNG68" s="112"/>
      <c r="HNH68" s="112"/>
      <c r="HNI68" s="112"/>
      <c r="HNJ68" s="112"/>
      <c r="HNK68" s="112"/>
      <c r="HNL68" s="112"/>
      <c r="HNM68" s="112"/>
      <c r="HNN68" s="112"/>
      <c r="HNO68" s="112"/>
      <c r="HNP68" s="112"/>
      <c r="HNQ68" s="112"/>
      <c r="HNR68" s="112"/>
      <c r="HNS68" s="112"/>
      <c r="HNT68" s="112"/>
      <c r="HNU68" s="112"/>
      <c r="HNV68" s="112"/>
      <c r="HNW68" s="112"/>
      <c r="HNX68" s="112"/>
      <c r="HNY68" s="112"/>
      <c r="HNZ68" s="112"/>
      <c r="HOA68" s="112"/>
      <c r="HOB68" s="112"/>
      <c r="HOC68" s="112"/>
      <c r="HOD68" s="112"/>
      <c r="HOE68" s="112"/>
      <c r="HOF68" s="112"/>
      <c r="HOG68" s="112"/>
      <c r="HOH68" s="112"/>
      <c r="HOI68" s="112"/>
      <c r="HOJ68" s="112"/>
      <c r="HOK68" s="112"/>
      <c r="HOL68" s="112"/>
      <c r="HOM68" s="112"/>
      <c r="HON68" s="112"/>
      <c r="HOO68" s="112"/>
      <c r="HOP68" s="112"/>
      <c r="HOQ68" s="112"/>
      <c r="HOR68" s="112"/>
      <c r="HOS68" s="112"/>
      <c r="HOT68" s="112"/>
      <c r="HOU68" s="112"/>
      <c r="HOV68" s="112"/>
      <c r="HOW68" s="112"/>
      <c r="HOX68" s="112"/>
      <c r="HOY68" s="112"/>
      <c r="HOZ68" s="112"/>
      <c r="HPA68" s="112"/>
      <c r="HPB68" s="112"/>
      <c r="HPC68" s="112"/>
      <c r="HPD68" s="112"/>
      <c r="HPE68" s="112"/>
      <c r="HPF68" s="112"/>
      <c r="HPG68" s="112"/>
      <c r="HPH68" s="112"/>
      <c r="HPI68" s="112"/>
      <c r="HPJ68" s="112"/>
      <c r="HPK68" s="112"/>
      <c r="HPL68" s="112"/>
      <c r="HPM68" s="112"/>
      <c r="HPN68" s="112"/>
      <c r="HPO68" s="112"/>
      <c r="HPP68" s="112"/>
      <c r="HPQ68" s="112"/>
      <c r="HPR68" s="112"/>
      <c r="HPS68" s="112"/>
      <c r="HPT68" s="112"/>
      <c r="HPU68" s="112"/>
      <c r="HPV68" s="112"/>
      <c r="HPW68" s="112"/>
      <c r="HPX68" s="112"/>
      <c r="HPY68" s="112"/>
      <c r="HPZ68" s="112"/>
      <c r="HQA68" s="112"/>
      <c r="HQB68" s="112"/>
      <c r="HQC68" s="112"/>
      <c r="HQD68" s="112"/>
      <c r="HQE68" s="112"/>
      <c r="HQF68" s="112"/>
      <c r="HQG68" s="112"/>
      <c r="HQH68" s="112"/>
      <c r="HQI68" s="112"/>
      <c r="HQJ68" s="112"/>
      <c r="HQK68" s="112"/>
      <c r="HQL68" s="112"/>
      <c r="HQM68" s="112"/>
      <c r="HQN68" s="112"/>
      <c r="HQO68" s="112"/>
      <c r="HQP68" s="112"/>
      <c r="HQQ68" s="112"/>
      <c r="HQR68" s="112"/>
      <c r="HQS68" s="112"/>
      <c r="HQT68" s="112"/>
      <c r="HQU68" s="112"/>
      <c r="HQV68" s="112"/>
      <c r="HQW68" s="112"/>
      <c r="HQX68" s="112"/>
      <c r="HQY68" s="112"/>
      <c r="HQZ68" s="112"/>
      <c r="HRA68" s="112"/>
      <c r="HRB68" s="112"/>
      <c r="HRC68" s="112"/>
      <c r="HRD68" s="112"/>
      <c r="HRE68" s="112"/>
      <c r="HRF68" s="112"/>
      <c r="HRG68" s="112"/>
      <c r="HRH68" s="112"/>
      <c r="HRI68" s="112"/>
      <c r="HRJ68" s="112"/>
      <c r="HRK68" s="112"/>
      <c r="HRL68" s="112"/>
      <c r="HRM68" s="112"/>
      <c r="HRN68" s="112"/>
      <c r="HRO68" s="112"/>
      <c r="HRP68" s="112"/>
      <c r="HRQ68" s="112"/>
      <c r="HRR68" s="112"/>
      <c r="HRS68" s="112"/>
      <c r="HRT68" s="112"/>
      <c r="HRU68" s="112"/>
      <c r="HRV68" s="112"/>
      <c r="HRW68" s="112"/>
      <c r="HRX68" s="112"/>
      <c r="HRY68" s="112"/>
      <c r="HRZ68" s="112"/>
      <c r="HSA68" s="112"/>
      <c r="HSB68" s="112"/>
      <c r="HSC68" s="112"/>
      <c r="HSD68" s="112"/>
      <c r="HSE68" s="112"/>
      <c r="HSF68" s="112"/>
      <c r="HSG68" s="112"/>
      <c r="HSH68" s="112"/>
      <c r="HSI68" s="112"/>
      <c r="HSJ68" s="112"/>
      <c r="HSK68" s="112"/>
      <c r="HSL68" s="112"/>
      <c r="HSM68" s="112"/>
      <c r="HSN68" s="112"/>
      <c r="HSO68" s="112"/>
      <c r="HSP68" s="112"/>
      <c r="HSQ68" s="112"/>
      <c r="HSR68" s="112"/>
      <c r="HSS68" s="112"/>
      <c r="HST68" s="112"/>
      <c r="HSU68" s="112"/>
      <c r="HSV68" s="112"/>
      <c r="HSW68" s="112"/>
      <c r="HSX68" s="112"/>
      <c r="HSY68" s="112"/>
      <c r="HSZ68" s="112"/>
      <c r="HTA68" s="112"/>
      <c r="HTB68" s="112"/>
      <c r="HTC68" s="112"/>
      <c r="HTD68" s="112"/>
      <c r="HTE68" s="112"/>
      <c r="HTF68" s="112"/>
      <c r="HTG68" s="112"/>
      <c r="HTH68" s="112"/>
      <c r="HTI68" s="112"/>
      <c r="HTJ68" s="112"/>
      <c r="HTK68" s="112"/>
      <c r="HTL68" s="112"/>
      <c r="HTM68" s="112"/>
      <c r="HTN68" s="112"/>
    </row>
    <row r="69" spans="1:5942" s="111" customFormat="1" ht="9.9499999999999993" hidden="1" customHeight="1" x14ac:dyDescent="0.25">
      <c r="A69" s="387" t="s">
        <v>136</v>
      </c>
      <c r="B69" s="384">
        <f>SUM(B70,B82,B92,B101,B109,B112)</f>
        <v>405</v>
      </c>
      <c r="C69" s="384">
        <f>SUM(C70,C82,C92,C101,C109,C112)</f>
        <v>45</v>
      </c>
      <c r="D69" s="384">
        <f t="shared" si="41"/>
        <v>450</v>
      </c>
      <c r="E69" s="384">
        <f>SUM(E70,E82,E92,E101,E109,E112)</f>
        <v>22</v>
      </c>
      <c r="F69" s="384">
        <f>SUM(F70,F82,F92,F101,F109,F112)</f>
        <v>1</v>
      </c>
      <c r="G69" s="384">
        <f t="shared" si="42"/>
        <v>23</v>
      </c>
      <c r="H69" s="376">
        <f t="shared" si="231"/>
        <v>5.4320987654320987E-2</v>
      </c>
      <c r="I69" s="376">
        <f t="shared" si="140"/>
        <v>2.2222222222222223E-2</v>
      </c>
      <c r="J69" s="376">
        <f t="shared" si="141"/>
        <v>5.1111111111111114E-2</v>
      </c>
      <c r="K69" s="384">
        <f>SUM(K70,K82,K92,K101,K109,K112)</f>
        <v>264</v>
      </c>
      <c r="L69" s="384">
        <f>SUM(L70,L82,L92,L101,L109,L112)</f>
        <v>65</v>
      </c>
      <c r="M69" s="384">
        <f t="shared" ref="M69:M131" si="239">SUM(K69:L69)</f>
        <v>329</v>
      </c>
      <c r="N69" s="384">
        <f>SUM(N70,N82,N92,N101,N109,N112)</f>
        <v>4</v>
      </c>
      <c r="O69" s="384">
        <f>SUM(O70,O82,O92,O101,O109,O112)</f>
        <v>1</v>
      </c>
      <c r="P69" s="384">
        <f t="shared" ref="P69:P131" si="240">SUM(N69:O69)</f>
        <v>5</v>
      </c>
      <c r="Q69" s="376">
        <f t="shared" si="142"/>
        <v>1.5151515151515152E-2</v>
      </c>
      <c r="R69" s="376">
        <f t="shared" si="143"/>
        <v>1.5384615384615385E-2</v>
      </c>
      <c r="S69" s="376">
        <f t="shared" si="144"/>
        <v>1.5197568389057751E-2</v>
      </c>
      <c r="T69" s="384">
        <f>SUM(T70,T82,T92,T101,T109,T112)</f>
        <v>0</v>
      </c>
      <c r="U69" s="384">
        <f>SUM(U70,U82,U92,U101,U109,U112)</f>
        <v>0</v>
      </c>
      <c r="V69" s="384">
        <f t="shared" ref="V69:V131" si="241">SUM(T69:U69)</f>
        <v>0</v>
      </c>
      <c r="W69" s="384">
        <f>SUM(W70,W82,W92,W101,W109,W112)</f>
        <v>0</v>
      </c>
      <c r="X69" s="384">
        <f>SUM(X70,X82,X92,X101,X109,X112)</f>
        <v>0</v>
      </c>
      <c r="Y69" s="384">
        <f t="shared" ref="Y69:Y131" si="242">SUM(W69:X69)</f>
        <v>0</v>
      </c>
      <c r="Z69" s="376" t="e">
        <f t="shared" si="145"/>
        <v>#DIV/0!</v>
      </c>
      <c r="AA69" s="376" t="e">
        <f t="shared" si="146"/>
        <v>#DIV/0!</v>
      </c>
      <c r="AB69" s="376" t="e">
        <f t="shared" si="147"/>
        <v>#DIV/0!</v>
      </c>
      <c r="AC69" s="384">
        <f>SUM(AC70,AC82,AC92,AC101,AC109,AC112)</f>
        <v>0</v>
      </c>
      <c r="AD69" s="384">
        <f>SUM(AD70,AD82,AD92,AD101,AD109,AD112)</f>
        <v>0</v>
      </c>
      <c r="AE69" s="384">
        <f t="shared" ref="AE69:AE131" si="243">SUM(AC69:AD69)</f>
        <v>0</v>
      </c>
      <c r="AF69" s="384">
        <f>SUM(AF70,AF82,AF92,AF101,AF109,AF112)</f>
        <v>0</v>
      </c>
      <c r="AG69" s="384">
        <f>SUM(AG70,AG82,AG92,AG101,AG109,AG112)</f>
        <v>0</v>
      </c>
      <c r="AH69" s="384">
        <f t="shared" ref="AH69:AH131" si="244">SUM(AF69:AG69)</f>
        <v>0</v>
      </c>
      <c r="AI69" s="376" t="e">
        <f t="shared" si="150"/>
        <v>#DIV/0!</v>
      </c>
      <c r="AJ69" s="376" t="e">
        <f t="shared" si="151"/>
        <v>#DIV/0!</v>
      </c>
      <c r="AK69" s="376" t="e">
        <f t="shared" si="152"/>
        <v>#DIV/0!</v>
      </c>
      <c r="AL69" s="384">
        <f>SUM(AL70,AL82,AL92,AL101,AL109,AL112)</f>
        <v>669</v>
      </c>
      <c r="AM69" s="384">
        <f>SUM(AM70,AM82,AM92,AM101,AM109,AM112)</f>
        <v>110</v>
      </c>
      <c r="AN69" s="384">
        <f t="shared" si="45"/>
        <v>779</v>
      </c>
      <c r="AO69" s="384">
        <f>SUM(AO70,AO82,AO92,AO101,AO109,AO112)</f>
        <v>26</v>
      </c>
      <c r="AP69" s="384">
        <f>SUM(AP70,AP82,AP92,AP101,AP109,AP112)</f>
        <v>2</v>
      </c>
      <c r="AQ69" s="384">
        <f t="shared" ref="AQ69:AQ71" si="245">SUM(AO69:AP69)</f>
        <v>28</v>
      </c>
      <c r="AR69" s="376">
        <f t="shared" si="238"/>
        <v>3.8863976083707022E-2</v>
      </c>
      <c r="AS69" s="376">
        <f t="shared" ref="AS69:AS127" si="246">AP69/AM69</f>
        <v>1.8181818181818181E-2</v>
      </c>
      <c r="AT69" s="376">
        <f t="shared" ref="AT69:AT127" si="247">AQ69/AN69</f>
        <v>3.5943517329910142E-2</v>
      </c>
      <c r="AU69" s="117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  <c r="IS69" s="112"/>
      <c r="IT69" s="112"/>
      <c r="IU69" s="112"/>
      <c r="IV69" s="112"/>
      <c r="IW69" s="112"/>
      <c r="IX69" s="112"/>
      <c r="IY69" s="112"/>
      <c r="IZ69" s="112"/>
      <c r="JA69" s="112"/>
      <c r="JB69" s="112"/>
      <c r="JC69" s="112"/>
      <c r="JD69" s="112"/>
      <c r="JE69" s="112"/>
      <c r="JF69" s="112"/>
      <c r="JG69" s="112"/>
      <c r="JH69" s="112"/>
      <c r="JI69" s="112"/>
      <c r="JJ69" s="112"/>
      <c r="JK69" s="112"/>
      <c r="JL69" s="112"/>
      <c r="JM69" s="112"/>
      <c r="JN69" s="112"/>
      <c r="JO69" s="112"/>
      <c r="JP69" s="112"/>
      <c r="JQ69" s="112"/>
      <c r="JR69" s="112"/>
      <c r="JS69" s="112"/>
      <c r="JT69" s="112"/>
      <c r="JU69" s="112"/>
      <c r="JV69" s="112"/>
      <c r="JW69" s="112"/>
      <c r="JX69" s="112"/>
      <c r="JY69" s="112"/>
      <c r="JZ69" s="112"/>
      <c r="KA69" s="112"/>
      <c r="KB69" s="112"/>
      <c r="KC69" s="112"/>
      <c r="KD69" s="112"/>
      <c r="KE69" s="112"/>
      <c r="KF69" s="112"/>
      <c r="KG69" s="112"/>
      <c r="KH69" s="112"/>
      <c r="KI69" s="112"/>
      <c r="KJ69" s="112"/>
      <c r="KK69" s="112"/>
      <c r="KL69" s="112"/>
      <c r="KM69" s="112"/>
      <c r="KN69" s="112"/>
      <c r="KO69" s="112"/>
      <c r="KP69" s="112"/>
      <c r="KQ69" s="112"/>
      <c r="KR69" s="112"/>
      <c r="KS69" s="112"/>
      <c r="KT69" s="112"/>
      <c r="KU69" s="112"/>
      <c r="KV69" s="112"/>
      <c r="KW69" s="112"/>
      <c r="KX69" s="112"/>
      <c r="KY69" s="112"/>
      <c r="KZ69" s="112"/>
      <c r="LA69" s="112"/>
      <c r="LB69" s="112"/>
      <c r="LC69" s="112"/>
      <c r="LD69" s="112"/>
      <c r="LE69" s="112"/>
      <c r="LF69" s="112"/>
      <c r="LG69" s="112"/>
      <c r="LH69" s="112"/>
      <c r="LI69" s="112"/>
      <c r="LJ69" s="112"/>
      <c r="LK69" s="112"/>
      <c r="LL69" s="112"/>
      <c r="LM69" s="112"/>
      <c r="LN69" s="112"/>
      <c r="LO69" s="112"/>
      <c r="LP69" s="112"/>
      <c r="LQ69" s="112"/>
      <c r="LR69" s="112"/>
      <c r="LS69" s="112"/>
      <c r="LT69" s="112"/>
      <c r="LU69" s="112"/>
      <c r="LV69" s="112"/>
      <c r="LW69" s="112"/>
      <c r="LX69" s="112"/>
      <c r="LY69" s="112"/>
      <c r="LZ69" s="112"/>
      <c r="MA69" s="112"/>
      <c r="MB69" s="112"/>
      <c r="MC69" s="112"/>
      <c r="MD69" s="112"/>
      <c r="ME69" s="112"/>
      <c r="MF69" s="112"/>
      <c r="MG69" s="112"/>
      <c r="MH69" s="112"/>
      <c r="MI69" s="112"/>
      <c r="MJ69" s="112"/>
      <c r="MK69" s="112"/>
      <c r="ML69" s="112"/>
      <c r="MM69" s="112"/>
      <c r="MN69" s="112"/>
      <c r="MO69" s="112"/>
      <c r="MP69" s="112"/>
      <c r="MQ69" s="112"/>
      <c r="MR69" s="112"/>
      <c r="MS69" s="112"/>
      <c r="MT69" s="112"/>
      <c r="MU69" s="112"/>
      <c r="MV69" s="112"/>
      <c r="MW69" s="112"/>
      <c r="MX69" s="112"/>
      <c r="MY69" s="112"/>
      <c r="MZ69" s="112"/>
      <c r="NA69" s="112"/>
      <c r="NB69" s="112"/>
      <c r="NC69" s="112"/>
      <c r="ND69" s="112"/>
      <c r="NE69" s="112"/>
      <c r="NF69" s="112"/>
      <c r="NG69" s="112"/>
      <c r="NH69" s="112"/>
      <c r="NI69" s="112"/>
      <c r="NJ69" s="112"/>
      <c r="NK69" s="112"/>
      <c r="NL69" s="112"/>
      <c r="NM69" s="112"/>
      <c r="NN69" s="112"/>
      <c r="NO69" s="112"/>
      <c r="NP69" s="112"/>
      <c r="NQ69" s="112"/>
      <c r="NR69" s="112"/>
      <c r="NS69" s="112"/>
      <c r="NT69" s="112"/>
      <c r="NU69" s="112"/>
      <c r="NV69" s="112"/>
      <c r="NW69" s="112"/>
      <c r="NX69" s="112"/>
      <c r="NY69" s="112"/>
      <c r="NZ69" s="112"/>
      <c r="OA69" s="112"/>
      <c r="OB69" s="112"/>
      <c r="OC69" s="112"/>
      <c r="OD69" s="112"/>
      <c r="OE69" s="112"/>
      <c r="OF69" s="112"/>
      <c r="OG69" s="112"/>
      <c r="OH69" s="112"/>
      <c r="OI69" s="112"/>
      <c r="OJ69" s="112"/>
      <c r="OK69" s="112"/>
      <c r="OL69" s="112"/>
      <c r="OM69" s="112"/>
      <c r="ON69" s="112"/>
      <c r="OO69" s="112"/>
      <c r="OP69" s="112"/>
      <c r="OQ69" s="112"/>
      <c r="OR69" s="112"/>
      <c r="OS69" s="112"/>
      <c r="OT69" s="112"/>
      <c r="OU69" s="112"/>
      <c r="OV69" s="112"/>
      <c r="OW69" s="112"/>
      <c r="OX69" s="112"/>
      <c r="OY69" s="112"/>
      <c r="OZ69" s="112"/>
      <c r="PA69" s="112"/>
      <c r="PB69" s="112"/>
      <c r="PC69" s="112"/>
      <c r="PD69" s="112"/>
      <c r="PE69" s="112"/>
      <c r="PF69" s="112"/>
      <c r="PG69" s="112"/>
      <c r="PH69" s="112"/>
      <c r="PI69" s="112"/>
      <c r="PJ69" s="112"/>
      <c r="PK69" s="112"/>
      <c r="PL69" s="112"/>
      <c r="PM69" s="112"/>
      <c r="PN69" s="112"/>
      <c r="PO69" s="112"/>
      <c r="PP69" s="112"/>
      <c r="PQ69" s="112"/>
      <c r="PR69" s="112"/>
      <c r="PS69" s="112"/>
      <c r="PT69" s="112"/>
      <c r="PU69" s="112"/>
      <c r="PV69" s="112"/>
      <c r="PW69" s="112"/>
      <c r="PX69" s="112"/>
      <c r="PY69" s="112"/>
      <c r="PZ69" s="112"/>
      <c r="QA69" s="112"/>
      <c r="QB69" s="112"/>
      <c r="QC69" s="112"/>
      <c r="QD69" s="112"/>
      <c r="QE69" s="112"/>
      <c r="QF69" s="112"/>
      <c r="QG69" s="112"/>
      <c r="QH69" s="112"/>
      <c r="QI69" s="112"/>
      <c r="QJ69" s="112"/>
      <c r="QK69" s="112"/>
      <c r="QL69" s="112"/>
      <c r="QM69" s="112"/>
      <c r="QN69" s="112"/>
      <c r="QO69" s="112"/>
      <c r="QP69" s="112"/>
      <c r="QQ69" s="112"/>
      <c r="QR69" s="112"/>
      <c r="QS69" s="112"/>
      <c r="QT69" s="112"/>
      <c r="QU69" s="112"/>
      <c r="QV69" s="112"/>
      <c r="QW69" s="112"/>
      <c r="QX69" s="112"/>
      <c r="QY69" s="112"/>
      <c r="QZ69" s="112"/>
      <c r="RA69" s="112"/>
      <c r="RB69" s="112"/>
      <c r="RC69" s="112"/>
      <c r="RD69" s="112"/>
      <c r="RE69" s="112"/>
      <c r="RF69" s="112"/>
      <c r="RG69" s="112"/>
      <c r="RH69" s="112"/>
      <c r="RI69" s="112"/>
      <c r="RJ69" s="112"/>
      <c r="RK69" s="112"/>
      <c r="RL69" s="112"/>
      <c r="RM69" s="112"/>
      <c r="RN69" s="112"/>
      <c r="RO69" s="112"/>
      <c r="RP69" s="112"/>
      <c r="RQ69" s="112"/>
      <c r="RR69" s="112"/>
      <c r="RS69" s="112"/>
      <c r="RT69" s="112"/>
      <c r="RU69" s="112"/>
      <c r="RV69" s="112"/>
      <c r="RW69" s="112"/>
      <c r="RX69" s="112"/>
      <c r="RY69" s="112"/>
      <c r="RZ69" s="112"/>
      <c r="SA69" s="112"/>
      <c r="SB69" s="112"/>
      <c r="SC69" s="112"/>
      <c r="SD69" s="112"/>
      <c r="SE69" s="112"/>
      <c r="SF69" s="112"/>
      <c r="SG69" s="112"/>
      <c r="SH69" s="112"/>
      <c r="SI69" s="112"/>
      <c r="SJ69" s="112"/>
      <c r="SK69" s="112"/>
      <c r="SL69" s="112"/>
      <c r="SM69" s="112"/>
      <c r="SN69" s="112"/>
      <c r="SO69" s="112"/>
      <c r="SP69" s="112"/>
      <c r="SQ69" s="112"/>
      <c r="SR69" s="112"/>
      <c r="SS69" s="112"/>
      <c r="ST69" s="112"/>
      <c r="SU69" s="112"/>
      <c r="SV69" s="112"/>
      <c r="SW69" s="112"/>
      <c r="SX69" s="112"/>
      <c r="SY69" s="112"/>
      <c r="SZ69" s="112"/>
      <c r="TA69" s="112"/>
      <c r="TB69" s="112"/>
      <c r="TC69" s="112"/>
      <c r="TD69" s="112"/>
      <c r="TE69" s="112"/>
      <c r="TF69" s="112"/>
      <c r="TG69" s="112"/>
      <c r="TH69" s="112"/>
      <c r="TI69" s="112"/>
      <c r="TJ69" s="112"/>
      <c r="TK69" s="112"/>
      <c r="TL69" s="112"/>
      <c r="TM69" s="112"/>
      <c r="TN69" s="112"/>
      <c r="TO69" s="112"/>
      <c r="TP69" s="112"/>
      <c r="TQ69" s="112"/>
      <c r="TR69" s="112"/>
      <c r="TS69" s="112"/>
      <c r="TT69" s="112"/>
      <c r="TU69" s="112"/>
      <c r="TV69" s="112"/>
      <c r="TW69" s="112"/>
      <c r="TX69" s="112"/>
      <c r="TY69" s="112"/>
      <c r="TZ69" s="112"/>
      <c r="UA69" s="112"/>
      <c r="UB69" s="112"/>
      <c r="UC69" s="112"/>
      <c r="UD69" s="112"/>
      <c r="UE69" s="112"/>
      <c r="UF69" s="112"/>
      <c r="UG69" s="112"/>
      <c r="UH69" s="112"/>
      <c r="UI69" s="112"/>
      <c r="UJ69" s="112"/>
      <c r="UK69" s="112"/>
      <c r="UL69" s="112"/>
      <c r="UM69" s="112"/>
      <c r="UN69" s="112"/>
      <c r="UO69" s="112"/>
      <c r="UP69" s="112"/>
      <c r="UQ69" s="112"/>
      <c r="UR69" s="112"/>
      <c r="US69" s="112"/>
      <c r="UT69" s="112"/>
      <c r="UU69" s="112"/>
      <c r="UV69" s="112"/>
      <c r="UW69" s="112"/>
      <c r="UX69" s="112"/>
      <c r="UY69" s="112"/>
      <c r="UZ69" s="112"/>
      <c r="VA69" s="112"/>
      <c r="VB69" s="112"/>
      <c r="VC69" s="112"/>
      <c r="VD69" s="112"/>
      <c r="VE69" s="112"/>
      <c r="VF69" s="112"/>
      <c r="VG69" s="112"/>
      <c r="VH69" s="112"/>
      <c r="VI69" s="112"/>
      <c r="VJ69" s="112"/>
      <c r="VK69" s="112"/>
      <c r="VL69" s="112"/>
      <c r="VM69" s="112"/>
      <c r="VN69" s="112"/>
      <c r="VO69" s="112"/>
      <c r="VP69" s="112"/>
      <c r="VQ69" s="112"/>
      <c r="VR69" s="112"/>
      <c r="VS69" s="112"/>
      <c r="VT69" s="112"/>
      <c r="VU69" s="112"/>
      <c r="VV69" s="112"/>
      <c r="VW69" s="112"/>
      <c r="VX69" s="112"/>
      <c r="VY69" s="112"/>
      <c r="VZ69" s="112"/>
      <c r="WA69" s="112"/>
      <c r="WB69" s="112"/>
      <c r="WC69" s="112"/>
      <c r="WD69" s="112"/>
      <c r="WE69" s="112"/>
      <c r="WF69" s="112"/>
      <c r="WG69" s="112"/>
      <c r="WH69" s="112"/>
      <c r="WI69" s="112"/>
      <c r="WJ69" s="112"/>
      <c r="WK69" s="112"/>
      <c r="WL69" s="112"/>
      <c r="WM69" s="112"/>
      <c r="WN69" s="112"/>
      <c r="WO69" s="112"/>
      <c r="WP69" s="112"/>
      <c r="WQ69" s="112"/>
      <c r="WR69" s="112"/>
      <c r="WS69" s="112"/>
      <c r="WT69" s="112"/>
      <c r="WU69" s="112"/>
      <c r="WV69" s="112"/>
      <c r="WW69" s="112"/>
      <c r="WX69" s="112"/>
      <c r="WY69" s="112"/>
      <c r="WZ69" s="112"/>
      <c r="XA69" s="112"/>
      <c r="XB69" s="112"/>
      <c r="XC69" s="112"/>
      <c r="XD69" s="112"/>
      <c r="XE69" s="112"/>
      <c r="XF69" s="112"/>
      <c r="XG69" s="112"/>
      <c r="XH69" s="112"/>
      <c r="XI69" s="112"/>
      <c r="XJ69" s="112"/>
      <c r="XK69" s="112"/>
      <c r="XL69" s="112"/>
      <c r="XM69" s="112"/>
      <c r="XN69" s="112"/>
      <c r="XO69" s="112"/>
      <c r="XP69" s="112"/>
      <c r="XQ69" s="112"/>
      <c r="XR69" s="112"/>
      <c r="XS69" s="112"/>
      <c r="XT69" s="112"/>
      <c r="XU69" s="112"/>
      <c r="XV69" s="112"/>
      <c r="XW69" s="112"/>
      <c r="XX69" s="112"/>
      <c r="XY69" s="112"/>
      <c r="XZ69" s="112"/>
      <c r="YA69" s="112"/>
      <c r="YB69" s="112"/>
      <c r="YC69" s="112"/>
      <c r="YD69" s="112"/>
      <c r="YE69" s="112"/>
      <c r="YF69" s="112"/>
      <c r="YG69" s="112"/>
      <c r="YH69" s="112"/>
      <c r="YI69" s="112"/>
      <c r="YJ69" s="112"/>
      <c r="YK69" s="112"/>
      <c r="YL69" s="112"/>
      <c r="YM69" s="112"/>
      <c r="YN69" s="112"/>
      <c r="YO69" s="112"/>
      <c r="YP69" s="112"/>
      <c r="YQ69" s="112"/>
      <c r="YR69" s="112"/>
      <c r="YS69" s="112"/>
      <c r="YT69" s="112"/>
      <c r="YU69" s="112"/>
      <c r="YV69" s="112"/>
      <c r="YW69" s="112"/>
      <c r="YX69" s="112"/>
      <c r="YY69" s="112"/>
      <c r="YZ69" s="112"/>
      <c r="ZA69" s="112"/>
      <c r="ZB69" s="112"/>
      <c r="ZC69" s="112"/>
      <c r="ZD69" s="112"/>
      <c r="ZE69" s="112"/>
      <c r="ZF69" s="112"/>
      <c r="ZG69" s="112"/>
      <c r="ZH69" s="112"/>
      <c r="ZI69" s="112"/>
      <c r="ZJ69" s="112"/>
      <c r="ZK69" s="112"/>
      <c r="ZL69" s="112"/>
      <c r="ZM69" s="112"/>
      <c r="ZN69" s="112"/>
      <c r="ZO69" s="112"/>
      <c r="ZP69" s="112"/>
      <c r="ZQ69" s="112"/>
      <c r="ZR69" s="112"/>
      <c r="ZS69" s="112"/>
      <c r="ZT69" s="112"/>
      <c r="ZU69" s="112"/>
      <c r="ZV69" s="112"/>
      <c r="ZW69" s="112"/>
      <c r="ZX69" s="112"/>
      <c r="ZY69" s="112"/>
      <c r="ZZ69" s="112"/>
      <c r="AAA69" s="112"/>
      <c r="AAB69" s="112"/>
      <c r="AAC69" s="112"/>
      <c r="AAD69" s="112"/>
      <c r="AAE69" s="112"/>
      <c r="AAF69" s="112"/>
      <c r="AAG69" s="112"/>
      <c r="AAH69" s="112"/>
      <c r="AAI69" s="112"/>
      <c r="AAJ69" s="112"/>
      <c r="AAK69" s="112"/>
      <c r="AAL69" s="112"/>
      <c r="AAM69" s="112"/>
      <c r="AAN69" s="112"/>
      <c r="AAO69" s="112"/>
      <c r="AAP69" s="112"/>
      <c r="AAQ69" s="112"/>
      <c r="AAR69" s="112"/>
      <c r="AAS69" s="112"/>
      <c r="AAT69" s="112"/>
      <c r="AAU69" s="112"/>
      <c r="AAV69" s="112"/>
      <c r="AAW69" s="112"/>
      <c r="AAX69" s="112"/>
      <c r="AAY69" s="112"/>
      <c r="AAZ69" s="112"/>
      <c r="ABA69" s="112"/>
      <c r="ABB69" s="112"/>
      <c r="ABC69" s="112"/>
      <c r="ABD69" s="112"/>
      <c r="ABE69" s="112"/>
      <c r="ABF69" s="112"/>
      <c r="ABG69" s="112"/>
      <c r="ABH69" s="112"/>
      <c r="ABI69" s="112"/>
      <c r="ABJ69" s="112"/>
      <c r="ABK69" s="112"/>
      <c r="ABL69" s="112"/>
      <c r="ABM69" s="112"/>
      <c r="ABN69" s="112"/>
      <c r="ABO69" s="112"/>
      <c r="ABP69" s="112"/>
      <c r="ABQ69" s="112"/>
      <c r="ABR69" s="112"/>
      <c r="ABS69" s="112"/>
      <c r="ABT69" s="112"/>
      <c r="ABU69" s="112"/>
      <c r="ABV69" s="112"/>
      <c r="ABW69" s="112"/>
      <c r="ABX69" s="112"/>
      <c r="ABY69" s="112"/>
      <c r="ABZ69" s="112"/>
      <c r="ACA69" s="112"/>
      <c r="ACB69" s="112"/>
      <c r="ACC69" s="112"/>
      <c r="ACD69" s="112"/>
      <c r="ACE69" s="112"/>
      <c r="ACF69" s="112"/>
      <c r="ACG69" s="112"/>
      <c r="ACH69" s="112"/>
      <c r="ACI69" s="112"/>
      <c r="ACJ69" s="112"/>
      <c r="ACK69" s="112"/>
      <c r="ACL69" s="112"/>
      <c r="ACM69" s="112"/>
      <c r="ACN69" s="112"/>
      <c r="ACO69" s="112"/>
      <c r="ACP69" s="112"/>
      <c r="ACQ69" s="112"/>
      <c r="ACR69" s="112"/>
      <c r="ACS69" s="112"/>
      <c r="ACT69" s="112"/>
      <c r="ACU69" s="112"/>
      <c r="ACV69" s="112"/>
      <c r="ACW69" s="112"/>
      <c r="ACX69" s="112"/>
      <c r="ACY69" s="112"/>
      <c r="ACZ69" s="112"/>
      <c r="ADA69" s="112"/>
      <c r="ADB69" s="112"/>
      <c r="ADC69" s="112"/>
      <c r="ADD69" s="112"/>
      <c r="ADE69" s="112"/>
      <c r="ADF69" s="112"/>
      <c r="ADG69" s="112"/>
      <c r="ADH69" s="112"/>
      <c r="ADI69" s="112"/>
      <c r="ADJ69" s="112"/>
      <c r="ADK69" s="112"/>
      <c r="ADL69" s="112"/>
      <c r="ADM69" s="112"/>
      <c r="ADN69" s="112"/>
      <c r="ADO69" s="112"/>
      <c r="ADP69" s="112"/>
      <c r="ADQ69" s="112"/>
      <c r="ADR69" s="112"/>
      <c r="ADS69" s="112"/>
      <c r="ADT69" s="112"/>
      <c r="ADU69" s="112"/>
      <c r="ADV69" s="112"/>
      <c r="ADW69" s="112"/>
      <c r="ADX69" s="112"/>
      <c r="ADY69" s="112"/>
      <c r="ADZ69" s="112"/>
      <c r="AEA69" s="112"/>
      <c r="AEB69" s="112"/>
      <c r="AEC69" s="112"/>
      <c r="AED69" s="112"/>
      <c r="AEE69" s="112"/>
      <c r="AEF69" s="112"/>
      <c r="AEG69" s="112"/>
      <c r="AEH69" s="112"/>
      <c r="AEI69" s="112"/>
      <c r="AEJ69" s="112"/>
      <c r="AEK69" s="112"/>
      <c r="AEL69" s="112"/>
      <c r="AEM69" s="112"/>
      <c r="AEN69" s="112"/>
      <c r="AEO69" s="112"/>
      <c r="AEP69" s="112"/>
      <c r="AEQ69" s="112"/>
      <c r="AER69" s="112"/>
      <c r="AES69" s="112"/>
      <c r="AET69" s="112"/>
      <c r="AEU69" s="112"/>
      <c r="AEV69" s="112"/>
      <c r="AEW69" s="112"/>
      <c r="AEX69" s="112"/>
      <c r="AEY69" s="112"/>
      <c r="AEZ69" s="112"/>
      <c r="AFA69" s="112"/>
      <c r="AFB69" s="112"/>
      <c r="AFC69" s="112"/>
      <c r="AFD69" s="112"/>
      <c r="AFE69" s="112"/>
      <c r="AFF69" s="112"/>
      <c r="AFG69" s="112"/>
      <c r="AFH69" s="112"/>
      <c r="AFI69" s="112"/>
      <c r="AFJ69" s="112"/>
      <c r="AFK69" s="112"/>
      <c r="AFL69" s="112"/>
      <c r="AFM69" s="112"/>
      <c r="AFN69" s="112"/>
      <c r="AFO69" s="112"/>
      <c r="AFP69" s="112"/>
      <c r="AFQ69" s="112"/>
      <c r="AFR69" s="112"/>
      <c r="AFS69" s="112"/>
      <c r="AFT69" s="112"/>
      <c r="AFU69" s="112"/>
      <c r="AFV69" s="112"/>
      <c r="AFW69" s="112"/>
      <c r="AFX69" s="112"/>
      <c r="AFY69" s="112"/>
      <c r="AFZ69" s="112"/>
      <c r="AGA69" s="112"/>
      <c r="AGB69" s="112"/>
      <c r="AGC69" s="112"/>
      <c r="AGD69" s="112"/>
      <c r="AGE69" s="112"/>
      <c r="AGF69" s="112"/>
      <c r="AGG69" s="112"/>
      <c r="AGH69" s="112"/>
      <c r="AGI69" s="112"/>
      <c r="AGJ69" s="112"/>
      <c r="AGK69" s="112"/>
      <c r="AGL69" s="112"/>
      <c r="AGM69" s="112"/>
      <c r="AGN69" s="112"/>
      <c r="AGO69" s="112"/>
      <c r="AGP69" s="112"/>
      <c r="AGQ69" s="112"/>
      <c r="AGR69" s="112"/>
      <c r="AGS69" s="112"/>
      <c r="AGT69" s="112"/>
      <c r="AGU69" s="112"/>
      <c r="AGV69" s="112"/>
      <c r="AGW69" s="112"/>
      <c r="AGX69" s="112"/>
      <c r="AGY69" s="112"/>
      <c r="AGZ69" s="112"/>
      <c r="AHA69" s="112"/>
      <c r="AHB69" s="112"/>
      <c r="AHC69" s="112"/>
      <c r="AHD69" s="112"/>
      <c r="AHE69" s="112"/>
      <c r="AHF69" s="112"/>
      <c r="AHG69" s="112"/>
      <c r="AHH69" s="112"/>
      <c r="AHI69" s="112"/>
      <c r="AHJ69" s="112"/>
      <c r="AHK69" s="112"/>
      <c r="AHL69" s="112"/>
      <c r="AHM69" s="112"/>
      <c r="AHN69" s="112"/>
      <c r="AHO69" s="112"/>
      <c r="AHP69" s="112"/>
      <c r="AHQ69" s="112"/>
      <c r="AHR69" s="112"/>
      <c r="AHS69" s="112"/>
      <c r="AHT69" s="112"/>
      <c r="AHU69" s="112"/>
      <c r="AHV69" s="112"/>
      <c r="AHW69" s="112"/>
      <c r="AHX69" s="112"/>
      <c r="AHY69" s="112"/>
      <c r="AHZ69" s="112"/>
      <c r="AIA69" s="112"/>
      <c r="AIB69" s="112"/>
      <c r="AIC69" s="112"/>
      <c r="AID69" s="112"/>
      <c r="AIE69" s="112"/>
      <c r="AIF69" s="112"/>
      <c r="AIG69" s="112"/>
      <c r="AIH69" s="112"/>
      <c r="AII69" s="112"/>
      <c r="AIJ69" s="112"/>
      <c r="AIK69" s="112"/>
      <c r="AIL69" s="112"/>
      <c r="AIM69" s="112"/>
      <c r="AIN69" s="112"/>
      <c r="AIO69" s="112"/>
      <c r="AIP69" s="112"/>
      <c r="AIQ69" s="112"/>
      <c r="AIR69" s="112"/>
      <c r="AIS69" s="112"/>
      <c r="AIT69" s="112"/>
      <c r="AIU69" s="112"/>
      <c r="AIV69" s="112"/>
      <c r="AIW69" s="112"/>
      <c r="AIX69" s="112"/>
      <c r="AIY69" s="112"/>
      <c r="AIZ69" s="112"/>
      <c r="AJA69" s="112"/>
      <c r="AJB69" s="112"/>
      <c r="AJC69" s="112"/>
      <c r="AJD69" s="112"/>
      <c r="AJE69" s="112"/>
      <c r="AJF69" s="112"/>
      <c r="AJG69" s="112"/>
      <c r="AJH69" s="112"/>
      <c r="AJI69" s="112"/>
      <c r="AJJ69" s="112"/>
      <c r="AJK69" s="112"/>
      <c r="AJL69" s="112"/>
      <c r="AJM69" s="112"/>
      <c r="AJN69" s="112"/>
      <c r="AJO69" s="112"/>
      <c r="AJP69" s="112"/>
      <c r="AJQ69" s="112"/>
      <c r="AJR69" s="112"/>
      <c r="AJS69" s="112"/>
      <c r="AJT69" s="112"/>
      <c r="AJU69" s="112"/>
      <c r="AJV69" s="112"/>
      <c r="AJW69" s="112"/>
      <c r="AJX69" s="112"/>
      <c r="AJY69" s="112"/>
      <c r="AJZ69" s="112"/>
      <c r="AKA69" s="112"/>
      <c r="AKB69" s="112"/>
      <c r="AKC69" s="112"/>
      <c r="AKD69" s="112"/>
      <c r="AKE69" s="112"/>
      <c r="AKF69" s="112"/>
      <c r="AKG69" s="112"/>
      <c r="AKH69" s="112"/>
      <c r="AKI69" s="112"/>
      <c r="AKJ69" s="112"/>
      <c r="AKK69" s="112"/>
      <c r="AKL69" s="112"/>
      <c r="AKM69" s="112"/>
      <c r="AKN69" s="112"/>
      <c r="AKO69" s="112"/>
      <c r="AKP69" s="112"/>
      <c r="AKQ69" s="112"/>
      <c r="AKR69" s="112"/>
      <c r="AKS69" s="112"/>
      <c r="AKT69" s="112"/>
      <c r="AKU69" s="112"/>
      <c r="AKV69" s="112"/>
      <c r="AKW69" s="112"/>
      <c r="AKX69" s="112"/>
      <c r="AKY69" s="112"/>
      <c r="AKZ69" s="112"/>
      <c r="ALA69" s="112"/>
      <c r="ALB69" s="112"/>
      <c r="ALC69" s="112"/>
      <c r="ALD69" s="112"/>
      <c r="ALE69" s="112"/>
      <c r="ALF69" s="112"/>
      <c r="ALG69" s="112"/>
      <c r="ALH69" s="112"/>
      <c r="ALI69" s="112"/>
      <c r="ALJ69" s="112"/>
      <c r="ALK69" s="112"/>
      <c r="ALL69" s="112"/>
      <c r="ALM69" s="112"/>
      <c r="ALN69" s="112"/>
      <c r="ALO69" s="112"/>
      <c r="ALP69" s="112"/>
      <c r="ALQ69" s="112"/>
      <c r="ALR69" s="112"/>
      <c r="ALS69" s="112"/>
      <c r="ALT69" s="112"/>
      <c r="ALU69" s="112"/>
      <c r="ALV69" s="112"/>
      <c r="ALW69" s="112"/>
      <c r="ALX69" s="112"/>
      <c r="ALY69" s="112"/>
      <c r="ALZ69" s="112"/>
      <c r="AMA69" s="112"/>
      <c r="AMB69" s="112"/>
      <c r="AMC69" s="112"/>
      <c r="AMD69" s="112"/>
      <c r="AME69" s="112"/>
      <c r="AMF69" s="112"/>
      <c r="AMG69" s="112"/>
      <c r="AMH69" s="112"/>
      <c r="AMI69" s="112"/>
      <c r="AMJ69" s="112"/>
      <c r="AMK69" s="112"/>
      <c r="AML69" s="112"/>
      <c r="AMM69" s="112"/>
      <c r="AMN69" s="112"/>
      <c r="AMO69" s="112"/>
      <c r="AMP69" s="112"/>
      <c r="AMQ69" s="112"/>
      <c r="AMR69" s="112"/>
      <c r="AMS69" s="112"/>
      <c r="AMT69" s="112"/>
      <c r="AMU69" s="112"/>
      <c r="AMV69" s="112"/>
      <c r="AMW69" s="112"/>
      <c r="AMX69" s="112"/>
      <c r="AMY69" s="112"/>
      <c r="AMZ69" s="112"/>
      <c r="ANA69" s="112"/>
      <c r="ANB69" s="112"/>
      <c r="ANC69" s="112"/>
      <c r="AND69" s="112"/>
      <c r="ANE69" s="112"/>
      <c r="ANF69" s="112"/>
      <c r="ANG69" s="112"/>
      <c r="ANH69" s="112"/>
      <c r="ANI69" s="112"/>
      <c r="ANJ69" s="112"/>
      <c r="ANK69" s="112"/>
      <c r="ANL69" s="112"/>
      <c r="ANM69" s="112"/>
      <c r="ANN69" s="112"/>
      <c r="ANO69" s="112"/>
      <c r="ANP69" s="112"/>
      <c r="ANQ69" s="112"/>
      <c r="ANR69" s="112"/>
      <c r="ANS69" s="112"/>
      <c r="ANT69" s="112"/>
      <c r="ANU69" s="112"/>
      <c r="ANV69" s="112"/>
      <c r="ANW69" s="112"/>
      <c r="ANX69" s="112"/>
      <c r="ANY69" s="112"/>
      <c r="ANZ69" s="112"/>
      <c r="AOA69" s="112"/>
      <c r="AOB69" s="112"/>
      <c r="AOC69" s="112"/>
      <c r="AOD69" s="112"/>
      <c r="AOE69" s="112"/>
      <c r="AOF69" s="112"/>
      <c r="AOG69" s="112"/>
      <c r="AOH69" s="112"/>
      <c r="AOI69" s="112"/>
      <c r="AOJ69" s="112"/>
      <c r="AOK69" s="112"/>
      <c r="AOL69" s="112"/>
      <c r="AOM69" s="112"/>
      <c r="AON69" s="112"/>
      <c r="AOO69" s="112"/>
      <c r="AOP69" s="112"/>
      <c r="AOQ69" s="112"/>
      <c r="AOR69" s="112"/>
      <c r="AOS69" s="112"/>
      <c r="AOT69" s="112"/>
      <c r="AOU69" s="112"/>
      <c r="AOV69" s="112"/>
      <c r="AOW69" s="112"/>
      <c r="AOX69" s="112"/>
      <c r="AOY69" s="112"/>
      <c r="AOZ69" s="112"/>
      <c r="APA69" s="112"/>
      <c r="APB69" s="112"/>
      <c r="APC69" s="112"/>
      <c r="APD69" s="112"/>
      <c r="APE69" s="112"/>
      <c r="APF69" s="112"/>
      <c r="APG69" s="112"/>
      <c r="APH69" s="112"/>
      <c r="API69" s="112"/>
      <c r="APJ69" s="112"/>
      <c r="APK69" s="112"/>
      <c r="APL69" s="112"/>
      <c r="APM69" s="112"/>
      <c r="APN69" s="112"/>
      <c r="APO69" s="112"/>
      <c r="APP69" s="112"/>
      <c r="APQ69" s="112"/>
      <c r="APR69" s="112"/>
      <c r="APS69" s="112"/>
      <c r="APT69" s="112"/>
      <c r="APU69" s="112"/>
      <c r="APV69" s="112"/>
      <c r="APW69" s="112"/>
      <c r="APX69" s="112"/>
      <c r="APY69" s="112"/>
      <c r="APZ69" s="112"/>
      <c r="AQA69" s="112"/>
      <c r="AQB69" s="112"/>
      <c r="AQC69" s="112"/>
      <c r="AQD69" s="112"/>
      <c r="AQE69" s="112"/>
      <c r="AQF69" s="112"/>
      <c r="AQG69" s="112"/>
      <c r="AQH69" s="112"/>
      <c r="AQI69" s="112"/>
      <c r="AQJ69" s="112"/>
      <c r="AQK69" s="112"/>
      <c r="AQL69" s="112"/>
      <c r="AQM69" s="112"/>
      <c r="AQN69" s="112"/>
      <c r="AQO69" s="112"/>
      <c r="AQP69" s="112"/>
      <c r="AQQ69" s="112"/>
      <c r="AQR69" s="112"/>
      <c r="AQS69" s="112"/>
      <c r="AQT69" s="112"/>
      <c r="AQU69" s="112"/>
      <c r="AQV69" s="112"/>
      <c r="AQW69" s="112"/>
      <c r="AQX69" s="112"/>
      <c r="AQY69" s="112"/>
      <c r="AQZ69" s="112"/>
      <c r="ARA69" s="112"/>
      <c r="ARB69" s="112"/>
      <c r="ARC69" s="112"/>
      <c r="ARD69" s="112"/>
      <c r="ARE69" s="112"/>
      <c r="ARF69" s="112"/>
      <c r="ARG69" s="112"/>
      <c r="ARH69" s="112"/>
      <c r="ARI69" s="112"/>
      <c r="ARJ69" s="112"/>
      <c r="ARK69" s="112"/>
      <c r="ARL69" s="112"/>
      <c r="ARM69" s="112"/>
      <c r="ARN69" s="112"/>
      <c r="ARO69" s="112"/>
      <c r="ARP69" s="112"/>
      <c r="ARQ69" s="112"/>
      <c r="ARR69" s="112"/>
      <c r="ARS69" s="112"/>
      <c r="ART69" s="112"/>
      <c r="ARU69" s="112"/>
      <c r="ARV69" s="112"/>
      <c r="ARW69" s="112"/>
      <c r="ARX69" s="112"/>
      <c r="ARY69" s="112"/>
      <c r="ARZ69" s="112"/>
      <c r="ASA69" s="112"/>
      <c r="ASB69" s="112"/>
      <c r="ASC69" s="112"/>
      <c r="ASD69" s="112"/>
      <c r="ASE69" s="112"/>
      <c r="ASF69" s="112"/>
      <c r="ASG69" s="112"/>
      <c r="ASH69" s="112"/>
      <c r="ASI69" s="112"/>
      <c r="ASJ69" s="112"/>
      <c r="ASK69" s="112"/>
      <c r="ASL69" s="112"/>
      <c r="ASM69" s="112"/>
      <c r="ASN69" s="112"/>
      <c r="ASO69" s="112"/>
      <c r="ASP69" s="112"/>
      <c r="ASQ69" s="112"/>
      <c r="ASR69" s="112"/>
      <c r="ASS69" s="112"/>
      <c r="AST69" s="112"/>
      <c r="ASU69" s="112"/>
      <c r="ASV69" s="112"/>
      <c r="ASW69" s="112"/>
      <c r="ASX69" s="112"/>
      <c r="ASY69" s="112"/>
      <c r="ASZ69" s="112"/>
      <c r="ATA69" s="112"/>
      <c r="ATB69" s="112"/>
      <c r="ATC69" s="112"/>
      <c r="ATD69" s="112"/>
      <c r="ATE69" s="112"/>
      <c r="ATF69" s="112"/>
      <c r="ATG69" s="112"/>
      <c r="ATH69" s="112"/>
      <c r="ATI69" s="112"/>
      <c r="ATJ69" s="112"/>
      <c r="ATK69" s="112"/>
      <c r="ATL69" s="112"/>
      <c r="ATM69" s="112"/>
      <c r="ATN69" s="112"/>
      <c r="ATO69" s="112"/>
      <c r="ATP69" s="112"/>
      <c r="ATQ69" s="112"/>
      <c r="ATR69" s="112"/>
      <c r="ATS69" s="112"/>
      <c r="ATT69" s="112"/>
      <c r="ATU69" s="112"/>
      <c r="ATV69" s="112"/>
      <c r="ATW69" s="112"/>
      <c r="ATX69" s="112"/>
      <c r="ATY69" s="112"/>
      <c r="ATZ69" s="112"/>
      <c r="AUA69" s="112"/>
      <c r="AUB69" s="112"/>
      <c r="AUC69" s="112"/>
      <c r="AUD69" s="112"/>
      <c r="AUE69" s="112"/>
      <c r="AUF69" s="112"/>
      <c r="AUG69" s="112"/>
      <c r="AUH69" s="112"/>
      <c r="AUI69" s="112"/>
      <c r="AUJ69" s="112"/>
      <c r="AUK69" s="112"/>
      <c r="AUL69" s="112"/>
      <c r="AUM69" s="112"/>
      <c r="AUN69" s="112"/>
      <c r="AUO69" s="112"/>
      <c r="AUP69" s="112"/>
      <c r="AUQ69" s="112"/>
      <c r="AUR69" s="112"/>
      <c r="AUS69" s="112"/>
      <c r="AUT69" s="112"/>
      <c r="AUU69" s="112"/>
      <c r="AUV69" s="112"/>
      <c r="AUW69" s="112"/>
      <c r="AUX69" s="112"/>
      <c r="AUY69" s="112"/>
      <c r="AUZ69" s="112"/>
      <c r="AVA69" s="112"/>
      <c r="AVB69" s="112"/>
      <c r="AVC69" s="112"/>
      <c r="AVD69" s="112"/>
      <c r="AVE69" s="112"/>
      <c r="AVF69" s="112"/>
      <c r="AVG69" s="112"/>
      <c r="AVH69" s="112"/>
      <c r="AVI69" s="112"/>
      <c r="AVJ69" s="112"/>
      <c r="AVK69" s="112"/>
      <c r="AVL69" s="112"/>
      <c r="AVM69" s="112"/>
      <c r="AVN69" s="112"/>
      <c r="AVO69" s="112"/>
      <c r="AVP69" s="112"/>
      <c r="AVQ69" s="112"/>
      <c r="AVR69" s="112"/>
      <c r="AVS69" s="112"/>
      <c r="AVT69" s="112"/>
      <c r="AVU69" s="112"/>
      <c r="AVV69" s="112"/>
      <c r="AVW69" s="112"/>
      <c r="AVX69" s="112"/>
      <c r="AVY69" s="112"/>
      <c r="AVZ69" s="112"/>
      <c r="AWA69" s="112"/>
      <c r="AWB69" s="112"/>
      <c r="AWC69" s="112"/>
      <c r="AWD69" s="112"/>
      <c r="AWE69" s="112"/>
      <c r="AWF69" s="112"/>
      <c r="AWG69" s="112"/>
      <c r="AWH69" s="112"/>
      <c r="AWI69" s="112"/>
      <c r="AWJ69" s="112"/>
      <c r="AWK69" s="112"/>
      <c r="AWL69" s="112"/>
      <c r="AWM69" s="112"/>
      <c r="AWN69" s="112"/>
      <c r="AWO69" s="112"/>
      <c r="AWP69" s="112"/>
      <c r="AWQ69" s="112"/>
      <c r="AWR69" s="112"/>
      <c r="AWS69" s="112"/>
      <c r="AWT69" s="112"/>
      <c r="AWU69" s="112"/>
      <c r="AWV69" s="112"/>
      <c r="AWW69" s="112"/>
      <c r="AWX69" s="112"/>
      <c r="AWY69" s="112"/>
      <c r="AWZ69" s="112"/>
      <c r="AXA69" s="112"/>
      <c r="AXB69" s="112"/>
      <c r="AXC69" s="112"/>
      <c r="AXD69" s="112"/>
      <c r="AXE69" s="112"/>
      <c r="AXF69" s="112"/>
      <c r="AXG69" s="112"/>
      <c r="AXH69" s="112"/>
      <c r="AXI69" s="112"/>
      <c r="AXJ69" s="112"/>
      <c r="AXK69" s="112"/>
      <c r="AXL69" s="112"/>
      <c r="AXM69" s="112"/>
      <c r="AXN69" s="112"/>
      <c r="AXO69" s="112"/>
      <c r="AXP69" s="112"/>
      <c r="AXQ69" s="112"/>
      <c r="AXR69" s="112"/>
      <c r="AXS69" s="112"/>
      <c r="AXT69" s="112"/>
      <c r="AXU69" s="112"/>
      <c r="AXV69" s="112"/>
      <c r="AXW69" s="112"/>
      <c r="AXX69" s="112"/>
      <c r="AXY69" s="112"/>
      <c r="AXZ69" s="112"/>
      <c r="AYA69" s="112"/>
      <c r="AYB69" s="112"/>
      <c r="AYC69" s="112"/>
      <c r="AYD69" s="112"/>
      <c r="AYE69" s="112"/>
      <c r="AYF69" s="112"/>
      <c r="AYG69" s="112"/>
      <c r="AYH69" s="112"/>
      <c r="AYI69" s="112"/>
      <c r="AYJ69" s="112"/>
      <c r="AYK69" s="112"/>
      <c r="AYL69" s="112"/>
      <c r="AYM69" s="112"/>
      <c r="AYN69" s="112"/>
      <c r="AYO69" s="112"/>
      <c r="AYP69" s="112"/>
      <c r="AYQ69" s="112"/>
      <c r="AYR69" s="112"/>
      <c r="AYS69" s="112"/>
      <c r="AYT69" s="112"/>
      <c r="AYU69" s="112"/>
      <c r="AYV69" s="112"/>
      <c r="AYW69" s="112"/>
      <c r="AYX69" s="112"/>
      <c r="AYY69" s="112"/>
      <c r="AYZ69" s="112"/>
      <c r="AZA69" s="112"/>
      <c r="AZB69" s="112"/>
      <c r="AZC69" s="112"/>
      <c r="AZD69" s="112"/>
      <c r="AZE69" s="112"/>
      <c r="AZF69" s="112"/>
      <c r="AZG69" s="112"/>
      <c r="AZH69" s="112"/>
      <c r="AZI69" s="112"/>
      <c r="AZJ69" s="112"/>
      <c r="AZK69" s="112"/>
      <c r="AZL69" s="112"/>
      <c r="AZM69" s="112"/>
      <c r="AZN69" s="112"/>
      <c r="AZO69" s="112"/>
      <c r="AZP69" s="112"/>
      <c r="AZQ69" s="112"/>
      <c r="AZR69" s="112"/>
      <c r="AZS69" s="112"/>
      <c r="AZT69" s="112"/>
      <c r="AZU69" s="112"/>
      <c r="AZV69" s="112"/>
      <c r="AZW69" s="112"/>
      <c r="AZX69" s="112"/>
      <c r="AZY69" s="112"/>
      <c r="AZZ69" s="112"/>
      <c r="BAA69" s="112"/>
      <c r="BAB69" s="112"/>
      <c r="BAC69" s="112"/>
      <c r="BAD69" s="112"/>
      <c r="BAE69" s="112"/>
      <c r="BAF69" s="112"/>
      <c r="BAG69" s="112"/>
      <c r="BAH69" s="112"/>
      <c r="BAI69" s="112"/>
      <c r="BAJ69" s="112"/>
      <c r="BAK69" s="112"/>
      <c r="BAL69" s="112"/>
      <c r="BAM69" s="112"/>
      <c r="BAN69" s="112"/>
      <c r="BAO69" s="112"/>
      <c r="BAP69" s="112"/>
      <c r="BAQ69" s="112"/>
      <c r="BAR69" s="112"/>
      <c r="BAS69" s="112"/>
      <c r="BAT69" s="112"/>
      <c r="BAU69" s="112"/>
      <c r="BAV69" s="112"/>
      <c r="BAW69" s="112"/>
      <c r="BAX69" s="112"/>
      <c r="BAY69" s="112"/>
      <c r="BAZ69" s="112"/>
      <c r="BBA69" s="112"/>
      <c r="BBB69" s="112"/>
      <c r="BBC69" s="112"/>
      <c r="BBD69" s="112"/>
      <c r="BBE69" s="112"/>
      <c r="BBF69" s="112"/>
      <c r="BBG69" s="112"/>
      <c r="BBH69" s="112"/>
      <c r="BBI69" s="112"/>
      <c r="BBJ69" s="112"/>
      <c r="BBK69" s="112"/>
      <c r="BBL69" s="112"/>
      <c r="BBM69" s="112"/>
      <c r="BBN69" s="112"/>
      <c r="BBO69" s="112"/>
      <c r="BBP69" s="112"/>
      <c r="BBQ69" s="112"/>
      <c r="BBR69" s="112"/>
      <c r="BBS69" s="112"/>
      <c r="BBT69" s="112"/>
      <c r="BBU69" s="112"/>
      <c r="BBV69" s="112"/>
      <c r="BBW69" s="112"/>
      <c r="BBX69" s="112"/>
      <c r="BBY69" s="112"/>
      <c r="BBZ69" s="112"/>
      <c r="BCA69" s="112"/>
      <c r="BCB69" s="112"/>
      <c r="BCC69" s="112"/>
      <c r="BCD69" s="112"/>
      <c r="BCE69" s="112"/>
      <c r="BCF69" s="112"/>
      <c r="BCG69" s="112"/>
      <c r="BCH69" s="112"/>
      <c r="BCI69" s="112"/>
      <c r="BCJ69" s="112"/>
      <c r="BCK69" s="112"/>
      <c r="BCL69" s="112"/>
      <c r="BCM69" s="112"/>
      <c r="BCN69" s="112"/>
      <c r="BCO69" s="112"/>
      <c r="BCP69" s="112"/>
      <c r="BCQ69" s="112"/>
      <c r="BCR69" s="112"/>
      <c r="BCS69" s="112"/>
      <c r="BCT69" s="112"/>
      <c r="BCU69" s="112"/>
      <c r="BCV69" s="112"/>
      <c r="BCW69" s="112"/>
      <c r="BCX69" s="112"/>
      <c r="BCY69" s="112"/>
      <c r="BCZ69" s="112"/>
      <c r="BDA69" s="112"/>
      <c r="BDB69" s="112"/>
      <c r="BDC69" s="112"/>
      <c r="BDD69" s="112"/>
      <c r="BDE69" s="112"/>
      <c r="BDF69" s="112"/>
      <c r="BDG69" s="112"/>
      <c r="BDH69" s="112"/>
      <c r="BDI69" s="112"/>
      <c r="BDJ69" s="112"/>
      <c r="BDK69" s="112"/>
      <c r="BDL69" s="112"/>
      <c r="BDM69" s="112"/>
      <c r="BDN69" s="112"/>
      <c r="BDO69" s="112"/>
      <c r="BDP69" s="112"/>
      <c r="BDQ69" s="112"/>
      <c r="BDR69" s="112"/>
      <c r="BDS69" s="112"/>
      <c r="BDT69" s="112"/>
      <c r="BDU69" s="112"/>
      <c r="BDV69" s="112"/>
      <c r="BDW69" s="112"/>
      <c r="BDX69" s="112"/>
      <c r="BDY69" s="112"/>
      <c r="BDZ69" s="112"/>
      <c r="BEA69" s="112"/>
      <c r="BEB69" s="112"/>
      <c r="BEC69" s="112"/>
      <c r="BED69" s="112"/>
      <c r="BEE69" s="112"/>
      <c r="BEF69" s="112"/>
      <c r="BEG69" s="112"/>
      <c r="BEH69" s="112"/>
      <c r="BEI69" s="112"/>
      <c r="BEJ69" s="112"/>
      <c r="BEK69" s="112"/>
      <c r="BEL69" s="112"/>
      <c r="BEM69" s="112"/>
      <c r="BEN69" s="112"/>
      <c r="BEO69" s="112"/>
      <c r="BEP69" s="112"/>
      <c r="BEQ69" s="112"/>
      <c r="BER69" s="112"/>
      <c r="BES69" s="112"/>
      <c r="BET69" s="112"/>
      <c r="BEU69" s="112"/>
      <c r="BEV69" s="112"/>
      <c r="BEW69" s="112"/>
      <c r="BEX69" s="112"/>
      <c r="BEY69" s="112"/>
      <c r="BEZ69" s="112"/>
      <c r="BFA69" s="112"/>
      <c r="BFB69" s="112"/>
      <c r="BFC69" s="112"/>
      <c r="BFD69" s="112"/>
      <c r="BFE69" s="112"/>
      <c r="BFF69" s="112"/>
      <c r="BFG69" s="112"/>
      <c r="BFH69" s="112"/>
      <c r="BFI69" s="112"/>
      <c r="BFJ69" s="112"/>
      <c r="BFK69" s="112"/>
      <c r="BFL69" s="112"/>
      <c r="BFM69" s="112"/>
      <c r="BFN69" s="112"/>
      <c r="BFO69" s="112"/>
      <c r="BFP69" s="112"/>
      <c r="BFQ69" s="112"/>
      <c r="BFR69" s="112"/>
      <c r="BFS69" s="112"/>
      <c r="BFT69" s="112"/>
      <c r="BFU69" s="112"/>
      <c r="BFV69" s="112"/>
      <c r="BFW69" s="112"/>
      <c r="BFX69" s="112"/>
      <c r="BFY69" s="112"/>
      <c r="BFZ69" s="112"/>
      <c r="BGA69" s="112"/>
      <c r="BGB69" s="112"/>
      <c r="BGC69" s="112"/>
      <c r="BGD69" s="112"/>
      <c r="BGE69" s="112"/>
      <c r="BGF69" s="112"/>
      <c r="BGG69" s="112"/>
      <c r="BGH69" s="112"/>
      <c r="BGI69" s="112"/>
      <c r="BGJ69" s="112"/>
      <c r="BGK69" s="112"/>
      <c r="BGL69" s="112"/>
      <c r="BGM69" s="112"/>
      <c r="BGN69" s="112"/>
      <c r="BGO69" s="112"/>
      <c r="BGP69" s="112"/>
      <c r="BGQ69" s="112"/>
      <c r="BGR69" s="112"/>
      <c r="BGS69" s="112"/>
      <c r="BGT69" s="112"/>
      <c r="BGU69" s="112"/>
      <c r="BGV69" s="112"/>
      <c r="BGW69" s="112"/>
      <c r="BGX69" s="112"/>
      <c r="BGY69" s="112"/>
      <c r="BGZ69" s="112"/>
      <c r="BHA69" s="112"/>
      <c r="BHB69" s="112"/>
      <c r="BHC69" s="112"/>
      <c r="BHD69" s="112"/>
      <c r="BHE69" s="112"/>
      <c r="BHF69" s="112"/>
      <c r="BHG69" s="112"/>
      <c r="BHH69" s="112"/>
      <c r="BHI69" s="112"/>
      <c r="BHJ69" s="112"/>
      <c r="BHK69" s="112"/>
      <c r="BHL69" s="112"/>
      <c r="BHM69" s="112"/>
      <c r="BHN69" s="112"/>
      <c r="BHO69" s="112"/>
      <c r="BHP69" s="112"/>
      <c r="BHQ69" s="112"/>
      <c r="BHR69" s="112"/>
      <c r="BHS69" s="112"/>
      <c r="BHT69" s="112"/>
      <c r="BHU69" s="112"/>
      <c r="BHV69" s="112"/>
      <c r="BHW69" s="112"/>
      <c r="BHX69" s="112"/>
      <c r="BHY69" s="112"/>
      <c r="BHZ69" s="112"/>
      <c r="BIA69" s="112"/>
      <c r="BIB69" s="112"/>
      <c r="BIC69" s="112"/>
      <c r="BID69" s="112"/>
      <c r="BIE69" s="112"/>
      <c r="BIF69" s="112"/>
      <c r="BIG69" s="112"/>
      <c r="BIH69" s="112"/>
      <c r="BII69" s="112"/>
      <c r="BIJ69" s="112"/>
      <c r="BIK69" s="112"/>
      <c r="BIL69" s="112"/>
      <c r="BIM69" s="112"/>
      <c r="BIN69" s="112"/>
      <c r="BIO69" s="112"/>
      <c r="BIP69" s="112"/>
      <c r="BIQ69" s="112"/>
      <c r="BIR69" s="112"/>
      <c r="BIS69" s="112"/>
      <c r="BIT69" s="112"/>
      <c r="BIU69" s="112"/>
      <c r="BIV69" s="112"/>
      <c r="BIW69" s="112"/>
      <c r="BIX69" s="112"/>
      <c r="BIY69" s="112"/>
      <c r="BIZ69" s="112"/>
      <c r="BJA69" s="112"/>
      <c r="BJB69" s="112"/>
      <c r="BJC69" s="112"/>
      <c r="BJD69" s="112"/>
      <c r="BJE69" s="112"/>
      <c r="BJF69" s="112"/>
      <c r="BJG69" s="112"/>
      <c r="BJH69" s="112"/>
      <c r="BJI69" s="112"/>
      <c r="BJJ69" s="112"/>
      <c r="BJK69" s="112"/>
      <c r="BJL69" s="112"/>
      <c r="BJM69" s="112"/>
      <c r="BJN69" s="112"/>
      <c r="BJO69" s="112"/>
      <c r="BJP69" s="112"/>
      <c r="BJQ69" s="112"/>
      <c r="BJR69" s="112"/>
      <c r="BJS69" s="112"/>
      <c r="BJT69" s="112"/>
      <c r="BJU69" s="112"/>
      <c r="BJV69" s="112"/>
      <c r="BJW69" s="112"/>
      <c r="BJX69" s="112"/>
      <c r="BJY69" s="112"/>
      <c r="BJZ69" s="112"/>
      <c r="BKA69" s="112"/>
      <c r="BKB69" s="112"/>
      <c r="BKC69" s="112"/>
      <c r="BKD69" s="112"/>
      <c r="BKE69" s="112"/>
      <c r="BKF69" s="112"/>
      <c r="BKG69" s="112"/>
      <c r="BKH69" s="112"/>
      <c r="BKI69" s="112"/>
      <c r="BKJ69" s="112"/>
      <c r="BKK69" s="112"/>
      <c r="BKL69" s="112"/>
      <c r="BKM69" s="112"/>
      <c r="BKN69" s="112"/>
      <c r="BKO69" s="112"/>
      <c r="BKP69" s="112"/>
      <c r="BKQ69" s="112"/>
      <c r="BKR69" s="112"/>
      <c r="BKS69" s="112"/>
      <c r="BKT69" s="112"/>
      <c r="BKU69" s="112"/>
      <c r="BKV69" s="112"/>
      <c r="BKW69" s="112"/>
      <c r="BKX69" s="112"/>
      <c r="BKY69" s="112"/>
      <c r="BKZ69" s="112"/>
      <c r="BLA69" s="112"/>
      <c r="BLB69" s="112"/>
      <c r="BLC69" s="112"/>
      <c r="BLD69" s="112"/>
      <c r="BLE69" s="112"/>
      <c r="BLF69" s="112"/>
      <c r="BLG69" s="112"/>
      <c r="BLH69" s="112"/>
      <c r="BLI69" s="112"/>
      <c r="BLJ69" s="112"/>
      <c r="BLK69" s="112"/>
      <c r="BLL69" s="112"/>
      <c r="BLM69" s="112"/>
      <c r="BLN69" s="112"/>
      <c r="BLO69" s="112"/>
      <c r="BLP69" s="112"/>
      <c r="BLQ69" s="112"/>
      <c r="BLR69" s="112"/>
      <c r="BLS69" s="112"/>
      <c r="BLT69" s="112"/>
      <c r="BLU69" s="112"/>
      <c r="BLV69" s="112"/>
      <c r="BLW69" s="112"/>
      <c r="BLX69" s="112"/>
      <c r="BLY69" s="112"/>
      <c r="BLZ69" s="112"/>
      <c r="BMA69" s="112"/>
      <c r="BMB69" s="112"/>
      <c r="BMC69" s="112"/>
      <c r="BMD69" s="112"/>
      <c r="BME69" s="112"/>
      <c r="BMF69" s="112"/>
      <c r="BMG69" s="112"/>
      <c r="BMH69" s="112"/>
      <c r="BMI69" s="112"/>
      <c r="BMJ69" s="112"/>
      <c r="BMK69" s="112"/>
      <c r="BML69" s="112"/>
      <c r="BMM69" s="112"/>
      <c r="BMN69" s="112"/>
      <c r="BMO69" s="112"/>
      <c r="BMP69" s="112"/>
      <c r="BMQ69" s="112"/>
      <c r="BMR69" s="112"/>
      <c r="BMS69" s="112"/>
      <c r="BMT69" s="112"/>
      <c r="BMU69" s="112"/>
      <c r="BMV69" s="112"/>
      <c r="BMW69" s="112"/>
      <c r="BMX69" s="112"/>
      <c r="BMY69" s="112"/>
      <c r="BMZ69" s="112"/>
      <c r="BNA69" s="112"/>
      <c r="BNB69" s="112"/>
      <c r="BNC69" s="112"/>
      <c r="BND69" s="112"/>
      <c r="BNE69" s="112"/>
      <c r="BNF69" s="112"/>
      <c r="BNG69" s="112"/>
      <c r="BNH69" s="112"/>
      <c r="BNI69" s="112"/>
      <c r="BNJ69" s="112"/>
      <c r="BNK69" s="112"/>
      <c r="BNL69" s="112"/>
      <c r="BNM69" s="112"/>
      <c r="BNN69" s="112"/>
      <c r="BNO69" s="112"/>
      <c r="BNP69" s="112"/>
      <c r="BNQ69" s="112"/>
      <c r="BNR69" s="112"/>
      <c r="BNS69" s="112"/>
      <c r="BNT69" s="112"/>
      <c r="BNU69" s="112"/>
      <c r="BNV69" s="112"/>
      <c r="BNW69" s="112"/>
      <c r="BNX69" s="112"/>
      <c r="BNY69" s="112"/>
      <c r="BNZ69" s="112"/>
      <c r="BOA69" s="112"/>
      <c r="BOB69" s="112"/>
      <c r="BOC69" s="112"/>
      <c r="BOD69" s="112"/>
      <c r="BOE69" s="112"/>
      <c r="BOF69" s="112"/>
      <c r="BOG69" s="112"/>
      <c r="BOH69" s="112"/>
      <c r="BOI69" s="112"/>
      <c r="BOJ69" s="112"/>
      <c r="BOK69" s="112"/>
      <c r="BOL69" s="112"/>
      <c r="BOM69" s="112"/>
      <c r="BON69" s="112"/>
      <c r="BOO69" s="112"/>
      <c r="BOP69" s="112"/>
      <c r="BOQ69" s="112"/>
      <c r="BOR69" s="112"/>
      <c r="BOS69" s="112"/>
      <c r="BOT69" s="112"/>
      <c r="BOU69" s="112"/>
      <c r="BOV69" s="112"/>
      <c r="BOW69" s="112"/>
      <c r="BOX69" s="112"/>
      <c r="BOY69" s="112"/>
      <c r="BOZ69" s="112"/>
      <c r="BPA69" s="112"/>
      <c r="BPB69" s="112"/>
      <c r="BPC69" s="112"/>
      <c r="BPD69" s="112"/>
      <c r="BPE69" s="112"/>
      <c r="BPF69" s="112"/>
      <c r="BPG69" s="112"/>
      <c r="BPH69" s="112"/>
      <c r="BPI69" s="112"/>
      <c r="BPJ69" s="112"/>
      <c r="BPK69" s="112"/>
      <c r="BPL69" s="112"/>
      <c r="BPM69" s="112"/>
      <c r="BPN69" s="112"/>
      <c r="BPO69" s="112"/>
      <c r="BPP69" s="112"/>
      <c r="BPQ69" s="112"/>
      <c r="BPR69" s="112"/>
      <c r="BPS69" s="112"/>
      <c r="BPT69" s="112"/>
      <c r="BPU69" s="112"/>
      <c r="BPV69" s="112"/>
      <c r="BPW69" s="112"/>
      <c r="BPX69" s="112"/>
      <c r="BPY69" s="112"/>
      <c r="BPZ69" s="112"/>
      <c r="BQA69" s="112"/>
      <c r="BQB69" s="112"/>
      <c r="BQC69" s="112"/>
      <c r="BQD69" s="112"/>
      <c r="BQE69" s="112"/>
      <c r="BQF69" s="112"/>
      <c r="BQG69" s="112"/>
      <c r="BQH69" s="112"/>
      <c r="BQI69" s="112"/>
      <c r="BQJ69" s="112"/>
      <c r="BQK69" s="112"/>
      <c r="BQL69" s="112"/>
      <c r="BQM69" s="112"/>
      <c r="BQN69" s="112"/>
      <c r="BQO69" s="112"/>
      <c r="BQP69" s="112"/>
      <c r="BQQ69" s="112"/>
      <c r="BQR69" s="112"/>
      <c r="BQS69" s="112"/>
      <c r="BQT69" s="112"/>
      <c r="BQU69" s="112"/>
      <c r="BQV69" s="112"/>
      <c r="BQW69" s="112"/>
      <c r="BQX69" s="112"/>
      <c r="BQY69" s="112"/>
      <c r="BQZ69" s="112"/>
      <c r="BRA69" s="112"/>
      <c r="BRB69" s="112"/>
      <c r="BRC69" s="112"/>
      <c r="BRD69" s="112"/>
      <c r="BRE69" s="112"/>
      <c r="BRF69" s="112"/>
      <c r="BRG69" s="112"/>
      <c r="BRH69" s="112"/>
      <c r="BRI69" s="112"/>
      <c r="BRJ69" s="112"/>
      <c r="BRK69" s="112"/>
      <c r="BRL69" s="112"/>
      <c r="BRM69" s="112"/>
      <c r="BRN69" s="112"/>
      <c r="BRO69" s="112"/>
      <c r="BRP69" s="112"/>
      <c r="BRQ69" s="112"/>
      <c r="BRR69" s="112"/>
      <c r="BRS69" s="112"/>
      <c r="BRT69" s="112"/>
      <c r="BRU69" s="112"/>
      <c r="BRV69" s="112"/>
      <c r="BRW69" s="112"/>
      <c r="BRX69" s="112"/>
      <c r="BRY69" s="112"/>
      <c r="BRZ69" s="112"/>
      <c r="BSA69" s="112"/>
      <c r="BSB69" s="112"/>
      <c r="BSC69" s="112"/>
      <c r="BSD69" s="112"/>
      <c r="BSE69" s="112"/>
      <c r="BSF69" s="112"/>
      <c r="BSG69" s="112"/>
      <c r="BSH69" s="112"/>
      <c r="BSI69" s="112"/>
      <c r="BSJ69" s="112"/>
      <c r="BSK69" s="112"/>
      <c r="BSL69" s="112"/>
      <c r="BSM69" s="112"/>
      <c r="BSN69" s="112"/>
      <c r="BSO69" s="112"/>
      <c r="BSP69" s="112"/>
      <c r="BSQ69" s="112"/>
      <c r="BSR69" s="112"/>
      <c r="BSS69" s="112"/>
      <c r="BST69" s="112"/>
      <c r="BSU69" s="112"/>
      <c r="BSV69" s="112"/>
      <c r="BSW69" s="112"/>
      <c r="BSX69" s="112"/>
      <c r="BSY69" s="112"/>
      <c r="BSZ69" s="112"/>
      <c r="BTA69" s="112"/>
      <c r="BTB69" s="112"/>
      <c r="BTC69" s="112"/>
      <c r="BTD69" s="112"/>
      <c r="BTE69" s="112"/>
      <c r="BTF69" s="112"/>
      <c r="BTG69" s="112"/>
      <c r="BTH69" s="112"/>
      <c r="BTI69" s="112"/>
      <c r="BTJ69" s="112"/>
      <c r="BTK69" s="112"/>
      <c r="BTL69" s="112"/>
      <c r="BTM69" s="112"/>
      <c r="BTN69" s="112"/>
      <c r="BTO69" s="112"/>
      <c r="BTP69" s="112"/>
      <c r="BTQ69" s="112"/>
      <c r="BTR69" s="112"/>
      <c r="BTS69" s="112"/>
      <c r="BTT69" s="112"/>
      <c r="BTU69" s="112"/>
      <c r="BTV69" s="112"/>
      <c r="BTW69" s="112"/>
      <c r="BTX69" s="112"/>
      <c r="BTY69" s="112"/>
      <c r="BTZ69" s="112"/>
      <c r="BUA69" s="112"/>
      <c r="BUB69" s="112"/>
      <c r="BUC69" s="112"/>
      <c r="BUD69" s="112"/>
      <c r="BUE69" s="112"/>
      <c r="BUF69" s="112"/>
      <c r="BUG69" s="112"/>
      <c r="BUH69" s="112"/>
      <c r="BUI69" s="112"/>
      <c r="BUJ69" s="112"/>
      <c r="BUK69" s="112"/>
      <c r="BUL69" s="112"/>
      <c r="BUM69" s="112"/>
      <c r="BUN69" s="112"/>
      <c r="BUO69" s="112"/>
      <c r="BUP69" s="112"/>
      <c r="BUQ69" s="112"/>
      <c r="BUR69" s="112"/>
      <c r="BUS69" s="112"/>
      <c r="BUT69" s="112"/>
      <c r="BUU69" s="112"/>
      <c r="BUV69" s="112"/>
      <c r="BUW69" s="112"/>
      <c r="BUX69" s="112"/>
      <c r="BUY69" s="112"/>
      <c r="BUZ69" s="112"/>
      <c r="BVA69" s="112"/>
      <c r="BVB69" s="112"/>
      <c r="BVC69" s="112"/>
      <c r="BVD69" s="112"/>
      <c r="BVE69" s="112"/>
      <c r="BVF69" s="112"/>
      <c r="BVG69" s="112"/>
      <c r="BVH69" s="112"/>
      <c r="BVI69" s="112"/>
      <c r="BVJ69" s="112"/>
      <c r="BVK69" s="112"/>
      <c r="BVL69" s="112"/>
      <c r="BVM69" s="112"/>
      <c r="BVN69" s="112"/>
      <c r="BVO69" s="112"/>
      <c r="BVP69" s="112"/>
      <c r="BVQ69" s="112"/>
      <c r="BVR69" s="112"/>
      <c r="BVS69" s="112"/>
      <c r="BVT69" s="112"/>
      <c r="BVU69" s="112"/>
      <c r="BVV69" s="112"/>
      <c r="BVW69" s="112"/>
      <c r="BVX69" s="112"/>
      <c r="BVY69" s="112"/>
      <c r="BVZ69" s="112"/>
      <c r="BWA69" s="112"/>
      <c r="BWB69" s="112"/>
      <c r="BWC69" s="112"/>
      <c r="BWD69" s="112"/>
      <c r="BWE69" s="112"/>
      <c r="BWF69" s="112"/>
      <c r="BWG69" s="112"/>
      <c r="BWH69" s="112"/>
      <c r="BWI69" s="112"/>
      <c r="BWJ69" s="112"/>
      <c r="BWK69" s="112"/>
      <c r="BWL69" s="112"/>
      <c r="BWM69" s="112"/>
      <c r="BWN69" s="112"/>
      <c r="BWO69" s="112"/>
      <c r="BWP69" s="112"/>
      <c r="BWQ69" s="112"/>
      <c r="BWR69" s="112"/>
      <c r="BWS69" s="112"/>
      <c r="BWT69" s="112"/>
      <c r="BWU69" s="112"/>
      <c r="BWV69" s="112"/>
      <c r="BWW69" s="112"/>
      <c r="BWX69" s="112"/>
      <c r="BWY69" s="112"/>
      <c r="BWZ69" s="112"/>
      <c r="BXA69" s="112"/>
      <c r="BXB69" s="112"/>
      <c r="BXC69" s="112"/>
      <c r="BXD69" s="112"/>
      <c r="BXE69" s="112"/>
      <c r="BXF69" s="112"/>
      <c r="BXG69" s="112"/>
      <c r="BXH69" s="112"/>
      <c r="BXI69" s="112"/>
      <c r="BXJ69" s="112"/>
      <c r="BXK69" s="112"/>
      <c r="BXL69" s="112"/>
      <c r="BXM69" s="112"/>
      <c r="BXN69" s="112"/>
      <c r="BXO69" s="112"/>
      <c r="BXP69" s="112"/>
      <c r="BXQ69" s="112"/>
      <c r="BXR69" s="112"/>
      <c r="BXS69" s="112"/>
      <c r="BXT69" s="112"/>
      <c r="BXU69" s="112"/>
      <c r="BXV69" s="112"/>
      <c r="BXW69" s="112"/>
      <c r="BXX69" s="112"/>
      <c r="BXY69" s="112"/>
      <c r="BXZ69" s="112"/>
      <c r="BYA69" s="112"/>
      <c r="BYB69" s="112"/>
      <c r="BYC69" s="112"/>
      <c r="BYD69" s="112"/>
      <c r="BYE69" s="112"/>
      <c r="BYF69" s="112"/>
      <c r="BYG69" s="112"/>
      <c r="BYH69" s="112"/>
      <c r="BYI69" s="112"/>
      <c r="BYJ69" s="112"/>
      <c r="BYK69" s="112"/>
      <c r="BYL69" s="112"/>
      <c r="BYM69" s="112"/>
      <c r="BYN69" s="112"/>
      <c r="BYO69" s="112"/>
      <c r="BYP69" s="112"/>
      <c r="BYQ69" s="112"/>
      <c r="BYR69" s="112"/>
      <c r="BYS69" s="112"/>
      <c r="BYT69" s="112"/>
      <c r="BYU69" s="112"/>
      <c r="BYV69" s="112"/>
      <c r="BYW69" s="112"/>
      <c r="BYX69" s="112"/>
      <c r="BYY69" s="112"/>
      <c r="BYZ69" s="112"/>
      <c r="BZA69" s="112"/>
      <c r="BZB69" s="112"/>
      <c r="BZC69" s="112"/>
      <c r="BZD69" s="112"/>
      <c r="BZE69" s="112"/>
      <c r="BZF69" s="112"/>
      <c r="BZG69" s="112"/>
      <c r="BZH69" s="112"/>
      <c r="BZI69" s="112"/>
      <c r="BZJ69" s="112"/>
      <c r="BZK69" s="112"/>
      <c r="BZL69" s="112"/>
      <c r="BZM69" s="112"/>
      <c r="BZN69" s="112"/>
      <c r="BZO69" s="112"/>
      <c r="BZP69" s="112"/>
      <c r="BZQ69" s="112"/>
      <c r="BZR69" s="112"/>
      <c r="BZS69" s="112"/>
      <c r="BZT69" s="112"/>
      <c r="BZU69" s="112"/>
      <c r="BZV69" s="112"/>
      <c r="BZW69" s="112"/>
      <c r="BZX69" s="112"/>
      <c r="BZY69" s="112"/>
      <c r="BZZ69" s="112"/>
      <c r="CAA69" s="112"/>
      <c r="CAB69" s="112"/>
      <c r="CAC69" s="112"/>
      <c r="CAD69" s="112"/>
      <c r="CAE69" s="112"/>
      <c r="CAF69" s="112"/>
      <c r="CAG69" s="112"/>
      <c r="CAH69" s="112"/>
      <c r="CAI69" s="112"/>
      <c r="CAJ69" s="112"/>
      <c r="CAK69" s="112"/>
      <c r="CAL69" s="112"/>
      <c r="CAM69" s="112"/>
      <c r="CAN69" s="112"/>
      <c r="CAO69" s="112"/>
      <c r="CAP69" s="112"/>
      <c r="CAQ69" s="112"/>
      <c r="CAR69" s="112"/>
      <c r="CAS69" s="112"/>
      <c r="CAT69" s="112"/>
      <c r="CAU69" s="112"/>
      <c r="CAV69" s="112"/>
      <c r="CAW69" s="112"/>
      <c r="CAX69" s="112"/>
      <c r="CAY69" s="112"/>
      <c r="CAZ69" s="112"/>
      <c r="CBA69" s="112"/>
      <c r="CBB69" s="112"/>
      <c r="CBC69" s="112"/>
      <c r="CBD69" s="112"/>
      <c r="CBE69" s="112"/>
      <c r="CBF69" s="112"/>
      <c r="CBG69" s="112"/>
      <c r="CBH69" s="112"/>
      <c r="CBI69" s="112"/>
      <c r="CBJ69" s="112"/>
      <c r="CBK69" s="112"/>
      <c r="CBL69" s="112"/>
      <c r="CBM69" s="112"/>
      <c r="CBN69" s="112"/>
      <c r="CBO69" s="112"/>
      <c r="CBP69" s="112"/>
      <c r="CBQ69" s="112"/>
      <c r="CBR69" s="112"/>
      <c r="CBS69" s="112"/>
      <c r="CBT69" s="112"/>
      <c r="CBU69" s="112"/>
      <c r="CBV69" s="112"/>
      <c r="CBW69" s="112"/>
      <c r="CBX69" s="112"/>
      <c r="CBY69" s="112"/>
      <c r="CBZ69" s="112"/>
      <c r="CCA69" s="112"/>
      <c r="CCB69" s="112"/>
      <c r="CCC69" s="112"/>
      <c r="CCD69" s="112"/>
      <c r="CCE69" s="112"/>
      <c r="CCF69" s="112"/>
      <c r="CCG69" s="112"/>
      <c r="CCH69" s="112"/>
      <c r="CCI69" s="112"/>
      <c r="CCJ69" s="112"/>
      <c r="CCK69" s="112"/>
      <c r="CCL69" s="112"/>
      <c r="CCM69" s="112"/>
      <c r="CCN69" s="112"/>
      <c r="CCO69" s="112"/>
      <c r="CCP69" s="112"/>
      <c r="CCQ69" s="112"/>
      <c r="CCR69" s="112"/>
      <c r="CCS69" s="112"/>
      <c r="CCT69" s="112"/>
      <c r="CCU69" s="112"/>
      <c r="CCV69" s="112"/>
      <c r="CCW69" s="112"/>
      <c r="CCX69" s="112"/>
      <c r="CCY69" s="112"/>
      <c r="CCZ69" s="112"/>
      <c r="CDA69" s="112"/>
      <c r="CDB69" s="112"/>
      <c r="CDC69" s="112"/>
      <c r="CDD69" s="112"/>
      <c r="CDE69" s="112"/>
      <c r="CDF69" s="112"/>
      <c r="CDG69" s="112"/>
      <c r="CDH69" s="112"/>
      <c r="CDI69" s="112"/>
      <c r="CDJ69" s="112"/>
      <c r="CDK69" s="112"/>
      <c r="CDL69" s="112"/>
      <c r="CDM69" s="112"/>
      <c r="CDN69" s="112"/>
      <c r="CDO69" s="112"/>
      <c r="CDP69" s="112"/>
      <c r="CDQ69" s="112"/>
      <c r="CDR69" s="112"/>
      <c r="CDS69" s="112"/>
      <c r="CDT69" s="112"/>
      <c r="CDU69" s="112"/>
      <c r="CDV69" s="112"/>
      <c r="CDW69" s="112"/>
      <c r="CDX69" s="112"/>
      <c r="CDY69" s="112"/>
      <c r="CDZ69" s="112"/>
      <c r="CEA69" s="112"/>
      <c r="CEB69" s="112"/>
      <c r="CEC69" s="112"/>
      <c r="CED69" s="112"/>
      <c r="CEE69" s="112"/>
      <c r="CEF69" s="112"/>
      <c r="CEG69" s="112"/>
      <c r="CEH69" s="112"/>
      <c r="CEI69" s="112"/>
      <c r="CEJ69" s="112"/>
      <c r="CEK69" s="112"/>
      <c r="CEL69" s="112"/>
      <c r="CEM69" s="112"/>
      <c r="CEN69" s="112"/>
      <c r="CEO69" s="112"/>
      <c r="CEP69" s="112"/>
      <c r="CEQ69" s="112"/>
      <c r="CER69" s="112"/>
      <c r="CES69" s="112"/>
      <c r="CET69" s="112"/>
      <c r="CEU69" s="112"/>
      <c r="CEV69" s="112"/>
      <c r="CEW69" s="112"/>
      <c r="CEX69" s="112"/>
      <c r="CEY69" s="112"/>
      <c r="CEZ69" s="112"/>
      <c r="CFA69" s="112"/>
      <c r="CFB69" s="112"/>
      <c r="CFC69" s="112"/>
      <c r="CFD69" s="112"/>
      <c r="CFE69" s="112"/>
      <c r="CFF69" s="112"/>
      <c r="CFG69" s="112"/>
      <c r="CFH69" s="112"/>
      <c r="CFI69" s="112"/>
      <c r="CFJ69" s="112"/>
      <c r="CFK69" s="112"/>
      <c r="CFL69" s="112"/>
      <c r="CFM69" s="112"/>
      <c r="CFN69" s="112"/>
      <c r="CFO69" s="112"/>
      <c r="CFP69" s="112"/>
      <c r="CFQ69" s="112"/>
      <c r="CFR69" s="112"/>
      <c r="CFS69" s="112"/>
      <c r="CFT69" s="112"/>
      <c r="CFU69" s="112"/>
      <c r="CFV69" s="112"/>
      <c r="CFW69" s="112"/>
      <c r="CFX69" s="112"/>
      <c r="CFY69" s="112"/>
      <c r="CFZ69" s="112"/>
      <c r="CGA69" s="112"/>
      <c r="CGB69" s="112"/>
      <c r="CGC69" s="112"/>
      <c r="CGD69" s="112"/>
      <c r="CGE69" s="112"/>
      <c r="CGF69" s="112"/>
      <c r="CGG69" s="112"/>
      <c r="CGH69" s="112"/>
      <c r="CGI69" s="112"/>
      <c r="CGJ69" s="112"/>
      <c r="CGK69" s="112"/>
      <c r="CGL69" s="112"/>
      <c r="CGM69" s="112"/>
      <c r="CGN69" s="112"/>
      <c r="CGO69" s="112"/>
      <c r="CGP69" s="112"/>
      <c r="CGQ69" s="112"/>
      <c r="CGR69" s="112"/>
      <c r="CGS69" s="112"/>
      <c r="CGT69" s="112"/>
      <c r="CGU69" s="112"/>
      <c r="CGV69" s="112"/>
      <c r="CGW69" s="112"/>
      <c r="CGX69" s="112"/>
      <c r="CGY69" s="112"/>
      <c r="CGZ69" s="112"/>
      <c r="CHA69" s="112"/>
      <c r="CHB69" s="112"/>
      <c r="CHC69" s="112"/>
      <c r="CHD69" s="112"/>
      <c r="CHE69" s="112"/>
      <c r="CHF69" s="112"/>
      <c r="CHG69" s="112"/>
      <c r="CHH69" s="112"/>
      <c r="CHI69" s="112"/>
      <c r="CHJ69" s="112"/>
      <c r="CHK69" s="112"/>
      <c r="CHL69" s="112"/>
      <c r="CHM69" s="112"/>
      <c r="CHN69" s="112"/>
      <c r="CHO69" s="112"/>
      <c r="CHP69" s="112"/>
      <c r="CHQ69" s="112"/>
      <c r="CHR69" s="112"/>
      <c r="CHS69" s="112"/>
      <c r="CHT69" s="112"/>
      <c r="CHU69" s="112"/>
      <c r="CHV69" s="112"/>
      <c r="CHW69" s="112"/>
      <c r="CHX69" s="112"/>
      <c r="CHY69" s="112"/>
      <c r="CHZ69" s="112"/>
      <c r="CIA69" s="112"/>
      <c r="CIB69" s="112"/>
      <c r="CIC69" s="112"/>
      <c r="CID69" s="112"/>
      <c r="CIE69" s="112"/>
      <c r="CIF69" s="112"/>
      <c r="CIG69" s="112"/>
      <c r="CIH69" s="112"/>
      <c r="CII69" s="112"/>
      <c r="CIJ69" s="112"/>
      <c r="CIK69" s="112"/>
      <c r="CIL69" s="112"/>
      <c r="CIM69" s="112"/>
      <c r="CIN69" s="112"/>
      <c r="CIO69" s="112"/>
      <c r="CIP69" s="112"/>
      <c r="CIQ69" s="112"/>
      <c r="CIR69" s="112"/>
      <c r="CIS69" s="112"/>
      <c r="CIT69" s="112"/>
      <c r="CIU69" s="112"/>
      <c r="CIV69" s="112"/>
      <c r="CIW69" s="112"/>
      <c r="CIX69" s="112"/>
      <c r="CIY69" s="112"/>
      <c r="CIZ69" s="112"/>
      <c r="CJA69" s="112"/>
      <c r="CJB69" s="112"/>
      <c r="CJC69" s="112"/>
      <c r="CJD69" s="112"/>
      <c r="CJE69" s="112"/>
      <c r="CJF69" s="112"/>
      <c r="CJG69" s="112"/>
      <c r="CJH69" s="112"/>
      <c r="CJI69" s="112"/>
      <c r="CJJ69" s="112"/>
      <c r="CJK69" s="112"/>
      <c r="CJL69" s="112"/>
      <c r="CJM69" s="112"/>
      <c r="CJN69" s="112"/>
      <c r="CJO69" s="112"/>
      <c r="CJP69" s="112"/>
      <c r="CJQ69" s="112"/>
      <c r="CJR69" s="112"/>
      <c r="CJS69" s="112"/>
      <c r="CJT69" s="112"/>
      <c r="CJU69" s="112"/>
      <c r="CJV69" s="112"/>
      <c r="CJW69" s="112"/>
      <c r="CJX69" s="112"/>
      <c r="CJY69" s="112"/>
      <c r="CJZ69" s="112"/>
      <c r="CKA69" s="112"/>
      <c r="CKB69" s="112"/>
      <c r="CKC69" s="112"/>
      <c r="CKD69" s="112"/>
      <c r="CKE69" s="112"/>
      <c r="CKF69" s="112"/>
      <c r="CKG69" s="112"/>
      <c r="CKH69" s="112"/>
      <c r="CKI69" s="112"/>
      <c r="CKJ69" s="112"/>
      <c r="CKK69" s="112"/>
      <c r="CKL69" s="112"/>
      <c r="CKM69" s="112"/>
      <c r="CKN69" s="112"/>
      <c r="CKO69" s="112"/>
      <c r="CKP69" s="112"/>
      <c r="CKQ69" s="112"/>
      <c r="CKR69" s="112"/>
      <c r="CKS69" s="112"/>
      <c r="CKT69" s="112"/>
      <c r="CKU69" s="112"/>
      <c r="CKV69" s="112"/>
      <c r="CKW69" s="112"/>
      <c r="CKX69" s="112"/>
      <c r="CKY69" s="112"/>
      <c r="CKZ69" s="112"/>
      <c r="CLA69" s="112"/>
      <c r="CLB69" s="112"/>
      <c r="CLC69" s="112"/>
      <c r="CLD69" s="112"/>
      <c r="CLE69" s="112"/>
      <c r="CLF69" s="112"/>
      <c r="CLG69" s="112"/>
      <c r="CLH69" s="112"/>
      <c r="CLI69" s="112"/>
      <c r="CLJ69" s="112"/>
      <c r="CLK69" s="112"/>
      <c r="CLL69" s="112"/>
      <c r="CLM69" s="112"/>
      <c r="CLN69" s="112"/>
      <c r="CLO69" s="112"/>
      <c r="CLP69" s="112"/>
      <c r="CLQ69" s="112"/>
      <c r="CLR69" s="112"/>
      <c r="CLS69" s="112"/>
      <c r="CLT69" s="112"/>
      <c r="CLU69" s="112"/>
      <c r="CLV69" s="112"/>
      <c r="CLW69" s="112"/>
      <c r="CLX69" s="112"/>
      <c r="CLY69" s="112"/>
      <c r="CLZ69" s="112"/>
      <c r="CMA69" s="112"/>
      <c r="CMB69" s="112"/>
      <c r="CMC69" s="112"/>
      <c r="CMD69" s="112"/>
      <c r="CME69" s="112"/>
      <c r="CMF69" s="112"/>
      <c r="CMG69" s="112"/>
      <c r="CMH69" s="112"/>
      <c r="CMI69" s="112"/>
      <c r="CMJ69" s="112"/>
      <c r="CMK69" s="112"/>
      <c r="CML69" s="112"/>
      <c r="CMM69" s="112"/>
      <c r="CMN69" s="112"/>
      <c r="CMO69" s="112"/>
      <c r="CMP69" s="112"/>
      <c r="CMQ69" s="112"/>
      <c r="CMR69" s="112"/>
      <c r="CMS69" s="112"/>
      <c r="CMT69" s="112"/>
      <c r="CMU69" s="112"/>
      <c r="CMV69" s="112"/>
      <c r="CMW69" s="112"/>
      <c r="CMX69" s="112"/>
      <c r="CMY69" s="112"/>
      <c r="CMZ69" s="112"/>
      <c r="CNA69" s="112"/>
      <c r="CNB69" s="112"/>
      <c r="CNC69" s="112"/>
      <c r="CND69" s="112"/>
      <c r="CNE69" s="112"/>
      <c r="CNF69" s="112"/>
      <c r="CNG69" s="112"/>
      <c r="CNH69" s="112"/>
      <c r="CNI69" s="112"/>
      <c r="CNJ69" s="112"/>
      <c r="CNK69" s="112"/>
      <c r="CNL69" s="112"/>
      <c r="CNM69" s="112"/>
      <c r="CNN69" s="112"/>
      <c r="CNO69" s="112"/>
      <c r="CNP69" s="112"/>
      <c r="CNQ69" s="112"/>
      <c r="CNR69" s="112"/>
      <c r="CNS69" s="112"/>
      <c r="CNT69" s="112"/>
      <c r="CNU69" s="112"/>
      <c r="CNV69" s="112"/>
      <c r="CNW69" s="112"/>
      <c r="CNX69" s="112"/>
      <c r="CNY69" s="112"/>
      <c r="CNZ69" s="112"/>
      <c r="COA69" s="112"/>
      <c r="COB69" s="112"/>
      <c r="COC69" s="112"/>
      <c r="COD69" s="112"/>
      <c r="COE69" s="112"/>
      <c r="COF69" s="112"/>
      <c r="COG69" s="112"/>
      <c r="COH69" s="112"/>
      <c r="COI69" s="112"/>
      <c r="COJ69" s="112"/>
      <c r="COK69" s="112"/>
      <c r="COL69" s="112"/>
      <c r="COM69" s="112"/>
      <c r="CON69" s="112"/>
      <c r="COO69" s="112"/>
      <c r="COP69" s="112"/>
      <c r="COQ69" s="112"/>
      <c r="COR69" s="112"/>
      <c r="COS69" s="112"/>
      <c r="COT69" s="112"/>
      <c r="COU69" s="112"/>
      <c r="COV69" s="112"/>
      <c r="COW69" s="112"/>
      <c r="COX69" s="112"/>
      <c r="COY69" s="112"/>
      <c r="COZ69" s="112"/>
      <c r="CPA69" s="112"/>
      <c r="CPB69" s="112"/>
      <c r="CPC69" s="112"/>
      <c r="CPD69" s="112"/>
      <c r="CPE69" s="112"/>
      <c r="CPF69" s="112"/>
      <c r="CPG69" s="112"/>
      <c r="CPH69" s="112"/>
      <c r="CPI69" s="112"/>
      <c r="CPJ69" s="112"/>
      <c r="CPK69" s="112"/>
      <c r="CPL69" s="112"/>
      <c r="CPM69" s="112"/>
      <c r="CPN69" s="112"/>
      <c r="CPO69" s="112"/>
      <c r="CPP69" s="112"/>
      <c r="CPQ69" s="112"/>
      <c r="CPR69" s="112"/>
      <c r="CPS69" s="112"/>
      <c r="CPT69" s="112"/>
      <c r="CPU69" s="112"/>
      <c r="CPV69" s="112"/>
      <c r="CPW69" s="112"/>
      <c r="CPX69" s="112"/>
      <c r="CPY69" s="112"/>
      <c r="CPZ69" s="112"/>
      <c r="CQA69" s="112"/>
      <c r="CQB69" s="112"/>
      <c r="CQC69" s="112"/>
      <c r="CQD69" s="112"/>
      <c r="CQE69" s="112"/>
      <c r="CQF69" s="112"/>
      <c r="CQG69" s="112"/>
      <c r="CQH69" s="112"/>
      <c r="CQI69" s="112"/>
      <c r="CQJ69" s="112"/>
      <c r="CQK69" s="112"/>
      <c r="CQL69" s="112"/>
      <c r="CQM69" s="112"/>
      <c r="CQN69" s="112"/>
      <c r="CQO69" s="112"/>
      <c r="CQP69" s="112"/>
      <c r="CQQ69" s="112"/>
      <c r="CQR69" s="112"/>
      <c r="CQS69" s="112"/>
      <c r="CQT69" s="112"/>
      <c r="CQU69" s="112"/>
      <c r="CQV69" s="112"/>
      <c r="CQW69" s="112"/>
      <c r="CQX69" s="112"/>
      <c r="CQY69" s="112"/>
      <c r="CQZ69" s="112"/>
      <c r="CRA69" s="112"/>
      <c r="CRB69" s="112"/>
      <c r="CRC69" s="112"/>
      <c r="CRD69" s="112"/>
      <c r="CRE69" s="112"/>
      <c r="CRF69" s="112"/>
      <c r="CRG69" s="112"/>
      <c r="CRH69" s="112"/>
      <c r="CRI69" s="112"/>
      <c r="CRJ69" s="112"/>
      <c r="CRK69" s="112"/>
      <c r="CRL69" s="112"/>
      <c r="CRM69" s="112"/>
      <c r="CRN69" s="112"/>
      <c r="CRO69" s="112"/>
      <c r="CRP69" s="112"/>
      <c r="CRQ69" s="112"/>
      <c r="CRR69" s="112"/>
      <c r="CRS69" s="112"/>
      <c r="CRT69" s="112"/>
      <c r="CRU69" s="112"/>
      <c r="CRV69" s="112"/>
      <c r="CRW69" s="112"/>
      <c r="CRX69" s="112"/>
      <c r="CRY69" s="112"/>
      <c r="CRZ69" s="112"/>
      <c r="CSA69" s="112"/>
      <c r="CSB69" s="112"/>
      <c r="CSC69" s="112"/>
      <c r="CSD69" s="112"/>
      <c r="CSE69" s="112"/>
      <c r="CSF69" s="112"/>
      <c r="CSG69" s="112"/>
      <c r="CSH69" s="112"/>
      <c r="CSI69" s="112"/>
      <c r="CSJ69" s="112"/>
      <c r="CSK69" s="112"/>
      <c r="CSL69" s="112"/>
      <c r="CSM69" s="112"/>
      <c r="CSN69" s="112"/>
      <c r="CSO69" s="112"/>
      <c r="CSP69" s="112"/>
      <c r="CSQ69" s="112"/>
      <c r="CSR69" s="112"/>
      <c r="CSS69" s="112"/>
      <c r="CST69" s="112"/>
      <c r="CSU69" s="112"/>
      <c r="CSV69" s="112"/>
      <c r="CSW69" s="112"/>
      <c r="CSX69" s="112"/>
      <c r="CSY69" s="112"/>
      <c r="CSZ69" s="112"/>
      <c r="CTA69" s="112"/>
      <c r="CTB69" s="112"/>
      <c r="CTC69" s="112"/>
      <c r="CTD69" s="112"/>
      <c r="CTE69" s="112"/>
      <c r="CTF69" s="112"/>
      <c r="CTG69" s="112"/>
      <c r="CTH69" s="112"/>
      <c r="CTI69" s="112"/>
      <c r="CTJ69" s="112"/>
      <c r="CTK69" s="112"/>
      <c r="CTL69" s="112"/>
      <c r="CTM69" s="112"/>
      <c r="CTN69" s="112"/>
      <c r="CTO69" s="112"/>
      <c r="CTP69" s="112"/>
      <c r="CTQ69" s="112"/>
      <c r="CTR69" s="112"/>
      <c r="CTS69" s="112"/>
      <c r="CTT69" s="112"/>
      <c r="CTU69" s="112"/>
      <c r="CTV69" s="112"/>
      <c r="CTW69" s="112"/>
      <c r="CTX69" s="112"/>
      <c r="CTY69" s="112"/>
      <c r="CTZ69" s="112"/>
      <c r="CUA69" s="112"/>
      <c r="CUB69" s="112"/>
      <c r="CUC69" s="112"/>
      <c r="CUD69" s="112"/>
      <c r="CUE69" s="112"/>
      <c r="CUF69" s="112"/>
      <c r="CUG69" s="112"/>
      <c r="CUH69" s="112"/>
      <c r="CUI69" s="112"/>
      <c r="CUJ69" s="112"/>
      <c r="CUK69" s="112"/>
      <c r="CUL69" s="112"/>
      <c r="CUM69" s="112"/>
      <c r="CUN69" s="112"/>
      <c r="CUO69" s="112"/>
      <c r="CUP69" s="112"/>
      <c r="CUQ69" s="112"/>
      <c r="CUR69" s="112"/>
      <c r="CUS69" s="112"/>
      <c r="CUT69" s="112"/>
      <c r="CUU69" s="112"/>
      <c r="CUV69" s="112"/>
      <c r="CUW69" s="112"/>
      <c r="CUX69" s="112"/>
      <c r="CUY69" s="112"/>
      <c r="CUZ69" s="112"/>
      <c r="CVA69" s="112"/>
      <c r="CVB69" s="112"/>
      <c r="CVC69" s="112"/>
      <c r="CVD69" s="112"/>
      <c r="CVE69" s="112"/>
      <c r="CVF69" s="112"/>
      <c r="CVG69" s="112"/>
      <c r="CVH69" s="112"/>
      <c r="CVI69" s="112"/>
      <c r="CVJ69" s="112"/>
      <c r="CVK69" s="112"/>
      <c r="CVL69" s="112"/>
      <c r="CVM69" s="112"/>
      <c r="CVN69" s="112"/>
      <c r="CVO69" s="112"/>
      <c r="CVP69" s="112"/>
      <c r="CVQ69" s="112"/>
      <c r="CVR69" s="112"/>
      <c r="CVS69" s="112"/>
      <c r="CVT69" s="112"/>
      <c r="CVU69" s="112"/>
      <c r="CVV69" s="112"/>
      <c r="CVW69" s="112"/>
      <c r="CVX69" s="112"/>
      <c r="CVY69" s="112"/>
      <c r="CVZ69" s="112"/>
      <c r="CWA69" s="112"/>
      <c r="CWB69" s="112"/>
      <c r="CWC69" s="112"/>
      <c r="CWD69" s="112"/>
      <c r="CWE69" s="112"/>
      <c r="CWF69" s="112"/>
      <c r="CWG69" s="112"/>
      <c r="CWH69" s="112"/>
      <c r="CWI69" s="112"/>
      <c r="CWJ69" s="112"/>
      <c r="CWK69" s="112"/>
      <c r="CWL69" s="112"/>
      <c r="CWM69" s="112"/>
      <c r="CWN69" s="112"/>
      <c r="CWO69" s="112"/>
      <c r="CWP69" s="112"/>
      <c r="CWQ69" s="112"/>
      <c r="CWR69" s="112"/>
      <c r="CWS69" s="112"/>
      <c r="CWT69" s="112"/>
      <c r="CWU69" s="112"/>
      <c r="CWV69" s="112"/>
      <c r="CWW69" s="112"/>
      <c r="CWX69" s="112"/>
      <c r="CWY69" s="112"/>
      <c r="CWZ69" s="112"/>
      <c r="CXA69" s="112"/>
      <c r="CXB69" s="112"/>
      <c r="CXC69" s="112"/>
      <c r="CXD69" s="112"/>
      <c r="CXE69" s="112"/>
      <c r="CXF69" s="112"/>
      <c r="CXG69" s="112"/>
      <c r="CXH69" s="112"/>
      <c r="CXI69" s="112"/>
      <c r="CXJ69" s="112"/>
      <c r="CXK69" s="112"/>
      <c r="CXL69" s="112"/>
      <c r="CXM69" s="112"/>
      <c r="CXN69" s="112"/>
      <c r="CXO69" s="112"/>
      <c r="CXP69" s="112"/>
      <c r="CXQ69" s="112"/>
      <c r="CXR69" s="112"/>
      <c r="CXS69" s="112"/>
      <c r="CXT69" s="112"/>
      <c r="CXU69" s="112"/>
      <c r="CXV69" s="112"/>
      <c r="CXW69" s="112"/>
      <c r="CXX69" s="112"/>
      <c r="CXY69" s="112"/>
      <c r="CXZ69" s="112"/>
      <c r="CYA69" s="112"/>
      <c r="CYB69" s="112"/>
      <c r="CYC69" s="112"/>
      <c r="CYD69" s="112"/>
      <c r="CYE69" s="112"/>
      <c r="CYF69" s="112"/>
      <c r="CYG69" s="112"/>
      <c r="CYH69" s="112"/>
      <c r="CYI69" s="112"/>
      <c r="CYJ69" s="112"/>
      <c r="CYK69" s="112"/>
      <c r="CYL69" s="112"/>
      <c r="CYM69" s="112"/>
      <c r="CYN69" s="112"/>
      <c r="CYO69" s="112"/>
      <c r="CYP69" s="112"/>
      <c r="CYQ69" s="112"/>
      <c r="CYR69" s="112"/>
      <c r="CYS69" s="112"/>
      <c r="CYT69" s="112"/>
      <c r="CYU69" s="112"/>
      <c r="CYV69" s="112"/>
      <c r="CYW69" s="112"/>
      <c r="CYX69" s="112"/>
      <c r="CYY69" s="112"/>
      <c r="CYZ69" s="112"/>
      <c r="CZA69" s="112"/>
      <c r="CZB69" s="112"/>
      <c r="CZC69" s="112"/>
      <c r="CZD69" s="112"/>
      <c r="CZE69" s="112"/>
      <c r="CZF69" s="112"/>
      <c r="CZG69" s="112"/>
      <c r="CZH69" s="112"/>
      <c r="CZI69" s="112"/>
      <c r="CZJ69" s="112"/>
      <c r="CZK69" s="112"/>
      <c r="CZL69" s="112"/>
      <c r="CZM69" s="112"/>
      <c r="CZN69" s="112"/>
      <c r="CZO69" s="112"/>
      <c r="CZP69" s="112"/>
      <c r="CZQ69" s="112"/>
      <c r="CZR69" s="112"/>
      <c r="CZS69" s="112"/>
      <c r="CZT69" s="112"/>
      <c r="CZU69" s="112"/>
      <c r="CZV69" s="112"/>
      <c r="CZW69" s="112"/>
      <c r="CZX69" s="112"/>
      <c r="CZY69" s="112"/>
      <c r="CZZ69" s="112"/>
      <c r="DAA69" s="112"/>
      <c r="DAB69" s="112"/>
      <c r="DAC69" s="112"/>
      <c r="DAD69" s="112"/>
      <c r="DAE69" s="112"/>
      <c r="DAF69" s="112"/>
      <c r="DAG69" s="112"/>
      <c r="DAH69" s="112"/>
      <c r="DAI69" s="112"/>
      <c r="DAJ69" s="112"/>
      <c r="DAK69" s="112"/>
      <c r="DAL69" s="112"/>
      <c r="DAM69" s="112"/>
      <c r="DAN69" s="112"/>
      <c r="DAO69" s="112"/>
      <c r="DAP69" s="112"/>
      <c r="DAQ69" s="112"/>
      <c r="DAR69" s="112"/>
      <c r="DAS69" s="112"/>
      <c r="DAT69" s="112"/>
      <c r="DAU69" s="112"/>
      <c r="DAV69" s="112"/>
      <c r="DAW69" s="112"/>
      <c r="DAX69" s="112"/>
      <c r="DAY69" s="112"/>
      <c r="DAZ69" s="112"/>
      <c r="DBA69" s="112"/>
      <c r="DBB69" s="112"/>
      <c r="DBC69" s="112"/>
      <c r="DBD69" s="112"/>
      <c r="DBE69" s="112"/>
      <c r="DBF69" s="112"/>
      <c r="DBG69" s="112"/>
      <c r="DBH69" s="112"/>
      <c r="DBI69" s="112"/>
      <c r="DBJ69" s="112"/>
      <c r="DBK69" s="112"/>
      <c r="DBL69" s="112"/>
      <c r="DBM69" s="112"/>
      <c r="DBN69" s="112"/>
      <c r="DBO69" s="112"/>
      <c r="DBP69" s="112"/>
      <c r="DBQ69" s="112"/>
      <c r="DBR69" s="112"/>
      <c r="DBS69" s="112"/>
      <c r="DBT69" s="112"/>
      <c r="DBU69" s="112"/>
      <c r="DBV69" s="112"/>
      <c r="DBW69" s="112"/>
      <c r="DBX69" s="112"/>
      <c r="DBY69" s="112"/>
      <c r="DBZ69" s="112"/>
      <c r="DCA69" s="112"/>
      <c r="DCB69" s="112"/>
      <c r="DCC69" s="112"/>
      <c r="DCD69" s="112"/>
      <c r="DCE69" s="112"/>
      <c r="DCF69" s="112"/>
      <c r="DCG69" s="112"/>
      <c r="DCH69" s="112"/>
      <c r="DCI69" s="112"/>
      <c r="DCJ69" s="112"/>
      <c r="DCK69" s="112"/>
      <c r="DCL69" s="112"/>
      <c r="DCM69" s="112"/>
      <c r="DCN69" s="112"/>
      <c r="DCO69" s="112"/>
      <c r="DCP69" s="112"/>
      <c r="DCQ69" s="112"/>
      <c r="DCR69" s="112"/>
      <c r="DCS69" s="112"/>
      <c r="DCT69" s="112"/>
      <c r="DCU69" s="112"/>
      <c r="DCV69" s="112"/>
      <c r="DCW69" s="112"/>
      <c r="DCX69" s="112"/>
      <c r="DCY69" s="112"/>
      <c r="DCZ69" s="112"/>
      <c r="DDA69" s="112"/>
      <c r="DDB69" s="112"/>
      <c r="DDC69" s="112"/>
      <c r="DDD69" s="112"/>
      <c r="DDE69" s="112"/>
      <c r="DDF69" s="112"/>
      <c r="DDG69" s="112"/>
      <c r="DDH69" s="112"/>
      <c r="DDI69" s="112"/>
      <c r="DDJ69" s="112"/>
      <c r="DDK69" s="112"/>
      <c r="DDL69" s="112"/>
      <c r="DDM69" s="112"/>
      <c r="DDN69" s="112"/>
      <c r="DDO69" s="112"/>
      <c r="DDP69" s="112"/>
      <c r="DDQ69" s="112"/>
      <c r="DDR69" s="112"/>
      <c r="DDS69" s="112"/>
      <c r="DDT69" s="112"/>
      <c r="DDU69" s="112"/>
      <c r="DDV69" s="112"/>
      <c r="DDW69" s="112"/>
      <c r="DDX69" s="112"/>
      <c r="DDY69" s="112"/>
      <c r="DDZ69" s="112"/>
      <c r="DEA69" s="112"/>
      <c r="DEB69" s="112"/>
      <c r="DEC69" s="112"/>
      <c r="DED69" s="112"/>
      <c r="DEE69" s="112"/>
      <c r="DEF69" s="112"/>
      <c r="DEG69" s="112"/>
      <c r="DEH69" s="112"/>
      <c r="DEI69" s="112"/>
      <c r="DEJ69" s="112"/>
      <c r="DEK69" s="112"/>
      <c r="DEL69" s="112"/>
      <c r="DEM69" s="112"/>
      <c r="DEN69" s="112"/>
      <c r="DEO69" s="112"/>
      <c r="DEP69" s="112"/>
      <c r="DEQ69" s="112"/>
      <c r="DER69" s="112"/>
      <c r="DES69" s="112"/>
      <c r="DET69" s="112"/>
      <c r="DEU69" s="112"/>
      <c r="DEV69" s="112"/>
      <c r="DEW69" s="112"/>
      <c r="DEX69" s="112"/>
      <c r="DEY69" s="112"/>
      <c r="DEZ69" s="112"/>
      <c r="DFA69" s="112"/>
      <c r="DFB69" s="112"/>
      <c r="DFC69" s="112"/>
      <c r="DFD69" s="112"/>
      <c r="DFE69" s="112"/>
      <c r="DFF69" s="112"/>
      <c r="DFG69" s="112"/>
      <c r="DFH69" s="112"/>
      <c r="DFI69" s="112"/>
      <c r="DFJ69" s="112"/>
      <c r="DFK69" s="112"/>
      <c r="DFL69" s="112"/>
      <c r="DFM69" s="112"/>
      <c r="DFN69" s="112"/>
      <c r="DFO69" s="112"/>
      <c r="DFP69" s="112"/>
      <c r="DFQ69" s="112"/>
      <c r="DFR69" s="112"/>
      <c r="DFS69" s="112"/>
      <c r="DFT69" s="112"/>
      <c r="DFU69" s="112"/>
      <c r="DFV69" s="112"/>
      <c r="DFW69" s="112"/>
      <c r="DFX69" s="112"/>
      <c r="DFY69" s="112"/>
      <c r="DFZ69" s="112"/>
      <c r="DGA69" s="112"/>
      <c r="DGB69" s="112"/>
      <c r="DGC69" s="112"/>
      <c r="DGD69" s="112"/>
      <c r="DGE69" s="112"/>
      <c r="DGF69" s="112"/>
      <c r="DGG69" s="112"/>
      <c r="DGH69" s="112"/>
      <c r="DGI69" s="112"/>
      <c r="DGJ69" s="112"/>
      <c r="DGK69" s="112"/>
      <c r="DGL69" s="112"/>
      <c r="DGM69" s="112"/>
      <c r="DGN69" s="112"/>
      <c r="DGO69" s="112"/>
      <c r="DGP69" s="112"/>
      <c r="DGQ69" s="112"/>
      <c r="DGR69" s="112"/>
      <c r="DGS69" s="112"/>
      <c r="DGT69" s="112"/>
      <c r="DGU69" s="112"/>
      <c r="DGV69" s="112"/>
      <c r="DGW69" s="112"/>
      <c r="DGX69" s="112"/>
      <c r="DGY69" s="112"/>
      <c r="DGZ69" s="112"/>
      <c r="DHA69" s="112"/>
      <c r="DHB69" s="112"/>
      <c r="DHC69" s="112"/>
      <c r="DHD69" s="112"/>
      <c r="DHE69" s="112"/>
      <c r="DHF69" s="112"/>
      <c r="DHG69" s="112"/>
      <c r="DHH69" s="112"/>
      <c r="DHI69" s="112"/>
      <c r="DHJ69" s="112"/>
      <c r="DHK69" s="112"/>
      <c r="DHL69" s="112"/>
      <c r="DHM69" s="112"/>
      <c r="DHN69" s="112"/>
      <c r="DHO69" s="112"/>
      <c r="DHP69" s="112"/>
      <c r="DHQ69" s="112"/>
      <c r="DHR69" s="112"/>
      <c r="DHS69" s="112"/>
      <c r="DHT69" s="112"/>
      <c r="DHU69" s="112"/>
      <c r="DHV69" s="112"/>
      <c r="DHW69" s="112"/>
      <c r="DHX69" s="112"/>
      <c r="DHY69" s="112"/>
      <c r="DHZ69" s="112"/>
      <c r="DIA69" s="112"/>
      <c r="DIB69" s="112"/>
      <c r="DIC69" s="112"/>
      <c r="DID69" s="112"/>
      <c r="DIE69" s="112"/>
      <c r="DIF69" s="112"/>
      <c r="DIG69" s="112"/>
      <c r="DIH69" s="112"/>
      <c r="DII69" s="112"/>
      <c r="DIJ69" s="112"/>
      <c r="DIK69" s="112"/>
      <c r="DIL69" s="112"/>
      <c r="DIM69" s="112"/>
      <c r="DIN69" s="112"/>
      <c r="DIO69" s="112"/>
      <c r="DIP69" s="112"/>
      <c r="DIQ69" s="112"/>
      <c r="DIR69" s="112"/>
      <c r="DIS69" s="112"/>
      <c r="DIT69" s="112"/>
      <c r="DIU69" s="112"/>
      <c r="DIV69" s="112"/>
      <c r="DIW69" s="112"/>
      <c r="DIX69" s="112"/>
      <c r="DIY69" s="112"/>
      <c r="DIZ69" s="112"/>
      <c r="DJA69" s="112"/>
      <c r="DJB69" s="112"/>
      <c r="DJC69" s="112"/>
      <c r="DJD69" s="112"/>
      <c r="DJE69" s="112"/>
      <c r="DJF69" s="112"/>
      <c r="DJG69" s="112"/>
      <c r="DJH69" s="112"/>
      <c r="DJI69" s="112"/>
      <c r="DJJ69" s="112"/>
      <c r="DJK69" s="112"/>
      <c r="DJL69" s="112"/>
      <c r="DJM69" s="112"/>
      <c r="DJN69" s="112"/>
      <c r="DJO69" s="112"/>
      <c r="DJP69" s="112"/>
      <c r="DJQ69" s="112"/>
      <c r="DJR69" s="112"/>
      <c r="DJS69" s="112"/>
      <c r="DJT69" s="112"/>
      <c r="DJU69" s="112"/>
      <c r="DJV69" s="112"/>
      <c r="DJW69" s="112"/>
      <c r="DJX69" s="112"/>
      <c r="DJY69" s="112"/>
      <c r="DJZ69" s="112"/>
      <c r="DKA69" s="112"/>
      <c r="DKB69" s="112"/>
      <c r="DKC69" s="112"/>
      <c r="DKD69" s="112"/>
      <c r="DKE69" s="112"/>
      <c r="DKF69" s="112"/>
      <c r="DKG69" s="112"/>
      <c r="DKH69" s="112"/>
      <c r="DKI69" s="112"/>
      <c r="DKJ69" s="112"/>
      <c r="DKK69" s="112"/>
      <c r="DKL69" s="112"/>
      <c r="DKM69" s="112"/>
      <c r="DKN69" s="112"/>
      <c r="DKO69" s="112"/>
      <c r="DKP69" s="112"/>
      <c r="DKQ69" s="112"/>
      <c r="DKR69" s="112"/>
      <c r="DKS69" s="112"/>
      <c r="DKT69" s="112"/>
      <c r="DKU69" s="112"/>
      <c r="DKV69" s="112"/>
      <c r="DKW69" s="112"/>
      <c r="DKX69" s="112"/>
      <c r="DKY69" s="112"/>
      <c r="DKZ69" s="112"/>
      <c r="DLA69" s="112"/>
      <c r="DLB69" s="112"/>
      <c r="DLC69" s="112"/>
      <c r="DLD69" s="112"/>
      <c r="DLE69" s="112"/>
      <c r="DLF69" s="112"/>
      <c r="DLG69" s="112"/>
      <c r="DLH69" s="112"/>
      <c r="DLI69" s="112"/>
      <c r="DLJ69" s="112"/>
      <c r="DLK69" s="112"/>
      <c r="DLL69" s="112"/>
      <c r="DLM69" s="112"/>
      <c r="DLN69" s="112"/>
      <c r="DLO69" s="112"/>
      <c r="DLP69" s="112"/>
      <c r="DLQ69" s="112"/>
      <c r="DLR69" s="112"/>
      <c r="DLS69" s="112"/>
      <c r="DLT69" s="112"/>
      <c r="DLU69" s="112"/>
      <c r="DLV69" s="112"/>
      <c r="DLW69" s="112"/>
      <c r="DLX69" s="112"/>
      <c r="DLY69" s="112"/>
      <c r="DLZ69" s="112"/>
      <c r="DMA69" s="112"/>
      <c r="DMB69" s="112"/>
      <c r="DMC69" s="112"/>
      <c r="DMD69" s="112"/>
      <c r="DME69" s="112"/>
      <c r="DMF69" s="112"/>
      <c r="DMG69" s="112"/>
      <c r="DMH69" s="112"/>
      <c r="DMI69" s="112"/>
      <c r="DMJ69" s="112"/>
      <c r="DMK69" s="112"/>
      <c r="DML69" s="112"/>
      <c r="DMM69" s="112"/>
      <c r="DMN69" s="112"/>
      <c r="DMO69" s="112"/>
      <c r="DMP69" s="112"/>
      <c r="DMQ69" s="112"/>
      <c r="DMR69" s="112"/>
      <c r="DMS69" s="112"/>
      <c r="DMT69" s="112"/>
      <c r="DMU69" s="112"/>
      <c r="DMV69" s="112"/>
      <c r="DMW69" s="112"/>
      <c r="DMX69" s="112"/>
      <c r="DMY69" s="112"/>
      <c r="DMZ69" s="112"/>
      <c r="DNA69" s="112"/>
      <c r="DNB69" s="112"/>
      <c r="DNC69" s="112"/>
      <c r="DND69" s="112"/>
      <c r="DNE69" s="112"/>
      <c r="DNF69" s="112"/>
      <c r="DNG69" s="112"/>
      <c r="DNH69" s="112"/>
      <c r="DNI69" s="112"/>
      <c r="DNJ69" s="112"/>
      <c r="DNK69" s="112"/>
      <c r="DNL69" s="112"/>
      <c r="DNM69" s="112"/>
      <c r="DNN69" s="112"/>
      <c r="DNO69" s="112"/>
      <c r="DNP69" s="112"/>
      <c r="DNQ69" s="112"/>
      <c r="DNR69" s="112"/>
      <c r="DNS69" s="112"/>
      <c r="DNT69" s="112"/>
      <c r="DNU69" s="112"/>
      <c r="DNV69" s="112"/>
      <c r="DNW69" s="112"/>
      <c r="DNX69" s="112"/>
      <c r="DNY69" s="112"/>
      <c r="DNZ69" s="112"/>
      <c r="DOA69" s="112"/>
      <c r="DOB69" s="112"/>
      <c r="DOC69" s="112"/>
      <c r="DOD69" s="112"/>
      <c r="DOE69" s="112"/>
      <c r="DOF69" s="112"/>
      <c r="DOG69" s="112"/>
      <c r="DOH69" s="112"/>
      <c r="DOI69" s="112"/>
      <c r="DOJ69" s="112"/>
      <c r="DOK69" s="112"/>
      <c r="DOL69" s="112"/>
      <c r="DOM69" s="112"/>
      <c r="DON69" s="112"/>
      <c r="DOO69" s="112"/>
      <c r="DOP69" s="112"/>
      <c r="DOQ69" s="112"/>
      <c r="DOR69" s="112"/>
      <c r="DOS69" s="112"/>
      <c r="DOT69" s="112"/>
      <c r="DOU69" s="112"/>
      <c r="DOV69" s="112"/>
      <c r="DOW69" s="112"/>
      <c r="DOX69" s="112"/>
      <c r="DOY69" s="112"/>
      <c r="DOZ69" s="112"/>
      <c r="DPA69" s="112"/>
      <c r="DPB69" s="112"/>
      <c r="DPC69" s="112"/>
      <c r="DPD69" s="112"/>
      <c r="DPE69" s="112"/>
      <c r="DPF69" s="112"/>
      <c r="DPG69" s="112"/>
      <c r="DPH69" s="112"/>
      <c r="DPI69" s="112"/>
      <c r="DPJ69" s="112"/>
      <c r="DPK69" s="112"/>
      <c r="DPL69" s="112"/>
      <c r="DPM69" s="112"/>
      <c r="DPN69" s="112"/>
      <c r="DPO69" s="112"/>
      <c r="DPP69" s="112"/>
      <c r="DPQ69" s="112"/>
      <c r="DPR69" s="112"/>
      <c r="DPS69" s="112"/>
      <c r="DPT69" s="112"/>
      <c r="DPU69" s="112"/>
      <c r="DPV69" s="112"/>
      <c r="DPW69" s="112"/>
      <c r="DPX69" s="112"/>
      <c r="DPY69" s="112"/>
      <c r="DPZ69" s="112"/>
      <c r="DQA69" s="112"/>
      <c r="DQB69" s="112"/>
      <c r="DQC69" s="112"/>
      <c r="DQD69" s="112"/>
      <c r="DQE69" s="112"/>
      <c r="DQF69" s="112"/>
      <c r="DQG69" s="112"/>
      <c r="DQH69" s="112"/>
      <c r="DQI69" s="112"/>
      <c r="DQJ69" s="112"/>
      <c r="DQK69" s="112"/>
      <c r="DQL69" s="112"/>
      <c r="DQM69" s="112"/>
      <c r="DQN69" s="112"/>
      <c r="DQO69" s="112"/>
      <c r="DQP69" s="112"/>
      <c r="DQQ69" s="112"/>
      <c r="DQR69" s="112"/>
      <c r="DQS69" s="112"/>
      <c r="DQT69" s="112"/>
      <c r="DQU69" s="112"/>
      <c r="DQV69" s="112"/>
      <c r="DQW69" s="112"/>
      <c r="DQX69" s="112"/>
      <c r="DQY69" s="112"/>
      <c r="DQZ69" s="112"/>
      <c r="DRA69" s="112"/>
      <c r="DRB69" s="112"/>
      <c r="DRC69" s="112"/>
      <c r="DRD69" s="112"/>
      <c r="DRE69" s="112"/>
      <c r="DRF69" s="112"/>
      <c r="DRG69" s="112"/>
      <c r="DRH69" s="112"/>
      <c r="DRI69" s="112"/>
      <c r="DRJ69" s="112"/>
      <c r="DRK69" s="112"/>
      <c r="DRL69" s="112"/>
      <c r="DRM69" s="112"/>
      <c r="DRN69" s="112"/>
      <c r="DRO69" s="112"/>
      <c r="DRP69" s="112"/>
      <c r="DRQ69" s="112"/>
      <c r="DRR69" s="112"/>
      <c r="DRS69" s="112"/>
      <c r="DRT69" s="112"/>
      <c r="DRU69" s="112"/>
      <c r="DRV69" s="112"/>
      <c r="DRW69" s="112"/>
      <c r="DRX69" s="112"/>
      <c r="DRY69" s="112"/>
      <c r="DRZ69" s="112"/>
      <c r="DSA69" s="112"/>
      <c r="DSB69" s="112"/>
      <c r="DSC69" s="112"/>
      <c r="DSD69" s="112"/>
      <c r="DSE69" s="112"/>
      <c r="DSF69" s="112"/>
      <c r="DSG69" s="112"/>
      <c r="DSH69" s="112"/>
      <c r="DSI69" s="112"/>
      <c r="DSJ69" s="112"/>
      <c r="DSK69" s="112"/>
      <c r="DSL69" s="112"/>
      <c r="DSM69" s="112"/>
      <c r="DSN69" s="112"/>
      <c r="DSO69" s="112"/>
      <c r="DSP69" s="112"/>
      <c r="DSQ69" s="112"/>
      <c r="DSR69" s="112"/>
      <c r="DSS69" s="112"/>
      <c r="DST69" s="112"/>
      <c r="DSU69" s="112"/>
      <c r="DSV69" s="112"/>
      <c r="DSW69" s="112"/>
      <c r="DSX69" s="112"/>
      <c r="DSY69" s="112"/>
      <c r="DSZ69" s="112"/>
      <c r="DTA69" s="112"/>
      <c r="DTB69" s="112"/>
      <c r="DTC69" s="112"/>
      <c r="DTD69" s="112"/>
      <c r="DTE69" s="112"/>
      <c r="DTF69" s="112"/>
      <c r="DTG69" s="112"/>
      <c r="DTH69" s="112"/>
      <c r="DTI69" s="112"/>
      <c r="DTJ69" s="112"/>
      <c r="DTK69" s="112"/>
      <c r="DTL69" s="112"/>
      <c r="DTM69" s="112"/>
      <c r="DTN69" s="112"/>
      <c r="DTO69" s="112"/>
      <c r="DTP69" s="112"/>
      <c r="DTQ69" s="112"/>
      <c r="DTR69" s="112"/>
      <c r="DTS69" s="112"/>
      <c r="DTT69" s="112"/>
      <c r="DTU69" s="112"/>
      <c r="DTV69" s="112"/>
      <c r="DTW69" s="112"/>
      <c r="DTX69" s="112"/>
      <c r="DTY69" s="112"/>
      <c r="DTZ69" s="112"/>
      <c r="DUA69" s="112"/>
      <c r="DUB69" s="112"/>
      <c r="DUC69" s="112"/>
      <c r="DUD69" s="112"/>
      <c r="DUE69" s="112"/>
      <c r="DUF69" s="112"/>
      <c r="DUG69" s="112"/>
      <c r="DUH69" s="112"/>
      <c r="DUI69" s="112"/>
      <c r="DUJ69" s="112"/>
      <c r="DUK69" s="112"/>
      <c r="DUL69" s="112"/>
      <c r="DUM69" s="112"/>
      <c r="DUN69" s="112"/>
      <c r="DUO69" s="112"/>
      <c r="DUP69" s="112"/>
      <c r="DUQ69" s="112"/>
      <c r="DUR69" s="112"/>
      <c r="DUS69" s="112"/>
      <c r="DUT69" s="112"/>
      <c r="DUU69" s="112"/>
      <c r="DUV69" s="112"/>
      <c r="DUW69" s="112"/>
      <c r="DUX69" s="112"/>
      <c r="DUY69" s="112"/>
      <c r="DUZ69" s="112"/>
      <c r="DVA69" s="112"/>
      <c r="DVB69" s="112"/>
      <c r="DVC69" s="112"/>
      <c r="DVD69" s="112"/>
      <c r="DVE69" s="112"/>
      <c r="DVF69" s="112"/>
      <c r="DVG69" s="112"/>
      <c r="DVH69" s="112"/>
      <c r="DVI69" s="112"/>
      <c r="DVJ69" s="112"/>
      <c r="DVK69" s="112"/>
      <c r="DVL69" s="112"/>
      <c r="DVM69" s="112"/>
      <c r="DVN69" s="112"/>
      <c r="DVO69" s="112"/>
      <c r="DVP69" s="112"/>
      <c r="DVQ69" s="112"/>
      <c r="DVR69" s="112"/>
      <c r="DVS69" s="112"/>
      <c r="DVT69" s="112"/>
      <c r="DVU69" s="112"/>
      <c r="DVV69" s="112"/>
      <c r="DVW69" s="112"/>
      <c r="DVX69" s="112"/>
      <c r="DVY69" s="112"/>
      <c r="DVZ69" s="112"/>
      <c r="DWA69" s="112"/>
      <c r="DWB69" s="112"/>
      <c r="DWC69" s="112"/>
      <c r="DWD69" s="112"/>
      <c r="DWE69" s="112"/>
      <c r="DWF69" s="112"/>
      <c r="DWG69" s="112"/>
      <c r="DWH69" s="112"/>
      <c r="DWI69" s="112"/>
      <c r="DWJ69" s="112"/>
      <c r="DWK69" s="112"/>
      <c r="DWL69" s="112"/>
      <c r="DWM69" s="112"/>
      <c r="DWN69" s="112"/>
      <c r="DWO69" s="112"/>
      <c r="DWP69" s="112"/>
      <c r="DWQ69" s="112"/>
      <c r="DWR69" s="112"/>
      <c r="DWS69" s="112"/>
      <c r="DWT69" s="112"/>
      <c r="DWU69" s="112"/>
      <c r="DWV69" s="112"/>
      <c r="DWW69" s="112"/>
      <c r="DWX69" s="112"/>
      <c r="DWY69" s="112"/>
      <c r="DWZ69" s="112"/>
      <c r="DXA69" s="112"/>
      <c r="DXB69" s="112"/>
      <c r="DXC69" s="112"/>
      <c r="DXD69" s="112"/>
      <c r="DXE69" s="112"/>
      <c r="DXF69" s="112"/>
      <c r="DXG69" s="112"/>
      <c r="DXH69" s="112"/>
      <c r="DXI69" s="112"/>
      <c r="DXJ69" s="112"/>
      <c r="DXK69" s="112"/>
      <c r="DXL69" s="112"/>
      <c r="DXM69" s="112"/>
      <c r="DXN69" s="112"/>
      <c r="DXO69" s="112"/>
      <c r="DXP69" s="112"/>
      <c r="DXQ69" s="112"/>
      <c r="DXR69" s="112"/>
      <c r="DXS69" s="112"/>
      <c r="DXT69" s="112"/>
      <c r="DXU69" s="112"/>
      <c r="DXV69" s="112"/>
      <c r="DXW69" s="112"/>
      <c r="DXX69" s="112"/>
      <c r="DXY69" s="112"/>
      <c r="DXZ69" s="112"/>
      <c r="DYA69" s="112"/>
      <c r="DYB69" s="112"/>
      <c r="DYC69" s="112"/>
      <c r="DYD69" s="112"/>
      <c r="DYE69" s="112"/>
      <c r="DYF69" s="112"/>
      <c r="DYG69" s="112"/>
      <c r="DYH69" s="112"/>
      <c r="DYI69" s="112"/>
      <c r="DYJ69" s="112"/>
      <c r="DYK69" s="112"/>
      <c r="DYL69" s="112"/>
      <c r="DYM69" s="112"/>
      <c r="DYN69" s="112"/>
      <c r="DYO69" s="112"/>
      <c r="DYP69" s="112"/>
      <c r="DYQ69" s="112"/>
      <c r="DYR69" s="112"/>
      <c r="DYS69" s="112"/>
      <c r="DYT69" s="112"/>
      <c r="DYU69" s="112"/>
      <c r="DYV69" s="112"/>
      <c r="DYW69" s="112"/>
      <c r="DYX69" s="112"/>
      <c r="DYY69" s="112"/>
      <c r="DYZ69" s="112"/>
      <c r="DZA69" s="112"/>
      <c r="DZB69" s="112"/>
      <c r="DZC69" s="112"/>
      <c r="DZD69" s="112"/>
      <c r="DZE69" s="112"/>
      <c r="DZF69" s="112"/>
      <c r="DZG69" s="112"/>
      <c r="DZH69" s="112"/>
      <c r="DZI69" s="112"/>
      <c r="DZJ69" s="112"/>
      <c r="DZK69" s="112"/>
      <c r="DZL69" s="112"/>
      <c r="DZM69" s="112"/>
      <c r="DZN69" s="112"/>
      <c r="DZO69" s="112"/>
      <c r="DZP69" s="112"/>
      <c r="DZQ69" s="112"/>
      <c r="DZR69" s="112"/>
      <c r="DZS69" s="112"/>
      <c r="DZT69" s="112"/>
      <c r="DZU69" s="112"/>
      <c r="DZV69" s="112"/>
      <c r="DZW69" s="112"/>
      <c r="DZX69" s="112"/>
      <c r="DZY69" s="112"/>
      <c r="DZZ69" s="112"/>
      <c r="EAA69" s="112"/>
      <c r="EAB69" s="112"/>
      <c r="EAC69" s="112"/>
      <c r="EAD69" s="112"/>
      <c r="EAE69" s="112"/>
      <c r="EAF69" s="112"/>
      <c r="EAG69" s="112"/>
      <c r="EAH69" s="112"/>
      <c r="EAI69" s="112"/>
      <c r="EAJ69" s="112"/>
      <c r="EAK69" s="112"/>
      <c r="EAL69" s="112"/>
      <c r="EAM69" s="112"/>
      <c r="EAN69" s="112"/>
      <c r="EAO69" s="112"/>
      <c r="EAP69" s="112"/>
      <c r="EAQ69" s="112"/>
      <c r="EAR69" s="112"/>
      <c r="EAS69" s="112"/>
      <c r="EAT69" s="112"/>
      <c r="EAU69" s="112"/>
      <c r="EAV69" s="112"/>
      <c r="EAW69" s="112"/>
      <c r="EAX69" s="112"/>
      <c r="EAY69" s="112"/>
      <c r="EAZ69" s="112"/>
      <c r="EBA69" s="112"/>
      <c r="EBB69" s="112"/>
      <c r="EBC69" s="112"/>
      <c r="EBD69" s="112"/>
      <c r="EBE69" s="112"/>
      <c r="EBF69" s="112"/>
      <c r="EBG69" s="112"/>
      <c r="EBH69" s="112"/>
      <c r="EBI69" s="112"/>
      <c r="EBJ69" s="112"/>
      <c r="EBK69" s="112"/>
      <c r="EBL69" s="112"/>
      <c r="EBM69" s="112"/>
      <c r="EBN69" s="112"/>
      <c r="EBO69" s="112"/>
      <c r="EBP69" s="112"/>
      <c r="EBQ69" s="112"/>
      <c r="EBR69" s="112"/>
      <c r="EBS69" s="112"/>
      <c r="EBT69" s="112"/>
      <c r="EBU69" s="112"/>
      <c r="EBV69" s="112"/>
      <c r="EBW69" s="112"/>
      <c r="EBX69" s="112"/>
      <c r="EBY69" s="112"/>
      <c r="EBZ69" s="112"/>
      <c r="ECA69" s="112"/>
      <c r="ECB69" s="112"/>
      <c r="ECC69" s="112"/>
      <c r="ECD69" s="112"/>
      <c r="ECE69" s="112"/>
      <c r="ECF69" s="112"/>
      <c r="ECG69" s="112"/>
      <c r="ECH69" s="112"/>
      <c r="ECI69" s="112"/>
      <c r="ECJ69" s="112"/>
      <c r="ECK69" s="112"/>
      <c r="ECL69" s="112"/>
      <c r="ECM69" s="112"/>
      <c r="ECN69" s="112"/>
      <c r="ECO69" s="112"/>
      <c r="ECP69" s="112"/>
      <c r="ECQ69" s="112"/>
      <c r="ECR69" s="112"/>
      <c r="ECS69" s="112"/>
      <c r="ECT69" s="112"/>
      <c r="ECU69" s="112"/>
      <c r="ECV69" s="112"/>
      <c r="ECW69" s="112"/>
      <c r="ECX69" s="112"/>
      <c r="ECY69" s="112"/>
      <c r="ECZ69" s="112"/>
      <c r="EDA69" s="112"/>
      <c r="EDB69" s="112"/>
      <c r="EDC69" s="112"/>
      <c r="EDD69" s="112"/>
      <c r="EDE69" s="112"/>
      <c r="EDF69" s="112"/>
      <c r="EDG69" s="112"/>
      <c r="EDH69" s="112"/>
      <c r="EDI69" s="112"/>
      <c r="EDJ69" s="112"/>
      <c r="EDK69" s="112"/>
      <c r="EDL69" s="112"/>
      <c r="EDM69" s="112"/>
      <c r="EDN69" s="112"/>
      <c r="EDO69" s="112"/>
      <c r="EDP69" s="112"/>
      <c r="EDQ69" s="112"/>
      <c r="EDR69" s="112"/>
      <c r="EDS69" s="112"/>
      <c r="EDT69" s="112"/>
      <c r="EDU69" s="112"/>
      <c r="EDV69" s="112"/>
      <c r="EDW69" s="112"/>
      <c r="EDX69" s="112"/>
      <c r="EDY69" s="112"/>
      <c r="EDZ69" s="112"/>
      <c r="EEA69" s="112"/>
      <c r="EEB69" s="112"/>
      <c r="EEC69" s="112"/>
      <c r="EED69" s="112"/>
      <c r="EEE69" s="112"/>
      <c r="EEF69" s="112"/>
      <c r="EEG69" s="112"/>
      <c r="EEH69" s="112"/>
      <c r="EEI69" s="112"/>
      <c r="EEJ69" s="112"/>
      <c r="EEK69" s="112"/>
      <c r="EEL69" s="112"/>
      <c r="EEM69" s="112"/>
      <c r="EEN69" s="112"/>
      <c r="EEO69" s="112"/>
      <c r="EEP69" s="112"/>
      <c r="EEQ69" s="112"/>
      <c r="EER69" s="112"/>
      <c r="EES69" s="112"/>
      <c r="EET69" s="112"/>
      <c r="EEU69" s="112"/>
      <c r="EEV69" s="112"/>
      <c r="EEW69" s="112"/>
      <c r="EEX69" s="112"/>
      <c r="EEY69" s="112"/>
      <c r="EEZ69" s="112"/>
      <c r="EFA69" s="112"/>
      <c r="EFB69" s="112"/>
      <c r="EFC69" s="112"/>
      <c r="EFD69" s="112"/>
      <c r="EFE69" s="112"/>
      <c r="EFF69" s="112"/>
      <c r="EFG69" s="112"/>
      <c r="EFH69" s="112"/>
      <c r="EFI69" s="112"/>
      <c r="EFJ69" s="112"/>
      <c r="EFK69" s="112"/>
      <c r="EFL69" s="112"/>
      <c r="EFM69" s="112"/>
      <c r="EFN69" s="112"/>
      <c r="EFO69" s="112"/>
      <c r="EFP69" s="112"/>
      <c r="EFQ69" s="112"/>
      <c r="EFR69" s="112"/>
      <c r="EFS69" s="112"/>
      <c r="EFT69" s="112"/>
      <c r="EFU69" s="112"/>
      <c r="EFV69" s="112"/>
      <c r="EFW69" s="112"/>
      <c r="EFX69" s="112"/>
      <c r="EFY69" s="112"/>
      <c r="EFZ69" s="112"/>
      <c r="EGA69" s="112"/>
      <c r="EGB69" s="112"/>
      <c r="EGC69" s="112"/>
      <c r="EGD69" s="112"/>
      <c r="EGE69" s="112"/>
      <c r="EGF69" s="112"/>
      <c r="EGG69" s="112"/>
      <c r="EGH69" s="112"/>
      <c r="EGI69" s="112"/>
      <c r="EGJ69" s="112"/>
      <c r="EGK69" s="112"/>
      <c r="EGL69" s="112"/>
      <c r="EGM69" s="112"/>
      <c r="EGN69" s="112"/>
      <c r="EGO69" s="112"/>
      <c r="EGP69" s="112"/>
      <c r="EGQ69" s="112"/>
      <c r="EGR69" s="112"/>
      <c r="EGS69" s="112"/>
      <c r="EGT69" s="112"/>
      <c r="EGU69" s="112"/>
      <c r="EGV69" s="112"/>
      <c r="EGW69" s="112"/>
      <c r="EGX69" s="112"/>
      <c r="EGY69" s="112"/>
      <c r="EGZ69" s="112"/>
      <c r="EHA69" s="112"/>
      <c r="EHB69" s="112"/>
      <c r="EHC69" s="112"/>
      <c r="EHD69" s="112"/>
      <c r="EHE69" s="112"/>
      <c r="EHF69" s="112"/>
      <c r="EHG69" s="112"/>
      <c r="EHH69" s="112"/>
      <c r="EHI69" s="112"/>
      <c r="EHJ69" s="112"/>
      <c r="EHK69" s="112"/>
      <c r="EHL69" s="112"/>
      <c r="EHM69" s="112"/>
      <c r="EHN69" s="112"/>
      <c r="EHO69" s="112"/>
      <c r="EHP69" s="112"/>
      <c r="EHQ69" s="112"/>
      <c r="EHR69" s="112"/>
      <c r="EHS69" s="112"/>
      <c r="EHT69" s="112"/>
      <c r="EHU69" s="112"/>
      <c r="EHV69" s="112"/>
      <c r="EHW69" s="112"/>
      <c r="EHX69" s="112"/>
      <c r="EHY69" s="112"/>
      <c r="EHZ69" s="112"/>
      <c r="EIA69" s="112"/>
      <c r="EIB69" s="112"/>
      <c r="EIC69" s="112"/>
      <c r="EID69" s="112"/>
      <c r="EIE69" s="112"/>
      <c r="EIF69" s="112"/>
      <c r="EIG69" s="112"/>
      <c r="EIH69" s="112"/>
      <c r="EII69" s="112"/>
      <c r="EIJ69" s="112"/>
      <c r="EIK69" s="112"/>
      <c r="EIL69" s="112"/>
      <c r="EIM69" s="112"/>
      <c r="EIN69" s="112"/>
      <c r="EIO69" s="112"/>
      <c r="EIP69" s="112"/>
      <c r="EIQ69" s="112"/>
      <c r="EIR69" s="112"/>
      <c r="EIS69" s="112"/>
      <c r="EIT69" s="112"/>
      <c r="EIU69" s="112"/>
      <c r="EIV69" s="112"/>
      <c r="EIW69" s="112"/>
      <c r="EIX69" s="112"/>
      <c r="EIY69" s="112"/>
      <c r="EIZ69" s="112"/>
      <c r="EJA69" s="112"/>
      <c r="EJB69" s="112"/>
      <c r="EJC69" s="112"/>
      <c r="EJD69" s="112"/>
      <c r="EJE69" s="112"/>
      <c r="EJF69" s="112"/>
      <c r="EJG69" s="112"/>
      <c r="EJH69" s="112"/>
      <c r="EJI69" s="112"/>
      <c r="EJJ69" s="112"/>
      <c r="EJK69" s="112"/>
      <c r="EJL69" s="112"/>
      <c r="EJM69" s="112"/>
      <c r="EJN69" s="112"/>
      <c r="EJO69" s="112"/>
      <c r="EJP69" s="112"/>
      <c r="EJQ69" s="112"/>
      <c r="EJR69" s="112"/>
      <c r="EJS69" s="112"/>
      <c r="EJT69" s="112"/>
      <c r="EJU69" s="112"/>
      <c r="EJV69" s="112"/>
      <c r="EJW69" s="112"/>
      <c r="EJX69" s="112"/>
      <c r="EJY69" s="112"/>
      <c r="EJZ69" s="112"/>
      <c r="EKA69" s="112"/>
      <c r="EKB69" s="112"/>
      <c r="EKC69" s="112"/>
      <c r="EKD69" s="112"/>
      <c r="EKE69" s="112"/>
      <c r="EKF69" s="112"/>
      <c r="EKG69" s="112"/>
      <c r="EKH69" s="112"/>
      <c r="EKI69" s="112"/>
      <c r="EKJ69" s="112"/>
      <c r="EKK69" s="112"/>
      <c r="EKL69" s="112"/>
      <c r="EKM69" s="112"/>
      <c r="EKN69" s="112"/>
      <c r="EKO69" s="112"/>
      <c r="EKP69" s="112"/>
      <c r="EKQ69" s="112"/>
      <c r="EKR69" s="112"/>
      <c r="EKS69" s="112"/>
      <c r="EKT69" s="112"/>
      <c r="EKU69" s="112"/>
      <c r="EKV69" s="112"/>
      <c r="EKW69" s="112"/>
      <c r="EKX69" s="112"/>
      <c r="EKY69" s="112"/>
      <c r="EKZ69" s="112"/>
      <c r="ELA69" s="112"/>
      <c r="ELB69" s="112"/>
      <c r="ELC69" s="112"/>
      <c r="ELD69" s="112"/>
      <c r="ELE69" s="112"/>
      <c r="ELF69" s="112"/>
      <c r="ELG69" s="112"/>
      <c r="ELH69" s="112"/>
      <c r="ELI69" s="112"/>
      <c r="ELJ69" s="112"/>
      <c r="ELK69" s="112"/>
      <c r="ELL69" s="112"/>
      <c r="ELM69" s="112"/>
      <c r="ELN69" s="112"/>
      <c r="ELO69" s="112"/>
      <c r="ELP69" s="112"/>
      <c r="ELQ69" s="112"/>
      <c r="ELR69" s="112"/>
      <c r="ELS69" s="112"/>
      <c r="ELT69" s="112"/>
      <c r="ELU69" s="112"/>
      <c r="ELV69" s="112"/>
      <c r="ELW69" s="112"/>
      <c r="ELX69" s="112"/>
      <c r="ELY69" s="112"/>
      <c r="ELZ69" s="112"/>
      <c r="EMA69" s="112"/>
      <c r="EMB69" s="112"/>
      <c r="EMC69" s="112"/>
      <c r="EMD69" s="112"/>
      <c r="EME69" s="112"/>
      <c r="EMF69" s="112"/>
      <c r="EMG69" s="112"/>
      <c r="EMH69" s="112"/>
      <c r="EMI69" s="112"/>
      <c r="EMJ69" s="112"/>
      <c r="EMK69" s="112"/>
      <c r="EML69" s="112"/>
      <c r="EMM69" s="112"/>
      <c r="EMN69" s="112"/>
      <c r="EMO69" s="112"/>
      <c r="EMP69" s="112"/>
      <c r="EMQ69" s="112"/>
      <c r="EMR69" s="112"/>
      <c r="EMS69" s="112"/>
      <c r="EMT69" s="112"/>
      <c r="EMU69" s="112"/>
      <c r="EMV69" s="112"/>
      <c r="EMW69" s="112"/>
      <c r="EMX69" s="112"/>
      <c r="EMY69" s="112"/>
      <c r="EMZ69" s="112"/>
      <c r="ENA69" s="112"/>
      <c r="ENB69" s="112"/>
      <c r="ENC69" s="112"/>
      <c r="END69" s="112"/>
      <c r="ENE69" s="112"/>
      <c r="ENF69" s="112"/>
      <c r="ENG69" s="112"/>
      <c r="ENH69" s="112"/>
      <c r="ENI69" s="112"/>
      <c r="ENJ69" s="112"/>
      <c r="ENK69" s="112"/>
      <c r="ENL69" s="112"/>
      <c r="ENM69" s="112"/>
      <c r="ENN69" s="112"/>
      <c r="ENO69" s="112"/>
      <c r="ENP69" s="112"/>
      <c r="ENQ69" s="112"/>
      <c r="ENR69" s="112"/>
      <c r="ENS69" s="112"/>
      <c r="ENT69" s="112"/>
      <c r="ENU69" s="112"/>
      <c r="ENV69" s="112"/>
      <c r="ENW69" s="112"/>
      <c r="ENX69" s="112"/>
      <c r="ENY69" s="112"/>
      <c r="ENZ69" s="112"/>
      <c r="EOA69" s="112"/>
      <c r="EOB69" s="112"/>
      <c r="EOC69" s="112"/>
      <c r="EOD69" s="112"/>
      <c r="EOE69" s="112"/>
      <c r="EOF69" s="112"/>
      <c r="EOG69" s="112"/>
      <c r="EOH69" s="112"/>
      <c r="EOI69" s="112"/>
      <c r="EOJ69" s="112"/>
      <c r="EOK69" s="112"/>
      <c r="EOL69" s="112"/>
      <c r="EOM69" s="112"/>
      <c r="EON69" s="112"/>
      <c r="EOO69" s="112"/>
      <c r="EOP69" s="112"/>
      <c r="EOQ69" s="112"/>
      <c r="EOR69" s="112"/>
      <c r="EOS69" s="112"/>
      <c r="EOT69" s="112"/>
      <c r="EOU69" s="112"/>
      <c r="EOV69" s="112"/>
      <c r="EOW69" s="112"/>
      <c r="EOX69" s="112"/>
      <c r="EOY69" s="112"/>
      <c r="EOZ69" s="112"/>
      <c r="EPA69" s="112"/>
      <c r="EPB69" s="112"/>
      <c r="EPC69" s="112"/>
      <c r="EPD69" s="112"/>
      <c r="EPE69" s="112"/>
      <c r="EPF69" s="112"/>
      <c r="EPG69" s="112"/>
      <c r="EPH69" s="112"/>
      <c r="EPI69" s="112"/>
      <c r="EPJ69" s="112"/>
      <c r="EPK69" s="112"/>
      <c r="EPL69" s="112"/>
      <c r="EPM69" s="112"/>
      <c r="EPN69" s="112"/>
      <c r="EPO69" s="112"/>
      <c r="EPP69" s="112"/>
      <c r="EPQ69" s="112"/>
      <c r="EPR69" s="112"/>
      <c r="EPS69" s="112"/>
      <c r="EPT69" s="112"/>
      <c r="EPU69" s="112"/>
      <c r="EPV69" s="112"/>
      <c r="EPW69" s="112"/>
      <c r="EPX69" s="112"/>
      <c r="EPY69" s="112"/>
      <c r="EPZ69" s="112"/>
      <c r="EQA69" s="112"/>
      <c r="EQB69" s="112"/>
      <c r="EQC69" s="112"/>
      <c r="EQD69" s="112"/>
      <c r="EQE69" s="112"/>
      <c r="EQF69" s="112"/>
      <c r="EQG69" s="112"/>
      <c r="EQH69" s="112"/>
      <c r="EQI69" s="112"/>
      <c r="EQJ69" s="112"/>
      <c r="EQK69" s="112"/>
      <c r="EQL69" s="112"/>
      <c r="EQM69" s="112"/>
      <c r="EQN69" s="112"/>
      <c r="EQO69" s="112"/>
      <c r="EQP69" s="112"/>
      <c r="EQQ69" s="112"/>
      <c r="EQR69" s="112"/>
      <c r="EQS69" s="112"/>
      <c r="EQT69" s="112"/>
      <c r="EQU69" s="112"/>
      <c r="EQV69" s="112"/>
      <c r="EQW69" s="112"/>
      <c r="EQX69" s="112"/>
      <c r="EQY69" s="112"/>
      <c r="EQZ69" s="112"/>
      <c r="ERA69" s="112"/>
      <c r="ERB69" s="112"/>
      <c r="ERC69" s="112"/>
      <c r="ERD69" s="112"/>
      <c r="ERE69" s="112"/>
      <c r="ERF69" s="112"/>
      <c r="ERG69" s="112"/>
      <c r="ERH69" s="112"/>
      <c r="ERI69" s="112"/>
      <c r="ERJ69" s="112"/>
      <c r="ERK69" s="112"/>
      <c r="ERL69" s="112"/>
      <c r="ERM69" s="112"/>
      <c r="ERN69" s="112"/>
      <c r="ERO69" s="112"/>
      <c r="ERP69" s="112"/>
      <c r="ERQ69" s="112"/>
      <c r="ERR69" s="112"/>
      <c r="ERS69" s="112"/>
      <c r="ERT69" s="112"/>
      <c r="ERU69" s="112"/>
      <c r="ERV69" s="112"/>
      <c r="ERW69" s="112"/>
      <c r="ERX69" s="112"/>
      <c r="ERY69" s="112"/>
      <c r="ERZ69" s="112"/>
      <c r="ESA69" s="112"/>
      <c r="ESB69" s="112"/>
      <c r="ESC69" s="112"/>
      <c r="ESD69" s="112"/>
      <c r="ESE69" s="112"/>
      <c r="ESF69" s="112"/>
      <c r="ESG69" s="112"/>
      <c r="ESH69" s="112"/>
      <c r="ESI69" s="112"/>
      <c r="ESJ69" s="112"/>
      <c r="ESK69" s="112"/>
      <c r="ESL69" s="112"/>
      <c r="ESM69" s="112"/>
      <c r="ESN69" s="112"/>
      <c r="ESO69" s="112"/>
      <c r="ESP69" s="112"/>
      <c r="ESQ69" s="112"/>
      <c r="ESR69" s="112"/>
      <c r="ESS69" s="112"/>
      <c r="EST69" s="112"/>
      <c r="ESU69" s="112"/>
      <c r="ESV69" s="112"/>
      <c r="ESW69" s="112"/>
      <c r="ESX69" s="112"/>
      <c r="ESY69" s="112"/>
      <c r="ESZ69" s="112"/>
      <c r="ETA69" s="112"/>
      <c r="ETB69" s="112"/>
      <c r="ETC69" s="112"/>
      <c r="ETD69" s="112"/>
      <c r="ETE69" s="112"/>
      <c r="ETF69" s="112"/>
      <c r="ETG69" s="112"/>
      <c r="ETH69" s="112"/>
      <c r="ETI69" s="112"/>
      <c r="ETJ69" s="112"/>
      <c r="ETK69" s="112"/>
      <c r="ETL69" s="112"/>
      <c r="ETM69" s="112"/>
      <c r="ETN69" s="112"/>
      <c r="ETO69" s="112"/>
      <c r="ETP69" s="112"/>
      <c r="ETQ69" s="112"/>
      <c r="ETR69" s="112"/>
      <c r="ETS69" s="112"/>
      <c r="ETT69" s="112"/>
      <c r="ETU69" s="112"/>
      <c r="ETV69" s="112"/>
      <c r="ETW69" s="112"/>
      <c r="ETX69" s="112"/>
      <c r="ETY69" s="112"/>
      <c r="ETZ69" s="112"/>
      <c r="EUA69" s="112"/>
      <c r="EUB69" s="112"/>
      <c r="EUC69" s="112"/>
      <c r="EUD69" s="112"/>
      <c r="EUE69" s="112"/>
      <c r="EUF69" s="112"/>
      <c r="EUG69" s="112"/>
      <c r="EUH69" s="112"/>
      <c r="EUI69" s="112"/>
      <c r="EUJ69" s="112"/>
      <c r="EUK69" s="112"/>
      <c r="EUL69" s="112"/>
      <c r="EUM69" s="112"/>
      <c r="EUN69" s="112"/>
      <c r="EUO69" s="112"/>
      <c r="EUP69" s="112"/>
      <c r="EUQ69" s="112"/>
      <c r="EUR69" s="112"/>
      <c r="EUS69" s="112"/>
      <c r="EUT69" s="112"/>
      <c r="EUU69" s="112"/>
      <c r="EUV69" s="112"/>
      <c r="EUW69" s="112"/>
      <c r="EUX69" s="112"/>
      <c r="EUY69" s="112"/>
      <c r="EUZ69" s="112"/>
      <c r="EVA69" s="112"/>
      <c r="EVB69" s="112"/>
      <c r="EVC69" s="112"/>
      <c r="EVD69" s="112"/>
      <c r="EVE69" s="112"/>
      <c r="EVF69" s="112"/>
      <c r="EVG69" s="112"/>
      <c r="EVH69" s="112"/>
      <c r="EVI69" s="112"/>
      <c r="EVJ69" s="112"/>
      <c r="EVK69" s="112"/>
      <c r="EVL69" s="112"/>
      <c r="EVM69" s="112"/>
      <c r="EVN69" s="112"/>
      <c r="EVO69" s="112"/>
      <c r="EVP69" s="112"/>
      <c r="EVQ69" s="112"/>
      <c r="EVR69" s="112"/>
      <c r="EVS69" s="112"/>
      <c r="EVT69" s="112"/>
      <c r="EVU69" s="112"/>
      <c r="EVV69" s="112"/>
      <c r="EVW69" s="112"/>
      <c r="EVX69" s="112"/>
      <c r="EVY69" s="112"/>
      <c r="EVZ69" s="112"/>
      <c r="EWA69" s="112"/>
      <c r="EWB69" s="112"/>
      <c r="EWC69" s="112"/>
      <c r="EWD69" s="112"/>
      <c r="EWE69" s="112"/>
      <c r="EWF69" s="112"/>
      <c r="EWG69" s="112"/>
      <c r="EWH69" s="112"/>
      <c r="EWI69" s="112"/>
      <c r="EWJ69" s="112"/>
      <c r="EWK69" s="112"/>
      <c r="EWL69" s="112"/>
      <c r="EWM69" s="112"/>
      <c r="EWN69" s="112"/>
      <c r="EWO69" s="112"/>
      <c r="EWP69" s="112"/>
      <c r="EWQ69" s="112"/>
      <c r="EWR69" s="112"/>
      <c r="EWS69" s="112"/>
      <c r="EWT69" s="112"/>
      <c r="EWU69" s="112"/>
      <c r="EWV69" s="112"/>
      <c r="EWW69" s="112"/>
      <c r="EWX69" s="112"/>
      <c r="EWY69" s="112"/>
      <c r="EWZ69" s="112"/>
      <c r="EXA69" s="112"/>
      <c r="EXB69" s="112"/>
      <c r="EXC69" s="112"/>
      <c r="EXD69" s="112"/>
      <c r="EXE69" s="112"/>
      <c r="EXF69" s="112"/>
      <c r="EXG69" s="112"/>
      <c r="EXH69" s="112"/>
      <c r="EXI69" s="112"/>
      <c r="EXJ69" s="112"/>
      <c r="EXK69" s="112"/>
      <c r="EXL69" s="112"/>
      <c r="EXM69" s="112"/>
      <c r="EXN69" s="112"/>
      <c r="EXO69" s="112"/>
      <c r="EXP69" s="112"/>
      <c r="EXQ69" s="112"/>
      <c r="EXR69" s="112"/>
      <c r="EXS69" s="112"/>
      <c r="EXT69" s="112"/>
      <c r="EXU69" s="112"/>
      <c r="EXV69" s="112"/>
      <c r="EXW69" s="112"/>
      <c r="EXX69" s="112"/>
      <c r="EXY69" s="112"/>
      <c r="EXZ69" s="112"/>
      <c r="EYA69" s="112"/>
      <c r="EYB69" s="112"/>
      <c r="EYC69" s="112"/>
      <c r="EYD69" s="112"/>
      <c r="EYE69" s="112"/>
      <c r="EYF69" s="112"/>
      <c r="EYG69" s="112"/>
      <c r="EYH69" s="112"/>
      <c r="EYI69" s="112"/>
      <c r="EYJ69" s="112"/>
      <c r="EYK69" s="112"/>
      <c r="EYL69" s="112"/>
      <c r="EYM69" s="112"/>
      <c r="EYN69" s="112"/>
      <c r="EYO69" s="112"/>
      <c r="EYP69" s="112"/>
      <c r="EYQ69" s="112"/>
      <c r="EYR69" s="112"/>
      <c r="EYS69" s="112"/>
      <c r="EYT69" s="112"/>
      <c r="EYU69" s="112"/>
      <c r="EYV69" s="112"/>
      <c r="EYW69" s="112"/>
      <c r="EYX69" s="112"/>
      <c r="EYY69" s="112"/>
      <c r="EYZ69" s="112"/>
      <c r="EZA69" s="112"/>
      <c r="EZB69" s="112"/>
      <c r="EZC69" s="112"/>
      <c r="EZD69" s="112"/>
      <c r="EZE69" s="112"/>
      <c r="EZF69" s="112"/>
      <c r="EZG69" s="112"/>
      <c r="EZH69" s="112"/>
      <c r="EZI69" s="112"/>
      <c r="EZJ69" s="112"/>
      <c r="EZK69" s="112"/>
      <c r="EZL69" s="112"/>
      <c r="EZM69" s="112"/>
      <c r="EZN69" s="112"/>
      <c r="EZO69" s="112"/>
      <c r="EZP69" s="112"/>
      <c r="EZQ69" s="112"/>
      <c r="EZR69" s="112"/>
      <c r="EZS69" s="112"/>
      <c r="EZT69" s="112"/>
      <c r="EZU69" s="112"/>
      <c r="EZV69" s="112"/>
      <c r="EZW69" s="112"/>
      <c r="EZX69" s="112"/>
      <c r="EZY69" s="112"/>
      <c r="EZZ69" s="112"/>
      <c r="FAA69" s="112"/>
      <c r="FAB69" s="112"/>
      <c r="FAC69" s="112"/>
      <c r="FAD69" s="112"/>
      <c r="FAE69" s="112"/>
      <c r="FAF69" s="112"/>
      <c r="FAG69" s="112"/>
      <c r="FAH69" s="112"/>
      <c r="FAI69" s="112"/>
      <c r="FAJ69" s="112"/>
      <c r="FAK69" s="112"/>
      <c r="FAL69" s="112"/>
      <c r="FAM69" s="112"/>
      <c r="FAN69" s="112"/>
      <c r="FAO69" s="112"/>
      <c r="FAP69" s="112"/>
      <c r="FAQ69" s="112"/>
      <c r="FAR69" s="112"/>
      <c r="FAS69" s="112"/>
      <c r="FAT69" s="112"/>
      <c r="FAU69" s="112"/>
      <c r="FAV69" s="112"/>
      <c r="FAW69" s="112"/>
      <c r="FAX69" s="112"/>
      <c r="FAY69" s="112"/>
      <c r="FAZ69" s="112"/>
      <c r="FBA69" s="112"/>
      <c r="FBB69" s="112"/>
      <c r="FBC69" s="112"/>
      <c r="FBD69" s="112"/>
      <c r="FBE69" s="112"/>
      <c r="FBF69" s="112"/>
      <c r="FBG69" s="112"/>
      <c r="FBH69" s="112"/>
      <c r="FBI69" s="112"/>
      <c r="FBJ69" s="112"/>
      <c r="FBK69" s="112"/>
      <c r="FBL69" s="112"/>
      <c r="FBM69" s="112"/>
      <c r="FBN69" s="112"/>
      <c r="FBO69" s="112"/>
      <c r="FBP69" s="112"/>
      <c r="FBQ69" s="112"/>
      <c r="FBR69" s="112"/>
      <c r="FBS69" s="112"/>
      <c r="FBT69" s="112"/>
      <c r="FBU69" s="112"/>
      <c r="FBV69" s="112"/>
      <c r="FBW69" s="112"/>
      <c r="FBX69" s="112"/>
      <c r="FBY69" s="112"/>
      <c r="FBZ69" s="112"/>
      <c r="FCA69" s="112"/>
      <c r="FCB69" s="112"/>
      <c r="FCC69" s="112"/>
      <c r="FCD69" s="112"/>
      <c r="FCE69" s="112"/>
      <c r="FCF69" s="112"/>
      <c r="FCG69" s="112"/>
      <c r="FCH69" s="112"/>
      <c r="FCI69" s="112"/>
      <c r="FCJ69" s="112"/>
      <c r="FCK69" s="112"/>
      <c r="FCL69" s="112"/>
      <c r="FCM69" s="112"/>
      <c r="FCN69" s="112"/>
      <c r="FCO69" s="112"/>
      <c r="FCP69" s="112"/>
      <c r="FCQ69" s="112"/>
      <c r="FCR69" s="112"/>
      <c r="FCS69" s="112"/>
      <c r="FCT69" s="112"/>
      <c r="FCU69" s="112"/>
      <c r="FCV69" s="112"/>
      <c r="FCW69" s="112"/>
      <c r="FCX69" s="112"/>
      <c r="FCY69" s="112"/>
      <c r="FCZ69" s="112"/>
      <c r="FDA69" s="112"/>
      <c r="FDB69" s="112"/>
      <c r="FDC69" s="112"/>
      <c r="FDD69" s="112"/>
      <c r="FDE69" s="112"/>
      <c r="FDF69" s="112"/>
      <c r="FDG69" s="112"/>
      <c r="FDH69" s="112"/>
      <c r="FDI69" s="112"/>
      <c r="FDJ69" s="112"/>
      <c r="FDK69" s="112"/>
      <c r="FDL69" s="112"/>
      <c r="FDM69" s="112"/>
      <c r="FDN69" s="112"/>
      <c r="FDO69" s="112"/>
      <c r="FDP69" s="112"/>
      <c r="FDQ69" s="112"/>
      <c r="FDR69" s="112"/>
      <c r="FDS69" s="112"/>
      <c r="FDT69" s="112"/>
      <c r="FDU69" s="112"/>
      <c r="FDV69" s="112"/>
      <c r="FDW69" s="112"/>
      <c r="FDX69" s="112"/>
      <c r="FDY69" s="112"/>
      <c r="FDZ69" s="112"/>
      <c r="FEA69" s="112"/>
      <c r="FEB69" s="112"/>
      <c r="FEC69" s="112"/>
      <c r="FED69" s="112"/>
      <c r="FEE69" s="112"/>
      <c r="FEF69" s="112"/>
      <c r="FEG69" s="112"/>
      <c r="FEH69" s="112"/>
      <c r="FEI69" s="112"/>
      <c r="FEJ69" s="112"/>
      <c r="FEK69" s="112"/>
      <c r="FEL69" s="112"/>
      <c r="FEM69" s="112"/>
      <c r="FEN69" s="112"/>
      <c r="FEO69" s="112"/>
      <c r="FEP69" s="112"/>
      <c r="FEQ69" s="112"/>
      <c r="FER69" s="112"/>
      <c r="FES69" s="112"/>
      <c r="FET69" s="112"/>
      <c r="FEU69" s="112"/>
      <c r="FEV69" s="112"/>
      <c r="FEW69" s="112"/>
      <c r="FEX69" s="112"/>
      <c r="FEY69" s="112"/>
      <c r="FEZ69" s="112"/>
      <c r="FFA69" s="112"/>
      <c r="FFB69" s="112"/>
      <c r="FFC69" s="112"/>
      <c r="FFD69" s="112"/>
      <c r="FFE69" s="112"/>
      <c r="FFF69" s="112"/>
      <c r="FFG69" s="112"/>
      <c r="FFH69" s="112"/>
      <c r="FFI69" s="112"/>
      <c r="FFJ69" s="112"/>
      <c r="FFK69" s="112"/>
      <c r="FFL69" s="112"/>
      <c r="FFM69" s="112"/>
      <c r="FFN69" s="112"/>
      <c r="FFO69" s="112"/>
      <c r="FFP69" s="112"/>
      <c r="FFQ69" s="112"/>
      <c r="FFR69" s="112"/>
      <c r="FFS69" s="112"/>
      <c r="FFT69" s="112"/>
      <c r="FFU69" s="112"/>
      <c r="FFV69" s="112"/>
      <c r="FFW69" s="112"/>
      <c r="FFX69" s="112"/>
      <c r="FFY69" s="112"/>
      <c r="FFZ69" s="112"/>
      <c r="FGA69" s="112"/>
      <c r="FGB69" s="112"/>
      <c r="FGC69" s="112"/>
      <c r="FGD69" s="112"/>
      <c r="FGE69" s="112"/>
      <c r="FGF69" s="112"/>
      <c r="FGG69" s="112"/>
      <c r="FGH69" s="112"/>
      <c r="FGI69" s="112"/>
      <c r="FGJ69" s="112"/>
      <c r="FGK69" s="112"/>
      <c r="FGL69" s="112"/>
      <c r="FGM69" s="112"/>
      <c r="FGN69" s="112"/>
      <c r="FGO69" s="112"/>
      <c r="FGP69" s="112"/>
      <c r="FGQ69" s="112"/>
      <c r="FGR69" s="112"/>
      <c r="FGS69" s="112"/>
      <c r="FGT69" s="112"/>
      <c r="FGU69" s="112"/>
      <c r="FGV69" s="112"/>
      <c r="FGW69" s="112"/>
      <c r="FGX69" s="112"/>
      <c r="FGY69" s="112"/>
      <c r="FGZ69" s="112"/>
      <c r="FHA69" s="112"/>
      <c r="FHB69" s="112"/>
      <c r="FHC69" s="112"/>
      <c r="FHD69" s="112"/>
      <c r="FHE69" s="112"/>
      <c r="FHF69" s="112"/>
      <c r="FHG69" s="112"/>
      <c r="FHH69" s="112"/>
      <c r="FHI69" s="112"/>
      <c r="FHJ69" s="112"/>
      <c r="FHK69" s="112"/>
      <c r="FHL69" s="112"/>
      <c r="FHM69" s="112"/>
      <c r="FHN69" s="112"/>
      <c r="FHO69" s="112"/>
      <c r="FHP69" s="112"/>
      <c r="FHQ69" s="112"/>
      <c r="FHR69" s="112"/>
      <c r="FHS69" s="112"/>
      <c r="FHT69" s="112"/>
      <c r="FHU69" s="112"/>
      <c r="FHV69" s="112"/>
      <c r="FHW69" s="112"/>
      <c r="FHX69" s="112"/>
      <c r="FHY69" s="112"/>
      <c r="FHZ69" s="112"/>
      <c r="FIA69" s="112"/>
      <c r="FIB69" s="112"/>
      <c r="FIC69" s="112"/>
      <c r="FID69" s="112"/>
      <c r="FIE69" s="112"/>
      <c r="FIF69" s="112"/>
      <c r="FIG69" s="112"/>
      <c r="FIH69" s="112"/>
      <c r="FII69" s="112"/>
      <c r="FIJ69" s="112"/>
      <c r="FIK69" s="112"/>
      <c r="FIL69" s="112"/>
      <c r="FIM69" s="112"/>
      <c r="FIN69" s="112"/>
      <c r="FIO69" s="112"/>
      <c r="FIP69" s="112"/>
      <c r="FIQ69" s="112"/>
      <c r="FIR69" s="112"/>
      <c r="FIS69" s="112"/>
      <c r="FIT69" s="112"/>
      <c r="FIU69" s="112"/>
      <c r="FIV69" s="112"/>
      <c r="FIW69" s="112"/>
      <c r="FIX69" s="112"/>
      <c r="FIY69" s="112"/>
      <c r="FIZ69" s="112"/>
      <c r="FJA69" s="112"/>
      <c r="FJB69" s="112"/>
      <c r="FJC69" s="112"/>
      <c r="FJD69" s="112"/>
      <c r="FJE69" s="112"/>
      <c r="FJF69" s="112"/>
      <c r="FJG69" s="112"/>
      <c r="FJH69" s="112"/>
      <c r="FJI69" s="112"/>
      <c r="FJJ69" s="112"/>
      <c r="FJK69" s="112"/>
      <c r="FJL69" s="112"/>
      <c r="FJM69" s="112"/>
      <c r="FJN69" s="112"/>
      <c r="FJO69" s="112"/>
      <c r="FJP69" s="112"/>
      <c r="FJQ69" s="112"/>
      <c r="FJR69" s="112"/>
      <c r="FJS69" s="112"/>
      <c r="FJT69" s="112"/>
      <c r="FJU69" s="112"/>
      <c r="FJV69" s="112"/>
      <c r="FJW69" s="112"/>
      <c r="FJX69" s="112"/>
      <c r="FJY69" s="112"/>
      <c r="FJZ69" s="112"/>
      <c r="FKA69" s="112"/>
      <c r="FKB69" s="112"/>
      <c r="FKC69" s="112"/>
      <c r="FKD69" s="112"/>
      <c r="FKE69" s="112"/>
      <c r="FKF69" s="112"/>
      <c r="FKG69" s="112"/>
      <c r="FKH69" s="112"/>
      <c r="FKI69" s="112"/>
      <c r="FKJ69" s="112"/>
      <c r="FKK69" s="112"/>
      <c r="FKL69" s="112"/>
      <c r="FKM69" s="112"/>
      <c r="FKN69" s="112"/>
      <c r="FKO69" s="112"/>
      <c r="FKP69" s="112"/>
      <c r="FKQ69" s="112"/>
      <c r="FKR69" s="112"/>
      <c r="FKS69" s="112"/>
      <c r="FKT69" s="112"/>
      <c r="FKU69" s="112"/>
      <c r="FKV69" s="112"/>
      <c r="FKW69" s="112"/>
      <c r="FKX69" s="112"/>
      <c r="FKY69" s="112"/>
      <c r="FKZ69" s="112"/>
      <c r="FLA69" s="112"/>
      <c r="FLB69" s="112"/>
      <c r="FLC69" s="112"/>
      <c r="FLD69" s="112"/>
      <c r="FLE69" s="112"/>
      <c r="FLF69" s="112"/>
      <c r="FLG69" s="112"/>
      <c r="FLH69" s="112"/>
      <c r="FLI69" s="112"/>
      <c r="FLJ69" s="112"/>
      <c r="FLK69" s="112"/>
      <c r="FLL69" s="112"/>
      <c r="FLM69" s="112"/>
      <c r="FLN69" s="112"/>
      <c r="FLO69" s="112"/>
      <c r="FLP69" s="112"/>
      <c r="FLQ69" s="112"/>
      <c r="FLR69" s="112"/>
      <c r="FLS69" s="112"/>
      <c r="FLT69" s="112"/>
      <c r="FLU69" s="112"/>
      <c r="FLV69" s="112"/>
      <c r="FLW69" s="112"/>
      <c r="FLX69" s="112"/>
      <c r="FLY69" s="112"/>
      <c r="FLZ69" s="112"/>
      <c r="FMA69" s="112"/>
      <c r="FMB69" s="112"/>
      <c r="FMC69" s="112"/>
      <c r="FMD69" s="112"/>
      <c r="FME69" s="112"/>
      <c r="FMF69" s="112"/>
      <c r="FMG69" s="112"/>
      <c r="FMH69" s="112"/>
      <c r="FMI69" s="112"/>
      <c r="FMJ69" s="112"/>
      <c r="FMK69" s="112"/>
      <c r="FML69" s="112"/>
      <c r="FMM69" s="112"/>
      <c r="FMN69" s="112"/>
      <c r="FMO69" s="112"/>
      <c r="FMP69" s="112"/>
      <c r="FMQ69" s="112"/>
      <c r="FMR69" s="112"/>
      <c r="FMS69" s="112"/>
      <c r="FMT69" s="112"/>
      <c r="FMU69" s="112"/>
      <c r="FMV69" s="112"/>
      <c r="FMW69" s="112"/>
      <c r="FMX69" s="112"/>
      <c r="FMY69" s="112"/>
      <c r="FMZ69" s="112"/>
      <c r="FNA69" s="112"/>
      <c r="FNB69" s="112"/>
      <c r="FNC69" s="112"/>
      <c r="FND69" s="112"/>
      <c r="FNE69" s="112"/>
      <c r="FNF69" s="112"/>
      <c r="FNG69" s="112"/>
      <c r="FNH69" s="112"/>
      <c r="FNI69" s="112"/>
      <c r="FNJ69" s="112"/>
      <c r="FNK69" s="112"/>
      <c r="FNL69" s="112"/>
      <c r="FNM69" s="112"/>
      <c r="FNN69" s="112"/>
      <c r="FNO69" s="112"/>
      <c r="FNP69" s="112"/>
      <c r="FNQ69" s="112"/>
      <c r="FNR69" s="112"/>
      <c r="FNS69" s="112"/>
      <c r="FNT69" s="112"/>
      <c r="FNU69" s="112"/>
      <c r="FNV69" s="112"/>
      <c r="FNW69" s="112"/>
      <c r="FNX69" s="112"/>
      <c r="FNY69" s="112"/>
      <c r="FNZ69" s="112"/>
      <c r="FOA69" s="112"/>
      <c r="FOB69" s="112"/>
      <c r="FOC69" s="112"/>
      <c r="FOD69" s="112"/>
      <c r="FOE69" s="112"/>
      <c r="FOF69" s="112"/>
      <c r="FOG69" s="112"/>
      <c r="FOH69" s="112"/>
      <c r="FOI69" s="112"/>
      <c r="FOJ69" s="112"/>
      <c r="FOK69" s="112"/>
      <c r="FOL69" s="112"/>
      <c r="FOM69" s="112"/>
      <c r="FON69" s="112"/>
      <c r="FOO69" s="112"/>
      <c r="FOP69" s="112"/>
      <c r="FOQ69" s="112"/>
      <c r="FOR69" s="112"/>
      <c r="FOS69" s="112"/>
      <c r="FOT69" s="112"/>
      <c r="FOU69" s="112"/>
      <c r="FOV69" s="112"/>
      <c r="FOW69" s="112"/>
      <c r="FOX69" s="112"/>
      <c r="FOY69" s="112"/>
      <c r="FOZ69" s="112"/>
      <c r="FPA69" s="112"/>
      <c r="FPB69" s="112"/>
      <c r="FPC69" s="112"/>
      <c r="FPD69" s="112"/>
      <c r="FPE69" s="112"/>
      <c r="FPF69" s="112"/>
      <c r="FPG69" s="112"/>
      <c r="FPH69" s="112"/>
      <c r="FPI69" s="112"/>
      <c r="FPJ69" s="112"/>
      <c r="FPK69" s="112"/>
      <c r="FPL69" s="112"/>
      <c r="FPM69" s="112"/>
      <c r="FPN69" s="112"/>
      <c r="FPO69" s="112"/>
      <c r="FPP69" s="112"/>
      <c r="FPQ69" s="112"/>
      <c r="FPR69" s="112"/>
      <c r="FPS69" s="112"/>
      <c r="FPT69" s="112"/>
      <c r="FPU69" s="112"/>
      <c r="FPV69" s="112"/>
      <c r="FPW69" s="112"/>
      <c r="FPX69" s="112"/>
      <c r="FPY69" s="112"/>
      <c r="FPZ69" s="112"/>
      <c r="FQA69" s="112"/>
      <c r="FQB69" s="112"/>
      <c r="FQC69" s="112"/>
      <c r="FQD69" s="112"/>
      <c r="FQE69" s="112"/>
      <c r="FQF69" s="112"/>
      <c r="FQG69" s="112"/>
      <c r="FQH69" s="112"/>
      <c r="FQI69" s="112"/>
      <c r="FQJ69" s="112"/>
      <c r="FQK69" s="112"/>
      <c r="FQL69" s="112"/>
      <c r="FQM69" s="112"/>
      <c r="FQN69" s="112"/>
      <c r="FQO69" s="112"/>
      <c r="FQP69" s="112"/>
      <c r="FQQ69" s="112"/>
      <c r="FQR69" s="112"/>
      <c r="FQS69" s="112"/>
      <c r="FQT69" s="112"/>
      <c r="FQU69" s="112"/>
      <c r="FQV69" s="112"/>
      <c r="FQW69" s="112"/>
      <c r="FQX69" s="112"/>
      <c r="FQY69" s="112"/>
      <c r="FQZ69" s="112"/>
      <c r="FRA69" s="112"/>
      <c r="FRB69" s="112"/>
      <c r="FRC69" s="112"/>
      <c r="FRD69" s="112"/>
      <c r="FRE69" s="112"/>
      <c r="FRF69" s="112"/>
      <c r="FRG69" s="112"/>
      <c r="FRH69" s="112"/>
      <c r="FRI69" s="112"/>
      <c r="FRJ69" s="112"/>
      <c r="FRK69" s="112"/>
      <c r="FRL69" s="112"/>
      <c r="FRM69" s="112"/>
      <c r="FRN69" s="112"/>
      <c r="FRO69" s="112"/>
      <c r="FRP69" s="112"/>
      <c r="FRQ69" s="112"/>
      <c r="FRR69" s="112"/>
      <c r="FRS69" s="112"/>
      <c r="FRT69" s="112"/>
      <c r="FRU69" s="112"/>
      <c r="FRV69" s="112"/>
      <c r="FRW69" s="112"/>
      <c r="FRX69" s="112"/>
      <c r="FRY69" s="112"/>
      <c r="FRZ69" s="112"/>
      <c r="FSA69" s="112"/>
      <c r="FSB69" s="112"/>
      <c r="FSC69" s="112"/>
      <c r="FSD69" s="112"/>
      <c r="FSE69" s="112"/>
      <c r="FSF69" s="112"/>
      <c r="FSG69" s="112"/>
      <c r="FSH69" s="112"/>
      <c r="FSI69" s="112"/>
      <c r="FSJ69" s="112"/>
      <c r="FSK69" s="112"/>
      <c r="FSL69" s="112"/>
      <c r="FSM69" s="112"/>
      <c r="FSN69" s="112"/>
      <c r="FSO69" s="112"/>
      <c r="FSP69" s="112"/>
      <c r="FSQ69" s="112"/>
      <c r="FSR69" s="112"/>
      <c r="FSS69" s="112"/>
      <c r="FST69" s="112"/>
      <c r="FSU69" s="112"/>
      <c r="FSV69" s="112"/>
      <c r="FSW69" s="112"/>
      <c r="FSX69" s="112"/>
      <c r="FSY69" s="112"/>
      <c r="FSZ69" s="112"/>
      <c r="FTA69" s="112"/>
      <c r="FTB69" s="112"/>
      <c r="FTC69" s="112"/>
      <c r="FTD69" s="112"/>
      <c r="FTE69" s="112"/>
      <c r="FTF69" s="112"/>
      <c r="FTG69" s="112"/>
      <c r="FTH69" s="112"/>
      <c r="FTI69" s="112"/>
      <c r="FTJ69" s="112"/>
      <c r="FTK69" s="112"/>
      <c r="FTL69" s="112"/>
      <c r="FTM69" s="112"/>
      <c r="FTN69" s="112"/>
      <c r="FTO69" s="112"/>
      <c r="FTP69" s="112"/>
      <c r="FTQ69" s="112"/>
      <c r="FTR69" s="112"/>
      <c r="FTS69" s="112"/>
      <c r="FTT69" s="112"/>
      <c r="FTU69" s="112"/>
      <c r="FTV69" s="112"/>
      <c r="FTW69" s="112"/>
      <c r="FTX69" s="112"/>
      <c r="FTY69" s="112"/>
      <c r="FTZ69" s="112"/>
      <c r="FUA69" s="112"/>
      <c r="FUB69" s="112"/>
      <c r="FUC69" s="112"/>
      <c r="FUD69" s="112"/>
      <c r="FUE69" s="112"/>
      <c r="FUF69" s="112"/>
      <c r="FUG69" s="112"/>
      <c r="FUH69" s="112"/>
      <c r="FUI69" s="112"/>
      <c r="FUJ69" s="112"/>
      <c r="FUK69" s="112"/>
      <c r="FUL69" s="112"/>
      <c r="FUM69" s="112"/>
      <c r="FUN69" s="112"/>
      <c r="FUO69" s="112"/>
      <c r="FUP69" s="112"/>
      <c r="FUQ69" s="112"/>
      <c r="FUR69" s="112"/>
      <c r="FUS69" s="112"/>
      <c r="FUT69" s="112"/>
      <c r="FUU69" s="112"/>
      <c r="FUV69" s="112"/>
      <c r="FUW69" s="112"/>
      <c r="FUX69" s="112"/>
      <c r="FUY69" s="112"/>
      <c r="FUZ69" s="112"/>
      <c r="FVA69" s="112"/>
      <c r="FVB69" s="112"/>
      <c r="FVC69" s="112"/>
      <c r="FVD69" s="112"/>
      <c r="FVE69" s="112"/>
      <c r="FVF69" s="112"/>
      <c r="FVG69" s="112"/>
      <c r="FVH69" s="112"/>
      <c r="FVI69" s="112"/>
      <c r="FVJ69" s="112"/>
      <c r="FVK69" s="112"/>
      <c r="FVL69" s="112"/>
      <c r="FVM69" s="112"/>
      <c r="FVN69" s="112"/>
      <c r="FVO69" s="112"/>
      <c r="FVP69" s="112"/>
      <c r="FVQ69" s="112"/>
      <c r="FVR69" s="112"/>
      <c r="FVS69" s="112"/>
      <c r="FVT69" s="112"/>
      <c r="FVU69" s="112"/>
      <c r="FVV69" s="112"/>
      <c r="FVW69" s="112"/>
      <c r="FVX69" s="112"/>
      <c r="FVY69" s="112"/>
      <c r="FVZ69" s="112"/>
      <c r="FWA69" s="112"/>
      <c r="FWB69" s="112"/>
      <c r="FWC69" s="112"/>
      <c r="FWD69" s="112"/>
      <c r="FWE69" s="112"/>
      <c r="FWF69" s="112"/>
      <c r="FWG69" s="112"/>
      <c r="FWH69" s="112"/>
      <c r="FWI69" s="112"/>
      <c r="FWJ69" s="112"/>
      <c r="FWK69" s="112"/>
      <c r="FWL69" s="112"/>
      <c r="FWM69" s="112"/>
      <c r="FWN69" s="112"/>
      <c r="FWO69" s="112"/>
      <c r="FWP69" s="112"/>
      <c r="FWQ69" s="112"/>
      <c r="FWR69" s="112"/>
      <c r="FWS69" s="112"/>
      <c r="FWT69" s="112"/>
      <c r="FWU69" s="112"/>
      <c r="FWV69" s="112"/>
      <c r="FWW69" s="112"/>
      <c r="FWX69" s="112"/>
      <c r="FWY69" s="112"/>
      <c r="FWZ69" s="112"/>
      <c r="FXA69" s="112"/>
      <c r="FXB69" s="112"/>
      <c r="FXC69" s="112"/>
      <c r="FXD69" s="112"/>
      <c r="FXE69" s="112"/>
      <c r="FXF69" s="112"/>
      <c r="FXG69" s="112"/>
      <c r="FXH69" s="112"/>
      <c r="FXI69" s="112"/>
      <c r="FXJ69" s="112"/>
      <c r="FXK69" s="112"/>
      <c r="FXL69" s="112"/>
      <c r="FXM69" s="112"/>
      <c r="FXN69" s="112"/>
      <c r="FXO69" s="112"/>
      <c r="FXP69" s="112"/>
      <c r="FXQ69" s="112"/>
      <c r="FXR69" s="112"/>
      <c r="FXS69" s="112"/>
      <c r="FXT69" s="112"/>
      <c r="FXU69" s="112"/>
      <c r="FXV69" s="112"/>
      <c r="FXW69" s="112"/>
      <c r="FXX69" s="112"/>
      <c r="FXY69" s="112"/>
      <c r="FXZ69" s="112"/>
      <c r="FYA69" s="112"/>
      <c r="FYB69" s="112"/>
      <c r="FYC69" s="112"/>
      <c r="FYD69" s="112"/>
      <c r="FYE69" s="112"/>
      <c r="FYF69" s="112"/>
      <c r="FYG69" s="112"/>
      <c r="FYH69" s="112"/>
      <c r="FYI69" s="112"/>
      <c r="FYJ69" s="112"/>
      <c r="FYK69" s="112"/>
      <c r="FYL69" s="112"/>
      <c r="FYM69" s="112"/>
      <c r="FYN69" s="112"/>
      <c r="FYO69" s="112"/>
      <c r="FYP69" s="112"/>
      <c r="FYQ69" s="112"/>
      <c r="FYR69" s="112"/>
      <c r="FYS69" s="112"/>
      <c r="FYT69" s="112"/>
      <c r="FYU69" s="112"/>
      <c r="FYV69" s="112"/>
      <c r="FYW69" s="112"/>
      <c r="FYX69" s="112"/>
      <c r="FYY69" s="112"/>
      <c r="FYZ69" s="112"/>
      <c r="FZA69" s="112"/>
      <c r="FZB69" s="112"/>
      <c r="FZC69" s="112"/>
      <c r="FZD69" s="112"/>
      <c r="FZE69" s="112"/>
      <c r="FZF69" s="112"/>
      <c r="FZG69" s="112"/>
      <c r="FZH69" s="112"/>
      <c r="FZI69" s="112"/>
      <c r="FZJ69" s="112"/>
      <c r="FZK69" s="112"/>
      <c r="FZL69" s="112"/>
      <c r="FZM69" s="112"/>
      <c r="FZN69" s="112"/>
      <c r="FZO69" s="112"/>
      <c r="FZP69" s="112"/>
      <c r="FZQ69" s="112"/>
      <c r="FZR69" s="112"/>
      <c r="FZS69" s="112"/>
      <c r="FZT69" s="112"/>
      <c r="FZU69" s="112"/>
      <c r="FZV69" s="112"/>
      <c r="FZW69" s="112"/>
      <c r="FZX69" s="112"/>
      <c r="FZY69" s="112"/>
      <c r="FZZ69" s="112"/>
      <c r="GAA69" s="112"/>
      <c r="GAB69" s="112"/>
      <c r="GAC69" s="112"/>
      <c r="GAD69" s="112"/>
      <c r="GAE69" s="112"/>
      <c r="GAF69" s="112"/>
      <c r="GAG69" s="112"/>
      <c r="GAH69" s="112"/>
      <c r="GAI69" s="112"/>
      <c r="GAJ69" s="112"/>
      <c r="GAK69" s="112"/>
      <c r="GAL69" s="112"/>
      <c r="GAM69" s="112"/>
      <c r="GAN69" s="112"/>
      <c r="GAO69" s="112"/>
      <c r="GAP69" s="112"/>
      <c r="GAQ69" s="112"/>
      <c r="GAR69" s="112"/>
      <c r="GAS69" s="112"/>
      <c r="GAT69" s="112"/>
      <c r="GAU69" s="112"/>
      <c r="GAV69" s="112"/>
      <c r="GAW69" s="112"/>
      <c r="GAX69" s="112"/>
      <c r="GAY69" s="112"/>
      <c r="GAZ69" s="112"/>
      <c r="GBA69" s="112"/>
      <c r="GBB69" s="112"/>
      <c r="GBC69" s="112"/>
      <c r="GBD69" s="112"/>
      <c r="GBE69" s="112"/>
      <c r="GBF69" s="112"/>
      <c r="GBG69" s="112"/>
      <c r="GBH69" s="112"/>
      <c r="GBI69" s="112"/>
      <c r="GBJ69" s="112"/>
      <c r="GBK69" s="112"/>
      <c r="GBL69" s="112"/>
      <c r="GBM69" s="112"/>
      <c r="GBN69" s="112"/>
      <c r="GBO69" s="112"/>
      <c r="GBP69" s="112"/>
      <c r="GBQ69" s="112"/>
      <c r="GBR69" s="112"/>
      <c r="GBS69" s="112"/>
      <c r="GBT69" s="112"/>
      <c r="GBU69" s="112"/>
      <c r="GBV69" s="112"/>
      <c r="GBW69" s="112"/>
      <c r="GBX69" s="112"/>
      <c r="GBY69" s="112"/>
      <c r="GBZ69" s="112"/>
      <c r="GCA69" s="112"/>
      <c r="GCB69" s="112"/>
      <c r="GCC69" s="112"/>
      <c r="GCD69" s="112"/>
      <c r="GCE69" s="112"/>
      <c r="GCF69" s="112"/>
      <c r="GCG69" s="112"/>
      <c r="GCH69" s="112"/>
      <c r="GCI69" s="112"/>
      <c r="GCJ69" s="112"/>
      <c r="GCK69" s="112"/>
      <c r="GCL69" s="112"/>
      <c r="GCM69" s="112"/>
      <c r="GCN69" s="112"/>
      <c r="GCO69" s="112"/>
      <c r="GCP69" s="112"/>
      <c r="GCQ69" s="112"/>
      <c r="GCR69" s="112"/>
      <c r="GCS69" s="112"/>
      <c r="GCT69" s="112"/>
      <c r="GCU69" s="112"/>
      <c r="GCV69" s="112"/>
      <c r="GCW69" s="112"/>
      <c r="GCX69" s="112"/>
      <c r="GCY69" s="112"/>
      <c r="GCZ69" s="112"/>
      <c r="GDA69" s="112"/>
      <c r="GDB69" s="112"/>
      <c r="GDC69" s="112"/>
      <c r="GDD69" s="112"/>
      <c r="GDE69" s="112"/>
      <c r="GDF69" s="112"/>
      <c r="GDG69" s="112"/>
      <c r="GDH69" s="112"/>
      <c r="GDI69" s="112"/>
      <c r="GDJ69" s="112"/>
      <c r="GDK69" s="112"/>
      <c r="GDL69" s="112"/>
      <c r="GDM69" s="112"/>
      <c r="GDN69" s="112"/>
      <c r="GDO69" s="112"/>
      <c r="GDP69" s="112"/>
      <c r="GDQ69" s="112"/>
      <c r="GDR69" s="112"/>
      <c r="GDS69" s="112"/>
      <c r="GDT69" s="112"/>
      <c r="GDU69" s="112"/>
      <c r="GDV69" s="112"/>
      <c r="GDW69" s="112"/>
      <c r="GDX69" s="112"/>
      <c r="GDY69" s="112"/>
      <c r="GDZ69" s="112"/>
      <c r="GEA69" s="112"/>
      <c r="GEB69" s="112"/>
      <c r="GEC69" s="112"/>
      <c r="GED69" s="112"/>
      <c r="GEE69" s="112"/>
      <c r="GEF69" s="112"/>
      <c r="GEG69" s="112"/>
      <c r="GEH69" s="112"/>
      <c r="GEI69" s="112"/>
      <c r="GEJ69" s="112"/>
      <c r="GEK69" s="112"/>
      <c r="GEL69" s="112"/>
      <c r="GEM69" s="112"/>
      <c r="GEN69" s="112"/>
      <c r="GEO69" s="112"/>
      <c r="GEP69" s="112"/>
      <c r="GEQ69" s="112"/>
      <c r="GER69" s="112"/>
      <c r="GES69" s="112"/>
      <c r="GET69" s="112"/>
      <c r="GEU69" s="112"/>
      <c r="GEV69" s="112"/>
      <c r="GEW69" s="112"/>
      <c r="GEX69" s="112"/>
      <c r="GEY69" s="112"/>
      <c r="GEZ69" s="112"/>
      <c r="GFA69" s="112"/>
      <c r="GFB69" s="112"/>
      <c r="GFC69" s="112"/>
      <c r="GFD69" s="112"/>
      <c r="GFE69" s="112"/>
      <c r="GFF69" s="112"/>
      <c r="GFG69" s="112"/>
      <c r="GFH69" s="112"/>
      <c r="GFI69" s="112"/>
      <c r="GFJ69" s="112"/>
      <c r="GFK69" s="112"/>
      <c r="GFL69" s="112"/>
      <c r="GFM69" s="112"/>
      <c r="GFN69" s="112"/>
      <c r="GFO69" s="112"/>
      <c r="GFP69" s="112"/>
      <c r="GFQ69" s="112"/>
      <c r="GFR69" s="112"/>
      <c r="GFS69" s="112"/>
      <c r="GFT69" s="112"/>
      <c r="GFU69" s="112"/>
      <c r="GFV69" s="112"/>
      <c r="GFW69" s="112"/>
      <c r="GFX69" s="112"/>
      <c r="GFY69" s="112"/>
      <c r="GFZ69" s="112"/>
      <c r="GGA69" s="112"/>
      <c r="GGB69" s="112"/>
      <c r="GGC69" s="112"/>
      <c r="GGD69" s="112"/>
      <c r="GGE69" s="112"/>
      <c r="GGF69" s="112"/>
      <c r="GGG69" s="112"/>
      <c r="GGH69" s="112"/>
      <c r="GGI69" s="112"/>
      <c r="GGJ69" s="112"/>
      <c r="GGK69" s="112"/>
      <c r="GGL69" s="112"/>
      <c r="GGM69" s="112"/>
      <c r="GGN69" s="112"/>
      <c r="GGO69" s="112"/>
      <c r="GGP69" s="112"/>
      <c r="GGQ69" s="112"/>
      <c r="GGR69" s="112"/>
      <c r="GGS69" s="112"/>
      <c r="GGT69" s="112"/>
      <c r="GGU69" s="112"/>
      <c r="GGV69" s="112"/>
      <c r="GGW69" s="112"/>
      <c r="GGX69" s="112"/>
      <c r="GGY69" s="112"/>
      <c r="GGZ69" s="112"/>
      <c r="GHA69" s="112"/>
      <c r="GHB69" s="112"/>
      <c r="GHC69" s="112"/>
      <c r="GHD69" s="112"/>
      <c r="GHE69" s="112"/>
      <c r="GHF69" s="112"/>
      <c r="GHG69" s="112"/>
      <c r="GHH69" s="112"/>
      <c r="GHI69" s="112"/>
      <c r="GHJ69" s="112"/>
      <c r="GHK69" s="112"/>
      <c r="GHL69" s="112"/>
      <c r="GHM69" s="112"/>
      <c r="GHN69" s="112"/>
      <c r="GHO69" s="112"/>
      <c r="GHP69" s="112"/>
      <c r="GHQ69" s="112"/>
      <c r="GHR69" s="112"/>
      <c r="GHS69" s="112"/>
      <c r="GHT69" s="112"/>
      <c r="GHU69" s="112"/>
      <c r="GHV69" s="112"/>
      <c r="GHW69" s="112"/>
      <c r="GHX69" s="112"/>
      <c r="GHY69" s="112"/>
      <c r="GHZ69" s="112"/>
      <c r="GIA69" s="112"/>
      <c r="GIB69" s="112"/>
      <c r="GIC69" s="112"/>
      <c r="GID69" s="112"/>
      <c r="GIE69" s="112"/>
      <c r="GIF69" s="112"/>
      <c r="GIG69" s="112"/>
      <c r="GIH69" s="112"/>
      <c r="GII69" s="112"/>
      <c r="GIJ69" s="112"/>
      <c r="GIK69" s="112"/>
      <c r="GIL69" s="112"/>
      <c r="GIM69" s="112"/>
      <c r="GIN69" s="112"/>
      <c r="GIO69" s="112"/>
      <c r="GIP69" s="112"/>
      <c r="GIQ69" s="112"/>
      <c r="GIR69" s="112"/>
      <c r="GIS69" s="112"/>
      <c r="GIT69" s="112"/>
      <c r="GIU69" s="112"/>
      <c r="GIV69" s="112"/>
      <c r="GIW69" s="112"/>
      <c r="GIX69" s="112"/>
      <c r="GIY69" s="112"/>
      <c r="GIZ69" s="112"/>
      <c r="GJA69" s="112"/>
      <c r="GJB69" s="112"/>
      <c r="GJC69" s="112"/>
      <c r="GJD69" s="112"/>
      <c r="GJE69" s="112"/>
      <c r="GJF69" s="112"/>
      <c r="GJG69" s="112"/>
      <c r="GJH69" s="112"/>
      <c r="GJI69" s="112"/>
      <c r="GJJ69" s="112"/>
      <c r="GJK69" s="112"/>
      <c r="GJL69" s="112"/>
      <c r="GJM69" s="112"/>
      <c r="GJN69" s="112"/>
      <c r="GJO69" s="112"/>
      <c r="GJP69" s="112"/>
      <c r="GJQ69" s="112"/>
      <c r="GJR69" s="112"/>
      <c r="GJS69" s="112"/>
      <c r="GJT69" s="112"/>
      <c r="GJU69" s="112"/>
      <c r="GJV69" s="112"/>
      <c r="GJW69" s="112"/>
      <c r="GJX69" s="112"/>
      <c r="GJY69" s="112"/>
      <c r="GJZ69" s="112"/>
      <c r="GKA69" s="112"/>
      <c r="GKB69" s="112"/>
      <c r="GKC69" s="112"/>
      <c r="GKD69" s="112"/>
      <c r="GKE69" s="112"/>
      <c r="GKF69" s="112"/>
      <c r="GKG69" s="112"/>
      <c r="GKH69" s="112"/>
      <c r="GKI69" s="112"/>
      <c r="GKJ69" s="112"/>
      <c r="GKK69" s="112"/>
      <c r="GKL69" s="112"/>
      <c r="GKM69" s="112"/>
      <c r="GKN69" s="112"/>
      <c r="GKO69" s="112"/>
      <c r="GKP69" s="112"/>
      <c r="GKQ69" s="112"/>
      <c r="GKR69" s="112"/>
      <c r="GKS69" s="112"/>
      <c r="GKT69" s="112"/>
      <c r="GKU69" s="112"/>
      <c r="GKV69" s="112"/>
      <c r="GKW69" s="112"/>
      <c r="GKX69" s="112"/>
      <c r="GKY69" s="112"/>
      <c r="GKZ69" s="112"/>
      <c r="GLA69" s="112"/>
      <c r="GLB69" s="112"/>
      <c r="GLC69" s="112"/>
      <c r="GLD69" s="112"/>
      <c r="GLE69" s="112"/>
      <c r="GLF69" s="112"/>
      <c r="GLG69" s="112"/>
      <c r="GLH69" s="112"/>
      <c r="GLI69" s="112"/>
      <c r="GLJ69" s="112"/>
      <c r="GLK69" s="112"/>
      <c r="GLL69" s="112"/>
      <c r="GLM69" s="112"/>
      <c r="GLN69" s="112"/>
      <c r="GLO69" s="112"/>
      <c r="GLP69" s="112"/>
      <c r="GLQ69" s="112"/>
      <c r="GLR69" s="112"/>
      <c r="GLS69" s="112"/>
      <c r="GLT69" s="112"/>
      <c r="GLU69" s="112"/>
      <c r="GLV69" s="112"/>
      <c r="GLW69" s="112"/>
      <c r="GLX69" s="112"/>
      <c r="GLY69" s="112"/>
      <c r="GLZ69" s="112"/>
      <c r="GMA69" s="112"/>
      <c r="GMB69" s="112"/>
      <c r="GMC69" s="112"/>
      <c r="GMD69" s="112"/>
      <c r="GME69" s="112"/>
      <c r="GMF69" s="112"/>
      <c r="GMG69" s="112"/>
      <c r="GMH69" s="112"/>
      <c r="GMI69" s="112"/>
      <c r="GMJ69" s="112"/>
      <c r="GMK69" s="112"/>
      <c r="GML69" s="112"/>
      <c r="GMM69" s="112"/>
      <c r="GMN69" s="112"/>
      <c r="GMO69" s="112"/>
      <c r="GMP69" s="112"/>
      <c r="GMQ69" s="112"/>
      <c r="GMR69" s="112"/>
      <c r="GMS69" s="112"/>
      <c r="GMT69" s="112"/>
      <c r="GMU69" s="112"/>
      <c r="GMV69" s="112"/>
      <c r="GMW69" s="112"/>
      <c r="GMX69" s="112"/>
      <c r="GMY69" s="112"/>
      <c r="GMZ69" s="112"/>
      <c r="GNA69" s="112"/>
      <c r="GNB69" s="112"/>
      <c r="GNC69" s="112"/>
      <c r="GND69" s="112"/>
      <c r="GNE69" s="112"/>
      <c r="GNF69" s="112"/>
      <c r="GNG69" s="112"/>
      <c r="GNH69" s="112"/>
      <c r="GNI69" s="112"/>
      <c r="GNJ69" s="112"/>
      <c r="GNK69" s="112"/>
      <c r="GNL69" s="112"/>
      <c r="GNM69" s="112"/>
      <c r="GNN69" s="112"/>
      <c r="GNO69" s="112"/>
      <c r="GNP69" s="112"/>
      <c r="GNQ69" s="112"/>
      <c r="GNR69" s="112"/>
      <c r="GNS69" s="112"/>
      <c r="GNT69" s="112"/>
      <c r="GNU69" s="112"/>
      <c r="GNV69" s="112"/>
      <c r="GNW69" s="112"/>
      <c r="GNX69" s="112"/>
      <c r="GNY69" s="112"/>
      <c r="GNZ69" s="112"/>
      <c r="GOA69" s="112"/>
      <c r="GOB69" s="112"/>
      <c r="GOC69" s="112"/>
      <c r="GOD69" s="112"/>
      <c r="GOE69" s="112"/>
      <c r="GOF69" s="112"/>
      <c r="GOG69" s="112"/>
      <c r="GOH69" s="112"/>
      <c r="GOI69" s="112"/>
      <c r="GOJ69" s="112"/>
      <c r="GOK69" s="112"/>
      <c r="GOL69" s="112"/>
      <c r="GOM69" s="112"/>
      <c r="GON69" s="112"/>
      <c r="GOO69" s="112"/>
      <c r="GOP69" s="112"/>
      <c r="GOQ69" s="112"/>
      <c r="GOR69" s="112"/>
      <c r="GOS69" s="112"/>
      <c r="GOT69" s="112"/>
      <c r="GOU69" s="112"/>
      <c r="GOV69" s="112"/>
      <c r="GOW69" s="112"/>
      <c r="GOX69" s="112"/>
      <c r="GOY69" s="112"/>
      <c r="GOZ69" s="112"/>
      <c r="GPA69" s="112"/>
      <c r="GPB69" s="112"/>
      <c r="GPC69" s="112"/>
      <c r="GPD69" s="112"/>
      <c r="GPE69" s="112"/>
      <c r="GPF69" s="112"/>
      <c r="GPG69" s="112"/>
      <c r="GPH69" s="112"/>
      <c r="GPI69" s="112"/>
      <c r="GPJ69" s="112"/>
      <c r="GPK69" s="112"/>
      <c r="GPL69" s="112"/>
      <c r="GPM69" s="112"/>
      <c r="GPN69" s="112"/>
      <c r="GPO69" s="112"/>
      <c r="GPP69" s="112"/>
      <c r="GPQ69" s="112"/>
      <c r="GPR69" s="112"/>
      <c r="GPS69" s="112"/>
      <c r="GPT69" s="112"/>
      <c r="GPU69" s="112"/>
      <c r="GPV69" s="112"/>
      <c r="GPW69" s="112"/>
      <c r="GPX69" s="112"/>
      <c r="GPY69" s="112"/>
      <c r="GPZ69" s="112"/>
      <c r="GQA69" s="112"/>
      <c r="GQB69" s="112"/>
      <c r="GQC69" s="112"/>
      <c r="GQD69" s="112"/>
      <c r="GQE69" s="112"/>
      <c r="GQF69" s="112"/>
      <c r="GQG69" s="112"/>
      <c r="GQH69" s="112"/>
      <c r="GQI69" s="112"/>
      <c r="GQJ69" s="112"/>
      <c r="GQK69" s="112"/>
      <c r="GQL69" s="112"/>
      <c r="GQM69" s="112"/>
      <c r="GQN69" s="112"/>
      <c r="GQO69" s="112"/>
      <c r="GQP69" s="112"/>
      <c r="GQQ69" s="112"/>
      <c r="GQR69" s="112"/>
      <c r="GQS69" s="112"/>
      <c r="GQT69" s="112"/>
      <c r="GQU69" s="112"/>
      <c r="GQV69" s="112"/>
      <c r="GQW69" s="112"/>
      <c r="GQX69" s="112"/>
      <c r="GQY69" s="112"/>
      <c r="GQZ69" s="112"/>
      <c r="GRA69" s="112"/>
      <c r="GRB69" s="112"/>
      <c r="GRC69" s="112"/>
      <c r="GRD69" s="112"/>
      <c r="GRE69" s="112"/>
      <c r="GRF69" s="112"/>
      <c r="GRG69" s="112"/>
      <c r="GRH69" s="112"/>
      <c r="GRI69" s="112"/>
      <c r="GRJ69" s="112"/>
      <c r="GRK69" s="112"/>
      <c r="GRL69" s="112"/>
      <c r="GRM69" s="112"/>
      <c r="GRN69" s="112"/>
      <c r="GRO69" s="112"/>
      <c r="GRP69" s="112"/>
      <c r="GRQ69" s="112"/>
      <c r="GRR69" s="112"/>
      <c r="GRS69" s="112"/>
      <c r="GRT69" s="112"/>
      <c r="GRU69" s="112"/>
      <c r="GRV69" s="112"/>
      <c r="GRW69" s="112"/>
      <c r="GRX69" s="112"/>
      <c r="GRY69" s="112"/>
      <c r="GRZ69" s="112"/>
      <c r="GSA69" s="112"/>
      <c r="GSB69" s="112"/>
      <c r="GSC69" s="112"/>
      <c r="GSD69" s="112"/>
      <c r="GSE69" s="112"/>
      <c r="GSF69" s="112"/>
      <c r="GSG69" s="112"/>
      <c r="GSH69" s="112"/>
      <c r="GSI69" s="112"/>
      <c r="GSJ69" s="112"/>
      <c r="GSK69" s="112"/>
      <c r="GSL69" s="112"/>
      <c r="GSM69" s="112"/>
      <c r="GSN69" s="112"/>
      <c r="GSO69" s="112"/>
      <c r="GSP69" s="112"/>
      <c r="GSQ69" s="112"/>
      <c r="GSR69" s="112"/>
      <c r="GSS69" s="112"/>
      <c r="GST69" s="112"/>
      <c r="GSU69" s="112"/>
      <c r="GSV69" s="112"/>
      <c r="GSW69" s="112"/>
      <c r="GSX69" s="112"/>
      <c r="GSY69" s="112"/>
      <c r="GSZ69" s="112"/>
      <c r="GTA69" s="112"/>
      <c r="GTB69" s="112"/>
      <c r="GTC69" s="112"/>
      <c r="GTD69" s="112"/>
      <c r="GTE69" s="112"/>
      <c r="GTF69" s="112"/>
      <c r="GTG69" s="112"/>
      <c r="GTH69" s="112"/>
      <c r="GTI69" s="112"/>
      <c r="GTJ69" s="112"/>
      <c r="GTK69" s="112"/>
      <c r="GTL69" s="112"/>
      <c r="GTM69" s="112"/>
      <c r="GTN69" s="112"/>
      <c r="GTO69" s="112"/>
      <c r="GTP69" s="112"/>
      <c r="GTQ69" s="112"/>
      <c r="GTR69" s="112"/>
      <c r="GTS69" s="112"/>
      <c r="GTT69" s="112"/>
      <c r="GTU69" s="112"/>
      <c r="GTV69" s="112"/>
      <c r="GTW69" s="112"/>
      <c r="GTX69" s="112"/>
      <c r="GTY69" s="112"/>
      <c r="GTZ69" s="112"/>
      <c r="GUA69" s="112"/>
      <c r="GUB69" s="112"/>
      <c r="GUC69" s="112"/>
      <c r="GUD69" s="112"/>
      <c r="GUE69" s="112"/>
      <c r="GUF69" s="112"/>
      <c r="GUG69" s="112"/>
      <c r="GUH69" s="112"/>
      <c r="GUI69" s="112"/>
      <c r="GUJ69" s="112"/>
      <c r="GUK69" s="112"/>
      <c r="GUL69" s="112"/>
      <c r="GUM69" s="112"/>
      <c r="GUN69" s="112"/>
      <c r="GUO69" s="112"/>
      <c r="GUP69" s="112"/>
      <c r="GUQ69" s="112"/>
      <c r="GUR69" s="112"/>
      <c r="GUS69" s="112"/>
      <c r="GUT69" s="112"/>
      <c r="GUU69" s="112"/>
      <c r="GUV69" s="112"/>
      <c r="GUW69" s="112"/>
      <c r="GUX69" s="112"/>
      <c r="GUY69" s="112"/>
      <c r="GUZ69" s="112"/>
      <c r="GVA69" s="112"/>
      <c r="GVB69" s="112"/>
      <c r="GVC69" s="112"/>
      <c r="GVD69" s="112"/>
      <c r="GVE69" s="112"/>
      <c r="GVF69" s="112"/>
      <c r="GVG69" s="112"/>
      <c r="GVH69" s="112"/>
      <c r="GVI69" s="112"/>
      <c r="GVJ69" s="112"/>
      <c r="GVK69" s="112"/>
      <c r="GVL69" s="112"/>
      <c r="GVM69" s="112"/>
      <c r="GVN69" s="112"/>
      <c r="GVO69" s="112"/>
      <c r="GVP69" s="112"/>
      <c r="GVQ69" s="112"/>
      <c r="GVR69" s="112"/>
      <c r="GVS69" s="112"/>
      <c r="GVT69" s="112"/>
      <c r="GVU69" s="112"/>
      <c r="GVV69" s="112"/>
      <c r="GVW69" s="112"/>
      <c r="GVX69" s="112"/>
      <c r="GVY69" s="112"/>
      <c r="GVZ69" s="112"/>
      <c r="GWA69" s="112"/>
      <c r="GWB69" s="112"/>
      <c r="GWC69" s="112"/>
      <c r="GWD69" s="112"/>
      <c r="GWE69" s="112"/>
      <c r="GWF69" s="112"/>
      <c r="GWG69" s="112"/>
      <c r="GWH69" s="112"/>
      <c r="GWI69" s="112"/>
      <c r="GWJ69" s="112"/>
      <c r="GWK69" s="112"/>
      <c r="GWL69" s="112"/>
      <c r="GWM69" s="112"/>
      <c r="GWN69" s="112"/>
      <c r="GWO69" s="112"/>
      <c r="GWP69" s="112"/>
      <c r="GWQ69" s="112"/>
      <c r="GWR69" s="112"/>
      <c r="GWS69" s="112"/>
      <c r="GWT69" s="112"/>
      <c r="GWU69" s="112"/>
      <c r="GWV69" s="112"/>
      <c r="GWW69" s="112"/>
      <c r="GWX69" s="112"/>
      <c r="GWY69" s="112"/>
      <c r="GWZ69" s="112"/>
      <c r="GXA69" s="112"/>
      <c r="GXB69" s="112"/>
      <c r="GXC69" s="112"/>
      <c r="GXD69" s="112"/>
      <c r="GXE69" s="112"/>
      <c r="GXF69" s="112"/>
      <c r="GXG69" s="112"/>
      <c r="GXH69" s="112"/>
      <c r="GXI69" s="112"/>
      <c r="GXJ69" s="112"/>
      <c r="GXK69" s="112"/>
      <c r="GXL69" s="112"/>
      <c r="GXM69" s="112"/>
      <c r="GXN69" s="112"/>
      <c r="GXO69" s="112"/>
      <c r="GXP69" s="112"/>
      <c r="GXQ69" s="112"/>
      <c r="GXR69" s="112"/>
      <c r="GXS69" s="112"/>
      <c r="GXT69" s="112"/>
      <c r="GXU69" s="112"/>
      <c r="GXV69" s="112"/>
      <c r="GXW69" s="112"/>
      <c r="GXX69" s="112"/>
      <c r="GXY69" s="112"/>
      <c r="GXZ69" s="112"/>
      <c r="GYA69" s="112"/>
      <c r="GYB69" s="112"/>
      <c r="GYC69" s="112"/>
      <c r="GYD69" s="112"/>
      <c r="GYE69" s="112"/>
      <c r="GYF69" s="112"/>
      <c r="GYG69" s="112"/>
      <c r="GYH69" s="112"/>
      <c r="GYI69" s="112"/>
      <c r="GYJ69" s="112"/>
      <c r="GYK69" s="112"/>
      <c r="GYL69" s="112"/>
      <c r="GYM69" s="112"/>
      <c r="GYN69" s="112"/>
      <c r="GYO69" s="112"/>
      <c r="GYP69" s="112"/>
      <c r="GYQ69" s="112"/>
      <c r="GYR69" s="112"/>
      <c r="GYS69" s="112"/>
      <c r="GYT69" s="112"/>
      <c r="GYU69" s="112"/>
      <c r="GYV69" s="112"/>
      <c r="GYW69" s="112"/>
      <c r="GYX69" s="112"/>
      <c r="GYY69" s="112"/>
      <c r="GYZ69" s="112"/>
      <c r="GZA69" s="112"/>
      <c r="GZB69" s="112"/>
      <c r="GZC69" s="112"/>
      <c r="GZD69" s="112"/>
      <c r="GZE69" s="112"/>
      <c r="GZF69" s="112"/>
      <c r="GZG69" s="112"/>
      <c r="GZH69" s="112"/>
      <c r="GZI69" s="112"/>
      <c r="GZJ69" s="112"/>
      <c r="GZK69" s="112"/>
      <c r="GZL69" s="112"/>
      <c r="GZM69" s="112"/>
      <c r="GZN69" s="112"/>
      <c r="GZO69" s="112"/>
      <c r="GZP69" s="112"/>
      <c r="GZQ69" s="112"/>
      <c r="GZR69" s="112"/>
      <c r="GZS69" s="112"/>
      <c r="GZT69" s="112"/>
      <c r="GZU69" s="112"/>
      <c r="GZV69" s="112"/>
      <c r="GZW69" s="112"/>
      <c r="GZX69" s="112"/>
      <c r="GZY69" s="112"/>
      <c r="GZZ69" s="112"/>
      <c r="HAA69" s="112"/>
      <c r="HAB69" s="112"/>
      <c r="HAC69" s="112"/>
      <c r="HAD69" s="112"/>
      <c r="HAE69" s="112"/>
      <c r="HAF69" s="112"/>
      <c r="HAG69" s="112"/>
      <c r="HAH69" s="112"/>
      <c r="HAI69" s="112"/>
      <c r="HAJ69" s="112"/>
      <c r="HAK69" s="112"/>
      <c r="HAL69" s="112"/>
      <c r="HAM69" s="112"/>
      <c r="HAN69" s="112"/>
      <c r="HAO69" s="112"/>
      <c r="HAP69" s="112"/>
      <c r="HAQ69" s="112"/>
      <c r="HAR69" s="112"/>
      <c r="HAS69" s="112"/>
      <c r="HAT69" s="112"/>
      <c r="HAU69" s="112"/>
      <c r="HAV69" s="112"/>
      <c r="HAW69" s="112"/>
      <c r="HAX69" s="112"/>
      <c r="HAY69" s="112"/>
      <c r="HAZ69" s="112"/>
      <c r="HBA69" s="112"/>
      <c r="HBB69" s="112"/>
      <c r="HBC69" s="112"/>
      <c r="HBD69" s="112"/>
      <c r="HBE69" s="112"/>
      <c r="HBF69" s="112"/>
      <c r="HBG69" s="112"/>
      <c r="HBH69" s="112"/>
      <c r="HBI69" s="112"/>
      <c r="HBJ69" s="112"/>
      <c r="HBK69" s="112"/>
      <c r="HBL69" s="112"/>
      <c r="HBM69" s="112"/>
      <c r="HBN69" s="112"/>
      <c r="HBO69" s="112"/>
      <c r="HBP69" s="112"/>
      <c r="HBQ69" s="112"/>
      <c r="HBR69" s="112"/>
      <c r="HBS69" s="112"/>
      <c r="HBT69" s="112"/>
      <c r="HBU69" s="112"/>
      <c r="HBV69" s="112"/>
      <c r="HBW69" s="112"/>
      <c r="HBX69" s="112"/>
      <c r="HBY69" s="112"/>
      <c r="HBZ69" s="112"/>
      <c r="HCA69" s="112"/>
      <c r="HCB69" s="112"/>
      <c r="HCC69" s="112"/>
      <c r="HCD69" s="112"/>
      <c r="HCE69" s="112"/>
      <c r="HCF69" s="112"/>
      <c r="HCG69" s="112"/>
      <c r="HCH69" s="112"/>
      <c r="HCI69" s="112"/>
      <c r="HCJ69" s="112"/>
      <c r="HCK69" s="112"/>
      <c r="HCL69" s="112"/>
      <c r="HCM69" s="112"/>
      <c r="HCN69" s="112"/>
      <c r="HCO69" s="112"/>
      <c r="HCP69" s="112"/>
      <c r="HCQ69" s="112"/>
      <c r="HCR69" s="112"/>
      <c r="HCS69" s="112"/>
      <c r="HCT69" s="112"/>
      <c r="HCU69" s="112"/>
      <c r="HCV69" s="112"/>
      <c r="HCW69" s="112"/>
      <c r="HCX69" s="112"/>
      <c r="HCY69" s="112"/>
      <c r="HCZ69" s="112"/>
      <c r="HDA69" s="112"/>
      <c r="HDB69" s="112"/>
      <c r="HDC69" s="112"/>
      <c r="HDD69" s="112"/>
      <c r="HDE69" s="112"/>
      <c r="HDF69" s="112"/>
      <c r="HDG69" s="112"/>
      <c r="HDH69" s="112"/>
      <c r="HDI69" s="112"/>
      <c r="HDJ69" s="112"/>
      <c r="HDK69" s="112"/>
      <c r="HDL69" s="112"/>
      <c r="HDM69" s="112"/>
      <c r="HDN69" s="112"/>
      <c r="HDO69" s="112"/>
      <c r="HDP69" s="112"/>
      <c r="HDQ69" s="112"/>
      <c r="HDR69" s="112"/>
      <c r="HDS69" s="112"/>
      <c r="HDT69" s="112"/>
      <c r="HDU69" s="112"/>
      <c r="HDV69" s="112"/>
      <c r="HDW69" s="112"/>
      <c r="HDX69" s="112"/>
      <c r="HDY69" s="112"/>
      <c r="HDZ69" s="112"/>
      <c r="HEA69" s="112"/>
      <c r="HEB69" s="112"/>
      <c r="HEC69" s="112"/>
      <c r="HED69" s="112"/>
      <c r="HEE69" s="112"/>
      <c r="HEF69" s="112"/>
      <c r="HEG69" s="112"/>
      <c r="HEH69" s="112"/>
      <c r="HEI69" s="112"/>
      <c r="HEJ69" s="112"/>
      <c r="HEK69" s="112"/>
      <c r="HEL69" s="112"/>
      <c r="HEM69" s="112"/>
      <c r="HEN69" s="112"/>
      <c r="HEO69" s="112"/>
      <c r="HEP69" s="112"/>
      <c r="HEQ69" s="112"/>
      <c r="HER69" s="112"/>
      <c r="HES69" s="112"/>
      <c r="HET69" s="112"/>
      <c r="HEU69" s="112"/>
      <c r="HEV69" s="112"/>
      <c r="HEW69" s="112"/>
      <c r="HEX69" s="112"/>
      <c r="HEY69" s="112"/>
      <c r="HEZ69" s="112"/>
      <c r="HFA69" s="112"/>
      <c r="HFB69" s="112"/>
      <c r="HFC69" s="112"/>
      <c r="HFD69" s="112"/>
      <c r="HFE69" s="112"/>
      <c r="HFF69" s="112"/>
      <c r="HFG69" s="112"/>
      <c r="HFH69" s="112"/>
      <c r="HFI69" s="112"/>
      <c r="HFJ69" s="112"/>
      <c r="HFK69" s="112"/>
      <c r="HFL69" s="112"/>
      <c r="HFM69" s="112"/>
      <c r="HFN69" s="112"/>
      <c r="HFO69" s="112"/>
      <c r="HFP69" s="112"/>
      <c r="HFQ69" s="112"/>
      <c r="HFR69" s="112"/>
      <c r="HFS69" s="112"/>
      <c r="HFT69" s="112"/>
      <c r="HFU69" s="112"/>
      <c r="HFV69" s="112"/>
      <c r="HFW69" s="112"/>
      <c r="HFX69" s="112"/>
      <c r="HFY69" s="112"/>
      <c r="HFZ69" s="112"/>
      <c r="HGA69" s="112"/>
      <c r="HGB69" s="112"/>
      <c r="HGC69" s="112"/>
      <c r="HGD69" s="112"/>
      <c r="HGE69" s="112"/>
      <c r="HGF69" s="112"/>
      <c r="HGG69" s="112"/>
      <c r="HGH69" s="112"/>
      <c r="HGI69" s="112"/>
      <c r="HGJ69" s="112"/>
      <c r="HGK69" s="112"/>
      <c r="HGL69" s="112"/>
      <c r="HGM69" s="112"/>
      <c r="HGN69" s="112"/>
      <c r="HGO69" s="112"/>
      <c r="HGP69" s="112"/>
      <c r="HGQ69" s="112"/>
      <c r="HGR69" s="112"/>
      <c r="HGS69" s="112"/>
      <c r="HGT69" s="112"/>
      <c r="HGU69" s="112"/>
      <c r="HGV69" s="112"/>
      <c r="HGW69" s="112"/>
      <c r="HGX69" s="112"/>
      <c r="HGY69" s="112"/>
      <c r="HGZ69" s="112"/>
      <c r="HHA69" s="112"/>
      <c r="HHB69" s="112"/>
      <c r="HHC69" s="112"/>
      <c r="HHD69" s="112"/>
      <c r="HHE69" s="112"/>
      <c r="HHF69" s="112"/>
      <c r="HHG69" s="112"/>
      <c r="HHH69" s="112"/>
      <c r="HHI69" s="112"/>
      <c r="HHJ69" s="112"/>
      <c r="HHK69" s="112"/>
      <c r="HHL69" s="112"/>
      <c r="HHM69" s="112"/>
      <c r="HHN69" s="112"/>
      <c r="HHO69" s="112"/>
      <c r="HHP69" s="112"/>
      <c r="HHQ69" s="112"/>
      <c r="HHR69" s="112"/>
      <c r="HHS69" s="112"/>
      <c r="HHT69" s="112"/>
      <c r="HHU69" s="112"/>
      <c r="HHV69" s="112"/>
      <c r="HHW69" s="112"/>
      <c r="HHX69" s="112"/>
      <c r="HHY69" s="112"/>
      <c r="HHZ69" s="112"/>
      <c r="HIA69" s="112"/>
      <c r="HIB69" s="112"/>
      <c r="HIC69" s="112"/>
      <c r="HID69" s="112"/>
      <c r="HIE69" s="112"/>
      <c r="HIF69" s="112"/>
      <c r="HIG69" s="112"/>
      <c r="HIH69" s="112"/>
      <c r="HII69" s="112"/>
      <c r="HIJ69" s="112"/>
      <c r="HIK69" s="112"/>
      <c r="HIL69" s="112"/>
      <c r="HIM69" s="112"/>
      <c r="HIN69" s="112"/>
      <c r="HIO69" s="112"/>
      <c r="HIP69" s="112"/>
      <c r="HIQ69" s="112"/>
      <c r="HIR69" s="112"/>
      <c r="HIS69" s="112"/>
      <c r="HIT69" s="112"/>
      <c r="HIU69" s="112"/>
      <c r="HIV69" s="112"/>
      <c r="HIW69" s="112"/>
      <c r="HIX69" s="112"/>
      <c r="HIY69" s="112"/>
      <c r="HIZ69" s="112"/>
      <c r="HJA69" s="112"/>
      <c r="HJB69" s="112"/>
      <c r="HJC69" s="112"/>
      <c r="HJD69" s="112"/>
      <c r="HJE69" s="112"/>
      <c r="HJF69" s="112"/>
      <c r="HJG69" s="112"/>
      <c r="HJH69" s="112"/>
      <c r="HJI69" s="112"/>
      <c r="HJJ69" s="112"/>
      <c r="HJK69" s="112"/>
      <c r="HJL69" s="112"/>
      <c r="HJM69" s="112"/>
      <c r="HJN69" s="112"/>
      <c r="HJO69" s="112"/>
      <c r="HJP69" s="112"/>
      <c r="HJQ69" s="112"/>
      <c r="HJR69" s="112"/>
      <c r="HJS69" s="112"/>
      <c r="HJT69" s="112"/>
      <c r="HJU69" s="112"/>
      <c r="HJV69" s="112"/>
      <c r="HJW69" s="112"/>
      <c r="HJX69" s="112"/>
      <c r="HJY69" s="112"/>
      <c r="HJZ69" s="112"/>
      <c r="HKA69" s="112"/>
      <c r="HKB69" s="112"/>
      <c r="HKC69" s="112"/>
      <c r="HKD69" s="112"/>
      <c r="HKE69" s="112"/>
      <c r="HKF69" s="112"/>
      <c r="HKG69" s="112"/>
      <c r="HKH69" s="112"/>
      <c r="HKI69" s="112"/>
      <c r="HKJ69" s="112"/>
      <c r="HKK69" s="112"/>
      <c r="HKL69" s="112"/>
      <c r="HKM69" s="112"/>
      <c r="HKN69" s="112"/>
      <c r="HKO69" s="112"/>
      <c r="HKP69" s="112"/>
      <c r="HKQ69" s="112"/>
      <c r="HKR69" s="112"/>
      <c r="HKS69" s="112"/>
      <c r="HKT69" s="112"/>
      <c r="HKU69" s="112"/>
      <c r="HKV69" s="112"/>
      <c r="HKW69" s="112"/>
      <c r="HKX69" s="112"/>
      <c r="HKY69" s="112"/>
      <c r="HKZ69" s="112"/>
      <c r="HLA69" s="112"/>
      <c r="HLB69" s="112"/>
      <c r="HLC69" s="112"/>
      <c r="HLD69" s="112"/>
      <c r="HLE69" s="112"/>
      <c r="HLF69" s="112"/>
      <c r="HLG69" s="112"/>
      <c r="HLH69" s="112"/>
      <c r="HLI69" s="112"/>
      <c r="HLJ69" s="112"/>
      <c r="HLK69" s="112"/>
      <c r="HLL69" s="112"/>
      <c r="HLM69" s="112"/>
      <c r="HLN69" s="112"/>
      <c r="HLO69" s="112"/>
      <c r="HLP69" s="112"/>
      <c r="HLQ69" s="112"/>
      <c r="HLR69" s="112"/>
      <c r="HLS69" s="112"/>
      <c r="HLT69" s="112"/>
      <c r="HLU69" s="112"/>
      <c r="HLV69" s="112"/>
      <c r="HLW69" s="112"/>
      <c r="HLX69" s="112"/>
      <c r="HLY69" s="112"/>
      <c r="HLZ69" s="112"/>
      <c r="HMA69" s="112"/>
      <c r="HMB69" s="112"/>
      <c r="HMC69" s="112"/>
      <c r="HMD69" s="112"/>
      <c r="HME69" s="112"/>
      <c r="HMF69" s="112"/>
      <c r="HMG69" s="112"/>
      <c r="HMH69" s="112"/>
      <c r="HMI69" s="112"/>
      <c r="HMJ69" s="112"/>
      <c r="HMK69" s="112"/>
      <c r="HML69" s="112"/>
      <c r="HMM69" s="112"/>
      <c r="HMN69" s="112"/>
      <c r="HMO69" s="112"/>
      <c r="HMP69" s="112"/>
      <c r="HMQ69" s="112"/>
      <c r="HMR69" s="112"/>
      <c r="HMS69" s="112"/>
      <c r="HMT69" s="112"/>
      <c r="HMU69" s="112"/>
      <c r="HMV69" s="112"/>
      <c r="HMW69" s="112"/>
      <c r="HMX69" s="112"/>
      <c r="HMY69" s="112"/>
      <c r="HMZ69" s="112"/>
      <c r="HNA69" s="112"/>
      <c r="HNB69" s="112"/>
      <c r="HNC69" s="112"/>
      <c r="HND69" s="112"/>
      <c r="HNE69" s="112"/>
      <c r="HNF69" s="112"/>
      <c r="HNG69" s="112"/>
      <c r="HNH69" s="112"/>
      <c r="HNI69" s="112"/>
      <c r="HNJ69" s="112"/>
      <c r="HNK69" s="112"/>
      <c r="HNL69" s="112"/>
      <c r="HNM69" s="112"/>
      <c r="HNN69" s="112"/>
      <c r="HNO69" s="112"/>
      <c r="HNP69" s="112"/>
      <c r="HNQ69" s="112"/>
      <c r="HNR69" s="112"/>
      <c r="HNS69" s="112"/>
      <c r="HNT69" s="112"/>
      <c r="HNU69" s="112"/>
      <c r="HNV69" s="112"/>
      <c r="HNW69" s="112"/>
      <c r="HNX69" s="112"/>
      <c r="HNY69" s="112"/>
      <c r="HNZ69" s="112"/>
      <c r="HOA69" s="112"/>
      <c r="HOB69" s="112"/>
      <c r="HOC69" s="112"/>
      <c r="HOD69" s="112"/>
      <c r="HOE69" s="112"/>
      <c r="HOF69" s="112"/>
      <c r="HOG69" s="112"/>
      <c r="HOH69" s="112"/>
      <c r="HOI69" s="112"/>
      <c r="HOJ69" s="112"/>
      <c r="HOK69" s="112"/>
      <c r="HOL69" s="112"/>
      <c r="HOM69" s="112"/>
      <c r="HON69" s="112"/>
      <c r="HOO69" s="112"/>
      <c r="HOP69" s="112"/>
      <c r="HOQ69" s="112"/>
      <c r="HOR69" s="112"/>
      <c r="HOS69" s="112"/>
      <c r="HOT69" s="112"/>
      <c r="HOU69" s="112"/>
      <c r="HOV69" s="112"/>
      <c r="HOW69" s="112"/>
      <c r="HOX69" s="112"/>
      <c r="HOY69" s="112"/>
      <c r="HOZ69" s="112"/>
      <c r="HPA69" s="112"/>
      <c r="HPB69" s="112"/>
      <c r="HPC69" s="112"/>
      <c r="HPD69" s="112"/>
      <c r="HPE69" s="112"/>
      <c r="HPF69" s="112"/>
      <c r="HPG69" s="112"/>
      <c r="HPH69" s="112"/>
      <c r="HPI69" s="112"/>
      <c r="HPJ69" s="112"/>
      <c r="HPK69" s="112"/>
      <c r="HPL69" s="112"/>
      <c r="HPM69" s="112"/>
      <c r="HPN69" s="112"/>
      <c r="HPO69" s="112"/>
      <c r="HPP69" s="112"/>
      <c r="HPQ69" s="112"/>
      <c r="HPR69" s="112"/>
      <c r="HPS69" s="112"/>
      <c r="HPT69" s="112"/>
      <c r="HPU69" s="112"/>
      <c r="HPV69" s="112"/>
      <c r="HPW69" s="112"/>
      <c r="HPX69" s="112"/>
      <c r="HPY69" s="112"/>
      <c r="HPZ69" s="112"/>
      <c r="HQA69" s="112"/>
      <c r="HQB69" s="112"/>
      <c r="HQC69" s="112"/>
      <c r="HQD69" s="112"/>
      <c r="HQE69" s="112"/>
      <c r="HQF69" s="112"/>
      <c r="HQG69" s="112"/>
      <c r="HQH69" s="112"/>
      <c r="HQI69" s="112"/>
      <c r="HQJ69" s="112"/>
      <c r="HQK69" s="112"/>
      <c r="HQL69" s="112"/>
      <c r="HQM69" s="112"/>
      <c r="HQN69" s="112"/>
      <c r="HQO69" s="112"/>
      <c r="HQP69" s="112"/>
      <c r="HQQ69" s="112"/>
      <c r="HQR69" s="112"/>
      <c r="HQS69" s="112"/>
      <c r="HQT69" s="112"/>
      <c r="HQU69" s="112"/>
      <c r="HQV69" s="112"/>
      <c r="HQW69" s="112"/>
      <c r="HQX69" s="112"/>
      <c r="HQY69" s="112"/>
      <c r="HQZ69" s="112"/>
      <c r="HRA69" s="112"/>
      <c r="HRB69" s="112"/>
      <c r="HRC69" s="112"/>
      <c r="HRD69" s="112"/>
      <c r="HRE69" s="112"/>
      <c r="HRF69" s="112"/>
      <c r="HRG69" s="112"/>
      <c r="HRH69" s="112"/>
      <c r="HRI69" s="112"/>
      <c r="HRJ69" s="112"/>
      <c r="HRK69" s="112"/>
      <c r="HRL69" s="112"/>
      <c r="HRM69" s="112"/>
      <c r="HRN69" s="112"/>
      <c r="HRO69" s="112"/>
      <c r="HRP69" s="112"/>
      <c r="HRQ69" s="112"/>
      <c r="HRR69" s="112"/>
      <c r="HRS69" s="112"/>
      <c r="HRT69" s="112"/>
      <c r="HRU69" s="112"/>
      <c r="HRV69" s="112"/>
      <c r="HRW69" s="112"/>
      <c r="HRX69" s="112"/>
      <c r="HRY69" s="112"/>
      <c r="HRZ69" s="112"/>
      <c r="HSA69" s="112"/>
      <c r="HSB69" s="112"/>
      <c r="HSC69" s="112"/>
      <c r="HSD69" s="112"/>
      <c r="HSE69" s="112"/>
      <c r="HSF69" s="112"/>
      <c r="HSG69" s="112"/>
      <c r="HSH69" s="112"/>
      <c r="HSI69" s="112"/>
      <c r="HSJ69" s="112"/>
      <c r="HSK69" s="112"/>
      <c r="HSL69" s="112"/>
      <c r="HSM69" s="112"/>
      <c r="HSN69" s="112"/>
      <c r="HSO69" s="112"/>
      <c r="HSP69" s="112"/>
      <c r="HSQ69" s="112"/>
      <c r="HSR69" s="112"/>
      <c r="HSS69" s="112"/>
      <c r="HST69" s="112"/>
      <c r="HSU69" s="112"/>
      <c r="HSV69" s="112"/>
      <c r="HSW69" s="112"/>
      <c r="HSX69" s="112"/>
      <c r="HSY69" s="112"/>
      <c r="HSZ69" s="112"/>
      <c r="HTA69" s="112"/>
      <c r="HTB69" s="112"/>
      <c r="HTC69" s="112"/>
      <c r="HTD69" s="112"/>
      <c r="HTE69" s="112"/>
      <c r="HTF69" s="112"/>
      <c r="HTG69" s="112"/>
      <c r="HTH69" s="112"/>
      <c r="HTI69" s="112"/>
      <c r="HTJ69" s="112"/>
      <c r="HTK69" s="112"/>
      <c r="HTL69" s="112"/>
      <c r="HTM69" s="112"/>
      <c r="HTN69" s="112"/>
    </row>
    <row r="70" spans="1:5942" s="111" customFormat="1" ht="9.9499999999999993" hidden="1" customHeight="1" x14ac:dyDescent="0.25">
      <c r="A70" s="388" t="s">
        <v>35</v>
      </c>
      <c r="B70" s="337">
        <f>SUM(B71:B81)</f>
        <v>44</v>
      </c>
      <c r="C70" s="337">
        <f>SUM(C71:C81)</f>
        <v>0</v>
      </c>
      <c r="D70" s="337">
        <f t="shared" si="41"/>
        <v>44</v>
      </c>
      <c r="E70" s="337">
        <f>SUM(E71:E81)</f>
        <v>4</v>
      </c>
      <c r="F70" s="337">
        <f>SUM(F71:F81)</f>
        <v>0</v>
      </c>
      <c r="G70" s="337">
        <f t="shared" si="42"/>
        <v>4</v>
      </c>
      <c r="H70" s="263">
        <f t="shared" si="231"/>
        <v>9.0909090909090912E-2</v>
      </c>
      <c r="I70" s="263" t="e">
        <f t="shared" si="140"/>
        <v>#DIV/0!</v>
      </c>
      <c r="J70" s="263">
        <f t="shared" si="141"/>
        <v>9.0909090909090912E-2</v>
      </c>
      <c r="K70" s="337">
        <f t="shared" ref="K70:L70" si="248">SUM(K71:K81)</f>
        <v>30</v>
      </c>
      <c r="L70" s="337">
        <f t="shared" si="248"/>
        <v>0</v>
      </c>
      <c r="M70" s="337">
        <f t="shared" si="239"/>
        <v>30</v>
      </c>
      <c r="N70" s="337">
        <f t="shared" ref="N70:O70" si="249">SUM(N71:N81)</f>
        <v>1</v>
      </c>
      <c r="O70" s="337">
        <f t="shared" si="249"/>
        <v>0</v>
      </c>
      <c r="P70" s="337">
        <f t="shared" si="240"/>
        <v>1</v>
      </c>
      <c r="Q70" s="263">
        <f t="shared" si="142"/>
        <v>3.3333333333333333E-2</v>
      </c>
      <c r="R70" s="263" t="e">
        <f t="shared" si="143"/>
        <v>#DIV/0!</v>
      </c>
      <c r="S70" s="263">
        <f t="shared" si="144"/>
        <v>3.3333333333333333E-2</v>
      </c>
      <c r="T70" s="337">
        <f t="shared" ref="T70:U70" si="250">SUM(T71:T81)</f>
        <v>0</v>
      </c>
      <c r="U70" s="337">
        <f t="shared" si="250"/>
        <v>0</v>
      </c>
      <c r="V70" s="337">
        <f t="shared" si="241"/>
        <v>0</v>
      </c>
      <c r="W70" s="337">
        <f t="shared" ref="W70:X70" si="251">SUM(W71:W81)</f>
        <v>0</v>
      </c>
      <c r="X70" s="337">
        <f t="shared" si="251"/>
        <v>0</v>
      </c>
      <c r="Y70" s="337">
        <f t="shared" si="242"/>
        <v>0</v>
      </c>
      <c r="Z70" s="263" t="e">
        <f t="shared" si="145"/>
        <v>#DIV/0!</v>
      </c>
      <c r="AA70" s="263" t="e">
        <f t="shared" si="146"/>
        <v>#DIV/0!</v>
      </c>
      <c r="AB70" s="263" t="e">
        <f t="shared" si="147"/>
        <v>#DIV/0!</v>
      </c>
      <c r="AC70" s="337">
        <f t="shared" ref="AC70:AD70" si="252">SUM(AC71:AC81)</f>
        <v>0</v>
      </c>
      <c r="AD70" s="337">
        <f t="shared" si="252"/>
        <v>0</v>
      </c>
      <c r="AE70" s="337">
        <f t="shared" si="243"/>
        <v>0</v>
      </c>
      <c r="AF70" s="337">
        <f t="shared" ref="AF70:AG70" si="253">SUM(AF71:AF81)</f>
        <v>0</v>
      </c>
      <c r="AG70" s="337">
        <f t="shared" si="253"/>
        <v>0</v>
      </c>
      <c r="AH70" s="337">
        <f t="shared" si="244"/>
        <v>0</v>
      </c>
      <c r="AI70" s="263" t="e">
        <f t="shared" si="150"/>
        <v>#DIV/0!</v>
      </c>
      <c r="AJ70" s="263" t="e">
        <f t="shared" si="151"/>
        <v>#DIV/0!</v>
      </c>
      <c r="AK70" s="263" t="e">
        <f t="shared" si="152"/>
        <v>#DIV/0!</v>
      </c>
      <c r="AL70" s="337">
        <f>SUM(AL71:AL81)</f>
        <v>74</v>
      </c>
      <c r="AM70" s="337">
        <f>SUM(AM71:AM81)</f>
        <v>0</v>
      </c>
      <c r="AN70" s="337">
        <f t="shared" si="45"/>
        <v>74</v>
      </c>
      <c r="AO70" s="337">
        <f>SUM(AO71:AO81)</f>
        <v>5</v>
      </c>
      <c r="AP70" s="337">
        <f>SUM(AP71:AP81)</f>
        <v>0</v>
      </c>
      <c r="AQ70" s="337">
        <f t="shared" si="245"/>
        <v>5</v>
      </c>
      <c r="AR70" s="263">
        <f t="shared" si="238"/>
        <v>6.7567567567567571E-2</v>
      </c>
      <c r="AS70" s="263" t="e">
        <f t="shared" si="246"/>
        <v>#DIV/0!</v>
      </c>
      <c r="AT70" s="263">
        <f t="shared" si="247"/>
        <v>6.7567567567567571E-2</v>
      </c>
      <c r="AU70" s="117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  <c r="EZ70" s="112"/>
      <c r="FA70" s="112"/>
      <c r="FB70" s="112"/>
      <c r="FC70" s="112"/>
      <c r="FD70" s="112"/>
      <c r="FE70" s="112"/>
      <c r="FF70" s="112"/>
      <c r="FG70" s="112"/>
      <c r="FH70" s="112"/>
      <c r="FI70" s="112"/>
      <c r="FJ70" s="112"/>
      <c r="FK70" s="112"/>
      <c r="FL70" s="112"/>
      <c r="FM70" s="112"/>
      <c r="FN70" s="112"/>
      <c r="FO70" s="112"/>
      <c r="FP70" s="112"/>
      <c r="FQ70" s="112"/>
      <c r="FR70" s="112"/>
      <c r="FS70" s="112"/>
      <c r="FT70" s="112"/>
      <c r="FU70" s="112"/>
      <c r="FV70" s="112"/>
      <c r="FW70" s="112"/>
      <c r="FX70" s="112"/>
      <c r="FY70" s="112"/>
      <c r="FZ70" s="112"/>
      <c r="GA70" s="112"/>
      <c r="GB70" s="112"/>
      <c r="GC70" s="112"/>
      <c r="GD70" s="112"/>
      <c r="GE70" s="112"/>
      <c r="GF70" s="112"/>
      <c r="GG70" s="112"/>
      <c r="GH70" s="112"/>
      <c r="GI70" s="112"/>
      <c r="GJ70" s="112"/>
      <c r="GK70" s="112"/>
      <c r="GL70" s="112"/>
      <c r="GM70" s="112"/>
      <c r="GN70" s="112"/>
      <c r="GO70" s="112"/>
      <c r="GP70" s="112"/>
      <c r="GQ70" s="112"/>
      <c r="GR70" s="112"/>
      <c r="GS70" s="112"/>
      <c r="GT70" s="112"/>
      <c r="GU70" s="112"/>
      <c r="GV70" s="112"/>
      <c r="GW70" s="112"/>
      <c r="GX70" s="112"/>
      <c r="GY70" s="112"/>
      <c r="GZ70" s="112"/>
      <c r="HA70" s="112"/>
      <c r="HB70" s="112"/>
      <c r="HC70" s="112"/>
      <c r="HD70" s="112"/>
      <c r="HE70" s="112"/>
      <c r="HF70" s="112"/>
      <c r="HG70" s="112"/>
      <c r="HH70" s="112"/>
      <c r="HI70" s="112"/>
      <c r="HJ70" s="112"/>
      <c r="HK70" s="112"/>
      <c r="HL70" s="112"/>
      <c r="HM70" s="112"/>
      <c r="HN70" s="112"/>
      <c r="HO70" s="112"/>
      <c r="HP70" s="112"/>
      <c r="HQ70" s="112"/>
      <c r="HR70" s="112"/>
      <c r="HS70" s="112"/>
      <c r="HT70" s="112"/>
      <c r="HU70" s="112"/>
      <c r="HV70" s="112"/>
      <c r="HW70" s="112"/>
      <c r="HX70" s="112"/>
      <c r="HY70" s="112"/>
      <c r="HZ70" s="112"/>
      <c r="IA70" s="112"/>
      <c r="IB70" s="112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  <c r="IS70" s="112"/>
      <c r="IT70" s="112"/>
      <c r="IU70" s="112"/>
      <c r="IV70" s="112"/>
      <c r="IW70" s="112"/>
      <c r="IX70" s="112"/>
      <c r="IY70" s="112"/>
      <c r="IZ70" s="112"/>
      <c r="JA70" s="112"/>
      <c r="JB70" s="112"/>
      <c r="JC70" s="112"/>
      <c r="JD70" s="112"/>
      <c r="JE70" s="112"/>
      <c r="JF70" s="112"/>
      <c r="JG70" s="112"/>
      <c r="JH70" s="112"/>
      <c r="JI70" s="112"/>
      <c r="JJ70" s="112"/>
      <c r="JK70" s="112"/>
      <c r="JL70" s="112"/>
      <c r="JM70" s="112"/>
      <c r="JN70" s="112"/>
      <c r="JO70" s="112"/>
      <c r="JP70" s="112"/>
      <c r="JQ70" s="112"/>
      <c r="JR70" s="112"/>
      <c r="JS70" s="112"/>
      <c r="JT70" s="112"/>
      <c r="JU70" s="112"/>
      <c r="JV70" s="112"/>
      <c r="JW70" s="112"/>
      <c r="JX70" s="112"/>
      <c r="JY70" s="112"/>
      <c r="JZ70" s="112"/>
      <c r="KA70" s="112"/>
      <c r="KB70" s="112"/>
      <c r="KC70" s="112"/>
      <c r="KD70" s="112"/>
      <c r="KE70" s="112"/>
      <c r="KF70" s="112"/>
      <c r="KG70" s="112"/>
      <c r="KH70" s="112"/>
      <c r="KI70" s="112"/>
      <c r="KJ70" s="112"/>
      <c r="KK70" s="112"/>
      <c r="KL70" s="112"/>
      <c r="KM70" s="112"/>
      <c r="KN70" s="112"/>
      <c r="KO70" s="112"/>
      <c r="KP70" s="112"/>
      <c r="KQ70" s="112"/>
      <c r="KR70" s="112"/>
      <c r="KS70" s="112"/>
      <c r="KT70" s="112"/>
      <c r="KU70" s="112"/>
      <c r="KV70" s="112"/>
      <c r="KW70" s="112"/>
      <c r="KX70" s="112"/>
      <c r="KY70" s="112"/>
      <c r="KZ70" s="112"/>
      <c r="LA70" s="112"/>
      <c r="LB70" s="112"/>
      <c r="LC70" s="112"/>
      <c r="LD70" s="112"/>
      <c r="LE70" s="112"/>
      <c r="LF70" s="112"/>
      <c r="LG70" s="112"/>
      <c r="LH70" s="112"/>
      <c r="LI70" s="112"/>
      <c r="LJ70" s="112"/>
      <c r="LK70" s="112"/>
      <c r="LL70" s="112"/>
      <c r="LM70" s="112"/>
      <c r="LN70" s="112"/>
      <c r="LO70" s="112"/>
      <c r="LP70" s="112"/>
      <c r="LQ70" s="112"/>
      <c r="LR70" s="112"/>
      <c r="LS70" s="112"/>
      <c r="LT70" s="112"/>
      <c r="LU70" s="112"/>
      <c r="LV70" s="112"/>
      <c r="LW70" s="112"/>
      <c r="LX70" s="112"/>
      <c r="LY70" s="112"/>
      <c r="LZ70" s="112"/>
      <c r="MA70" s="112"/>
      <c r="MB70" s="112"/>
      <c r="MC70" s="112"/>
      <c r="MD70" s="112"/>
      <c r="ME70" s="112"/>
      <c r="MF70" s="112"/>
      <c r="MG70" s="112"/>
      <c r="MH70" s="112"/>
      <c r="MI70" s="112"/>
      <c r="MJ70" s="112"/>
      <c r="MK70" s="112"/>
      <c r="ML70" s="112"/>
      <c r="MM70" s="112"/>
      <c r="MN70" s="112"/>
      <c r="MO70" s="112"/>
      <c r="MP70" s="112"/>
      <c r="MQ70" s="112"/>
      <c r="MR70" s="112"/>
      <c r="MS70" s="112"/>
      <c r="MT70" s="112"/>
      <c r="MU70" s="112"/>
      <c r="MV70" s="112"/>
      <c r="MW70" s="112"/>
      <c r="MX70" s="112"/>
      <c r="MY70" s="112"/>
      <c r="MZ70" s="112"/>
      <c r="NA70" s="112"/>
      <c r="NB70" s="112"/>
      <c r="NC70" s="112"/>
      <c r="ND70" s="112"/>
      <c r="NE70" s="112"/>
      <c r="NF70" s="112"/>
      <c r="NG70" s="112"/>
      <c r="NH70" s="112"/>
      <c r="NI70" s="112"/>
      <c r="NJ70" s="112"/>
      <c r="NK70" s="112"/>
      <c r="NL70" s="112"/>
      <c r="NM70" s="112"/>
      <c r="NN70" s="112"/>
      <c r="NO70" s="112"/>
      <c r="NP70" s="112"/>
      <c r="NQ70" s="112"/>
      <c r="NR70" s="112"/>
      <c r="NS70" s="112"/>
      <c r="NT70" s="112"/>
      <c r="NU70" s="112"/>
      <c r="NV70" s="112"/>
      <c r="NW70" s="112"/>
      <c r="NX70" s="112"/>
      <c r="NY70" s="112"/>
      <c r="NZ70" s="112"/>
      <c r="OA70" s="112"/>
      <c r="OB70" s="112"/>
      <c r="OC70" s="112"/>
      <c r="OD70" s="112"/>
      <c r="OE70" s="112"/>
      <c r="OF70" s="112"/>
      <c r="OG70" s="112"/>
      <c r="OH70" s="112"/>
      <c r="OI70" s="112"/>
      <c r="OJ70" s="112"/>
      <c r="OK70" s="112"/>
      <c r="OL70" s="112"/>
      <c r="OM70" s="112"/>
      <c r="ON70" s="112"/>
      <c r="OO70" s="112"/>
      <c r="OP70" s="112"/>
      <c r="OQ70" s="112"/>
      <c r="OR70" s="112"/>
      <c r="OS70" s="112"/>
      <c r="OT70" s="112"/>
      <c r="OU70" s="112"/>
      <c r="OV70" s="112"/>
      <c r="OW70" s="112"/>
      <c r="OX70" s="112"/>
      <c r="OY70" s="112"/>
      <c r="OZ70" s="112"/>
      <c r="PA70" s="112"/>
      <c r="PB70" s="112"/>
      <c r="PC70" s="112"/>
      <c r="PD70" s="112"/>
      <c r="PE70" s="112"/>
      <c r="PF70" s="112"/>
      <c r="PG70" s="112"/>
      <c r="PH70" s="112"/>
      <c r="PI70" s="112"/>
      <c r="PJ70" s="112"/>
      <c r="PK70" s="112"/>
      <c r="PL70" s="112"/>
      <c r="PM70" s="112"/>
      <c r="PN70" s="112"/>
      <c r="PO70" s="112"/>
      <c r="PP70" s="112"/>
      <c r="PQ70" s="112"/>
      <c r="PR70" s="112"/>
      <c r="PS70" s="112"/>
      <c r="PT70" s="112"/>
      <c r="PU70" s="112"/>
      <c r="PV70" s="112"/>
      <c r="PW70" s="112"/>
      <c r="PX70" s="112"/>
      <c r="PY70" s="112"/>
      <c r="PZ70" s="112"/>
      <c r="QA70" s="112"/>
      <c r="QB70" s="112"/>
      <c r="QC70" s="112"/>
      <c r="QD70" s="112"/>
      <c r="QE70" s="112"/>
      <c r="QF70" s="112"/>
      <c r="QG70" s="112"/>
      <c r="QH70" s="112"/>
      <c r="QI70" s="112"/>
      <c r="QJ70" s="112"/>
      <c r="QK70" s="112"/>
      <c r="QL70" s="112"/>
      <c r="QM70" s="112"/>
      <c r="QN70" s="112"/>
      <c r="QO70" s="112"/>
      <c r="QP70" s="112"/>
      <c r="QQ70" s="112"/>
      <c r="QR70" s="112"/>
      <c r="QS70" s="112"/>
      <c r="QT70" s="112"/>
      <c r="QU70" s="112"/>
      <c r="QV70" s="112"/>
      <c r="QW70" s="112"/>
      <c r="QX70" s="112"/>
      <c r="QY70" s="112"/>
      <c r="QZ70" s="112"/>
      <c r="RA70" s="112"/>
      <c r="RB70" s="112"/>
      <c r="RC70" s="112"/>
      <c r="RD70" s="112"/>
      <c r="RE70" s="112"/>
      <c r="RF70" s="112"/>
      <c r="RG70" s="112"/>
      <c r="RH70" s="112"/>
      <c r="RI70" s="112"/>
      <c r="RJ70" s="112"/>
      <c r="RK70" s="112"/>
      <c r="RL70" s="112"/>
      <c r="RM70" s="112"/>
      <c r="RN70" s="112"/>
      <c r="RO70" s="112"/>
      <c r="RP70" s="112"/>
      <c r="RQ70" s="112"/>
      <c r="RR70" s="112"/>
      <c r="RS70" s="112"/>
      <c r="RT70" s="112"/>
      <c r="RU70" s="112"/>
      <c r="RV70" s="112"/>
      <c r="RW70" s="112"/>
      <c r="RX70" s="112"/>
      <c r="RY70" s="112"/>
      <c r="RZ70" s="112"/>
      <c r="SA70" s="112"/>
      <c r="SB70" s="112"/>
      <c r="SC70" s="112"/>
      <c r="SD70" s="112"/>
      <c r="SE70" s="112"/>
      <c r="SF70" s="112"/>
      <c r="SG70" s="112"/>
      <c r="SH70" s="112"/>
      <c r="SI70" s="112"/>
      <c r="SJ70" s="112"/>
      <c r="SK70" s="112"/>
      <c r="SL70" s="112"/>
      <c r="SM70" s="112"/>
      <c r="SN70" s="112"/>
      <c r="SO70" s="112"/>
      <c r="SP70" s="112"/>
      <c r="SQ70" s="112"/>
      <c r="SR70" s="112"/>
      <c r="SS70" s="112"/>
      <c r="ST70" s="112"/>
      <c r="SU70" s="112"/>
      <c r="SV70" s="112"/>
      <c r="SW70" s="112"/>
      <c r="SX70" s="112"/>
      <c r="SY70" s="112"/>
      <c r="SZ70" s="112"/>
      <c r="TA70" s="112"/>
      <c r="TB70" s="112"/>
      <c r="TC70" s="112"/>
      <c r="TD70" s="112"/>
      <c r="TE70" s="112"/>
      <c r="TF70" s="112"/>
      <c r="TG70" s="112"/>
      <c r="TH70" s="112"/>
      <c r="TI70" s="112"/>
      <c r="TJ70" s="112"/>
      <c r="TK70" s="112"/>
      <c r="TL70" s="112"/>
      <c r="TM70" s="112"/>
      <c r="TN70" s="112"/>
      <c r="TO70" s="112"/>
      <c r="TP70" s="112"/>
      <c r="TQ70" s="112"/>
      <c r="TR70" s="112"/>
      <c r="TS70" s="112"/>
      <c r="TT70" s="112"/>
      <c r="TU70" s="112"/>
      <c r="TV70" s="112"/>
      <c r="TW70" s="112"/>
      <c r="TX70" s="112"/>
      <c r="TY70" s="112"/>
      <c r="TZ70" s="112"/>
      <c r="UA70" s="112"/>
      <c r="UB70" s="112"/>
      <c r="UC70" s="112"/>
      <c r="UD70" s="112"/>
      <c r="UE70" s="112"/>
      <c r="UF70" s="112"/>
      <c r="UG70" s="112"/>
      <c r="UH70" s="112"/>
      <c r="UI70" s="112"/>
      <c r="UJ70" s="112"/>
      <c r="UK70" s="112"/>
      <c r="UL70" s="112"/>
      <c r="UM70" s="112"/>
      <c r="UN70" s="112"/>
      <c r="UO70" s="112"/>
      <c r="UP70" s="112"/>
      <c r="UQ70" s="112"/>
      <c r="UR70" s="112"/>
      <c r="US70" s="112"/>
      <c r="UT70" s="112"/>
      <c r="UU70" s="112"/>
      <c r="UV70" s="112"/>
      <c r="UW70" s="112"/>
      <c r="UX70" s="112"/>
      <c r="UY70" s="112"/>
      <c r="UZ70" s="112"/>
      <c r="VA70" s="112"/>
      <c r="VB70" s="112"/>
      <c r="VC70" s="112"/>
      <c r="VD70" s="112"/>
      <c r="VE70" s="112"/>
      <c r="VF70" s="112"/>
      <c r="VG70" s="112"/>
      <c r="VH70" s="112"/>
      <c r="VI70" s="112"/>
      <c r="VJ70" s="112"/>
      <c r="VK70" s="112"/>
      <c r="VL70" s="112"/>
      <c r="VM70" s="112"/>
      <c r="VN70" s="112"/>
      <c r="VO70" s="112"/>
      <c r="VP70" s="112"/>
      <c r="VQ70" s="112"/>
      <c r="VR70" s="112"/>
      <c r="VS70" s="112"/>
      <c r="VT70" s="112"/>
      <c r="VU70" s="112"/>
      <c r="VV70" s="112"/>
      <c r="VW70" s="112"/>
      <c r="VX70" s="112"/>
      <c r="VY70" s="112"/>
      <c r="VZ70" s="112"/>
      <c r="WA70" s="112"/>
      <c r="WB70" s="112"/>
      <c r="WC70" s="112"/>
      <c r="WD70" s="112"/>
      <c r="WE70" s="112"/>
      <c r="WF70" s="112"/>
      <c r="WG70" s="112"/>
      <c r="WH70" s="112"/>
      <c r="WI70" s="112"/>
      <c r="WJ70" s="112"/>
      <c r="WK70" s="112"/>
      <c r="WL70" s="112"/>
      <c r="WM70" s="112"/>
      <c r="WN70" s="112"/>
      <c r="WO70" s="112"/>
      <c r="WP70" s="112"/>
      <c r="WQ70" s="112"/>
      <c r="WR70" s="112"/>
      <c r="WS70" s="112"/>
      <c r="WT70" s="112"/>
      <c r="WU70" s="112"/>
      <c r="WV70" s="112"/>
      <c r="WW70" s="112"/>
      <c r="WX70" s="112"/>
      <c r="WY70" s="112"/>
      <c r="WZ70" s="112"/>
      <c r="XA70" s="112"/>
      <c r="XB70" s="112"/>
      <c r="XC70" s="112"/>
      <c r="XD70" s="112"/>
      <c r="XE70" s="112"/>
      <c r="XF70" s="112"/>
      <c r="XG70" s="112"/>
      <c r="XH70" s="112"/>
      <c r="XI70" s="112"/>
      <c r="XJ70" s="112"/>
      <c r="XK70" s="112"/>
      <c r="XL70" s="112"/>
      <c r="XM70" s="112"/>
      <c r="XN70" s="112"/>
      <c r="XO70" s="112"/>
      <c r="XP70" s="112"/>
      <c r="XQ70" s="112"/>
      <c r="XR70" s="112"/>
      <c r="XS70" s="112"/>
      <c r="XT70" s="112"/>
      <c r="XU70" s="112"/>
      <c r="XV70" s="112"/>
      <c r="XW70" s="112"/>
      <c r="XX70" s="112"/>
      <c r="XY70" s="112"/>
      <c r="XZ70" s="112"/>
      <c r="YA70" s="112"/>
      <c r="YB70" s="112"/>
      <c r="YC70" s="112"/>
      <c r="YD70" s="112"/>
      <c r="YE70" s="112"/>
      <c r="YF70" s="112"/>
      <c r="YG70" s="112"/>
      <c r="YH70" s="112"/>
      <c r="YI70" s="112"/>
      <c r="YJ70" s="112"/>
      <c r="YK70" s="112"/>
      <c r="YL70" s="112"/>
      <c r="YM70" s="112"/>
      <c r="YN70" s="112"/>
      <c r="YO70" s="112"/>
      <c r="YP70" s="112"/>
      <c r="YQ70" s="112"/>
      <c r="YR70" s="112"/>
      <c r="YS70" s="112"/>
      <c r="YT70" s="112"/>
      <c r="YU70" s="112"/>
      <c r="YV70" s="112"/>
      <c r="YW70" s="112"/>
      <c r="YX70" s="112"/>
      <c r="YY70" s="112"/>
      <c r="YZ70" s="112"/>
      <c r="ZA70" s="112"/>
      <c r="ZB70" s="112"/>
      <c r="ZC70" s="112"/>
      <c r="ZD70" s="112"/>
      <c r="ZE70" s="112"/>
      <c r="ZF70" s="112"/>
      <c r="ZG70" s="112"/>
      <c r="ZH70" s="112"/>
      <c r="ZI70" s="112"/>
      <c r="ZJ70" s="112"/>
      <c r="ZK70" s="112"/>
      <c r="ZL70" s="112"/>
      <c r="ZM70" s="112"/>
      <c r="ZN70" s="112"/>
      <c r="ZO70" s="112"/>
      <c r="ZP70" s="112"/>
      <c r="ZQ70" s="112"/>
      <c r="ZR70" s="112"/>
      <c r="ZS70" s="112"/>
      <c r="ZT70" s="112"/>
      <c r="ZU70" s="112"/>
      <c r="ZV70" s="112"/>
      <c r="ZW70" s="112"/>
      <c r="ZX70" s="112"/>
      <c r="ZY70" s="112"/>
      <c r="ZZ70" s="112"/>
      <c r="AAA70" s="112"/>
      <c r="AAB70" s="112"/>
      <c r="AAC70" s="112"/>
      <c r="AAD70" s="112"/>
      <c r="AAE70" s="112"/>
      <c r="AAF70" s="112"/>
      <c r="AAG70" s="112"/>
      <c r="AAH70" s="112"/>
      <c r="AAI70" s="112"/>
      <c r="AAJ70" s="112"/>
      <c r="AAK70" s="112"/>
      <c r="AAL70" s="112"/>
      <c r="AAM70" s="112"/>
      <c r="AAN70" s="112"/>
      <c r="AAO70" s="112"/>
      <c r="AAP70" s="112"/>
      <c r="AAQ70" s="112"/>
      <c r="AAR70" s="112"/>
      <c r="AAS70" s="112"/>
      <c r="AAT70" s="112"/>
      <c r="AAU70" s="112"/>
      <c r="AAV70" s="112"/>
      <c r="AAW70" s="112"/>
      <c r="AAX70" s="112"/>
      <c r="AAY70" s="112"/>
      <c r="AAZ70" s="112"/>
      <c r="ABA70" s="112"/>
      <c r="ABB70" s="112"/>
      <c r="ABC70" s="112"/>
      <c r="ABD70" s="112"/>
      <c r="ABE70" s="112"/>
      <c r="ABF70" s="112"/>
      <c r="ABG70" s="112"/>
      <c r="ABH70" s="112"/>
      <c r="ABI70" s="112"/>
      <c r="ABJ70" s="112"/>
      <c r="ABK70" s="112"/>
      <c r="ABL70" s="112"/>
      <c r="ABM70" s="112"/>
      <c r="ABN70" s="112"/>
      <c r="ABO70" s="112"/>
      <c r="ABP70" s="112"/>
      <c r="ABQ70" s="112"/>
      <c r="ABR70" s="112"/>
      <c r="ABS70" s="112"/>
      <c r="ABT70" s="112"/>
      <c r="ABU70" s="112"/>
      <c r="ABV70" s="112"/>
      <c r="ABW70" s="112"/>
      <c r="ABX70" s="112"/>
      <c r="ABY70" s="112"/>
      <c r="ABZ70" s="112"/>
      <c r="ACA70" s="112"/>
      <c r="ACB70" s="112"/>
      <c r="ACC70" s="112"/>
      <c r="ACD70" s="112"/>
      <c r="ACE70" s="112"/>
      <c r="ACF70" s="112"/>
      <c r="ACG70" s="112"/>
      <c r="ACH70" s="112"/>
      <c r="ACI70" s="112"/>
      <c r="ACJ70" s="112"/>
      <c r="ACK70" s="112"/>
      <c r="ACL70" s="112"/>
      <c r="ACM70" s="112"/>
      <c r="ACN70" s="112"/>
      <c r="ACO70" s="112"/>
      <c r="ACP70" s="112"/>
      <c r="ACQ70" s="112"/>
      <c r="ACR70" s="112"/>
      <c r="ACS70" s="112"/>
      <c r="ACT70" s="112"/>
      <c r="ACU70" s="112"/>
      <c r="ACV70" s="112"/>
      <c r="ACW70" s="112"/>
      <c r="ACX70" s="112"/>
      <c r="ACY70" s="112"/>
      <c r="ACZ70" s="112"/>
      <c r="ADA70" s="112"/>
      <c r="ADB70" s="112"/>
      <c r="ADC70" s="112"/>
      <c r="ADD70" s="112"/>
      <c r="ADE70" s="112"/>
      <c r="ADF70" s="112"/>
      <c r="ADG70" s="112"/>
      <c r="ADH70" s="112"/>
      <c r="ADI70" s="112"/>
      <c r="ADJ70" s="112"/>
      <c r="ADK70" s="112"/>
      <c r="ADL70" s="112"/>
      <c r="ADM70" s="112"/>
      <c r="ADN70" s="112"/>
      <c r="ADO70" s="112"/>
      <c r="ADP70" s="112"/>
      <c r="ADQ70" s="112"/>
      <c r="ADR70" s="112"/>
      <c r="ADS70" s="112"/>
      <c r="ADT70" s="112"/>
      <c r="ADU70" s="112"/>
      <c r="ADV70" s="112"/>
      <c r="ADW70" s="112"/>
      <c r="ADX70" s="112"/>
      <c r="ADY70" s="112"/>
      <c r="ADZ70" s="112"/>
      <c r="AEA70" s="112"/>
      <c r="AEB70" s="112"/>
      <c r="AEC70" s="112"/>
      <c r="AED70" s="112"/>
      <c r="AEE70" s="112"/>
      <c r="AEF70" s="112"/>
      <c r="AEG70" s="112"/>
      <c r="AEH70" s="112"/>
      <c r="AEI70" s="112"/>
      <c r="AEJ70" s="112"/>
      <c r="AEK70" s="112"/>
      <c r="AEL70" s="112"/>
      <c r="AEM70" s="112"/>
      <c r="AEN70" s="112"/>
      <c r="AEO70" s="112"/>
      <c r="AEP70" s="112"/>
      <c r="AEQ70" s="112"/>
      <c r="AER70" s="112"/>
      <c r="AES70" s="112"/>
      <c r="AET70" s="112"/>
      <c r="AEU70" s="112"/>
      <c r="AEV70" s="112"/>
      <c r="AEW70" s="112"/>
      <c r="AEX70" s="112"/>
      <c r="AEY70" s="112"/>
      <c r="AEZ70" s="112"/>
      <c r="AFA70" s="112"/>
      <c r="AFB70" s="112"/>
      <c r="AFC70" s="112"/>
      <c r="AFD70" s="112"/>
      <c r="AFE70" s="112"/>
      <c r="AFF70" s="112"/>
      <c r="AFG70" s="112"/>
      <c r="AFH70" s="112"/>
      <c r="AFI70" s="112"/>
      <c r="AFJ70" s="112"/>
      <c r="AFK70" s="112"/>
      <c r="AFL70" s="112"/>
      <c r="AFM70" s="112"/>
      <c r="AFN70" s="112"/>
      <c r="AFO70" s="112"/>
      <c r="AFP70" s="112"/>
      <c r="AFQ70" s="112"/>
      <c r="AFR70" s="112"/>
      <c r="AFS70" s="112"/>
      <c r="AFT70" s="112"/>
      <c r="AFU70" s="112"/>
      <c r="AFV70" s="112"/>
      <c r="AFW70" s="112"/>
      <c r="AFX70" s="112"/>
      <c r="AFY70" s="112"/>
      <c r="AFZ70" s="112"/>
      <c r="AGA70" s="112"/>
      <c r="AGB70" s="112"/>
      <c r="AGC70" s="112"/>
      <c r="AGD70" s="112"/>
      <c r="AGE70" s="112"/>
      <c r="AGF70" s="112"/>
      <c r="AGG70" s="112"/>
      <c r="AGH70" s="112"/>
      <c r="AGI70" s="112"/>
      <c r="AGJ70" s="112"/>
      <c r="AGK70" s="112"/>
      <c r="AGL70" s="112"/>
      <c r="AGM70" s="112"/>
      <c r="AGN70" s="112"/>
      <c r="AGO70" s="112"/>
      <c r="AGP70" s="112"/>
      <c r="AGQ70" s="112"/>
      <c r="AGR70" s="112"/>
      <c r="AGS70" s="112"/>
      <c r="AGT70" s="112"/>
      <c r="AGU70" s="112"/>
      <c r="AGV70" s="112"/>
      <c r="AGW70" s="112"/>
      <c r="AGX70" s="112"/>
      <c r="AGY70" s="112"/>
      <c r="AGZ70" s="112"/>
      <c r="AHA70" s="112"/>
      <c r="AHB70" s="112"/>
      <c r="AHC70" s="112"/>
      <c r="AHD70" s="112"/>
      <c r="AHE70" s="112"/>
      <c r="AHF70" s="112"/>
      <c r="AHG70" s="112"/>
      <c r="AHH70" s="112"/>
      <c r="AHI70" s="112"/>
      <c r="AHJ70" s="112"/>
      <c r="AHK70" s="112"/>
      <c r="AHL70" s="112"/>
      <c r="AHM70" s="112"/>
      <c r="AHN70" s="112"/>
      <c r="AHO70" s="112"/>
      <c r="AHP70" s="112"/>
      <c r="AHQ70" s="112"/>
      <c r="AHR70" s="112"/>
      <c r="AHS70" s="112"/>
      <c r="AHT70" s="112"/>
      <c r="AHU70" s="112"/>
      <c r="AHV70" s="112"/>
      <c r="AHW70" s="112"/>
      <c r="AHX70" s="112"/>
      <c r="AHY70" s="112"/>
      <c r="AHZ70" s="112"/>
      <c r="AIA70" s="112"/>
      <c r="AIB70" s="112"/>
      <c r="AIC70" s="112"/>
      <c r="AID70" s="112"/>
      <c r="AIE70" s="112"/>
      <c r="AIF70" s="112"/>
      <c r="AIG70" s="112"/>
      <c r="AIH70" s="112"/>
      <c r="AII70" s="112"/>
      <c r="AIJ70" s="112"/>
      <c r="AIK70" s="112"/>
      <c r="AIL70" s="112"/>
      <c r="AIM70" s="112"/>
      <c r="AIN70" s="112"/>
      <c r="AIO70" s="112"/>
      <c r="AIP70" s="112"/>
      <c r="AIQ70" s="112"/>
      <c r="AIR70" s="112"/>
      <c r="AIS70" s="112"/>
      <c r="AIT70" s="112"/>
      <c r="AIU70" s="112"/>
      <c r="AIV70" s="112"/>
      <c r="AIW70" s="112"/>
      <c r="AIX70" s="112"/>
      <c r="AIY70" s="112"/>
      <c r="AIZ70" s="112"/>
      <c r="AJA70" s="112"/>
      <c r="AJB70" s="112"/>
      <c r="AJC70" s="112"/>
      <c r="AJD70" s="112"/>
      <c r="AJE70" s="112"/>
      <c r="AJF70" s="112"/>
      <c r="AJG70" s="112"/>
      <c r="AJH70" s="112"/>
      <c r="AJI70" s="112"/>
      <c r="AJJ70" s="112"/>
      <c r="AJK70" s="112"/>
      <c r="AJL70" s="112"/>
      <c r="AJM70" s="112"/>
      <c r="AJN70" s="112"/>
      <c r="AJO70" s="112"/>
      <c r="AJP70" s="112"/>
      <c r="AJQ70" s="112"/>
      <c r="AJR70" s="112"/>
      <c r="AJS70" s="112"/>
      <c r="AJT70" s="112"/>
      <c r="AJU70" s="112"/>
      <c r="AJV70" s="112"/>
      <c r="AJW70" s="112"/>
      <c r="AJX70" s="112"/>
      <c r="AJY70" s="112"/>
      <c r="AJZ70" s="112"/>
      <c r="AKA70" s="112"/>
      <c r="AKB70" s="112"/>
      <c r="AKC70" s="112"/>
      <c r="AKD70" s="112"/>
      <c r="AKE70" s="112"/>
      <c r="AKF70" s="112"/>
      <c r="AKG70" s="112"/>
      <c r="AKH70" s="112"/>
      <c r="AKI70" s="112"/>
      <c r="AKJ70" s="112"/>
      <c r="AKK70" s="112"/>
      <c r="AKL70" s="112"/>
      <c r="AKM70" s="112"/>
      <c r="AKN70" s="112"/>
      <c r="AKO70" s="112"/>
      <c r="AKP70" s="112"/>
      <c r="AKQ70" s="112"/>
      <c r="AKR70" s="112"/>
      <c r="AKS70" s="112"/>
      <c r="AKT70" s="112"/>
      <c r="AKU70" s="112"/>
      <c r="AKV70" s="112"/>
      <c r="AKW70" s="112"/>
      <c r="AKX70" s="112"/>
      <c r="AKY70" s="112"/>
      <c r="AKZ70" s="112"/>
      <c r="ALA70" s="112"/>
      <c r="ALB70" s="112"/>
      <c r="ALC70" s="112"/>
      <c r="ALD70" s="112"/>
      <c r="ALE70" s="112"/>
      <c r="ALF70" s="112"/>
      <c r="ALG70" s="112"/>
      <c r="ALH70" s="112"/>
      <c r="ALI70" s="112"/>
      <c r="ALJ70" s="112"/>
      <c r="ALK70" s="112"/>
      <c r="ALL70" s="112"/>
      <c r="ALM70" s="112"/>
      <c r="ALN70" s="112"/>
      <c r="ALO70" s="112"/>
      <c r="ALP70" s="112"/>
      <c r="ALQ70" s="112"/>
      <c r="ALR70" s="112"/>
      <c r="ALS70" s="112"/>
      <c r="ALT70" s="112"/>
      <c r="ALU70" s="112"/>
      <c r="ALV70" s="112"/>
      <c r="ALW70" s="112"/>
      <c r="ALX70" s="112"/>
      <c r="ALY70" s="112"/>
      <c r="ALZ70" s="112"/>
      <c r="AMA70" s="112"/>
      <c r="AMB70" s="112"/>
      <c r="AMC70" s="112"/>
      <c r="AMD70" s="112"/>
      <c r="AME70" s="112"/>
      <c r="AMF70" s="112"/>
      <c r="AMG70" s="112"/>
      <c r="AMH70" s="112"/>
      <c r="AMI70" s="112"/>
      <c r="AMJ70" s="112"/>
      <c r="AMK70" s="112"/>
      <c r="AML70" s="112"/>
      <c r="AMM70" s="112"/>
      <c r="AMN70" s="112"/>
      <c r="AMO70" s="112"/>
      <c r="AMP70" s="112"/>
      <c r="AMQ70" s="112"/>
      <c r="AMR70" s="112"/>
      <c r="AMS70" s="112"/>
      <c r="AMT70" s="112"/>
      <c r="AMU70" s="112"/>
      <c r="AMV70" s="112"/>
      <c r="AMW70" s="112"/>
      <c r="AMX70" s="112"/>
      <c r="AMY70" s="112"/>
      <c r="AMZ70" s="112"/>
      <c r="ANA70" s="112"/>
      <c r="ANB70" s="112"/>
      <c r="ANC70" s="112"/>
      <c r="AND70" s="112"/>
      <c r="ANE70" s="112"/>
      <c r="ANF70" s="112"/>
      <c r="ANG70" s="112"/>
      <c r="ANH70" s="112"/>
      <c r="ANI70" s="112"/>
      <c r="ANJ70" s="112"/>
      <c r="ANK70" s="112"/>
      <c r="ANL70" s="112"/>
      <c r="ANM70" s="112"/>
      <c r="ANN70" s="112"/>
      <c r="ANO70" s="112"/>
      <c r="ANP70" s="112"/>
      <c r="ANQ70" s="112"/>
      <c r="ANR70" s="112"/>
      <c r="ANS70" s="112"/>
      <c r="ANT70" s="112"/>
      <c r="ANU70" s="112"/>
      <c r="ANV70" s="112"/>
      <c r="ANW70" s="112"/>
      <c r="ANX70" s="112"/>
      <c r="ANY70" s="112"/>
      <c r="ANZ70" s="112"/>
      <c r="AOA70" s="112"/>
      <c r="AOB70" s="112"/>
      <c r="AOC70" s="112"/>
      <c r="AOD70" s="112"/>
      <c r="AOE70" s="112"/>
      <c r="AOF70" s="112"/>
      <c r="AOG70" s="112"/>
      <c r="AOH70" s="112"/>
      <c r="AOI70" s="112"/>
      <c r="AOJ70" s="112"/>
      <c r="AOK70" s="112"/>
      <c r="AOL70" s="112"/>
      <c r="AOM70" s="112"/>
      <c r="AON70" s="112"/>
      <c r="AOO70" s="112"/>
      <c r="AOP70" s="112"/>
      <c r="AOQ70" s="112"/>
      <c r="AOR70" s="112"/>
      <c r="AOS70" s="112"/>
      <c r="AOT70" s="112"/>
      <c r="AOU70" s="112"/>
      <c r="AOV70" s="112"/>
      <c r="AOW70" s="112"/>
      <c r="AOX70" s="112"/>
      <c r="AOY70" s="112"/>
      <c r="AOZ70" s="112"/>
      <c r="APA70" s="112"/>
      <c r="APB70" s="112"/>
      <c r="APC70" s="112"/>
      <c r="APD70" s="112"/>
      <c r="APE70" s="112"/>
      <c r="APF70" s="112"/>
      <c r="APG70" s="112"/>
      <c r="APH70" s="112"/>
      <c r="API70" s="112"/>
      <c r="APJ70" s="112"/>
      <c r="APK70" s="112"/>
      <c r="APL70" s="112"/>
      <c r="APM70" s="112"/>
      <c r="APN70" s="112"/>
      <c r="APO70" s="112"/>
      <c r="APP70" s="112"/>
      <c r="APQ70" s="112"/>
      <c r="APR70" s="112"/>
      <c r="APS70" s="112"/>
      <c r="APT70" s="112"/>
      <c r="APU70" s="112"/>
      <c r="APV70" s="112"/>
      <c r="APW70" s="112"/>
      <c r="APX70" s="112"/>
      <c r="APY70" s="112"/>
      <c r="APZ70" s="112"/>
      <c r="AQA70" s="112"/>
      <c r="AQB70" s="112"/>
      <c r="AQC70" s="112"/>
      <c r="AQD70" s="112"/>
      <c r="AQE70" s="112"/>
      <c r="AQF70" s="112"/>
      <c r="AQG70" s="112"/>
      <c r="AQH70" s="112"/>
      <c r="AQI70" s="112"/>
      <c r="AQJ70" s="112"/>
      <c r="AQK70" s="112"/>
      <c r="AQL70" s="112"/>
      <c r="AQM70" s="112"/>
      <c r="AQN70" s="112"/>
      <c r="AQO70" s="112"/>
      <c r="AQP70" s="112"/>
      <c r="AQQ70" s="112"/>
      <c r="AQR70" s="112"/>
      <c r="AQS70" s="112"/>
      <c r="AQT70" s="112"/>
      <c r="AQU70" s="112"/>
      <c r="AQV70" s="112"/>
      <c r="AQW70" s="112"/>
      <c r="AQX70" s="112"/>
      <c r="AQY70" s="112"/>
      <c r="AQZ70" s="112"/>
      <c r="ARA70" s="112"/>
      <c r="ARB70" s="112"/>
      <c r="ARC70" s="112"/>
      <c r="ARD70" s="112"/>
      <c r="ARE70" s="112"/>
      <c r="ARF70" s="112"/>
      <c r="ARG70" s="112"/>
      <c r="ARH70" s="112"/>
      <c r="ARI70" s="112"/>
      <c r="ARJ70" s="112"/>
      <c r="ARK70" s="112"/>
      <c r="ARL70" s="112"/>
      <c r="ARM70" s="112"/>
      <c r="ARN70" s="112"/>
      <c r="ARO70" s="112"/>
      <c r="ARP70" s="112"/>
      <c r="ARQ70" s="112"/>
      <c r="ARR70" s="112"/>
      <c r="ARS70" s="112"/>
      <c r="ART70" s="112"/>
      <c r="ARU70" s="112"/>
      <c r="ARV70" s="112"/>
      <c r="ARW70" s="112"/>
      <c r="ARX70" s="112"/>
      <c r="ARY70" s="112"/>
      <c r="ARZ70" s="112"/>
      <c r="ASA70" s="112"/>
      <c r="ASB70" s="112"/>
      <c r="ASC70" s="112"/>
      <c r="ASD70" s="112"/>
      <c r="ASE70" s="112"/>
      <c r="ASF70" s="112"/>
      <c r="ASG70" s="112"/>
      <c r="ASH70" s="112"/>
      <c r="ASI70" s="112"/>
      <c r="ASJ70" s="112"/>
      <c r="ASK70" s="112"/>
      <c r="ASL70" s="112"/>
      <c r="ASM70" s="112"/>
      <c r="ASN70" s="112"/>
      <c r="ASO70" s="112"/>
      <c r="ASP70" s="112"/>
      <c r="ASQ70" s="112"/>
      <c r="ASR70" s="112"/>
      <c r="ASS70" s="112"/>
      <c r="AST70" s="112"/>
      <c r="ASU70" s="112"/>
      <c r="ASV70" s="112"/>
      <c r="ASW70" s="112"/>
      <c r="ASX70" s="112"/>
      <c r="ASY70" s="112"/>
      <c r="ASZ70" s="112"/>
      <c r="ATA70" s="112"/>
      <c r="ATB70" s="112"/>
      <c r="ATC70" s="112"/>
      <c r="ATD70" s="112"/>
      <c r="ATE70" s="112"/>
      <c r="ATF70" s="112"/>
      <c r="ATG70" s="112"/>
      <c r="ATH70" s="112"/>
      <c r="ATI70" s="112"/>
      <c r="ATJ70" s="112"/>
      <c r="ATK70" s="112"/>
      <c r="ATL70" s="112"/>
      <c r="ATM70" s="112"/>
      <c r="ATN70" s="112"/>
      <c r="ATO70" s="112"/>
      <c r="ATP70" s="112"/>
      <c r="ATQ70" s="112"/>
      <c r="ATR70" s="112"/>
      <c r="ATS70" s="112"/>
      <c r="ATT70" s="112"/>
      <c r="ATU70" s="112"/>
      <c r="ATV70" s="112"/>
      <c r="ATW70" s="112"/>
      <c r="ATX70" s="112"/>
      <c r="ATY70" s="112"/>
      <c r="ATZ70" s="112"/>
      <c r="AUA70" s="112"/>
      <c r="AUB70" s="112"/>
      <c r="AUC70" s="112"/>
      <c r="AUD70" s="112"/>
      <c r="AUE70" s="112"/>
      <c r="AUF70" s="112"/>
      <c r="AUG70" s="112"/>
      <c r="AUH70" s="112"/>
      <c r="AUI70" s="112"/>
      <c r="AUJ70" s="112"/>
      <c r="AUK70" s="112"/>
      <c r="AUL70" s="112"/>
      <c r="AUM70" s="112"/>
      <c r="AUN70" s="112"/>
      <c r="AUO70" s="112"/>
      <c r="AUP70" s="112"/>
      <c r="AUQ70" s="112"/>
      <c r="AUR70" s="112"/>
      <c r="AUS70" s="112"/>
      <c r="AUT70" s="112"/>
      <c r="AUU70" s="112"/>
      <c r="AUV70" s="112"/>
      <c r="AUW70" s="112"/>
      <c r="AUX70" s="112"/>
      <c r="AUY70" s="112"/>
      <c r="AUZ70" s="112"/>
      <c r="AVA70" s="112"/>
      <c r="AVB70" s="112"/>
      <c r="AVC70" s="112"/>
      <c r="AVD70" s="112"/>
      <c r="AVE70" s="112"/>
      <c r="AVF70" s="112"/>
      <c r="AVG70" s="112"/>
      <c r="AVH70" s="112"/>
      <c r="AVI70" s="112"/>
      <c r="AVJ70" s="112"/>
      <c r="AVK70" s="112"/>
      <c r="AVL70" s="112"/>
      <c r="AVM70" s="112"/>
      <c r="AVN70" s="112"/>
      <c r="AVO70" s="112"/>
      <c r="AVP70" s="112"/>
      <c r="AVQ70" s="112"/>
      <c r="AVR70" s="112"/>
      <c r="AVS70" s="112"/>
      <c r="AVT70" s="112"/>
      <c r="AVU70" s="112"/>
      <c r="AVV70" s="112"/>
      <c r="AVW70" s="112"/>
      <c r="AVX70" s="112"/>
      <c r="AVY70" s="112"/>
      <c r="AVZ70" s="112"/>
      <c r="AWA70" s="112"/>
      <c r="AWB70" s="112"/>
      <c r="AWC70" s="112"/>
      <c r="AWD70" s="112"/>
      <c r="AWE70" s="112"/>
      <c r="AWF70" s="112"/>
      <c r="AWG70" s="112"/>
      <c r="AWH70" s="112"/>
      <c r="AWI70" s="112"/>
      <c r="AWJ70" s="112"/>
      <c r="AWK70" s="112"/>
      <c r="AWL70" s="112"/>
      <c r="AWM70" s="112"/>
      <c r="AWN70" s="112"/>
      <c r="AWO70" s="112"/>
      <c r="AWP70" s="112"/>
      <c r="AWQ70" s="112"/>
      <c r="AWR70" s="112"/>
      <c r="AWS70" s="112"/>
      <c r="AWT70" s="112"/>
      <c r="AWU70" s="112"/>
      <c r="AWV70" s="112"/>
      <c r="AWW70" s="112"/>
      <c r="AWX70" s="112"/>
      <c r="AWY70" s="112"/>
      <c r="AWZ70" s="112"/>
      <c r="AXA70" s="112"/>
      <c r="AXB70" s="112"/>
      <c r="AXC70" s="112"/>
      <c r="AXD70" s="112"/>
      <c r="AXE70" s="112"/>
      <c r="AXF70" s="112"/>
      <c r="AXG70" s="112"/>
      <c r="AXH70" s="112"/>
      <c r="AXI70" s="112"/>
      <c r="AXJ70" s="112"/>
      <c r="AXK70" s="112"/>
      <c r="AXL70" s="112"/>
      <c r="AXM70" s="112"/>
      <c r="AXN70" s="112"/>
      <c r="AXO70" s="112"/>
      <c r="AXP70" s="112"/>
      <c r="AXQ70" s="112"/>
      <c r="AXR70" s="112"/>
      <c r="AXS70" s="112"/>
      <c r="AXT70" s="112"/>
      <c r="AXU70" s="112"/>
      <c r="AXV70" s="112"/>
      <c r="AXW70" s="112"/>
      <c r="AXX70" s="112"/>
      <c r="AXY70" s="112"/>
      <c r="AXZ70" s="112"/>
      <c r="AYA70" s="112"/>
      <c r="AYB70" s="112"/>
      <c r="AYC70" s="112"/>
      <c r="AYD70" s="112"/>
      <c r="AYE70" s="112"/>
      <c r="AYF70" s="112"/>
      <c r="AYG70" s="112"/>
      <c r="AYH70" s="112"/>
      <c r="AYI70" s="112"/>
      <c r="AYJ70" s="112"/>
      <c r="AYK70" s="112"/>
      <c r="AYL70" s="112"/>
      <c r="AYM70" s="112"/>
      <c r="AYN70" s="112"/>
      <c r="AYO70" s="112"/>
      <c r="AYP70" s="112"/>
      <c r="AYQ70" s="112"/>
      <c r="AYR70" s="112"/>
      <c r="AYS70" s="112"/>
      <c r="AYT70" s="112"/>
      <c r="AYU70" s="112"/>
      <c r="AYV70" s="112"/>
      <c r="AYW70" s="112"/>
      <c r="AYX70" s="112"/>
      <c r="AYY70" s="112"/>
      <c r="AYZ70" s="112"/>
      <c r="AZA70" s="112"/>
      <c r="AZB70" s="112"/>
      <c r="AZC70" s="112"/>
      <c r="AZD70" s="112"/>
      <c r="AZE70" s="112"/>
      <c r="AZF70" s="112"/>
      <c r="AZG70" s="112"/>
      <c r="AZH70" s="112"/>
      <c r="AZI70" s="112"/>
      <c r="AZJ70" s="112"/>
      <c r="AZK70" s="112"/>
      <c r="AZL70" s="112"/>
      <c r="AZM70" s="112"/>
      <c r="AZN70" s="112"/>
      <c r="AZO70" s="112"/>
      <c r="AZP70" s="112"/>
      <c r="AZQ70" s="112"/>
      <c r="AZR70" s="112"/>
      <c r="AZS70" s="112"/>
      <c r="AZT70" s="112"/>
      <c r="AZU70" s="112"/>
      <c r="AZV70" s="112"/>
      <c r="AZW70" s="112"/>
      <c r="AZX70" s="112"/>
      <c r="AZY70" s="112"/>
      <c r="AZZ70" s="112"/>
      <c r="BAA70" s="112"/>
      <c r="BAB70" s="112"/>
      <c r="BAC70" s="112"/>
      <c r="BAD70" s="112"/>
      <c r="BAE70" s="112"/>
      <c r="BAF70" s="112"/>
      <c r="BAG70" s="112"/>
      <c r="BAH70" s="112"/>
      <c r="BAI70" s="112"/>
      <c r="BAJ70" s="112"/>
      <c r="BAK70" s="112"/>
      <c r="BAL70" s="112"/>
      <c r="BAM70" s="112"/>
      <c r="BAN70" s="112"/>
      <c r="BAO70" s="112"/>
      <c r="BAP70" s="112"/>
      <c r="BAQ70" s="112"/>
      <c r="BAR70" s="112"/>
      <c r="BAS70" s="112"/>
      <c r="BAT70" s="112"/>
      <c r="BAU70" s="112"/>
      <c r="BAV70" s="112"/>
      <c r="BAW70" s="112"/>
      <c r="BAX70" s="112"/>
      <c r="BAY70" s="112"/>
      <c r="BAZ70" s="112"/>
      <c r="BBA70" s="112"/>
      <c r="BBB70" s="112"/>
      <c r="BBC70" s="112"/>
      <c r="BBD70" s="112"/>
      <c r="BBE70" s="112"/>
      <c r="BBF70" s="112"/>
      <c r="BBG70" s="112"/>
      <c r="BBH70" s="112"/>
      <c r="BBI70" s="112"/>
      <c r="BBJ70" s="112"/>
      <c r="BBK70" s="112"/>
      <c r="BBL70" s="112"/>
      <c r="BBM70" s="112"/>
      <c r="BBN70" s="112"/>
      <c r="BBO70" s="112"/>
      <c r="BBP70" s="112"/>
      <c r="BBQ70" s="112"/>
      <c r="BBR70" s="112"/>
      <c r="BBS70" s="112"/>
      <c r="BBT70" s="112"/>
      <c r="BBU70" s="112"/>
      <c r="BBV70" s="112"/>
      <c r="BBW70" s="112"/>
      <c r="BBX70" s="112"/>
      <c r="BBY70" s="112"/>
      <c r="BBZ70" s="112"/>
      <c r="BCA70" s="112"/>
      <c r="BCB70" s="112"/>
      <c r="BCC70" s="112"/>
      <c r="BCD70" s="112"/>
      <c r="BCE70" s="112"/>
      <c r="BCF70" s="112"/>
      <c r="BCG70" s="112"/>
      <c r="BCH70" s="112"/>
      <c r="BCI70" s="112"/>
      <c r="BCJ70" s="112"/>
      <c r="BCK70" s="112"/>
      <c r="BCL70" s="112"/>
      <c r="BCM70" s="112"/>
      <c r="BCN70" s="112"/>
      <c r="BCO70" s="112"/>
      <c r="BCP70" s="112"/>
      <c r="BCQ70" s="112"/>
      <c r="BCR70" s="112"/>
      <c r="BCS70" s="112"/>
      <c r="BCT70" s="112"/>
      <c r="BCU70" s="112"/>
      <c r="BCV70" s="112"/>
      <c r="BCW70" s="112"/>
      <c r="BCX70" s="112"/>
      <c r="BCY70" s="112"/>
      <c r="BCZ70" s="112"/>
      <c r="BDA70" s="112"/>
      <c r="BDB70" s="112"/>
      <c r="BDC70" s="112"/>
      <c r="BDD70" s="112"/>
      <c r="BDE70" s="112"/>
      <c r="BDF70" s="112"/>
      <c r="BDG70" s="112"/>
      <c r="BDH70" s="112"/>
      <c r="BDI70" s="112"/>
      <c r="BDJ70" s="112"/>
      <c r="BDK70" s="112"/>
      <c r="BDL70" s="112"/>
      <c r="BDM70" s="112"/>
      <c r="BDN70" s="112"/>
      <c r="BDO70" s="112"/>
      <c r="BDP70" s="112"/>
      <c r="BDQ70" s="112"/>
      <c r="BDR70" s="112"/>
      <c r="BDS70" s="112"/>
      <c r="BDT70" s="112"/>
      <c r="BDU70" s="112"/>
      <c r="BDV70" s="112"/>
      <c r="BDW70" s="112"/>
      <c r="BDX70" s="112"/>
      <c r="BDY70" s="112"/>
      <c r="BDZ70" s="112"/>
      <c r="BEA70" s="112"/>
      <c r="BEB70" s="112"/>
      <c r="BEC70" s="112"/>
      <c r="BED70" s="112"/>
      <c r="BEE70" s="112"/>
      <c r="BEF70" s="112"/>
      <c r="BEG70" s="112"/>
      <c r="BEH70" s="112"/>
      <c r="BEI70" s="112"/>
      <c r="BEJ70" s="112"/>
      <c r="BEK70" s="112"/>
      <c r="BEL70" s="112"/>
      <c r="BEM70" s="112"/>
      <c r="BEN70" s="112"/>
      <c r="BEO70" s="112"/>
      <c r="BEP70" s="112"/>
      <c r="BEQ70" s="112"/>
      <c r="BER70" s="112"/>
      <c r="BES70" s="112"/>
      <c r="BET70" s="112"/>
      <c r="BEU70" s="112"/>
      <c r="BEV70" s="112"/>
      <c r="BEW70" s="112"/>
      <c r="BEX70" s="112"/>
      <c r="BEY70" s="112"/>
      <c r="BEZ70" s="112"/>
      <c r="BFA70" s="112"/>
      <c r="BFB70" s="112"/>
      <c r="BFC70" s="112"/>
      <c r="BFD70" s="112"/>
      <c r="BFE70" s="112"/>
      <c r="BFF70" s="112"/>
      <c r="BFG70" s="112"/>
      <c r="BFH70" s="112"/>
      <c r="BFI70" s="112"/>
      <c r="BFJ70" s="112"/>
      <c r="BFK70" s="112"/>
      <c r="BFL70" s="112"/>
      <c r="BFM70" s="112"/>
      <c r="BFN70" s="112"/>
      <c r="BFO70" s="112"/>
      <c r="BFP70" s="112"/>
      <c r="BFQ70" s="112"/>
      <c r="BFR70" s="112"/>
      <c r="BFS70" s="112"/>
      <c r="BFT70" s="112"/>
      <c r="BFU70" s="112"/>
      <c r="BFV70" s="112"/>
      <c r="BFW70" s="112"/>
      <c r="BFX70" s="112"/>
      <c r="BFY70" s="112"/>
      <c r="BFZ70" s="112"/>
      <c r="BGA70" s="112"/>
      <c r="BGB70" s="112"/>
      <c r="BGC70" s="112"/>
      <c r="BGD70" s="112"/>
      <c r="BGE70" s="112"/>
      <c r="BGF70" s="112"/>
      <c r="BGG70" s="112"/>
      <c r="BGH70" s="112"/>
      <c r="BGI70" s="112"/>
      <c r="BGJ70" s="112"/>
      <c r="BGK70" s="112"/>
      <c r="BGL70" s="112"/>
      <c r="BGM70" s="112"/>
      <c r="BGN70" s="112"/>
      <c r="BGO70" s="112"/>
      <c r="BGP70" s="112"/>
      <c r="BGQ70" s="112"/>
      <c r="BGR70" s="112"/>
      <c r="BGS70" s="112"/>
      <c r="BGT70" s="112"/>
      <c r="BGU70" s="112"/>
      <c r="BGV70" s="112"/>
      <c r="BGW70" s="112"/>
      <c r="BGX70" s="112"/>
      <c r="BGY70" s="112"/>
      <c r="BGZ70" s="112"/>
      <c r="BHA70" s="112"/>
      <c r="BHB70" s="112"/>
      <c r="BHC70" s="112"/>
      <c r="BHD70" s="112"/>
      <c r="BHE70" s="112"/>
      <c r="BHF70" s="112"/>
      <c r="BHG70" s="112"/>
      <c r="BHH70" s="112"/>
      <c r="BHI70" s="112"/>
      <c r="BHJ70" s="112"/>
      <c r="BHK70" s="112"/>
      <c r="BHL70" s="112"/>
      <c r="BHM70" s="112"/>
      <c r="BHN70" s="112"/>
      <c r="BHO70" s="112"/>
      <c r="BHP70" s="112"/>
      <c r="BHQ70" s="112"/>
      <c r="BHR70" s="112"/>
      <c r="BHS70" s="112"/>
      <c r="BHT70" s="112"/>
      <c r="BHU70" s="112"/>
      <c r="BHV70" s="112"/>
      <c r="BHW70" s="112"/>
      <c r="BHX70" s="112"/>
      <c r="BHY70" s="112"/>
      <c r="BHZ70" s="112"/>
      <c r="BIA70" s="112"/>
      <c r="BIB70" s="112"/>
      <c r="BIC70" s="112"/>
      <c r="BID70" s="112"/>
      <c r="BIE70" s="112"/>
      <c r="BIF70" s="112"/>
      <c r="BIG70" s="112"/>
      <c r="BIH70" s="112"/>
      <c r="BII70" s="112"/>
      <c r="BIJ70" s="112"/>
      <c r="BIK70" s="112"/>
      <c r="BIL70" s="112"/>
      <c r="BIM70" s="112"/>
      <c r="BIN70" s="112"/>
      <c r="BIO70" s="112"/>
      <c r="BIP70" s="112"/>
      <c r="BIQ70" s="112"/>
      <c r="BIR70" s="112"/>
      <c r="BIS70" s="112"/>
      <c r="BIT70" s="112"/>
      <c r="BIU70" s="112"/>
      <c r="BIV70" s="112"/>
      <c r="BIW70" s="112"/>
      <c r="BIX70" s="112"/>
      <c r="BIY70" s="112"/>
      <c r="BIZ70" s="112"/>
      <c r="BJA70" s="112"/>
      <c r="BJB70" s="112"/>
      <c r="BJC70" s="112"/>
      <c r="BJD70" s="112"/>
      <c r="BJE70" s="112"/>
      <c r="BJF70" s="112"/>
      <c r="BJG70" s="112"/>
      <c r="BJH70" s="112"/>
      <c r="BJI70" s="112"/>
      <c r="BJJ70" s="112"/>
      <c r="BJK70" s="112"/>
      <c r="BJL70" s="112"/>
      <c r="BJM70" s="112"/>
      <c r="BJN70" s="112"/>
      <c r="BJO70" s="112"/>
      <c r="BJP70" s="112"/>
      <c r="BJQ70" s="112"/>
      <c r="BJR70" s="112"/>
      <c r="BJS70" s="112"/>
      <c r="BJT70" s="112"/>
      <c r="BJU70" s="112"/>
      <c r="BJV70" s="112"/>
      <c r="BJW70" s="112"/>
      <c r="BJX70" s="112"/>
      <c r="BJY70" s="112"/>
      <c r="BJZ70" s="112"/>
      <c r="BKA70" s="112"/>
      <c r="BKB70" s="112"/>
      <c r="BKC70" s="112"/>
      <c r="BKD70" s="112"/>
      <c r="BKE70" s="112"/>
      <c r="BKF70" s="112"/>
      <c r="BKG70" s="112"/>
      <c r="BKH70" s="112"/>
      <c r="BKI70" s="112"/>
      <c r="BKJ70" s="112"/>
      <c r="BKK70" s="112"/>
      <c r="BKL70" s="112"/>
      <c r="BKM70" s="112"/>
      <c r="BKN70" s="112"/>
      <c r="BKO70" s="112"/>
      <c r="BKP70" s="112"/>
      <c r="BKQ70" s="112"/>
      <c r="BKR70" s="112"/>
      <c r="BKS70" s="112"/>
      <c r="BKT70" s="112"/>
      <c r="BKU70" s="112"/>
      <c r="BKV70" s="112"/>
      <c r="BKW70" s="112"/>
      <c r="BKX70" s="112"/>
      <c r="BKY70" s="112"/>
      <c r="BKZ70" s="112"/>
      <c r="BLA70" s="112"/>
      <c r="BLB70" s="112"/>
      <c r="BLC70" s="112"/>
      <c r="BLD70" s="112"/>
      <c r="BLE70" s="112"/>
      <c r="BLF70" s="112"/>
      <c r="BLG70" s="112"/>
      <c r="BLH70" s="112"/>
      <c r="BLI70" s="112"/>
      <c r="BLJ70" s="112"/>
      <c r="BLK70" s="112"/>
      <c r="BLL70" s="112"/>
      <c r="BLM70" s="112"/>
      <c r="BLN70" s="112"/>
      <c r="BLO70" s="112"/>
      <c r="BLP70" s="112"/>
      <c r="BLQ70" s="112"/>
      <c r="BLR70" s="112"/>
      <c r="BLS70" s="112"/>
      <c r="BLT70" s="112"/>
      <c r="BLU70" s="112"/>
      <c r="BLV70" s="112"/>
      <c r="BLW70" s="112"/>
      <c r="BLX70" s="112"/>
      <c r="BLY70" s="112"/>
      <c r="BLZ70" s="112"/>
      <c r="BMA70" s="112"/>
      <c r="BMB70" s="112"/>
      <c r="BMC70" s="112"/>
      <c r="BMD70" s="112"/>
      <c r="BME70" s="112"/>
      <c r="BMF70" s="112"/>
      <c r="BMG70" s="112"/>
      <c r="BMH70" s="112"/>
      <c r="BMI70" s="112"/>
      <c r="BMJ70" s="112"/>
      <c r="BMK70" s="112"/>
      <c r="BML70" s="112"/>
      <c r="BMM70" s="112"/>
      <c r="BMN70" s="112"/>
      <c r="BMO70" s="112"/>
      <c r="BMP70" s="112"/>
      <c r="BMQ70" s="112"/>
      <c r="BMR70" s="112"/>
      <c r="BMS70" s="112"/>
      <c r="BMT70" s="112"/>
      <c r="BMU70" s="112"/>
      <c r="BMV70" s="112"/>
      <c r="BMW70" s="112"/>
      <c r="BMX70" s="112"/>
      <c r="BMY70" s="112"/>
      <c r="BMZ70" s="112"/>
      <c r="BNA70" s="112"/>
      <c r="BNB70" s="112"/>
      <c r="BNC70" s="112"/>
      <c r="BND70" s="112"/>
      <c r="BNE70" s="112"/>
      <c r="BNF70" s="112"/>
      <c r="BNG70" s="112"/>
      <c r="BNH70" s="112"/>
      <c r="BNI70" s="112"/>
      <c r="BNJ70" s="112"/>
      <c r="BNK70" s="112"/>
      <c r="BNL70" s="112"/>
      <c r="BNM70" s="112"/>
      <c r="BNN70" s="112"/>
      <c r="BNO70" s="112"/>
      <c r="BNP70" s="112"/>
      <c r="BNQ70" s="112"/>
      <c r="BNR70" s="112"/>
      <c r="BNS70" s="112"/>
      <c r="BNT70" s="112"/>
      <c r="BNU70" s="112"/>
      <c r="BNV70" s="112"/>
      <c r="BNW70" s="112"/>
      <c r="BNX70" s="112"/>
      <c r="BNY70" s="112"/>
      <c r="BNZ70" s="112"/>
      <c r="BOA70" s="112"/>
      <c r="BOB70" s="112"/>
      <c r="BOC70" s="112"/>
      <c r="BOD70" s="112"/>
      <c r="BOE70" s="112"/>
      <c r="BOF70" s="112"/>
      <c r="BOG70" s="112"/>
      <c r="BOH70" s="112"/>
      <c r="BOI70" s="112"/>
      <c r="BOJ70" s="112"/>
      <c r="BOK70" s="112"/>
      <c r="BOL70" s="112"/>
      <c r="BOM70" s="112"/>
      <c r="BON70" s="112"/>
      <c r="BOO70" s="112"/>
      <c r="BOP70" s="112"/>
      <c r="BOQ70" s="112"/>
      <c r="BOR70" s="112"/>
      <c r="BOS70" s="112"/>
      <c r="BOT70" s="112"/>
      <c r="BOU70" s="112"/>
      <c r="BOV70" s="112"/>
      <c r="BOW70" s="112"/>
      <c r="BOX70" s="112"/>
      <c r="BOY70" s="112"/>
      <c r="BOZ70" s="112"/>
      <c r="BPA70" s="112"/>
      <c r="BPB70" s="112"/>
      <c r="BPC70" s="112"/>
      <c r="BPD70" s="112"/>
      <c r="BPE70" s="112"/>
      <c r="BPF70" s="112"/>
      <c r="BPG70" s="112"/>
      <c r="BPH70" s="112"/>
      <c r="BPI70" s="112"/>
      <c r="BPJ70" s="112"/>
      <c r="BPK70" s="112"/>
      <c r="BPL70" s="112"/>
      <c r="BPM70" s="112"/>
      <c r="BPN70" s="112"/>
      <c r="BPO70" s="112"/>
      <c r="BPP70" s="112"/>
      <c r="BPQ70" s="112"/>
      <c r="BPR70" s="112"/>
      <c r="BPS70" s="112"/>
      <c r="BPT70" s="112"/>
      <c r="BPU70" s="112"/>
      <c r="BPV70" s="112"/>
      <c r="BPW70" s="112"/>
      <c r="BPX70" s="112"/>
      <c r="BPY70" s="112"/>
      <c r="BPZ70" s="112"/>
      <c r="BQA70" s="112"/>
      <c r="BQB70" s="112"/>
      <c r="BQC70" s="112"/>
      <c r="BQD70" s="112"/>
      <c r="BQE70" s="112"/>
      <c r="BQF70" s="112"/>
      <c r="BQG70" s="112"/>
      <c r="BQH70" s="112"/>
      <c r="BQI70" s="112"/>
      <c r="BQJ70" s="112"/>
      <c r="BQK70" s="112"/>
      <c r="BQL70" s="112"/>
      <c r="BQM70" s="112"/>
      <c r="BQN70" s="112"/>
      <c r="BQO70" s="112"/>
      <c r="BQP70" s="112"/>
      <c r="BQQ70" s="112"/>
      <c r="BQR70" s="112"/>
      <c r="BQS70" s="112"/>
      <c r="BQT70" s="112"/>
      <c r="BQU70" s="112"/>
      <c r="BQV70" s="112"/>
      <c r="BQW70" s="112"/>
      <c r="BQX70" s="112"/>
      <c r="BQY70" s="112"/>
      <c r="BQZ70" s="112"/>
      <c r="BRA70" s="112"/>
      <c r="BRB70" s="112"/>
      <c r="BRC70" s="112"/>
      <c r="BRD70" s="112"/>
      <c r="BRE70" s="112"/>
      <c r="BRF70" s="112"/>
      <c r="BRG70" s="112"/>
      <c r="BRH70" s="112"/>
      <c r="BRI70" s="112"/>
      <c r="BRJ70" s="112"/>
      <c r="BRK70" s="112"/>
      <c r="BRL70" s="112"/>
      <c r="BRM70" s="112"/>
      <c r="BRN70" s="112"/>
      <c r="BRO70" s="112"/>
      <c r="BRP70" s="112"/>
      <c r="BRQ70" s="112"/>
      <c r="BRR70" s="112"/>
      <c r="BRS70" s="112"/>
      <c r="BRT70" s="112"/>
      <c r="BRU70" s="112"/>
      <c r="BRV70" s="112"/>
      <c r="BRW70" s="112"/>
      <c r="BRX70" s="112"/>
      <c r="BRY70" s="112"/>
      <c r="BRZ70" s="112"/>
      <c r="BSA70" s="112"/>
      <c r="BSB70" s="112"/>
      <c r="BSC70" s="112"/>
      <c r="BSD70" s="112"/>
      <c r="BSE70" s="112"/>
      <c r="BSF70" s="112"/>
      <c r="BSG70" s="112"/>
      <c r="BSH70" s="112"/>
      <c r="BSI70" s="112"/>
      <c r="BSJ70" s="112"/>
      <c r="BSK70" s="112"/>
      <c r="BSL70" s="112"/>
      <c r="BSM70" s="112"/>
      <c r="BSN70" s="112"/>
      <c r="BSO70" s="112"/>
      <c r="BSP70" s="112"/>
      <c r="BSQ70" s="112"/>
      <c r="BSR70" s="112"/>
      <c r="BSS70" s="112"/>
      <c r="BST70" s="112"/>
      <c r="BSU70" s="112"/>
      <c r="BSV70" s="112"/>
      <c r="BSW70" s="112"/>
      <c r="BSX70" s="112"/>
      <c r="BSY70" s="112"/>
      <c r="BSZ70" s="112"/>
      <c r="BTA70" s="112"/>
      <c r="BTB70" s="112"/>
      <c r="BTC70" s="112"/>
      <c r="BTD70" s="112"/>
      <c r="BTE70" s="112"/>
      <c r="BTF70" s="112"/>
      <c r="BTG70" s="112"/>
      <c r="BTH70" s="112"/>
      <c r="BTI70" s="112"/>
      <c r="BTJ70" s="112"/>
      <c r="BTK70" s="112"/>
      <c r="BTL70" s="112"/>
      <c r="BTM70" s="112"/>
      <c r="BTN70" s="112"/>
      <c r="BTO70" s="112"/>
      <c r="BTP70" s="112"/>
      <c r="BTQ70" s="112"/>
      <c r="BTR70" s="112"/>
      <c r="BTS70" s="112"/>
      <c r="BTT70" s="112"/>
      <c r="BTU70" s="112"/>
      <c r="BTV70" s="112"/>
      <c r="BTW70" s="112"/>
      <c r="BTX70" s="112"/>
      <c r="BTY70" s="112"/>
      <c r="BTZ70" s="112"/>
      <c r="BUA70" s="112"/>
      <c r="BUB70" s="112"/>
      <c r="BUC70" s="112"/>
      <c r="BUD70" s="112"/>
      <c r="BUE70" s="112"/>
      <c r="BUF70" s="112"/>
      <c r="BUG70" s="112"/>
      <c r="BUH70" s="112"/>
      <c r="BUI70" s="112"/>
      <c r="BUJ70" s="112"/>
      <c r="BUK70" s="112"/>
      <c r="BUL70" s="112"/>
      <c r="BUM70" s="112"/>
      <c r="BUN70" s="112"/>
      <c r="BUO70" s="112"/>
      <c r="BUP70" s="112"/>
      <c r="BUQ70" s="112"/>
      <c r="BUR70" s="112"/>
      <c r="BUS70" s="112"/>
      <c r="BUT70" s="112"/>
      <c r="BUU70" s="112"/>
      <c r="BUV70" s="112"/>
      <c r="BUW70" s="112"/>
      <c r="BUX70" s="112"/>
      <c r="BUY70" s="112"/>
      <c r="BUZ70" s="112"/>
      <c r="BVA70" s="112"/>
      <c r="BVB70" s="112"/>
      <c r="BVC70" s="112"/>
      <c r="BVD70" s="112"/>
      <c r="BVE70" s="112"/>
      <c r="BVF70" s="112"/>
      <c r="BVG70" s="112"/>
      <c r="BVH70" s="112"/>
      <c r="BVI70" s="112"/>
      <c r="BVJ70" s="112"/>
      <c r="BVK70" s="112"/>
      <c r="BVL70" s="112"/>
      <c r="BVM70" s="112"/>
      <c r="BVN70" s="112"/>
      <c r="BVO70" s="112"/>
      <c r="BVP70" s="112"/>
      <c r="BVQ70" s="112"/>
      <c r="BVR70" s="112"/>
      <c r="BVS70" s="112"/>
      <c r="BVT70" s="112"/>
      <c r="BVU70" s="112"/>
      <c r="BVV70" s="112"/>
      <c r="BVW70" s="112"/>
      <c r="BVX70" s="112"/>
      <c r="BVY70" s="112"/>
      <c r="BVZ70" s="112"/>
      <c r="BWA70" s="112"/>
      <c r="BWB70" s="112"/>
      <c r="BWC70" s="112"/>
      <c r="BWD70" s="112"/>
      <c r="BWE70" s="112"/>
      <c r="BWF70" s="112"/>
      <c r="BWG70" s="112"/>
      <c r="BWH70" s="112"/>
      <c r="BWI70" s="112"/>
      <c r="BWJ70" s="112"/>
      <c r="BWK70" s="112"/>
      <c r="BWL70" s="112"/>
      <c r="BWM70" s="112"/>
      <c r="BWN70" s="112"/>
      <c r="BWO70" s="112"/>
      <c r="BWP70" s="112"/>
      <c r="BWQ70" s="112"/>
      <c r="BWR70" s="112"/>
      <c r="BWS70" s="112"/>
      <c r="BWT70" s="112"/>
      <c r="BWU70" s="112"/>
      <c r="BWV70" s="112"/>
      <c r="BWW70" s="112"/>
      <c r="BWX70" s="112"/>
      <c r="BWY70" s="112"/>
      <c r="BWZ70" s="112"/>
      <c r="BXA70" s="112"/>
      <c r="BXB70" s="112"/>
      <c r="BXC70" s="112"/>
      <c r="BXD70" s="112"/>
      <c r="BXE70" s="112"/>
      <c r="BXF70" s="112"/>
      <c r="BXG70" s="112"/>
      <c r="BXH70" s="112"/>
      <c r="BXI70" s="112"/>
      <c r="BXJ70" s="112"/>
      <c r="BXK70" s="112"/>
      <c r="BXL70" s="112"/>
      <c r="BXM70" s="112"/>
      <c r="BXN70" s="112"/>
      <c r="BXO70" s="112"/>
      <c r="BXP70" s="112"/>
      <c r="BXQ70" s="112"/>
      <c r="BXR70" s="112"/>
      <c r="BXS70" s="112"/>
      <c r="BXT70" s="112"/>
      <c r="BXU70" s="112"/>
      <c r="BXV70" s="112"/>
      <c r="BXW70" s="112"/>
      <c r="BXX70" s="112"/>
      <c r="BXY70" s="112"/>
      <c r="BXZ70" s="112"/>
      <c r="BYA70" s="112"/>
      <c r="BYB70" s="112"/>
      <c r="BYC70" s="112"/>
      <c r="BYD70" s="112"/>
      <c r="BYE70" s="112"/>
      <c r="BYF70" s="112"/>
      <c r="BYG70" s="112"/>
      <c r="BYH70" s="112"/>
      <c r="BYI70" s="112"/>
      <c r="BYJ70" s="112"/>
      <c r="BYK70" s="112"/>
      <c r="BYL70" s="112"/>
      <c r="BYM70" s="112"/>
      <c r="BYN70" s="112"/>
      <c r="BYO70" s="112"/>
      <c r="BYP70" s="112"/>
      <c r="BYQ70" s="112"/>
      <c r="BYR70" s="112"/>
      <c r="BYS70" s="112"/>
      <c r="BYT70" s="112"/>
      <c r="BYU70" s="112"/>
      <c r="BYV70" s="112"/>
      <c r="BYW70" s="112"/>
      <c r="BYX70" s="112"/>
      <c r="BYY70" s="112"/>
      <c r="BYZ70" s="112"/>
      <c r="BZA70" s="112"/>
      <c r="BZB70" s="112"/>
      <c r="BZC70" s="112"/>
      <c r="BZD70" s="112"/>
      <c r="BZE70" s="112"/>
      <c r="BZF70" s="112"/>
      <c r="BZG70" s="112"/>
      <c r="BZH70" s="112"/>
      <c r="BZI70" s="112"/>
      <c r="BZJ70" s="112"/>
      <c r="BZK70" s="112"/>
      <c r="BZL70" s="112"/>
      <c r="BZM70" s="112"/>
      <c r="BZN70" s="112"/>
      <c r="BZO70" s="112"/>
      <c r="BZP70" s="112"/>
      <c r="BZQ70" s="112"/>
      <c r="BZR70" s="112"/>
      <c r="BZS70" s="112"/>
      <c r="BZT70" s="112"/>
      <c r="BZU70" s="112"/>
      <c r="BZV70" s="112"/>
      <c r="BZW70" s="112"/>
      <c r="BZX70" s="112"/>
      <c r="BZY70" s="112"/>
      <c r="BZZ70" s="112"/>
      <c r="CAA70" s="112"/>
      <c r="CAB70" s="112"/>
      <c r="CAC70" s="112"/>
      <c r="CAD70" s="112"/>
      <c r="CAE70" s="112"/>
      <c r="CAF70" s="112"/>
      <c r="CAG70" s="112"/>
      <c r="CAH70" s="112"/>
      <c r="CAI70" s="112"/>
      <c r="CAJ70" s="112"/>
      <c r="CAK70" s="112"/>
      <c r="CAL70" s="112"/>
      <c r="CAM70" s="112"/>
      <c r="CAN70" s="112"/>
      <c r="CAO70" s="112"/>
      <c r="CAP70" s="112"/>
      <c r="CAQ70" s="112"/>
      <c r="CAR70" s="112"/>
      <c r="CAS70" s="112"/>
      <c r="CAT70" s="112"/>
      <c r="CAU70" s="112"/>
      <c r="CAV70" s="112"/>
      <c r="CAW70" s="112"/>
      <c r="CAX70" s="112"/>
      <c r="CAY70" s="112"/>
      <c r="CAZ70" s="112"/>
      <c r="CBA70" s="112"/>
      <c r="CBB70" s="112"/>
      <c r="CBC70" s="112"/>
      <c r="CBD70" s="112"/>
      <c r="CBE70" s="112"/>
      <c r="CBF70" s="112"/>
      <c r="CBG70" s="112"/>
      <c r="CBH70" s="112"/>
      <c r="CBI70" s="112"/>
      <c r="CBJ70" s="112"/>
      <c r="CBK70" s="112"/>
      <c r="CBL70" s="112"/>
      <c r="CBM70" s="112"/>
      <c r="CBN70" s="112"/>
      <c r="CBO70" s="112"/>
      <c r="CBP70" s="112"/>
      <c r="CBQ70" s="112"/>
      <c r="CBR70" s="112"/>
      <c r="CBS70" s="112"/>
      <c r="CBT70" s="112"/>
      <c r="CBU70" s="112"/>
      <c r="CBV70" s="112"/>
      <c r="CBW70" s="112"/>
      <c r="CBX70" s="112"/>
      <c r="CBY70" s="112"/>
      <c r="CBZ70" s="112"/>
      <c r="CCA70" s="112"/>
      <c r="CCB70" s="112"/>
      <c r="CCC70" s="112"/>
      <c r="CCD70" s="112"/>
      <c r="CCE70" s="112"/>
      <c r="CCF70" s="112"/>
      <c r="CCG70" s="112"/>
      <c r="CCH70" s="112"/>
      <c r="CCI70" s="112"/>
      <c r="CCJ70" s="112"/>
      <c r="CCK70" s="112"/>
      <c r="CCL70" s="112"/>
      <c r="CCM70" s="112"/>
      <c r="CCN70" s="112"/>
      <c r="CCO70" s="112"/>
      <c r="CCP70" s="112"/>
      <c r="CCQ70" s="112"/>
      <c r="CCR70" s="112"/>
      <c r="CCS70" s="112"/>
      <c r="CCT70" s="112"/>
      <c r="CCU70" s="112"/>
      <c r="CCV70" s="112"/>
      <c r="CCW70" s="112"/>
      <c r="CCX70" s="112"/>
      <c r="CCY70" s="112"/>
      <c r="CCZ70" s="112"/>
      <c r="CDA70" s="112"/>
      <c r="CDB70" s="112"/>
      <c r="CDC70" s="112"/>
      <c r="CDD70" s="112"/>
      <c r="CDE70" s="112"/>
      <c r="CDF70" s="112"/>
      <c r="CDG70" s="112"/>
      <c r="CDH70" s="112"/>
      <c r="CDI70" s="112"/>
      <c r="CDJ70" s="112"/>
      <c r="CDK70" s="112"/>
      <c r="CDL70" s="112"/>
      <c r="CDM70" s="112"/>
      <c r="CDN70" s="112"/>
      <c r="CDO70" s="112"/>
      <c r="CDP70" s="112"/>
      <c r="CDQ70" s="112"/>
      <c r="CDR70" s="112"/>
      <c r="CDS70" s="112"/>
      <c r="CDT70" s="112"/>
      <c r="CDU70" s="112"/>
      <c r="CDV70" s="112"/>
      <c r="CDW70" s="112"/>
      <c r="CDX70" s="112"/>
      <c r="CDY70" s="112"/>
      <c r="CDZ70" s="112"/>
      <c r="CEA70" s="112"/>
      <c r="CEB70" s="112"/>
      <c r="CEC70" s="112"/>
      <c r="CED70" s="112"/>
      <c r="CEE70" s="112"/>
      <c r="CEF70" s="112"/>
      <c r="CEG70" s="112"/>
      <c r="CEH70" s="112"/>
      <c r="CEI70" s="112"/>
      <c r="CEJ70" s="112"/>
      <c r="CEK70" s="112"/>
      <c r="CEL70" s="112"/>
      <c r="CEM70" s="112"/>
      <c r="CEN70" s="112"/>
      <c r="CEO70" s="112"/>
      <c r="CEP70" s="112"/>
      <c r="CEQ70" s="112"/>
      <c r="CER70" s="112"/>
      <c r="CES70" s="112"/>
      <c r="CET70" s="112"/>
      <c r="CEU70" s="112"/>
      <c r="CEV70" s="112"/>
      <c r="CEW70" s="112"/>
      <c r="CEX70" s="112"/>
      <c r="CEY70" s="112"/>
      <c r="CEZ70" s="112"/>
      <c r="CFA70" s="112"/>
      <c r="CFB70" s="112"/>
      <c r="CFC70" s="112"/>
      <c r="CFD70" s="112"/>
      <c r="CFE70" s="112"/>
      <c r="CFF70" s="112"/>
      <c r="CFG70" s="112"/>
      <c r="CFH70" s="112"/>
      <c r="CFI70" s="112"/>
      <c r="CFJ70" s="112"/>
      <c r="CFK70" s="112"/>
      <c r="CFL70" s="112"/>
      <c r="CFM70" s="112"/>
      <c r="CFN70" s="112"/>
      <c r="CFO70" s="112"/>
      <c r="CFP70" s="112"/>
      <c r="CFQ70" s="112"/>
      <c r="CFR70" s="112"/>
      <c r="CFS70" s="112"/>
      <c r="CFT70" s="112"/>
      <c r="CFU70" s="112"/>
      <c r="CFV70" s="112"/>
      <c r="CFW70" s="112"/>
      <c r="CFX70" s="112"/>
      <c r="CFY70" s="112"/>
      <c r="CFZ70" s="112"/>
      <c r="CGA70" s="112"/>
      <c r="CGB70" s="112"/>
      <c r="CGC70" s="112"/>
      <c r="CGD70" s="112"/>
      <c r="CGE70" s="112"/>
      <c r="CGF70" s="112"/>
      <c r="CGG70" s="112"/>
      <c r="CGH70" s="112"/>
      <c r="CGI70" s="112"/>
      <c r="CGJ70" s="112"/>
      <c r="CGK70" s="112"/>
      <c r="CGL70" s="112"/>
      <c r="CGM70" s="112"/>
      <c r="CGN70" s="112"/>
      <c r="CGO70" s="112"/>
      <c r="CGP70" s="112"/>
      <c r="CGQ70" s="112"/>
      <c r="CGR70" s="112"/>
      <c r="CGS70" s="112"/>
      <c r="CGT70" s="112"/>
      <c r="CGU70" s="112"/>
      <c r="CGV70" s="112"/>
      <c r="CGW70" s="112"/>
      <c r="CGX70" s="112"/>
      <c r="CGY70" s="112"/>
      <c r="CGZ70" s="112"/>
      <c r="CHA70" s="112"/>
      <c r="CHB70" s="112"/>
      <c r="CHC70" s="112"/>
      <c r="CHD70" s="112"/>
      <c r="CHE70" s="112"/>
      <c r="CHF70" s="112"/>
      <c r="CHG70" s="112"/>
      <c r="CHH70" s="112"/>
      <c r="CHI70" s="112"/>
      <c r="CHJ70" s="112"/>
      <c r="CHK70" s="112"/>
      <c r="CHL70" s="112"/>
      <c r="CHM70" s="112"/>
      <c r="CHN70" s="112"/>
      <c r="CHO70" s="112"/>
      <c r="CHP70" s="112"/>
      <c r="CHQ70" s="112"/>
      <c r="CHR70" s="112"/>
      <c r="CHS70" s="112"/>
      <c r="CHT70" s="112"/>
      <c r="CHU70" s="112"/>
      <c r="CHV70" s="112"/>
      <c r="CHW70" s="112"/>
      <c r="CHX70" s="112"/>
      <c r="CHY70" s="112"/>
      <c r="CHZ70" s="112"/>
      <c r="CIA70" s="112"/>
      <c r="CIB70" s="112"/>
      <c r="CIC70" s="112"/>
      <c r="CID70" s="112"/>
      <c r="CIE70" s="112"/>
      <c r="CIF70" s="112"/>
      <c r="CIG70" s="112"/>
      <c r="CIH70" s="112"/>
      <c r="CII70" s="112"/>
      <c r="CIJ70" s="112"/>
      <c r="CIK70" s="112"/>
      <c r="CIL70" s="112"/>
      <c r="CIM70" s="112"/>
      <c r="CIN70" s="112"/>
      <c r="CIO70" s="112"/>
      <c r="CIP70" s="112"/>
      <c r="CIQ70" s="112"/>
      <c r="CIR70" s="112"/>
      <c r="CIS70" s="112"/>
      <c r="CIT70" s="112"/>
      <c r="CIU70" s="112"/>
      <c r="CIV70" s="112"/>
      <c r="CIW70" s="112"/>
      <c r="CIX70" s="112"/>
      <c r="CIY70" s="112"/>
      <c r="CIZ70" s="112"/>
      <c r="CJA70" s="112"/>
      <c r="CJB70" s="112"/>
      <c r="CJC70" s="112"/>
      <c r="CJD70" s="112"/>
      <c r="CJE70" s="112"/>
      <c r="CJF70" s="112"/>
      <c r="CJG70" s="112"/>
      <c r="CJH70" s="112"/>
      <c r="CJI70" s="112"/>
      <c r="CJJ70" s="112"/>
      <c r="CJK70" s="112"/>
      <c r="CJL70" s="112"/>
      <c r="CJM70" s="112"/>
      <c r="CJN70" s="112"/>
      <c r="CJO70" s="112"/>
      <c r="CJP70" s="112"/>
      <c r="CJQ70" s="112"/>
      <c r="CJR70" s="112"/>
      <c r="CJS70" s="112"/>
      <c r="CJT70" s="112"/>
      <c r="CJU70" s="112"/>
      <c r="CJV70" s="112"/>
      <c r="CJW70" s="112"/>
      <c r="CJX70" s="112"/>
      <c r="CJY70" s="112"/>
      <c r="CJZ70" s="112"/>
      <c r="CKA70" s="112"/>
      <c r="CKB70" s="112"/>
      <c r="CKC70" s="112"/>
      <c r="CKD70" s="112"/>
      <c r="CKE70" s="112"/>
      <c r="CKF70" s="112"/>
      <c r="CKG70" s="112"/>
      <c r="CKH70" s="112"/>
      <c r="CKI70" s="112"/>
      <c r="CKJ70" s="112"/>
      <c r="CKK70" s="112"/>
      <c r="CKL70" s="112"/>
      <c r="CKM70" s="112"/>
      <c r="CKN70" s="112"/>
      <c r="CKO70" s="112"/>
      <c r="CKP70" s="112"/>
      <c r="CKQ70" s="112"/>
      <c r="CKR70" s="112"/>
      <c r="CKS70" s="112"/>
      <c r="CKT70" s="112"/>
      <c r="CKU70" s="112"/>
      <c r="CKV70" s="112"/>
      <c r="CKW70" s="112"/>
      <c r="CKX70" s="112"/>
      <c r="CKY70" s="112"/>
      <c r="CKZ70" s="112"/>
      <c r="CLA70" s="112"/>
      <c r="CLB70" s="112"/>
      <c r="CLC70" s="112"/>
      <c r="CLD70" s="112"/>
      <c r="CLE70" s="112"/>
      <c r="CLF70" s="112"/>
      <c r="CLG70" s="112"/>
      <c r="CLH70" s="112"/>
      <c r="CLI70" s="112"/>
      <c r="CLJ70" s="112"/>
      <c r="CLK70" s="112"/>
      <c r="CLL70" s="112"/>
      <c r="CLM70" s="112"/>
      <c r="CLN70" s="112"/>
      <c r="CLO70" s="112"/>
      <c r="CLP70" s="112"/>
      <c r="CLQ70" s="112"/>
      <c r="CLR70" s="112"/>
      <c r="CLS70" s="112"/>
      <c r="CLT70" s="112"/>
      <c r="CLU70" s="112"/>
      <c r="CLV70" s="112"/>
      <c r="CLW70" s="112"/>
      <c r="CLX70" s="112"/>
      <c r="CLY70" s="112"/>
      <c r="CLZ70" s="112"/>
      <c r="CMA70" s="112"/>
      <c r="CMB70" s="112"/>
      <c r="CMC70" s="112"/>
      <c r="CMD70" s="112"/>
      <c r="CME70" s="112"/>
      <c r="CMF70" s="112"/>
      <c r="CMG70" s="112"/>
      <c r="CMH70" s="112"/>
      <c r="CMI70" s="112"/>
      <c r="CMJ70" s="112"/>
      <c r="CMK70" s="112"/>
      <c r="CML70" s="112"/>
      <c r="CMM70" s="112"/>
      <c r="CMN70" s="112"/>
      <c r="CMO70" s="112"/>
      <c r="CMP70" s="112"/>
      <c r="CMQ70" s="112"/>
      <c r="CMR70" s="112"/>
      <c r="CMS70" s="112"/>
      <c r="CMT70" s="112"/>
      <c r="CMU70" s="112"/>
      <c r="CMV70" s="112"/>
      <c r="CMW70" s="112"/>
      <c r="CMX70" s="112"/>
      <c r="CMY70" s="112"/>
      <c r="CMZ70" s="112"/>
      <c r="CNA70" s="112"/>
      <c r="CNB70" s="112"/>
      <c r="CNC70" s="112"/>
      <c r="CND70" s="112"/>
      <c r="CNE70" s="112"/>
      <c r="CNF70" s="112"/>
      <c r="CNG70" s="112"/>
      <c r="CNH70" s="112"/>
      <c r="CNI70" s="112"/>
      <c r="CNJ70" s="112"/>
      <c r="CNK70" s="112"/>
      <c r="CNL70" s="112"/>
      <c r="CNM70" s="112"/>
      <c r="CNN70" s="112"/>
      <c r="CNO70" s="112"/>
      <c r="CNP70" s="112"/>
      <c r="CNQ70" s="112"/>
      <c r="CNR70" s="112"/>
      <c r="CNS70" s="112"/>
      <c r="CNT70" s="112"/>
      <c r="CNU70" s="112"/>
      <c r="CNV70" s="112"/>
      <c r="CNW70" s="112"/>
      <c r="CNX70" s="112"/>
      <c r="CNY70" s="112"/>
      <c r="CNZ70" s="112"/>
      <c r="COA70" s="112"/>
      <c r="COB70" s="112"/>
      <c r="COC70" s="112"/>
      <c r="COD70" s="112"/>
      <c r="COE70" s="112"/>
      <c r="COF70" s="112"/>
      <c r="COG70" s="112"/>
      <c r="COH70" s="112"/>
      <c r="COI70" s="112"/>
      <c r="COJ70" s="112"/>
      <c r="COK70" s="112"/>
      <c r="COL70" s="112"/>
      <c r="COM70" s="112"/>
      <c r="CON70" s="112"/>
      <c r="COO70" s="112"/>
      <c r="COP70" s="112"/>
      <c r="COQ70" s="112"/>
      <c r="COR70" s="112"/>
      <c r="COS70" s="112"/>
      <c r="COT70" s="112"/>
      <c r="COU70" s="112"/>
      <c r="COV70" s="112"/>
      <c r="COW70" s="112"/>
      <c r="COX70" s="112"/>
      <c r="COY70" s="112"/>
      <c r="COZ70" s="112"/>
      <c r="CPA70" s="112"/>
      <c r="CPB70" s="112"/>
      <c r="CPC70" s="112"/>
      <c r="CPD70" s="112"/>
      <c r="CPE70" s="112"/>
      <c r="CPF70" s="112"/>
      <c r="CPG70" s="112"/>
      <c r="CPH70" s="112"/>
      <c r="CPI70" s="112"/>
      <c r="CPJ70" s="112"/>
      <c r="CPK70" s="112"/>
      <c r="CPL70" s="112"/>
      <c r="CPM70" s="112"/>
      <c r="CPN70" s="112"/>
      <c r="CPO70" s="112"/>
      <c r="CPP70" s="112"/>
      <c r="CPQ70" s="112"/>
      <c r="CPR70" s="112"/>
      <c r="CPS70" s="112"/>
      <c r="CPT70" s="112"/>
      <c r="CPU70" s="112"/>
      <c r="CPV70" s="112"/>
      <c r="CPW70" s="112"/>
      <c r="CPX70" s="112"/>
      <c r="CPY70" s="112"/>
      <c r="CPZ70" s="112"/>
      <c r="CQA70" s="112"/>
      <c r="CQB70" s="112"/>
      <c r="CQC70" s="112"/>
      <c r="CQD70" s="112"/>
      <c r="CQE70" s="112"/>
      <c r="CQF70" s="112"/>
      <c r="CQG70" s="112"/>
      <c r="CQH70" s="112"/>
      <c r="CQI70" s="112"/>
      <c r="CQJ70" s="112"/>
      <c r="CQK70" s="112"/>
      <c r="CQL70" s="112"/>
      <c r="CQM70" s="112"/>
      <c r="CQN70" s="112"/>
      <c r="CQO70" s="112"/>
      <c r="CQP70" s="112"/>
      <c r="CQQ70" s="112"/>
      <c r="CQR70" s="112"/>
      <c r="CQS70" s="112"/>
      <c r="CQT70" s="112"/>
      <c r="CQU70" s="112"/>
      <c r="CQV70" s="112"/>
      <c r="CQW70" s="112"/>
      <c r="CQX70" s="112"/>
      <c r="CQY70" s="112"/>
      <c r="CQZ70" s="112"/>
      <c r="CRA70" s="112"/>
      <c r="CRB70" s="112"/>
      <c r="CRC70" s="112"/>
      <c r="CRD70" s="112"/>
      <c r="CRE70" s="112"/>
      <c r="CRF70" s="112"/>
      <c r="CRG70" s="112"/>
      <c r="CRH70" s="112"/>
      <c r="CRI70" s="112"/>
      <c r="CRJ70" s="112"/>
      <c r="CRK70" s="112"/>
      <c r="CRL70" s="112"/>
      <c r="CRM70" s="112"/>
      <c r="CRN70" s="112"/>
      <c r="CRO70" s="112"/>
      <c r="CRP70" s="112"/>
      <c r="CRQ70" s="112"/>
      <c r="CRR70" s="112"/>
      <c r="CRS70" s="112"/>
      <c r="CRT70" s="112"/>
      <c r="CRU70" s="112"/>
      <c r="CRV70" s="112"/>
      <c r="CRW70" s="112"/>
      <c r="CRX70" s="112"/>
      <c r="CRY70" s="112"/>
      <c r="CRZ70" s="112"/>
      <c r="CSA70" s="112"/>
      <c r="CSB70" s="112"/>
      <c r="CSC70" s="112"/>
      <c r="CSD70" s="112"/>
      <c r="CSE70" s="112"/>
      <c r="CSF70" s="112"/>
      <c r="CSG70" s="112"/>
      <c r="CSH70" s="112"/>
      <c r="CSI70" s="112"/>
      <c r="CSJ70" s="112"/>
      <c r="CSK70" s="112"/>
      <c r="CSL70" s="112"/>
      <c r="CSM70" s="112"/>
      <c r="CSN70" s="112"/>
      <c r="CSO70" s="112"/>
      <c r="CSP70" s="112"/>
      <c r="CSQ70" s="112"/>
      <c r="CSR70" s="112"/>
      <c r="CSS70" s="112"/>
      <c r="CST70" s="112"/>
      <c r="CSU70" s="112"/>
      <c r="CSV70" s="112"/>
      <c r="CSW70" s="112"/>
      <c r="CSX70" s="112"/>
      <c r="CSY70" s="112"/>
      <c r="CSZ70" s="112"/>
      <c r="CTA70" s="112"/>
      <c r="CTB70" s="112"/>
      <c r="CTC70" s="112"/>
      <c r="CTD70" s="112"/>
      <c r="CTE70" s="112"/>
      <c r="CTF70" s="112"/>
      <c r="CTG70" s="112"/>
      <c r="CTH70" s="112"/>
      <c r="CTI70" s="112"/>
      <c r="CTJ70" s="112"/>
      <c r="CTK70" s="112"/>
      <c r="CTL70" s="112"/>
      <c r="CTM70" s="112"/>
      <c r="CTN70" s="112"/>
      <c r="CTO70" s="112"/>
      <c r="CTP70" s="112"/>
      <c r="CTQ70" s="112"/>
      <c r="CTR70" s="112"/>
      <c r="CTS70" s="112"/>
      <c r="CTT70" s="112"/>
      <c r="CTU70" s="112"/>
      <c r="CTV70" s="112"/>
      <c r="CTW70" s="112"/>
      <c r="CTX70" s="112"/>
      <c r="CTY70" s="112"/>
      <c r="CTZ70" s="112"/>
      <c r="CUA70" s="112"/>
      <c r="CUB70" s="112"/>
      <c r="CUC70" s="112"/>
      <c r="CUD70" s="112"/>
      <c r="CUE70" s="112"/>
      <c r="CUF70" s="112"/>
      <c r="CUG70" s="112"/>
      <c r="CUH70" s="112"/>
      <c r="CUI70" s="112"/>
      <c r="CUJ70" s="112"/>
      <c r="CUK70" s="112"/>
      <c r="CUL70" s="112"/>
      <c r="CUM70" s="112"/>
      <c r="CUN70" s="112"/>
      <c r="CUO70" s="112"/>
      <c r="CUP70" s="112"/>
      <c r="CUQ70" s="112"/>
      <c r="CUR70" s="112"/>
      <c r="CUS70" s="112"/>
      <c r="CUT70" s="112"/>
      <c r="CUU70" s="112"/>
      <c r="CUV70" s="112"/>
      <c r="CUW70" s="112"/>
      <c r="CUX70" s="112"/>
      <c r="CUY70" s="112"/>
      <c r="CUZ70" s="112"/>
      <c r="CVA70" s="112"/>
      <c r="CVB70" s="112"/>
      <c r="CVC70" s="112"/>
      <c r="CVD70" s="112"/>
      <c r="CVE70" s="112"/>
      <c r="CVF70" s="112"/>
      <c r="CVG70" s="112"/>
      <c r="CVH70" s="112"/>
      <c r="CVI70" s="112"/>
      <c r="CVJ70" s="112"/>
      <c r="CVK70" s="112"/>
      <c r="CVL70" s="112"/>
      <c r="CVM70" s="112"/>
      <c r="CVN70" s="112"/>
      <c r="CVO70" s="112"/>
      <c r="CVP70" s="112"/>
      <c r="CVQ70" s="112"/>
      <c r="CVR70" s="112"/>
      <c r="CVS70" s="112"/>
      <c r="CVT70" s="112"/>
      <c r="CVU70" s="112"/>
      <c r="CVV70" s="112"/>
      <c r="CVW70" s="112"/>
      <c r="CVX70" s="112"/>
      <c r="CVY70" s="112"/>
      <c r="CVZ70" s="112"/>
      <c r="CWA70" s="112"/>
      <c r="CWB70" s="112"/>
      <c r="CWC70" s="112"/>
      <c r="CWD70" s="112"/>
      <c r="CWE70" s="112"/>
      <c r="CWF70" s="112"/>
      <c r="CWG70" s="112"/>
      <c r="CWH70" s="112"/>
      <c r="CWI70" s="112"/>
      <c r="CWJ70" s="112"/>
      <c r="CWK70" s="112"/>
      <c r="CWL70" s="112"/>
      <c r="CWM70" s="112"/>
      <c r="CWN70" s="112"/>
      <c r="CWO70" s="112"/>
      <c r="CWP70" s="112"/>
      <c r="CWQ70" s="112"/>
      <c r="CWR70" s="112"/>
      <c r="CWS70" s="112"/>
      <c r="CWT70" s="112"/>
      <c r="CWU70" s="112"/>
      <c r="CWV70" s="112"/>
      <c r="CWW70" s="112"/>
      <c r="CWX70" s="112"/>
      <c r="CWY70" s="112"/>
      <c r="CWZ70" s="112"/>
      <c r="CXA70" s="112"/>
      <c r="CXB70" s="112"/>
      <c r="CXC70" s="112"/>
      <c r="CXD70" s="112"/>
      <c r="CXE70" s="112"/>
      <c r="CXF70" s="112"/>
      <c r="CXG70" s="112"/>
      <c r="CXH70" s="112"/>
      <c r="CXI70" s="112"/>
      <c r="CXJ70" s="112"/>
      <c r="CXK70" s="112"/>
      <c r="CXL70" s="112"/>
      <c r="CXM70" s="112"/>
      <c r="CXN70" s="112"/>
      <c r="CXO70" s="112"/>
      <c r="CXP70" s="112"/>
      <c r="CXQ70" s="112"/>
      <c r="CXR70" s="112"/>
      <c r="CXS70" s="112"/>
      <c r="CXT70" s="112"/>
      <c r="CXU70" s="112"/>
      <c r="CXV70" s="112"/>
      <c r="CXW70" s="112"/>
      <c r="CXX70" s="112"/>
      <c r="CXY70" s="112"/>
      <c r="CXZ70" s="112"/>
      <c r="CYA70" s="112"/>
      <c r="CYB70" s="112"/>
      <c r="CYC70" s="112"/>
      <c r="CYD70" s="112"/>
      <c r="CYE70" s="112"/>
      <c r="CYF70" s="112"/>
      <c r="CYG70" s="112"/>
      <c r="CYH70" s="112"/>
      <c r="CYI70" s="112"/>
      <c r="CYJ70" s="112"/>
      <c r="CYK70" s="112"/>
      <c r="CYL70" s="112"/>
      <c r="CYM70" s="112"/>
      <c r="CYN70" s="112"/>
      <c r="CYO70" s="112"/>
      <c r="CYP70" s="112"/>
      <c r="CYQ70" s="112"/>
      <c r="CYR70" s="112"/>
      <c r="CYS70" s="112"/>
      <c r="CYT70" s="112"/>
      <c r="CYU70" s="112"/>
      <c r="CYV70" s="112"/>
      <c r="CYW70" s="112"/>
      <c r="CYX70" s="112"/>
      <c r="CYY70" s="112"/>
      <c r="CYZ70" s="112"/>
      <c r="CZA70" s="112"/>
      <c r="CZB70" s="112"/>
      <c r="CZC70" s="112"/>
      <c r="CZD70" s="112"/>
      <c r="CZE70" s="112"/>
      <c r="CZF70" s="112"/>
      <c r="CZG70" s="112"/>
      <c r="CZH70" s="112"/>
      <c r="CZI70" s="112"/>
      <c r="CZJ70" s="112"/>
      <c r="CZK70" s="112"/>
      <c r="CZL70" s="112"/>
      <c r="CZM70" s="112"/>
      <c r="CZN70" s="112"/>
      <c r="CZO70" s="112"/>
      <c r="CZP70" s="112"/>
      <c r="CZQ70" s="112"/>
      <c r="CZR70" s="112"/>
      <c r="CZS70" s="112"/>
      <c r="CZT70" s="112"/>
      <c r="CZU70" s="112"/>
      <c r="CZV70" s="112"/>
      <c r="CZW70" s="112"/>
      <c r="CZX70" s="112"/>
      <c r="CZY70" s="112"/>
      <c r="CZZ70" s="112"/>
      <c r="DAA70" s="112"/>
      <c r="DAB70" s="112"/>
      <c r="DAC70" s="112"/>
      <c r="DAD70" s="112"/>
      <c r="DAE70" s="112"/>
      <c r="DAF70" s="112"/>
      <c r="DAG70" s="112"/>
      <c r="DAH70" s="112"/>
      <c r="DAI70" s="112"/>
      <c r="DAJ70" s="112"/>
      <c r="DAK70" s="112"/>
      <c r="DAL70" s="112"/>
      <c r="DAM70" s="112"/>
      <c r="DAN70" s="112"/>
      <c r="DAO70" s="112"/>
      <c r="DAP70" s="112"/>
      <c r="DAQ70" s="112"/>
      <c r="DAR70" s="112"/>
      <c r="DAS70" s="112"/>
      <c r="DAT70" s="112"/>
      <c r="DAU70" s="112"/>
      <c r="DAV70" s="112"/>
      <c r="DAW70" s="112"/>
      <c r="DAX70" s="112"/>
      <c r="DAY70" s="112"/>
      <c r="DAZ70" s="112"/>
      <c r="DBA70" s="112"/>
      <c r="DBB70" s="112"/>
      <c r="DBC70" s="112"/>
      <c r="DBD70" s="112"/>
      <c r="DBE70" s="112"/>
      <c r="DBF70" s="112"/>
      <c r="DBG70" s="112"/>
      <c r="DBH70" s="112"/>
      <c r="DBI70" s="112"/>
      <c r="DBJ70" s="112"/>
      <c r="DBK70" s="112"/>
      <c r="DBL70" s="112"/>
      <c r="DBM70" s="112"/>
      <c r="DBN70" s="112"/>
      <c r="DBO70" s="112"/>
      <c r="DBP70" s="112"/>
      <c r="DBQ70" s="112"/>
      <c r="DBR70" s="112"/>
      <c r="DBS70" s="112"/>
      <c r="DBT70" s="112"/>
      <c r="DBU70" s="112"/>
      <c r="DBV70" s="112"/>
      <c r="DBW70" s="112"/>
      <c r="DBX70" s="112"/>
      <c r="DBY70" s="112"/>
      <c r="DBZ70" s="112"/>
      <c r="DCA70" s="112"/>
      <c r="DCB70" s="112"/>
      <c r="DCC70" s="112"/>
      <c r="DCD70" s="112"/>
      <c r="DCE70" s="112"/>
      <c r="DCF70" s="112"/>
      <c r="DCG70" s="112"/>
      <c r="DCH70" s="112"/>
      <c r="DCI70" s="112"/>
      <c r="DCJ70" s="112"/>
      <c r="DCK70" s="112"/>
      <c r="DCL70" s="112"/>
      <c r="DCM70" s="112"/>
      <c r="DCN70" s="112"/>
      <c r="DCO70" s="112"/>
      <c r="DCP70" s="112"/>
      <c r="DCQ70" s="112"/>
      <c r="DCR70" s="112"/>
      <c r="DCS70" s="112"/>
      <c r="DCT70" s="112"/>
      <c r="DCU70" s="112"/>
      <c r="DCV70" s="112"/>
      <c r="DCW70" s="112"/>
      <c r="DCX70" s="112"/>
      <c r="DCY70" s="112"/>
      <c r="DCZ70" s="112"/>
      <c r="DDA70" s="112"/>
      <c r="DDB70" s="112"/>
      <c r="DDC70" s="112"/>
      <c r="DDD70" s="112"/>
      <c r="DDE70" s="112"/>
      <c r="DDF70" s="112"/>
      <c r="DDG70" s="112"/>
      <c r="DDH70" s="112"/>
      <c r="DDI70" s="112"/>
      <c r="DDJ70" s="112"/>
      <c r="DDK70" s="112"/>
      <c r="DDL70" s="112"/>
      <c r="DDM70" s="112"/>
      <c r="DDN70" s="112"/>
      <c r="DDO70" s="112"/>
      <c r="DDP70" s="112"/>
      <c r="DDQ70" s="112"/>
      <c r="DDR70" s="112"/>
      <c r="DDS70" s="112"/>
      <c r="DDT70" s="112"/>
      <c r="DDU70" s="112"/>
      <c r="DDV70" s="112"/>
      <c r="DDW70" s="112"/>
      <c r="DDX70" s="112"/>
      <c r="DDY70" s="112"/>
      <c r="DDZ70" s="112"/>
      <c r="DEA70" s="112"/>
      <c r="DEB70" s="112"/>
      <c r="DEC70" s="112"/>
      <c r="DED70" s="112"/>
      <c r="DEE70" s="112"/>
      <c r="DEF70" s="112"/>
      <c r="DEG70" s="112"/>
      <c r="DEH70" s="112"/>
      <c r="DEI70" s="112"/>
      <c r="DEJ70" s="112"/>
      <c r="DEK70" s="112"/>
      <c r="DEL70" s="112"/>
      <c r="DEM70" s="112"/>
      <c r="DEN70" s="112"/>
      <c r="DEO70" s="112"/>
      <c r="DEP70" s="112"/>
      <c r="DEQ70" s="112"/>
      <c r="DER70" s="112"/>
      <c r="DES70" s="112"/>
      <c r="DET70" s="112"/>
      <c r="DEU70" s="112"/>
      <c r="DEV70" s="112"/>
      <c r="DEW70" s="112"/>
      <c r="DEX70" s="112"/>
      <c r="DEY70" s="112"/>
      <c r="DEZ70" s="112"/>
      <c r="DFA70" s="112"/>
      <c r="DFB70" s="112"/>
      <c r="DFC70" s="112"/>
      <c r="DFD70" s="112"/>
      <c r="DFE70" s="112"/>
      <c r="DFF70" s="112"/>
      <c r="DFG70" s="112"/>
      <c r="DFH70" s="112"/>
      <c r="DFI70" s="112"/>
      <c r="DFJ70" s="112"/>
      <c r="DFK70" s="112"/>
      <c r="DFL70" s="112"/>
      <c r="DFM70" s="112"/>
      <c r="DFN70" s="112"/>
      <c r="DFO70" s="112"/>
      <c r="DFP70" s="112"/>
      <c r="DFQ70" s="112"/>
      <c r="DFR70" s="112"/>
      <c r="DFS70" s="112"/>
      <c r="DFT70" s="112"/>
      <c r="DFU70" s="112"/>
      <c r="DFV70" s="112"/>
      <c r="DFW70" s="112"/>
      <c r="DFX70" s="112"/>
      <c r="DFY70" s="112"/>
      <c r="DFZ70" s="112"/>
      <c r="DGA70" s="112"/>
      <c r="DGB70" s="112"/>
      <c r="DGC70" s="112"/>
      <c r="DGD70" s="112"/>
      <c r="DGE70" s="112"/>
      <c r="DGF70" s="112"/>
      <c r="DGG70" s="112"/>
      <c r="DGH70" s="112"/>
      <c r="DGI70" s="112"/>
      <c r="DGJ70" s="112"/>
      <c r="DGK70" s="112"/>
      <c r="DGL70" s="112"/>
      <c r="DGM70" s="112"/>
      <c r="DGN70" s="112"/>
      <c r="DGO70" s="112"/>
      <c r="DGP70" s="112"/>
      <c r="DGQ70" s="112"/>
      <c r="DGR70" s="112"/>
      <c r="DGS70" s="112"/>
      <c r="DGT70" s="112"/>
      <c r="DGU70" s="112"/>
      <c r="DGV70" s="112"/>
      <c r="DGW70" s="112"/>
      <c r="DGX70" s="112"/>
      <c r="DGY70" s="112"/>
      <c r="DGZ70" s="112"/>
      <c r="DHA70" s="112"/>
      <c r="DHB70" s="112"/>
      <c r="DHC70" s="112"/>
      <c r="DHD70" s="112"/>
      <c r="DHE70" s="112"/>
      <c r="DHF70" s="112"/>
      <c r="DHG70" s="112"/>
      <c r="DHH70" s="112"/>
      <c r="DHI70" s="112"/>
      <c r="DHJ70" s="112"/>
      <c r="DHK70" s="112"/>
      <c r="DHL70" s="112"/>
      <c r="DHM70" s="112"/>
      <c r="DHN70" s="112"/>
      <c r="DHO70" s="112"/>
      <c r="DHP70" s="112"/>
      <c r="DHQ70" s="112"/>
      <c r="DHR70" s="112"/>
      <c r="DHS70" s="112"/>
      <c r="DHT70" s="112"/>
      <c r="DHU70" s="112"/>
      <c r="DHV70" s="112"/>
      <c r="DHW70" s="112"/>
      <c r="DHX70" s="112"/>
      <c r="DHY70" s="112"/>
      <c r="DHZ70" s="112"/>
      <c r="DIA70" s="112"/>
      <c r="DIB70" s="112"/>
      <c r="DIC70" s="112"/>
      <c r="DID70" s="112"/>
      <c r="DIE70" s="112"/>
      <c r="DIF70" s="112"/>
      <c r="DIG70" s="112"/>
      <c r="DIH70" s="112"/>
      <c r="DII70" s="112"/>
      <c r="DIJ70" s="112"/>
      <c r="DIK70" s="112"/>
      <c r="DIL70" s="112"/>
      <c r="DIM70" s="112"/>
      <c r="DIN70" s="112"/>
      <c r="DIO70" s="112"/>
      <c r="DIP70" s="112"/>
      <c r="DIQ70" s="112"/>
      <c r="DIR70" s="112"/>
      <c r="DIS70" s="112"/>
      <c r="DIT70" s="112"/>
      <c r="DIU70" s="112"/>
      <c r="DIV70" s="112"/>
      <c r="DIW70" s="112"/>
      <c r="DIX70" s="112"/>
      <c r="DIY70" s="112"/>
      <c r="DIZ70" s="112"/>
      <c r="DJA70" s="112"/>
      <c r="DJB70" s="112"/>
      <c r="DJC70" s="112"/>
      <c r="DJD70" s="112"/>
      <c r="DJE70" s="112"/>
      <c r="DJF70" s="112"/>
      <c r="DJG70" s="112"/>
      <c r="DJH70" s="112"/>
      <c r="DJI70" s="112"/>
      <c r="DJJ70" s="112"/>
      <c r="DJK70" s="112"/>
      <c r="DJL70" s="112"/>
      <c r="DJM70" s="112"/>
      <c r="DJN70" s="112"/>
      <c r="DJO70" s="112"/>
      <c r="DJP70" s="112"/>
      <c r="DJQ70" s="112"/>
      <c r="DJR70" s="112"/>
      <c r="DJS70" s="112"/>
      <c r="DJT70" s="112"/>
      <c r="DJU70" s="112"/>
      <c r="DJV70" s="112"/>
      <c r="DJW70" s="112"/>
      <c r="DJX70" s="112"/>
      <c r="DJY70" s="112"/>
      <c r="DJZ70" s="112"/>
      <c r="DKA70" s="112"/>
      <c r="DKB70" s="112"/>
      <c r="DKC70" s="112"/>
      <c r="DKD70" s="112"/>
      <c r="DKE70" s="112"/>
      <c r="DKF70" s="112"/>
      <c r="DKG70" s="112"/>
      <c r="DKH70" s="112"/>
      <c r="DKI70" s="112"/>
      <c r="DKJ70" s="112"/>
      <c r="DKK70" s="112"/>
      <c r="DKL70" s="112"/>
      <c r="DKM70" s="112"/>
      <c r="DKN70" s="112"/>
      <c r="DKO70" s="112"/>
      <c r="DKP70" s="112"/>
      <c r="DKQ70" s="112"/>
      <c r="DKR70" s="112"/>
      <c r="DKS70" s="112"/>
      <c r="DKT70" s="112"/>
      <c r="DKU70" s="112"/>
      <c r="DKV70" s="112"/>
      <c r="DKW70" s="112"/>
      <c r="DKX70" s="112"/>
      <c r="DKY70" s="112"/>
      <c r="DKZ70" s="112"/>
      <c r="DLA70" s="112"/>
      <c r="DLB70" s="112"/>
      <c r="DLC70" s="112"/>
      <c r="DLD70" s="112"/>
      <c r="DLE70" s="112"/>
      <c r="DLF70" s="112"/>
      <c r="DLG70" s="112"/>
      <c r="DLH70" s="112"/>
      <c r="DLI70" s="112"/>
      <c r="DLJ70" s="112"/>
      <c r="DLK70" s="112"/>
      <c r="DLL70" s="112"/>
      <c r="DLM70" s="112"/>
      <c r="DLN70" s="112"/>
      <c r="DLO70" s="112"/>
      <c r="DLP70" s="112"/>
      <c r="DLQ70" s="112"/>
      <c r="DLR70" s="112"/>
      <c r="DLS70" s="112"/>
      <c r="DLT70" s="112"/>
      <c r="DLU70" s="112"/>
      <c r="DLV70" s="112"/>
      <c r="DLW70" s="112"/>
      <c r="DLX70" s="112"/>
      <c r="DLY70" s="112"/>
      <c r="DLZ70" s="112"/>
      <c r="DMA70" s="112"/>
      <c r="DMB70" s="112"/>
      <c r="DMC70" s="112"/>
      <c r="DMD70" s="112"/>
      <c r="DME70" s="112"/>
      <c r="DMF70" s="112"/>
      <c r="DMG70" s="112"/>
      <c r="DMH70" s="112"/>
      <c r="DMI70" s="112"/>
      <c r="DMJ70" s="112"/>
      <c r="DMK70" s="112"/>
      <c r="DML70" s="112"/>
      <c r="DMM70" s="112"/>
      <c r="DMN70" s="112"/>
      <c r="DMO70" s="112"/>
      <c r="DMP70" s="112"/>
      <c r="DMQ70" s="112"/>
      <c r="DMR70" s="112"/>
      <c r="DMS70" s="112"/>
      <c r="DMT70" s="112"/>
      <c r="DMU70" s="112"/>
      <c r="DMV70" s="112"/>
      <c r="DMW70" s="112"/>
      <c r="DMX70" s="112"/>
      <c r="DMY70" s="112"/>
      <c r="DMZ70" s="112"/>
      <c r="DNA70" s="112"/>
      <c r="DNB70" s="112"/>
      <c r="DNC70" s="112"/>
      <c r="DND70" s="112"/>
      <c r="DNE70" s="112"/>
      <c r="DNF70" s="112"/>
      <c r="DNG70" s="112"/>
      <c r="DNH70" s="112"/>
      <c r="DNI70" s="112"/>
      <c r="DNJ70" s="112"/>
      <c r="DNK70" s="112"/>
      <c r="DNL70" s="112"/>
      <c r="DNM70" s="112"/>
      <c r="DNN70" s="112"/>
      <c r="DNO70" s="112"/>
      <c r="DNP70" s="112"/>
      <c r="DNQ70" s="112"/>
      <c r="DNR70" s="112"/>
      <c r="DNS70" s="112"/>
      <c r="DNT70" s="112"/>
      <c r="DNU70" s="112"/>
      <c r="DNV70" s="112"/>
      <c r="DNW70" s="112"/>
      <c r="DNX70" s="112"/>
      <c r="DNY70" s="112"/>
      <c r="DNZ70" s="112"/>
      <c r="DOA70" s="112"/>
      <c r="DOB70" s="112"/>
      <c r="DOC70" s="112"/>
      <c r="DOD70" s="112"/>
      <c r="DOE70" s="112"/>
      <c r="DOF70" s="112"/>
      <c r="DOG70" s="112"/>
      <c r="DOH70" s="112"/>
      <c r="DOI70" s="112"/>
      <c r="DOJ70" s="112"/>
      <c r="DOK70" s="112"/>
      <c r="DOL70" s="112"/>
      <c r="DOM70" s="112"/>
      <c r="DON70" s="112"/>
      <c r="DOO70" s="112"/>
      <c r="DOP70" s="112"/>
      <c r="DOQ70" s="112"/>
      <c r="DOR70" s="112"/>
      <c r="DOS70" s="112"/>
      <c r="DOT70" s="112"/>
      <c r="DOU70" s="112"/>
      <c r="DOV70" s="112"/>
      <c r="DOW70" s="112"/>
      <c r="DOX70" s="112"/>
      <c r="DOY70" s="112"/>
      <c r="DOZ70" s="112"/>
      <c r="DPA70" s="112"/>
      <c r="DPB70" s="112"/>
      <c r="DPC70" s="112"/>
      <c r="DPD70" s="112"/>
      <c r="DPE70" s="112"/>
      <c r="DPF70" s="112"/>
      <c r="DPG70" s="112"/>
      <c r="DPH70" s="112"/>
      <c r="DPI70" s="112"/>
      <c r="DPJ70" s="112"/>
      <c r="DPK70" s="112"/>
      <c r="DPL70" s="112"/>
      <c r="DPM70" s="112"/>
      <c r="DPN70" s="112"/>
      <c r="DPO70" s="112"/>
      <c r="DPP70" s="112"/>
      <c r="DPQ70" s="112"/>
      <c r="DPR70" s="112"/>
      <c r="DPS70" s="112"/>
      <c r="DPT70" s="112"/>
      <c r="DPU70" s="112"/>
      <c r="DPV70" s="112"/>
      <c r="DPW70" s="112"/>
      <c r="DPX70" s="112"/>
      <c r="DPY70" s="112"/>
      <c r="DPZ70" s="112"/>
      <c r="DQA70" s="112"/>
      <c r="DQB70" s="112"/>
      <c r="DQC70" s="112"/>
      <c r="DQD70" s="112"/>
      <c r="DQE70" s="112"/>
      <c r="DQF70" s="112"/>
      <c r="DQG70" s="112"/>
      <c r="DQH70" s="112"/>
      <c r="DQI70" s="112"/>
      <c r="DQJ70" s="112"/>
      <c r="DQK70" s="112"/>
      <c r="DQL70" s="112"/>
      <c r="DQM70" s="112"/>
      <c r="DQN70" s="112"/>
      <c r="DQO70" s="112"/>
      <c r="DQP70" s="112"/>
      <c r="DQQ70" s="112"/>
      <c r="DQR70" s="112"/>
      <c r="DQS70" s="112"/>
      <c r="DQT70" s="112"/>
      <c r="DQU70" s="112"/>
      <c r="DQV70" s="112"/>
      <c r="DQW70" s="112"/>
      <c r="DQX70" s="112"/>
      <c r="DQY70" s="112"/>
      <c r="DQZ70" s="112"/>
      <c r="DRA70" s="112"/>
      <c r="DRB70" s="112"/>
      <c r="DRC70" s="112"/>
      <c r="DRD70" s="112"/>
      <c r="DRE70" s="112"/>
      <c r="DRF70" s="112"/>
      <c r="DRG70" s="112"/>
      <c r="DRH70" s="112"/>
      <c r="DRI70" s="112"/>
      <c r="DRJ70" s="112"/>
      <c r="DRK70" s="112"/>
      <c r="DRL70" s="112"/>
      <c r="DRM70" s="112"/>
      <c r="DRN70" s="112"/>
      <c r="DRO70" s="112"/>
      <c r="DRP70" s="112"/>
      <c r="DRQ70" s="112"/>
      <c r="DRR70" s="112"/>
      <c r="DRS70" s="112"/>
      <c r="DRT70" s="112"/>
      <c r="DRU70" s="112"/>
      <c r="DRV70" s="112"/>
      <c r="DRW70" s="112"/>
      <c r="DRX70" s="112"/>
      <c r="DRY70" s="112"/>
      <c r="DRZ70" s="112"/>
      <c r="DSA70" s="112"/>
      <c r="DSB70" s="112"/>
      <c r="DSC70" s="112"/>
      <c r="DSD70" s="112"/>
      <c r="DSE70" s="112"/>
      <c r="DSF70" s="112"/>
      <c r="DSG70" s="112"/>
      <c r="DSH70" s="112"/>
      <c r="DSI70" s="112"/>
      <c r="DSJ70" s="112"/>
      <c r="DSK70" s="112"/>
      <c r="DSL70" s="112"/>
      <c r="DSM70" s="112"/>
      <c r="DSN70" s="112"/>
      <c r="DSO70" s="112"/>
      <c r="DSP70" s="112"/>
      <c r="DSQ70" s="112"/>
      <c r="DSR70" s="112"/>
      <c r="DSS70" s="112"/>
      <c r="DST70" s="112"/>
      <c r="DSU70" s="112"/>
      <c r="DSV70" s="112"/>
      <c r="DSW70" s="112"/>
      <c r="DSX70" s="112"/>
      <c r="DSY70" s="112"/>
      <c r="DSZ70" s="112"/>
      <c r="DTA70" s="112"/>
      <c r="DTB70" s="112"/>
      <c r="DTC70" s="112"/>
      <c r="DTD70" s="112"/>
      <c r="DTE70" s="112"/>
      <c r="DTF70" s="112"/>
      <c r="DTG70" s="112"/>
      <c r="DTH70" s="112"/>
      <c r="DTI70" s="112"/>
      <c r="DTJ70" s="112"/>
      <c r="DTK70" s="112"/>
      <c r="DTL70" s="112"/>
      <c r="DTM70" s="112"/>
      <c r="DTN70" s="112"/>
      <c r="DTO70" s="112"/>
      <c r="DTP70" s="112"/>
      <c r="DTQ70" s="112"/>
      <c r="DTR70" s="112"/>
      <c r="DTS70" s="112"/>
      <c r="DTT70" s="112"/>
      <c r="DTU70" s="112"/>
      <c r="DTV70" s="112"/>
      <c r="DTW70" s="112"/>
      <c r="DTX70" s="112"/>
      <c r="DTY70" s="112"/>
      <c r="DTZ70" s="112"/>
      <c r="DUA70" s="112"/>
      <c r="DUB70" s="112"/>
      <c r="DUC70" s="112"/>
      <c r="DUD70" s="112"/>
      <c r="DUE70" s="112"/>
      <c r="DUF70" s="112"/>
      <c r="DUG70" s="112"/>
      <c r="DUH70" s="112"/>
      <c r="DUI70" s="112"/>
      <c r="DUJ70" s="112"/>
      <c r="DUK70" s="112"/>
      <c r="DUL70" s="112"/>
      <c r="DUM70" s="112"/>
      <c r="DUN70" s="112"/>
      <c r="DUO70" s="112"/>
      <c r="DUP70" s="112"/>
      <c r="DUQ70" s="112"/>
      <c r="DUR70" s="112"/>
      <c r="DUS70" s="112"/>
      <c r="DUT70" s="112"/>
      <c r="DUU70" s="112"/>
      <c r="DUV70" s="112"/>
      <c r="DUW70" s="112"/>
      <c r="DUX70" s="112"/>
      <c r="DUY70" s="112"/>
      <c r="DUZ70" s="112"/>
      <c r="DVA70" s="112"/>
      <c r="DVB70" s="112"/>
      <c r="DVC70" s="112"/>
      <c r="DVD70" s="112"/>
      <c r="DVE70" s="112"/>
      <c r="DVF70" s="112"/>
      <c r="DVG70" s="112"/>
      <c r="DVH70" s="112"/>
      <c r="DVI70" s="112"/>
      <c r="DVJ70" s="112"/>
      <c r="DVK70" s="112"/>
      <c r="DVL70" s="112"/>
      <c r="DVM70" s="112"/>
      <c r="DVN70" s="112"/>
      <c r="DVO70" s="112"/>
      <c r="DVP70" s="112"/>
      <c r="DVQ70" s="112"/>
      <c r="DVR70" s="112"/>
      <c r="DVS70" s="112"/>
      <c r="DVT70" s="112"/>
      <c r="DVU70" s="112"/>
      <c r="DVV70" s="112"/>
      <c r="DVW70" s="112"/>
      <c r="DVX70" s="112"/>
      <c r="DVY70" s="112"/>
      <c r="DVZ70" s="112"/>
      <c r="DWA70" s="112"/>
      <c r="DWB70" s="112"/>
      <c r="DWC70" s="112"/>
      <c r="DWD70" s="112"/>
      <c r="DWE70" s="112"/>
      <c r="DWF70" s="112"/>
      <c r="DWG70" s="112"/>
      <c r="DWH70" s="112"/>
      <c r="DWI70" s="112"/>
      <c r="DWJ70" s="112"/>
      <c r="DWK70" s="112"/>
      <c r="DWL70" s="112"/>
      <c r="DWM70" s="112"/>
      <c r="DWN70" s="112"/>
      <c r="DWO70" s="112"/>
      <c r="DWP70" s="112"/>
      <c r="DWQ70" s="112"/>
      <c r="DWR70" s="112"/>
      <c r="DWS70" s="112"/>
      <c r="DWT70" s="112"/>
      <c r="DWU70" s="112"/>
      <c r="DWV70" s="112"/>
      <c r="DWW70" s="112"/>
      <c r="DWX70" s="112"/>
      <c r="DWY70" s="112"/>
      <c r="DWZ70" s="112"/>
      <c r="DXA70" s="112"/>
      <c r="DXB70" s="112"/>
      <c r="DXC70" s="112"/>
      <c r="DXD70" s="112"/>
      <c r="DXE70" s="112"/>
      <c r="DXF70" s="112"/>
      <c r="DXG70" s="112"/>
      <c r="DXH70" s="112"/>
      <c r="DXI70" s="112"/>
      <c r="DXJ70" s="112"/>
      <c r="DXK70" s="112"/>
      <c r="DXL70" s="112"/>
      <c r="DXM70" s="112"/>
      <c r="DXN70" s="112"/>
      <c r="DXO70" s="112"/>
      <c r="DXP70" s="112"/>
      <c r="DXQ70" s="112"/>
      <c r="DXR70" s="112"/>
      <c r="DXS70" s="112"/>
      <c r="DXT70" s="112"/>
      <c r="DXU70" s="112"/>
      <c r="DXV70" s="112"/>
      <c r="DXW70" s="112"/>
      <c r="DXX70" s="112"/>
      <c r="DXY70" s="112"/>
      <c r="DXZ70" s="112"/>
      <c r="DYA70" s="112"/>
      <c r="DYB70" s="112"/>
      <c r="DYC70" s="112"/>
      <c r="DYD70" s="112"/>
      <c r="DYE70" s="112"/>
      <c r="DYF70" s="112"/>
      <c r="DYG70" s="112"/>
      <c r="DYH70" s="112"/>
      <c r="DYI70" s="112"/>
      <c r="DYJ70" s="112"/>
      <c r="DYK70" s="112"/>
      <c r="DYL70" s="112"/>
      <c r="DYM70" s="112"/>
      <c r="DYN70" s="112"/>
      <c r="DYO70" s="112"/>
      <c r="DYP70" s="112"/>
      <c r="DYQ70" s="112"/>
      <c r="DYR70" s="112"/>
      <c r="DYS70" s="112"/>
      <c r="DYT70" s="112"/>
      <c r="DYU70" s="112"/>
      <c r="DYV70" s="112"/>
      <c r="DYW70" s="112"/>
      <c r="DYX70" s="112"/>
      <c r="DYY70" s="112"/>
      <c r="DYZ70" s="112"/>
      <c r="DZA70" s="112"/>
      <c r="DZB70" s="112"/>
      <c r="DZC70" s="112"/>
      <c r="DZD70" s="112"/>
      <c r="DZE70" s="112"/>
      <c r="DZF70" s="112"/>
      <c r="DZG70" s="112"/>
      <c r="DZH70" s="112"/>
      <c r="DZI70" s="112"/>
      <c r="DZJ70" s="112"/>
      <c r="DZK70" s="112"/>
      <c r="DZL70" s="112"/>
      <c r="DZM70" s="112"/>
      <c r="DZN70" s="112"/>
      <c r="DZO70" s="112"/>
      <c r="DZP70" s="112"/>
      <c r="DZQ70" s="112"/>
      <c r="DZR70" s="112"/>
      <c r="DZS70" s="112"/>
      <c r="DZT70" s="112"/>
      <c r="DZU70" s="112"/>
      <c r="DZV70" s="112"/>
      <c r="DZW70" s="112"/>
      <c r="DZX70" s="112"/>
      <c r="DZY70" s="112"/>
      <c r="DZZ70" s="112"/>
      <c r="EAA70" s="112"/>
      <c r="EAB70" s="112"/>
      <c r="EAC70" s="112"/>
      <c r="EAD70" s="112"/>
      <c r="EAE70" s="112"/>
      <c r="EAF70" s="112"/>
      <c r="EAG70" s="112"/>
      <c r="EAH70" s="112"/>
      <c r="EAI70" s="112"/>
      <c r="EAJ70" s="112"/>
      <c r="EAK70" s="112"/>
      <c r="EAL70" s="112"/>
      <c r="EAM70" s="112"/>
      <c r="EAN70" s="112"/>
      <c r="EAO70" s="112"/>
      <c r="EAP70" s="112"/>
      <c r="EAQ70" s="112"/>
      <c r="EAR70" s="112"/>
      <c r="EAS70" s="112"/>
      <c r="EAT70" s="112"/>
      <c r="EAU70" s="112"/>
      <c r="EAV70" s="112"/>
      <c r="EAW70" s="112"/>
      <c r="EAX70" s="112"/>
      <c r="EAY70" s="112"/>
      <c r="EAZ70" s="112"/>
      <c r="EBA70" s="112"/>
      <c r="EBB70" s="112"/>
      <c r="EBC70" s="112"/>
      <c r="EBD70" s="112"/>
      <c r="EBE70" s="112"/>
      <c r="EBF70" s="112"/>
      <c r="EBG70" s="112"/>
      <c r="EBH70" s="112"/>
      <c r="EBI70" s="112"/>
      <c r="EBJ70" s="112"/>
      <c r="EBK70" s="112"/>
      <c r="EBL70" s="112"/>
      <c r="EBM70" s="112"/>
      <c r="EBN70" s="112"/>
      <c r="EBO70" s="112"/>
      <c r="EBP70" s="112"/>
      <c r="EBQ70" s="112"/>
      <c r="EBR70" s="112"/>
      <c r="EBS70" s="112"/>
      <c r="EBT70" s="112"/>
      <c r="EBU70" s="112"/>
      <c r="EBV70" s="112"/>
      <c r="EBW70" s="112"/>
      <c r="EBX70" s="112"/>
      <c r="EBY70" s="112"/>
      <c r="EBZ70" s="112"/>
      <c r="ECA70" s="112"/>
      <c r="ECB70" s="112"/>
      <c r="ECC70" s="112"/>
      <c r="ECD70" s="112"/>
      <c r="ECE70" s="112"/>
      <c r="ECF70" s="112"/>
      <c r="ECG70" s="112"/>
      <c r="ECH70" s="112"/>
      <c r="ECI70" s="112"/>
      <c r="ECJ70" s="112"/>
      <c r="ECK70" s="112"/>
      <c r="ECL70" s="112"/>
      <c r="ECM70" s="112"/>
      <c r="ECN70" s="112"/>
      <c r="ECO70" s="112"/>
      <c r="ECP70" s="112"/>
      <c r="ECQ70" s="112"/>
      <c r="ECR70" s="112"/>
      <c r="ECS70" s="112"/>
      <c r="ECT70" s="112"/>
      <c r="ECU70" s="112"/>
      <c r="ECV70" s="112"/>
      <c r="ECW70" s="112"/>
      <c r="ECX70" s="112"/>
      <c r="ECY70" s="112"/>
      <c r="ECZ70" s="112"/>
      <c r="EDA70" s="112"/>
      <c r="EDB70" s="112"/>
      <c r="EDC70" s="112"/>
      <c r="EDD70" s="112"/>
      <c r="EDE70" s="112"/>
      <c r="EDF70" s="112"/>
      <c r="EDG70" s="112"/>
      <c r="EDH70" s="112"/>
      <c r="EDI70" s="112"/>
      <c r="EDJ70" s="112"/>
      <c r="EDK70" s="112"/>
      <c r="EDL70" s="112"/>
      <c r="EDM70" s="112"/>
      <c r="EDN70" s="112"/>
      <c r="EDO70" s="112"/>
      <c r="EDP70" s="112"/>
      <c r="EDQ70" s="112"/>
      <c r="EDR70" s="112"/>
      <c r="EDS70" s="112"/>
      <c r="EDT70" s="112"/>
      <c r="EDU70" s="112"/>
      <c r="EDV70" s="112"/>
      <c r="EDW70" s="112"/>
      <c r="EDX70" s="112"/>
      <c r="EDY70" s="112"/>
      <c r="EDZ70" s="112"/>
      <c r="EEA70" s="112"/>
      <c r="EEB70" s="112"/>
      <c r="EEC70" s="112"/>
      <c r="EED70" s="112"/>
      <c r="EEE70" s="112"/>
      <c r="EEF70" s="112"/>
      <c r="EEG70" s="112"/>
      <c r="EEH70" s="112"/>
      <c r="EEI70" s="112"/>
      <c r="EEJ70" s="112"/>
      <c r="EEK70" s="112"/>
      <c r="EEL70" s="112"/>
      <c r="EEM70" s="112"/>
      <c r="EEN70" s="112"/>
      <c r="EEO70" s="112"/>
      <c r="EEP70" s="112"/>
      <c r="EEQ70" s="112"/>
      <c r="EER70" s="112"/>
      <c r="EES70" s="112"/>
      <c r="EET70" s="112"/>
      <c r="EEU70" s="112"/>
      <c r="EEV70" s="112"/>
      <c r="EEW70" s="112"/>
      <c r="EEX70" s="112"/>
      <c r="EEY70" s="112"/>
      <c r="EEZ70" s="112"/>
      <c r="EFA70" s="112"/>
      <c r="EFB70" s="112"/>
      <c r="EFC70" s="112"/>
      <c r="EFD70" s="112"/>
      <c r="EFE70" s="112"/>
      <c r="EFF70" s="112"/>
      <c r="EFG70" s="112"/>
      <c r="EFH70" s="112"/>
      <c r="EFI70" s="112"/>
      <c r="EFJ70" s="112"/>
      <c r="EFK70" s="112"/>
      <c r="EFL70" s="112"/>
      <c r="EFM70" s="112"/>
      <c r="EFN70" s="112"/>
      <c r="EFO70" s="112"/>
      <c r="EFP70" s="112"/>
      <c r="EFQ70" s="112"/>
      <c r="EFR70" s="112"/>
      <c r="EFS70" s="112"/>
      <c r="EFT70" s="112"/>
      <c r="EFU70" s="112"/>
      <c r="EFV70" s="112"/>
      <c r="EFW70" s="112"/>
      <c r="EFX70" s="112"/>
      <c r="EFY70" s="112"/>
      <c r="EFZ70" s="112"/>
      <c r="EGA70" s="112"/>
      <c r="EGB70" s="112"/>
      <c r="EGC70" s="112"/>
      <c r="EGD70" s="112"/>
      <c r="EGE70" s="112"/>
      <c r="EGF70" s="112"/>
      <c r="EGG70" s="112"/>
      <c r="EGH70" s="112"/>
      <c r="EGI70" s="112"/>
      <c r="EGJ70" s="112"/>
      <c r="EGK70" s="112"/>
      <c r="EGL70" s="112"/>
      <c r="EGM70" s="112"/>
      <c r="EGN70" s="112"/>
      <c r="EGO70" s="112"/>
      <c r="EGP70" s="112"/>
      <c r="EGQ70" s="112"/>
      <c r="EGR70" s="112"/>
      <c r="EGS70" s="112"/>
      <c r="EGT70" s="112"/>
      <c r="EGU70" s="112"/>
      <c r="EGV70" s="112"/>
      <c r="EGW70" s="112"/>
      <c r="EGX70" s="112"/>
      <c r="EGY70" s="112"/>
      <c r="EGZ70" s="112"/>
      <c r="EHA70" s="112"/>
      <c r="EHB70" s="112"/>
      <c r="EHC70" s="112"/>
      <c r="EHD70" s="112"/>
      <c r="EHE70" s="112"/>
      <c r="EHF70" s="112"/>
      <c r="EHG70" s="112"/>
      <c r="EHH70" s="112"/>
      <c r="EHI70" s="112"/>
      <c r="EHJ70" s="112"/>
      <c r="EHK70" s="112"/>
      <c r="EHL70" s="112"/>
      <c r="EHM70" s="112"/>
      <c r="EHN70" s="112"/>
      <c r="EHO70" s="112"/>
      <c r="EHP70" s="112"/>
      <c r="EHQ70" s="112"/>
      <c r="EHR70" s="112"/>
      <c r="EHS70" s="112"/>
      <c r="EHT70" s="112"/>
      <c r="EHU70" s="112"/>
      <c r="EHV70" s="112"/>
      <c r="EHW70" s="112"/>
      <c r="EHX70" s="112"/>
      <c r="EHY70" s="112"/>
      <c r="EHZ70" s="112"/>
      <c r="EIA70" s="112"/>
      <c r="EIB70" s="112"/>
      <c r="EIC70" s="112"/>
      <c r="EID70" s="112"/>
      <c r="EIE70" s="112"/>
      <c r="EIF70" s="112"/>
      <c r="EIG70" s="112"/>
      <c r="EIH70" s="112"/>
      <c r="EII70" s="112"/>
      <c r="EIJ70" s="112"/>
      <c r="EIK70" s="112"/>
      <c r="EIL70" s="112"/>
      <c r="EIM70" s="112"/>
      <c r="EIN70" s="112"/>
      <c r="EIO70" s="112"/>
      <c r="EIP70" s="112"/>
      <c r="EIQ70" s="112"/>
      <c r="EIR70" s="112"/>
      <c r="EIS70" s="112"/>
      <c r="EIT70" s="112"/>
      <c r="EIU70" s="112"/>
      <c r="EIV70" s="112"/>
      <c r="EIW70" s="112"/>
      <c r="EIX70" s="112"/>
      <c r="EIY70" s="112"/>
      <c r="EIZ70" s="112"/>
      <c r="EJA70" s="112"/>
      <c r="EJB70" s="112"/>
      <c r="EJC70" s="112"/>
      <c r="EJD70" s="112"/>
      <c r="EJE70" s="112"/>
      <c r="EJF70" s="112"/>
      <c r="EJG70" s="112"/>
      <c r="EJH70" s="112"/>
      <c r="EJI70" s="112"/>
      <c r="EJJ70" s="112"/>
      <c r="EJK70" s="112"/>
      <c r="EJL70" s="112"/>
      <c r="EJM70" s="112"/>
      <c r="EJN70" s="112"/>
      <c r="EJO70" s="112"/>
      <c r="EJP70" s="112"/>
      <c r="EJQ70" s="112"/>
      <c r="EJR70" s="112"/>
      <c r="EJS70" s="112"/>
      <c r="EJT70" s="112"/>
      <c r="EJU70" s="112"/>
      <c r="EJV70" s="112"/>
      <c r="EJW70" s="112"/>
      <c r="EJX70" s="112"/>
      <c r="EJY70" s="112"/>
      <c r="EJZ70" s="112"/>
      <c r="EKA70" s="112"/>
      <c r="EKB70" s="112"/>
      <c r="EKC70" s="112"/>
      <c r="EKD70" s="112"/>
      <c r="EKE70" s="112"/>
      <c r="EKF70" s="112"/>
      <c r="EKG70" s="112"/>
      <c r="EKH70" s="112"/>
      <c r="EKI70" s="112"/>
      <c r="EKJ70" s="112"/>
      <c r="EKK70" s="112"/>
      <c r="EKL70" s="112"/>
      <c r="EKM70" s="112"/>
      <c r="EKN70" s="112"/>
      <c r="EKO70" s="112"/>
      <c r="EKP70" s="112"/>
      <c r="EKQ70" s="112"/>
      <c r="EKR70" s="112"/>
      <c r="EKS70" s="112"/>
      <c r="EKT70" s="112"/>
      <c r="EKU70" s="112"/>
      <c r="EKV70" s="112"/>
      <c r="EKW70" s="112"/>
      <c r="EKX70" s="112"/>
      <c r="EKY70" s="112"/>
      <c r="EKZ70" s="112"/>
      <c r="ELA70" s="112"/>
      <c r="ELB70" s="112"/>
      <c r="ELC70" s="112"/>
      <c r="ELD70" s="112"/>
      <c r="ELE70" s="112"/>
      <c r="ELF70" s="112"/>
      <c r="ELG70" s="112"/>
      <c r="ELH70" s="112"/>
      <c r="ELI70" s="112"/>
      <c r="ELJ70" s="112"/>
      <c r="ELK70" s="112"/>
      <c r="ELL70" s="112"/>
      <c r="ELM70" s="112"/>
      <c r="ELN70" s="112"/>
      <c r="ELO70" s="112"/>
      <c r="ELP70" s="112"/>
      <c r="ELQ70" s="112"/>
      <c r="ELR70" s="112"/>
      <c r="ELS70" s="112"/>
      <c r="ELT70" s="112"/>
      <c r="ELU70" s="112"/>
      <c r="ELV70" s="112"/>
      <c r="ELW70" s="112"/>
      <c r="ELX70" s="112"/>
      <c r="ELY70" s="112"/>
      <c r="ELZ70" s="112"/>
      <c r="EMA70" s="112"/>
      <c r="EMB70" s="112"/>
      <c r="EMC70" s="112"/>
      <c r="EMD70" s="112"/>
      <c r="EME70" s="112"/>
      <c r="EMF70" s="112"/>
      <c r="EMG70" s="112"/>
      <c r="EMH70" s="112"/>
      <c r="EMI70" s="112"/>
      <c r="EMJ70" s="112"/>
      <c r="EMK70" s="112"/>
      <c r="EML70" s="112"/>
      <c r="EMM70" s="112"/>
      <c r="EMN70" s="112"/>
      <c r="EMO70" s="112"/>
      <c r="EMP70" s="112"/>
      <c r="EMQ70" s="112"/>
      <c r="EMR70" s="112"/>
      <c r="EMS70" s="112"/>
      <c r="EMT70" s="112"/>
      <c r="EMU70" s="112"/>
      <c r="EMV70" s="112"/>
      <c r="EMW70" s="112"/>
      <c r="EMX70" s="112"/>
      <c r="EMY70" s="112"/>
      <c r="EMZ70" s="112"/>
      <c r="ENA70" s="112"/>
      <c r="ENB70" s="112"/>
      <c r="ENC70" s="112"/>
      <c r="END70" s="112"/>
      <c r="ENE70" s="112"/>
      <c r="ENF70" s="112"/>
      <c r="ENG70" s="112"/>
      <c r="ENH70" s="112"/>
      <c r="ENI70" s="112"/>
      <c r="ENJ70" s="112"/>
      <c r="ENK70" s="112"/>
      <c r="ENL70" s="112"/>
      <c r="ENM70" s="112"/>
      <c r="ENN70" s="112"/>
      <c r="ENO70" s="112"/>
      <c r="ENP70" s="112"/>
      <c r="ENQ70" s="112"/>
      <c r="ENR70" s="112"/>
      <c r="ENS70" s="112"/>
      <c r="ENT70" s="112"/>
      <c r="ENU70" s="112"/>
      <c r="ENV70" s="112"/>
      <c r="ENW70" s="112"/>
      <c r="ENX70" s="112"/>
      <c r="ENY70" s="112"/>
      <c r="ENZ70" s="112"/>
      <c r="EOA70" s="112"/>
      <c r="EOB70" s="112"/>
      <c r="EOC70" s="112"/>
      <c r="EOD70" s="112"/>
      <c r="EOE70" s="112"/>
      <c r="EOF70" s="112"/>
      <c r="EOG70" s="112"/>
      <c r="EOH70" s="112"/>
      <c r="EOI70" s="112"/>
      <c r="EOJ70" s="112"/>
      <c r="EOK70" s="112"/>
      <c r="EOL70" s="112"/>
      <c r="EOM70" s="112"/>
      <c r="EON70" s="112"/>
      <c r="EOO70" s="112"/>
      <c r="EOP70" s="112"/>
      <c r="EOQ70" s="112"/>
      <c r="EOR70" s="112"/>
      <c r="EOS70" s="112"/>
      <c r="EOT70" s="112"/>
      <c r="EOU70" s="112"/>
      <c r="EOV70" s="112"/>
      <c r="EOW70" s="112"/>
      <c r="EOX70" s="112"/>
      <c r="EOY70" s="112"/>
      <c r="EOZ70" s="112"/>
      <c r="EPA70" s="112"/>
      <c r="EPB70" s="112"/>
      <c r="EPC70" s="112"/>
      <c r="EPD70" s="112"/>
      <c r="EPE70" s="112"/>
      <c r="EPF70" s="112"/>
      <c r="EPG70" s="112"/>
      <c r="EPH70" s="112"/>
      <c r="EPI70" s="112"/>
      <c r="EPJ70" s="112"/>
      <c r="EPK70" s="112"/>
      <c r="EPL70" s="112"/>
      <c r="EPM70" s="112"/>
      <c r="EPN70" s="112"/>
      <c r="EPO70" s="112"/>
      <c r="EPP70" s="112"/>
      <c r="EPQ70" s="112"/>
      <c r="EPR70" s="112"/>
      <c r="EPS70" s="112"/>
      <c r="EPT70" s="112"/>
      <c r="EPU70" s="112"/>
      <c r="EPV70" s="112"/>
      <c r="EPW70" s="112"/>
      <c r="EPX70" s="112"/>
      <c r="EPY70" s="112"/>
      <c r="EPZ70" s="112"/>
      <c r="EQA70" s="112"/>
      <c r="EQB70" s="112"/>
      <c r="EQC70" s="112"/>
      <c r="EQD70" s="112"/>
      <c r="EQE70" s="112"/>
      <c r="EQF70" s="112"/>
      <c r="EQG70" s="112"/>
      <c r="EQH70" s="112"/>
      <c r="EQI70" s="112"/>
      <c r="EQJ70" s="112"/>
      <c r="EQK70" s="112"/>
      <c r="EQL70" s="112"/>
      <c r="EQM70" s="112"/>
      <c r="EQN70" s="112"/>
      <c r="EQO70" s="112"/>
      <c r="EQP70" s="112"/>
      <c r="EQQ70" s="112"/>
      <c r="EQR70" s="112"/>
      <c r="EQS70" s="112"/>
      <c r="EQT70" s="112"/>
      <c r="EQU70" s="112"/>
      <c r="EQV70" s="112"/>
      <c r="EQW70" s="112"/>
      <c r="EQX70" s="112"/>
      <c r="EQY70" s="112"/>
      <c r="EQZ70" s="112"/>
      <c r="ERA70" s="112"/>
      <c r="ERB70" s="112"/>
      <c r="ERC70" s="112"/>
      <c r="ERD70" s="112"/>
      <c r="ERE70" s="112"/>
      <c r="ERF70" s="112"/>
      <c r="ERG70" s="112"/>
      <c r="ERH70" s="112"/>
      <c r="ERI70" s="112"/>
      <c r="ERJ70" s="112"/>
      <c r="ERK70" s="112"/>
      <c r="ERL70" s="112"/>
      <c r="ERM70" s="112"/>
      <c r="ERN70" s="112"/>
      <c r="ERO70" s="112"/>
      <c r="ERP70" s="112"/>
      <c r="ERQ70" s="112"/>
      <c r="ERR70" s="112"/>
      <c r="ERS70" s="112"/>
      <c r="ERT70" s="112"/>
      <c r="ERU70" s="112"/>
      <c r="ERV70" s="112"/>
      <c r="ERW70" s="112"/>
      <c r="ERX70" s="112"/>
      <c r="ERY70" s="112"/>
      <c r="ERZ70" s="112"/>
      <c r="ESA70" s="112"/>
      <c r="ESB70" s="112"/>
      <c r="ESC70" s="112"/>
      <c r="ESD70" s="112"/>
      <c r="ESE70" s="112"/>
      <c r="ESF70" s="112"/>
      <c r="ESG70" s="112"/>
      <c r="ESH70" s="112"/>
      <c r="ESI70" s="112"/>
      <c r="ESJ70" s="112"/>
      <c r="ESK70" s="112"/>
      <c r="ESL70" s="112"/>
      <c r="ESM70" s="112"/>
      <c r="ESN70" s="112"/>
      <c r="ESO70" s="112"/>
      <c r="ESP70" s="112"/>
      <c r="ESQ70" s="112"/>
      <c r="ESR70" s="112"/>
      <c r="ESS70" s="112"/>
      <c r="EST70" s="112"/>
      <c r="ESU70" s="112"/>
      <c r="ESV70" s="112"/>
      <c r="ESW70" s="112"/>
      <c r="ESX70" s="112"/>
      <c r="ESY70" s="112"/>
      <c r="ESZ70" s="112"/>
      <c r="ETA70" s="112"/>
      <c r="ETB70" s="112"/>
      <c r="ETC70" s="112"/>
      <c r="ETD70" s="112"/>
      <c r="ETE70" s="112"/>
      <c r="ETF70" s="112"/>
      <c r="ETG70" s="112"/>
      <c r="ETH70" s="112"/>
      <c r="ETI70" s="112"/>
      <c r="ETJ70" s="112"/>
      <c r="ETK70" s="112"/>
      <c r="ETL70" s="112"/>
      <c r="ETM70" s="112"/>
      <c r="ETN70" s="112"/>
      <c r="ETO70" s="112"/>
      <c r="ETP70" s="112"/>
      <c r="ETQ70" s="112"/>
      <c r="ETR70" s="112"/>
      <c r="ETS70" s="112"/>
      <c r="ETT70" s="112"/>
      <c r="ETU70" s="112"/>
      <c r="ETV70" s="112"/>
      <c r="ETW70" s="112"/>
      <c r="ETX70" s="112"/>
      <c r="ETY70" s="112"/>
      <c r="ETZ70" s="112"/>
      <c r="EUA70" s="112"/>
      <c r="EUB70" s="112"/>
      <c r="EUC70" s="112"/>
      <c r="EUD70" s="112"/>
      <c r="EUE70" s="112"/>
      <c r="EUF70" s="112"/>
      <c r="EUG70" s="112"/>
      <c r="EUH70" s="112"/>
      <c r="EUI70" s="112"/>
      <c r="EUJ70" s="112"/>
      <c r="EUK70" s="112"/>
      <c r="EUL70" s="112"/>
      <c r="EUM70" s="112"/>
      <c r="EUN70" s="112"/>
      <c r="EUO70" s="112"/>
      <c r="EUP70" s="112"/>
      <c r="EUQ70" s="112"/>
      <c r="EUR70" s="112"/>
      <c r="EUS70" s="112"/>
      <c r="EUT70" s="112"/>
      <c r="EUU70" s="112"/>
      <c r="EUV70" s="112"/>
      <c r="EUW70" s="112"/>
      <c r="EUX70" s="112"/>
      <c r="EUY70" s="112"/>
      <c r="EUZ70" s="112"/>
      <c r="EVA70" s="112"/>
      <c r="EVB70" s="112"/>
      <c r="EVC70" s="112"/>
      <c r="EVD70" s="112"/>
      <c r="EVE70" s="112"/>
      <c r="EVF70" s="112"/>
      <c r="EVG70" s="112"/>
      <c r="EVH70" s="112"/>
      <c r="EVI70" s="112"/>
      <c r="EVJ70" s="112"/>
      <c r="EVK70" s="112"/>
      <c r="EVL70" s="112"/>
      <c r="EVM70" s="112"/>
      <c r="EVN70" s="112"/>
      <c r="EVO70" s="112"/>
      <c r="EVP70" s="112"/>
      <c r="EVQ70" s="112"/>
      <c r="EVR70" s="112"/>
      <c r="EVS70" s="112"/>
      <c r="EVT70" s="112"/>
      <c r="EVU70" s="112"/>
      <c r="EVV70" s="112"/>
      <c r="EVW70" s="112"/>
      <c r="EVX70" s="112"/>
      <c r="EVY70" s="112"/>
      <c r="EVZ70" s="112"/>
      <c r="EWA70" s="112"/>
      <c r="EWB70" s="112"/>
      <c r="EWC70" s="112"/>
      <c r="EWD70" s="112"/>
      <c r="EWE70" s="112"/>
      <c r="EWF70" s="112"/>
      <c r="EWG70" s="112"/>
      <c r="EWH70" s="112"/>
      <c r="EWI70" s="112"/>
      <c r="EWJ70" s="112"/>
      <c r="EWK70" s="112"/>
      <c r="EWL70" s="112"/>
      <c r="EWM70" s="112"/>
      <c r="EWN70" s="112"/>
      <c r="EWO70" s="112"/>
      <c r="EWP70" s="112"/>
      <c r="EWQ70" s="112"/>
      <c r="EWR70" s="112"/>
      <c r="EWS70" s="112"/>
      <c r="EWT70" s="112"/>
      <c r="EWU70" s="112"/>
      <c r="EWV70" s="112"/>
      <c r="EWW70" s="112"/>
      <c r="EWX70" s="112"/>
      <c r="EWY70" s="112"/>
      <c r="EWZ70" s="112"/>
      <c r="EXA70" s="112"/>
      <c r="EXB70" s="112"/>
      <c r="EXC70" s="112"/>
      <c r="EXD70" s="112"/>
      <c r="EXE70" s="112"/>
      <c r="EXF70" s="112"/>
      <c r="EXG70" s="112"/>
      <c r="EXH70" s="112"/>
      <c r="EXI70" s="112"/>
      <c r="EXJ70" s="112"/>
      <c r="EXK70" s="112"/>
      <c r="EXL70" s="112"/>
      <c r="EXM70" s="112"/>
      <c r="EXN70" s="112"/>
      <c r="EXO70" s="112"/>
      <c r="EXP70" s="112"/>
      <c r="EXQ70" s="112"/>
      <c r="EXR70" s="112"/>
      <c r="EXS70" s="112"/>
      <c r="EXT70" s="112"/>
      <c r="EXU70" s="112"/>
      <c r="EXV70" s="112"/>
      <c r="EXW70" s="112"/>
      <c r="EXX70" s="112"/>
      <c r="EXY70" s="112"/>
      <c r="EXZ70" s="112"/>
      <c r="EYA70" s="112"/>
      <c r="EYB70" s="112"/>
      <c r="EYC70" s="112"/>
      <c r="EYD70" s="112"/>
      <c r="EYE70" s="112"/>
      <c r="EYF70" s="112"/>
      <c r="EYG70" s="112"/>
      <c r="EYH70" s="112"/>
      <c r="EYI70" s="112"/>
      <c r="EYJ70" s="112"/>
      <c r="EYK70" s="112"/>
      <c r="EYL70" s="112"/>
      <c r="EYM70" s="112"/>
      <c r="EYN70" s="112"/>
      <c r="EYO70" s="112"/>
      <c r="EYP70" s="112"/>
      <c r="EYQ70" s="112"/>
      <c r="EYR70" s="112"/>
      <c r="EYS70" s="112"/>
      <c r="EYT70" s="112"/>
      <c r="EYU70" s="112"/>
      <c r="EYV70" s="112"/>
      <c r="EYW70" s="112"/>
      <c r="EYX70" s="112"/>
      <c r="EYY70" s="112"/>
      <c r="EYZ70" s="112"/>
      <c r="EZA70" s="112"/>
      <c r="EZB70" s="112"/>
      <c r="EZC70" s="112"/>
      <c r="EZD70" s="112"/>
      <c r="EZE70" s="112"/>
      <c r="EZF70" s="112"/>
      <c r="EZG70" s="112"/>
      <c r="EZH70" s="112"/>
      <c r="EZI70" s="112"/>
      <c r="EZJ70" s="112"/>
      <c r="EZK70" s="112"/>
      <c r="EZL70" s="112"/>
      <c r="EZM70" s="112"/>
      <c r="EZN70" s="112"/>
      <c r="EZO70" s="112"/>
      <c r="EZP70" s="112"/>
      <c r="EZQ70" s="112"/>
      <c r="EZR70" s="112"/>
      <c r="EZS70" s="112"/>
      <c r="EZT70" s="112"/>
      <c r="EZU70" s="112"/>
      <c r="EZV70" s="112"/>
      <c r="EZW70" s="112"/>
      <c r="EZX70" s="112"/>
      <c r="EZY70" s="112"/>
      <c r="EZZ70" s="112"/>
      <c r="FAA70" s="112"/>
      <c r="FAB70" s="112"/>
      <c r="FAC70" s="112"/>
      <c r="FAD70" s="112"/>
      <c r="FAE70" s="112"/>
      <c r="FAF70" s="112"/>
      <c r="FAG70" s="112"/>
      <c r="FAH70" s="112"/>
      <c r="FAI70" s="112"/>
      <c r="FAJ70" s="112"/>
      <c r="FAK70" s="112"/>
      <c r="FAL70" s="112"/>
      <c r="FAM70" s="112"/>
      <c r="FAN70" s="112"/>
      <c r="FAO70" s="112"/>
      <c r="FAP70" s="112"/>
      <c r="FAQ70" s="112"/>
      <c r="FAR70" s="112"/>
      <c r="FAS70" s="112"/>
      <c r="FAT70" s="112"/>
      <c r="FAU70" s="112"/>
      <c r="FAV70" s="112"/>
      <c r="FAW70" s="112"/>
      <c r="FAX70" s="112"/>
      <c r="FAY70" s="112"/>
      <c r="FAZ70" s="112"/>
      <c r="FBA70" s="112"/>
      <c r="FBB70" s="112"/>
      <c r="FBC70" s="112"/>
      <c r="FBD70" s="112"/>
      <c r="FBE70" s="112"/>
      <c r="FBF70" s="112"/>
      <c r="FBG70" s="112"/>
      <c r="FBH70" s="112"/>
      <c r="FBI70" s="112"/>
      <c r="FBJ70" s="112"/>
      <c r="FBK70" s="112"/>
      <c r="FBL70" s="112"/>
      <c r="FBM70" s="112"/>
      <c r="FBN70" s="112"/>
      <c r="FBO70" s="112"/>
      <c r="FBP70" s="112"/>
      <c r="FBQ70" s="112"/>
      <c r="FBR70" s="112"/>
      <c r="FBS70" s="112"/>
      <c r="FBT70" s="112"/>
      <c r="FBU70" s="112"/>
      <c r="FBV70" s="112"/>
      <c r="FBW70" s="112"/>
      <c r="FBX70" s="112"/>
      <c r="FBY70" s="112"/>
      <c r="FBZ70" s="112"/>
      <c r="FCA70" s="112"/>
      <c r="FCB70" s="112"/>
      <c r="FCC70" s="112"/>
      <c r="FCD70" s="112"/>
      <c r="FCE70" s="112"/>
      <c r="FCF70" s="112"/>
      <c r="FCG70" s="112"/>
      <c r="FCH70" s="112"/>
      <c r="FCI70" s="112"/>
      <c r="FCJ70" s="112"/>
      <c r="FCK70" s="112"/>
      <c r="FCL70" s="112"/>
      <c r="FCM70" s="112"/>
      <c r="FCN70" s="112"/>
      <c r="FCO70" s="112"/>
      <c r="FCP70" s="112"/>
      <c r="FCQ70" s="112"/>
      <c r="FCR70" s="112"/>
      <c r="FCS70" s="112"/>
      <c r="FCT70" s="112"/>
      <c r="FCU70" s="112"/>
      <c r="FCV70" s="112"/>
      <c r="FCW70" s="112"/>
      <c r="FCX70" s="112"/>
      <c r="FCY70" s="112"/>
      <c r="FCZ70" s="112"/>
      <c r="FDA70" s="112"/>
      <c r="FDB70" s="112"/>
      <c r="FDC70" s="112"/>
      <c r="FDD70" s="112"/>
      <c r="FDE70" s="112"/>
      <c r="FDF70" s="112"/>
      <c r="FDG70" s="112"/>
      <c r="FDH70" s="112"/>
      <c r="FDI70" s="112"/>
      <c r="FDJ70" s="112"/>
      <c r="FDK70" s="112"/>
      <c r="FDL70" s="112"/>
      <c r="FDM70" s="112"/>
      <c r="FDN70" s="112"/>
      <c r="FDO70" s="112"/>
      <c r="FDP70" s="112"/>
      <c r="FDQ70" s="112"/>
      <c r="FDR70" s="112"/>
      <c r="FDS70" s="112"/>
      <c r="FDT70" s="112"/>
      <c r="FDU70" s="112"/>
      <c r="FDV70" s="112"/>
      <c r="FDW70" s="112"/>
      <c r="FDX70" s="112"/>
      <c r="FDY70" s="112"/>
      <c r="FDZ70" s="112"/>
      <c r="FEA70" s="112"/>
      <c r="FEB70" s="112"/>
      <c r="FEC70" s="112"/>
      <c r="FED70" s="112"/>
      <c r="FEE70" s="112"/>
      <c r="FEF70" s="112"/>
      <c r="FEG70" s="112"/>
      <c r="FEH70" s="112"/>
      <c r="FEI70" s="112"/>
      <c r="FEJ70" s="112"/>
      <c r="FEK70" s="112"/>
      <c r="FEL70" s="112"/>
      <c r="FEM70" s="112"/>
      <c r="FEN70" s="112"/>
      <c r="FEO70" s="112"/>
      <c r="FEP70" s="112"/>
      <c r="FEQ70" s="112"/>
      <c r="FER70" s="112"/>
      <c r="FES70" s="112"/>
      <c r="FET70" s="112"/>
      <c r="FEU70" s="112"/>
      <c r="FEV70" s="112"/>
      <c r="FEW70" s="112"/>
      <c r="FEX70" s="112"/>
      <c r="FEY70" s="112"/>
      <c r="FEZ70" s="112"/>
      <c r="FFA70" s="112"/>
      <c r="FFB70" s="112"/>
      <c r="FFC70" s="112"/>
      <c r="FFD70" s="112"/>
      <c r="FFE70" s="112"/>
      <c r="FFF70" s="112"/>
      <c r="FFG70" s="112"/>
      <c r="FFH70" s="112"/>
      <c r="FFI70" s="112"/>
      <c r="FFJ70" s="112"/>
      <c r="FFK70" s="112"/>
      <c r="FFL70" s="112"/>
      <c r="FFM70" s="112"/>
      <c r="FFN70" s="112"/>
      <c r="FFO70" s="112"/>
      <c r="FFP70" s="112"/>
      <c r="FFQ70" s="112"/>
      <c r="FFR70" s="112"/>
      <c r="FFS70" s="112"/>
      <c r="FFT70" s="112"/>
      <c r="FFU70" s="112"/>
      <c r="FFV70" s="112"/>
      <c r="FFW70" s="112"/>
      <c r="FFX70" s="112"/>
      <c r="FFY70" s="112"/>
      <c r="FFZ70" s="112"/>
      <c r="FGA70" s="112"/>
      <c r="FGB70" s="112"/>
      <c r="FGC70" s="112"/>
      <c r="FGD70" s="112"/>
      <c r="FGE70" s="112"/>
      <c r="FGF70" s="112"/>
      <c r="FGG70" s="112"/>
      <c r="FGH70" s="112"/>
      <c r="FGI70" s="112"/>
      <c r="FGJ70" s="112"/>
      <c r="FGK70" s="112"/>
      <c r="FGL70" s="112"/>
      <c r="FGM70" s="112"/>
      <c r="FGN70" s="112"/>
      <c r="FGO70" s="112"/>
      <c r="FGP70" s="112"/>
      <c r="FGQ70" s="112"/>
      <c r="FGR70" s="112"/>
      <c r="FGS70" s="112"/>
      <c r="FGT70" s="112"/>
      <c r="FGU70" s="112"/>
      <c r="FGV70" s="112"/>
      <c r="FGW70" s="112"/>
      <c r="FGX70" s="112"/>
      <c r="FGY70" s="112"/>
      <c r="FGZ70" s="112"/>
      <c r="FHA70" s="112"/>
      <c r="FHB70" s="112"/>
      <c r="FHC70" s="112"/>
      <c r="FHD70" s="112"/>
      <c r="FHE70" s="112"/>
      <c r="FHF70" s="112"/>
      <c r="FHG70" s="112"/>
      <c r="FHH70" s="112"/>
      <c r="FHI70" s="112"/>
      <c r="FHJ70" s="112"/>
      <c r="FHK70" s="112"/>
      <c r="FHL70" s="112"/>
      <c r="FHM70" s="112"/>
      <c r="FHN70" s="112"/>
      <c r="FHO70" s="112"/>
      <c r="FHP70" s="112"/>
      <c r="FHQ70" s="112"/>
      <c r="FHR70" s="112"/>
      <c r="FHS70" s="112"/>
      <c r="FHT70" s="112"/>
      <c r="FHU70" s="112"/>
      <c r="FHV70" s="112"/>
      <c r="FHW70" s="112"/>
      <c r="FHX70" s="112"/>
      <c r="FHY70" s="112"/>
      <c r="FHZ70" s="112"/>
      <c r="FIA70" s="112"/>
      <c r="FIB70" s="112"/>
      <c r="FIC70" s="112"/>
      <c r="FID70" s="112"/>
      <c r="FIE70" s="112"/>
      <c r="FIF70" s="112"/>
      <c r="FIG70" s="112"/>
      <c r="FIH70" s="112"/>
      <c r="FII70" s="112"/>
      <c r="FIJ70" s="112"/>
      <c r="FIK70" s="112"/>
      <c r="FIL70" s="112"/>
      <c r="FIM70" s="112"/>
      <c r="FIN70" s="112"/>
      <c r="FIO70" s="112"/>
      <c r="FIP70" s="112"/>
      <c r="FIQ70" s="112"/>
      <c r="FIR70" s="112"/>
      <c r="FIS70" s="112"/>
      <c r="FIT70" s="112"/>
      <c r="FIU70" s="112"/>
      <c r="FIV70" s="112"/>
      <c r="FIW70" s="112"/>
      <c r="FIX70" s="112"/>
      <c r="FIY70" s="112"/>
      <c r="FIZ70" s="112"/>
      <c r="FJA70" s="112"/>
      <c r="FJB70" s="112"/>
      <c r="FJC70" s="112"/>
      <c r="FJD70" s="112"/>
      <c r="FJE70" s="112"/>
      <c r="FJF70" s="112"/>
      <c r="FJG70" s="112"/>
      <c r="FJH70" s="112"/>
      <c r="FJI70" s="112"/>
      <c r="FJJ70" s="112"/>
      <c r="FJK70" s="112"/>
      <c r="FJL70" s="112"/>
      <c r="FJM70" s="112"/>
      <c r="FJN70" s="112"/>
      <c r="FJO70" s="112"/>
      <c r="FJP70" s="112"/>
      <c r="FJQ70" s="112"/>
      <c r="FJR70" s="112"/>
      <c r="FJS70" s="112"/>
      <c r="FJT70" s="112"/>
      <c r="FJU70" s="112"/>
      <c r="FJV70" s="112"/>
      <c r="FJW70" s="112"/>
      <c r="FJX70" s="112"/>
      <c r="FJY70" s="112"/>
      <c r="FJZ70" s="112"/>
      <c r="FKA70" s="112"/>
      <c r="FKB70" s="112"/>
      <c r="FKC70" s="112"/>
      <c r="FKD70" s="112"/>
      <c r="FKE70" s="112"/>
      <c r="FKF70" s="112"/>
      <c r="FKG70" s="112"/>
      <c r="FKH70" s="112"/>
      <c r="FKI70" s="112"/>
      <c r="FKJ70" s="112"/>
      <c r="FKK70" s="112"/>
      <c r="FKL70" s="112"/>
      <c r="FKM70" s="112"/>
      <c r="FKN70" s="112"/>
      <c r="FKO70" s="112"/>
      <c r="FKP70" s="112"/>
      <c r="FKQ70" s="112"/>
      <c r="FKR70" s="112"/>
      <c r="FKS70" s="112"/>
      <c r="FKT70" s="112"/>
      <c r="FKU70" s="112"/>
      <c r="FKV70" s="112"/>
      <c r="FKW70" s="112"/>
      <c r="FKX70" s="112"/>
      <c r="FKY70" s="112"/>
      <c r="FKZ70" s="112"/>
      <c r="FLA70" s="112"/>
      <c r="FLB70" s="112"/>
      <c r="FLC70" s="112"/>
      <c r="FLD70" s="112"/>
      <c r="FLE70" s="112"/>
      <c r="FLF70" s="112"/>
      <c r="FLG70" s="112"/>
      <c r="FLH70" s="112"/>
      <c r="FLI70" s="112"/>
      <c r="FLJ70" s="112"/>
      <c r="FLK70" s="112"/>
      <c r="FLL70" s="112"/>
      <c r="FLM70" s="112"/>
      <c r="FLN70" s="112"/>
      <c r="FLO70" s="112"/>
      <c r="FLP70" s="112"/>
      <c r="FLQ70" s="112"/>
      <c r="FLR70" s="112"/>
      <c r="FLS70" s="112"/>
      <c r="FLT70" s="112"/>
      <c r="FLU70" s="112"/>
      <c r="FLV70" s="112"/>
      <c r="FLW70" s="112"/>
      <c r="FLX70" s="112"/>
      <c r="FLY70" s="112"/>
      <c r="FLZ70" s="112"/>
      <c r="FMA70" s="112"/>
      <c r="FMB70" s="112"/>
      <c r="FMC70" s="112"/>
      <c r="FMD70" s="112"/>
      <c r="FME70" s="112"/>
      <c r="FMF70" s="112"/>
      <c r="FMG70" s="112"/>
      <c r="FMH70" s="112"/>
      <c r="FMI70" s="112"/>
      <c r="FMJ70" s="112"/>
      <c r="FMK70" s="112"/>
      <c r="FML70" s="112"/>
      <c r="FMM70" s="112"/>
      <c r="FMN70" s="112"/>
      <c r="FMO70" s="112"/>
      <c r="FMP70" s="112"/>
      <c r="FMQ70" s="112"/>
      <c r="FMR70" s="112"/>
      <c r="FMS70" s="112"/>
      <c r="FMT70" s="112"/>
      <c r="FMU70" s="112"/>
      <c r="FMV70" s="112"/>
      <c r="FMW70" s="112"/>
      <c r="FMX70" s="112"/>
      <c r="FMY70" s="112"/>
      <c r="FMZ70" s="112"/>
      <c r="FNA70" s="112"/>
      <c r="FNB70" s="112"/>
      <c r="FNC70" s="112"/>
      <c r="FND70" s="112"/>
      <c r="FNE70" s="112"/>
      <c r="FNF70" s="112"/>
      <c r="FNG70" s="112"/>
      <c r="FNH70" s="112"/>
      <c r="FNI70" s="112"/>
      <c r="FNJ70" s="112"/>
      <c r="FNK70" s="112"/>
      <c r="FNL70" s="112"/>
      <c r="FNM70" s="112"/>
      <c r="FNN70" s="112"/>
      <c r="FNO70" s="112"/>
      <c r="FNP70" s="112"/>
      <c r="FNQ70" s="112"/>
      <c r="FNR70" s="112"/>
      <c r="FNS70" s="112"/>
      <c r="FNT70" s="112"/>
      <c r="FNU70" s="112"/>
      <c r="FNV70" s="112"/>
      <c r="FNW70" s="112"/>
      <c r="FNX70" s="112"/>
      <c r="FNY70" s="112"/>
      <c r="FNZ70" s="112"/>
      <c r="FOA70" s="112"/>
      <c r="FOB70" s="112"/>
      <c r="FOC70" s="112"/>
      <c r="FOD70" s="112"/>
      <c r="FOE70" s="112"/>
      <c r="FOF70" s="112"/>
      <c r="FOG70" s="112"/>
      <c r="FOH70" s="112"/>
      <c r="FOI70" s="112"/>
      <c r="FOJ70" s="112"/>
      <c r="FOK70" s="112"/>
      <c r="FOL70" s="112"/>
      <c r="FOM70" s="112"/>
      <c r="FON70" s="112"/>
      <c r="FOO70" s="112"/>
      <c r="FOP70" s="112"/>
      <c r="FOQ70" s="112"/>
      <c r="FOR70" s="112"/>
      <c r="FOS70" s="112"/>
      <c r="FOT70" s="112"/>
      <c r="FOU70" s="112"/>
      <c r="FOV70" s="112"/>
      <c r="FOW70" s="112"/>
      <c r="FOX70" s="112"/>
      <c r="FOY70" s="112"/>
      <c r="FOZ70" s="112"/>
      <c r="FPA70" s="112"/>
      <c r="FPB70" s="112"/>
      <c r="FPC70" s="112"/>
      <c r="FPD70" s="112"/>
      <c r="FPE70" s="112"/>
      <c r="FPF70" s="112"/>
      <c r="FPG70" s="112"/>
      <c r="FPH70" s="112"/>
      <c r="FPI70" s="112"/>
      <c r="FPJ70" s="112"/>
      <c r="FPK70" s="112"/>
      <c r="FPL70" s="112"/>
      <c r="FPM70" s="112"/>
      <c r="FPN70" s="112"/>
      <c r="FPO70" s="112"/>
      <c r="FPP70" s="112"/>
      <c r="FPQ70" s="112"/>
      <c r="FPR70" s="112"/>
      <c r="FPS70" s="112"/>
      <c r="FPT70" s="112"/>
      <c r="FPU70" s="112"/>
      <c r="FPV70" s="112"/>
      <c r="FPW70" s="112"/>
      <c r="FPX70" s="112"/>
      <c r="FPY70" s="112"/>
      <c r="FPZ70" s="112"/>
      <c r="FQA70" s="112"/>
      <c r="FQB70" s="112"/>
      <c r="FQC70" s="112"/>
      <c r="FQD70" s="112"/>
      <c r="FQE70" s="112"/>
      <c r="FQF70" s="112"/>
      <c r="FQG70" s="112"/>
      <c r="FQH70" s="112"/>
      <c r="FQI70" s="112"/>
      <c r="FQJ70" s="112"/>
      <c r="FQK70" s="112"/>
      <c r="FQL70" s="112"/>
      <c r="FQM70" s="112"/>
      <c r="FQN70" s="112"/>
      <c r="FQO70" s="112"/>
      <c r="FQP70" s="112"/>
      <c r="FQQ70" s="112"/>
      <c r="FQR70" s="112"/>
      <c r="FQS70" s="112"/>
      <c r="FQT70" s="112"/>
      <c r="FQU70" s="112"/>
      <c r="FQV70" s="112"/>
      <c r="FQW70" s="112"/>
      <c r="FQX70" s="112"/>
      <c r="FQY70" s="112"/>
      <c r="FQZ70" s="112"/>
      <c r="FRA70" s="112"/>
      <c r="FRB70" s="112"/>
      <c r="FRC70" s="112"/>
      <c r="FRD70" s="112"/>
      <c r="FRE70" s="112"/>
      <c r="FRF70" s="112"/>
      <c r="FRG70" s="112"/>
      <c r="FRH70" s="112"/>
      <c r="FRI70" s="112"/>
      <c r="FRJ70" s="112"/>
      <c r="FRK70" s="112"/>
      <c r="FRL70" s="112"/>
      <c r="FRM70" s="112"/>
      <c r="FRN70" s="112"/>
      <c r="FRO70" s="112"/>
      <c r="FRP70" s="112"/>
      <c r="FRQ70" s="112"/>
      <c r="FRR70" s="112"/>
      <c r="FRS70" s="112"/>
      <c r="FRT70" s="112"/>
      <c r="FRU70" s="112"/>
      <c r="FRV70" s="112"/>
      <c r="FRW70" s="112"/>
      <c r="FRX70" s="112"/>
      <c r="FRY70" s="112"/>
      <c r="FRZ70" s="112"/>
      <c r="FSA70" s="112"/>
      <c r="FSB70" s="112"/>
      <c r="FSC70" s="112"/>
      <c r="FSD70" s="112"/>
      <c r="FSE70" s="112"/>
      <c r="FSF70" s="112"/>
      <c r="FSG70" s="112"/>
      <c r="FSH70" s="112"/>
      <c r="FSI70" s="112"/>
      <c r="FSJ70" s="112"/>
      <c r="FSK70" s="112"/>
      <c r="FSL70" s="112"/>
      <c r="FSM70" s="112"/>
      <c r="FSN70" s="112"/>
      <c r="FSO70" s="112"/>
      <c r="FSP70" s="112"/>
      <c r="FSQ70" s="112"/>
      <c r="FSR70" s="112"/>
      <c r="FSS70" s="112"/>
      <c r="FST70" s="112"/>
      <c r="FSU70" s="112"/>
      <c r="FSV70" s="112"/>
      <c r="FSW70" s="112"/>
      <c r="FSX70" s="112"/>
      <c r="FSY70" s="112"/>
      <c r="FSZ70" s="112"/>
      <c r="FTA70" s="112"/>
      <c r="FTB70" s="112"/>
      <c r="FTC70" s="112"/>
      <c r="FTD70" s="112"/>
      <c r="FTE70" s="112"/>
      <c r="FTF70" s="112"/>
      <c r="FTG70" s="112"/>
      <c r="FTH70" s="112"/>
      <c r="FTI70" s="112"/>
      <c r="FTJ70" s="112"/>
      <c r="FTK70" s="112"/>
      <c r="FTL70" s="112"/>
      <c r="FTM70" s="112"/>
      <c r="FTN70" s="112"/>
      <c r="FTO70" s="112"/>
      <c r="FTP70" s="112"/>
      <c r="FTQ70" s="112"/>
      <c r="FTR70" s="112"/>
      <c r="FTS70" s="112"/>
      <c r="FTT70" s="112"/>
      <c r="FTU70" s="112"/>
      <c r="FTV70" s="112"/>
      <c r="FTW70" s="112"/>
      <c r="FTX70" s="112"/>
      <c r="FTY70" s="112"/>
      <c r="FTZ70" s="112"/>
      <c r="FUA70" s="112"/>
      <c r="FUB70" s="112"/>
      <c r="FUC70" s="112"/>
      <c r="FUD70" s="112"/>
      <c r="FUE70" s="112"/>
      <c r="FUF70" s="112"/>
      <c r="FUG70" s="112"/>
      <c r="FUH70" s="112"/>
      <c r="FUI70" s="112"/>
      <c r="FUJ70" s="112"/>
      <c r="FUK70" s="112"/>
      <c r="FUL70" s="112"/>
      <c r="FUM70" s="112"/>
      <c r="FUN70" s="112"/>
      <c r="FUO70" s="112"/>
      <c r="FUP70" s="112"/>
      <c r="FUQ70" s="112"/>
      <c r="FUR70" s="112"/>
      <c r="FUS70" s="112"/>
      <c r="FUT70" s="112"/>
      <c r="FUU70" s="112"/>
      <c r="FUV70" s="112"/>
      <c r="FUW70" s="112"/>
      <c r="FUX70" s="112"/>
      <c r="FUY70" s="112"/>
      <c r="FUZ70" s="112"/>
      <c r="FVA70" s="112"/>
      <c r="FVB70" s="112"/>
      <c r="FVC70" s="112"/>
      <c r="FVD70" s="112"/>
      <c r="FVE70" s="112"/>
      <c r="FVF70" s="112"/>
      <c r="FVG70" s="112"/>
      <c r="FVH70" s="112"/>
      <c r="FVI70" s="112"/>
      <c r="FVJ70" s="112"/>
      <c r="FVK70" s="112"/>
      <c r="FVL70" s="112"/>
      <c r="FVM70" s="112"/>
      <c r="FVN70" s="112"/>
      <c r="FVO70" s="112"/>
      <c r="FVP70" s="112"/>
      <c r="FVQ70" s="112"/>
      <c r="FVR70" s="112"/>
      <c r="FVS70" s="112"/>
      <c r="FVT70" s="112"/>
      <c r="FVU70" s="112"/>
      <c r="FVV70" s="112"/>
      <c r="FVW70" s="112"/>
      <c r="FVX70" s="112"/>
      <c r="FVY70" s="112"/>
      <c r="FVZ70" s="112"/>
      <c r="FWA70" s="112"/>
      <c r="FWB70" s="112"/>
      <c r="FWC70" s="112"/>
      <c r="FWD70" s="112"/>
      <c r="FWE70" s="112"/>
      <c r="FWF70" s="112"/>
      <c r="FWG70" s="112"/>
      <c r="FWH70" s="112"/>
      <c r="FWI70" s="112"/>
      <c r="FWJ70" s="112"/>
      <c r="FWK70" s="112"/>
      <c r="FWL70" s="112"/>
      <c r="FWM70" s="112"/>
      <c r="FWN70" s="112"/>
      <c r="FWO70" s="112"/>
      <c r="FWP70" s="112"/>
      <c r="FWQ70" s="112"/>
      <c r="FWR70" s="112"/>
      <c r="FWS70" s="112"/>
      <c r="FWT70" s="112"/>
      <c r="FWU70" s="112"/>
      <c r="FWV70" s="112"/>
      <c r="FWW70" s="112"/>
      <c r="FWX70" s="112"/>
      <c r="FWY70" s="112"/>
      <c r="FWZ70" s="112"/>
      <c r="FXA70" s="112"/>
      <c r="FXB70" s="112"/>
      <c r="FXC70" s="112"/>
      <c r="FXD70" s="112"/>
      <c r="FXE70" s="112"/>
      <c r="FXF70" s="112"/>
      <c r="FXG70" s="112"/>
      <c r="FXH70" s="112"/>
      <c r="FXI70" s="112"/>
      <c r="FXJ70" s="112"/>
      <c r="FXK70" s="112"/>
      <c r="FXL70" s="112"/>
      <c r="FXM70" s="112"/>
      <c r="FXN70" s="112"/>
      <c r="FXO70" s="112"/>
      <c r="FXP70" s="112"/>
      <c r="FXQ70" s="112"/>
      <c r="FXR70" s="112"/>
      <c r="FXS70" s="112"/>
      <c r="FXT70" s="112"/>
      <c r="FXU70" s="112"/>
      <c r="FXV70" s="112"/>
      <c r="FXW70" s="112"/>
      <c r="FXX70" s="112"/>
      <c r="FXY70" s="112"/>
      <c r="FXZ70" s="112"/>
      <c r="FYA70" s="112"/>
      <c r="FYB70" s="112"/>
      <c r="FYC70" s="112"/>
      <c r="FYD70" s="112"/>
      <c r="FYE70" s="112"/>
      <c r="FYF70" s="112"/>
      <c r="FYG70" s="112"/>
      <c r="FYH70" s="112"/>
      <c r="FYI70" s="112"/>
      <c r="FYJ70" s="112"/>
      <c r="FYK70" s="112"/>
      <c r="FYL70" s="112"/>
      <c r="FYM70" s="112"/>
      <c r="FYN70" s="112"/>
      <c r="FYO70" s="112"/>
      <c r="FYP70" s="112"/>
      <c r="FYQ70" s="112"/>
      <c r="FYR70" s="112"/>
      <c r="FYS70" s="112"/>
      <c r="FYT70" s="112"/>
      <c r="FYU70" s="112"/>
      <c r="FYV70" s="112"/>
      <c r="FYW70" s="112"/>
      <c r="FYX70" s="112"/>
      <c r="FYY70" s="112"/>
      <c r="FYZ70" s="112"/>
      <c r="FZA70" s="112"/>
      <c r="FZB70" s="112"/>
      <c r="FZC70" s="112"/>
      <c r="FZD70" s="112"/>
      <c r="FZE70" s="112"/>
      <c r="FZF70" s="112"/>
      <c r="FZG70" s="112"/>
      <c r="FZH70" s="112"/>
      <c r="FZI70" s="112"/>
      <c r="FZJ70" s="112"/>
      <c r="FZK70" s="112"/>
      <c r="FZL70" s="112"/>
      <c r="FZM70" s="112"/>
      <c r="FZN70" s="112"/>
      <c r="FZO70" s="112"/>
      <c r="FZP70" s="112"/>
      <c r="FZQ70" s="112"/>
      <c r="FZR70" s="112"/>
      <c r="FZS70" s="112"/>
      <c r="FZT70" s="112"/>
      <c r="FZU70" s="112"/>
      <c r="FZV70" s="112"/>
      <c r="FZW70" s="112"/>
      <c r="FZX70" s="112"/>
      <c r="FZY70" s="112"/>
      <c r="FZZ70" s="112"/>
      <c r="GAA70" s="112"/>
      <c r="GAB70" s="112"/>
      <c r="GAC70" s="112"/>
      <c r="GAD70" s="112"/>
      <c r="GAE70" s="112"/>
      <c r="GAF70" s="112"/>
      <c r="GAG70" s="112"/>
      <c r="GAH70" s="112"/>
      <c r="GAI70" s="112"/>
      <c r="GAJ70" s="112"/>
      <c r="GAK70" s="112"/>
      <c r="GAL70" s="112"/>
      <c r="GAM70" s="112"/>
      <c r="GAN70" s="112"/>
      <c r="GAO70" s="112"/>
      <c r="GAP70" s="112"/>
      <c r="GAQ70" s="112"/>
      <c r="GAR70" s="112"/>
      <c r="GAS70" s="112"/>
      <c r="GAT70" s="112"/>
      <c r="GAU70" s="112"/>
      <c r="GAV70" s="112"/>
      <c r="GAW70" s="112"/>
      <c r="GAX70" s="112"/>
      <c r="GAY70" s="112"/>
      <c r="GAZ70" s="112"/>
      <c r="GBA70" s="112"/>
      <c r="GBB70" s="112"/>
      <c r="GBC70" s="112"/>
      <c r="GBD70" s="112"/>
      <c r="GBE70" s="112"/>
      <c r="GBF70" s="112"/>
      <c r="GBG70" s="112"/>
      <c r="GBH70" s="112"/>
      <c r="GBI70" s="112"/>
      <c r="GBJ70" s="112"/>
      <c r="GBK70" s="112"/>
      <c r="GBL70" s="112"/>
      <c r="GBM70" s="112"/>
      <c r="GBN70" s="112"/>
      <c r="GBO70" s="112"/>
      <c r="GBP70" s="112"/>
      <c r="GBQ70" s="112"/>
      <c r="GBR70" s="112"/>
      <c r="GBS70" s="112"/>
      <c r="GBT70" s="112"/>
      <c r="GBU70" s="112"/>
      <c r="GBV70" s="112"/>
      <c r="GBW70" s="112"/>
      <c r="GBX70" s="112"/>
      <c r="GBY70" s="112"/>
      <c r="GBZ70" s="112"/>
      <c r="GCA70" s="112"/>
      <c r="GCB70" s="112"/>
      <c r="GCC70" s="112"/>
      <c r="GCD70" s="112"/>
      <c r="GCE70" s="112"/>
      <c r="GCF70" s="112"/>
      <c r="GCG70" s="112"/>
      <c r="GCH70" s="112"/>
      <c r="GCI70" s="112"/>
      <c r="GCJ70" s="112"/>
      <c r="GCK70" s="112"/>
      <c r="GCL70" s="112"/>
      <c r="GCM70" s="112"/>
      <c r="GCN70" s="112"/>
      <c r="GCO70" s="112"/>
      <c r="GCP70" s="112"/>
      <c r="GCQ70" s="112"/>
      <c r="GCR70" s="112"/>
      <c r="GCS70" s="112"/>
      <c r="GCT70" s="112"/>
      <c r="GCU70" s="112"/>
      <c r="GCV70" s="112"/>
      <c r="GCW70" s="112"/>
      <c r="GCX70" s="112"/>
      <c r="GCY70" s="112"/>
      <c r="GCZ70" s="112"/>
      <c r="GDA70" s="112"/>
      <c r="GDB70" s="112"/>
      <c r="GDC70" s="112"/>
      <c r="GDD70" s="112"/>
      <c r="GDE70" s="112"/>
      <c r="GDF70" s="112"/>
      <c r="GDG70" s="112"/>
      <c r="GDH70" s="112"/>
      <c r="GDI70" s="112"/>
      <c r="GDJ70" s="112"/>
      <c r="GDK70" s="112"/>
      <c r="GDL70" s="112"/>
      <c r="GDM70" s="112"/>
      <c r="GDN70" s="112"/>
      <c r="GDO70" s="112"/>
      <c r="GDP70" s="112"/>
      <c r="GDQ70" s="112"/>
      <c r="GDR70" s="112"/>
      <c r="GDS70" s="112"/>
      <c r="GDT70" s="112"/>
      <c r="GDU70" s="112"/>
      <c r="GDV70" s="112"/>
      <c r="GDW70" s="112"/>
      <c r="GDX70" s="112"/>
      <c r="GDY70" s="112"/>
      <c r="GDZ70" s="112"/>
      <c r="GEA70" s="112"/>
      <c r="GEB70" s="112"/>
      <c r="GEC70" s="112"/>
      <c r="GED70" s="112"/>
      <c r="GEE70" s="112"/>
      <c r="GEF70" s="112"/>
      <c r="GEG70" s="112"/>
      <c r="GEH70" s="112"/>
      <c r="GEI70" s="112"/>
      <c r="GEJ70" s="112"/>
      <c r="GEK70" s="112"/>
      <c r="GEL70" s="112"/>
      <c r="GEM70" s="112"/>
      <c r="GEN70" s="112"/>
      <c r="GEO70" s="112"/>
      <c r="GEP70" s="112"/>
      <c r="GEQ70" s="112"/>
      <c r="GER70" s="112"/>
      <c r="GES70" s="112"/>
      <c r="GET70" s="112"/>
      <c r="GEU70" s="112"/>
      <c r="GEV70" s="112"/>
      <c r="GEW70" s="112"/>
      <c r="GEX70" s="112"/>
      <c r="GEY70" s="112"/>
      <c r="GEZ70" s="112"/>
      <c r="GFA70" s="112"/>
      <c r="GFB70" s="112"/>
      <c r="GFC70" s="112"/>
      <c r="GFD70" s="112"/>
      <c r="GFE70" s="112"/>
      <c r="GFF70" s="112"/>
      <c r="GFG70" s="112"/>
      <c r="GFH70" s="112"/>
      <c r="GFI70" s="112"/>
      <c r="GFJ70" s="112"/>
      <c r="GFK70" s="112"/>
      <c r="GFL70" s="112"/>
      <c r="GFM70" s="112"/>
      <c r="GFN70" s="112"/>
      <c r="GFO70" s="112"/>
      <c r="GFP70" s="112"/>
      <c r="GFQ70" s="112"/>
      <c r="GFR70" s="112"/>
      <c r="GFS70" s="112"/>
      <c r="GFT70" s="112"/>
      <c r="GFU70" s="112"/>
      <c r="GFV70" s="112"/>
      <c r="GFW70" s="112"/>
      <c r="GFX70" s="112"/>
      <c r="GFY70" s="112"/>
      <c r="GFZ70" s="112"/>
      <c r="GGA70" s="112"/>
      <c r="GGB70" s="112"/>
      <c r="GGC70" s="112"/>
      <c r="GGD70" s="112"/>
      <c r="GGE70" s="112"/>
      <c r="GGF70" s="112"/>
      <c r="GGG70" s="112"/>
      <c r="GGH70" s="112"/>
      <c r="GGI70" s="112"/>
      <c r="GGJ70" s="112"/>
      <c r="GGK70" s="112"/>
      <c r="GGL70" s="112"/>
      <c r="GGM70" s="112"/>
      <c r="GGN70" s="112"/>
      <c r="GGO70" s="112"/>
      <c r="GGP70" s="112"/>
      <c r="GGQ70" s="112"/>
      <c r="GGR70" s="112"/>
      <c r="GGS70" s="112"/>
      <c r="GGT70" s="112"/>
      <c r="GGU70" s="112"/>
      <c r="GGV70" s="112"/>
      <c r="GGW70" s="112"/>
      <c r="GGX70" s="112"/>
      <c r="GGY70" s="112"/>
      <c r="GGZ70" s="112"/>
      <c r="GHA70" s="112"/>
      <c r="GHB70" s="112"/>
      <c r="GHC70" s="112"/>
      <c r="GHD70" s="112"/>
      <c r="GHE70" s="112"/>
      <c r="GHF70" s="112"/>
      <c r="GHG70" s="112"/>
      <c r="GHH70" s="112"/>
      <c r="GHI70" s="112"/>
      <c r="GHJ70" s="112"/>
      <c r="GHK70" s="112"/>
      <c r="GHL70" s="112"/>
      <c r="GHM70" s="112"/>
      <c r="GHN70" s="112"/>
      <c r="GHO70" s="112"/>
      <c r="GHP70" s="112"/>
      <c r="GHQ70" s="112"/>
      <c r="GHR70" s="112"/>
      <c r="GHS70" s="112"/>
      <c r="GHT70" s="112"/>
      <c r="GHU70" s="112"/>
      <c r="GHV70" s="112"/>
      <c r="GHW70" s="112"/>
      <c r="GHX70" s="112"/>
      <c r="GHY70" s="112"/>
      <c r="GHZ70" s="112"/>
      <c r="GIA70" s="112"/>
      <c r="GIB70" s="112"/>
      <c r="GIC70" s="112"/>
      <c r="GID70" s="112"/>
      <c r="GIE70" s="112"/>
      <c r="GIF70" s="112"/>
      <c r="GIG70" s="112"/>
      <c r="GIH70" s="112"/>
      <c r="GII70" s="112"/>
      <c r="GIJ70" s="112"/>
      <c r="GIK70" s="112"/>
      <c r="GIL70" s="112"/>
      <c r="GIM70" s="112"/>
      <c r="GIN70" s="112"/>
      <c r="GIO70" s="112"/>
      <c r="GIP70" s="112"/>
      <c r="GIQ70" s="112"/>
      <c r="GIR70" s="112"/>
      <c r="GIS70" s="112"/>
      <c r="GIT70" s="112"/>
      <c r="GIU70" s="112"/>
      <c r="GIV70" s="112"/>
      <c r="GIW70" s="112"/>
      <c r="GIX70" s="112"/>
      <c r="GIY70" s="112"/>
      <c r="GIZ70" s="112"/>
      <c r="GJA70" s="112"/>
      <c r="GJB70" s="112"/>
      <c r="GJC70" s="112"/>
      <c r="GJD70" s="112"/>
      <c r="GJE70" s="112"/>
      <c r="GJF70" s="112"/>
      <c r="GJG70" s="112"/>
      <c r="GJH70" s="112"/>
      <c r="GJI70" s="112"/>
      <c r="GJJ70" s="112"/>
      <c r="GJK70" s="112"/>
      <c r="GJL70" s="112"/>
      <c r="GJM70" s="112"/>
      <c r="GJN70" s="112"/>
      <c r="GJO70" s="112"/>
      <c r="GJP70" s="112"/>
      <c r="GJQ70" s="112"/>
      <c r="GJR70" s="112"/>
      <c r="GJS70" s="112"/>
      <c r="GJT70" s="112"/>
      <c r="GJU70" s="112"/>
      <c r="GJV70" s="112"/>
      <c r="GJW70" s="112"/>
      <c r="GJX70" s="112"/>
      <c r="GJY70" s="112"/>
      <c r="GJZ70" s="112"/>
      <c r="GKA70" s="112"/>
      <c r="GKB70" s="112"/>
      <c r="GKC70" s="112"/>
      <c r="GKD70" s="112"/>
      <c r="GKE70" s="112"/>
      <c r="GKF70" s="112"/>
      <c r="GKG70" s="112"/>
      <c r="GKH70" s="112"/>
      <c r="GKI70" s="112"/>
      <c r="GKJ70" s="112"/>
      <c r="GKK70" s="112"/>
      <c r="GKL70" s="112"/>
      <c r="GKM70" s="112"/>
      <c r="GKN70" s="112"/>
      <c r="GKO70" s="112"/>
      <c r="GKP70" s="112"/>
      <c r="GKQ70" s="112"/>
      <c r="GKR70" s="112"/>
      <c r="GKS70" s="112"/>
      <c r="GKT70" s="112"/>
      <c r="GKU70" s="112"/>
      <c r="GKV70" s="112"/>
      <c r="GKW70" s="112"/>
      <c r="GKX70" s="112"/>
      <c r="GKY70" s="112"/>
      <c r="GKZ70" s="112"/>
      <c r="GLA70" s="112"/>
      <c r="GLB70" s="112"/>
      <c r="GLC70" s="112"/>
      <c r="GLD70" s="112"/>
      <c r="GLE70" s="112"/>
      <c r="GLF70" s="112"/>
      <c r="GLG70" s="112"/>
      <c r="GLH70" s="112"/>
      <c r="GLI70" s="112"/>
      <c r="GLJ70" s="112"/>
      <c r="GLK70" s="112"/>
      <c r="GLL70" s="112"/>
      <c r="GLM70" s="112"/>
      <c r="GLN70" s="112"/>
      <c r="GLO70" s="112"/>
      <c r="GLP70" s="112"/>
      <c r="GLQ70" s="112"/>
      <c r="GLR70" s="112"/>
      <c r="GLS70" s="112"/>
      <c r="GLT70" s="112"/>
      <c r="GLU70" s="112"/>
      <c r="GLV70" s="112"/>
      <c r="GLW70" s="112"/>
      <c r="GLX70" s="112"/>
      <c r="GLY70" s="112"/>
      <c r="GLZ70" s="112"/>
      <c r="GMA70" s="112"/>
      <c r="GMB70" s="112"/>
      <c r="GMC70" s="112"/>
      <c r="GMD70" s="112"/>
      <c r="GME70" s="112"/>
      <c r="GMF70" s="112"/>
      <c r="GMG70" s="112"/>
      <c r="GMH70" s="112"/>
      <c r="GMI70" s="112"/>
      <c r="GMJ70" s="112"/>
      <c r="GMK70" s="112"/>
      <c r="GML70" s="112"/>
      <c r="GMM70" s="112"/>
      <c r="GMN70" s="112"/>
      <c r="GMO70" s="112"/>
      <c r="GMP70" s="112"/>
      <c r="GMQ70" s="112"/>
      <c r="GMR70" s="112"/>
      <c r="GMS70" s="112"/>
      <c r="GMT70" s="112"/>
      <c r="GMU70" s="112"/>
      <c r="GMV70" s="112"/>
      <c r="GMW70" s="112"/>
      <c r="GMX70" s="112"/>
      <c r="GMY70" s="112"/>
      <c r="GMZ70" s="112"/>
      <c r="GNA70" s="112"/>
      <c r="GNB70" s="112"/>
      <c r="GNC70" s="112"/>
      <c r="GND70" s="112"/>
      <c r="GNE70" s="112"/>
      <c r="GNF70" s="112"/>
      <c r="GNG70" s="112"/>
      <c r="GNH70" s="112"/>
      <c r="GNI70" s="112"/>
      <c r="GNJ70" s="112"/>
      <c r="GNK70" s="112"/>
      <c r="GNL70" s="112"/>
      <c r="GNM70" s="112"/>
      <c r="GNN70" s="112"/>
      <c r="GNO70" s="112"/>
      <c r="GNP70" s="112"/>
      <c r="GNQ70" s="112"/>
      <c r="GNR70" s="112"/>
      <c r="GNS70" s="112"/>
      <c r="GNT70" s="112"/>
      <c r="GNU70" s="112"/>
      <c r="GNV70" s="112"/>
      <c r="GNW70" s="112"/>
      <c r="GNX70" s="112"/>
      <c r="GNY70" s="112"/>
      <c r="GNZ70" s="112"/>
      <c r="GOA70" s="112"/>
      <c r="GOB70" s="112"/>
      <c r="GOC70" s="112"/>
      <c r="GOD70" s="112"/>
      <c r="GOE70" s="112"/>
      <c r="GOF70" s="112"/>
      <c r="GOG70" s="112"/>
      <c r="GOH70" s="112"/>
      <c r="GOI70" s="112"/>
      <c r="GOJ70" s="112"/>
      <c r="GOK70" s="112"/>
      <c r="GOL70" s="112"/>
      <c r="GOM70" s="112"/>
      <c r="GON70" s="112"/>
      <c r="GOO70" s="112"/>
      <c r="GOP70" s="112"/>
      <c r="GOQ70" s="112"/>
      <c r="GOR70" s="112"/>
      <c r="GOS70" s="112"/>
      <c r="GOT70" s="112"/>
      <c r="GOU70" s="112"/>
      <c r="GOV70" s="112"/>
      <c r="GOW70" s="112"/>
      <c r="GOX70" s="112"/>
      <c r="GOY70" s="112"/>
      <c r="GOZ70" s="112"/>
      <c r="GPA70" s="112"/>
      <c r="GPB70" s="112"/>
      <c r="GPC70" s="112"/>
      <c r="GPD70" s="112"/>
      <c r="GPE70" s="112"/>
      <c r="GPF70" s="112"/>
      <c r="GPG70" s="112"/>
      <c r="GPH70" s="112"/>
      <c r="GPI70" s="112"/>
      <c r="GPJ70" s="112"/>
      <c r="GPK70" s="112"/>
      <c r="GPL70" s="112"/>
      <c r="GPM70" s="112"/>
      <c r="GPN70" s="112"/>
      <c r="GPO70" s="112"/>
      <c r="GPP70" s="112"/>
      <c r="GPQ70" s="112"/>
      <c r="GPR70" s="112"/>
      <c r="GPS70" s="112"/>
      <c r="GPT70" s="112"/>
      <c r="GPU70" s="112"/>
      <c r="GPV70" s="112"/>
      <c r="GPW70" s="112"/>
      <c r="GPX70" s="112"/>
      <c r="GPY70" s="112"/>
      <c r="GPZ70" s="112"/>
      <c r="GQA70" s="112"/>
      <c r="GQB70" s="112"/>
      <c r="GQC70" s="112"/>
      <c r="GQD70" s="112"/>
      <c r="GQE70" s="112"/>
      <c r="GQF70" s="112"/>
      <c r="GQG70" s="112"/>
      <c r="GQH70" s="112"/>
      <c r="GQI70" s="112"/>
      <c r="GQJ70" s="112"/>
      <c r="GQK70" s="112"/>
      <c r="GQL70" s="112"/>
      <c r="GQM70" s="112"/>
      <c r="GQN70" s="112"/>
      <c r="GQO70" s="112"/>
      <c r="GQP70" s="112"/>
      <c r="GQQ70" s="112"/>
      <c r="GQR70" s="112"/>
      <c r="GQS70" s="112"/>
      <c r="GQT70" s="112"/>
      <c r="GQU70" s="112"/>
      <c r="GQV70" s="112"/>
      <c r="GQW70" s="112"/>
      <c r="GQX70" s="112"/>
      <c r="GQY70" s="112"/>
      <c r="GQZ70" s="112"/>
      <c r="GRA70" s="112"/>
      <c r="GRB70" s="112"/>
      <c r="GRC70" s="112"/>
      <c r="GRD70" s="112"/>
      <c r="GRE70" s="112"/>
      <c r="GRF70" s="112"/>
      <c r="GRG70" s="112"/>
      <c r="GRH70" s="112"/>
      <c r="GRI70" s="112"/>
      <c r="GRJ70" s="112"/>
      <c r="GRK70" s="112"/>
      <c r="GRL70" s="112"/>
      <c r="GRM70" s="112"/>
      <c r="GRN70" s="112"/>
      <c r="GRO70" s="112"/>
      <c r="GRP70" s="112"/>
      <c r="GRQ70" s="112"/>
      <c r="GRR70" s="112"/>
      <c r="GRS70" s="112"/>
      <c r="GRT70" s="112"/>
      <c r="GRU70" s="112"/>
      <c r="GRV70" s="112"/>
      <c r="GRW70" s="112"/>
      <c r="GRX70" s="112"/>
      <c r="GRY70" s="112"/>
      <c r="GRZ70" s="112"/>
      <c r="GSA70" s="112"/>
      <c r="GSB70" s="112"/>
      <c r="GSC70" s="112"/>
      <c r="GSD70" s="112"/>
      <c r="GSE70" s="112"/>
      <c r="GSF70" s="112"/>
      <c r="GSG70" s="112"/>
      <c r="GSH70" s="112"/>
      <c r="GSI70" s="112"/>
      <c r="GSJ70" s="112"/>
      <c r="GSK70" s="112"/>
      <c r="GSL70" s="112"/>
      <c r="GSM70" s="112"/>
      <c r="GSN70" s="112"/>
      <c r="GSO70" s="112"/>
      <c r="GSP70" s="112"/>
      <c r="GSQ70" s="112"/>
      <c r="GSR70" s="112"/>
      <c r="GSS70" s="112"/>
      <c r="GST70" s="112"/>
      <c r="GSU70" s="112"/>
      <c r="GSV70" s="112"/>
      <c r="GSW70" s="112"/>
      <c r="GSX70" s="112"/>
      <c r="GSY70" s="112"/>
      <c r="GSZ70" s="112"/>
      <c r="GTA70" s="112"/>
      <c r="GTB70" s="112"/>
      <c r="GTC70" s="112"/>
      <c r="GTD70" s="112"/>
      <c r="GTE70" s="112"/>
      <c r="GTF70" s="112"/>
      <c r="GTG70" s="112"/>
      <c r="GTH70" s="112"/>
      <c r="GTI70" s="112"/>
      <c r="GTJ70" s="112"/>
      <c r="GTK70" s="112"/>
      <c r="GTL70" s="112"/>
      <c r="GTM70" s="112"/>
      <c r="GTN70" s="112"/>
      <c r="GTO70" s="112"/>
      <c r="GTP70" s="112"/>
      <c r="GTQ70" s="112"/>
      <c r="GTR70" s="112"/>
      <c r="GTS70" s="112"/>
      <c r="GTT70" s="112"/>
      <c r="GTU70" s="112"/>
      <c r="GTV70" s="112"/>
      <c r="GTW70" s="112"/>
      <c r="GTX70" s="112"/>
      <c r="GTY70" s="112"/>
      <c r="GTZ70" s="112"/>
      <c r="GUA70" s="112"/>
      <c r="GUB70" s="112"/>
      <c r="GUC70" s="112"/>
      <c r="GUD70" s="112"/>
      <c r="GUE70" s="112"/>
      <c r="GUF70" s="112"/>
      <c r="GUG70" s="112"/>
      <c r="GUH70" s="112"/>
      <c r="GUI70" s="112"/>
      <c r="GUJ70" s="112"/>
      <c r="GUK70" s="112"/>
      <c r="GUL70" s="112"/>
      <c r="GUM70" s="112"/>
      <c r="GUN70" s="112"/>
      <c r="GUO70" s="112"/>
      <c r="GUP70" s="112"/>
      <c r="GUQ70" s="112"/>
      <c r="GUR70" s="112"/>
      <c r="GUS70" s="112"/>
      <c r="GUT70" s="112"/>
      <c r="GUU70" s="112"/>
      <c r="GUV70" s="112"/>
      <c r="GUW70" s="112"/>
      <c r="GUX70" s="112"/>
      <c r="GUY70" s="112"/>
      <c r="GUZ70" s="112"/>
      <c r="GVA70" s="112"/>
      <c r="GVB70" s="112"/>
      <c r="GVC70" s="112"/>
      <c r="GVD70" s="112"/>
      <c r="GVE70" s="112"/>
      <c r="GVF70" s="112"/>
      <c r="GVG70" s="112"/>
      <c r="GVH70" s="112"/>
      <c r="GVI70" s="112"/>
      <c r="GVJ70" s="112"/>
      <c r="GVK70" s="112"/>
      <c r="GVL70" s="112"/>
      <c r="GVM70" s="112"/>
      <c r="GVN70" s="112"/>
      <c r="GVO70" s="112"/>
      <c r="GVP70" s="112"/>
      <c r="GVQ70" s="112"/>
      <c r="GVR70" s="112"/>
      <c r="GVS70" s="112"/>
      <c r="GVT70" s="112"/>
      <c r="GVU70" s="112"/>
      <c r="GVV70" s="112"/>
      <c r="GVW70" s="112"/>
      <c r="GVX70" s="112"/>
      <c r="GVY70" s="112"/>
      <c r="GVZ70" s="112"/>
      <c r="GWA70" s="112"/>
      <c r="GWB70" s="112"/>
      <c r="GWC70" s="112"/>
      <c r="GWD70" s="112"/>
      <c r="GWE70" s="112"/>
      <c r="GWF70" s="112"/>
      <c r="GWG70" s="112"/>
      <c r="GWH70" s="112"/>
      <c r="GWI70" s="112"/>
      <c r="GWJ70" s="112"/>
      <c r="GWK70" s="112"/>
      <c r="GWL70" s="112"/>
      <c r="GWM70" s="112"/>
      <c r="GWN70" s="112"/>
      <c r="GWO70" s="112"/>
      <c r="GWP70" s="112"/>
      <c r="GWQ70" s="112"/>
      <c r="GWR70" s="112"/>
      <c r="GWS70" s="112"/>
      <c r="GWT70" s="112"/>
      <c r="GWU70" s="112"/>
      <c r="GWV70" s="112"/>
      <c r="GWW70" s="112"/>
      <c r="GWX70" s="112"/>
      <c r="GWY70" s="112"/>
      <c r="GWZ70" s="112"/>
      <c r="GXA70" s="112"/>
      <c r="GXB70" s="112"/>
      <c r="GXC70" s="112"/>
      <c r="GXD70" s="112"/>
      <c r="GXE70" s="112"/>
      <c r="GXF70" s="112"/>
      <c r="GXG70" s="112"/>
      <c r="GXH70" s="112"/>
      <c r="GXI70" s="112"/>
      <c r="GXJ70" s="112"/>
      <c r="GXK70" s="112"/>
      <c r="GXL70" s="112"/>
      <c r="GXM70" s="112"/>
      <c r="GXN70" s="112"/>
      <c r="GXO70" s="112"/>
      <c r="GXP70" s="112"/>
      <c r="GXQ70" s="112"/>
      <c r="GXR70" s="112"/>
      <c r="GXS70" s="112"/>
      <c r="GXT70" s="112"/>
      <c r="GXU70" s="112"/>
      <c r="GXV70" s="112"/>
      <c r="GXW70" s="112"/>
      <c r="GXX70" s="112"/>
      <c r="GXY70" s="112"/>
      <c r="GXZ70" s="112"/>
      <c r="GYA70" s="112"/>
      <c r="GYB70" s="112"/>
      <c r="GYC70" s="112"/>
      <c r="GYD70" s="112"/>
      <c r="GYE70" s="112"/>
      <c r="GYF70" s="112"/>
      <c r="GYG70" s="112"/>
      <c r="GYH70" s="112"/>
      <c r="GYI70" s="112"/>
      <c r="GYJ70" s="112"/>
      <c r="GYK70" s="112"/>
      <c r="GYL70" s="112"/>
      <c r="GYM70" s="112"/>
      <c r="GYN70" s="112"/>
      <c r="GYO70" s="112"/>
      <c r="GYP70" s="112"/>
      <c r="GYQ70" s="112"/>
      <c r="GYR70" s="112"/>
      <c r="GYS70" s="112"/>
      <c r="GYT70" s="112"/>
      <c r="GYU70" s="112"/>
      <c r="GYV70" s="112"/>
      <c r="GYW70" s="112"/>
      <c r="GYX70" s="112"/>
      <c r="GYY70" s="112"/>
      <c r="GYZ70" s="112"/>
      <c r="GZA70" s="112"/>
      <c r="GZB70" s="112"/>
      <c r="GZC70" s="112"/>
      <c r="GZD70" s="112"/>
      <c r="GZE70" s="112"/>
      <c r="GZF70" s="112"/>
      <c r="GZG70" s="112"/>
      <c r="GZH70" s="112"/>
      <c r="GZI70" s="112"/>
      <c r="GZJ70" s="112"/>
      <c r="GZK70" s="112"/>
      <c r="GZL70" s="112"/>
      <c r="GZM70" s="112"/>
      <c r="GZN70" s="112"/>
      <c r="GZO70" s="112"/>
      <c r="GZP70" s="112"/>
      <c r="GZQ70" s="112"/>
      <c r="GZR70" s="112"/>
      <c r="GZS70" s="112"/>
      <c r="GZT70" s="112"/>
      <c r="GZU70" s="112"/>
      <c r="GZV70" s="112"/>
      <c r="GZW70" s="112"/>
      <c r="GZX70" s="112"/>
      <c r="GZY70" s="112"/>
      <c r="GZZ70" s="112"/>
      <c r="HAA70" s="112"/>
      <c r="HAB70" s="112"/>
      <c r="HAC70" s="112"/>
      <c r="HAD70" s="112"/>
      <c r="HAE70" s="112"/>
      <c r="HAF70" s="112"/>
      <c r="HAG70" s="112"/>
      <c r="HAH70" s="112"/>
      <c r="HAI70" s="112"/>
      <c r="HAJ70" s="112"/>
      <c r="HAK70" s="112"/>
      <c r="HAL70" s="112"/>
      <c r="HAM70" s="112"/>
      <c r="HAN70" s="112"/>
      <c r="HAO70" s="112"/>
      <c r="HAP70" s="112"/>
      <c r="HAQ70" s="112"/>
      <c r="HAR70" s="112"/>
      <c r="HAS70" s="112"/>
      <c r="HAT70" s="112"/>
      <c r="HAU70" s="112"/>
      <c r="HAV70" s="112"/>
      <c r="HAW70" s="112"/>
      <c r="HAX70" s="112"/>
      <c r="HAY70" s="112"/>
      <c r="HAZ70" s="112"/>
      <c r="HBA70" s="112"/>
      <c r="HBB70" s="112"/>
      <c r="HBC70" s="112"/>
      <c r="HBD70" s="112"/>
      <c r="HBE70" s="112"/>
      <c r="HBF70" s="112"/>
      <c r="HBG70" s="112"/>
      <c r="HBH70" s="112"/>
      <c r="HBI70" s="112"/>
      <c r="HBJ70" s="112"/>
      <c r="HBK70" s="112"/>
      <c r="HBL70" s="112"/>
      <c r="HBM70" s="112"/>
      <c r="HBN70" s="112"/>
      <c r="HBO70" s="112"/>
      <c r="HBP70" s="112"/>
      <c r="HBQ70" s="112"/>
      <c r="HBR70" s="112"/>
      <c r="HBS70" s="112"/>
      <c r="HBT70" s="112"/>
      <c r="HBU70" s="112"/>
      <c r="HBV70" s="112"/>
      <c r="HBW70" s="112"/>
      <c r="HBX70" s="112"/>
      <c r="HBY70" s="112"/>
      <c r="HBZ70" s="112"/>
      <c r="HCA70" s="112"/>
      <c r="HCB70" s="112"/>
      <c r="HCC70" s="112"/>
      <c r="HCD70" s="112"/>
      <c r="HCE70" s="112"/>
      <c r="HCF70" s="112"/>
      <c r="HCG70" s="112"/>
      <c r="HCH70" s="112"/>
      <c r="HCI70" s="112"/>
      <c r="HCJ70" s="112"/>
      <c r="HCK70" s="112"/>
      <c r="HCL70" s="112"/>
      <c r="HCM70" s="112"/>
      <c r="HCN70" s="112"/>
      <c r="HCO70" s="112"/>
      <c r="HCP70" s="112"/>
      <c r="HCQ70" s="112"/>
      <c r="HCR70" s="112"/>
      <c r="HCS70" s="112"/>
      <c r="HCT70" s="112"/>
      <c r="HCU70" s="112"/>
      <c r="HCV70" s="112"/>
      <c r="HCW70" s="112"/>
      <c r="HCX70" s="112"/>
      <c r="HCY70" s="112"/>
      <c r="HCZ70" s="112"/>
      <c r="HDA70" s="112"/>
      <c r="HDB70" s="112"/>
      <c r="HDC70" s="112"/>
      <c r="HDD70" s="112"/>
      <c r="HDE70" s="112"/>
      <c r="HDF70" s="112"/>
      <c r="HDG70" s="112"/>
      <c r="HDH70" s="112"/>
      <c r="HDI70" s="112"/>
      <c r="HDJ70" s="112"/>
      <c r="HDK70" s="112"/>
      <c r="HDL70" s="112"/>
      <c r="HDM70" s="112"/>
      <c r="HDN70" s="112"/>
      <c r="HDO70" s="112"/>
      <c r="HDP70" s="112"/>
      <c r="HDQ70" s="112"/>
      <c r="HDR70" s="112"/>
      <c r="HDS70" s="112"/>
      <c r="HDT70" s="112"/>
      <c r="HDU70" s="112"/>
      <c r="HDV70" s="112"/>
      <c r="HDW70" s="112"/>
      <c r="HDX70" s="112"/>
      <c r="HDY70" s="112"/>
      <c r="HDZ70" s="112"/>
      <c r="HEA70" s="112"/>
      <c r="HEB70" s="112"/>
      <c r="HEC70" s="112"/>
      <c r="HED70" s="112"/>
      <c r="HEE70" s="112"/>
      <c r="HEF70" s="112"/>
      <c r="HEG70" s="112"/>
      <c r="HEH70" s="112"/>
      <c r="HEI70" s="112"/>
      <c r="HEJ70" s="112"/>
      <c r="HEK70" s="112"/>
      <c r="HEL70" s="112"/>
      <c r="HEM70" s="112"/>
      <c r="HEN70" s="112"/>
      <c r="HEO70" s="112"/>
      <c r="HEP70" s="112"/>
      <c r="HEQ70" s="112"/>
      <c r="HER70" s="112"/>
      <c r="HES70" s="112"/>
      <c r="HET70" s="112"/>
      <c r="HEU70" s="112"/>
      <c r="HEV70" s="112"/>
      <c r="HEW70" s="112"/>
      <c r="HEX70" s="112"/>
      <c r="HEY70" s="112"/>
      <c r="HEZ70" s="112"/>
      <c r="HFA70" s="112"/>
      <c r="HFB70" s="112"/>
      <c r="HFC70" s="112"/>
      <c r="HFD70" s="112"/>
      <c r="HFE70" s="112"/>
      <c r="HFF70" s="112"/>
      <c r="HFG70" s="112"/>
      <c r="HFH70" s="112"/>
      <c r="HFI70" s="112"/>
      <c r="HFJ70" s="112"/>
      <c r="HFK70" s="112"/>
      <c r="HFL70" s="112"/>
      <c r="HFM70" s="112"/>
      <c r="HFN70" s="112"/>
      <c r="HFO70" s="112"/>
      <c r="HFP70" s="112"/>
      <c r="HFQ70" s="112"/>
      <c r="HFR70" s="112"/>
      <c r="HFS70" s="112"/>
      <c r="HFT70" s="112"/>
      <c r="HFU70" s="112"/>
      <c r="HFV70" s="112"/>
      <c r="HFW70" s="112"/>
      <c r="HFX70" s="112"/>
      <c r="HFY70" s="112"/>
      <c r="HFZ70" s="112"/>
      <c r="HGA70" s="112"/>
      <c r="HGB70" s="112"/>
      <c r="HGC70" s="112"/>
      <c r="HGD70" s="112"/>
      <c r="HGE70" s="112"/>
      <c r="HGF70" s="112"/>
      <c r="HGG70" s="112"/>
      <c r="HGH70" s="112"/>
      <c r="HGI70" s="112"/>
      <c r="HGJ70" s="112"/>
      <c r="HGK70" s="112"/>
      <c r="HGL70" s="112"/>
      <c r="HGM70" s="112"/>
      <c r="HGN70" s="112"/>
      <c r="HGO70" s="112"/>
      <c r="HGP70" s="112"/>
      <c r="HGQ70" s="112"/>
      <c r="HGR70" s="112"/>
      <c r="HGS70" s="112"/>
      <c r="HGT70" s="112"/>
      <c r="HGU70" s="112"/>
      <c r="HGV70" s="112"/>
      <c r="HGW70" s="112"/>
      <c r="HGX70" s="112"/>
      <c r="HGY70" s="112"/>
      <c r="HGZ70" s="112"/>
      <c r="HHA70" s="112"/>
      <c r="HHB70" s="112"/>
      <c r="HHC70" s="112"/>
      <c r="HHD70" s="112"/>
      <c r="HHE70" s="112"/>
      <c r="HHF70" s="112"/>
      <c r="HHG70" s="112"/>
      <c r="HHH70" s="112"/>
      <c r="HHI70" s="112"/>
      <c r="HHJ70" s="112"/>
      <c r="HHK70" s="112"/>
      <c r="HHL70" s="112"/>
      <c r="HHM70" s="112"/>
      <c r="HHN70" s="112"/>
      <c r="HHO70" s="112"/>
      <c r="HHP70" s="112"/>
      <c r="HHQ70" s="112"/>
      <c r="HHR70" s="112"/>
      <c r="HHS70" s="112"/>
      <c r="HHT70" s="112"/>
      <c r="HHU70" s="112"/>
      <c r="HHV70" s="112"/>
      <c r="HHW70" s="112"/>
      <c r="HHX70" s="112"/>
      <c r="HHY70" s="112"/>
      <c r="HHZ70" s="112"/>
      <c r="HIA70" s="112"/>
      <c r="HIB70" s="112"/>
      <c r="HIC70" s="112"/>
      <c r="HID70" s="112"/>
      <c r="HIE70" s="112"/>
      <c r="HIF70" s="112"/>
      <c r="HIG70" s="112"/>
      <c r="HIH70" s="112"/>
      <c r="HII70" s="112"/>
      <c r="HIJ70" s="112"/>
      <c r="HIK70" s="112"/>
      <c r="HIL70" s="112"/>
      <c r="HIM70" s="112"/>
      <c r="HIN70" s="112"/>
      <c r="HIO70" s="112"/>
      <c r="HIP70" s="112"/>
      <c r="HIQ70" s="112"/>
      <c r="HIR70" s="112"/>
      <c r="HIS70" s="112"/>
      <c r="HIT70" s="112"/>
      <c r="HIU70" s="112"/>
      <c r="HIV70" s="112"/>
      <c r="HIW70" s="112"/>
      <c r="HIX70" s="112"/>
      <c r="HIY70" s="112"/>
      <c r="HIZ70" s="112"/>
      <c r="HJA70" s="112"/>
      <c r="HJB70" s="112"/>
      <c r="HJC70" s="112"/>
      <c r="HJD70" s="112"/>
      <c r="HJE70" s="112"/>
      <c r="HJF70" s="112"/>
      <c r="HJG70" s="112"/>
      <c r="HJH70" s="112"/>
      <c r="HJI70" s="112"/>
      <c r="HJJ70" s="112"/>
      <c r="HJK70" s="112"/>
      <c r="HJL70" s="112"/>
      <c r="HJM70" s="112"/>
      <c r="HJN70" s="112"/>
      <c r="HJO70" s="112"/>
      <c r="HJP70" s="112"/>
      <c r="HJQ70" s="112"/>
      <c r="HJR70" s="112"/>
      <c r="HJS70" s="112"/>
      <c r="HJT70" s="112"/>
      <c r="HJU70" s="112"/>
      <c r="HJV70" s="112"/>
      <c r="HJW70" s="112"/>
      <c r="HJX70" s="112"/>
      <c r="HJY70" s="112"/>
      <c r="HJZ70" s="112"/>
      <c r="HKA70" s="112"/>
      <c r="HKB70" s="112"/>
      <c r="HKC70" s="112"/>
      <c r="HKD70" s="112"/>
      <c r="HKE70" s="112"/>
      <c r="HKF70" s="112"/>
      <c r="HKG70" s="112"/>
      <c r="HKH70" s="112"/>
      <c r="HKI70" s="112"/>
      <c r="HKJ70" s="112"/>
      <c r="HKK70" s="112"/>
      <c r="HKL70" s="112"/>
      <c r="HKM70" s="112"/>
      <c r="HKN70" s="112"/>
      <c r="HKO70" s="112"/>
      <c r="HKP70" s="112"/>
      <c r="HKQ70" s="112"/>
      <c r="HKR70" s="112"/>
      <c r="HKS70" s="112"/>
      <c r="HKT70" s="112"/>
      <c r="HKU70" s="112"/>
      <c r="HKV70" s="112"/>
      <c r="HKW70" s="112"/>
      <c r="HKX70" s="112"/>
      <c r="HKY70" s="112"/>
      <c r="HKZ70" s="112"/>
      <c r="HLA70" s="112"/>
      <c r="HLB70" s="112"/>
      <c r="HLC70" s="112"/>
      <c r="HLD70" s="112"/>
      <c r="HLE70" s="112"/>
      <c r="HLF70" s="112"/>
      <c r="HLG70" s="112"/>
      <c r="HLH70" s="112"/>
      <c r="HLI70" s="112"/>
      <c r="HLJ70" s="112"/>
      <c r="HLK70" s="112"/>
      <c r="HLL70" s="112"/>
      <c r="HLM70" s="112"/>
      <c r="HLN70" s="112"/>
      <c r="HLO70" s="112"/>
      <c r="HLP70" s="112"/>
      <c r="HLQ70" s="112"/>
      <c r="HLR70" s="112"/>
      <c r="HLS70" s="112"/>
      <c r="HLT70" s="112"/>
      <c r="HLU70" s="112"/>
      <c r="HLV70" s="112"/>
      <c r="HLW70" s="112"/>
      <c r="HLX70" s="112"/>
      <c r="HLY70" s="112"/>
      <c r="HLZ70" s="112"/>
      <c r="HMA70" s="112"/>
      <c r="HMB70" s="112"/>
      <c r="HMC70" s="112"/>
      <c r="HMD70" s="112"/>
      <c r="HME70" s="112"/>
      <c r="HMF70" s="112"/>
      <c r="HMG70" s="112"/>
      <c r="HMH70" s="112"/>
      <c r="HMI70" s="112"/>
      <c r="HMJ70" s="112"/>
      <c r="HMK70" s="112"/>
      <c r="HML70" s="112"/>
      <c r="HMM70" s="112"/>
      <c r="HMN70" s="112"/>
      <c r="HMO70" s="112"/>
      <c r="HMP70" s="112"/>
      <c r="HMQ70" s="112"/>
      <c r="HMR70" s="112"/>
      <c r="HMS70" s="112"/>
      <c r="HMT70" s="112"/>
      <c r="HMU70" s="112"/>
      <c r="HMV70" s="112"/>
      <c r="HMW70" s="112"/>
      <c r="HMX70" s="112"/>
      <c r="HMY70" s="112"/>
      <c r="HMZ70" s="112"/>
      <c r="HNA70" s="112"/>
      <c r="HNB70" s="112"/>
      <c r="HNC70" s="112"/>
      <c r="HND70" s="112"/>
      <c r="HNE70" s="112"/>
      <c r="HNF70" s="112"/>
      <c r="HNG70" s="112"/>
      <c r="HNH70" s="112"/>
      <c r="HNI70" s="112"/>
      <c r="HNJ70" s="112"/>
      <c r="HNK70" s="112"/>
      <c r="HNL70" s="112"/>
      <c r="HNM70" s="112"/>
      <c r="HNN70" s="112"/>
      <c r="HNO70" s="112"/>
      <c r="HNP70" s="112"/>
      <c r="HNQ70" s="112"/>
      <c r="HNR70" s="112"/>
      <c r="HNS70" s="112"/>
      <c r="HNT70" s="112"/>
      <c r="HNU70" s="112"/>
      <c r="HNV70" s="112"/>
      <c r="HNW70" s="112"/>
      <c r="HNX70" s="112"/>
      <c r="HNY70" s="112"/>
      <c r="HNZ70" s="112"/>
      <c r="HOA70" s="112"/>
      <c r="HOB70" s="112"/>
      <c r="HOC70" s="112"/>
      <c r="HOD70" s="112"/>
      <c r="HOE70" s="112"/>
      <c r="HOF70" s="112"/>
      <c r="HOG70" s="112"/>
      <c r="HOH70" s="112"/>
      <c r="HOI70" s="112"/>
      <c r="HOJ70" s="112"/>
      <c r="HOK70" s="112"/>
      <c r="HOL70" s="112"/>
      <c r="HOM70" s="112"/>
      <c r="HON70" s="112"/>
      <c r="HOO70" s="112"/>
      <c r="HOP70" s="112"/>
      <c r="HOQ70" s="112"/>
      <c r="HOR70" s="112"/>
      <c r="HOS70" s="112"/>
      <c r="HOT70" s="112"/>
      <c r="HOU70" s="112"/>
      <c r="HOV70" s="112"/>
      <c r="HOW70" s="112"/>
      <c r="HOX70" s="112"/>
      <c r="HOY70" s="112"/>
      <c r="HOZ70" s="112"/>
      <c r="HPA70" s="112"/>
      <c r="HPB70" s="112"/>
      <c r="HPC70" s="112"/>
      <c r="HPD70" s="112"/>
      <c r="HPE70" s="112"/>
      <c r="HPF70" s="112"/>
      <c r="HPG70" s="112"/>
      <c r="HPH70" s="112"/>
      <c r="HPI70" s="112"/>
      <c r="HPJ70" s="112"/>
      <c r="HPK70" s="112"/>
      <c r="HPL70" s="112"/>
      <c r="HPM70" s="112"/>
      <c r="HPN70" s="112"/>
      <c r="HPO70" s="112"/>
      <c r="HPP70" s="112"/>
      <c r="HPQ70" s="112"/>
      <c r="HPR70" s="112"/>
      <c r="HPS70" s="112"/>
      <c r="HPT70" s="112"/>
      <c r="HPU70" s="112"/>
      <c r="HPV70" s="112"/>
      <c r="HPW70" s="112"/>
      <c r="HPX70" s="112"/>
      <c r="HPY70" s="112"/>
      <c r="HPZ70" s="112"/>
      <c r="HQA70" s="112"/>
      <c r="HQB70" s="112"/>
      <c r="HQC70" s="112"/>
      <c r="HQD70" s="112"/>
      <c r="HQE70" s="112"/>
      <c r="HQF70" s="112"/>
      <c r="HQG70" s="112"/>
      <c r="HQH70" s="112"/>
      <c r="HQI70" s="112"/>
      <c r="HQJ70" s="112"/>
      <c r="HQK70" s="112"/>
      <c r="HQL70" s="112"/>
      <c r="HQM70" s="112"/>
      <c r="HQN70" s="112"/>
      <c r="HQO70" s="112"/>
      <c r="HQP70" s="112"/>
      <c r="HQQ70" s="112"/>
      <c r="HQR70" s="112"/>
      <c r="HQS70" s="112"/>
      <c r="HQT70" s="112"/>
      <c r="HQU70" s="112"/>
      <c r="HQV70" s="112"/>
      <c r="HQW70" s="112"/>
      <c r="HQX70" s="112"/>
      <c r="HQY70" s="112"/>
      <c r="HQZ70" s="112"/>
      <c r="HRA70" s="112"/>
      <c r="HRB70" s="112"/>
      <c r="HRC70" s="112"/>
      <c r="HRD70" s="112"/>
      <c r="HRE70" s="112"/>
      <c r="HRF70" s="112"/>
      <c r="HRG70" s="112"/>
      <c r="HRH70" s="112"/>
      <c r="HRI70" s="112"/>
      <c r="HRJ70" s="112"/>
      <c r="HRK70" s="112"/>
      <c r="HRL70" s="112"/>
      <c r="HRM70" s="112"/>
      <c r="HRN70" s="112"/>
      <c r="HRO70" s="112"/>
      <c r="HRP70" s="112"/>
      <c r="HRQ70" s="112"/>
      <c r="HRR70" s="112"/>
      <c r="HRS70" s="112"/>
      <c r="HRT70" s="112"/>
      <c r="HRU70" s="112"/>
      <c r="HRV70" s="112"/>
      <c r="HRW70" s="112"/>
      <c r="HRX70" s="112"/>
      <c r="HRY70" s="112"/>
      <c r="HRZ70" s="112"/>
      <c r="HSA70" s="112"/>
      <c r="HSB70" s="112"/>
      <c r="HSC70" s="112"/>
      <c r="HSD70" s="112"/>
      <c r="HSE70" s="112"/>
      <c r="HSF70" s="112"/>
      <c r="HSG70" s="112"/>
      <c r="HSH70" s="112"/>
      <c r="HSI70" s="112"/>
      <c r="HSJ70" s="112"/>
      <c r="HSK70" s="112"/>
      <c r="HSL70" s="112"/>
      <c r="HSM70" s="112"/>
      <c r="HSN70" s="112"/>
      <c r="HSO70" s="112"/>
      <c r="HSP70" s="112"/>
      <c r="HSQ70" s="112"/>
      <c r="HSR70" s="112"/>
      <c r="HSS70" s="112"/>
      <c r="HST70" s="112"/>
      <c r="HSU70" s="112"/>
      <c r="HSV70" s="112"/>
      <c r="HSW70" s="112"/>
      <c r="HSX70" s="112"/>
      <c r="HSY70" s="112"/>
      <c r="HSZ70" s="112"/>
      <c r="HTA70" s="112"/>
      <c r="HTB70" s="112"/>
      <c r="HTC70" s="112"/>
      <c r="HTD70" s="112"/>
      <c r="HTE70" s="112"/>
      <c r="HTF70" s="112"/>
      <c r="HTG70" s="112"/>
      <c r="HTH70" s="112"/>
      <c r="HTI70" s="112"/>
      <c r="HTJ70" s="112"/>
      <c r="HTK70" s="112"/>
      <c r="HTL70" s="112"/>
      <c r="HTM70" s="112"/>
      <c r="HTN70" s="112"/>
    </row>
    <row r="71" spans="1:5942" ht="9.9499999999999993" hidden="1" customHeight="1" x14ac:dyDescent="0.25">
      <c r="A71" s="108" t="s">
        <v>253</v>
      </c>
      <c r="B71" s="465">
        <f>2+1</f>
        <v>3</v>
      </c>
      <c r="C71" s="381"/>
      <c r="D71" s="339">
        <f t="shared" si="41"/>
        <v>3</v>
      </c>
      <c r="E71" s="472">
        <v>1</v>
      </c>
      <c r="F71" s="381"/>
      <c r="G71" s="339">
        <f t="shared" si="42"/>
        <v>1</v>
      </c>
      <c r="H71" s="377">
        <f>E71/B71</f>
        <v>0.33333333333333331</v>
      </c>
      <c r="I71" s="377" t="e">
        <f t="shared" si="140"/>
        <v>#DIV/0!</v>
      </c>
      <c r="J71" s="377">
        <f t="shared" si="141"/>
        <v>0.33333333333333331</v>
      </c>
      <c r="K71" s="475">
        <f>5+1</f>
        <v>6</v>
      </c>
      <c r="L71" s="381"/>
      <c r="M71" s="339">
        <f t="shared" si="239"/>
        <v>6</v>
      </c>
      <c r="N71" s="475">
        <v>1</v>
      </c>
      <c r="O71" s="381"/>
      <c r="P71" s="339">
        <f t="shared" si="240"/>
        <v>1</v>
      </c>
      <c r="Q71" s="377">
        <f t="shared" si="142"/>
        <v>0.16666666666666666</v>
      </c>
      <c r="R71" s="377" t="e">
        <f t="shared" si="143"/>
        <v>#DIV/0!</v>
      </c>
      <c r="S71" s="377">
        <f t="shared" si="144"/>
        <v>0.16666666666666666</v>
      </c>
      <c r="T71" s="381"/>
      <c r="U71" s="381"/>
      <c r="V71" s="339">
        <f t="shared" si="241"/>
        <v>0</v>
      </c>
      <c r="W71" s="381"/>
      <c r="X71" s="381"/>
      <c r="Y71" s="339">
        <f t="shared" si="242"/>
        <v>0</v>
      </c>
      <c r="Z71" s="377" t="e">
        <f t="shared" si="145"/>
        <v>#DIV/0!</v>
      </c>
      <c r="AA71" s="377" t="e">
        <f t="shared" si="146"/>
        <v>#DIV/0!</v>
      </c>
      <c r="AB71" s="377" t="e">
        <f t="shared" si="147"/>
        <v>#DIV/0!</v>
      </c>
      <c r="AC71" s="381"/>
      <c r="AD71" s="381"/>
      <c r="AE71" s="339">
        <f t="shared" si="243"/>
        <v>0</v>
      </c>
      <c r="AF71" s="381"/>
      <c r="AG71" s="381"/>
      <c r="AH71" s="339">
        <f t="shared" si="244"/>
        <v>0</v>
      </c>
      <c r="AI71" s="377" t="e">
        <f t="shared" si="150"/>
        <v>#DIV/0!</v>
      </c>
      <c r="AJ71" s="377" t="e">
        <f t="shared" si="151"/>
        <v>#DIV/0!</v>
      </c>
      <c r="AK71" s="377" t="e">
        <f t="shared" si="152"/>
        <v>#DIV/0!</v>
      </c>
      <c r="AL71" s="339">
        <f t="shared" si="175"/>
        <v>9</v>
      </c>
      <c r="AM71" s="339">
        <f t="shared" si="175"/>
        <v>0</v>
      </c>
      <c r="AN71" s="339">
        <f t="shared" si="45"/>
        <v>9</v>
      </c>
      <c r="AO71" s="339">
        <f t="shared" ref="AO71" si="254">SUM(E71,N71,W71,AF71)</f>
        <v>2</v>
      </c>
      <c r="AP71" s="339">
        <f t="shared" ref="AP71" si="255">SUM(F71,O71,X71,AG71)</f>
        <v>0</v>
      </c>
      <c r="AQ71" s="339">
        <f t="shared" si="245"/>
        <v>2</v>
      </c>
      <c r="AR71" s="377">
        <f>AO71/AL71</f>
        <v>0.22222222222222221</v>
      </c>
      <c r="AS71" s="377" t="e">
        <f t="shared" si="246"/>
        <v>#DIV/0!</v>
      </c>
      <c r="AT71" s="377">
        <f t="shared" si="247"/>
        <v>0.22222222222222221</v>
      </c>
      <c r="AU71" s="49"/>
    </row>
    <row r="72" spans="1:5942" ht="9.9499999999999993" hidden="1" customHeight="1" x14ac:dyDescent="0.25">
      <c r="A72" s="110" t="s">
        <v>50</v>
      </c>
      <c r="B72" s="75">
        <v>4</v>
      </c>
      <c r="C72" s="340"/>
      <c r="D72" s="339">
        <f t="shared" si="41"/>
        <v>4</v>
      </c>
      <c r="E72" s="340"/>
      <c r="F72" s="340"/>
      <c r="G72" s="339">
        <f t="shared" si="42"/>
        <v>0</v>
      </c>
      <c r="H72" s="251">
        <f>E72/B72</f>
        <v>0</v>
      </c>
      <c r="I72" s="251" t="e">
        <f t="shared" si="140"/>
        <v>#DIV/0!</v>
      </c>
      <c r="J72" s="251">
        <f t="shared" si="141"/>
        <v>0</v>
      </c>
      <c r="K72" s="340">
        <v>1</v>
      </c>
      <c r="L72" s="340"/>
      <c r="M72" s="339">
        <f t="shared" si="239"/>
        <v>1</v>
      </c>
      <c r="N72" s="340"/>
      <c r="O72" s="340"/>
      <c r="P72" s="339">
        <f t="shared" si="240"/>
        <v>0</v>
      </c>
      <c r="Q72" s="251">
        <f t="shared" si="142"/>
        <v>0</v>
      </c>
      <c r="R72" s="251" t="e">
        <f t="shared" si="143"/>
        <v>#DIV/0!</v>
      </c>
      <c r="S72" s="251">
        <f t="shared" si="144"/>
        <v>0</v>
      </c>
      <c r="T72" s="340"/>
      <c r="U72" s="340"/>
      <c r="V72" s="339">
        <f t="shared" si="241"/>
        <v>0</v>
      </c>
      <c r="W72" s="340"/>
      <c r="X72" s="340"/>
      <c r="Y72" s="339">
        <f t="shared" si="242"/>
        <v>0</v>
      </c>
      <c r="Z72" s="251" t="e">
        <f t="shared" si="145"/>
        <v>#DIV/0!</v>
      </c>
      <c r="AA72" s="251" t="e">
        <f t="shared" si="146"/>
        <v>#DIV/0!</v>
      </c>
      <c r="AB72" s="251" t="e">
        <f t="shared" si="147"/>
        <v>#DIV/0!</v>
      </c>
      <c r="AC72" s="340"/>
      <c r="AD72" s="340"/>
      <c r="AE72" s="339">
        <f t="shared" si="243"/>
        <v>0</v>
      </c>
      <c r="AF72" s="340"/>
      <c r="AG72" s="340"/>
      <c r="AH72" s="339">
        <f t="shared" si="244"/>
        <v>0</v>
      </c>
      <c r="AI72" s="251" t="e">
        <f t="shared" si="150"/>
        <v>#DIV/0!</v>
      </c>
      <c r="AJ72" s="251" t="e">
        <f t="shared" si="151"/>
        <v>#DIV/0!</v>
      </c>
      <c r="AK72" s="251" t="e">
        <f t="shared" si="152"/>
        <v>#DIV/0!</v>
      </c>
      <c r="AL72" s="339">
        <f t="shared" ref="AL72:AL81" si="256">SUM(B72,K72,T72,AC72)</f>
        <v>5</v>
      </c>
      <c r="AM72" s="339">
        <f t="shared" ref="AM72:AM81" si="257">SUM(C72,L72,U72,AD72)</f>
        <v>0</v>
      </c>
      <c r="AN72" s="339">
        <f t="shared" ref="AN72:AN81" si="258">SUM(AL72:AM72)</f>
        <v>5</v>
      </c>
      <c r="AO72" s="339">
        <f t="shared" ref="AO72:AO81" si="259">SUM(E72,N72,W72,AF72)</f>
        <v>0</v>
      </c>
      <c r="AP72" s="339">
        <f t="shared" ref="AP72:AP81" si="260">SUM(F72,O72,X72,AG72)</f>
        <v>0</v>
      </c>
      <c r="AQ72" s="339">
        <f t="shared" ref="AQ72:AQ81" si="261">SUM(AO72:AP72)</f>
        <v>0</v>
      </c>
      <c r="AR72" s="251">
        <f>AO72/AL72</f>
        <v>0</v>
      </c>
      <c r="AS72" s="251" t="e">
        <f t="shared" si="246"/>
        <v>#DIV/0!</v>
      </c>
      <c r="AT72" s="251">
        <f t="shared" si="247"/>
        <v>0</v>
      </c>
      <c r="AU72" s="49"/>
    </row>
    <row r="73" spans="1:5942" ht="9.9499999999999993" hidden="1" customHeight="1" x14ac:dyDescent="0.25">
      <c r="A73" s="106" t="s">
        <v>272</v>
      </c>
      <c r="B73" s="75">
        <v>1</v>
      </c>
      <c r="C73" s="339"/>
      <c r="D73" s="339">
        <f t="shared" si="41"/>
        <v>1</v>
      </c>
      <c r="E73" s="339"/>
      <c r="F73" s="339"/>
      <c r="G73" s="339">
        <f t="shared" si="42"/>
        <v>0</v>
      </c>
      <c r="H73" s="251">
        <f t="shared" ref="H73:H86" si="262">E73/B73</f>
        <v>0</v>
      </c>
      <c r="I73" s="251" t="e">
        <f t="shared" si="140"/>
        <v>#DIV/0!</v>
      </c>
      <c r="J73" s="251">
        <f t="shared" si="141"/>
        <v>0</v>
      </c>
      <c r="K73" s="339">
        <v>1.5</v>
      </c>
      <c r="L73" s="339"/>
      <c r="M73" s="339">
        <f t="shared" si="239"/>
        <v>1.5</v>
      </c>
      <c r="N73" s="339"/>
      <c r="O73" s="339"/>
      <c r="P73" s="339">
        <f t="shared" si="240"/>
        <v>0</v>
      </c>
      <c r="Q73" s="251">
        <f t="shared" si="142"/>
        <v>0</v>
      </c>
      <c r="R73" s="251" t="e">
        <f t="shared" si="143"/>
        <v>#DIV/0!</v>
      </c>
      <c r="S73" s="251">
        <f t="shared" si="144"/>
        <v>0</v>
      </c>
      <c r="T73" s="339"/>
      <c r="U73" s="339"/>
      <c r="V73" s="339">
        <f t="shared" si="241"/>
        <v>0</v>
      </c>
      <c r="W73" s="339"/>
      <c r="X73" s="339"/>
      <c r="Y73" s="339">
        <f t="shared" si="242"/>
        <v>0</v>
      </c>
      <c r="Z73" s="251" t="e">
        <f t="shared" si="145"/>
        <v>#DIV/0!</v>
      </c>
      <c r="AA73" s="251" t="e">
        <f t="shared" si="146"/>
        <v>#DIV/0!</v>
      </c>
      <c r="AB73" s="251" t="e">
        <f t="shared" si="147"/>
        <v>#DIV/0!</v>
      </c>
      <c r="AC73" s="339"/>
      <c r="AD73" s="339"/>
      <c r="AE73" s="339">
        <f t="shared" si="243"/>
        <v>0</v>
      </c>
      <c r="AF73" s="339"/>
      <c r="AG73" s="339"/>
      <c r="AH73" s="339">
        <f t="shared" si="244"/>
        <v>0</v>
      </c>
      <c r="AI73" s="251" t="e">
        <f t="shared" si="150"/>
        <v>#DIV/0!</v>
      </c>
      <c r="AJ73" s="251" t="e">
        <f t="shared" si="151"/>
        <v>#DIV/0!</v>
      </c>
      <c r="AK73" s="251" t="e">
        <f t="shared" si="152"/>
        <v>#DIV/0!</v>
      </c>
      <c r="AL73" s="339">
        <f t="shared" si="256"/>
        <v>2.5</v>
      </c>
      <c r="AM73" s="339">
        <f t="shared" si="257"/>
        <v>0</v>
      </c>
      <c r="AN73" s="339">
        <f t="shared" si="258"/>
        <v>2.5</v>
      </c>
      <c r="AO73" s="339">
        <f t="shared" si="259"/>
        <v>0</v>
      </c>
      <c r="AP73" s="339">
        <f t="shared" si="260"/>
        <v>0</v>
      </c>
      <c r="AQ73" s="339">
        <f t="shared" si="261"/>
        <v>0</v>
      </c>
      <c r="AR73" s="251">
        <f t="shared" ref="AR73:AR86" si="263">AO73/AL73</f>
        <v>0</v>
      </c>
      <c r="AS73" s="251" t="e">
        <f t="shared" si="246"/>
        <v>#DIV/0!</v>
      </c>
      <c r="AT73" s="251">
        <f t="shared" si="247"/>
        <v>0</v>
      </c>
      <c r="AU73" s="49"/>
    </row>
    <row r="74" spans="1:5942" ht="9.9499999999999993" hidden="1" customHeight="1" x14ac:dyDescent="0.25">
      <c r="A74" s="110" t="s">
        <v>65</v>
      </c>
      <c r="B74" s="75">
        <v>4</v>
      </c>
      <c r="C74" s="339"/>
      <c r="D74" s="339">
        <f t="shared" si="41"/>
        <v>4</v>
      </c>
      <c r="E74" s="339"/>
      <c r="F74" s="339"/>
      <c r="G74" s="339">
        <f t="shared" si="42"/>
        <v>0</v>
      </c>
      <c r="H74" s="251">
        <f t="shared" si="262"/>
        <v>0</v>
      </c>
      <c r="I74" s="251" t="e">
        <f t="shared" si="140"/>
        <v>#DIV/0!</v>
      </c>
      <c r="J74" s="251">
        <f t="shared" si="141"/>
        <v>0</v>
      </c>
      <c r="K74" s="339"/>
      <c r="L74" s="339"/>
      <c r="M74" s="339">
        <f t="shared" si="239"/>
        <v>0</v>
      </c>
      <c r="N74" s="339"/>
      <c r="O74" s="339"/>
      <c r="P74" s="339">
        <f t="shared" si="240"/>
        <v>0</v>
      </c>
      <c r="Q74" s="251" t="e">
        <f t="shared" si="142"/>
        <v>#DIV/0!</v>
      </c>
      <c r="R74" s="251" t="e">
        <f t="shared" si="143"/>
        <v>#DIV/0!</v>
      </c>
      <c r="S74" s="251" t="e">
        <f t="shared" si="144"/>
        <v>#DIV/0!</v>
      </c>
      <c r="T74" s="339"/>
      <c r="U74" s="339"/>
      <c r="V74" s="339">
        <f t="shared" si="241"/>
        <v>0</v>
      </c>
      <c r="W74" s="339"/>
      <c r="X74" s="339"/>
      <c r="Y74" s="339">
        <f t="shared" si="242"/>
        <v>0</v>
      </c>
      <c r="Z74" s="251" t="e">
        <f t="shared" si="145"/>
        <v>#DIV/0!</v>
      </c>
      <c r="AA74" s="251" t="e">
        <f t="shared" si="146"/>
        <v>#DIV/0!</v>
      </c>
      <c r="AB74" s="251" t="e">
        <f t="shared" si="147"/>
        <v>#DIV/0!</v>
      </c>
      <c r="AC74" s="339"/>
      <c r="AD74" s="339"/>
      <c r="AE74" s="339">
        <f t="shared" si="243"/>
        <v>0</v>
      </c>
      <c r="AF74" s="339"/>
      <c r="AG74" s="339"/>
      <c r="AH74" s="339">
        <f t="shared" si="244"/>
        <v>0</v>
      </c>
      <c r="AI74" s="251" t="e">
        <f t="shared" si="150"/>
        <v>#DIV/0!</v>
      </c>
      <c r="AJ74" s="251" t="e">
        <f t="shared" si="151"/>
        <v>#DIV/0!</v>
      </c>
      <c r="AK74" s="251" t="e">
        <f t="shared" si="152"/>
        <v>#DIV/0!</v>
      </c>
      <c r="AL74" s="339">
        <f t="shared" si="256"/>
        <v>4</v>
      </c>
      <c r="AM74" s="339">
        <f t="shared" si="257"/>
        <v>0</v>
      </c>
      <c r="AN74" s="339">
        <f t="shared" si="258"/>
        <v>4</v>
      </c>
      <c r="AO74" s="339">
        <f t="shared" si="259"/>
        <v>0</v>
      </c>
      <c r="AP74" s="339">
        <f t="shared" si="260"/>
        <v>0</v>
      </c>
      <c r="AQ74" s="339">
        <f t="shared" si="261"/>
        <v>0</v>
      </c>
      <c r="AR74" s="251">
        <f t="shared" si="263"/>
        <v>0</v>
      </c>
      <c r="AS74" s="251" t="e">
        <f t="shared" si="246"/>
        <v>#DIV/0!</v>
      </c>
      <c r="AT74" s="251">
        <f t="shared" si="247"/>
        <v>0</v>
      </c>
      <c r="AU74" s="49"/>
    </row>
    <row r="75" spans="1:5942" ht="9.9499999999999993" hidden="1" customHeight="1" x14ac:dyDescent="0.25">
      <c r="A75" s="110" t="s">
        <v>258</v>
      </c>
      <c r="B75" s="318">
        <v>4</v>
      </c>
      <c r="C75" s="339"/>
      <c r="D75" s="339">
        <f t="shared" ref="D75:D137" si="264">SUM(B75:C75)</f>
        <v>4</v>
      </c>
      <c r="E75" s="339"/>
      <c r="F75" s="339"/>
      <c r="G75" s="339">
        <f t="shared" ref="G75:G137" si="265">SUM(E75:F75)</f>
        <v>0</v>
      </c>
      <c r="H75" s="251">
        <f t="shared" si="262"/>
        <v>0</v>
      </c>
      <c r="I75" s="251" t="e">
        <f t="shared" si="140"/>
        <v>#DIV/0!</v>
      </c>
      <c r="J75" s="251">
        <f t="shared" si="141"/>
        <v>0</v>
      </c>
      <c r="K75" s="339"/>
      <c r="L75" s="339"/>
      <c r="M75" s="339">
        <f t="shared" si="239"/>
        <v>0</v>
      </c>
      <c r="N75" s="339"/>
      <c r="O75" s="339"/>
      <c r="P75" s="339">
        <f t="shared" si="240"/>
        <v>0</v>
      </c>
      <c r="Q75" s="251" t="e">
        <f t="shared" si="142"/>
        <v>#DIV/0!</v>
      </c>
      <c r="R75" s="251" t="e">
        <f t="shared" si="143"/>
        <v>#DIV/0!</v>
      </c>
      <c r="S75" s="251" t="e">
        <f t="shared" si="144"/>
        <v>#DIV/0!</v>
      </c>
      <c r="T75" s="339"/>
      <c r="U75" s="339"/>
      <c r="V75" s="339">
        <f t="shared" si="241"/>
        <v>0</v>
      </c>
      <c r="W75" s="339"/>
      <c r="X75" s="339"/>
      <c r="Y75" s="339">
        <f t="shared" si="242"/>
        <v>0</v>
      </c>
      <c r="Z75" s="251" t="e">
        <f t="shared" si="145"/>
        <v>#DIV/0!</v>
      </c>
      <c r="AA75" s="251" t="e">
        <f t="shared" si="146"/>
        <v>#DIV/0!</v>
      </c>
      <c r="AB75" s="251" t="e">
        <f t="shared" si="147"/>
        <v>#DIV/0!</v>
      </c>
      <c r="AC75" s="339"/>
      <c r="AD75" s="339"/>
      <c r="AE75" s="339">
        <f t="shared" si="243"/>
        <v>0</v>
      </c>
      <c r="AF75" s="339"/>
      <c r="AG75" s="339"/>
      <c r="AH75" s="339">
        <f t="shared" si="244"/>
        <v>0</v>
      </c>
      <c r="AI75" s="251" t="e">
        <f t="shared" si="150"/>
        <v>#DIV/0!</v>
      </c>
      <c r="AJ75" s="251" t="e">
        <f t="shared" si="151"/>
        <v>#DIV/0!</v>
      </c>
      <c r="AK75" s="251" t="e">
        <f t="shared" si="152"/>
        <v>#DIV/0!</v>
      </c>
      <c r="AL75" s="339">
        <f t="shared" si="256"/>
        <v>4</v>
      </c>
      <c r="AM75" s="339">
        <f t="shared" si="257"/>
        <v>0</v>
      </c>
      <c r="AN75" s="339">
        <f t="shared" si="258"/>
        <v>4</v>
      </c>
      <c r="AO75" s="339">
        <f t="shared" si="259"/>
        <v>0</v>
      </c>
      <c r="AP75" s="339">
        <f t="shared" si="260"/>
        <v>0</v>
      </c>
      <c r="AQ75" s="339">
        <f t="shared" si="261"/>
        <v>0</v>
      </c>
      <c r="AR75" s="251">
        <f t="shared" si="263"/>
        <v>0</v>
      </c>
      <c r="AS75" s="251" t="e">
        <f t="shared" si="246"/>
        <v>#DIV/0!</v>
      </c>
      <c r="AT75" s="251">
        <f t="shared" si="247"/>
        <v>0</v>
      </c>
      <c r="AU75" s="49"/>
    </row>
    <row r="76" spans="1:5942" ht="9.9499999999999993" hidden="1" customHeight="1" x14ac:dyDescent="0.25">
      <c r="A76" s="110" t="s">
        <v>104</v>
      </c>
      <c r="B76" s="71"/>
      <c r="C76" s="339"/>
      <c r="D76" s="339">
        <f t="shared" si="264"/>
        <v>0</v>
      </c>
      <c r="E76" s="339"/>
      <c r="F76" s="339"/>
      <c r="G76" s="339">
        <f t="shared" si="265"/>
        <v>0</v>
      </c>
      <c r="H76" s="251" t="e">
        <f t="shared" si="262"/>
        <v>#DIV/0!</v>
      </c>
      <c r="I76" s="251" t="e">
        <f t="shared" si="140"/>
        <v>#DIV/0!</v>
      </c>
      <c r="J76" s="251" t="e">
        <f t="shared" si="141"/>
        <v>#DIV/0!</v>
      </c>
      <c r="K76" s="339">
        <v>7</v>
      </c>
      <c r="L76" s="339"/>
      <c r="M76" s="339">
        <f t="shared" si="239"/>
        <v>7</v>
      </c>
      <c r="N76" s="339"/>
      <c r="O76" s="339"/>
      <c r="P76" s="339">
        <f t="shared" si="240"/>
        <v>0</v>
      </c>
      <c r="Q76" s="251">
        <f t="shared" si="142"/>
        <v>0</v>
      </c>
      <c r="R76" s="251" t="e">
        <f t="shared" si="143"/>
        <v>#DIV/0!</v>
      </c>
      <c r="S76" s="251">
        <f t="shared" si="144"/>
        <v>0</v>
      </c>
      <c r="T76" s="339"/>
      <c r="U76" s="339"/>
      <c r="V76" s="339">
        <f t="shared" si="241"/>
        <v>0</v>
      </c>
      <c r="W76" s="339"/>
      <c r="X76" s="339"/>
      <c r="Y76" s="339">
        <f t="shared" si="242"/>
        <v>0</v>
      </c>
      <c r="Z76" s="251" t="e">
        <f t="shared" si="145"/>
        <v>#DIV/0!</v>
      </c>
      <c r="AA76" s="251" t="e">
        <f t="shared" si="146"/>
        <v>#DIV/0!</v>
      </c>
      <c r="AB76" s="251" t="e">
        <f t="shared" si="147"/>
        <v>#DIV/0!</v>
      </c>
      <c r="AC76" s="339"/>
      <c r="AD76" s="339"/>
      <c r="AE76" s="339">
        <f t="shared" si="243"/>
        <v>0</v>
      </c>
      <c r="AF76" s="339"/>
      <c r="AG76" s="339"/>
      <c r="AH76" s="339">
        <f t="shared" si="244"/>
        <v>0</v>
      </c>
      <c r="AI76" s="251" t="e">
        <f t="shared" si="150"/>
        <v>#DIV/0!</v>
      </c>
      <c r="AJ76" s="251" t="e">
        <f t="shared" si="151"/>
        <v>#DIV/0!</v>
      </c>
      <c r="AK76" s="251" t="e">
        <f t="shared" si="152"/>
        <v>#DIV/0!</v>
      </c>
      <c r="AL76" s="339">
        <f t="shared" si="256"/>
        <v>7</v>
      </c>
      <c r="AM76" s="339">
        <f t="shared" si="257"/>
        <v>0</v>
      </c>
      <c r="AN76" s="339">
        <f t="shared" si="258"/>
        <v>7</v>
      </c>
      <c r="AO76" s="339">
        <f t="shared" si="259"/>
        <v>0</v>
      </c>
      <c r="AP76" s="339">
        <f t="shared" si="260"/>
        <v>0</v>
      </c>
      <c r="AQ76" s="339">
        <f t="shared" si="261"/>
        <v>0</v>
      </c>
      <c r="AR76" s="251">
        <f t="shared" si="263"/>
        <v>0</v>
      </c>
      <c r="AS76" s="251" t="e">
        <f t="shared" si="246"/>
        <v>#DIV/0!</v>
      </c>
      <c r="AT76" s="251">
        <f t="shared" si="247"/>
        <v>0</v>
      </c>
      <c r="AU76" s="49"/>
    </row>
    <row r="77" spans="1:5942" ht="9.9499999999999993" hidden="1" customHeight="1" x14ac:dyDescent="0.25">
      <c r="A77" s="355" t="s">
        <v>254</v>
      </c>
      <c r="B77" s="75">
        <v>12</v>
      </c>
      <c r="C77" s="340"/>
      <c r="D77" s="339">
        <f t="shared" si="264"/>
        <v>12</v>
      </c>
      <c r="E77" s="339">
        <v>1</v>
      </c>
      <c r="F77" s="340"/>
      <c r="G77" s="339">
        <f t="shared" si="265"/>
        <v>1</v>
      </c>
      <c r="H77" s="251">
        <f t="shared" si="262"/>
        <v>8.3333333333333329E-2</v>
      </c>
      <c r="I77" s="251" t="e">
        <f t="shared" si="140"/>
        <v>#DIV/0!</v>
      </c>
      <c r="J77" s="251">
        <f t="shared" si="141"/>
        <v>8.3333333333333329E-2</v>
      </c>
      <c r="K77" s="340">
        <v>9</v>
      </c>
      <c r="L77" s="340"/>
      <c r="M77" s="339">
        <f t="shared" si="239"/>
        <v>9</v>
      </c>
      <c r="N77" s="340"/>
      <c r="O77" s="340"/>
      <c r="P77" s="339">
        <f t="shared" si="240"/>
        <v>0</v>
      </c>
      <c r="Q77" s="251">
        <f t="shared" si="142"/>
        <v>0</v>
      </c>
      <c r="R77" s="251" t="e">
        <f t="shared" si="143"/>
        <v>#DIV/0!</v>
      </c>
      <c r="S77" s="251">
        <f t="shared" si="144"/>
        <v>0</v>
      </c>
      <c r="T77" s="340"/>
      <c r="U77" s="340"/>
      <c r="V77" s="339">
        <f t="shared" si="241"/>
        <v>0</v>
      </c>
      <c r="W77" s="340"/>
      <c r="X77" s="340"/>
      <c r="Y77" s="339">
        <f t="shared" si="242"/>
        <v>0</v>
      </c>
      <c r="Z77" s="251" t="e">
        <f t="shared" si="145"/>
        <v>#DIV/0!</v>
      </c>
      <c r="AA77" s="251" t="e">
        <f t="shared" si="146"/>
        <v>#DIV/0!</v>
      </c>
      <c r="AB77" s="251" t="e">
        <f t="shared" si="147"/>
        <v>#DIV/0!</v>
      </c>
      <c r="AC77" s="340"/>
      <c r="AD77" s="340"/>
      <c r="AE77" s="339">
        <f t="shared" si="243"/>
        <v>0</v>
      </c>
      <c r="AF77" s="340"/>
      <c r="AG77" s="340"/>
      <c r="AH77" s="339">
        <f t="shared" si="244"/>
        <v>0</v>
      </c>
      <c r="AI77" s="251" t="e">
        <f t="shared" si="150"/>
        <v>#DIV/0!</v>
      </c>
      <c r="AJ77" s="251" t="e">
        <f t="shared" si="151"/>
        <v>#DIV/0!</v>
      </c>
      <c r="AK77" s="251" t="e">
        <f t="shared" si="152"/>
        <v>#DIV/0!</v>
      </c>
      <c r="AL77" s="339">
        <f t="shared" si="256"/>
        <v>21</v>
      </c>
      <c r="AM77" s="339">
        <f t="shared" si="257"/>
        <v>0</v>
      </c>
      <c r="AN77" s="339">
        <f t="shared" si="258"/>
        <v>21</v>
      </c>
      <c r="AO77" s="339">
        <f t="shared" si="259"/>
        <v>1</v>
      </c>
      <c r="AP77" s="339">
        <f t="shared" si="260"/>
        <v>0</v>
      </c>
      <c r="AQ77" s="339">
        <f t="shared" si="261"/>
        <v>1</v>
      </c>
      <c r="AR77" s="251">
        <f t="shared" si="263"/>
        <v>4.7619047619047616E-2</v>
      </c>
      <c r="AS77" s="251" t="e">
        <f t="shared" si="246"/>
        <v>#DIV/0!</v>
      </c>
      <c r="AT77" s="251">
        <f t="shared" si="247"/>
        <v>4.7619047619047616E-2</v>
      </c>
      <c r="AU77" s="49"/>
    </row>
    <row r="78" spans="1:5942" ht="9.9499999999999993" hidden="1" customHeight="1" x14ac:dyDescent="0.25">
      <c r="A78" s="355" t="s">
        <v>51</v>
      </c>
      <c r="B78" s="75">
        <v>4</v>
      </c>
      <c r="C78" s="339"/>
      <c r="D78" s="339">
        <f t="shared" si="264"/>
        <v>4</v>
      </c>
      <c r="E78" s="339"/>
      <c r="F78" s="339"/>
      <c r="G78" s="339">
        <f t="shared" si="265"/>
        <v>0</v>
      </c>
      <c r="H78" s="251">
        <f t="shared" si="262"/>
        <v>0</v>
      </c>
      <c r="I78" s="251" t="e">
        <f t="shared" si="140"/>
        <v>#DIV/0!</v>
      </c>
      <c r="J78" s="251">
        <f t="shared" si="141"/>
        <v>0</v>
      </c>
      <c r="K78" s="339"/>
      <c r="L78" s="339"/>
      <c r="M78" s="339">
        <f t="shared" si="239"/>
        <v>0</v>
      </c>
      <c r="N78" s="339"/>
      <c r="O78" s="339"/>
      <c r="P78" s="339">
        <f t="shared" si="240"/>
        <v>0</v>
      </c>
      <c r="Q78" s="251" t="e">
        <f t="shared" si="142"/>
        <v>#DIV/0!</v>
      </c>
      <c r="R78" s="251" t="e">
        <f t="shared" si="143"/>
        <v>#DIV/0!</v>
      </c>
      <c r="S78" s="251" t="e">
        <f t="shared" si="144"/>
        <v>#DIV/0!</v>
      </c>
      <c r="T78" s="339"/>
      <c r="U78" s="339"/>
      <c r="V78" s="339">
        <f t="shared" si="241"/>
        <v>0</v>
      </c>
      <c r="W78" s="339"/>
      <c r="X78" s="339"/>
      <c r="Y78" s="339">
        <f t="shared" si="242"/>
        <v>0</v>
      </c>
      <c r="Z78" s="251" t="e">
        <f t="shared" si="145"/>
        <v>#DIV/0!</v>
      </c>
      <c r="AA78" s="251" t="e">
        <f t="shared" si="146"/>
        <v>#DIV/0!</v>
      </c>
      <c r="AB78" s="251" t="e">
        <f t="shared" si="147"/>
        <v>#DIV/0!</v>
      </c>
      <c r="AC78" s="339"/>
      <c r="AD78" s="339"/>
      <c r="AE78" s="339">
        <f t="shared" si="243"/>
        <v>0</v>
      </c>
      <c r="AF78" s="339"/>
      <c r="AG78" s="339"/>
      <c r="AH78" s="339">
        <f t="shared" si="244"/>
        <v>0</v>
      </c>
      <c r="AI78" s="251" t="e">
        <f t="shared" si="150"/>
        <v>#DIV/0!</v>
      </c>
      <c r="AJ78" s="251" t="e">
        <f t="shared" si="151"/>
        <v>#DIV/0!</v>
      </c>
      <c r="AK78" s="251" t="e">
        <f t="shared" si="152"/>
        <v>#DIV/0!</v>
      </c>
      <c r="AL78" s="339">
        <f t="shared" si="256"/>
        <v>4</v>
      </c>
      <c r="AM78" s="339">
        <f t="shared" si="257"/>
        <v>0</v>
      </c>
      <c r="AN78" s="339">
        <f t="shared" si="258"/>
        <v>4</v>
      </c>
      <c r="AO78" s="339">
        <f t="shared" si="259"/>
        <v>0</v>
      </c>
      <c r="AP78" s="339">
        <f t="shared" si="260"/>
        <v>0</v>
      </c>
      <c r="AQ78" s="339">
        <f t="shared" si="261"/>
        <v>0</v>
      </c>
      <c r="AR78" s="251">
        <f t="shared" si="263"/>
        <v>0</v>
      </c>
      <c r="AS78" s="251" t="e">
        <f t="shared" si="246"/>
        <v>#DIV/0!</v>
      </c>
      <c r="AT78" s="251">
        <f t="shared" si="247"/>
        <v>0</v>
      </c>
      <c r="AU78" s="49"/>
    </row>
    <row r="79" spans="1:5942" s="111" customFormat="1" ht="9.9499999999999993" hidden="1" customHeight="1" x14ac:dyDescent="0.25">
      <c r="A79" s="355" t="s">
        <v>259</v>
      </c>
      <c r="B79" s="465">
        <f>4+2</f>
        <v>6</v>
      </c>
      <c r="C79" s="339"/>
      <c r="D79" s="339">
        <f t="shared" si="264"/>
        <v>6</v>
      </c>
      <c r="E79" s="469">
        <v>2</v>
      </c>
      <c r="F79" s="339"/>
      <c r="G79" s="339">
        <f t="shared" si="265"/>
        <v>2</v>
      </c>
      <c r="H79" s="251">
        <f t="shared" si="262"/>
        <v>0.33333333333333331</v>
      </c>
      <c r="I79" s="251" t="e">
        <f t="shared" si="140"/>
        <v>#DIV/0!</v>
      </c>
      <c r="J79" s="251">
        <f t="shared" si="141"/>
        <v>0.33333333333333331</v>
      </c>
      <c r="K79" s="339"/>
      <c r="L79" s="339"/>
      <c r="M79" s="339">
        <f t="shared" si="239"/>
        <v>0</v>
      </c>
      <c r="N79" s="339"/>
      <c r="O79" s="339"/>
      <c r="P79" s="339">
        <f t="shared" si="240"/>
        <v>0</v>
      </c>
      <c r="Q79" s="251" t="e">
        <f t="shared" si="142"/>
        <v>#DIV/0!</v>
      </c>
      <c r="R79" s="251" t="e">
        <f t="shared" si="143"/>
        <v>#DIV/0!</v>
      </c>
      <c r="S79" s="251" t="e">
        <f t="shared" si="144"/>
        <v>#DIV/0!</v>
      </c>
      <c r="T79" s="339"/>
      <c r="U79" s="339"/>
      <c r="V79" s="339">
        <f t="shared" si="241"/>
        <v>0</v>
      </c>
      <c r="W79" s="339"/>
      <c r="X79" s="339"/>
      <c r="Y79" s="339">
        <f t="shared" si="242"/>
        <v>0</v>
      </c>
      <c r="Z79" s="251" t="e">
        <f t="shared" si="145"/>
        <v>#DIV/0!</v>
      </c>
      <c r="AA79" s="251" t="e">
        <f t="shared" si="146"/>
        <v>#DIV/0!</v>
      </c>
      <c r="AB79" s="251" t="e">
        <f t="shared" si="147"/>
        <v>#DIV/0!</v>
      </c>
      <c r="AC79" s="339"/>
      <c r="AD79" s="339"/>
      <c r="AE79" s="339">
        <f t="shared" si="243"/>
        <v>0</v>
      </c>
      <c r="AF79" s="339"/>
      <c r="AG79" s="339"/>
      <c r="AH79" s="339">
        <f t="shared" si="244"/>
        <v>0</v>
      </c>
      <c r="AI79" s="251" t="e">
        <f t="shared" si="150"/>
        <v>#DIV/0!</v>
      </c>
      <c r="AJ79" s="251" t="e">
        <f t="shared" si="151"/>
        <v>#DIV/0!</v>
      </c>
      <c r="AK79" s="251" t="e">
        <f t="shared" si="152"/>
        <v>#DIV/0!</v>
      </c>
      <c r="AL79" s="339">
        <f t="shared" si="256"/>
        <v>6</v>
      </c>
      <c r="AM79" s="339">
        <f t="shared" si="257"/>
        <v>0</v>
      </c>
      <c r="AN79" s="339">
        <f t="shared" si="258"/>
        <v>6</v>
      </c>
      <c r="AO79" s="339">
        <f t="shared" si="259"/>
        <v>2</v>
      </c>
      <c r="AP79" s="339">
        <f t="shared" si="260"/>
        <v>0</v>
      </c>
      <c r="AQ79" s="339">
        <f t="shared" si="261"/>
        <v>2</v>
      </c>
      <c r="AR79" s="251">
        <f t="shared" si="263"/>
        <v>0.33333333333333331</v>
      </c>
      <c r="AS79" s="251" t="e">
        <f t="shared" si="246"/>
        <v>#DIV/0!</v>
      </c>
      <c r="AT79" s="251">
        <f t="shared" si="247"/>
        <v>0.33333333333333331</v>
      </c>
      <c r="AU79" s="117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</row>
    <row r="80" spans="1:5942" ht="9.9499999999999993" hidden="1" customHeight="1" x14ac:dyDescent="0.25">
      <c r="A80" s="355" t="s">
        <v>66</v>
      </c>
      <c r="B80" s="332">
        <v>5</v>
      </c>
      <c r="C80" s="339"/>
      <c r="D80" s="339">
        <f t="shared" si="264"/>
        <v>5</v>
      </c>
      <c r="E80" s="339"/>
      <c r="F80" s="339"/>
      <c r="G80" s="339">
        <f t="shared" si="265"/>
        <v>0</v>
      </c>
      <c r="H80" s="251">
        <f t="shared" si="262"/>
        <v>0</v>
      </c>
      <c r="I80" s="251" t="e">
        <f t="shared" si="140"/>
        <v>#DIV/0!</v>
      </c>
      <c r="J80" s="251">
        <f t="shared" si="141"/>
        <v>0</v>
      </c>
      <c r="K80" s="339">
        <v>4</v>
      </c>
      <c r="L80" s="339"/>
      <c r="M80" s="339">
        <f t="shared" si="239"/>
        <v>4</v>
      </c>
      <c r="N80" s="339"/>
      <c r="O80" s="339"/>
      <c r="P80" s="339">
        <f t="shared" si="240"/>
        <v>0</v>
      </c>
      <c r="Q80" s="251">
        <f t="shared" si="142"/>
        <v>0</v>
      </c>
      <c r="R80" s="251" t="e">
        <f t="shared" si="143"/>
        <v>#DIV/0!</v>
      </c>
      <c r="S80" s="251">
        <f t="shared" si="144"/>
        <v>0</v>
      </c>
      <c r="T80" s="339"/>
      <c r="U80" s="339"/>
      <c r="V80" s="339">
        <f t="shared" si="241"/>
        <v>0</v>
      </c>
      <c r="W80" s="339"/>
      <c r="X80" s="339"/>
      <c r="Y80" s="339">
        <f t="shared" si="242"/>
        <v>0</v>
      </c>
      <c r="Z80" s="251" t="e">
        <f t="shared" si="145"/>
        <v>#DIV/0!</v>
      </c>
      <c r="AA80" s="251" t="e">
        <f t="shared" si="146"/>
        <v>#DIV/0!</v>
      </c>
      <c r="AB80" s="251" t="e">
        <f t="shared" si="147"/>
        <v>#DIV/0!</v>
      </c>
      <c r="AC80" s="339"/>
      <c r="AD80" s="339"/>
      <c r="AE80" s="339">
        <f t="shared" si="243"/>
        <v>0</v>
      </c>
      <c r="AF80" s="339"/>
      <c r="AG80" s="339"/>
      <c r="AH80" s="339">
        <f t="shared" si="244"/>
        <v>0</v>
      </c>
      <c r="AI80" s="251" t="e">
        <f t="shared" si="150"/>
        <v>#DIV/0!</v>
      </c>
      <c r="AJ80" s="251" t="e">
        <f t="shared" si="151"/>
        <v>#DIV/0!</v>
      </c>
      <c r="AK80" s="251" t="e">
        <f t="shared" si="152"/>
        <v>#DIV/0!</v>
      </c>
      <c r="AL80" s="339">
        <f t="shared" si="256"/>
        <v>9</v>
      </c>
      <c r="AM80" s="339">
        <f t="shared" si="257"/>
        <v>0</v>
      </c>
      <c r="AN80" s="339">
        <f t="shared" si="258"/>
        <v>9</v>
      </c>
      <c r="AO80" s="339">
        <f t="shared" si="259"/>
        <v>0</v>
      </c>
      <c r="AP80" s="339">
        <f t="shared" si="260"/>
        <v>0</v>
      </c>
      <c r="AQ80" s="339">
        <f t="shared" si="261"/>
        <v>0</v>
      </c>
      <c r="AR80" s="251">
        <f t="shared" si="263"/>
        <v>0</v>
      </c>
      <c r="AS80" s="251" t="e">
        <f t="shared" si="246"/>
        <v>#DIV/0!</v>
      </c>
      <c r="AT80" s="251">
        <f t="shared" si="247"/>
        <v>0</v>
      </c>
      <c r="AU80" s="49"/>
    </row>
    <row r="81" spans="1:5942" ht="9.9499999999999993" hidden="1" customHeight="1" x14ac:dyDescent="0.25">
      <c r="A81" s="355" t="s">
        <v>260</v>
      </c>
      <c r="B81" s="332">
        <v>1</v>
      </c>
      <c r="C81" s="339"/>
      <c r="D81" s="339">
        <f t="shared" si="264"/>
        <v>1</v>
      </c>
      <c r="E81" s="339"/>
      <c r="F81" s="339"/>
      <c r="G81" s="339">
        <f t="shared" si="265"/>
        <v>0</v>
      </c>
      <c r="H81" s="251">
        <f t="shared" si="262"/>
        <v>0</v>
      </c>
      <c r="I81" s="251" t="e">
        <f t="shared" si="140"/>
        <v>#DIV/0!</v>
      </c>
      <c r="J81" s="251">
        <f t="shared" si="141"/>
        <v>0</v>
      </c>
      <c r="K81" s="339">
        <v>1.5</v>
      </c>
      <c r="L81" s="339"/>
      <c r="M81" s="339">
        <f t="shared" si="239"/>
        <v>1.5</v>
      </c>
      <c r="N81" s="339"/>
      <c r="O81" s="339"/>
      <c r="P81" s="339">
        <f t="shared" si="240"/>
        <v>0</v>
      </c>
      <c r="Q81" s="251">
        <f t="shared" si="142"/>
        <v>0</v>
      </c>
      <c r="R81" s="251" t="e">
        <f t="shared" si="143"/>
        <v>#DIV/0!</v>
      </c>
      <c r="S81" s="251">
        <f t="shared" si="144"/>
        <v>0</v>
      </c>
      <c r="T81" s="339"/>
      <c r="U81" s="339"/>
      <c r="V81" s="339">
        <f t="shared" si="241"/>
        <v>0</v>
      </c>
      <c r="W81" s="339"/>
      <c r="X81" s="339"/>
      <c r="Y81" s="339">
        <f t="shared" si="242"/>
        <v>0</v>
      </c>
      <c r="Z81" s="251" t="e">
        <f t="shared" si="145"/>
        <v>#DIV/0!</v>
      </c>
      <c r="AA81" s="251" t="e">
        <f t="shared" si="146"/>
        <v>#DIV/0!</v>
      </c>
      <c r="AB81" s="251" t="e">
        <f t="shared" si="147"/>
        <v>#DIV/0!</v>
      </c>
      <c r="AC81" s="339"/>
      <c r="AD81" s="339"/>
      <c r="AE81" s="339">
        <f t="shared" si="243"/>
        <v>0</v>
      </c>
      <c r="AF81" s="339"/>
      <c r="AG81" s="339"/>
      <c r="AH81" s="339">
        <f t="shared" si="244"/>
        <v>0</v>
      </c>
      <c r="AI81" s="251" t="e">
        <f t="shared" si="150"/>
        <v>#DIV/0!</v>
      </c>
      <c r="AJ81" s="251" t="e">
        <f t="shared" si="151"/>
        <v>#DIV/0!</v>
      </c>
      <c r="AK81" s="251" t="e">
        <f t="shared" si="152"/>
        <v>#DIV/0!</v>
      </c>
      <c r="AL81" s="339">
        <f t="shared" si="256"/>
        <v>2.5</v>
      </c>
      <c r="AM81" s="339">
        <f t="shared" si="257"/>
        <v>0</v>
      </c>
      <c r="AN81" s="339">
        <f t="shared" si="258"/>
        <v>2.5</v>
      </c>
      <c r="AO81" s="339">
        <f t="shared" si="259"/>
        <v>0</v>
      </c>
      <c r="AP81" s="339">
        <f t="shared" si="260"/>
        <v>0</v>
      </c>
      <c r="AQ81" s="339">
        <f t="shared" si="261"/>
        <v>0</v>
      </c>
      <c r="AR81" s="251">
        <f t="shared" si="263"/>
        <v>0</v>
      </c>
      <c r="AS81" s="251" t="e">
        <f t="shared" si="246"/>
        <v>#DIV/0!</v>
      </c>
      <c r="AT81" s="251">
        <f t="shared" si="247"/>
        <v>0</v>
      </c>
      <c r="AU81" s="49"/>
    </row>
    <row r="82" spans="1:5942" s="111" customFormat="1" ht="9.9499999999999993" hidden="1" customHeight="1" x14ac:dyDescent="0.25">
      <c r="A82" s="388" t="s">
        <v>36</v>
      </c>
      <c r="B82" s="337">
        <f>SUM(B83:B91)</f>
        <v>71</v>
      </c>
      <c r="C82" s="337">
        <f>SUM(C83:C91)</f>
        <v>5</v>
      </c>
      <c r="D82" s="337">
        <f t="shared" si="264"/>
        <v>76</v>
      </c>
      <c r="E82" s="337">
        <f>SUM(E83:E91)</f>
        <v>1</v>
      </c>
      <c r="F82" s="337">
        <f>SUM(F83:F91)</f>
        <v>0</v>
      </c>
      <c r="G82" s="337">
        <f t="shared" si="265"/>
        <v>1</v>
      </c>
      <c r="H82" s="263">
        <f t="shared" si="262"/>
        <v>1.4084507042253521E-2</v>
      </c>
      <c r="I82" s="263">
        <f t="shared" si="140"/>
        <v>0</v>
      </c>
      <c r="J82" s="263">
        <f t="shared" si="141"/>
        <v>1.3157894736842105E-2</v>
      </c>
      <c r="K82" s="337">
        <f>SUM(K83:K91)</f>
        <v>46</v>
      </c>
      <c r="L82" s="337">
        <f>SUM(L83:L91)</f>
        <v>0</v>
      </c>
      <c r="M82" s="337">
        <f t="shared" si="239"/>
        <v>46</v>
      </c>
      <c r="N82" s="337">
        <f>SUM(N83:N91)</f>
        <v>2</v>
      </c>
      <c r="O82" s="337">
        <f>SUM(O83:O91)</f>
        <v>0</v>
      </c>
      <c r="P82" s="337">
        <f t="shared" si="240"/>
        <v>2</v>
      </c>
      <c r="Q82" s="263">
        <f t="shared" si="142"/>
        <v>4.3478260869565216E-2</v>
      </c>
      <c r="R82" s="263" t="e">
        <f t="shared" si="143"/>
        <v>#DIV/0!</v>
      </c>
      <c r="S82" s="263">
        <f t="shared" si="144"/>
        <v>4.3478260869565216E-2</v>
      </c>
      <c r="T82" s="337">
        <f>SUM(T83:T91)</f>
        <v>0</v>
      </c>
      <c r="U82" s="337">
        <f>SUM(U83:U91)</f>
        <v>0</v>
      </c>
      <c r="V82" s="337">
        <f t="shared" si="241"/>
        <v>0</v>
      </c>
      <c r="W82" s="337">
        <f>SUM(W83:W91)</f>
        <v>0</v>
      </c>
      <c r="X82" s="337">
        <f>SUM(X83:X91)</f>
        <v>0</v>
      </c>
      <c r="Y82" s="337">
        <f t="shared" si="242"/>
        <v>0</v>
      </c>
      <c r="Z82" s="263" t="e">
        <f t="shared" si="145"/>
        <v>#DIV/0!</v>
      </c>
      <c r="AA82" s="263" t="e">
        <f t="shared" si="146"/>
        <v>#DIV/0!</v>
      </c>
      <c r="AB82" s="263" t="e">
        <f t="shared" si="147"/>
        <v>#DIV/0!</v>
      </c>
      <c r="AC82" s="337">
        <f>SUM(AC83:AC91)</f>
        <v>0</v>
      </c>
      <c r="AD82" s="337">
        <f>SUM(AD83:AD91)</f>
        <v>0</v>
      </c>
      <c r="AE82" s="337">
        <f t="shared" si="243"/>
        <v>0</v>
      </c>
      <c r="AF82" s="337">
        <f>SUM(AF83:AF91)</f>
        <v>0</v>
      </c>
      <c r="AG82" s="337">
        <f>SUM(AG83:AG91)</f>
        <v>0</v>
      </c>
      <c r="AH82" s="337">
        <f t="shared" si="244"/>
        <v>0</v>
      </c>
      <c r="AI82" s="263" t="e">
        <f t="shared" si="150"/>
        <v>#DIV/0!</v>
      </c>
      <c r="AJ82" s="263" t="e">
        <f t="shared" si="151"/>
        <v>#DIV/0!</v>
      </c>
      <c r="AK82" s="263" t="e">
        <f t="shared" si="152"/>
        <v>#DIV/0!</v>
      </c>
      <c r="AL82" s="337">
        <f>SUM(AL83:AL91)</f>
        <v>117</v>
      </c>
      <c r="AM82" s="337">
        <f>SUM(AM83:AM91)</f>
        <v>5</v>
      </c>
      <c r="AN82" s="337">
        <f t="shared" ref="AN82:AN127" si="266">SUM(AL82:AM82)</f>
        <v>122</v>
      </c>
      <c r="AO82" s="337">
        <f>SUM(AO83:AO91)</f>
        <v>3</v>
      </c>
      <c r="AP82" s="337">
        <f>SUM(AP83:AP91)</f>
        <v>0</v>
      </c>
      <c r="AQ82" s="337">
        <f t="shared" ref="AQ82:AQ138" si="267">SUM(AO82:AP82)</f>
        <v>3</v>
      </c>
      <c r="AR82" s="263">
        <f t="shared" si="263"/>
        <v>2.564102564102564E-2</v>
      </c>
      <c r="AS82" s="263">
        <f t="shared" si="246"/>
        <v>0</v>
      </c>
      <c r="AT82" s="263">
        <f t="shared" si="247"/>
        <v>2.4590163934426229E-2</v>
      </c>
      <c r="AU82" s="117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  <c r="EG82" s="112"/>
      <c r="EH82" s="112"/>
      <c r="EI82" s="112"/>
      <c r="EJ82" s="112"/>
      <c r="EK82" s="112"/>
      <c r="EL82" s="112"/>
      <c r="EM82" s="112"/>
      <c r="EN82" s="112"/>
      <c r="EO82" s="112"/>
      <c r="EP82" s="112"/>
      <c r="EQ82" s="112"/>
      <c r="ER82" s="112"/>
      <c r="ES82" s="112"/>
      <c r="ET82" s="112"/>
      <c r="EU82" s="112"/>
      <c r="EV82" s="112"/>
      <c r="EW82" s="112"/>
      <c r="EX82" s="112"/>
      <c r="EY82" s="112"/>
      <c r="EZ82" s="112"/>
      <c r="FA82" s="112"/>
      <c r="FB82" s="112"/>
      <c r="FC82" s="112"/>
      <c r="FD82" s="112"/>
      <c r="FE82" s="112"/>
      <c r="FF82" s="112"/>
      <c r="FG82" s="112"/>
      <c r="FH82" s="112"/>
      <c r="FI82" s="112"/>
      <c r="FJ82" s="112"/>
      <c r="FK82" s="112"/>
      <c r="FL82" s="112"/>
      <c r="FM82" s="112"/>
      <c r="FN82" s="112"/>
      <c r="FO82" s="112"/>
      <c r="FP82" s="112"/>
      <c r="FQ82" s="112"/>
      <c r="FR82" s="112"/>
      <c r="FS82" s="112"/>
      <c r="FT82" s="112"/>
      <c r="FU82" s="112"/>
      <c r="FV82" s="112"/>
      <c r="FW82" s="112"/>
      <c r="FX82" s="112"/>
      <c r="FY82" s="112"/>
      <c r="FZ82" s="112"/>
      <c r="GA82" s="112"/>
      <c r="GB82" s="112"/>
      <c r="GC82" s="112"/>
      <c r="GD82" s="112"/>
      <c r="GE82" s="112"/>
      <c r="GF82" s="112"/>
      <c r="GG82" s="112"/>
      <c r="GH82" s="112"/>
      <c r="GI82" s="112"/>
      <c r="GJ82" s="112"/>
      <c r="GK82" s="112"/>
      <c r="GL82" s="112"/>
      <c r="GM82" s="112"/>
      <c r="GN82" s="112"/>
      <c r="GO82" s="112"/>
      <c r="GP82" s="112"/>
      <c r="GQ82" s="112"/>
      <c r="GR82" s="112"/>
      <c r="GS82" s="112"/>
      <c r="GT82" s="112"/>
      <c r="GU82" s="112"/>
      <c r="GV82" s="112"/>
      <c r="GW82" s="112"/>
      <c r="GX82" s="112"/>
      <c r="GY82" s="112"/>
      <c r="GZ82" s="112"/>
      <c r="HA82" s="112"/>
      <c r="HB82" s="112"/>
      <c r="HC82" s="112"/>
      <c r="HD82" s="112"/>
      <c r="HE82" s="112"/>
      <c r="HF82" s="112"/>
      <c r="HG82" s="112"/>
      <c r="HH82" s="112"/>
      <c r="HI82" s="112"/>
      <c r="HJ82" s="112"/>
      <c r="HK82" s="112"/>
      <c r="HL82" s="112"/>
      <c r="HM82" s="112"/>
      <c r="HN82" s="112"/>
      <c r="HO82" s="112"/>
      <c r="HP82" s="112"/>
      <c r="HQ82" s="112"/>
      <c r="HR82" s="112"/>
      <c r="HS82" s="112"/>
      <c r="HT82" s="112"/>
      <c r="HU82" s="112"/>
      <c r="HV82" s="112"/>
      <c r="HW82" s="112"/>
      <c r="HX82" s="112"/>
      <c r="HY82" s="112"/>
      <c r="HZ82" s="112"/>
      <c r="IA82" s="112"/>
      <c r="IB82" s="112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  <c r="JC82" s="112"/>
      <c r="JD82" s="112"/>
      <c r="JE82" s="112"/>
      <c r="JF82" s="112"/>
      <c r="JG82" s="112"/>
      <c r="JH82" s="112"/>
      <c r="JI82" s="112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2"/>
      <c r="JV82" s="112"/>
      <c r="JW82" s="112"/>
      <c r="JX82" s="112"/>
      <c r="JY82" s="112"/>
      <c r="JZ82" s="112"/>
      <c r="KA82" s="112"/>
      <c r="KB82" s="112"/>
      <c r="KC82" s="112"/>
      <c r="KD82" s="112"/>
      <c r="KE82" s="112"/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2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2"/>
      <c r="MC82" s="112"/>
      <c r="MD82" s="112"/>
      <c r="ME82" s="112"/>
      <c r="MF82" s="112"/>
      <c r="MG82" s="112"/>
      <c r="MH82" s="112"/>
      <c r="MI82" s="112"/>
      <c r="MJ82" s="112"/>
      <c r="MK82" s="112"/>
      <c r="ML82" s="112"/>
      <c r="MM82" s="112"/>
      <c r="MN82" s="112"/>
      <c r="MO82" s="112"/>
      <c r="MP82" s="112"/>
      <c r="MQ82" s="112"/>
      <c r="MR82" s="112"/>
      <c r="MS82" s="112"/>
      <c r="MT82" s="112"/>
      <c r="MU82" s="112"/>
      <c r="MV82" s="112"/>
      <c r="MW82" s="112"/>
      <c r="MX82" s="112"/>
      <c r="MY82" s="112"/>
      <c r="MZ82" s="112"/>
      <c r="NA82" s="112"/>
      <c r="NB82" s="112"/>
      <c r="NC82" s="112"/>
      <c r="ND82" s="112"/>
      <c r="NE82" s="112"/>
      <c r="NF82" s="112"/>
      <c r="NG82" s="112"/>
      <c r="NH82" s="112"/>
      <c r="NI82" s="112"/>
      <c r="NJ82" s="112"/>
      <c r="NK82" s="112"/>
      <c r="NL82" s="112"/>
      <c r="NM82" s="112"/>
      <c r="NN82" s="112"/>
      <c r="NO82" s="112"/>
      <c r="NP82" s="112"/>
      <c r="NQ82" s="112"/>
      <c r="NR82" s="112"/>
      <c r="NS82" s="112"/>
      <c r="NT82" s="112"/>
      <c r="NU82" s="112"/>
      <c r="NV82" s="112"/>
      <c r="NW82" s="112"/>
      <c r="NX82" s="112"/>
      <c r="NY82" s="112"/>
      <c r="NZ82" s="112"/>
      <c r="OA82" s="112"/>
      <c r="OB82" s="112"/>
      <c r="OC82" s="112"/>
      <c r="OD82" s="112"/>
      <c r="OE82" s="112"/>
      <c r="OF82" s="112"/>
      <c r="OG82" s="112"/>
      <c r="OH82" s="112"/>
      <c r="OI82" s="112"/>
      <c r="OJ82" s="112"/>
      <c r="OK82" s="112"/>
      <c r="OL82" s="112"/>
      <c r="OM82" s="112"/>
      <c r="ON82" s="112"/>
      <c r="OO82" s="112"/>
      <c r="OP82" s="112"/>
      <c r="OQ82" s="112"/>
      <c r="OR82" s="112"/>
      <c r="OS82" s="112"/>
      <c r="OT82" s="112"/>
      <c r="OU82" s="112"/>
      <c r="OV82" s="112"/>
      <c r="OW82" s="112"/>
      <c r="OX82" s="112"/>
      <c r="OY82" s="112"/>
      <c r="OZ82" s="112"/>
      <c r="PA82" s="112"/>
      <c r="PB82" s="112"/>
      <c r="PC82" s="112"/>
      <c r="PD82" s="112"/>
      <c r="PE82" s="112"/>
      <c r="PF82" s="112"/>
      <c r="PG82" s="112"/>
      <c r="PH82" s="112"/>
      <c r="PI82" s="112"/>
      <c r="PJ82" s="112"/>
      <c r="PK82" s="112"/>
      <c r="PL82" s="112"/>
      <c r="PM82" s="112"/>
      <c r="PN82" s="112"/>
      <c r="PO82" s="112"/>
      <c r="PP82" s="112"/>
      <c r="PQ82" s="112"/>
      <c r="PR82" s="112"/>
      <c r="PS82" s="112"/>
      <c r="PT82" s="112"/>
      <c r="PU82" s="112"/>
      <c r="PV82" s="112"/>
      <c r="PW82" s="112"/>
      <c r="PX82" s="112"/>
      <c r="PY82" s="112"/>
      <c r="PZ82" s="112"/>
      <c r="QA82" s="112"/>
      <c r="QB82" s="112"/>
      <c r="QC82" s="112"/>
      <c r="QD82" s="112"/>
      <c r="QE82" s="112"/>
      <c r="QF82" s="112"/>
      <c r="QG82" s="112"/>
      <c r="QH82" s="112"/>
      <c r="QI82" s="112"/>
      <c r="QJ82" s="112"/>
      <c r="QK82" s="112"/>
      <c r="QL82" s="112"/>
      <c r="QM82" s="112"/>
      <c r="QN82" s="112"/>
      <c r="QO82" s="112"/>
      <c r="QP82" s="112"/>
      <c r="QQ82" s="112"/>
      <c r="QR82" s="112"/>
      <c r="QS82" s="112"/>
      <c r="QT82" s="112"/>
      <c r="QU82" s="112"/>
      <c r="QV82" s="112"/>
      <c r="QW82" s="112"/>
      <c r="QX82" s="112"/>
      <c r="QY82" s="112"/>
      <c r="QZ82" s="112"/>
      <c r="RA82" s="112"/>
      <c r="RB82" s="112"/>
      <c r="RC82" s="112"/>
      <c r="RD82" s="112"/>
      <c r="RE82" s="112"/>
      <c r="RF82" s="112"/>
      <c r="RG82" s="112"/>
      <c r="RH82" s="112"/>
      <c r="RI82" s="112"/>
      <c r="RJ82" s="112"/>
      <c r="RK82" s="112"/>
      <c r="RL82" s="112"/>
      <c r="RM82" s="112"/>
      <c r="RN82" s="112"/>
      <c r="RO82" s="112"/>
      <c r="RP82" s="112"/>
      <c r="RQ82" s="112"/>
      <c r="RR82" s="112"/>
      <c r="RS82" s="112"/>
      <c r="RT82" s="112"/>
      <c r="RU82" s="112"/>
      <c r="RV82" s="112"/>
      <c r="RW82" s="112"/>
      <c r="RX82" s="112"/>
      <c r="RY82" s="112"/>
      <c r="RZ82" s="112"/>
      <c r="SA82" s="112"/>
      <c r="SB82" s="112"/>
      <c r="SC82" s="112"/>
      <c r="SD82" s="112"/>
      <c r="SE82" s="112"/>
      <c r="SF82" s="112"/>
      <c r="SG82" s="112"/>
      <c r="SH82" s="112"/>
      <c r="SI82" s="112"/>
      <c r="SJ82" s="112"/>
      <c r="SK82" s="112"/>
      <c r="SL82" s="112"/>
      <c r="SM82" s="112"/>
      <c r="SN82" s="112"/>
      <c r="SO82" s="112"/>
      <c r="SP82" s="112"/>
      <c r="SQ82" s="112"/>
      <c r="SR82" s="112"/>
      <c r="SS82" s="112"/>
      <c r="ST82" s="112"/>
      <c r="SU82" s="112"/>
      <c r="SV82" s="112"/>
      <c r="SW82" s="112"/>
      <c r="SX82" s="112"/>
      <c r="SY82" s="112"/>
      <c r="SZ82" s="112"/>
      <c r="TA82" s="112"/>
      <c r="TB82" s="112"/>
      <c r="TC82" s="112"/>
      <c r="TD82" s="112"/>
      <c r="TE82" s="112"/>
      <c r="TF82" s="112"/>
      <c r="TG82" s="112"/>
      <c r="TH82" s="112"/>
      <c r="TI82" s="112"/>
      <c r="TJ82" s="112"/>
      <c r="TK82" s="112"/>
      <c r="TL82" s="112"/>
      <c r="TM82" s="112"/>
      <c r="TN82" s="112"/>
      <c r="TO82" s="112"/>
      <c r="TP82" s="112"/>
      <c r="TQ82" s="112"/>
      <c r="TR82" s="112"/>
      <c r="TS82" s="112"/>
      <c r="TT82" s="112"/>
      <c r="TU82" s="112"/>
      <c r="TV82" s="112"/>
      <c r="TW82" s="112"/>
      <c r="TX82" s="112"/>
      <c r="TY82" s="112"/>
      <c r="TZ82" s="112"/>
      <c r="UA82" s="112"/>
      <c r="UB82" s="112"/>
      <c r="UC82" s="112"/>
      <c r="UD82" s="112"/>
      <c r="UE82" s="112"/>
      <c r="UF82" s="112"/>
      <c r="UG82" s="112"/>
      <c r="UH82" s="112"/>
      <c r="UI82" s="112"/>
      <c r="UJ82" s="112"/>
      <c r="UK82" s="112"/>
      <c r="UL82" s="112"/>
      <c r="UM82" s="112"/>
      <c r="UN82" s="112"/>
      <c r="UO82" s="112"/>
      <c r="UP82" s="112"/>
      <c r="UQ82" s="112"/>
      <c r="UR82" s="112"/>
      <c r="US82" s="112"/>
      <c r="UT82" s="112"/>
      <c r="UU82" s="112"/>
      <c r="UV82" s="112"/>
      <c r="UW82" s="112"/>
      <c r="UX82" s="112"/>
      <c r="UY82" s="112"/>
      <c r="UZ82" s="112"/>
      <c r="VA82" s="112"/>
      <c r="VB82" s="112"/>
      <c r="VC82" s="112"/>
      <c r="VD82" s="112"/>
      <c r="VE82" s="112"/>
      <c r="VF82" s="112"/>
      <c r="VG82" s="112"/>
      <c r="VH82" s="112"/>
      <c r="VI82" s="112"/>
      <c r="VJ82" s="112"/>
      <c r="VK82" s="112"/>
      <c r="VL82" s="112"/>
      <c r="VM82" s="112"/>
      <c r="VN82" s="112"/>
      <c r="VO82" s="112"/>
      <c r="VP82" s="112"/>
      <c r="VQ82" s="112"/>
      <c r="VR82" s="112"/>
      <c r="VS82" s="112"/>
      <c r="VT82" s="112"/>
      <c r="VU82" s="112"/>
      <c r="VV82" s="112"/>
      <c r="VW82" s="112"/>
      <c r="VX82" s="112"/>
      <c r="VY82" s="112"/>
      <c r="VZ82" s="112"/>
      <c r="WA82" s="112"/>
      <c r="WB82" s="112"/>
      <c r="WC82" s="112"/>
      <c r="WD82" s="112"/>
      <c r="WE82" s="112"/>
      <c r="WF82" s="112"/>
      <c r="WG82" s="112"/>
      <c r="WH82" s="112"/>
      <c r="WI82" s="112"/>
      <c r="WJ82" s="112"/>
      <c r="WK82" s="112"/>
      <c r="WL82" s="112"/>
      <c r="WM82" s="112"/>
      <c r="WN82" s="112"/>
      <c r="WO82" s="112"/>
      <c r="WP82" s="112"/>
      <c r="WQ82" s="112"/>
      <c r="WR82" s="112"/>
      <c r="WS82" s="112"/>
      <c r="WT82" s="112"/>
      <c r="WU82" s="112"/>
      <c r="WV82" s="112"/>
      <c r="WW82" s="112"/>
      <c r="WX82" s="112"/>
      <c r="WY82" s="112"/>
      <c r="WZ82" s="112"/>
      <c r="XA82" s="112"/>
      <c r="XB82" s="112"/>
      <c r="XC82" s="112"/>
      <c r="XD82" s="112"/>
      <c r="XE82" s="112"/>
      <c r="XF82" s="112"/>
      <c r="XG82" s="112"/>
      <c r="XH82" s="112"/>
      <c r="XI82" s="112"/>
      <c r="XJ82" s="112"/>
      <c r="XK82" s="112"/>
      <c r="XL82" s="112"/>
      <c r="XM82" s="112"/>
      <c r="XN82" s="112"/>
      <c r="XO82" s="112"/>
      <c r="XP82" s="112"/>
      <c r="XQ82" s="112"/>
      <c r="XR82" s="112"/>
      <c r="XS82" s="112"/>
      <c r="XT82" s="112"/>
      <c r="XU82" s="112"/>
      <c r="XV82" s="112"/>
      <c r="XW82" s="112"/>
      <c r="XX82" s="112"/>
      <c r="XY82" s="112"/>
      <c r="XZ82" s="112"/>
      <c r="YA82" s="112"/>
      <c r="YB82" s="112"/>
      <c r="YC82" s="112"/>
      <c r="YD82" s="112"/>
      <c r="YE82" s="112"/>
      <c r="YF82" s="112"/>
      <c r="YG82" s="112"/>
      <c r="YH82" s="112"/>
      <c r="YI82" s="112"/>
      <c r="YJ82" s="112"/>
      <c r="YK82" s="112"/>
      <c r="YL82" s="112"/>
      <c r="YM82" s="112"/>
      <c r="YN82" s="112"/>
      <c r="YO82" s="112"/>
      <c r="YP82" s="112"/>
      <c r="YQ82" s="112"/>
      <c r="YR82" s="112"/>
      <c r="YS82" s="112"/>
      <c r="YT82" s="112"/>
      <c r="YU82" s="112"/>
      <c r="YV82" s="112"/>
      <c r="YW82" s="112"/>
      <c r="YX82" s="112"/>
      <c r="YY82" s="112"/>
      <c r="YZ82" s="112"/>
      <c r="ZA82" s="112"/>
      <c r="ZB82" s="112"/>
      <c r="ZC82" s="112"/>
      <c r="ZD82" s="112"/>
      <c r="ZE82" s="112"/>
      <c r="ZF82" s="112"/>
      <c r="ZG82" s="112"/>
      <c r="ZH82" s="112"/>
      <c r="ZI82" s="112"/>
      <c r="ZJ82" s="112"/>
      <c r="ZK82" s="112"/>
      <c r="ZL82" s="112"/>
      <c r="ZM82" s="112"/>
      <c r="ZN82" s="112"/>
      <c r="ZO82" s="112"/>
      <c r="ZP82" s="112"/>
      <c r="ZQ82" s="112"/>
      <c r="ZR82" s="112"/>
      <c r="ZS82" s="112"/>
      <c r="ZT82" s="112"/>
      <c r="ZU82" s="112"/>
      <c r="ZV82" s="112"/>
      <c r="ZW82" s="112"/>
      <c r="ZX82" s="112"/>
      <c r="ZY82" s="112"/>
      <c r="ZZ82" s="112"/>
      <c r="AAA82" s="112"/>
      <c r="AAB82" s="112"/>
      <c r="AAC82" s="112"/>
      <c r="AAD82" s="112"/>
      <c r="AAE82" s="112"/>
      <c r="AAF82" s="112"/>
      <c r="AAG82" s="112"/>
      <c r="AAH82" s="112"/>
      <c r="AAI82" s="112"/>
      <c r="AAJ82" s="112"/>
      <c r="AAK82" s="112"/>
      <c r="AAL82" s="112"/>
      <c r="AAM82" s="112"/>
      <c r="AAN82" s="112"/>
      <c r="AAO82" s="112"/>
      <c r="AAP82" s="112"/>
      <c r="AAQ82" s="112"/>
      <c r="AAR82" s="112"/>
      <c r="AAS82" s="112"/>
      <c r="AAT82" s="112"/>
      <c r="AAU82" s="112"/>
      <c r="AAV82" s="112"/>
      <c r="AAW82" s="112"/>
      <c r="AAX82" s="112"/>
      <c r="AAY82" s="112"/>
      <c r="AAZ82" s="112"/>
      <c r="ABA82" s="112"/>
      <c r="ABB82" s="112"/>
      <c r="ABC82" s="112"/>
      <c r="ABD82" s="112"/>
      <c r="ABE82" s="112"/>
      <c r="ABF82" s="112"/>
      <c r="ABG82" s="112"/>
      <c r="ABH82" s="112"/>
      <c r="ABI82" s="112"/>
      <c r="ABJ82" s="112"/>
      <c r="ABK82" s="112"/>
      <c r="ABL82" s="112"/>
      <c r="ABM82" s="112"/>
      <c r="ABN82" s="112"/>
      <c r="ABO82" s="112"/>
      <c r="ABP82" s="112"/>
      <c r="ABQ82" s="112"/>
      <c r="ABR82" s="112"/>
      <c r="ABS82" s="112"/>
      <c r="ABT82" s="112"/>
      <c r="ABU82" s="112"/>
      <c r="ABV82" s="112"/>
      <c r="ABW82" s="112"/>
      <c r="ABX82" s="112"/>
      <c r="ABY82" s="112"/>
      <c r="ABZ82" s="112"/>
      <c r="ACA82" s="112"/>
      <c r="ACB82" s="112"/>
      <c r="ACC82" s="112"/>
      <c r="ACD82" s="112"/>
      <c r="ACE82" s="112"/>
      <c r="ACF82" s="112"/>
      <c r="ACG82" s="112"/>
      <c r="ACH82" s="112"/>
      <c r="ACI82" s="112"/>
      <c r="ACJ82" s="112"/>
      <c r="ACK82" s="112"/>
      <c r="ACL82" s="112"/>
      <c r="ACM82" s="112"/>
      <c r="ACN82" s="112"/>
      <c r="ACO82" s="112"/>
      <c r="ACP82" s="112"/>
      <c r="ACQ82" s="112"/>
      <c r="ACR82" s="112"/>
      <c r="ACS82" s="112"/>
      <c r="ACT82" s="112"/>
      <c r="ACU82" s="112"/>
      <c r="ACV82" s="112"/>
      <c r="ACW82" s="112"/>
      <c r="ACX82" s="112"/>
      <c r="ACY82" s="112"/>
      <c r="ACZ82" s="112"/>
      <c r="ADA82" s="112"/>
      <c r="ADB82" s="112"/>
      <c r="ADC82" s="112"/>
      <c r="ADD82" s="112"/>
      <c r="ADE82" s="112"/>
      <c r="ADF82" s="112"/>
      <c r="ADG82" s="112"/>
      <c r="ADH82" s="112"/>
      <c r="ADI82" s="112"/>
      <c r="ADJ82" s="112"/>
      <c r="ADK82" s="112"/>
      <c r="ADL82" s="112"/>
      <c r="ADM82" s="112"/>
      <c r="ADN82" s="112"/>
      <c r="ADO82" s="112"/>
      <c r="ADP82" s="112"/>
      <c r="ADQ82" s="112"/>
      <c r="ADR82" s="112"/>
      <c r="ADS82" s="112"/>
      <c r="ADT82" s="112"/>
      <c r="ADU82" s="112"/>
      <c r="ADV82" s="112"/>
      <c r="ADW82" s="112"/>
      <c r="ADX82" s="112"/>
      <c r="ADY82" s="112"/>
      <c r="ADZ82" s="112"/>
      <c r="AEA82" s="112"/>
      <c r="AEB82" s="112"/>
      <c r="AEC82" s="112"/>
      <c r="AED82" s="112"/>
      <c r="AEE82" s="112"/>
      <c r="AEF82" s="112"/>
      <c r="AEG82" s="112"/>
      <c r="AEH82" s="112"/>
      <c r="AEI82" s="112"/>
      <c r="AEJ82" s="112"/>
      <c r="AEK82" s="112"/>
      <c r="AEL82" s="112"/>
      <c r="AEM82" s="112"/>
      <c r="AEN82" s="112"/>
      <c r="AEO82" s="112"/>
      <c r="AEP82" s="112"/>
      <c r="AEQ82" s="112"/>
      <c r="AER82" s="112"/>
      <c r="AES82" s="112"/>
      <c r="AET82" s="112"/>
      <c r="AEU82" s="112"/>
      <c r="AEV82" s="112"/>
      <c r="AEW82" s="112"/>
      <c r="AEX82" s="112"/>
      <c r="AEY82" s="112"/>
      <c r="AEZ82" s="112"/>
      <c r="AFA82" s="112"/>
      <c r="AFB82" s="112"/>
      <c r="AFC82" s="112"/>
      <c r="AFD82" s="112"/>
      <c r="AFE82" s="112"/>
      <c r="AFF82" s="112"/>
      <c r="AFG82" s="112"/>
      <c r="AFH82" s="112"/>
      <c r="AFI82" s="112"/>
      <c r="AFJ82" s="112"/>
      <c r="AFK82" s="112"/>
      <c r="AFL82" s="112"/>
      <c r="AFM82" s="112"/>
      <c r="AFN82" s="112"/>
      <c r="AFO82" s="112"/>
      <c r="AFP82" s="112"/>
      <c r="AFQ82" s="112"/>
      <c r="AFR82" s="112"/>
      <c r="AFS82" s="112"/>
      <c r="AFT82" s="112"/>
      <c r="AFU82" s="112"/>
      <c r="AFV82" s="112"/>
      <c r="AFW82" s="112"/>
      <c r="AFX82" s="112"/>
      <c r="AFY82" s="112"/>
      <c r="AFZ82" s="112"/>
      <c r="AGA82" s="112"/>
      <c r="AGB82" s="112"/>
      <c r="AGC82" s="112"/>
      <c r="AGD82" s="112"/>
      <c r="AGE82" s="112"/>
      <c r="AGF82" s="112"/>
      <c r="AGG82" s="112"/>
      <c r="AGH82" s="112"/>
      <c r="AGI82" s="112"/>
      <c r="AGJ82" s="112"/>
      <c r="AGK82" s="112"/>
      <c r="AGL82" s="112"/>
      <c r="AGM82" s="112"/>
      <c r="AGN82" s="112"/>
      <c r="AGO82" s="112"/>
      <c r="AGP82" s="112"/>
      <c r="AGQ82" s="112"/>
      <c r="AGR82" s="112"/>
      <c r="AGS82" s="112"/>
      <c r="AGT82" s="112"/>
      <c r="AGU82" s="112"/>
      <c r="AGV82" s="112"/>
      <c r="AGW82" s="112"/>
      <c r="AGX82" s="112"/>
      <c r="AGY82" s="112"/>
      <c r="AGZ82" s="112"/>
      <c r="AHA82" s="112"/>
      <c r="AHB82" s="112"/>
      <c r="AHC82" s="112"/>
      <c r="AHD82" s="112"/>
      <c r="AHE82" s="112"/>
      <c r="AHF82" s="112"/>
      <c r="AHG82" s="112"/>
      <c r="AHH82" s="112"/>
      <c r="AHI82" s="112"/>
      <c r="AHJ82" s="112"/>
      <c r="AHK82" s="112"/>
      <c r="AHL82" s="112"/>
      <c r="AHM82" s="112"/>
      <c r="AHN82" s="112"/>
      <c r="AHO82" s="112"/>
      <c r="AHP82" s="112"/>
      <c r="AHQ82" s="112"/>
      <c r="AHR82" s="112"/>
      <c r="AHS82" s="112"/>
      <c r="AHT82" s="112"/>
      <c r="AHU82" s="112"/>
      <c r="AHV82" s="112"/>
      <c r="AHW82" s="112"/>
      <c r="AHX82" s="112"/>
      <c r="AHY82" s="112"/>
      <c r="AHZ82" s="112"/>
      <c r="AIA82" s="112"/>
      <c r="AIB82" s="112"/>
      <c r="AIC82" s="112"/>
      <c r="AID82" s="112"/>
      <c r="AIE82" s="112"/>
      <c r="AIF82" s="112"/>
      <c r="AIG82" s="112"/>
      <c r="AIH82" s="112"/>
      <c r="AII82" s="112"/>
      <c r="AIJ82" s="112"/>
      <c r="AIK82" s="112"/>
      <c r="AIL82" s="112"/>
      <c r="AIM82" s="112"/>
      <c r="AIN82" s="112"/>
      <c r="AIO82" s="112"/>
      <c r="AIP82" s="112"/>
      <c r="AIQ82" s="112"/>
      <c r="AIR82" s="112"/>
      <c r="AIS82" s="112"/>
      <c r="AIT82" s="112"/>
      <c r="AIU82" s="112"/>
      <c r="AIV82" s="112"/>
      <c r="AIW82" s="112"/>
      <c r="AIX82" s="112"/>
      <c r="AIY82" s="112"/>
      <c r="AIZ82" s="112"/>
      <c r="AJA82" s="112"/>
      <c r="AJB82" s="112"/>
      <c r="AJC82" s="112"/>
      <c r="AJD82" s="112"/>
      <c r="AJE82" s="112"/>
      <c r="AJF82" s="112"/>
      <c r="AJG82" s="112"/>
      <c r="AJH82" s="112"/>
      <c r="AJI82" s="112"/>
      <c r="AJJ82" s="112"/>
      <c r="AJK82" s="112"/>
      <c r="AJL82" s="112"/>
      <c r="AJM82" s="112"/>
      <c r="AJN82" s="112"/>
      <c r="AJO82" s="112"/>
      <c r="AJP82" s="112"/>
      <c r="AJQ82" s="112"/>
      <c r="AJR82" s="112"/>
      <c r="AJS82" s="112"/>
      <c r="AJT82" s="112"/>
      <c r="AJU82" s="112"/>
      <c r="AJV82" s="112"/>
      <c r="AJW82" s="112"/>
      <c r="AJX82" s="112"/>
      <c r="AJY82" s="112"/>
      <c r="AJZ82" s="112"/>
      <c r="AKA82" s="112"/>
      <c r="AKB82" s="112"/>
      <c r="AKC82" s="112"/>
      <c r="AKD82" s="112"/>
      <c r="AKE82" s="112"/>
      <c r="AKF82" s="112"/>
      <c r="AKG82" s="112"/>
      <c r="AKH82" s="112"/>
      <c r="AKI82" s="112"/>
      <c r="AKJ82" s="112"/>
      <c r="AKK82" s="112"/>
      <c r="AKL82" s="112"/>
      <c r="AKM82" s="112"/>
      <c r="AKN82" s="112"/>
      <c r="AKO82" s="112"/>
      <c r="AKP82" s="112"/>
      <c r="AKQ82" s="112"/>
      <c r="AKR82" s="112"/>
      <c r="AKS82" s="112"/>
      <c r="AKT82" s="112"/>
      <c r="AKU82" s="112"/>
      <c r="AKV82" s="112"/>
      <c r="AKW82" s="112"/>
      <c r="AKX82" s="112"/>
      <c r="AKY82" s="112"/>
      <c r="AKZ82" s="112"/>
      <c r="ALA82" s="112"/>
      <c r="ALB82" s="112"/>
      <c r="ALC82" s="112"/>
      <c r="ALD82" s="112"/>
      <c r="ALE82" s="112"/>
      <c r="ALF82" s="112"/>
      <c r="ALG82" s="112"/>
      <c r="ALH82" s="112"/>
      <c r="ALI82" s="112"/>
      <c r="ALJ82" s="112"/>
      <c r="ALK82" s="112"/>
      <c r="ALL82" s="112"/>
      <c r="ALM82" s="112"/>
      <c r="ALN82" s="112"/>
      <c r="ALO82" s="112"/>
      <c r="ALP82" s="112"/>
      <c r="ALQ82" s="112"/>
      <c r="ALR82" s="112"/>
      <c r="ALS82" s="112"/>
      <c r="ALT82" s="112"/>
      <c r="ALU82" s="112"/>
      <c r="ALV82" s="112"/>
      <c r="ALW82" s="11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2"/>
      <c r="AMI82" s="112"/>
      <c r="AMJ82" s="112"/>
      <c r="AMK82" s="112"/>
      <c r="AML82" s="112"/>
      <c r="AMM82" s="112"/>
      <c r="AMN82" s="112"/>
      <c r="AMO82" s="112"/>
      <c r="AMP82" s="112"/>
      <c r="AMQ82" s="112"/>
      <c r="AMR82" s="112"/>
      <c r="AMS82" s="112"/>
      <c r="AMT82" s="112"/>
      <c r="AMU82" s="112"/>
      <c r="AMV82" s="112"/>
      <c r="AMW82" s="112"/>
      <c r="AMX82" s="112"/>
      <c r="AMY82" s="112"/>
      <c r="AMZ82" s="112"/>
      <c r="ANA82" s="112"/>
      <c r="ANB82" s="112"/>
      <c r="ANC82" s="112"/>
      <c r="AND82" s="112"/>
      <c r="ANE82" s="112"/>
      <c r="ANF82" s="112"/>
      <c r="ANG82" s="112"/>
      <c r="ANH82" s="112"/>
      <c r="ANI82" s="112"/>
      <c r="ANJ82" s="112"/>
      <c r="ANK82" s="112"/>
      <c r="ANL82" s="112"/>
      <c r="ANM82" s="112"/>
      <c r="ANN82" s="112"/>
      <c r="ANO82" s="112"/>
      <c r="ANP82" s="112"/>
      <c r="ANQ82" s="112"/>
      <c r="ANR82" s="112"/>
      <c r="ANS82" s="112"/>
      <c r="ANT82" s="112"/>
      <c r="ANU82" s="112"/>
      <c r="ANV82" s="112"/>
      <c r="ANW82" s="112"/>
      <c r="ANX82" s="112"/>
      <c r="ANY82" s="112"/>
      <c r="ANZ82" s="112"/>
      <c r="AOA82" s="112"/>
      <c r="AOB82" s="112"/>
      <c r="AOC82" s="112"/>
      <c r="AOD82" s="112"/>
      <c r="AOE82" s="112"/>
      <c r="AOF82" s="112"/>
      <c r="AOG82" s="112"/>
      <c r="AOH82" s="112"/>
      <c r="AOI82" s="112"/>
      <c r="AOJ82" s="112"/>
      <c r="AOK82" s="112"/>
      <c r="AOL82" s="112"/>
      <c r="AOM82" s="112"/>
      <c r="AON82" s="112"/>
      <c r="AOO82" s="112"/>
      <c r="AOP82" s="112"/>
      <c r="AOQ82" s="112"/>
      <c r="AOR82" s="112"/>
      <c r="AOS82" s="112"/>
      <c r="AOT82" s="112"/>
      <c r="AOU82" s="112"/>
      <c r="AOV82" s="112"/>
      <c r="AOW82" s="112"/>
      <c r="AOX82" s="112"/>
      <c r="AOY82" s="112"/>
      <c r="AOZ82" s="112"/>
      <c r="APA82" s="112"/>
      <c r="APB82" s="112"/>
      <c r="APC82" s="112"/>
      <c r="APD82" s="112"/>
      <c r="APE82" s="112"/>
      <c r="APF82" s="112"/>
      <c r="APG82" s="112"/>
      <c r="APH82" s="112"/>
      <c r="API82" s="112"/>
      <c r="APJ82" s="112"/>
      <c r="APK82" s="112"/>
      <c r="APL82" s="112"/>
      <c r="APM82" s="112"/>
      <c r="APN82" s="112"/>
      <c r="APO82" s="112"/>
      <c r="APP82" s="112"/>
      <c r="APQ82" s="112"/>
      <c r="APR82" s="112"/>
      <c r="APS82" s="112"/>
      <c r="APT82" s="112"/>
      <c r="APU82" s="112"/>
      <c r="APV82" s="112"/>
      <c r="APW82" s="112"/>
      <c r="APX82" s="112"/>
      <c r="APY82" s="112"/>
      <c r="APZ82" s="112"/>
      <c r="AQA82" s="112"/>
      <c r="AQB82" s="112"/>
      <c r="AQC82" s="112"/>
      <c r="AQD82" s="112"/>
      <c r="AQE82" s="112"/>
      <c r="AQF82" s="112"/>
      <c r="AQG82" s="112"/>
      <c r="AQH82" s="112"/>
      <c r="AQI82" s="112"/>
      <c r="AQJ82" s="112"/>
      <c r="AQK82" s="112"/>
      <c r="AQL82" s="112"/>
      <c r="AQM82" s="112"/>
      <c r="AQN82" s="112"/>
      <c r="AQO82" s="112"/>
      <c r="AQP82" s="112"/>
      <c r="AQQ82" s="112"/>
      <c r="AQR82" s="112"/>
      <c r="AQS82" s="112"/>
      <c r="AQT82" s="112"/>
      <c r="AQU82" s="112"/>
      <c r="AQV82" s="112"/>
      <c r="AQW82" s="112"/>
      <c r="AQX82" s="112"/>
      <c r="AQY82" s="112"/>
      <c r="AQZ82" s="112"/>
      <c r="ARA82" s="112"/>
      <c r="ARB82" s="112"/>
      <c r="ARC82" s="112"/>
      <c r="ARD82" s="112"/>
      <c r="ARE82" s="112"/>
      <c r="ARF82" s="112"/>
      <c r="ARG82" s="112"/>
      <c r="ARH82" s="112"/>
      <c r="ARI82" s="112"/>
      <c r="ARJ82" s="112"/>
      <c r="ARK82" s="112"/>
      <c r="ARL82" s="112"/>
      <c r="ARM82" s="112"/>
      <c r="ARN82" s="112"/>
      <c r="ARO82" s="112"/>
      <c r="ARP82" s="112"/>
      <c r="ARQ82" s="112"/>
      <c r="ARR82" s="112"/>
      <c r="ARS82" s="112"/>
      <c r="ART82" s="112"/>
      <c r="ARU82" s="112"/>
      <c r="ARV82" s="112"/>
      <c r="ARW82" s="112"/>
      <c r="ARX82" s="112"/>
      <c r="ARY82" s="112"/>
      <c r="ARZ82" s="112"/>
      <c r="ASA82" s="112"/>
      <c r="ASB82" s="112"/>
      <c r="ASC82" s="112"/>
      <c r="ASD82" s="112"/>
      <c r="ASE82" s="112"/>
      <c r="ASF82" s="112"/>
      <c r="ASG82" s="112"/>
      <c r="ASH82" s="112"/>
      <c r="ASI82" s="112"/>
      <c r="ASJ82" s="112"/>
      <c r="ASK82" s="112"/>
      <c r="ASL82" s="112"/>
      <c r="ASM82" s="112"/>
      <c r="ASN82" s="112"/>
      <c r="ASO82" s="112"/>
      <c r="ASP82" s="112"/>
      <c r="ASQ82" s="112"/>
      <c r="ASR82" s="112"/>
      <c r="ASS82" s="112"/>
      <c r="AST82" s="112"/>
      <c r="ASU82" s="112"/>
      <c r="ASV82" s="112"/>
      <c r="ASW82" s="112"/>
      <c r="ASX82" s="112"/>
      <c r="ASY82" s="112"/>
      <c r="ASZ82" s="112"/>
      <c r="ATA82" s="112"/>
      <c r="ATB82" s="112"/>
      <c r="ATC82" s="112"/>
      <c r="ATD82" s="112"/>
      <c r="ATE82" s="112"/>
      <c r="ATF82" s="112"/>
      <c r="ATG82" s="112"/>
      <c r="ATH82" s="112"/>
      <c r="ATI82" s="112"/>
      <c r="ATJ82" s="112"/>
      <c r="ATK82" s="112"/>
      <c r="ATL82" s="112"/>
      <c r="ATM82" s="112"/>
      <c r="ATN82" s="112"/>
      <c r="ATO82" s="112"/>
      <c r="ATP82" s="112"/>
      <c r="ATQ82" s="112"/>
      <c r="ATR82" s="112"/>
      <c r="ATS82" s="112"/>
      <c r="ATT82" s="112"/>
      <c r="ATU82" s="112"/>
      <c r="ATV82" s="112"/>
      <c r="ATW82" s="112"/>
      <c r="ATX82" s="112"/>
      <c r="ATY82" s="112"/>
      <c r="ATZ82" s="112"/>
      <c r="AUA82" s="112"/>
      <c r="AUB82" s="112"/>
      <c r="AUC82" s="112"/>
      <c r="AUD82" s="112"/>
      <c r="AUE82" s="112"/>
      <c r="AUF82" s="112"/>
      <c r="AUG82" s="112"/>
      <c r="AUH82" s="112"/>
      <c r="AUI82" s="112"/>
      <c r="AUJ82" s="112"/>
      <c r="AUK82" s="112"/>
      <c r="AUL82" s="112"/>
      <c r="AUM82" s="112"/>
      <c r="AUN82" s="112"/>
      <c r="AUO82" s="112"/>
      <c r="AUP82" s="112"/>
      <c r="AUQ82" s="112"/>
      <c r="AUR82" s="112"/>
      <c r="AUS82" s="112"/>
      <c r="AUT82" s="112"/>
      <c r="AUU82" s="112"/>
      <c r="AUV82" s="112"/>
      <c r="AUW82" s="112"/>
      <c r="AUX82" s="112"/>
      <c r="AUY82" s="112"/>
      <c r="AUZ82" s="112"/>
      <c r="AVA82" s="112"/>
      <c r="AVB82" s="112"/>
      <c r="AVC82" s="112"/>
      <c r="AVD82" s="112"/>
      <c r="AVE82" s="112"/>
      <c r="AVF82" s="112"/>
      <c r="AVG82" s="112"/>
      <c r="AVH82" s="112"/>
      <c r="AVI82" s="112"/>
      <c r="AVJ82" s="112"/>
      <c r="AVK82" s="112"/>
      <c r="AVL82" s="112"/>
      <c r="AVM82" s="112"/>
      <c r="AVN82" s="112"/>
      <c r="AVO82" s="112"/>
      <c r="AVP82" s="112"/>
      <c r="AVQ82" s="112"/>
      <c r="AVR82" s="112"/>
      <c r="AVS82" s="112"/>
      <c r="AVT82" s="112"/>
      <c r="AVU82" s="112"/>
      <c r="AVV82" s="112"/>
      <c r="AVW82" s="112"/>
      <c r="AVX82" s="112"/>
      <c r="AVY82" s="112"/>
      <c r="AVZ82" s="112"/>
      <c r="AWA82" s="112"/>
      <c r="AWB82" s="112"/>
      <c r="AWC82" s="112"/>
      <c r="AWD82" s="112"/>
      <c r="AWE82" s="112"/>
      <c r="AWF82" s="112"/>
      <c r="AWG82" s="112"/>
      <c r="AWH82" s="112"/>
      <c r="AWI82" s="112"/>
      <c r="AWJ82" s="112"/>
      <c r="AWK82" s="112"/>
      <c r="AWL82" s="112"/>
      <c r="AWM82" s="112"/>
      <c r="AWN82" s="112"/>
      <c r="AWO82" s="112"/>
      <c r="AWP82" s="112"/>
      <c r="AWQ82" s="112"/>
      <c r="AWR82" s="112"/>
      <c r="AWS82" s="112"/>
      <c r="AWT82" s="112"/>
      <c r="AWU82" s="112"/>
      <c r="AWV82" s="112"/>
      <c r="AWW82" s="112"/>
      <c r="AWX82" s="112"/>
      <c r="AWY82" s="112"/>
      <c r="AWZ82" s="112"/>
      <c r="AXA82" s="112"/>
      <c r="AXB82" s="112"/>
      <c r="AXC82" s="112"/>
      <c r="AXD82" s="112"/>
      <c r="AXE82" s="112"/>
      <c r="AXF82" s="112"/>
      <c r="AXG82" s="112"/>
      <c r="AXH82" s="112"/>
      <c r="AXI82" s="112"/>
      <c r="AXJ82" s="112"/>
      <c r="AXK82" s="112"/>
      <c r="AXL82" s="112"/>
      <c r="AXM82" s="112"/>
      <c r="AXN82" s="112"/>
      <c r="AXO82" s="112"/>
      <c r="AXP82" s="112"/>
      <c r="AXQ82" s="112"/>
      <c r="AXR82" s="112"/>
      <c r="AXS82" s="112"/>
      <c r="AXT82" s="112"/>
      <c r="AXU82" s="112"/>
      <c r="AXV82" s="112"/>
      <c r="AXW82" s="112"/>
      <c r="AXX82" s="112"/>
      <c r="AXY82" s="112"/>
      <c r="AXZ82" s="112"/>
      <c r="AYA82" s="112"/>
      <c r="AYB82" s="112"/>
      <c r="AYC82" s="112"/>
      <c r="AYD82" s="112"/>
      <c r="AYE82" s="112"/>
      <c r="AYF82" s="112"/>
      <c r="AYG82" s="112"/>
      <c r="AYH82" s="112"/>
      <c r="AYI82" s="112"/>
      <c r="AYJ82" s="112"/>
      <c r="AYK82" s="112"/>
      <c r="AYL82" s="112"/>
      <c r="AYM82" s="112"/>
      <c r="AYN82" s="112"/>
      <c r="AYO82" s="112"/>
      <c r="AYP82" s="112"/>
      <c r="AYQ82" s="112"/>
      <c r="AYR82" s="112"/>
      <c r="AYS82" s="112"/>
      <c r="AYT82" s="112"/>
      <c r="AYU82" s="112"/>
      <c r="AYV82" s="112"/>
      <c r="AYW82" s="112"/>
      <c r="AYX82" s="112"/>
      <c r="AYY82" s="112"/>
      <c r="AYZ82" s="112"/>
      <c r="AZA82" s="112"/>
      <c r="AZB82" s="112"/>
      <c r="AZC82" s="112"/>
      <c r="AZD82" s="112"/>
      <c r="AZE82" s="112"/>
      <c r="AZF82" s="112"/>
      <c r="AZG82" s="112"/>
      <c r="AZH82" s="112"/>
      <c r="AZI82" s="112"/>
      <c r="AZJ82" s="112"/>
      <c r="AZK82" s="112"/>
      <c r="AZL82" s="112"/>
      <c r="AZM82" s="112"/>
      <c r="AZN82" s="112"/>
      <c r="AZO82" s="112"/>
      <c r="AZP82" s="112"/>
      <c r="AZQ82" s="112"/>
      <c r="AZR82" s="112"/>
      <c r="AZS82" s="112"/>
      <c r="AZT82" s="112"/>
      <c r="AZU82" s="112"/>
      <c r="AZV82" s="112"/>
      <c r="AZW82" s="112"/>
      <c r="AZX82" s="112"/>
      <c r="AZY82" s="112"/>
      <c r="AZZ82" s="112"/>
      <c r="BAA82" s="112"/>
      <c r="BAB82" s="112"/>
      <c r="BAC82" s="112"/>
      <c r="BAD82" s="112"/>
      <c r="BAE82" s="112"/>
      <c r="BAF82" s="112"/>
      <c r="BAG82" s="112"/>
      <c r="BAH82" s="112"/>
      <c r="BAI82" s="112"/>
      <c r="BAJ82" s="112"/>
      <c r="BAK82" s="112"/>
      <c r="BAL82" s="112"/>
      <c r="BAM82" s="112"/>
      <c r="BAN82" s="112"/>
      <c r="BAO82" s="112"/>
      <c r="BAP82" s="112"/>
      <c r="BAQ82" s="112"/>
      <c r="BAR82" s="112"/>
      <c r="BAS82" s="112"/>
      <c r="BAT82" s="112"/>
      <c r="BAU82" s="112"/>
      <c r="BAV82" s="112"/>
      <c r="BAW82" s="112"/>
      <c r="BAX82" s="112"/>
      <c r="BAY82" s="112"/>
      <c r="BAZ82" s="112"/>
      <c r="BBA82" s="112"/>
      <c r="BBB82" s="112"/>
      <c r="BBC82" s="112"/>
      <c r="BBD82" s="112"/>
      <c r="BBE82" s="112"/>
      <c r="BBF82" s="112"/>
      <c r="BBG82" s="112"/>
      <c r="BBH82" s="112"/>
      <c r="BBI82" s="112"/>
      <c r="BBJ82" s="112"/>
      <c r="BBK82" s="112"/>
      <c r="BBL82" s="112"/>
      <c r="BBM82" s="112"/>
      <c r="BBN82" s="112"/>
      <c r="BBO82" s="112"/>
      <c r="BBP82" s="112"/>
      <c r="BBQ82" s="112"/>
      <c r="BBR82" s="112"/>
      <c r="BBS82" s="112"/>
      <c r="BBT82" s="112"/>
      <c r="BBU82" s="112"/>
      <c r="BBV82" s="112"/>
      <c r="BBW82" s="112"/>
      <c r="BBX82" s="112"/>
      <c r="BBY82" s="112"/>
      <c r="BBZ82" s="112"/>
      <c r="BCA82" s="112"/>
      <c r="BCB82" s="112"/>
      <c r="BCC82" s="112"/>
      <c r="BCD82" s="112"/>
      <c r="BCE82" s="112"/>
      <c r="BCF82" s="112"/>
      <c r="BCG82" s="112"/>
      <c r="BCH82" s="112"/>
      <c r="BCI82" s="112"/>
      <c r="BCJ82" s="112"/>
      <c r="BCK82" s="112"/>
      <c r="BCL82" s="112"/>
      <c r="BCM82" s="112"/>
      <c r="BCN82" s="112"/>
      <c r="BCO82" s="112"/>
      <c r="BCP82" s="112"/>
      <c r="BCQ82" s="112"/>
      <c r="BCR82" s="112"/>
      <c r="BCS82" s="112"/>
      <c r="BCT82" s="112"/>
      <c r="BCU82" s="112"/>
      <c r="BCV82" s="112"/>
      <c r="BCW82" s="112"/>
      <c r="BCX82" s="112"/>
      <c r="BCY82" s="112"/>
      <c r="BCZ82" s="112"/>
      <c r="BDA82" s="112"/>
      <c r="BDB82" s="112"/>
      <c r="BDC82" s="112"/>
      <c r="BDD82" s="112"/>
      <c r="BDE82" s="112"/>
      <c r="BDF82" s="112"/>
      <c r="BDG82" s="112"/>
      <c r="BDH82" s="112"/>
      <c r="BDI82" s="112"/>
      <c r="BDJ82" s="112"/>
      <c r="BDK82" s="112"/>
      <c r="BDL82" s="112"/>
      <c r="BDM82" s="112"/>
      <c r="BDN82" s="112"/>
      <c r="BDO82" s="112"/>
      <c r="BDP82" s="112"/>
      <c r="BDQ82" s="112"/>
      <c r="BDR82" s="112"/>
      <c r="BDS82" s="112"/>
      <c r="BDT82" s="112"/>
      <c r="BDU82" s="112"/>
      <c r="BDV82" s="112"/>
      <c r="BDW82" s="112"/>
      <c r="BDX82" s="112"/>
      <c r="BDY82" s="112"/>
      <c r="BDZ82" s="112"/>
      <c r="BEA82" s="112"/>
      <c r="BEB82" s="112"/>
      <c r="BEC82" s="112"/>
      <c r="BED82" s="112"/>
      <c r="BEE82" s="112"/>
      <c r="BEF82" s="112"/>
      <c r="BEG82" s="112"/>
      <c r="BEH82" s="112"/>
      <c r="BEI82" s="112"/>
      <c r="BEJ82" s="112"/>
      <c r="BEK82" s="112"/>
      <c r="BEL82" s="112"/>
      <c r="BEM82" s="112"/>
      <c r="BEN82" s="112"/>
      <c r="BEO82" s="112"/>
      <c r="BEP82" s="112"/>
      <c r="BEQ82" s="112"/>
      <c r="BER82" s="112"/>
      <c r="BES82" s="112"/>
      <c r="BET82" s="112"/>
      <c r="BEU82" s="112"/>
      <c r="BEV82" s="112"/>
      <c r="BEW82" s="112"/>
      <c r="BEX82" s="112"/>
      <c r="BEY82" s="112"/>
      <c r="BEZ82" s="112"/>
      <c r="BFA82" s="112"/>
      <c r="BFB82" s="112"/>
      <c r="BFC82" s="112"/>
      <c r="BFD82" s="112"/>
      <c r="BFE82" s="112"/>
      <c r="BFF82" s="112"/>
      <c r="BFG82" s="112"/>
      <c r="BFH82" s="112"/>
      <c r="BFI82" s="112"/>
      <c r="BFJ82" s="112"/>
      <c r="BFK82" s="112"/>
      <c r="BFL82" s="112"/>
      <c r="BFM82" s="112"/>
      <c r="BFN82" s="112"/>
      <c r="BFO82" s="112"/>
      <c r="BFP82" s="112"/>
      <c r="BFQ82" s="112"/>
      <c r="BFR82" s="112"/>
      <c r="BFS82" s="112"/>
      <c r="BFT82" s="112"/>
      <c r="BFU82" s="112"/>
      <c r="BFV82" s="112"/>
      <c r="BFW82" s="112"/>
      <c r="BFX82" s="112"/>
      <c r="BFY82" s="112"/>
      <c r="BFZ82" s="112"/>
      <c r="BGA82" s="112"/>
      <c r="BGB82" s="112"/>
      <c r="BGC82" s="112"/>
      <c r="BGD82" s="112"/>
      <c r="BGE82" s="112"/>
      <c r="BGF82" s="112"/>
      <c r="BGG82" s="112"/>
      <c r="BGH82" s="112"/>
      <c r="BGI82" s="112"/>
      <c r="BGJ82" s="112"/>
      <c r="BGK82" s="112"/>
      <c r="BGL82" s="112"/>
      <c r="BGM82" s="112"/>
      <c r="BGN82" s="112"/>
      <c r="BGO82" s="112"/>
      <c r="BGP82" s="112"/>
      <c r="BGQ82" s="112"/>
      <c r="BGR82" s="112"/>
      <c r="BGS82" s="112"/>
      <c r="BGT82" s="112"/>
      <c r="BGU82" s="112"/>
      <c r="BGV82" s="112"/>
      <c r="BGW82" s="112"/>
      <c r="BGX82" s="112"/>
      <c r="BGY82" s="112"/>
      <c r="BGZ82" s="112"/>
      <c r="BHA82" s="112"/>
      <c r="BHB82" s="112"/>
      <c r="BHC82" s="112"/>
      <c r="BHD82" s="112"/>
      <c r="BHE82" s="112"/>
      <c r="BHF82" s="112"/>
      <c r="BHG82" s="112"/>
      <c r="BHH82" s="112"/>
      <c r="BHI82" s="112"/>
      <c r="BHJ82" s="112"/>
      <c r="BHK82" s="112"/>
      <c r="BHL82" s="112"/>
      <c r="BHM82" s="112"/>
      <c r="BHN82" s="112"/>
      <c r="BHO82" s="112"/>
      <c r="BHP82" s="112"/>
      <c r="BHQ82" s="112"/>
      <c r="BHR82" s="112"/>
      <c r="BHS82" s="112"/>
      <c r="BHT82" s="112"/>
      <c r="BHU82" s="112"/>
      <c r="BHV82" s="112"/>
      <c r="BHW82" s="112"/>
      <c r="BHX82" s="112"/>
      <c r="BHY82" s="112"/>
      <c r="BHZ82" s="112"/>
      <c r="BIA82" s="112"/>
      <c r="BIB82" s="112"/>
      <c r="BIC82" s="112"/>
      <c r="BID82" s="112"/>
      <c r="BIE82" s="112"/>
      <c r="BIF82" s="112"/>
      <c r="BIG82" s="112"/>
      <c r="BIH82" s="112"/>
      <c r="BII82" s="112"/>
      <c r="BIJ82" s="112"/>
      <c r="BIK82" s="112"/>
      <c r="BIL82" s="112"/>
      <c r="BIM82" s="112"/>
      <c r="BIN82" s="112"/>
      <c r="BIO82" s="112"/>
      <c r="BIP82" s="112"/>
      <c r="BIQ82" s="112"/>
      <c r="BIR82" s="112"/>
      <c r="BIS82" s="112"/>
      <c r="BIT82" s="112"/>
      <c r="BIU82" s="112"/>
      <c r="BIV82" s="112"/>
      <c r="BIW82" s="112"/>
      <c r="BIX82" s="112"/>
      <c r="BIY82" s="112"/>
      <c r="BIZ82" s="112"/>
      <c r="BJA82" s="112"/>
      <c r="BJB82" s="112"/>
      <c r="BJC82" s="112"/>
      <c r="BJD82" s="112"/>
      <c r="BJE82" s="112"/>
      <c r="BJF82" s="112"/>
      <c r="BJG82" s="112"/>
      <c r="BJH82" s="112"/>
      <c r="BJI82" s="112"/>
      <c r="BJJ82" s="112"/>
      <c r="BJK82" s="112"/>
      <c r="BJL82" s="112"/>
      <c r="BJM82" s="112"/>
      <c r="BJN82" s="112"/>
      <c r="BJO82" s="112"/>
      <c r="BJP82" s="112"/>
      <c r="BJQ82" s="112"/>
      <c r="BJR82" s="112"/>
      <c r="BJS82" s="112"/>
      <c r="BJT82" s="112"/>
      <c r="BJU82" s="112"/>
      <c r="BJV82" s="112"/>
      <c r="BJW82" s="112"/>
      <c r="BJX82" s="112"/>
      <c r="BJY82" s="112"/>
      <c r="BJZ82" s="112"/>
      <c r="BKA82" s="112"/>
      <c r="BKB82" s="112"/>
      <c r="BKC82" s="112"/>
      <c r="BKD82" s="112"/>
      <c r="BKE82" s="112"/>
      <c r="BKF82" s="112"/>
      <c r="BKG82" s="112"/>
      <c r="BKH82" s="112"/>
      <c r="BKI82" s="112"/>
      <c r="BKJ82" s="112"/>
      <c r="BKK82" s="112"/>
      <c r="BKL82" s="112"/>
      <c r="BKM82" s="112"/>
      <c r="BKN82" s="112"/>
      <c r="BKO82" s="112"/>
      <c r="BKP82" s="112"/>
      <c r="BKQ82" s="112"/>
      <c r="BKR82" s="112"/>
      <c r="BKS82" s="112"/>
      <c r="BKT82" s="112"/>
      <c r="BKU82" s="112"/>
      <c r="BKV82" s="112"/>
      <c r="BKW82" s="112"/>
      <c r="BKX82" s="112"/>
      <c r="BKY82" s="112"/>
      <c r="BKZ82" s="112"/>
      <c r="BLA82" s="112"/>
      <c r="BLB82" s="112"/>
      <c r="BLC82" s="112"/>
      <c r="BLD82" s="112"/>
      <c r="BLE82" s="112"/>
      <c r="BLF82" s="112"/>
      <c r="BLG82" s="112"/>
      <c r="BLH82" s="112"/>
      <c r="BLI82" s="112"/>
      <c r="BLJ82" s="112"/>
      <c r="BLK82" s="112"/>
      <c r="BLL82" s="112"/>
      <c r="BLM82" s="112"/>
      <c r="BLN82" s="112"/>
      <c r="BLO82" s="112"/>
      <c r="BLP82" s="112"/>
      <c r="BLQ82" s="112"/>
      <c r="BLR82" s="112"/>
      <c r="BLS82" s="112"/>
      <c r="BLT82" s="112"/>
      <c r="BLU82" s="112"/>
      <c r="BLV82" s="112"/>
      <c r="BLW82" s="112"/>
      <c r="BLX82" s="112"/>
      <c r="BLY82" s="112"/>
      <c r="BLZ82" s="112"/>
      <c r="BMA82" s="112"/>
      <c r="BMB82" s="112"/>
      <c r="BMC82" s="112"/>
      <c r="BMD82" s="112"/>
      <c r="BME82" s="112"/>
      <c r="BMF82" s="112"/>
      <c r="BMG82" s="112"/>
      <c r="BMH82" s="112"/>
      <c r="BMI82" s="112"/>
      <c r="BMJ82" s="112"/>
      <c r="BMK82" s="112"/>
      <c r="BML82" s="112"/>
      <c r="BMM82" s="112"/>
      <c r="BMN82" s="112"/>
      <c r="BMO82" s="112"/>
      <c r="BMP82" s="112"/>
      <c r="BMQ82" s="112"/>
      <c r="BMR82" s="112"/>
      <c r="BMS82" s="112"/>
      <c r="BMT82" s="112"/>
      <c r="BMU82" s="112"/>
      <c r="BMV82" s="112"/>
      <c r="BMW82" s="112"/>
      <c r="BMX82" s="112"/>
      <c r="BMY82" s="112"/>
      <c r="BMZ82" s="112"/>
      <c r="BNA82" s="112"/>
      <c r="BNB82" s="112"/>
      <c r="BNC82" s="112"/>
      <c r="BND82" s="112"/>
      <c r="BNE82" s="112"/>
      <c r="BNF82" s="112"/>
      <c r="BNG82" s="112"/>
      <c r="BNH82" s="112"/>
      <c r="BNI82" s="112"/>
      <c r="BNJ82" s="112"/>
      <c r="BNK82" s="112"/>
      <c r="BNL82" s="112"/>
      <c r="BNM82" s="112"/>
      <c r="BNN82" s="112"/>
      <c r="BNO82" s="112"/>
      <c r="BNP82" s="112"/>
      <c r="BNQ82" s="112"/>
      <c r="BNR82" s="112"/>
      <c r="BNS82" s="112"/>
      <c r="BNT82" s="112"/>
      <c r="BNU82" s="112"/>
      <c r="BNV82" s="112"/>
      <c r="BNW82" s="112"/>
      <c r="BNX82" s="112"/>
      <c r="BNY82" s="112"/>
      <c r="BNZ82" s="112"/>
      <c r="BOA82" s="112"/>
      <c r="BOB82" s="112"/>
      <c r="BOC82" s="112"/>
      <c r="BOD82" s="112"/>
      <c r="BOE82" s="112"/>
      <c r="BOF82" s="112"/>
      <c r="BOG82" s="112"/>
      <c r="BOH82" s="112"/>
      <c r="BOI82" s="112"/>
      <c r="BOJ82" s="112"/>
      <c r="BOK82" s="112"/>
      <c r="BOL82" s="112"/>
      <c r="BOM82" s="112"/>
      <c r="BON82" s="112"/>
      <c r="BOO82" s="112"/>
      <c r="BOP82" s="112"/>
      <c r="BOQ82" s="112"/>
      <c r="BOR82" s="112"/>
      <c r="BOS82" s="112"/>
      <c r="BOT82" s="112"/>
      <c r="BOU82" s="112"/>
      <c r="BOV82" s="112"/>
      <c r="BOW82" s="112"/>
      <c r="BOX82" s="112"/>
      <c r="BOY82" s="112"/>
      <c r="BOZ82" s="112"/>
      <c r="BPA82" s="112"/>
      <c r="BPB82" s="112"/>
      <c r="BPC82" s="112"/>
      <c r="BPD82" s="112"/>
      <c r="BPE82" s="112"/>
      <c r="BPF82" s="112"/>
      <c r="BPG82" s="112"/>
      <c r="BPH82" s="112"/>
      <c r="BPI82" s="112"/>
      <c r="BPJ82" s="112"/>
      <c r="BPK82" s="112"/>
      <c r="BPL82" s="112"/>
      <c r="BPM82" s="112"/>
      <c r="BPN82" s="112"/>
      <c r="BPO82" s="112"/>
      <c r="BPP82" s="112"/>
      <c r="BPQ82" s="112"/>
      <c r="BPR82" s="112"/>
      <c r="BPS82" s="112"/>
      <c r="BPT82" s="112"/>
      <c r="BPU82" s="112"/>
      <c r="BPV82" s="112"/>
      <c r="BPW82" s="112"/>
      <c r="BPX82" s="112"/>
      <c r="BPY82" s="112"/>
      <c r="BPZ82" s="112"/>
      <c r="BQA82" s="112"/>
      <c r="BQB82" s="112"/>
      <c r="BQC82" s="112"/>
      <c r="BQD82" s="112"/>
      <c r="BQE82" s="112"/>
      <c r="BQF82" s="112"/>
      <c r="BQG82" s="112"/>
      <c r="BQH82" s="112"/>
      <c r="BQI82" s="112"/>
      <c r="BQJ82" s="112"/>
      <c r="BQK82" s="112"/>
      <c r="BQL82" s="112"/>
      <c r="BQM82" s="112"/>
      <c r="BQN82" s="112"/>
      <c r="BQO82" s="112"/>
      <c r="BQP82" s="112"/>
      <c r="BQQ82" s="112"/>
      <c r="BQR82" s="112"/>
      <c r="BQS82" s="112"/>
      <c r="BQT82" s="112"/>
      <c r="BQU82" s="112"/>
      <c r="BQV82" s="112"/>
      <c r="BQW82" s="112"/>
      <c r="BQX82" s="112"/>
      <c r="BQY82" s="112"/>
      <c r="BQZ82" s="112"/>
      <c r="BRA82" s="112"/>
      <c r="BRB82" s="112"/>
      <c r="BRC82" s="112"/>
      <c r="BRD82" s="112"/>
      <c r="BRE82" s="112"/>
      <c r="BRF82" s="112"/>
      <c r="BRG82" s="112"/>
      <c r="BRH82" s="112"/>
      <c r="BRI82" s="112"/>
      <c r="BRJ82" s="112"/>
      <c r="BRK82" s="112"/>
      <c r="BRL82" s="112"/>
      <c r="BRM82" s="112"/>
      <c r="BRN82" s="112"/>
      <c r="BRO82" s="112"/>
      <c r="BRP82" s="112"/>
      <c r="BRQ82" s="112"/>
      <c r="BRR82" s="112"/>
      <c r="BRS82" s="112"/>
      <c r="BRT82" s="112"/>
      <c r="BRU82" s="112"/>
      <c r="BRV82" s="112"/>
      <c r="BRW82" s="112"/>
      <c r="BRX82" s="112"/>
      <c r="BRY82" s="112"/>
      <c r="BRZ82" s="112"/>
      <c r="BSA82" s="112"/>
      <c r="BSB82" s="112"/>
      <c r="BSC82" s="112"/>
      <c r="BSD82" s="112"/>
      <c r="BSE82" s="112"/>
      <c r="BSF82" s="112"/>
      <c r="BSG82" s="112"/>
      <c r="BSH82" s="112"/>
      <c r="BSI82" s="112"/>
      <c r="BSJ82" s="112"/>
      <c r="BSK82" s="112"/>
      <c r="BSL82" s="112"/>
      <c r="BSM82" s="112"/>
      <c r="BSN82" s="112"/>
      <c r="BSO82" s="112"/>
      <c r="BSP82" s="112"/>
      <c r="BSQ82" s="112"/>
      <c r="BSR82" s="112"/>
      <c r="BSS82" s="112"/>
      <c r="BST82" s="112"/>
      <c r="BSU82" s="112"/>
      <c r="BSV82" s="112"/>
      <c r="BSW82" s="112"/>
      <c r="BSX82" s="112"/>
      <c r="BSY82" s="112"/>
      <c r="BSZ82" s="112"/>
      <c r="BTA82" s="112"/>
      <c r="BTB82" s="112"/>
      <c r="BTC82" s="112"/>
      <c r="BTD82" s="112"/>
      <c r="BTE82" s="112"/>
      <c r="BTF82" s="112"/>
      <c r="BTG82" s="112"/>
      <c r="BTH82" s="112"/>
      <c r="BTI82" s="112"/>
      <c r="BTJ82" s="112"/>
      <c r="BTK82" s="112"/>
      <c r="BTL82" s="112"/>
      <c r="BTM82" s="112"/>
      <c r="BTN82" s="112"/>
      <c r="BTO82" s="112"/>
      <c r="BTP82" s="112"/>
      <c r="BTQ82" s="112"/>
      <c r="BTR82" s="112"/>
      <c r="BTS82" s="112"/>
      <c r="BTT82" s="112"/>
      <c r="BTU82" s="112"/>
      <c r="BTV82" s="112"/>
      <c r="BTW82" s="112"/>
      <c r="BTX82" s="112"/>
      <c r="BTY82" s="112"/>
      <c r="BTZ82" s="112"/>
      <c r="BUA82" s="112"/>
      <c r="BUB82" s="112"/>
      <c r="BUC82" s="112"/>
      <c r="BUD82" s="112"/>
      <c r="BUE82" s="112"/>
      <c r="BUF82" s="112"/>
      <c r="BUG82" s="112"/>
      <c r="BUH82" s="112"/>
      <c r="BUI82" s="112"/>
      <c r="BUJ82" s="112"/>
      <c r="BUK82" s="112"/>
      <c r="BUL82" s="112"/>
      <c r="BUM82" s="112"/>
      <c r="BUN82" s="112"/>
      <c r="BUO82" s="112"/>
      <c r="BUP82" s="112"/>
      <c r="BUQ82" s="112"/>
      <c r="BUR82" s="112"/>
      <c r="BUS82" s="112"/>
      <c r="BUT82" s="112"/>
      <c r="BUU82" s="112"/>
      <c r="BUV82" s="112"/>
      <c r="BUW82" s="112"/>
      <c r="BUX82" s="112"/>
      <c r="BUY82" s="112"/>
      <c r="BUZ82" s="112"/>
      <c r="BVA82" s="112"/>
      <c r="BVB82" s="112"/>
      <c r="BVC82" s="112"/>
      <c r="BVD82" s="112"/>
      <c r="BVE82" s="112"/>
      <c r="BVF82" s="112"/>
      <c r="BVG82" s="112"/>
      <c r="BVH82" s="112"/>
      <c r="BVI82" s="112"/>
      <c r="BVJ82" s="112"/>
      <c r="BVK82" s="112"/>
      <c r="BVL82" s="112"/>
      <c r="BVM82" s="112"/>
      <c r="BVN82" s="112"/>
      <c r="BVO82" s="112"/>
      <c r="BVP82" s="112"/>
      <c r="BVQ82" s="112"/>
      <c r="BVR82" s="112"/>
      <c r="BVS82" s="112"/>
      <c r="BVT82" s="112"/>
      <c r="BVU82" s="112"/>
      <c r="BVV82" s="112"/>
      <c r="BVW82" s="112"/>
      <c r="BVX82" s="112"/>
      <c r="BVY82" s="112"/>
      <c r="BVZ82" s="112"/>
      <c r="BWA82" s="112"/>
      <c r="BWB82" s="112"/>
      <c r="BWC82" s="112"/>
      <c r="BWD82" s="112"/>
      <c r="BWE82" s="112"/>
      <c r="BWF82" s="112"/>
      <c r="BWG82" s="112"/>
      <c r="BWH82" s="112"/>
      <c r="BWI82" s="112"/>
      <c r="BWJ82" s="112"/>
      <c r="BWK82" s="112"/>
      <c r="BWL82" s="112"/>
      <c r="BWM82" s="112"/>
      <c r="BWN82" s="112"/>
      <c r="BWO82" s="112"/>
      <c r="BWP82" s="112"/>
      <c r="BWQ82" s="112"/>
      <c r="BWR82" s="112"/>
      <c r="BWS82" s="112"/>
      <c r="BWT82" s="112"/>
      <c r="BWU82" s="112"/>
      <c r="BWV82" s="112"/>
      <c r="BWW82" s="112"/>
      <c r="BWX82" s="112"/>
      <c r="BWY82" s="112"/>
      <c r="BWZ82" s="112"/>
      <c r="BXA82" s="112"/>
      <c r="BXB82" s="112"/>
      <c r="BXC82" s="112"/>
      <c r="BXD82" s="112"/>
      <c r="BXE82" s="112"/>
      <c r="BXF82" s="112"/>
      <c r="BXG82" s="112"/>
      <c r="BXH82" s="112"/>
      <c r="BXI82" s="112"/>
      <c r="BXJ82" s="112"/>
      <c r="BXK82" s="112"/>
      <c r="BXL82" s="112"/>
      <c r="BXM82" s="112"/>
      <c r="BXN82" s="112"/>
      <c r="BXO82" s="112"/>
      <c r="BXP82" s="112"/>
      <c r="BXQ82" s="112"/>
      <c r="BXR82" s="112"/>
      <c r="BXS82" s="112"/>
      <c r="BXT82" s="112"/>
      <c r="BXU82" s="112"/>
      <c r="BXV82" s="112"/>
      <c r="BXW82" s="112"/>
      <c r="BXX82" s="112"/>
      <c r="BXY82" s="112"/>
      <c r="BXZ82" s="112"/>
      <c r="BYA82" s="112"/>
      <c r="BYB82" s="112"/>
      <c r="BYC82" s="112"/>
      <c r="BYD82" s="112"/>
      <c r="BYE82" s="112"/>
      <c r="BYF82" s="112"/>
      <c r="BYG82" s="112"/>
      <c r="BYH82" s="112"/>
      <c r="BYI82" s="112"/>
      <c r="BYJ82" s="112"/>
      <c r="BYK82" s="112"/>
      <c r="BYL82" s="112"/>
      <c r="BYM82" s="112"/>
      <c r="BYN82" s="112"/>
      <c r="BYO82" s="112"/>
      <c r="BYP82" s="112"/>
      <c r="BYQ82" s="112"/>
      <c r="BYR82" s="112"/>
      <c r="BYS82" s="112"/>
      <c r="BYT82" s="112"/>
      <c r="BYU82" s="112"/>
      <c r="BYV82" s="112"/>
      <c r="BYW82" s="112"/>
      <c r="BYX82" s="112"/>
      <c r="BYY82" s="112"/>
      <c r="BYZ82" s="112"/>
      <c r="BZA82" s="112"/>
      <c r="BZB82" s="112"/>
      <c r="BZC82" s="112"/>
      <c r="BZD82" s="112"/>
      <c r="BZE82" s="112"/>
      <c r="BZF82" s="112"/>
      <c r="BZG82" s="112"/>
      <c r="BZH82" s="112"/>
      <c r="BZI82" s="112"/>
      <c r="BZJ82" s="112"/>
      <c r="BZK82" s="112"/>
      <c r="BZL82" s="112"/>
      <c r="BZM82" s="112"/>
      <c r="BZN82" s="112"/>
      <c r="BZO82" s="112"/>
      <c r="BZP82" s="112"/>
      <c r="BZQ82" s="112"/>
      <c r="BZR82" s="112"/>
      <c r="BZS82" s="112"/>
      <c r="BZT82" s="112"/>
      <c r="BZU82" s="112"/>
      <c r="BZV82" s="112"/>
      <c r="BZW82" s="112"/>
      <c r="BZX82" s="112"/>
      <c r="BZY82" s="112"/>
      <c r="BZZ82" s="112"/>
      <c r="CAA82" s="112"/>
      <c r="CAB82" s="112"/>
      <c r="CAC82" s="112"/>
      <c r="CAD82" s="112"/>
      <c r="CAE82" s="112"/>
      <c r="CAF82" s="112"/>
      <c r="CAG82" s="112"/>
      <c r="CAH82" s="112"/>
      <c r="CAI82" s="112"/>
      <c r="CAJ82" s="112"/>
      <c r="CAK82" s="112"/>
      <c r="CAL82" s="112"/>
      <c r="CAM82" s="112"/>
      <c r="CAN82" s="112"/>
      <c r="CAO82" s="112"/>
      <c r="CAP82" s="112"/>
      <c r="CAQ82" s="112"/>
      <c r="CAR82" s="112"/>
      <c r="CAS82" s="112"/>
      <c r="CAT82" s="112"/>
      <c r="CAU82" s="112"/>
      <c r="CAV82" s="112"/>
      <c r="CAW82" s="112"/>
      <c r="CAX82" s="112"/>
      <c r="CAY82" s="112"/>
      <c r="CAZ82" s="112"/>
      <c r="CBA82" s="112"/>
      <c r="CBB82" s="112"/>
      <c r="CBC82" s="112"/>
      <c r="CBD82" s="112"/>
      <c r="CBE82" s="112"/>
      <c r="CBF82" s="112"/>
      <c r="CBG82" s="112"/>
      <c r="CBH82" s="112"/>
      <c r="CBI82" s="112"/>
      <c r="CBJ82" s="112"/>
      <c r="CBK82" s="112"/>
      <c r="CBL82" s="112"/>
      <c r="CBM82" s="112"/>
      <c r="CBN82" s="112"/>
      <c r="CBO82" s="112"/>
      <c r="CBP82" s="112"/>
      <c r="CBQ82" s="112"/>
      <c r="CBR82" s="112"/>
      <c r="CBS82" s="112"/>
      <c r="CBT82" s="112"/>
      <c r="CBU82" s="112"/>
      <c r="CBV82" s="112"/>
      <c r="CBW82" s="112"/>
      <c r="CBX82" s="112"/>
      <c r="CBY82" s="112"/>
      <c r="CBZ82" s="112"/>
      <c r="CCA82" s="112"/>
      <c r="CCB82" s="112"/>
      <c r="CCC82" s="112"/>
      <c r="CCD82" s="112"/>
      <c r="CCE82" s="112"/>
      <c r="CCF82" s="112"/>
      <c r="CCG82" s="112"/>
      <c r="CCH82" s="112"/>
      <c r="CCI82" s="112"/>
      <c r="CCJ82" s="112"/>
      <c r="CCK82" s="112"/>
      <c r="CCL82" s="112"/>
      <c r="CCM82" s="112"/>
      <c r="CCN82" s="112"/>
      <c r="CCO82" s="112"/>
      <c r="CCP82" s="112"/>
      <c r="CCQ82" s="112"/>
      <c r="CCR82" s="112"/>
      <c r="CCS82" s="112"/>
      <c r="CCT82" s="112"/>
      <c r="CCU82" s="112"/>
      <c r="CCV82" s="112"/>
      <c r="CCW82" s="112"/>
      <c r="CCX82" s="112"/>
      <c r="CCY82" s="112"/>
      <c r="CCZ82" s="112"/>
      <c r="CDA82" s="112"/>
      <c r="CDB82" s="112"/>
      <c r="CDC82" s="112"/>
      <c r="CDD82" s="112"/>
      <c r="CDE82" s="112"/>
      <c r="CDF82" s="112"/>
      <c r="CDG82" s="112"/>
      <c r="CDH82" s="112"/>
      <c r="CDI82" s="112"/>
      <c r="CDJ82" s="112"/>
      <c r="CDK82" s="112"/>
      <c r="CDL82" s="112"/>
      <c r="CDM82" s="112"/>
      <c r="CDN82" s="112"/>
      <c r="CDO82" s="112"/>
      <c r="CDP82" s="112"/>
      <c r="CDQ82" s="112"/>
      <c r="CDR82" s="112"/>
      <c r="CDS82" s="112"/>
      <c r="CDT82" s="112"/>
      <c r="CDU82" s="112"/>
      <c r="CDV82" s="112"/>
      <c r="CDW82" s="112"/>
      <c r="CDX82" s="112"/>
      <c r="CDY82" s="112"/>
      <c r="CDZ82" s="112"/>
      <c r="CEA82" s="112"/>
      <c r="CEB82" s="112"/>
      <c r="CEC82" s="112"/>
      <c r="CED82" s="112"/>
      <c r="CEE82" s="112"/>
      <c r="CEF82" s="112"/>
      <c r="CEG82" s="112"/>
      <c r="CEH82" s="112"/>
      <c r="CEI82" s="112"/>
      <c r="CEJ82" s="112"/>
      <c r="CEK82" s="112"/>
      <c r="CEL82" s="112"/>
      <c r="CEM82" s="112"/>
      <c r="CEN82" s="112"/>
      <c r="CEO82" s="112"/>
      <c r="CEP82" s="112"/>
      <c r="CEQ82" s="112"/>
      <c r="CER82" s="112"/>
      <c r="CES82" s="112"/>
      <c r="CET82" s="112"/>
      <c r="CEU82" s="112"/>
      <c r="CEV82" s="112"/>
      <c r="CEW82" s="112"/>
      <c r="CEX82" s="112"/>
      <c r="CEY82" s="112"/>
      <c r="CEZ82" s="112"/>
      <c r="CFA82" s="112"/>
      <c r="CFB82" s="112"/>
      <c r="CFC82" s="112"/>
      <c r="CFD82" s="112"/>
      <c r="CFE82" s="112"/>
      <c r="CFF82" s="112"/>
      <c r="CFG82" s="112"/>
      <c r="CFH82" s="112"/>
      <c r="CFI82" s="112"/>
      <c r="CFJ82" s="112"/>
      <c r="CFK82" s="112"/>
      <c r="CFL82" s="112"/>
      <c r="CFM82" s="112"/>
      <c r="CFN82" s="112"/>
      <c r="CFO82" s="112"/>
      <c r="CFP82" s="112"/>
      <c r="CFQ82" s="112"/>
      <c r="CFR82" s="112"/>
      <c r="CFS82" s="112"/>
      <c r="CFT82" s="112"/>
      <c r="CFU82" s="112"/>
      <c r="CFV82" s="112"/>
      <c r="CFW82" s="112"/>
      <c r="CFX82" s="112"/>
      <c r="CFY82" s="112"/>
      <c r="CFZ82" s="112"/>
      <c r="CGA82" s="112"/>
      <c r="CGB82" s="112"/>
      <c r="CGC82" s="112"/>
      <c r="CGD82" s="112"/>
      <c r="CGE82" s="112"/>
      <c r="CGF82" s="112"/>
      <c r="CGG82" s="112"/>
      <c r="CGH82" s="112"/>
      <c r="CGI82" s="112"/>
      <c r="CGJ82" s="112"/>
      <c r="CGK82" s="112"/>
      <c r="CGL82" s="112"/>
      <c r="CGM82" s="112"/>
      <c r="CGN82" s="112"/>
      <c r="CGO82" s="112"/>
      <c r="CGP82" s="112"/>
      <c r="CGQ82" s="112"/>
      <c r="CGR82" s="112"/>
      <c r="CGS82" s="112"/>
      <c r="CGT82" s="112"/>
      <c r="CGU82" s="112"/>
      <c r="CGV82" s="112"/>
      <c r="CGW82" s="112"/>
      <c r="CGX82" s="112"/>
      <c r="CGY82" s="112"/>
      <c r="CGZ82" s="112"/>
      <c r="CHA82" s="112"/>
      <c r="CHB82" s="112"/>
      <c r="CHC82" s="112"/>
      <c r="CHD82" s="112"/>
      <c r="CHE82" s="112"/>
      <c r="CHF82" s="112"/>
      <c r="CHG82" s="112"/>
      <c r="CHH82" s="112"/>
      <c r="CHI82" s="112"/>
      <c r="CHJ82" s="112"/>
      <c r="CHK82" s="112"/>
      <c r="CHL82" s="112"/>
      <c r="CHM82" s="112"/>
      <c r="CHN82" s="112"/>
      <c r="CHO82" s="112"/>
      <c r="CHP82" s="112"/>
      <c r="CHQ82" s="112"/>
      <c r="CHR82" s="112"/>
      <c r="CHS82" s="112"/>
      <c r="CHT82" s="112"/>
      <c r="CHU82" s="112"/>
      <c r="CHV82" s="112"/>
      <c r="CHW82" s="112"/>
      <c r="CHX82" s="112"/>
      <c r="CHY82" s="112"/>
      <c r="CHZ82" s="112"/>
      <c r="CIA82" s="112"/>
      <c r="CIB82" s="112"/>
      <c r="CIC82" s="112"/>
      <c r="CID82" s="112"/>
      <c r="CIE82" s="112"/>
      <c r="CIF82" s="112"/>
      <c r="CIG82" s="112"/>
      <c r="CIH82" s="112"/>
      <c r="CII82" s="112"/>
      <c r="CIJ82" s="112"/>
      <c r="CIK82" s="112"/>
      <c r="CIL82" s="112"/>
      <c r="CIM82" s="112"/>
      <c r="CIN82" s="112"/>
      <c r="CIO82" s="112"/>
      <c r="CIP82" s="112"/>
      <c r="CIQ82" s="112"/>
      <c r="CIR82" s="112"/>
      <c r="CIS82" s="112"/>
      <c r="CIT82" s="112"/>
      <c r="CIU82" s="112"/>
      <c r="CIV82" s="112"/>
      <c r="CIW82" s="112"/>
      <c r="CIX82" s="112"/>
      <c r="CIY82" s="112"/>
      <c r="CIZ82" s="112"/>
      <c r="CJA82" s="112"/>
      <c r="CJB82" s="112"/>
      <c r="CJC82" s="112"/>
      <c r="CJD82" s="112"/>
      <c r="CJE82" s="112"/>
      <c r="CJF82" s="112"/>
      <c r="CJG82" s="112"/>
      <c r="CJH82" s="112"/>
      <c r="CJI82" s="112"/>
      <c r="CJJ82" s="112"/>
      <c r="CJK82" s="112"/>
      <c r="CJL82" s="112"/>
      <c r="CJM82" s="112"/>
      <c r="CJN82" s="112"/>
      <c r="CJO82" s="112"/>
      <c r="CJP82" s="112"/>
      <c r="CJQ82" s="112"/>
      <c r="CJR82" s="112"/>
      <c r="CJS82" s="112"/>
      <c r="CJT82" s="112"/>
      <c r="CJU82" s="112"/>
      <c r="CJV82" s="112"/>
      <c r="CJW82" s="112"/>
      <c r="CJX82" s="112"/>
      <c r="CJY82" s="112"/>
      <c r="CJZ82" s="112"/>
      <c r="CKA82" s="112"/>
      <c r="CKB82" s="112"/>
      <c r="CKC82" s="112"/>
      <c r="CKD82" s="112"/>
      <c r="CKE82" s="112"/>
      <c r="CKF82" s="112"/>
      <c r="CKG82" s="112"/>
      <c r="CKH82" s="112"/>
      <c r="CKI82" s="112"/>
      <c r="CKJ82" s="112"/>
      <c r="CKK82" s="112"/>
      <c r="CKL82" s="112"/>
      <c r="CKM82" s="112"/>
      <c r="CKN82" s="112"/>
      <c r="CKO82" s="112"/>
      <c r="CKP82" s="112"/>
      <c r="CKQ82" s="112"/>
      <c r="CKR82" s="112"/>
      <c r="CKS82" s="112"/>
      <c r="CKT82" s="112"/>
      <c r="CKU82" s="112"/>
      <c r="CKV82" s="112"/>
      <c r="CKW82" s="112"/>
      <c r="CKX82" s="112"/>
      <c r="CKY82" s="112"/>
      <c r="CKZ82" s="112"/>
      <c r="CLA82" s="112"/>
      <c r="CLB82" s="112"/>
      <c r="CLC82" s="112"/>
      <c r="CLD82" s="112"/>
      <c r="CLE82" s="112"/>
      <c r="CLF82" s="112"/>
      <c r="CLG82" s="112"/>
      <c r="CLH82" s="112"/>
      <c r="CLI82" s="112"/>
      <c r="CLJ82" s="112"/>
      <c r="CLK82" s="112"/>
      <c r="CLL82" s="112"/>
      <c r="CLM82" s="112"/>
      <c r="CLN82" s="112"/>
      <c r="CLO82" s="112"/>
      <c r="CLP82" s="112"/>
      <c r="CLQ82" s="112"/>
      <c r="CLR82" s="112"/>
      <c r="CLS82" s="112"/>
      <c r="CLT82" s="112"/>
      <c r="CLU82" s="112"/>
      <c r="CLV82" s="112"/>
      <c r="CLW82" s="112"/>
      <c r="CLX82" s="112"/>
      <c r="CLY82" s="112"/>
      <c r="CLZ82" s="112"/>
      <c r="CMA82" s="112"/>
      <c r="CMB82" s="112"/>
      <c r="CMC82" s="112"/>
      <c r="CMD82" s="112"/>
      <c r="CME82" s="112"/>
      <c r="CMF82" s="112"/>
      <c r="CMG82" s="112"/>
      <c r="CMH82" s="112"/>
      <c r="CMI82" s="112"/>
      <c r="CMJ82" s="112"/>
      <c r="CMK82" s="112"/>
      <c r="CML82" s="112"/>
      <c r="CMM82" s="112"/>
      <c r="CMN82" s="112"/>
      <c r="CMO82" s="112"/>
      <c r="CMP82" s="112"/>
      <c r="CMQ82" s="112"/>
      <c r="CMR82" s="112"/>
      <c r="CMS82" s="112"/>
      <c r="CMT82" s="112"/>
      <c r="CMU82" s="112"/>
      <c r="CMV82" s="112"/>
      <c r="CMW82" s="112"/>
      <c r="CMX82" s="112"/>
      <c r="CMY82" s="112"/>
      <c r="CMZ82" s="112"/>
      <c r="CNA82" s="112"/>
      <c r="CNB82" s="112"/>
      <c r="CNC82" s="112"/>
      <c r="CND82" s="112"/>
      <c r="CNE82" s="112"/>
      <c r="CNF82" s="112"/>
      <c r="CNG82" s="112"/>
      <c r="CNH82" s="112"/>
      <c r="CNI82" s="112"/>
      <c r="CNJ82" s="112"/>
      <c r="CNK82" s="112"/>
      <c r="CNL82" s="112"/>
      <c r="CNM82" s="112"/>
      <c r="CNN82" s="112"/>
      <c r="CNO82" s="112"/>
      <c r="CNP82" s="112"/>
      <c r="CNQ82" s="112"/>
      <c r="CNR82" s="112"/>
      <c r="CNS82" s="112"/>
      <c r="CNT82" s="112"/>
      <c r="CNU82" s="112"/>
      <c r="CNV82" s="112"/>
      <c r="CNW82" s="112"/>
      <c r="CNX82" s="112"/>
      <c r="CNY82" s="112"/>
      <c r="CNZ82" s="112"/>
      <c r="COA82" s="112"/>
      <c r="COB82" s="112"/>
      <c r="COC82" s="112"/>
      <c r="COD82" s="112"/>
      <c r="COE82" s="112"/>
      <c r="COF82" s="112"/>
      <c r="COG82" s="112"/>
      <c r="COH82" s="112"/>
      <c r="COI82" s="112"/>
      <c r="COJ82" s="112"/>
      <c r="COK82" s="112"/>
      <c r="COL82" s="112"/>
      <c r="COM82" s="112"/>
      <c r="CON82" s="112"/>
      <c r="COO82" s="112"/>
      <c r="COP82" s="112"/>
      <c r="COQ82" s="112"/>
      <c r="COR82" s="112"/>
      <c r="COS82" s="112"/>
      <c r="COT82" s="112"/>
      <c r="COU82" s="112"/>
      <c r="COV82" s="112"/>
      <c r="COW82" s="112"/>
      <c r="COX82" s="112"/>
      <c r="COY82" s="112"/>
      <c r="COZ82" s="112"/>
      <c r="CPA82" s="112"/>
      <c r="CPB82" s="112"/>
      <c r="CPC82" s="112"/>
      <c r="CPD82" s="112"/>
      <c r="CPE82" s="112"/>
      <c r="CPF82" s="112"/>
      <c r="CPG82" s="112"/>
      <c r="CPH82" s="112"/>
      <c r="CPI82" s="112"/>
      <c r="CPJ82" s="112"/>
      <c r="CPK82" s="112"/>
      <c r="CPL82" s="112"/>
      <c r="CPM82" s="112"/>
      <c r="CPN82" s="112"/>
      <c r="CPO82" s="112"/>
      <c r="CPP82" s="112"/>
      <c r="CPQ82" s="112"/>
      <c r="CPR82" s="112"/>
      <c r="CPS82" s="112"/>
      <c r="CPT82" s="112"/>
      <c r="CPU82" s="112"/>
      <c r="CPV82" s="112"/>
      <c r="CPW82" s="112"/>
      <c r="CPX82" s="112"/>
      <c r="CPY82" s="112"/>
      <c r="CPZ82" s="112"/>
      <c r="CQA82" s="112"/>
      <c r="CQB82" s="112"/>
      <c r="CQC82" s="112"/>
      <c r="CQD82" s="112"/>
      <c r="CQE82" s="112"/>
      <c r="CQF82" s="112"/>
      <c r="CQG82" s="112"/>
      <c r="CQH82" s="112"/>
      <c r="CQI82" s="112"/>
      <c r="CQJ82" s="112"/>
      <c r="CQK82" s="112"/>
      <c r="CQL82" s="112"/>
      <c r="CQM82" s="112"/>
      <c r="CQN82" s="112"/>
      <c r="CQO82" s="112"/>
      <c r="CQP82" s="112"/>
      <c r="CQQ82" s="112"/>
      <c r="CQR82" s="112"/>
      <c r="CQS82" s="112"/>
      <c r="CQT82" s="112"/>
      <c r="CQU82" s="112"/>
      <c r="CQV82" s="112"/>
      <c r="CQW82" s="112"/>
      <c r="CQX82" s="112"/>
      <c r="CQY82" s="112"/>
      <c r="CQZ82" s="112"/>
      <c r="CRA82" s="112"/>
      <c r="CRB82" s="112"/>
      <c r="CRC82" s="112"/>
      <c r="CRD82" s="112"/>
      <c r="CRE82" s="112"/>
      <c r="CRF82" s="112"/>
      <c r="CRG82" s="112"/>
      <c r="CRH82" s="112"/>
      <c r="CRI82" s="112"/>
      <c r="CRJ82" s="112"/>
      <c r="CRK82" s="112"/>
      <c r="CRL82" s="112"/>
      <c r="CRM82" s="112"/>
      <c r="CRN82" s="112"/>
      <c r="CRO82" s="112"/>
      <c r="CRP82" s="112"/>
      <c r="CRQ82" s="112"/>
      <c r="CRR82" s="112"/>
      <c r="CRS82" s="112"/>
      <c r="CRT82" s="112"/>
      <c r="CRU82" s="112"/>
      <c r="CRV82" s="112"/>
      <c r="CRW82" s="112"/>
      <c r="CRX82" s="112"/>
      <c r="CRY82" s="112"/>
      <c r="CRZ82" s="112"/>
      <c r="CSA82" s="112"/>
      <c r="CSB82" s="112"/>
      <c r="CSC82" s="112"/>
      <c r="CSD82" s="112"/>
      <c r="CSE82" s="112"/>
      <c r="CSF82" s="112"/>
      <c r="CSG82" s="112"/>
      <c r="CSH82" s="112"/>
      <c r="CSI82" s="112"/>
      <c r="CSJ82" s="112"/>
      <c r="CSK82" s="112"/>
      <c r="CSL82" s="112"/>
      <c r="CSM82" s="112"/>
      <c r="CSN82" s="112"/>
      <c r="CSO82" s="112"/>
      <c r="CSP82" s="112"/>
      <c r="CSQ82" s="112"/>
      <c r="CSR82" s="112"/>
      <c r="CSS82" s="112"/>
      <c r="CST82" s="112"/>
      <c r="CSU82" s="112"/>
      <c r="CSV82" s="112"/>
      <c r="CSW82" s="112"/>
      <c r="CSX82" s="112"/>
      <c r="CSY82" s="112"/>
      <c r="CSZ82" s="112"/>
      <c r="CTA82" s="112"/>
      <c r="CTB82" s="112"/>
      <c r="CTC82" s="112"/>
      <c r="CTD82" s="112"/>
      <c r="CTE82" s="112"/>
      <c r="CTF82" s="112"/>
      <c r="CTG82" s="112"/>
      <c r="CTH82" s="112"/>
      <c r="CTI82" s="112"/>
      <c r="CTJ82" s="112"/>
      <c r="CTK82" s="112"/>
      <c r="CTL82" s="112"/>
      <c r="CTM82" s="112"/>
      <c r="CTN82" s="112"/>
      <c r="CTO82" s="112"/>
      <c r="CTP82" s="112"/>
      <c r="CTQ82" s="112"/>
      <c r="CTR82" s="112"/>
      <c r="CTS82" s="112"/>
      <c r="CTT82" s="112"/>
      <c r="CTU82" s="112"/>
      <c r="CTV82" s="112"/>
      <c r="CTW82" s="112"/>
      <c r="CTX82" s="112"/>
      <c r="CTY82" s="112"/>
      <c r="CTZ82" s="112"/>
      <c r="CUA82" s="112"/>
      <c r="CUB82" s="112"/>
      <c r="CUC82" s="112"/>
      <c r="CUD82" s="112"/>
      <c r="CUE82" s="112"/>
      <c r="CUF82" s="112"/>
      <c r="CUG82" s="112"/>
      <c r="CUH82" s="112"/>
      <c r="CUI82" s="112"/>
      <c r="CUJ82" s="112"/>
      <c r="CUK82" s="112"/>
      <c r="CUL82" s="112"/>
      <c r="CUM82" s="112"/>
      <c r="CUN82" s="112"/>
      <c r="CUO82" s="112"/>
      <c r="CUP82" s="112"/>
      <c r="CUQ82" s="112"/>
      <c r="CUR82" s="112"/>
      <c r="CUS82" s="112"/>
      <c r="CUT82" s="112"/>
      <c r="CUU82" s="112"/>
      <c r="CUV82" s="112"/>
      <c r="CUW82" s="112"/>
      <c r="CUX82" s="112"/>
      <c r="CUY82" s="112"/>
      <c r="CUZ82" s="112"/>
      <c r="CVA82" s="112"/>
      <c r="CVB82" s="112"/>
      <c r="CVC82" s="112"/>
      <c r="CVD82" s="112"/>
      <c r="CVE82" s="112"/>
      <c r="CVF82" s="112"/>
      <c r="CVG82" s="112"/>
      <c r="CVH82" s="112"/>
      <c r="CVI82" s="112"/>
      <c r="CVJ82" s="112"/>
      <c r="CVK82" s="112"/>
      <c r="CVL82" s="112"/>
      <c r="CVM82" s="112"/>
      <c r="CVN82" s="112"/>
      <c r="CVO82" s="112"/>
      <c r="CVP82" s="112"/>
      <c r="CVQ82" s="112"/>
      <c r="CVR82" s="112"/>
      <c r="CVS82" s="112"/>
      <c r="CVT82" s="112"/>
      <c r="CVU82" s="112"/>
      <c r="CVV82" s="112"/>
      <c r="CVW82" s="112"/>
      <c r="CVX82" s="112"/>
      <c r="CVY82" s="112"/>
      <c r="CVZ82" s="112"/>
      <c r="CWA82" s="112"/>
      <c r="CWB82" s="112"/>
      <c r="CWC82" s="112"/>
      <c r="CWD82" s="112"/>
      <c r="CWE82" s="112"/>
      <c r="CWF82" s="112"/>
      <c r="CWG82" s="112"/>
      <c r="CWH82" s="112"/>
      <c r="CWI82" s="112"/>
      <c r="CWJ82" s="112"/>
      <c r="CWK82" s="112"/>
      <c r="CWL82" s="112"/>
      <c r="CWM82" s="112"/>
      <c r="CWN82" s="112"/>
      <c r="CWO82" s="112"/>
      <c r="CWP82" s="112"/>
      <c r="CWQ82" s="112"/>
      <c r="CWR82" s="112"/>
      <c r="CWS82" s="112"/>
      <c r="CWT82" s="112"/>
      <c r="CWU82" s="112"/>
      <c r="CWV82" s="112"/>
      <c r="CWW82" s="112"/>
      <c r="CWX82" s="112"/>
      <c r="CWY82" s="112"/>
      <c r="CWZ82" s="112"/>
      <c r="CXA82" s="112"/>
      <c r="CXB82" s="112"/>
      <c r="CXC82" s="112"/>
      <c r="CXD82" s="112"/>
      <c r="CXE82" s="112"/>
      <c r="CXF82" s="112"/>
      <c r="CXG82" s="112"/>
      <c r="CXH82" s="112"/>
      <c r="CXI82" s="112"/>
      <c r="CXJ82" s="112"/>
      <c r="CXK82" s="112"/>
      <c r="CXL82" s="112"/>
      <c r="CXM82" s="112"/>
      <c r="CXN82" s="112"/>
      <c r="CXO82" s="112"/>
      <c r="CXP82" s="112"/>
      <c r="CXQ82" s="112"/>
      <c r="CXR82" s="112"/>
      <c r="CXS82" s="112"/>
      <c r="CXT82" s="112"/>
      <c r="CXU82" s="112"/>
      <c r="CXV82" s="112"/>
      <c r="CXW82" s="112"/>
      <c r="CXX82" s="112"/>
      <c r="CXY82" s="112"/>
      <c r="CXZ82" s="112"/>
      <c r="CYA82" s="112"/>
      <c r="CYB82" s="112"/>
      <c r="CYC82" s="112"/>
      <c r="CYD82" s="112"/>
      <c r="CYE82" s="112"/>
      <c r="CYF82" s="112"/>
      <c r="CYG82" s="112"/>
      <c r="CYH82" s="112"/>
      <c r="CYI82" s="112"/>
      <c r="CYJ82" s="112"/>
      <c r="CYK82" s="112"/>
      <c r="CYL82" s="112"/>
      <c r="CYM82" s="112"/>
      <c r="CYN82" s="112"/>
      <c r="CYO82" s="112"/>
      <c r="CYP82" s="112"/>
      <c r="CYQ82" s="112"/>
      <c r="CYR82" s="112"/>
      <c r="CYS82" s="112"/>
      <c r="CYT82" s="112"/>
      <c r="CYU82" s="112"/>
      <c r="CYV82" s="112"/>
      <c r="CYW82" s="112"/>
      <c r="CYX82" s="112"/>
      <c r="CYY82" s="112"/>
      <c r="CYZ82" s="112"/>
      <c r="CZA82" s="112"/>
      <c r="CZB82" s="112"/>
      <c r="CZC82" s="112"/>
      <c r="CZD82" s="112"/>
      <c r="CZE82" s="112"/>
      <c r="CZF82" s="112"/>
      <c r="CZG82" s="112"/>
      <c r="CZH82" s="112"/>
      <c r="CZI82" s="112"/>
      <c r="CZJ82" s="112"/>
      <c r="CZK82" s="112"/>
      <c r="CZL82" s="112"/>
      <c r="CZM82" s="112"/>
      <c r="CZN82" s="112"/>
      <c r="CZO82" s="112"/>
      <c r="CZP82" s="112"/>
      <c r="CZQ82" s="112"/>
      <c r="CZR82" s="112"/>
      <c r="CZS82" s="112"/>
      <c r="CZT82" s="112"/>
      <c r="CZU82" s="112"/>
      <c r="CZV82" s="112"/>
      <c r="CZW82" s="112"/>
      <c r="CZX82" s="112"/>
      <c r="CZY82" s="112"/>
      <c r="CZZ82" s="112"/>
      <c r="DAA82" s="112"/>
      <c r="DAB82" s="112"/>
      <c r="DAC82" s="112"/>
      <c r="DAD82" s="112"/>
      <c r="DAE82" s="112"/>
      <c r="DAF82" s="112"/>
      <c r="DAG82" s="112"/>
      <c r="DAH82" s="112"/>
      <c r="DAI82" s="112"/>
      <c r="DAJ82" s="112"/>
      <c r="DAK82" s="112"/>
      <c r="DAL82" s="112"/>
      <c r="DAM82" s="112"/>
      <c r="DAN82" s="112"/>
      <c r="DAO82" s="112"/>
      <c r="DAP82" s="112"/>
      <c r="DAQ82" s="112"/>
      <c r="DAR82" s="112"/>
      <c r="DAS82" s="112"/>
      <c r="DAT82" s="112"/>
      <c r="DAU82" s="112"/>
      <c r="DAV82" s="112"/>
      <c r="DAW82" s="112"/>
      <c r="DAX82" s="112"/>
      <c r="DAY82" s="112"/>
      <c r="DAZ82" s="112"/>
      <c r="DBA82" s="112"/>
      <c r="DBB82" s="112"/>
      <c r="DBC82" s="112"/>
      <c r="DBD82" s="112"/>
      <c r="DBE82" s="112"/>
      <c r="DBF82" s="112"/>
      <c r="DBG82" s="112"/>
      <c r="DBH82" s="112"/>
      <c r="DBI82" s="112"/>
      <c r="DBJ82" s="112"/>
      <c r="DBK82" s="112"/>
      <c r="DBL82" s="112"/>
      <c r="DBM82" s="112"/>
      <c r="DBN82" s="112"/>
      <c r="DBO82" s="112"/>
      <c r="DBP82" s="112"/>
      <c r="DBQ82" s="112"/>
      <c r="DBR82" s="112"/>
      <c r="DBS82" s="112"/>
      <c r="DBT82" s="112"/>
      <c r="DBU82" s="112"/>
      <c r="DBV82" s="112"/>
      <c r="DBW82" s="112"/>
      <c r="DBX82" s="112"/>
      <c r="DBY82" s="112"/>
      <c r="DBZ82" s="112"/>
      <c r="DCA82" s="112"/>
      <c r="DCB82" s="112"/>
      <c r="DCC82" s="112"/>
      <c r="DCD82" s="112"/>
      <c r="DCE82" s="112"/>
      <c r="DCF82" s="112"/>
      <c r="DCG82" s="112"/>
      <c r="DCH82" s="112"/>
      <c r="DCI82" s="112"/>
      <c r="DCJ82" s="112"/>
      <c r="DCK82" s="112"/>
      <c r="DCL82" s="112"/>
      <c r="DCM82" s="112"/>
      <c r="DCN82" s="112"/>
      <c r="DCO82" s="112"/>
      <c r="DCP82" s="112"/>
      <c r="DCQ82" s="112"/>
      <c r="DCR82" s="112"/>
      <c r="DCS82" s="112"/>
      <c r="DCT82" s="112"/>
      <c r="DCU82" s="112"/>
      <c r="DCV82" s="112"/>
      <c r="DCW82" s="112"/>
      <c r="DCX82" s="112"/>
      <c r="DCY82" s="112"/>
      <c r="DCZ82" s="112"/>
      <c r="DDA82" s="112"/>
      <c r="DDB82" s="112"/>
      <c r="DDC82" s="112"/>
      <c r="DDD82" s="112"/>
      <c r="DDE82" s="112"/>
      <c r="DDF82" s="112"/>
      <c r="DDG82" s="112"/>
      <c r="DDH82" s="112"/>
      <c r="DDI82" s="112"/>
      <c r="DDJ82" s="112"/>
      <c r="DDK82" s="112"/>
      <c r="DDL82" s="112"/>
      <c r="DDM82" s="112"/>
      <c r="DDN82" s="112"/>
      <c r="DDO82" s="112"/>
      <c r="DDP82" s="112"/>
      <c r="DDQ82" s="112"/>
      <c r="DDR82" s="112"/>
      <c r="DDS82" s="112"/>
      <c r="DDT82" s="112"/>
      <c r="DDU82" s="112"/>
      <c r="DDV82" s="112"/>
      <c r="DDW82" s="112"/>
      <c r="DDX82" s="112"/>
      <c r="DDY82" s="112"/>
      <c r="DDZ82" s="112"/>
      <c r="DEA82" s="112"/>
      <c r="DEB82" s="112"/>
      <c r="DEC82" s="112"/>
      <c r="DED82" s="112"/>
      <c r="DEE82" s="112"/>
      <c r="DEF82" s="112"/>
      <c r="DEG82" s="112"/>
      <c r="DEH82" s="112"/>
      <c r="DEI82" s="112"/>
      <c r="DEJ82" s="112"/>
      <c r="DEK82" s="112"/>
      <c r="DEL82" s="112"/>
      <c r="DEM82" s="112"/>
      <c r="DEN82" s="112"/>
      <c r="DEO82" s="112"/>
      <c r="DEP82" s="112"/>
      <c r="DEQ82" s="112"/>
      <c r="DER82" s="112"/>
      <c r="DES82" s="112"/>
      <c r="DET82" s="112"/>
      <c r="DEU82" s="112"/>
      <c r="DEV82" s="112"/>
      <c r="DEW82" s="112"/>
      <c r="DEX82" s="112"/>
      <c r="DEY82" s="112"/>
      <c r="DEZ82" s="112"/>
      <c r="DFA82" s="112"/>
      <c r="DFB82" s="112"/>
      <c r="DFC82" s="112"/>
      <c r="DFD82" s="112"/>
      <c r="DFE82" s="112"/>
      <c r="DFF82" s="112"/>
      <c r="DFG82" s="112"/>
      <c r="DFH82" s="112"/>
      <c r="DFI82" s="112"/>
      <c r="DFJ82" s="112"/>
      <c r="DFK82" s="112"/>
      <c r="DFL82" s="112"/>
      <c r="DFM82" s="112"/>
      <c r="DFN82" s="112"/>
      <c r="DFO82" s="112"/>
      <c r="DFP82" s="112"/>
      <c r="DFQ82" s="112"/>
      <c r="DFR82" s="112"/>
      <c r="DFS82" s="112"/>
      <c r="DFT82" s="112"/>
      <c r="DFU82" s="112"/>
      <c r="DFV82" s="112"/>
      <c r="DFW82" s="112"/>
      <c r="DFX82" s="112"/>
      <c r="DFY82" s="112"/>
      <c r="DFZ82" s="112"/>
      <c r="DGA82" s="112"/>
      <c r="DGB82" s="112"/>
      <c r="DGC82" s="112"/>
      <c r="DGD82" s="112"/>
      <c r="DGE82" s="112"/>
      <c r="DGF82" s="112"/>
      <c r="DGG82" s="112"/>
      <c r="DGH82" s="112"/>
      <c r="DGI82" s="112"/>
      <c r="DGJ82" s="112"/>
      <c r="DGK82" s="112"/>
      <c r="DGL82" s="112"/>
      <c r="DGM82" s="112"/>
      <c r="DGN82" s="112"/>
      <c r="DGO82" s="112"/>
      <c r="DGP82" s="112"/>
      <c r="DGQ82" s="112"/>
      <c r="DGR82" s="112"/>
      <c r="DGS82" s="112"/>
      <c r="DGT82" s="112"/>
      <c r="DGU82" s="112"/>
      <c r="DGV82" s="112"/>
      <c r="DGW82" s="112"/>
      <c r="DGX82" s="112"/>
      <c r="DGY82" s="112"/>
      <c r="DGZ82" s="112"/>
      <c r="DHA82" s="112"/>
      <c r="DHB82" s="112"/>
      <c r="DHC82" s="112"/>
      <c r="DHD82" s="112"/>
      <c r="DHE82" s="112"/>
      <c r="DHF82" s="112"/>
      <c r="DHG82" s="112"/>
      <c r="DHH82" s="112"/>
      <c r="DHI82" s="112"/>
      <c r="DHJ82" s="112"/>
      <c r="DHK82" s="112"/>
      <c r="DHL82" s="112"/>
      <c r="DHM82" s="112"/>
      <c r="DHN82" s="112"/>
      <c r="DHO82" s="112"/>
      <c r="DHP82" s="112"/>
      <c r="DHQ82" s="112"/>
      <c r="DHR82" s="112"/>
      <c r="DHS82" s="112"/>
      <c r="DHT82" s="112"/>
      <c r="DHU82" s="112"/>
      <c r="DHV82" s="112"/>
      <c r="DHW82" s="112"/>
      <c r="DHX82" s="112"/>
      <c r="DHY82" s="112"/>
      <c r="DHZ82" s="112"/>
      <c r="DIA82" s="112"/>
      <c r="DIB82" s="112"/>
      <c r="DIC82" s="112"/>
      <c r="DID82" s="112"/>
      <c r="DIE82" s="112"/>
      <c r="DIF82" s="112"/>
      <c r="DIG82" s="112"/>
      <c r="DIH82" s="112"/>
      <c r="DII82" s="112"/>
      <c r="DIJ82" s="112"/>
      <c r="DIK82" s="112"/>
      <c r="DIL82" s="112"/>
      <c r="DIM82" s="112"/>
      <c r="DIN82" s="112"/>
      <c r="DIO82" s="112"/>
      <c r="DIP82" s="112"/>
      <c r="DIQ82" s="112"/>
      <c r="DIR82" s="112"/>
      <c r="DIS82" s="112"/>
      <c r="DIT82" s="112"/>
      <c r="DIU82" s="112"/>
      <c r="DIV82" s="112"/>
      <c r="DIW82" s="112"/>
      <c r="DIX82" s="112"/>
      <c r="DIY82" s="112"/>
      <c r="DIZ82" s="112"/>
      <c r="DJA82" s="112"/>
      <c r="DJB82" s="112"/>
      <c r="DJC82" s="112"/>
      <c r="DJD82" s="112"/>
      <c r="DJE82" s="112"/>
      <c r="DJF82" s="112"/>
      <c r="DJG82" s="112"/>
      <c r="DJH82" s="112"/>
      <c r="DJI82" s="112"/>
      <c r="DJJ82" s="112"/>
      <c r="DJK82" s="112"/>
      <c r="DJL82" s="112"/>
      <c r="DJM82" s="112"/>
      <c r="DJN82" s="112"/>
      <c r="DJO82" s="112"/>
      <c r="DJP82" s="112"/>
      <c r="DJQ82" s="112"/>
      <c r="DJR82" s="112"/>
      <c r="DJS82" s="112"/>
      <c r="DJT82" s="112"/>
      <c r="DJU82" s="112"/>
      <c r="DJV82" s="112"/>
      <c r="DJW82" s="112"/>
      <c r="DJX82" s="112"/>
      <c r="DJY82" s="112"/>
      <c r="DJZ82" s="112"/>
      <c r="DKA82" s="112"/>
      <c r="DKB82" s="112"/>
      <c r="DKC82" s="112"/>
      <c r="DKD82" s="112"/>
      <c r="DKE82" s="112"/>
      <c r="DKF82" s="112"/>
      <c r="DKG82" s="112"/>
      <c r="DKH82" s="112"/>
      <c r="DKI82" s="112"/>
      <c r="DKJ82" s="112"/>
      <c r="DKK82" s="112"/>
      <c r="DKL82" s="112"/>
      <c r="DKM82" s="112"/>
      <c r="DKN82" s="112"/>
      <c r="DKO82" s="112"/>
      <c r="DKP82" s="112"/>
      <c r="DKQ82" s="112"/>
      <c r="DKR82" s="112"/>
      <c r="DKS82" s="112"/>
      <c r="DKT82" s="112"/>
      <c r="DKU82" s="112"/>
      <c r="DKV82" s="112"/>
      <c r="DKW82" s="112"/>
      <c r="DKX82" s="112"/>
      <c r="DKY82" s="112"/>
      <c r="DKZ82" s="112"/>
      <c r="DLA82" s="112"/>
      <c r="DLB82" s="112"/>
      <c r="DLC82" s="112"/>
      <c r="DLD82" s="112"/>
      <c r="DLE82" s="112"/>
      <c r="DLF82" s="112"/>
      <c r="DLG82" s="112"/>
      <c r="DLH82" s="112"/>
      <c r="DLI82" s="112"/>
      <c r="DLJ82" s="112"/>
      <c r="DLK82" s="112"/>
      <c r="DLL82" s="112"/>
      <c r="DLM82" s="112"/>
      <c r="DLN82" s="112"/>
      <c r="DLO82" s="112"/>
      <c r="DLP82" s="112"/>
      <c r="DLQ82" s="112"/>
      <c r="DLR82" s="112"/>
      <c r="DLS82" s="112"/>
      <c r="DLT82" s="112"/>
      <c r="DLU82" s="112"/>
      <c r="DLV82" s="112"/>
      <c r="DLW82" s="112"/>
      <c r="DLX82" s="112"/>
      <c r="DLY82" s="112"/>
      <c r="DLZ82" s="112"/>
      <c r="DMA82" s="112"/>
      <c r="DMB82" s="112"/>
      <c r="DMC82" s="112"/>
      <c r="DMD82" s="112"/>
      <c r="DME82" s="112"/>
      <c r="DMF82" s="112"/>
      <c r="DMG82" s="112"/>
      <c r="DMH82" s="112"/>
      <c r="DMI82" s="112"/>
      <c r="DMJ82" s="112"/>
      <c r="DMK82" s="112"/>
      <c r="DML82" s="112"/>
      <c r="DMM82" s="112"/>
      <c r="DMN82" s="112"/>
      <c r="DMO82" s="112"/>
      <c r="DMP82" s="112"/>
      <c r="DMQ82" s="112"/>
      <c r="DMR82" s="112"/>
      <c r="DMS82" s="112"/>
      <c r="DMT82" s="112"/>
      <c r="DMU82" s="112"/>
      <c r="DMV82" s="112"/>
      <c r="DMW82" s="112"/>
      <c r="DMX82" s="112"/>
      <c r="DMY82" s="112"/>
      <c r="DMZ82" s="112"/>
      <c r="DNA82" s="112"/>
      <c r="DNB82" s="112"/>
      <c r="DNC82" s="112"/>
      <c r="DND82" s="112"/>
      <c r="DNE82" s="112"/>
      <c r="DNF82" s="112"/>
      <c r="DNG82" s="112"/>
      <c r="DNH82" s="112"/>
      <c r="DNI82" s="112"/>
      <c r="DNJ82" s="112"/>
      <c r="DNK82" s="112"/>
      <c r="DNL82" s="112"/>
      <c r="DNM82" s="112"/>
      <c r="DNN82" s="112"/>
      <c r="DNO82" s="112"/>
      <c r="DNP82" s="112"/>
      <c r="DNQ82" s="112"/>
      <c r="DNR82" s="112"/>
      <c r="DNS82" s="112"/>
      <c r="DNT82" s="112"/>
      <c r="DNU82" s="112"/>
      <c r="DNV82" s="112"/>
      <c r="DNW82" s="112"/>
      <c r="DNX82" s="112"/>
      <c r="DNY82" s="112"/>
      <c r="DNZ82" s="112"/>
      <c r="DOA82" s="112"/>
      <c r="DOB82" s="112"/>
      <c r="DOC82" s="112"/>
      <c r="DOD82" s="112"/>
      <c r="DOE82" s="112"/>
      <c r="DOF82" s="112"/>
      <c r="DOG82" s="112"/>
      <c r="DOH82" s="112"/>
      <c r="DOI82" s="112"/>
      <c r="DOJ82" s="112"/>
      <c r="DOK82" s="112"/>
      <c r="DOL82" s="112"/>
      <c r="DOM82" s="112"/>
      <c r="DON82" s="112"/>
      <c r="DOO82" s="112"/>
      <c r="DOP82" s="112"/>
      <c r="DOQ82" s="112"/>
      <c r="DOR82" s="112"/>
      <c r="DOS82" s="112"/>
      <c r="DOT82" s="112"/>
      <c r="DOU82" s="112"/>
      <c r="DOV82" s="112"/>
      <c r="DOW82" s="112"/>
      <c r="DOX82" s="112"/>
      <c r="DOY82" s="112"/>
      <c r="DOZ82" s="112"/>
      <c r="DPA82" s="112"/>
      <c r="DPB82" s="112"/>
      <c r="DPC82" s="112"/>
      <c r="DPD82" s="112"/>
      <c r="DPE82" s="112"/>
      <c r="DPF82" s="112"/>
      <c r="DPG82" s="112"/>
      <c r="DPH82" s="112"/>
      <c r="DPI82" s="112"/>
      <c r="DPJ82" s="112"/>
      <c r="DPK82" s="112"/>
      <c r="DPL82" s="112"/>
      <c r="DPM82" s="112"/>
      <c r="DPN82" s="112"/>
      <c r="DPO82" s="112"/>
      <c r="DPP82" s="112"/>
      <c r="DPQ82" s="112"/>
      <c r="DPR82" s="112"/>
      <c r="DPS82" s="112"/>
      <c r="DPT82" s="112"/>
      <c r="DPU82" s="112"/>
      <c r="DPV82" s="112"/>
      <c r="DPW82" s="112"/>
      <c r="DPX82" s="112"/>
      <c r="DPY82" s="112"/>
      <c r="DPZ82" s="112"/>
      <c r="DQA82" s="112"/>
      <c r="DQB82" s="112"/>
      <c r="DQC82" s="112"/>
      <c r="DQD82" s="112"/>
      <c r="DQE82" s="112"/>
      <c r="DQF82" s="112"/>
      <c r="DQG82" s="112"/>
      <c r="DQH82" s="112"/>
      <c r="DQI82" s="112"/>
      <c r="DQJ82" s="112"/>
      <c r="DQK82" s="112"/>
      <c r="DQL82" s="112"/>
      <c r="DQM82" s="112"/>
      <c r="DQN82" s="112"/>
      <c r="DQO82" s="112"/>
      <c r="DQP82" s="112"/>
      <c r="DQQ82" s="112"/>
      <c r="DQR82" s="112"/>
      <c r="DQS82" s="112"/>
      <c r="DQT82" s="112"/>
      <c r="DQU82" s="112"/>
      <c r="DQV82" s="112"/>
      <c r="DQW82" s="112"/>
      <c r="DQX82" s="112"/>
      <c r="DQY82" s="112"/>
      <c r="DQZ82" s="112"/>
      <c r="DRA82" s="112"/>
      <c r="DRB82" s="112"/>
      <c r="DRC82" s="112"/>
      <c r="DRD82" s="112"/>
      <c r="DRE82" s="112"/>
      <c r="DRF82" s="112"/>
      <c r="DRG82" s="112"/>
      <c r="DRH82" s="112"/>
      <c r="DRI82" s="112"/>
      <c r="DRJ82" s="112"/>
      <c r="DRK82" s="112"/>
      <c r="DRL82" s="112"/>
      <c r="DRM82" s="112"/>
      <c r="DRN82" s="112"/>
      <c r="DRO82" s="112"/>
      <c r="DRP82" s="112"/>
      <c r="DRQ82" s="112"/>
      <c r="DRR82" s="112"/>
      <c r="DRS82" s="112"/>
      <c r="DRT82" s="112"/>
      <c r="DRU82" s="112"/>
      <c r="DRV82" s="112"/>
      <c r="DRW82" s="112"/>
      <c r="DRX82" s="112"/>
      <c r="DRY82" s="112"/>
      <c r="DRZ82" s="112"/>
      <c r="DSA82" s="112"/>
      <c r="DSB82" s="112"/>
      <c r="DSC82" s="112"/>
      <c r="DSD82" s="112"/>
      <c r="DSE82" s="112"/>
      <c r="DSF82" s="112"/>
      <c r="DSG82" s="112"/>
      <c r="DSH82" s="112"/>
      <c r="DSI82" s="112"/>
      <c r="DSJ82" s="112"/>
      <c r="DSK82" s="112"/>
      <c r="DSL82" s="112"/>
      <c r="DSM82" s="112"/>
      <c r="DSN82" s="112"/>
      <c r="DSO82" s="112"/>
      <c r="DSP82" s="112"/>
      <c r="DSQ82" s="112"/>
      <c r="DSR82" s="112"/>
      <c r="DSS82" s="112"/>
      <c r="DST82" s="112"/>
      <c r="DSU82" s="112"/>
      <c r="DSV82" s="112"/>
      <c r="DSW82" s="112"/>
      <c r="DSX82" s="112"/>
      <c r="DSY82" s="112"/>
      <c r="DSZ82" s="112"/>
      <c r="DTA82" s="112"/>
      <c r="DTB82" s="112"/>
      <c r="DTC82" s="112"/>
      <c r="DTD82" s="112"/>
      <c r="DTE82" s="112"/>
      <c r="DTF82" s="112"/>
      <c r="DTG82" s="112"/>
      <c r="DTH82" s="112"/>
      <c r="DTI82" s="112"/>
      <c r="DTJ82" s="112"/>
      <c r="DTK82" s="112"/>
      <c r="DTL82" s="112"/>
      <c r="DTM82" s="112"/>
      <c r="DTN82" s="112"/>
      <c r="DTO82" s="112"/>
      <c r="DTP82" s="112"/>
      <c r="DTQ82" s="112"/>
      <c r="DTR82" s="112"/>
      <c r="DTS82" s="112"/>
      <c r="DTT82" s="112"/>
      <c r="DTU82" s="112"/>
      <c r="DTV82" s="112"/>
      <c r="DTW82" s="112"/>
      <c r="DTX82" s="112"/>
      <c r="DTY82" s="112"/>
      <c r="DTZ82" s="112"/>
      <c r="DUA82" s="112"/>
      <c r="DUB82" s="112"/>
      <c r="DUC82" s="112"/>
      <c r="DUD82" s="112"/>
      <c r="DUE82" s="112"/>
      <c r="DUF82" s="112"/>
      <c r="DUG82" s="112"/>
      <c r="DUH82" s="112"/>
      <c r="DUI82" s="112"/>
      <c r="DUJ82" s="112"/>
      <c r="DUK82" s="112"/>
      <c r="DUL82" s="112"/>
      <c r="DUM82" s="112"/>
      <c r="DUN82" s="112"/>
      <c r="DUO82" s="112"/>
      <c r="DUP82" s="112"/>
      <c r="DUQ82" s="112"/>
      <c r="DUR82" s="112"/>
      <c r="DUS82" s="112"/>
      <c r="DUT82" s="112"/>
      <c r="DUU82" s="112"/>
      <c r="DUV82" s="112"/>
      <c r="DUW82" s="112"/>
      <c r="DUX82" s="112"/>
      <c r="DUY82" s="112"/>
      <c r="DUZ82" s="112"/>
      <c r="DVA82" s="112"/>
      <c r="DVB82" s="112"/>
      <c r="DVC82" s="112"/>
      <c r="DVD82" s="112"/>
      <c r="DVE82" s="112"/>
      <c r="DVF82" s="112"/>
      <c r="DVG82" s="112"/>
      <c r="DVH82" s="112"/>
      <c r="DVI82" s="112"/>
      <c r="DVJ82" s="112"/>
      <c r="DVK82" s="112"/>
      <c r="DVL82" s="112"/>
      <c r="DVM82" s="112"/>
      <c r="DVN82" s="112"/>
      <c r="DVO82" s="112"/>
      <c r="DVP82" s="112"/>
      <c r="DVQ82" s="112"/>
      <c r="DVR82" s="112"/>
      <c r="DVS82" s="112"/>
      <c r="DVT82" s="112"/>
      <c r="DVU82" s="112"/>
      <c r="DVV82" s="112"/>
      <c r="DVW82" s="112"/>
      <c r="DVX82" s="112"/>
      <c r="DVY82" s="112"/>
      <c r="DVZ82" s="112"/>
      <c r="DWA82" s="112"/>
      <c r="DWB82" s="112"/>
      <c r="DWC82" s="112"/>
      <c r="DWD82" s="112"/>
      <c r="DWE82" s="112"/>
      <c r="DWF82" s="112"/>
      <c r="DWG82" s="112"/>
      <c r="DWH82" s="112"/>
      <c r="DWI82" s="112"/>
      <c r="DWJ82" s="112"/>
      <c r="DWK82" s="112"/>
      <c r="DWL82" s="112"/>
      <c r="DWM82" s="112"/>
      <c r="DWN82" s="112"/>
      <c r="DWO82" s="112"/>
      <c r="DWP82" s="112"/>
      <c r="DWQ82" s="112"/>
      <c r="DWR82" s="112"/>
      <c r="DWS82" s="112"/>
      <c r="DWT82" s="112"/>
      <c r="DWU82" s="112"/>
      <c r="DWV82" s="112"/>
      <c r="DWW82" s="112"/>
      <c r="DWX82" s="112"/>
      <c r="DWY82" s="112"/>
      <c r="DWZ82" s="112"/>
      <c r="DXA82" s="112"/>
      <c r="DXB82" s="112"/>
      <c r="DXC82" s="112"/>
      <c r="DXD82" s="112"/>
      <c r="DXE82" s="112"/>
      <c r="DXF82" s="112"/>
      <c r="DXG82" s="112"/>
      <c r="DXH82" s="112"/>
      <c r="DXI82" s="112"/>
      <c r="DXJ82" s="112"/>
      <c r="DXK82" s="112"/>
      <c r="DXL82" s="112"/>
      <c r="DXM82" s="112"/>
      <c r="DXN82" s="112"/>
      <c r="DXO82" s="112"/>
      <c r="DXP82" s="112"/>
      <c r="DXQ82" s="112"/>
      <c r="DXR82" s="112"/>
      <c r="DXS82" s="112"/>
      <c r="DXT82" s="112"/>
      <c r="DXU82" s="112"/>
      <c r="DXV82" s="112"/>
      <c r="DXW82" s="112"/>
      <c r="DXX82" s="112"/>
      <c r="DXY82" s="112"/>
      <c r="DXZ82" s="112"/>
      <c r="DYA82" s="112"/>
      <c r="DYB82" s="112"/>
      <c r="DYC82" s="112"/>
      <c r="DYD82" s="112"/>
      <c r="DYE82" s="112"/>
      <c r="DYF82" s="112"/>
      <c r="DYG82" s="112"/>
      <c r="DYH82" s="112"/>
      <c r="DYI82" s="112"/>
      <c r="DYJ82" s="112"/>
      <c r="DYK82" s="112"/>
      <c r="DYL82" s="112"/>
      <c r="DYM82" s="112"/>
      <c r="DYN82" s="112"/>
      <c r="DYO82" s="112"/>
      <c r="DYP82" s="112"/>
      <c r="DYQ82" s="112"/>
      <c r="DYR82" s="112"/>
      <c r="DYS82" s="112"/>
      <c r="DYT82" s="112"/>
      <c r="DYU82" s="112"/>
      <c r="DYV82" s="112"/>
      <c r="DYW82" s="112"/>
      <c r="DYX82" s="112"/>
      <c r="DYY82" s="112"/>
      <c r="DYZ82" s="112"/>
      <c r="DZA82" s="112"/>
      <c r="DZB82" s="112"/>
      <c r="DZC82" s="112"/>
      <c r="DZD82" s="112"/>
      <c r="DZE82" s="112"/>
      <c r="DZF82" s="112"/>
      <c r="DZG82" s="112"/>
      <c r="DZH82" s="112"/>
      <c r="DZI82" s="112"/>
      <c r="DZJ82" s="112"/>
      <c r="DZK82" s="112"/>
      <c r="DZL82" s="112"/>
      <c r="DZM82" s="112"/>
      <c r="DZN82" s="112"/>
      <c r="DZO82" s="112"/>
      <c r="DZP82" s="112"/>
      <c r="DZQ82" s="112"/>
      <c r="DZR82" s="112"/>
      <c r="DZS82" s="112"/>
      <c r="DZT82" s="112"/>
      <c r="DZU82" s="112"/>
      <c r="DZV82" s="112"/>
      <c r="DZW82" s="112"/>
      <c r="DZX82" s="112"/>
      <c r="DZY82" s="112"/>
      <c r="DZZ82" s="112"/>
      <c r="EAA82" s="112"/>
      <c r="EAB82" s="112"/>
      <c r="EAC82" s="112"/>
      <c r="EAD82" s="112"/>
      <c r="EAE82" s="112"/>
      <c r="EAF82" s="112"/>
      <c r="EAG82" s="112"/>
      <c r="EAH82" s="112"/>
      <c r="EAI82" s="112"/>
      <c r="EAJ82" s="112"/>
      <c r="EAK82" s="112"/>
      <c r="EAL82" s="112"/>
      <c r="EAM82" s="112"/>
      <c r="EAN82" s="112"/>
      <c r="EAO82" s="112"/>
      <c r="EAP82" s="112"/>
      <c r="EAQ82" s="112"/>
      <c r="EAR82" s="112"/>
      <c r="EAS82" s="112"/>
      <c r="EAT82" s="112"/>
      <c r="EAU82" s="112"/>
      <c r="EAV82" s="112"/>
      <c r="EAW82" s="112"/>
      <c r="EAX82" s="112"/>
      <c r="EAY82" s="112"/>
      <c r="EAZ82" s="112"/>
      <c r="EBA82" s="112"/>
      <c r="EBB82" s="112"/>
      <c r="EBC82" s="112"/>
      <c r="EBD82" s="112"/>
      <c r="EBE82" s="112"/>
      <c r="EBF82" s="112"/>
      <c r="EBG82" s="112"/>
      <c r="EBH82" s="112"/>
      <c r="EBI82" s="112"/>
      <c r="EBJ82" s="112"/>
      <c r="EBK82" s="112"/>
      <c r="EBL82" s="112"/>
      <c r="EBM82" s="112"/>
      <c r="EBN82" s="112"/>
      <c r="EBO82" s="112"/>
      <c r="EBP82" s="112"/>
      <c r="EBQ82" s="112"/>
      <c r="EBR82" s="112"/>
      <c r="EBS82" s="112"/>
      <c r="EBT82" s="112"/>
      <c r="EBU82" s="112"/>
      <c r="EBV82" s="112"/>
      <c r="EBW82" s="112"/>
      <c r="EBX82" s="112"/>
      <c r="EBY82" s="112"/>
      <c r="EBZ82" s="112"/>
      <c r="ECA82" s="112"/>
      <c r="ECB82" s="112"/>
      <c r="ECC82" s="112"/>
      <c r="ECD82" s="112"/>
      <c r="ECE82" s="112"/>
      <c r="ECF82" s="112"/>
      <c r="ECG82" s="112"/>
      <c r="ECH82" s="112"/>
      <c r="ECI82" s="112"/>
      <c r="ECJ82" s="112"/>
      <c r="ECK82" s="112"/>
      <c r="ECL82" s="112"/>
      <c r="ECM82" s="112"/>
      <c r="ECN82" s="112"/>
      <c r="ECO82" s="112"/>
      <c r="ECP82" s="112"/>
      <c r="ECQ82" s="112"/>
      <c r="ECR82" s="112"/>
      <c r="ECS82" s="112"/>
      <c r="ECT82" s="112"/>
      <c r="ECU82" s="112"/>
      <c r="ECV82" s="112"/>
      <c r="ECW82" s="112"/>
      <c r="ECX82" s="112"/>
      <c r="ECY82" s="112"/>
      <c r="ECZ82" s="112"/>
      <c r="EDA82" s="112"/>
      <c r="EDB82" s="112"/>
      <c r="EDC82" s="112"/>
      <c r="EDD82" s="112"/>
      <c r="EDE82" s="112"/>
      <c r="EDF82" s="112"/>
      <c r="EDG82" s="112"/>
      <c r="EDH82" s="112"/>
      <c r="EDI82" s="112"/>
      <c r="EDJ82" s="112"/>
      <c r="EDK82" s="112"/>
      <c r="EDL82" s="112"/>
      <c r="EDM82" s="112"/>
      <c r="EDN82" s="112"/>
      <c r="EDO82" s="112"/>
      <c r="EDP82" s="112"/>
      <c r="EDQ82" s="112"/>
      <c r="EDR82" s="112"/>
      <c r="EDS82" s="112"/>
      <c r="EDT82" s="112"/>
      <c r="EDU82" s="112"/>
      <c r="EDV82" s="112"/>
      <c r="EDW82" s="112"/>
      <c r="EDX82" s="112"/>
      <c r="EDY82" s="112"/>
      <c r="EDZ82" s="112"/>
      <c r="EEA82" s="112"/>
      <c r="EEB82" s="112"/>
      <c r="EEC82" s="112"/>
      <c r="EED82" s="112"/>
      <c r="EEE82" s="112"/>
      <c r="EEF82" s="112"/>
      <c r="EEG82" s="112"/>
      <c r="EEH82" s="112"/>
      <c r="EEI82" s="112"/>
      <c r="EEJ82" s="112"/>
      <c r="EEK82" s="112"/>
      <c r="EEL82" s="112"/>
      <c r="EEM82" s="112"/>
      <c r="EEN82" s="112"/>
      <c r="EEO82" s="112"/>
      <c r="EEP82" s="112"/>
      <c r="EEQ82" s="112"/>
      <c r="EER82" s="112"/>
      <c r="EES82" s="112"/>
      <c r="EET82" s="112"/>
      <c r="EEU82" s="112"/>
      <c r="EEV82" s="112"/>
      <c r="EEW82" s="112"/>
      <c r="EEX82" s="112"/>
      <c r="EEY82" s="112"/>
      <c r="EEZ82" s="112"/>
      <c r="EFA82" s="112"/>
      <c r="EFB82" s="112"/>
      <c r="EFC82" s="112"/>
      <c r="EFD82" s="112"/>
      <c r="EFE82" s="112"/>
      <c r="EFF82" s="112"/>
      <c r="EFG82" s="112"/>
      <c r="EFH82" s="112"/>
      <c r="EFI82" s="112"/>
      <c r="EFJ82" s="112"/>
      <c r="EFK82" s="112"/>
      <c r="EFL82" s="112"/>
      <c r="EFM82" s="112"/>
      <c r="EFN82" s="112"/>
      <c r="EFO82" s="112"/>
      <c r="EFP82" s="112"/>
      <c r="EFQ82" s="112"/>
      <c r="EFR82" s="112"/>
      <c r="EFS82" s="112"/>
      <c r="EFT82" s="112"/>
      <c r="EFU82" s="112"/>
      <c r="EFV82" s="112"/>
      <c r="EFW82" s="112"/>
      <c r="EFX82" s="112"/>
      <c r="EFY82" s="112"/>
      <c r="EFZ82" s="112"/>
      <c r="EGA82" s="112"/>
      <c r="EGB82" s="112"/>
      <c r="EGC82" s="112"/>
      <c r="EGD82" s="112"/>
      <c r="EGE82" s="112"/>
      <c r="EGF82" s="112"/>
      <c r="EGG82" s="112"/>
      <c r="EGH82" s="112"/>
      <c r="EGI82" s="112"/>
      <c r="EGJ82" s="112"/>
      <c r="EGK82" s="112"/>
      <c r="EGL82" s="112"/>
      <c r="EGM82" s="112"/>
      <c r="EGN82" s="112"/>
      <c r="EGO82" s="112"/>
      <c r="EGP82" s="112"/>
      <c r="EGQ82" s="112"/>
      <c r="EGR82" s="112"/>
      <c r="EGS82" s="112"/>
      <c r="EGT82" s="112"/>
      <c r="EGU82" s="112"/>
      <c r="EGV82" s="112"/>
      <c r="EGW82" s="112"/>
      <c r="EGX82" s="112"/>
      <c r="EGY82" s="112"/>
      <c r="EGZ82" s="112"/>
      <c r="EHA82" s="112"/>
      <c r="EHB82" s="112"/>
      <c r="EHC82" s="112"/>
      <c r="EHD82" s="112"/>
      <c r="EHE82" s="112"/>
      <c r="EHF82" s="112"/>
      <c r="EHG82" s="112"/>
      <c r="EHH82" s="112"/>
      <c r="EHI82" s="112"/>
      <c r="EHJ82" s="112"/>
      <c r="EHK82" s="112"/>
      <c r="EHL82" s="112"/>
      <c r="EHM82" s="112"/>
      <c r="EHN82" s="112"/>
      <c r="EHO82" s="112"/>
      <c r="EHP82" s="112"/>
      <c r="EHQ82" s="112"/>
      <c r="EHR82" s="112"/>
      <c r="EHS82" s="112"/>
      <c r="EHT82" s="112"/>
      <c r="EHU82" s="112"/>
      <c r="EHV82" s="112"/>
      <c r="EHW82" s="112"/>
      <c r="EHX82" s="112"/>
      <c r="EHY82" s="112"/>
      <c r="EHZ82" s="112"/>
      <c r="EIA82" s="112"/>
      <c r="EIB82" s="112"/>
      <c r="EIC82" s="112"/>
      <c r="EID82" s="112"/>
      <c r="EIE82" s="112"/>
      <c r="EIF82" s="112"/>
      <c r="EIG82" s="112"/>
      <c r="EIH82" s="112"/>
      <c r="EII82" s="112"/>
      <c r="EIJ82" s="112"/>
      <c r="EIK82" s="112"/>
      <c r="EIL82" s="112"/>
      <c r="EIM82" s="112"/>
      <c r="EIN82" s="112"/>
      <c r="EIO82" s="112"/>
      <c r="EIP82" s="112"/>
      <c r="EIQ82" s="112"/>
      <c r="EIR82" s="112"/>
      <c r="EIS82" s="112"/>
      <c r="EIT82" s="112"/>
      <c r="EIU82" s="112"/>
      <c r="EIV82" s="112"/>
      <c r="EIW82" s="112"/>
      <c r="EIX82" s="112"/>
      <c r="EIY82" s="112"/>
      <c r="EIZ82" s="112"/>
      <c r="EJA82" s="112"/>
      <c r="EJB82" s="112"/>
      <c r="EJC82" s="112"/>
      <c r="EJD82" s="112"/>
      <c r="EJE82" s="112"/>
      <c r="EJF82" s="112"/>
      <c r="EJG82" s="112"/>
      <c r="EJH82" s="112"/>
      <c r="EJI82" s="112"/>
      <c r="EJJ82" s="112"/>
      <c r="EJK82" s="112"/>
      <c r="EJL82" s="112"/>
      <c r="EJM82" s="112"/>
      <c r="EJN82" s="112"/>
      <c r="EJO82" s="112"/>
      <c r="EJP82" s="112"/>
      <c r="EJQ82" s="112"/>
      <c r="EJR82" s="112"/>
      <c r="EJS82" s="112"/>
      <c r="EJT82" s="112"/>
      <c r="EJU82" s="112"/>
      <c r="EJV82" s="112"/>
      <c r="EJW82" s="112"/>
      <c r="EJX82" s="112"/>
      <c r="EJY82" s="112"/>
      <c r="EJZ82" s="112"/>
      <c r="EKA82" s="112"/>
      <c r="EKB82" s="112"/>
      <c r="EKC82" s="112"/>
      <c r="EKD82" s="112"/>
      <c r="EKE82" s="112"/>
      <c r="EKF82" s="112"/>
      <c r="EKG82" s="112"/>
      <c r="EKH82" s="112"/>
      <c r="EKI82" s="112"/>
      <c r="EKJ82" s="112"/>
      <c r="EKK82" s="112"/>
      <c r="EKL82" s="112"/>
      <c r="EKM82" s="112"/>
      <c r="EKN82" s="112"/>
      <c r="EKO82" s="112"/>
      <c r="EKP82" s="112"/>
      <c r="EKQ82" s="112"/>
      <c r="EKR82" s="112"/>
      <c r="EKS82" s="112"/>
      <c r="EKT82" s="112"/>
      <c r="EKU82" s="112"/>
      <c r="EKV82" s="112"/>
      <c r="EKW82" s="112"/>
      <c r="EKX82" s="112"/>
      <c r="EKY82" s="112"/>
      <c r="EKZ82" s="112"/>
      <c r="ELA82" s="112"/>
      <c r="ELB82" s="112"/>
      <c r="ELC82" s="112"/>
      <c r="ELD82" s="112"/>
      <c r="ELE82" s="112"/>
      <c r="ELF82" s="112"/>
      <c r="ELG82" s="112"/>
      <c r="ELH82" s="112"/>
      <c r="ELI82" s="112"/>
      <c r="ELJ82" s="112"/>
      <c r="ELK82" s="112"/>
      <c r="ELL82" s="112"/>
      <c r="ELM82" s="112"/>
      <c r="ELN82" s="112"/>
      <c r="ELO82" s="112"/>
      <c r="ELP82" s="112"/>
      <c r="ELQ82" s="112"/>
      <c r="ELR82" s="112"/>
      <c r="ELS82" s="112"/>
      <c r="ELT82" s="112"/>
      <c r="ELU82" s="112"/>
      <c r="ELV82" s="112"/>
      <c r="ELW82" s="112"/>
      <c r="ELX82" s="112"/>
      <c r="ELY82" s="112"/>
      <c r="ELZ82" s="112"/>
      <c r="EMA82" s="112"/>
      <c r="EMB82" s="112"/>
      <c r="EMC82" s="112"/>
      <c r="EMD82" s="112"/>
      <c r="EME82" s="112"/>
      <c r="EMF82" s="112"/>
      <c r="EMG82" s="112"/>
      <c r="EMH82" s="112"/>
      <c r="EMI82" s="112"/>
      <c r="EMJ82" s="112"/>
      <c r="EMK82" s="112"/>
      <c r="EML82" s="112"/>
      <c r="EMM82" s="112"/>
      <c r="EMN82" s="112"/>
      <c r="EMO82" s="112"/>
      <c r="EMP82" s="112"/>
      <c r="EMQ82" s="112"/>
      <c r="EMR82" s="112"/>
      <c r="EMS82" s="112"/>
      <c r="EMT82" s="112"/>
      <c r="EMU82" s="112"/>
      <c r="EMV82" s="112"/>
      <c r="EMW82" s="112"/>
      <c r="EMX82" s="112"/>
      <c r="EMY82" s="112"/>
      <c r="EMZ82" s="112"/>
      <c r="ENA82" s="112"/>
      <c r="ENB82" s="112"/>
      <c r="ENC82" s="112"/>
      <c r="END82" s="112"/>
      <c r="ENE82" s="112"/>
      <c r="ENF82" s="112"/>
      <c r="ENG82" s="112"/>
      <c r="ENH82" s="112"/>
      <c r="ENI82" s="112"/>
      <c r="ENJ82" s="112"/>
      <c r="ENK82" s="112"/>
      <c r="ENL82" s="112"/>
      <c r="ENM82" s="112"/>
      <c r="ENN82" s="112"/>
      <c r="ENO82" s="112"/>
      <c r="ENP82" s="112"/>
      <c r="ENQ82" s="112"/>
      <c r="ENR82" s="112"/>
      <c r="ENS82" s="112"/>
      <c r="ENT82" s="112"/>
      <c r="ENU82" s="112"/>
      <c r="ENV82" s="112"/>
      <c r="ENW82" s="112"/>
      <c r="ENX82" s="112"/>
      <c r="ENY82" s="112"/>
      <c r="ENZ82" s="112"/>
      <c r="EOA82" s="112"/>
      <c r="EOB82" s="112"/>
      <c r="EOC82" s="112"/>
      <c r="EOD82" s="112"/>
      <c r="EOE82" s="112"/>
      <c r="EOF82" s="112"/>
      <c r="EOG82" s="112"/>
      <c r="EOH82" s="112"/>
      <c r="EOI82" s="112"/>
      <c r="EOJ82" s="112"/>
      <c r="EOK82" s="112"/>
      <c r="EOL82" s="112"/>
      <c r="EOM82" s="112"/>
      <c r="EON82" s="112"/>
      <c r="EOO82" s="112"/>
      <c r="EOP82" s="112"/>
      <c r="EOQ82" s="112"/>
      <c r="EOR82" s="112"/>
      <c r="EOS82" s="112"/>
      <c r="EOT82" s="112"/>
      <c r="EOU82" s="112"/>
      <c r="EOV82" s="112"/>
      <c r="EOW82" s="112"/>
      <c r="EOX82" s="112"/>
      <c r="EOY82" s="112"/>
      <c r="EOZ82" s="112"/>
      <c r="EPA82" s="112"/>
      <c r="EPB82" s="112"/>
      <c r="EPC82" s="112"/>
      <c r="EPD82" s="112"/>
      <c r="EPE82" s="112"/>
      <c r="EPF82" s="112"/>
      <c r="EPG82" s="112"/>
      <c r="EPH82" s="112"/>
      <c r="EPI82" s="112"/>
      <c r="EPJ82" s="112"/>
      <c r="EPK82" s="112"/>
      <c r="EPL82" s="112"/>
      <c r="EPM82" s="112"/>
      <c r="EPN82" s="112"/>
      <c r="EPO82" s="112"/>
      <c r="EPP82" s="112"/>
      <c r="EPQ82" s="112"/>
      <c r="EPR82" s="112"/>
      <c r="EPS82" s="112"/>
      <c r="EPT82" s="112"/>
      <c r="EPU82" s="112"/>
      <c r="EPV82" s="112"/>
      <c r="EPW82" s="112"/>
      <c r="EPX82" s="112"/>
      <c r="EPY82" s="112"/>
      <c r="EPZ82" s="112"/>
      <c r="EQA82" s="112"/>
      <c r="EQB82" s="112"/>
      <c r="EQC82" s="112"/>
      <c r="EQD82" s="112"/>
      <c r="EQE82" s="112"/>
      <c r="EQF82" s="112"/>
      <c r="EQG82" s="112"/>
      <c r="EQH82" s="112"/>
      <c r="EQI82" s="112"/>
      <c r="EQJ82" s="112"/>
      <c r="EQK82" s="112"/>
      <c r="EQL82" s="112"/>
      <c r="EQM82" s="112"/>
      <c r="EQN82" s="112"/>
      <c r="EQO82" s="112"/>
      <c r="EQP82" s="112"/>
      <c r="EQQ82" s="112"/>
      <c r="EQR82" s="112"/>
      <c r="EQS82" s="112"/>
      <c r="EQT82" s="112"/>
      <c r="EQU82" s="112"/>
      <c r="EQV82" s="112"/>
      <c r="EQW82" s="112"/>
      <c r="EQX82" s="112"/>
      <c r="EQY82" s="112"/>
      <c r="EQZ82" s="112"/>
      <c r="ERA82" s="112"/>
      <c r="ERB82" s="112"/>
      <c r="ERC82" s="112"/>
      <c r="ERD82" s="112"/>
      <c r="ERE82" s="112"/>
      <c r="ERF82" s="112"/>
      <c r="ERG82" s="112"/>
      <c r="ERH82" s="112"/>
      <c r="ERI82" s="112"/>
      <c r="ERJ82" s="112"/>
      <c r="ERK82" s="112"/>
      <c r="ERL82" s="112"/>
      <c r="ERM82" s="112"/>
      <c r="ERN82" s="112"/>
      <c r="ERO82" s="112"/>
      <c r="ERP82" s="112"/>
      <c r="ERQ82" s="112"/>
      <c r="ERR82" s="112"/>
      <c r="ERS82" s="112"/>
      <c r="ERT82" s="112"/>
      <c r="ERU82" s="112"/>
      <c r="ERV82" s="112"/>
      <c r="ERW82" s="112"/>
      <c r="ERX82" s="112"/>
      <c r="ERY82" s="112"/>
      <c r="ERZ82" s="112"/>
      <c r="ESA82" s="112"/>
      <c r="ESB82" s="112"/>
      <c r="ESC82" s="112"/>
      <c r="ESD82" s="112"/>
      <c r="ESE82" s="112"/>
      <c r="ESF82" s="112"/>
      <c r="ESG82" s="112"/>
      <c r="ESH82" s="112"/>
      <c r="ESI82" s="112"/>
      <c r="ESJ82" s="112"/>
      <c r="ESK82" s="112"/>
      <c r="ESL82" s="112"/>
      <c r="ESM82" s="112"/>
      <c r="ESN82" s="112"/>
      <c r="ESO82" s="112"/>
      <c r="ESP82" s="112"/>
      <c r="ESQ82" s="112"/>
      <c r="ESR82" s="112"/>
      <c r="ESS82" s="112"/>
      <c r="EST82" s="112"/>
      <c r="ESU82" s="112"/>
      <c r="ESV82" s="112"/>
      <c r="ESW82" s="112"/>
      <c r="ESX82" s="112"/>
      <c r="ESY82" s="112"/>
      <c r="ESZ82" s="112"/>
      <c r="ETA82" s="112"/>
      <c r="ETB82" s="112"/>
      <c r="ETC82" s="112"/>
      <c r="ETD82" s="112"/>
      <c r="ETE82" s="112"/>
      <c r="ETF82" s="112"/>
      <c r="ETG82" s="112"/>
      <c r="ETH82" s="112"/>
      <c r="ETI82" s="112"/>
      <c r="ETJ82" s="112"/>
      <c r="ETK82" s="112"/>
      <c r="ETL82" s="112"/>
      <c r="ETM82" s="112"/>
      <c r="ETN82" s="112"/>
      <c r="ETO82" s="112"/>
      <c r="ETP82" s="112"/>
      <c r="ETQ82" s="112"/>
      <c r="ETR82" s="112"/>
      <c r="ETS82" s="112"/>
      <c r="ETT82" s="112"/>
      <c r="ETU82" s="112"/>
      <c r="ETV82" s="112"/>
      <c r="ETW82" s="112"/>
      <c r="ETX82" s="112"/>
      <c r="ETY82" s="112"/>
      <c r="ETZ82" s="112"/>
      <c r="EUA82" s="112"/>
      <c r="EUB82" s="112"/>
      <c r="EUC82" s="112"/>
      <c r="EUD82" s="112"/>
      <c r="EUE82" s="112"/>
      <c r="EUF82" s="112"/>
      <c r="EUG82" s="112"/>
      <c r="EUH82" s="112"/>
      <c r="EUI82" s="112"/>
      <c r="EUJ82" s="112"/>
      <c r="EUK82" s="112"/>
      <c r="EUL82" s="112"/>
      <c r="EUM82" s="112"/>
      <c r="EUN82" s="112"/>
      <c r="EUO82" s="112"/>
      <c r="EUP82" s="112"/>
      <c r="EUQ82" s="112"/>
      <c r="EUR82" s="112"/>
      <c r="EUS82" s="112"/>
      <c r="EUT82" s="112"/>
      <c r="EUU82" s="112"/>
      <c r="EUV82" s="112"/>
      <c r="EUW82" s="112"/>
      <c r="EUX82" s="112"/>
      <c r="EUY82" s="112"/>
      <c r="EUZ82" s="112"/>
      <c r="EVA82" s="112"/>
      <c r="EVB82" s="112"/>
      <c r="EVC82" s="112"/>
      <c r="EVD82" s="112"/>
      <c r="EVE82" s="112"/>
      <c r="EVF82" s="112"/>
      <c r="EVG82" s="112"/>
      <c r="EVH82" s="112"/>
      <c r="EVI82" s="112"/>
      <c r="EVJ82" s="112"/>
      <c r="EVK82" s="112"/>
      <c r="EVL82" s="112"/>
      <c r="EVM82" s="112"/>
      <c r="EVN82" s="112"/>
      <c r="EVO82" s="112"/>
      <c r="EVP82" s="112"/>
      <c r="EVQ82" s="112"/>
      <c r="EVR82" s="112"/>
      <c r="EVS82" s="112"/>
      <c r="EVT82" s="112"/>
      <c r="EVU82" s="112"/>
      <c r="EVV82" s="112"/>
      <c r="EVW82" s="112"/>
      <c r="EVX82" s="112"/>
      <c r="EVY82" s="112"/>
      <c r="EVZ82" s="112"/>
      <c r="EWA82" s="112"/>
      <c r="EWB82" s="112"/>
      <c r="EWC82" s="112"/>
      <c r="EWD82" s="112"/>
      <c r="EWE82" s="112"/>
      <c r="EWF82" s="112"/>
      <c r="EWG82" s="112"/>
      <c r="EWH82" s="112"/>
      <c r="EWI82" s="112"/>
      <c r="EWJ82" s="112"/>
      <c r="EWK82" s="112"/>
      <c r="EWL82" s="112"/>
      <c r="EWM82" s="112"/>
      <c r="EWN82" s="112"/>
      <c r="EWO82" s="112"/>
      <c r="EWP82" s="112"/>
      <c r="EWQ82" s="112"/>
      <c r="EWR82" s="112"/>
      <c r="EWS82" s="112"/>
      <c r="EWT82" s="112"/>
      <c r="EWU82" s="112"/>
      <c r="EWV82" s="112"/>
      <c r="EWW82" s="112"/>
      <c r="EWX82" s="112"/>
      <c r="EWY82" s="112"/>
      <c r="EWZ82" s="112"/>
      <c r="EXA82" s="112"/>
      <c r="EXB82" s="112"/>
      <c r="EXC82" s="112"/>
      <c r="EXD82" s="112"/>
      <c r="EXE82" s="112"/>
      <c r="EXF82" s="112"/>
      <c r="EXG82" s="112"/>
      <c r="EXH82" s="112"/>
      <c r="EXI82" s="112"/>
      <c r="EXJ82" s="112"/>
      <c r="EXK82" s="112"/>
      <c r="EXL82" s="112"/>
      <c r="EXM82" s="112"/>
      <c r="EXN82" s="112"/>
      <c r="EXO82" s="112"/>
      <c r="EXP82" s="112"/>
      <c r="EXQ82" s="112"/>
      <c r="EXR82" s="112"/>
      <c r="EXS82" s="112"/>
      <c r="EXT82" s="112"/>
      <c r="EXU82" s="112"/>
      <c r="EXV82" s="112"/>
      <c r="EXW82" s="112"/>
      <c r="EXX82" s="112"/>
      <c r="EXY82" s="112"/>
      <c r="EXZ82" s="112"/>
      <c r="EYA82" s="112"/>
      <c r="EYB82" s="112"/>
      <c r="EYC82" s="112"/>
      <c r="EYD82" s="112"/>
      <c r="EYE82" s="112"/>
      <c r="EYF82" s="112"/>
      <c r="EYG82" s="112"/>
      <c r="EYH82" s="112"/>
      <c r="EYI82" s="112"/>
      <c r="EYJ82" s="112"/>
      <c r="EYK82" s="112"/>
      <c r="EYL82" s="112"/>
      <c r="EYM82" s="112"/>
      <c r="EYN82" s="112"/>
      <c r="EYO82" s="112"/>
      <c r="EYP82" s="112"/>
      <c r="EYQ82" s="112"/>
      <c r="EYR82" s="112"/>
      <c r="EYS82" s="112"/>
      <c r="EYT82" s="112"/>
      <c r="EYU82" s="112"/>
      <c r="EYV82" s="112"/>
      <c r="EYW82" s="112"/>
      <c r="EYX82" s="112"/>
      <c r="EYY82" s="112"/>
      <c r="EYZ82" s="112"/>
      <c r="EZA82" s="112"/>
      <c r="EZB82" s="112"/>
      <c r="EZC82" s="112"/>
      <c r="EZD82" s="112"/>
      <c r="EZE82" s="112"/>
      <c r="EZF82" s="112"/>
      <c r="EZG82" s="112"/>
      <c r="EZH82" s="112"/>
      <c r="EZI82" s="112"/>
      <c r="EZJ82" s="112"/>
      <c r="EZK82" s="112"/>
      <c r="EZL82" s="112"/>
      <c r="EZM82" s="112"/>
      <c r="EZN82" s="112"/>
      <c r="EZO82" s="112"/>
      <c r="EZP82" s="112"/>
      <c r="EZQ82" s="112"/>
      <c r="EZR82" s="112"/>
      <c r="EZS82" s="112"/>
      <c r="EZT82" s="112"/>
      <c r="EZU82" s="112"/>
      <c r="EZV82" s="112"/>
      <c r="EZW82" s="112"/>
      <c r="EZX82" s="112"/>
      <c r="EZY82" s="112"/>
      <c r="EZZ82" s="112"/>
      <c r="FAA82" s="112"/>
      <c r="FAB82" s="112"/>
      <c r="FAC82" s="112"/>
      <c r="FAD82" s="112"/>
      <c r="FAE82" s="112"/>
      <c r="FAF82" s="112"/>
      <c r="FAG82" s="112"/>
      <c r="FAH82" s="112"/>
      <c r="FAI82" s="112"/>
      <c r="FAJ82" s="112"/>
      <c r="FAK82" s="112"/>
      <c r="FAL82" s="112"/>
      <c r="FAM82" s="112"/>
      <c r="FAN82" s="112"/>
      <c r="FAO82" s="112"/>
      <c r="FAP82" s="112"/>
      <c r="FAQ82" s="112"/>
      <c r="FAR82" s="112"/>
      <c r="FAS82" s="112"/>
      <c r="FAT82" s="112"/>
      <c r="FAU82" s="112"/>
      <c r="FAV82" s="112"/>
      <c r="FAW82" s="112"/>
      <c r="FAX82" s="112"/>
      <c r="FAY82" s="112"/>
      <c r="FAZ82" s="112"/>
      <c r="FBA82" s="112"/>
      <c r="FBB82" s="112"/>
      <c r="FBC82" s="112"/>
      <c r="FBD82" s="112"/>
      <c r="FBE82" s="112"/>
      <c r="FBF82" s="112"/>
      <c r="FBG82" s="112"/>
      <c r="FBH82" s="112"/>
      <c r="FBI82" s="112"/>
      <c r="FBJ82" s="112"/>
      <c r="FBK82" s="112"/>
      <c r="FBL82" s="112"/>
      <c r="FBM82" s="112"/>
      <c r="FBN82" s="112"/>
      <c r="FBO82" s="112"/>
      <c r="FBP82" s="112"/>
      <c r="FBQ82" s="112"/>
      <c r="FBR82" s="112"/>
      <c r="FBS82" s="112"/>
      <c r="FBT82" s="112"/>
      <c r="FBU82" s="112"/>
      <c r="FBV82" s="112"/>
      <c r="FBW82" s="112"/>
      <c r="FBX82" s="112"/>
      <c r="FBY82" s="112"/>
      <c r="FBZ82" s="112"/>
      <c r="FCA82" s="112"/>
      <c r="FCB82" s="112"/>
      <c r="FCC82" s="112"/>
      <c r="FCD82" s="112"/>
      <c r="FCE82" s="112"/>
      <c r="FCF82" s="112"/>
      <c r="FCG82" s="112"/>
      <c r="FCH82" s="112"/>
      <c r="FCI82" s="112"/>
      <c r="FCJ82" s="112"/>
      <c r="FCK82" s="112"/>
      <c r="FCL82" s="112"/>
      <c r="FCM82" s="112"/>
      <c r="FCN82" s="112"/>
      <c r="FCO82" s="112"/>
      <c r="FCP82" s="112"/>
      <c r="FCQ82" s="112"/>
      <c r="FCR82" s="112"/>
      <c r="FCS82" s="112"/>
      <c r="FCT82" s="112"/>
      <c r="FCU82" s="112"/>
      <c r="FCV82" s="112"/>
      <c r="FCW82" s="112"/>
      <c r="FCX82" s="112"/>
      <c r="FCY82" s="112"/>
      <c r="FCZ82" s="112"/>
      <c r="FDA82" s="112"/>
      <c r="FDB82" s="112"/>
      <c r="FDC82" s="112"/>
      <c r="FDD82" s="112"/>
      <c r="FDE82" s="112"/>
      <c r="FDF82" s="112"/>
      <c r="FDG82" s="112"/>
      <c r="FDH82" s="112"/>
      <c r="FDI82" s="112"/>
      <c r="FDJ82" s="112"/>
      <c r="FDK82" s="112"/>
      <c r="FDL82" s="112"/>
      <c r="FDM82" s="112"/>
      <c r="FDN82" s="112"/>
      <c r="FDO82" s="112"/>
      <c r="FDP82" s="112"/>
      <c r="FDQ82" s="112"/>
      <c r="FDR82" s="112"/>
      <c r="FDS82" s="112"/>
      <c r="FDT82" s="112"/>
      <c r="FDU82" s="112"/>
      <c r="FDV82" s="112"/>
      <c r="FDW82" s="112"/>
      <c r="FDX82" s="112"/>
      <c r="FDY82" s="112"/>
      <c r="FDZ82" s="112"/>
      <c r="FEA82" s="112"/>
      <c r="FEB82" s="112"/>
      <c r="FEC82" s="112"/>
      <c r="FED82" s="112"/>
      <c r="FEE82" s="112"/>
      <c r="FEF82" s="112"/>
      <c r="FEG82" s="112"/>
      <c r="FEH82" s="112"/>
      <c r="FEI82" s="112"/>
      <c r="FEJ82" s="112"/>
      <c r="FEK82" s="112"/>
      <c r="FEL82" s="112"/>
      <c r="FEM82" s="112"/>
      <c r="FEN82" s="112"/>
      <c r="FEO82" s="112"/>
      <c r="FEP82" s="112"/>
      <c r="FEQ82" s="112"/>
      <c r="FER82" s="112"/>
      <c r="FES82" s="112"/>
      <c r="FET82" s="112"/>
      <c r="FEU82" s="112"/>
      <c r="FEV82" s="112"/>
      <c r="FEW82" s="112"/>
      <c r="FEX82" s="112"/>
      <c r="FEY82" s="112"/>
      <c r="FEZ82" s="112"/>
      <c r="FFA82" s="112"/>
      <c r="FFB82" s="112"/>
      <c r="FFC82" s="112"/>
      <c r="FFD82" s="112"/>
      <c r="FFE82" s="112"/>
      <c r="FFF82" s="112"/>
      <c r="FFG82" s="112"/>
      <c r="FFH82" s="112"/>
      <c r="FFI82" s="112"/>
      <c r="FFJ82" s="112"/>
      <c r="FFK82" s="112"/>
      <c r="FFL82" s="112"/>
      <c r="FFM82" s="112"/>
      <c r="FFN82" s="112"/>
      <c r="FFO82" s="112"/>
      <c r="FFP82" s="112"/>
      <c r="FFQ82" s="112"/>
      <c r="FFR82" s="112"/>
      <c r="FFS82" s="112"/>
      <c r="FFT82" s="112"/>
      <c r="FFU82" s="112"/>
      <c r="FFV82" s="112"/>
      <c r="FFW82" s="112"/>
      <c r="FFX82" s="112"/>
      <c r="FFY82" s="112"/>
      <c r="FFZ82" s="112"/>
      <c r="FGA82" s="112"/>
      <c r="FGB82" s="112"/>
      <c r="FGC82" s="112"/>
      <c r="FGD82" s="112"/>
      <c r="FGE82" s="112"/>
      <c r="FGF82" s="112"/>
      <c r="FGG82" s="112"/>
      <c r="FGH82" s="112"/>
      <c r="FGI82" s="112"/>
      <c r="FGJ82" s="112"/>
      <c r="FGK82" s="112"/>
      <c r="FGL82" s="112"/>
      <c r="FGM82" s="112"/>
      <c r="FGN82" s="112"/>
      <c r="FGO82" s="112"/>
      <c r="FGP82" s="112"/>
      <c r="FGQ82" s="112"/>
      <c r="FGR82" s="112"/>
      <c r="FGS82" s="112"/>
      <c r="FGT82" s="112"/>
      <c r="FGU82" s="112"/>
      <c r="FGV82" s="112"/>
      <c r="FGW82" s="112"/>
      <c r="FGX82" s="112"/>
      <c r="FGY82" s="112"/>
      <c r="FGZ82" s="112"/>
      <c r="FHA82" s="112"/>
      <c r="FHB82" s="112"/>
      <c r="FHC82" s="112"/>
      <c r="FHD82" s="112"/>
      <c r="FHE82" s="112"/>
      <c r="FHF82" s="112"/>
      <c r="FHG82" s="112"/>
      <c r="FHH82" s="112"/>
      <c r="FHI82" s="112"/>
      <c r="FHJ82" s="112"/>
      <c r="FHK82" s="112"/>
      <c r="FHL82" s="112"/>
      <c r="FHM82" s="112"/>
      <c r="FHN82" s="112"/>
      <c r="FHO82" s="112"/>
      <c r="FHP82" s="112"/>
      <c r="FHQ82" s="112"/>
      <c r="FHR82" s="112"/>
      <c r="FHS82" s="112"/>
      <c r="FHT82" s="112"/>
      <c r="FHU82" s="112"/>
      <c r="FHV82" s="112"/>
      <c r="FHW82" s="112"/>
      <c r="FHX82" s="112"/>
      <c r="FHY82" s="112"/>
      <c r="FHZ82" s="112"/>
      <c r="FIA82" s="112"/>
      <c r="FIB82" s="112"/>
      <c r="FIC82" s="112"/>
      <c r="FID82" s="112"/>
      <c r="FIE82" s="112"/>
      <c r="FIF82" s="112"/>
      <c r="FIG82" s="112"/>
      <c r="FIH82" s="112"/>
      <c r="FII82" s="112"/>
      <c r="FIJ82" s="112"/>
      <c r="FIK82" s="112"/>
      <c r="FIL82" s="112"/>
      <c r="FIM82" s="112"/>
      <c r="FIN82" s="112"/>
      <c r="FIO82" s="112"/>
      <c r="FIP82" s="112"/>
      <c r="FIQ82" s="112"/>
      <c r="FIR82" s="112"/>
      <c r="FIS82" s="112"/>
      <c r="FIT82" s="112"/>
      <c r="FIU82" s="112"/>
      <c r="FIV82" s="112"/>
      <c r="FIW82" s="112"/>
      <c r="FIX82" s="112"/>
      <c r="FIY82" s="112"/>
      <c r="FIZ82" s="112"/>
      <c r="FJA82" s="112"/>
      <c r="FJB82" s="112"/>
      <c r="FJC82" s="112"/>
      <c r="FJD82" s="112"/>
      <c r="FJE82" s="112"/>
      <c r="FJF82" s="112"/>
      <c r="FJG82" s="112"/>
      <c r="FJH82" s="112"/>
      <c r="FJI82" s="112"/>
      <c r="FJJ82" s="112"/>
      <c r="FJK82" s="112"/>
      <c r="FJL82" s="112"/>
      <c r="FJM82" s="112"/>
      <c r="FJN82" s="112"/>
      <c r="FJO82" s="112"/>
      <c r="FJP82" s="112"/>
      <c r="FJQ82" s="112"/>
      <c r="FJR82" s="112"/>
      <c r="FJS82" s="112"/>
      <c r="FJT82" s="112"/>
      <c r="FJU82" s="112"/>
      <c r="FJV82" s="112"/>
      <c r="FJW82" s="112"/>
      <c r="FJX82" s="112"/>
      <c r="FJY82" s="112"/>
      <c r="FJZ82" s="112"/>
      <c r="FKA82" s="112"/>
      <c r="FKB82" s="112"/>
      <c r="FKC82" s="112"/>
      <c r="FKD82" s="112"/>
      <c r="FKE82" s="112"/>
      <c r="FKF82" s="112"/>
      <c r="FKG82" s="112"/>
      <c r="FKH82" s="112"/>
      <c r="FKI82" s="112"/>
      <c r="FKJ82" s="112"/>
      <c r="FKK82" s="112"/>
      <c r="FKL82" s="112"/>
      <c r="FKM82" s="112"/>
      <c r="FKN82" s="112"/>
      <c r="FKO82" s="112"/>
      <c r="FKP82" s="112"/>
      <c r="FKQ82" s="112"/>
      <c r="FKR82" s="112"/>
      <c r="FKS82" s="112"/>
      <c r="FKT82" s="112"/>
      <c r="FKU82" s="112"/>
      <c r="FKV82" s="112"/>
      <c r="FKW82" s="112"/>
      <c r="FKX82" s="112"/>
      <c r="FKY82" s="112"/>
      <c r="FKZ82" s="112"/>
      <c r="FLA82" s="112"/>
      <c r="FLB82" s="112"/>
      <c r="FLC82" s="112"/>
      <c r="FLD82" s="112"/>
      <c r="FLE82" s="112"/>
      <c r="FLF82" s="112"/>
      <c r="FLG82" s="112"/>
      <c r="FLH82" s="112"/>
      <c r="FLI82" s="112"/>
      <c r="FLJ82" s="112"/>
      <c r="FLK82" s="112"/>
      <c r="FLL82" s="112"/>
      <c r="FLM82" s="112"/>
      <c r="FLN82" s="112"/>
      <c r="FLO82" s="112"/>
      <c r="FLP82" s="112"/>
      <c r="FLQ82" s="112"/>
      <c r="FLR82" s="112"/>
      <c r="FLS82" s="112"/>
      <c r="FLT82" s="112"/>
      <c r="FLU82" s="112"/>
      <c r="FLV82" s="112"/>
      <c r="FLW82" s="112"/>
      <c r="FLX82" s="112"/>
      <c r="FLY82" s="112"/>
      <c r="FLZ82" s="112"/>
      <c r="FMA82" s="112"/>
      <c r="FMB82" s="112"/>
      <c r="FMC82" s="112"/>
      <c r="FMD82" s="112"/>
      <c r="FME82" s="112"/>
      <c r="FMF82" s="112"/>
      <c r="FMG82" s="112"/>
      <c r="FMH82" s="112"/>
      <c r="FMI82" s="112"/>
      <c r="FMJ82" s="112"/>
      <c r="FMK82" s="112"/>
      <c r="FML82" s="112"/>
      <c r="FMM82" s="112"/>
      <c r="FMN82" s="112"/>
      <c r="FMO82" s="112"/>
      <c r="FMP82" s="112"/>
      <c r="FMQ82" s="112"/>
      <c r="FMR82" s="112"/>
      <c r="FMS82" s="112"/>
      <c r="FMT82" s="112"/>
      <c r="FMU82" s="112"/>
      <c r="FMV82" s="112"/>
      <c r="FMW82" s="112"/>
      <c r="FMX82" s="112"/>
      <c r="FMY82" s="112"/>
      <c r="FMZ82" s="112"/>
      <c r="FNA82" s="112"/>
      <c r="FNB82" s="112"/>
      <c r="FNC82" s="112"/>
      <c r="FND82" s="112"/>
      <c r="FNE82" s="112"/>
      <c r="FNF82" s="112"/>
      <c r="FNG82" s="112"/>
      <c r="FNH82" s="112"/>
      <c r="FNI82" s="112"/>
      <c r="FNJ82" s="112"/>
      <c r="FNK82" s="112"/>
      <c r="FNL82" s="112"/>
      <c r="FNM82" s="112"/>
      <c r="FNN82" s="112"/>
      <c r="FNO82" s="112"/>
      <c r="FNP82" s="112"/>
      <c r="FNQ82" s="112"/>
      <c r="FNR82" s="112"/>
      <c r="FNS82" s="112"/>
      <c r="FNT82" s="112"/>
      <c r="FNU82" s="112"/>
      <c r="FNV82" s="112"/>
      <c r="FNW82" s="112"/>
      <c r="FNX82" s="112"/>
      <c r="FNY82" s="112"/>
      <c r="FNZ82" s="112"/>
      <c r="FOA82" s="112"/>
      <c r="FOB82" s="112"/>
      <c r="FOC82" s="112"/>
      <c r="FOD82" s="112"/>
      <c r="FOE82" s="112"/>
      <c r="FOF82" s="112"/>
      <c r="FOG82" s="112"/>
      <c r="FOH82" s="112"/>
      <c r="FOI82" s="112"/>
      <c r="FOJ82" s="112"/>
      <c r="FOK82" s="112"/>
      <c r="FOL82" s="112"/>
      <c r="FOM82" s="112"/>
      <c r="FON82" s="112"/>
      <c r="FOO82" s="112"/>
      <c r="FOP82" s="112"/>
      <c r="FOQ82" s="112"/>
      <c r="FOR82" s="112"/>
      <c r="FOS82" s="112"/>
      <c r="FOT82" s="112"/>
      <c r="FOU82" s="112"/>
      <c r="FOV82" s="112"/>
      <c r="FOW82" s="112"/>
      <c r="FOX82" s="112"/>
      <c r="FOY82" s="112"/>
      <c r="FOZ82" s="112"/>
      <c r="FPA82" s="112"/>
      <c r="FPB82" s="112"/>
      <c r="FPC82" s="112"/>
      <c r="FPD82" s="112"/>
      <c r="FPE82" s="112"/>
      <c r="FPF82" s="112"/>
      <c r="FPG82" s="112"/>
      <c r="FPH82" s="112"/>
      <c r="FPI82" s="112"/>
      <c r="FPJ82" s="112"/>
      <c r="FPK82" s="112"/>
      <c r="FPL82" s="112"/>
      <c r="FPM82" s="112"/>
      <c r="FPN82" s="112"/>
      <c r="FPO82" s="112"/>
      <c r="FPP82" s="112"/>
      <c r="FPQ82" s="112"/>
      <c r="FPR82" s="112"/>
      <c r="FPS82" s="112"/>
      <c r="FPT82" s="112"/>
      <c r="FPU82" s="112"/>
      <c r="FPV82" s="112"/>
      <c r="FPW82" s="112"/>
      <c r="FPX82" s="112"/>
      <c r="FPY82" s="112"/>
      <c r="FPZ82" s="112"/>
      <c r="FQA82" s="112"/>
      <c r="FQB82" s="112"/>
      <c r="FQC82" s="112"/>
      <c r="FQD82" s="112"/>
      <c r="FQE82" s="112"/>
      <c r="FQF82" s="112"/>
      <c r="FQG82" s="112"/>
      <c r="FQH82" s="112"/>
      <c r="FQI82" s="112"/>
      <c r="FQJ82" s="112"/>
      <c r="FQK82" s="112"/>
      <c r="FQL82" s="112"/>
      <c r="FQM82" s="112"/>
      <c r="FQN82" s="112"/>
      <c r="FQO82" s="112"/>
      <c r="FQP82" s="112"/>
      <c r="FQQ82" s="112"/>
      <c r="FQR82" s="112"/>
      <c r="FQS82" s="112"/>
      <c r="FQT82" s="112"/>
      <c r="FQU82" s="112"/>
      <c r="FQV82" s="112"/>
      <c r="FQW82" s="112"/>
      <c r="FQX82" s="112"/>
      <c r="FQY82" s="112"/>
      <c r="FQZ82" s="112"/>
      <c r="FRA82" s="112"/>
      <c r="FRB82" s="112"/>
      <c r="FRC82" s="112"/>
      <c r="FRD82" s="112"/>
      <c r="FRE82" s="112"/>
      <c r="FRF82" s="112"/>
      <c r="FRG82" s="112"/>
      <c r="FRH82" s="112"/>
      <c r="FRI82" s="112"/>
      <c r="FRJ82" s="112"/>
      <c r="FRK82" s="112"/>
      <c r="FRL82" s="112"/>
      <c r="FRM82" s="112"/>
      <c r="FRN82" s="112"/>
      <c r="FRO82" s="112"/>
      <c r="FRP82" s="112"/>
      <c r="FRQ82" s="112"/>
      <c r="FRR82" s="112"/>
      <c r="FRS82" s="112"/>
      <c r="FRT82" s="112"/>
      <c r="FRU82" s="112"/>
      <c r="FRV82" s="112"/>
      <c r="FRW82" s="112"/>
      <c r="FRX82" s="112"/>
      <c r="FRY82" s="112"/>
      <c r="FRZ82" s="112"/>
      <c r="FSA82" s="112"/>
      <c r="FSB82" s="112"/>
      <c r="FSC82" s="112"/>
      <c r="FSD82" s="112"/>
      <c r="FSE82" s="112"/>
      <c r="FSF82" s="112"/>
      <c r="FSG82" s="112"/>
      <c r="FSH82" s="112"/>
      <c r="FSI82" s="112"/>
      <c r="FSJ82" s="112"/>
      <c r="FSK82" s="112"/>
      <c r="FSL82" s="112"/>
      <c r="FSM82" s="112"/>
      <c r="FSN82" s="112"/>
      <c r="FSO82" s="112"/>
      <c r="FSP82" s="112"/>
      <c r="FSQ82" s="112"/>
      <c r="FSR82" s="112"/>
      <c r="FSS82" s="112"/>
      <c r="FST82" s="112"/>
      <c r="FSU82" s="112"/>
      <c r="FSV82" s="112"/>
      <c r="FSW82" s="112"/>
      <c r="FSX82" s="112"/>
      <c r="FSY82" s="112"/>
      <c r="FSZ82" s="112"/>
      <c r="FTA82" s="112"/>
      <c r="FTB82" s="112"/>
      <c r="FTC82" s="112"/>
      <c r="FTD82" s="112"/>
      <c r="FTE82" s="112"/>
      <c r="FTF82" s="112"/>
      <c r="FTG82" s="112"/>
      <c r="FTH82" s="112"/>
      <c r="FTI82" s="112"/>
      <c r="FTJ82" s="112"/>
      <c r="FTK82" s="112"/>
      <c r="FTL82" s="112"/>
      <c r="FTM82" s="112"/>
      <c r="FTN82" s="112"/>
      <c r="FTO82" s="112"/>
      <c r="FTP82" s="112"/>
      <c r="FTQ82" s="112"/>
      <c r="FTR82" s="112"/>
      <c r="FTS82" s="112"/>
      <c r="FTT82" s="112"/>
      <c r="FTU82" s="112"/>
      <c r="FTV82" s="112"/>
      <c r="FTW82" s="112"/>
      <c r="FTX82" s="112"/>
      <c r="FTY82" s="112"/>
      <c r="FTZ82" s="112"/>
      <c r="FUA82" s="112"/>
      <c r="FUB82" s="112"/>
      <c r="FUC82" s="112"/>
      <c r="FUD82" s="112"/>
      <c r="FUE82" s="112"/>
      <c r="FUF82" s="112"/>
      <c r="FUG82" s="112"/>
      <c r="FUH82" s="112"/>
      <c r="FUI82" s="112"/>
      <c r="FUJ82" s="112"/>
      <c r="FUK82" s="112"/>
      <c r="FUL82" s="112"/>
      <c r="FUM82" s="112"/>
      <c r="FUN82" s="112"/>
      <c r="FUO82" s="112"/>
      <c r="FUP82" s="112"/>
      <c r="FUQ82" s="112"/>
      <c r="FUR82" s="112"/>
      <c r="FUS82" s="112"/>
      <c r="FUT82" s="112"/>
      <c r="FUU82" s="112"/>
      <c r="FUV82" s="112"/>
      <c r="FUW82" s="112"/>
      <c r="FUX82" s="112"/>
      <c r="FUY82" s="112"/>
      <c r="FUZ82" s="112"/>
      <c r="FVA82" s="112"/>
      <c r="FVB82" s="112"/>
      <c r="FVC82" s="112"/>
      <c r="FVD82" s="112"/>
      <c r="FVE82" s="112"/>
      <c r="FVF82" s="112"/>
      <c r="FVG82" s="112"/>
      <c r="FVH82" s="112"/>
      <c r="FVI82" s="112"/>
      <c r="FVJ82" s="112"/>
      <c r="FVK82" s="112"/>
      <c r="FVL82" s="112"/>
      <c r="FVM82" s="112"/>
      <c r="FVN82" s="112"/>
      <c r="FVO82" s="112"/>
      <c r="FVP82" s="112"/>
      <c r="FVQ82" s="112"/>
      <c r="FVR82" s="112"/>
      <c r="FVS82" s="112"/>
      <c r="FVT82" s="112"/>
      <c r="FVU82" s="112"/>
      <c r="FVV82" s="112"/>
      <c r="FVW82" s="112"/>
      <c r="FVX82" s="112"/>
      <c r="FVY82" s="112"/>
      <c r="FVZ82" s="112"/>
      <c r="FWA82" s="112"/>
      <c r="FWB82" s="112"/>
      <c r="FWC82" s="112"/>
      <c r="FWD82" s="112"/>
      <c r="FWE82" s="112"/>
      <c r="FWF82" s="112"/>
      <c r="FWG82" s="112"/>
      <c r="FWH82" s="112"/>
      <c r="FWI82" s="112"/>
      <c r="FWJ82" s="112"/>
      <c r="FWK82" s="112"/>
      <c r="FWL82" s="112"/>
      <c r="FWM82" s="112"/>
      <c r="FWN82" s="112"/>
      <c r="FWO82" s="112"/>
      <c r="FWP82" s="112"/>
      <c r="FWQ82" s="112"/>
      <c r="FWR82" s="112"/>
      <c r="FWS82" s="112"/>
      <c r="FWT82" s="112"/>
      <c r="FWU82" s="112"/>
      <c r="FWV82" s="112"/>
      <c r="FWW82" s="112"/>
      <c r="FWX82" s="112"/>
      <c r="FWY82" s="112"/>
      <c r="FWZ82" s="112"/>
      <c r="FXA82" s="112"/>
      <c r="FXB82" s="112"/>
      <c r="FXC82" s="112"/>
      <c r="FXD82" s="112"/>
      <c r="FXE82" s="112"/>
      <c r="FXF82" s="112"/>
      <c r="FXG82" s="112"/>
      <c r="FXH82" s="112"/>
      <c r="FXI82" s="112"/>
      <c r="FXJ82" s="112"/>
      <c r="FXK82" s="112"/>
      <c r="FXL82" s="112"/>
      <c r="FXM82" s="112"/>
      <c r="FXN82" s="112"/>
      <c r="FXO82" s="112"/>
      <c r="FXP82" s="112"/>
      <c r="FXQ82" s="112"/>
      <c r="FXR82" s="112"/>
      <c r="FXS82" s="112"/>
      <c r="FXT82" s="112"/>
      <c r="FXU82" s="112"/>
      <c r="FXV82" s="112"/>
      <c r="FXW82" s="112"/>
      <c r="FXX82" s="112"/>
      <c r="FXY82" s="112"/>
      <c r="FXZ82" s="112"/>
      <c r="FYA82" s="112"/>
      <c r="FYB82" s="112"/>
      <c r="FYC82" s="112"/>
      <c r="FYD82" s="112"/>
      <c r="FYE82" s="112"/>
      <c r="FYF82" s="112"/>
      <c r="FYG82" s="112"/>
      <c r="FYH82" s="112"/>
      <c r="FYI82" s="112"/>
      <c r="FYJ82" s="112"/>
      <c r="FYK82" s="112"/>
      <c r="FYL82" s="112"/>
      <c r="FYM82" s="112"/>
      <c r="FYN82" s="112"/>
      <c r="FYO82" s="112"/>
      <c r="FYP82" s="112"/>
      <c r="FYQ82" s="112"/>
      <c r="FYR82" s="112"/>
      <c r="FYS82" s="112"/>
      <c r="FYT82" s="112"/>
      <c r="FYU82" s="112"/>
      <c r="FYV82" s="112"/>
      <c r="FYW82" s="112"/>
      <c r="FYX82" s="112"/>
      <c r="FYY82" s="112"/>
      <c r="FYZ82" s="112"/>
      <c r="FZA82" s="112"/>
      <c r="FZB82" s="112"/>
      <c r="FZC82" s="112"/>
      <c r="FZD82" s="112"/>
      <c r="FZE82" s="112"/>
      <c r="FZF82" s="112"/>
      <c r="FZG82" s="112"/>
      <c r="FZH82" s="112"/>
      <c r="FZI82" s="112"/>
      <c r="FZJ82" s="112"/>
      <c r="FZK82" s="112"/>
      <c r="FZL82" s="112"/>
      <c r="FZM82" s="112"/>
      <c r="FZN82" s="112"/>
      <c r="FZO82" s="112"/>
      <c r="FZP82" s="112"/>
      <c r="FZQ82" s="112"/>
      <c r="FZR82" s="112"/>
      <c r="FZS82" s="112"/>
      <c r="FZT82" s="112"/>
      <c r="FZU82" s="112"/>
      <c r="FZV82" s="112"/>
      <c r="FZW82" s="112"/>
      <c r="FZX82" s="112"/>
      <c r="FZY82" s="112"/>
      <c r="FZZ82" s="112"/>
      <c r="GAA82" s="112"/>
      <c r="GAB82" s="112"/>
      <c r="GAC82" s="112"/>
      <c r="GAD82" s="112"/>
      <c r="GAE82" s="112"/>
      <c r="GAF82" s="112"/>
      <c r="GAG82" s="112"/>
      <c r="GAH82" s="112"/>
      <c r="GAI82" s="112"/>
      <c r="GAJ82" s="112"/>
      <c r="GAK82" s="112"/>
      <c r="GAL82" s="112"/>
      <c r="GAM82" s="112"/>
      <c r="GAN82" s="112"/>
      <c r="GAO82" s="112"/>
      <c r="GAP82" s="112"/>
      <c r="GAQ82" s="112"/>
      <c r="GAR82" s="112"/>
      <c r="GAS82" s="112"/>
      <c r="GAT82" s="112"/>
      <c r="GAU82" s="112"/>
      <c r="GAV82" s="112"/>
      <c r="GAW82" s="112"/>
      <c r="GAX82" s="112"/>
      <c r="GAY82" s="112"/>
      <c r="GAZ82" s="112"/>
      <c r="GBA82" s="112"/>
      <c r="GBB82" s="112"/>
      <c r="GBC82" s="112"/>
      <c r="GBD82" s="112"/>
      <c r="GBE82" s="112"/>
      <c r="GBF82" s="112"/>
      <c r="GBG82" s="112"/>
      <c r="GBH82" s="112"/>
      <c r="GBI82" s="112"/>
      <c r="GBJ82" s="112"/>
      <c r="GBK82" s="112"/>
      <c r="GBL82" s="112"/>
      <c r="GBM82" s="112"/>
      <c r="GBN82" s="112"/>
      <c r="GBO82" s="112"/>
      <c r="GBP82" s="112"/>
      <c r="GBQ82" s="112"/>
      <c r="GBR82" s="112"/>
      <c r="GBS82" s="112"/>
      <c r="GBT82" s="112"/>
      <c r="GBU82" s="112"/>
      <c r="GBV82" s="112"/>
      <c r="GBW82" s="112"/>
      <c r="GBX82" s="112"/>
      <c r="GBY82" s="112"/>
      <c r="GBZ82" s="112"/>
      <c r="GCA82" s="112"/>
      <c r="GCB82" s="112"/>
      <c r="GCC82" s="112"/>
      <c r="GCD82" s="112"/>
      <c r="GCE82" s="112"/>
      <c r="GCF82" s="112"/>
      <c r="GCG82" s="112"/>
      <c r="GCH82" s="112"/>
      <c r="GCI82" s="112"/>
      <c r="GCJ82" s="112"/>
      <c r="GCK82" s="112"/>
      <c r="GCL82" s="112"/>
      <c r="GCM82" s="112"/>
      <c r="GCN82" s="112"/>
      <c r="GCO82" s="112"/>
      <c r="GCP82" s="112"/>
      <c r="GCQ82" s="112"/>
      <c r="GCR82" s="112"/>
      <c r="GCS82" s="112"/>
      <c r="GCT82" s="112"/>
      <c r="GCU82" s="112"/>
      <c r="GCV82" s="112"/>
      <c r="GCW82" s="112"/>
      <c r="GCX82" s="112"/>
      <c r="GCY82" s="112"/>
      <c r="GCZ82" s="112"/>
      <c r="GDA82" s="112"/>
      <c r="GDB82" s="112"/>
      <c r="GDC82" s="112"/>
      <c r="GDD82" s="112"/>
      <c r="GDE82" s="112"/>
      <c r="GDF82" s="112"/>
      <c r="GDG82" s="112"/>
      <c r="GDH82" s="112"/>
      <c r="GDI82" s="112"/>
      <c r="GDJ82" s="112"/>
      <c r="GDK82" s="112"/>
      <c r="GDL82" s="112"/>
      <c r="GDM82" s="112"/>
      <c r="GDN82" s="112"/>
      <c r="GDO82" s="112"/>
      <c r="GDP82" s="112"/>
      <c r="GDQ82" s="112"/>
      <c r="GDR82" s="112"/>
      <c r="GDS82" s="112"/>
      <c r="GDT82" s="112"/>
      <c r="GDU82" s="112"/>
      <c r="GDV82" s="112"/>
      <c r="GDW82" s="112"/>
      <c r="GDX82" s="112"/>
      <c r="GDY82" s="112"/>
      <c r="GDZ82" s="112"/>
      <c r="GEA82" s="112"/>
      <c r="GEB82" s="112"/>
      <c r="GEC82" s="112"/>
      <c r="GED82" s="112"/>
      <c r="GEE82" s="112"/>
      <c r="GEF82" s="112"/>
      <c r="GEG82" s="112"/>
      <c r="GEH82" s="112"/>
      <c r="GEI82" s="112"/>
      <c r="GEJ82" s="112"/>
      <c r="GEK82" s="112"/>
      <c r="GEL82" s="112"/>
      <c r="GEM82" s="112"/>
      <c r="GEN82" s="112"/>
      <c r="GEO82" s="112"/>
      <c r="GEP82" s="112"/>
      <c r="GEQ82" s="112"/>
      <c r="GER82" s="112"/>
      <c r="GES82" s="112"/>
      <c r="GET82" s="112"/>
      <c r="GEU82" s="112"/>
      <c r="GEV82" s="112"/>
      <c r="GEW82" s="112"/>
      <c r="GEX82" s="112"/>
      <c r="GEY82" s="112"/>
      <c r="GEZ82" s="112"/>
      <c r="GFA82" s="112"/>
      <c r="GFB82" s="112"/>
      <c r="GFC82" s="112"/>
      <c r="GFD82" s="112"/>
      <c r="GFE82" s="112"/>
      <c r="GFF82" s="112"/>
      <c r="GFG82" s="112"/>
      <c r="GFH82" s="112"/>
      <c r="GFI82" s="112"/>
      <c r="GFJ82" s="112"/>
      <c r="GFK82" s="112"/>
      <c r="GFL82" s="112"/>
      <c r="GFM82" s="112"/>
      <c r="GFN82" s="112"/>
      <c r="GFO82" s="112"/>
      <c r="GFP82" s="112"/>
      <c r="GFQ82" s="112"/>
      <c r="GFR82" s="112"/>
      <c r="GFS82" s="112"/>
      <c r="GFT82" s="112"/>
      <c r="GFU82" s="112"/>
      <c r="GFV82" s="112"/>
      <c r="GFW82" s="112"/>
      <c r="GFX82" s="112"/>
      <c r="GFY82" s="112"/>
      <c r="GFZ82" s="112"/>
      <c r="GGA82" s="112"/>
      <c r="GGB82" s="112"/>
      <c r="GGC82" s="112"/>
      <c r="GGD82" s="112"/>
      <c r="GGE82" s="112"/>
      <c r="GGF82" s="112"/>
      <c r="GGG82" s="112"/>
      <c r="GGH82" s="112"/>
      <c r="GGI82" s="112"/>
      <c r="GGJ82" s="112"/>
      <c r="GGK82" s="112"/>
      <c r="GGL82" s="112"/>
      <c r="GGM82" s="112"/>
      <c r="GGN82" s="112"/>
      <c r="GGO82" s="112"/>
      <c r="GGP82" s="112"/>
      <c r="GGQ82" s="112"/>
      <c r="GGR82" s="112"/>
      <c r="GGS82" s="112"/>
      <c r="GGT82" s="112"/>
      <c r="GGU82" s="112"/>
      <c r="GGV82" s="112"/>
      <c r="GGW82" s="112"/>
      <c r="GGX82" s="112"/>
      <c r="GGY82" s="112"/>
      <c r="GGZ82" s="112"/>
      <c r="GHA82" s="112"/>
      <c r="GHB82" s="112"/>
      <c r="GHC82" s="112"/>
      <c r="GHD82" s="112"/>
      <c r="GHE82" s="112"/>
      <c r="GHF82" s="112"/>
      <c r="GHG82" s="112"/>
      <c r="GHH82" s="112"/>
      <c r="GHI82" s="112"/>
      <c r="GHJ82" s="112"/>
      <c r="GHK82" s="112"/>
      <c r="GHL82" s="112"/>
      <c r="GHM82" s="112"/>
      <c r="GHN82" s="112"/>
      <c r="GHO82" s="112"/>
      <c r="GHP82" s="112"/>
      <c r="GHQ82" s="112"/>
      <c r="GHR82" s="112"/>
      <c r="GHS82" s="112"/>
      <c r="GHT82" s="112"/>
      <c r="GHU82" s="112"/>
      <c r="GHV82" s="112"/>
      <c r="GHW82" s="112"/>
      <c r="GHX82" s="112"/>
      <c r="GHY82" s="112"/>
      <c r="GHZ82" s="112"/>
      <c r="GIA82" s="112"/>
      <c r="GIB82" s="112"/>
      <c r="GIC82" s="112"/>
      <c r="GID82" s="112"/>
      <c r="GIE82" s="112"/>
      <c r="GIF82" s="112"/>
      <c r="GIG82" s="112"/>
      <c r="GIH82" s="112"/>
      <c r="GII82" s="112"/>
      <c r="GIJ82" s="112"/>
      <c r="GIK82" s="112"/>
      <c r="GIL82" s="112"/>
      <c r="GIM82" s="112"/>
      <c r="GIN82" s="112"/>
      <c r="GIO82" s="112"/>
      <c r="GIP82" s="112"/>
      <c r="GIQ82" s="112"/>
      <c r="GIR82" s="112"/>
      <c r="GIS82" s="112"/>
      <c r="GIT82" s="112"/>
      <c r="GIU82" s="112"/>
      <c r="GIV82" s="112"/>
      <c r="GIW82" s="112"/>
      <c r="GIX82" s="112"/>
      <c r="GIY82" s="112"/>
      <c r="GIZ82" s="112"/>
      <c r="GJA82" s="112"/>
      <c r="GJB82" s="112"/>
      <c r="GJC82" s="112"/>
      <c r="GJD82" s="112"/>
      <c r="GJE82" s="112"/>
      <c r="GJF82" s="112"/>
      <c r="GJG82" s="112"/>
      <c r="GJH82" s="112"/>
      <c r="GJI82" s="112"/>
      <c r="GJJ82" s="112"/>
      <c r="GJK82" s="112"/>
      <c r="GJL82" s="112"/>
      <c r="GJM82" s="112"/>
      <c r="GJN82" s="112"/>
      <c r="GJO82" s="112"/>
      <c r="GJP82" s="112"/>
      <c r="GJQ82" s="112"/>
      <c r="GJR82" s="112"/>
      <c r="GJS82" s="112"/>
      <c r="GJT82" s="112"/>
      <c r="GJU82" s="112"/>
      <c r="GJV82" s="112"/>
      <c r="GJW82" s="112"/>
      <c r="GJX82" s="112"/>
      <c r="GJY82" s="112"/>
      <c r="GJZ82" s="112"/>
      <c r="GKA82" s="112"/>
      <c r="GKB82" s="112"/>
      <c r="GKC82" s="112"/>
      <c r="GKD82" s="112"/>
      <c r="GKE82" s="112"/>
      <c r="GKF82" s="112"/>
      <c r="GKG82" s="112"/>
      <c r="GKH82" s="112"/>
      <c r="GKI82" s="112"/>
      <c r="GKJ82" s="112"/>
      <c r="GKK82" s="112"/>
      <c r="GKL82" s="112"/>
      <c r="GKM82" s="112"/>
      <c r="GKN82" s="112"/>
      <c r="GKO82" s="112"/>
      <c r="GKP82" s="112"/>
      <c r="GKQ82" s="112"/>
      <c r="GKR82" s="112"/>
      <c r="GKS82" s="112"/>
      <c r="GKT82" s="112"/>
      <c r="GKU82" s="112"/>
      <c r="GKV82" s="112"/>
      <c r="GKW82" s="112"/>
      <c r="GKX82" s="112"/>
      <c r="GKY82" s="112"/>
      <c r="GKZ82" s="112"/>
      <c r="GLA82" s="112"/>
      <c r="GLB82" s="112"/>
      <c r="GLC82" s="112"/>
      <c r="GLD82" s="112"/>
      <c r="GLE82" s="112"/>
      <c r="GLF82" s="112"/>
      <c r="GLG82" s="112"/>
      <c r="GLH82" s="112"/>
      <c r="GLI82" s="112"/>
      <c r="GLJ82" s="112"/>
      <c r="GLK82" s="112"/>
      <c r="GLL82" s="112"/>
      <c r="GLM82" s="112"/>
      <c r="GLN82" s="112"/>
      <c r="GLO82" s="112"/>
      <c r="GLP82" s="112"/>
      <c r="GLQ82" s="112"/>
      <c r="GLR82" s="112"/>
      <c r="GLS82" s="112"/>
      <c r="GLT82" s="112"/>
      <c r="GLU82" s="112"/>
      <c r="GLV82" s="112"/>
      <c r="GLW82" s="112"/>
      <c r="GLX82" s="112"/>
      <c r="GLY82" s="112"/>
      <c r="GLZ82" s="112"/>
      <c r="GMA82" s="112"/>
      <c r="GMB82" s="112"/>
      <c r="GMC82" s="112"/>
      <c r="GMD82" s="112"/>
      <c r="GME82" s="112"/>
      <c r="GMF82" s="112"/>
      <c r="GMG82" s="112"/>
      <c r="GMH82" s="112"/>
      <c r="GMI82" s="112"/>
      <c r="GMJ82" s="112"/>
      <c r="GMK82" s="112"/>
      <c r="GML82" s="112"/>
      <c r="GMM82" s="112"/>
      <c r="GMN82" s="112"/>
      <c r="GMO82" s="112"/>
      <c r="GMP82" s="112"/>
      <c r="GMQ82" s="112"/>
      <c r="GMR82" s="112"/>
      <c r="GMS82" s="112"/>
      <c r="GMT82" s="112"/>
      <c r="GMU82" s="112"/>
      <c r="GMV82" s="112"/>
      <c r="GMW82" s="112"/>
      <c r="GMX82" s="112"/>
      <c r="GMY82" s="112"/>
      <c r="GMZ82" s="112"/>
      <c r="GNA82" s="112"/>
      <c r="GNB82" s="112"/>
      <c r="GNC82" s="112"/>
      <c r="GND82" s="112"/>
      <c r="GNE82" s="112"/>
      <c r="GNF82" s="112"/>
      <c r="GNG82" s="112"/>
      <c r="GNH82" s="112"/>
      <c r="GNI82" s="112"/>
      <c r="GNJ82" s="112"/>
      <c r="GNK82" s="112"/>
      <c r="GNL82" s="112"/>
      <c r="GNM82" s="112"/>
      <c r="GNN82" s="112"/>
      <c r="GNO82" s="112"/>
      <c r="GNP82" s="112"/>
      <c r="GNQ82" s="112"/>
      <c r="GNR82" s="112"/>
      <c r="GNS82" s="112"/>
      <c r="GNT82" s="112"/>
      <c r="GNU82" s="112"/>
      <c r="GNV82" s="112"/>
      <c r="GNW82" s="112"/>
      <c r="GNX82" s="112"/>
      <c r="GNY82" s="112"/>
      <c r="GNZ82" s="112"/>
      <c r="GOA82" s="112"/>
      <c r="GOB82" s="112"/>
      <c r="GOC82" s="112"/>
      <c r="GOD82" s="112"/>
      <c r="GOE82" s="112"/>
      <c r="GOF82" s="112"/>
      <c r="GOG82" s="112"/>
      <c r="GOH82" s="112"/>
      <c r="GOI82" s="112"/>
      <c r="GOJ82" s="112"/>
      <c r="GOK82" s="112"/>
      <c r="GOL82" s="112"/>
      <c r="GOM82" s="112"/>
      <c r="GON82" s="112"/>
      <c r="GOO82" s="112"/>
      <c r="GOP82" s="112"/>
      <c r="GOQ82" s="112"/>
      <c r="GOR82" s="112"/>
      <c r="GOS82" s="112"/>
      <c r="GOT82" s="112"/>
      <c r="GOU82" s="112"/>
      <c r="GOV82" s="112"/>
      <c r="GOW82" s="112"/>
      <c r="GOX82" s="112"/>
      <c r="GOY82" s="112"/>
      <c r="GOZ82" s="112"/>
      <c r="GPA82" s="112"/>
      <c r="GPB82" s="112"/>
      <c r="GPC82" s="112"/>
      <c r="GPD82" s="112"/>
      <c r="GPE82" s="112"/>
      <c r="GPF82" s="112"/>
      <c r="GPG82" s="112"/>
      <c r="GPH82" s="112"/>
      <c r="GPI82" s="112"/>
      <c r="GPJ82" s="112"/>
      <c r="GPK82" s="112"/>
      <c r="GPL82" s="112"/>
      <c r="GPM82" s="112"/>
      <c r="GPN82" s="112"/>
      <c r="GPO82" s="112"/>
      <c r="GPP82" s="112"/>
      <c r="GPQ82" s="112"/>
      <c r="GPR82" s="112"/>
      <c r="GPS82" s="112"/>
      <c r="GPT82" s="112"/>
      <c r="GPU82" s="112"/>
      <c r="GPV82" s="112"/>
      <c r="GPW82" s="112"/>
      <c r="GPX82" s="112"/>
      <c r="GPY82" s="112"/>
      <c r="GPZ82" s="112"/>
      <c r="GQA82" s="112"/>
      <c r="GQB82" s="112"/>
      <c r="GQC82" s="112"/>
      <c r="GQD82" s="112"/>
      <c r="GQE82" s="112"/>
      <c r="GQF82" s="112"/>
      <c r="GQG82" s="112"/>
      <c r="GQH82" s="112"/>
      <c r="GQI82" s="112"/>
      <c r="GQJ82" s="112"/>
      <c r="GQK82" s="112"/>
      <c r="GQL82" s="112"/>
      <c r="GQM82" s="112"/>
      <c r="GQN82" s="112"/>
      <c r="GQO82" s="112"/>
      <c r="GQP82" s="112"/>
      <c r="GQQ82" s="112"/>
      <c r="GQR82" s="112"/>
      <c r="GQS82" s="112"/>
      <c r="GQT82" s="112"/>
      <c r="GQU82" s="112"/>
      <c r="GQV82" s="112"/>
      <c r="GQW82" s="112"/>
      <c r="GQX82" s="112"/>
      <c r="GQY82" s="112"/>
      <c r="GQZ82" s="112"/>
      <c r="GRA82" s="112"/>
      <c r="GRB82" s="112"/>
      <c r="GRC82" s="112"/>
      <c r="GRD82" s="112"/>
      <c r="GRE82" s="112"/>
      <c r="GRF82" s="112"/>
      <c r="GRG82" s="112"/>
      <c r="GRH82" s="112"/>
      <c r="GRI82" s="112"/>
      <c r="GRJ82" s="112"/>
      <c r="GRK82" s="112"/>
      <c r="GRL82" s="112"/>
      <c r="GRM82" s="112"/>
      <c r="GRN82" s="112"/>
      <c r="GRO82" s="112"/>
      <c r="GRP82" s="112"/>
      <c r="GRQ82" s="112"/>
      <c r="GRR82" s="112"/>
      <c r="GRS82" s="112"/>
      <c r="GRT82" s="112"/>
      <c r="GRU82" s="112"/>
      <c r="GRV82" s="112"/>
      <c r="GRW82" s="112"/>
      <c r="GRX82" s="112"/>
      <c r="GRY82" s="112"/>
      <c r="GRZ82" s="112"/>
      <c r="GSA82" s="112"/>
      <c r="GSB82" s="112"/>
      <c r="GSC82" s="112"/>
      <c r="GSD82" s="112"/>
      <c r="GSE82" s="112"/>
      <c r="GSF82" s="112"/>
      <c r="GSG82" s="112"/>
      <c r="GSH82" s="112"/>
      <c r="GSI82" s="112"/>
      <c r="GSJ82" s="112"/>
      <c r="GSK82" s="112"/>
      <c r="GSL82" s="112"/>
      <c r="GSM82" s="112"/>
      <c r="GSN82" s="112"/>
      <c r="GSO82" s="112"/>
      <c r="GSP82" s="112"/>
      <c r="GSQ82" s="112"/>
      <c r="GSR82" s="112"/>
      <c r="GSS82" s="112"/>
      <c r="GST82" s="112"/>
      <c r="GSU82" s="112"/>
      <c r="GSV82" s="112"/>
      <c r="GSW82" s="112"/>
      <c r="GSX82" s="112"/>
      <c r="GSY82" s="112"/>
      <c r="GSZ82" s="112"/>
      <c r="GTA82" s="112"/>
      <c r="GTB82" s="112"/>
      <c r="GTC82" s="112"/>
      <c r="GTD82" s="112"/>
      <c r="GTE82" s="112"/>
      <c r="GTF82" s="112"/>
      <c r="GTG82" s="112"/>
      <c r="GTH82" s="112"/>
      <c r="GTI82" s="112"/>
      <c r="GTJ82" s="112"/>
      <c r="GTK82" s="112"/>
      <c r="GTL82" s="112"/>
      <c r="GTM82" s="112"/>
      <c r="GTN82" s="112"/>
      <c r="GTO82" s="112"/>
      <c r="GTP82" s="112"/>
      <c r="GTQ82" s="112"/>
      <c r="GTR82" s="112"/>
      <c r="GTS82" s="112"/>
      <c r="GTT82" s="112"/>
      <c r="GTU82" s="112"/>
      <c r="GTV82" s="112"/>
      <c r="GTW82" s="112"/>
      <c r="GTX82" s="112"/>
      <c r="GTY82" s="112"/>
      <c r="GTZ82" s="112"/>
      <c r="GUA82" s="112"/>
      <c r="GUB82" s="112"/>
      <c r="GUC82" s="112"/>
      <c r="GUD82" s="112"/>
      <c r="GUE82" s="112"/>
      <c r="GUF82" s="112"/>
      <c r="GUG82" s="112"/>
      <c r="GUH82" s="112"/>
      <c r="GUI82" s="112"/>
      <c r="GUJ82" s="112"/>
      <c r="GUK82" s="112"/>
      <c r="GUL82" s="112"/>
      <c r="GUM82" s="112"/>
      <c r="GUN82" s="112"/>
      <c r="GUO82" s="112"/>
      <c r="GUP82" s="112"/>
      <c r="GUQ82" s="112"/>
      <c r="GUR82" s="112"/>
      <c r="GUS82" s="112"/>
      <c r="GUT82" s="112"/>
      <c r="GUU82" s="112"/>
      <c r="GUV82" s="112"/>
      <c r="GUW82" s="112"/>
      <c r="GUX82" s="112"/>
      <c r="GUY82" s="112"/>
      <c r="GUZ82" s="112"/>
      <c r="GVA82" s="112"/>
      <c r="GVB82" s="112"/>
      <c r="GVC82" s="112"/>
      <c r="GVD82" s="112"/>
      <c r="GVE82" s="112"/>
      <c r="GVF82" s="112"/>
      <c r="GVG82" s="112"/>
      <c r="GVH82" s="112"/>
      <c r="GVI82" s="112"/>
      <c r="GVJ82" s="112"/>
      <c r="GVK82" s="112"/>
      <c r="GVL82" s="112"/>
      <c r="GVM82" s="112"/>
      <c r="GVN82" s="112"/>
      <c r="GVO82" s="112"/>
      <c r="GVP82" s="112"/>
      <c r="GVQ82" s="112"/>
      <c r="GVR82" s="112"/>
      <c r="GVS82" s="112"/>
      <c r="GVT82" s="112"/>
      <c r="GVU82" s="112"/>
      <c r="GVV82" s="112"/>
      <c r="GVW82" s="112"/>
      <c r="GVX82" s="112"/>
      <c r="GVY82" s="112"/>
      <c r="GVZ82" s="112"/>
      <c r="GWA82" s="112"/>
      <c r="GWB82" s="112"/>
      <c r="GWC82" s="112"/>
      <c r="GWD82" s="112"/>
      <c r="GWE82" s="112"/>
      <c r="GWF82" s="112"/>
      <c r="GWG82" s="112"/>
      <c r="GWH82" s="112"/>
      <c r="GWI82" s="112"/>
      <c r="GWJ82" s="112"/>
      <c r="GWK82" s="112"/>
      <c r="GWL82" s="112"/>
      <c r="GWM82" s="112"/>
      <c r="GWN82" s="112"/>
      <c r="GWO82" s="112"/>
      <c r="GWP82" s="112"/>
      <c r="GWQ82" s="112"/>
      <c r="GWR82" s="112"/>
      <c r="GWS82" s="112"/>
      <c r="GWT82" s="112"/>
      <c r="GWU82" s="112"/>
      <c r="GWV82" s="112"/>
      <c r="GWW82" s="112"/>
      <c r="GWX82" s="112"/>
      <c r="GWY82" s="112"/>
      <c r="GWZ82" s="112"/>
      <c r="GXA82" s="112"/>
      <c r="GXB82" s="112"/>
      <c r="GXC82" s="112"/>
      <c r="GXD82" s="112"/>
      <c r="GXE82" s="112"/>
      <c r="GXF82" s="112"/>
      <c r="GXG82" s="112"/>
      <c r="GXH82" s="112"/>
      <c r="GXI82" s="112"/>
      <c r="GXJ82" s="112"/>
      <c r="GXK82" s="112"/>
      <c r="GXL82" s="112"/>
      <c r="GXM82" s="112"/>
      <c r="GXN82" s="112"/>
      <c r="GXO82" s="112"/>
      <c r="GXP82" s="112"/>
      <c r="GXQ82" s="112"/>
      <c r="GXR82" s="112"/>
      <c r="GXS82" s="112"/>
      <c r="GXT82" s="112"/>
      <c r="GXU82" s="112"/>
      <c r="GXV82" s="112"/>
      <c r="GXW82" s="112"/>
      <c r="GXX82" s="112"/>
      <c r="GXY82" s="112"/>
      <c r="GXZ82" s="112"/>
      <c r="GYA82" s="112"/>
      <c r="GYB82" s="112"/>
      <c r="GYC82" s="112"/>
      <c r="GYD82" s="112"/>
      <c r="GYE82" s="112"/>
      <c r="GYF82" s="112"/>
      <c r="GYG82" s="112"/>
      <c r="GYH82" s="112"/>
      <c r="GYI82" s="112"/>
      <c r="GYJ82" s="112"/>
      <c r="GYK82" s="112"/>
      <c r="GYL82" s="112"/>
      <c r="GYM82" s="112"/>
      <c r="GYN82" s="112"/>
      <c r="GYO82" s="112"/>
      <c r="GYP82" s="112"/>
      <c r="GYQ82" s="112"/>
      <c r="GYR82" s="112"/>
      <c r="GYS82" s="112"/>
      <c r="GYT82" s="112"/>
      <c r="GYU82" s="112"/>
      <c r="GYV82" s="112"/>
      <c r="GYW82" s="112"/>
      <c r="GYX82" s="112"/>
      <c r="GYY82" s="112"/>
      <c r="GYZ82" s="112"/>
      <c r="GZA82" s="112"/>
      <c r="GZB82" s="112"/>
      <c r="GZC82" s="112"/>
      <c r="GZD82" s="112"/>
      <c r="GZE82" s="112"/>
      <c r="GZF82" s="112"/>
      <c r="GZG82" s="112"/>
      <c r="GZH82" s="112"/>
      <c r="GZI82" s="112"/>
      <c r="GZJ82" s="112"/>
      <c r="GZK82" s="112"/>
      <c r="GZL82" s="112"/>
      <c r="GZM82" s="112"/>
      <c r="GZN82" s="112"/>
      <c r="GZO82" s="112"/>
      <c r="GZP82" s="112"/>
      <c r="GZQ82" s="112"/>
      <c r="GZR82" s="112"/>
      <c r="GZS82" s="112"/>
      <c r="GZT82" s="112"/>
      <c r="GZU82" s="112"/>
      <c r="GZV82" s="112"/>
      <c r="GZW82" s="112"/>
      <c r="GZX82" s="112"/>
      <c r="GZY82" s="112"/>
      <c r="GZZ82" s="112"/>
      <c r="HAA82" s="112"/>
      <c r="HAB82" s="112"/>
      <c r="HAC82" s="112"/>
      <c r="HAD82" s="112"/>
      <c r="HAE82" s="112"/>
      <c r="HAF82" s="112"/>
      <c r="HAG82" s="112"/>
      <c r="HAH82" s="112"/>
      <c r="HAI82" s="112"/>
      <c r="HAJ82" s="112"/>
      <c r="HAK82" s="112"/>
      <c r="HAL82" s="112"/>
      <c r="HAM82" s="112"/>
      <c r="HAN82" s="112"/>
      <c r="HAO82" s="112"/>
      <c r="HAP82" s="112"/>
      <c r="HAQ82" s="112"/>
      <c r="HAR82" s="112"/>
      <c r="HAS82" s="112"/>
      <c r="HAT82" s="112"/>
      <c r="HAU82" s="112"/>
      <c r="HAV82" s="112"/>
      <c r="HAW82" s="112"/>
      <c r="HAX82" s="112"/>
      <c r="HAY82" s="112"/>
      <c r="HAZ82" s="112"/>
      <c r="HBA82" s="112"/>
      <c r="HBB82" s="112"/>
      <c r="HBC82" s="112"/>
      <c r="HBD82" s="112"/>
      <c r="HBE82" s="112"/>
      <c r="HBF82" s="112"/>
      <c r="HBG82" s="112"/>
      <c r="HBH82" s="112"/>
      <c r="HBI82" s="112"/>
      <c r="HBJ82" s="112"/>
      <c r="HBK82" s="112"/>
      <c r="HBL82" s="112"/>
      <c r="HBM82" s="112"/>
      <c r="HBN82" s="112"/>
      <c r="HBO82" s="112"/>
      <c r="HBP82" s="112"/>
      <c r="HBQ82" s="112"/>
      <c r="HBR82" s="112"/>
      <c r="HBS82" s="112"/>
      <c r="HBT82" s="112"/>
      <c r="HBU82" s="112"/>
      <c r="HBV82" s="112"/>
      <c r="HBW82" s="112"/>
      <c r="HBX82" s="112"/>
      <c r="HBY82" s="112"/>
      <c r="HBZ82" s="112"/>
      <c r="HCA82" s="112"/>
      <c r="HCB82" s="112"/>
      <c r="HCC82" s="112"/>
      <c r="HCD82" s="112"/>
      <c r="HCE82" s="112"/>
      <c r="HCF82" s="112"/>
      <c r="HCG82" s="112"/>
      <c r="HCH82" s="112"/>
      <c r="HCI82" s="112"/>
      <c r="HCJ82" s="112"/>
      <c r="HCK82" s="112"/>
      <c r="HCL82" s="112"/>
      <c r="HCM82" s="112"/>
      <c r="HCN82" s="112"/>
      <c r="HCO82" s="112"/>
      <c r="HCP82" s="112"/>
      <c r="HCQ82" s="112"/>
      <c r="HCR82" s="112"/>
      <c r="HCS82" s="112"/>
      <c r="HCT82" s="112"/>
      <c r="HCU82" s="112"/>
      <c r="HCV82" s="112"/>
      <c r="HCW82" s="112"/>
      <c r="HCX82" s="112"/>
      <c r="HCY82" s="112"/>
      <c r="HCZ82" s="112"/>
      <c r="HDA82" s="112"/>
      <c r="HDB82" s="112"/>
      <c r="HDC82" s="112"/>
      <c r="HDD82" s="112"/>
      <c r="HDE82" s="112"/>
      <c r="HDF82" s="112"/>
      <c r="HDG82" s="112"/>
      <c r="HDH82" s="112"/>
      <c r="HDI82" s="112"/>
      <c r="HDJ82" s="112"/>
      <c r="HDK82" s="112"/>
      <c r="HDL82" s="112"/>
      <c r="HDM82" s="112"/>
      <c r="HDN82" s="112"/>
      <c r="HDO82" s="112"/>
      <c r="HDP82" s="112"/>
      <c r="HDQ82" s="112"/>
      <c r="HDR82" s="112"/>
      <c r="HDS82" s="112"/>
      <c r="HDT82" s="112"/>
      <c r="HDU82" s="112"/>
      <c r="HDV82" s="112"/>
      <c r="HDW82" s="112"/>
      <c r="HDX82" s="112"/>
      <c r="HDY82" s="112"/>
      <c r="HDZ82" s="112"/>
      <c r="HEA82" s="112"/>
      <c r="HEB82" s="112"/>
      <c r="HEC82" s="112"/>
      <c r="HED82" s="112"/>
      <c r="HEE82" s="112"/>
      <c r="HEF82" s="112"/>
      <c r="HEG82" s="112"/>
      <c r="HEH82" s="112"/>
      <c r="HEI82" s="112"/>
      <c r="HEJ82" s="112"/>
      <c r="HEK82" s="112"/>
      <c r="HEL82" s="112"/>
      <c r="HEM82" s="112"/>
      <c r="HEN82" s="112"/>
      <c r="HEO82" s="112"/>
      <c r="HEP82" s="112"/>
      <c r="HEQ82" s="112"/>
      <c r="HER82" s="112"/>
      <c r="HES82" s="112"/>
      <c r="HET82" s="112"/>
      <c r="HEU82" s="112"/>
      <c r="HEV82" s="112"/>
      <c r="HEW82" s="112"/>
      <c r="HEX82" s="112"/>
      <c r="HEY82" s="112"/>
      <c r="HEZ82" s="112"/>
      <c r="HFA82" s="112"/>
      <c r="HFB82" s="112"/>
      <c r="HFC82" s="112"/>
      <c r="HFD82" s="112"/>
      <c r="HFE82" s="112"/>
      <c r="HFF82" s="112"/>
      <c r="HFG82" s="112"/>
      <c r="HFH82" s="112"/>
      <c r="HFI82" s="112"/>
      <c r="HFJ82" s="112"/>
      <c r="HFK82" s="112"/>
      <c r="HFL82" s="112"/>
      <c r="HFM82" s="112"/>
      <c r="HFN82" s="112"/>
      <c r="HFO82" s="112"/>
      <c r="HFP82" s="112"/>
      <c r="HFQ82" s="112"/>
      <c r="HFR82" s="112"/>
      <c r="HFS82" s="112"/>
      <c r="HFT82" s="112"/>
      <c r="HFU82" s="112"/>
      <c r="HFV82" s="112"/>
      <c r="HFW82" s="112"/>
      <c r="HFX82" s="112"/>
      <c r="HFY82" s="112"/>
      <c r="HFZ82" s="112"/>
      <c r="HGA82" s="112"/>
      <c r="HGB82" s="112"/>
      <c r="HGC82" s="112"/>
      <c r="HGD82" s="112"/>
      <c r="HGE82" s="112"/>
      <c r="HGF82" s="112"/>
      <c r="HGG82" s="112"/>
      <c r="HGH82" s="112"/>
      <c r="HGI82" s="112"/>
      <c r="HGJ82" s="112"/>
      <c r="HGK82" s="112"/>
      <c r="HGL82" s="112"/>
      <c r="HGM82" s="112"/>
      <c r="HGN82" s="112"/>
      <c r="HGO82" s="112"/>
      <c r="HGP82" s="112"/>
      <c r="HGQ82" s="112"/>
      <c r="HGR82" s="112"/>
      <c r="HGS82" s="112"/>
      <c r="HGT82" s="112"/>
      <c r="HGU82" s="112"/>
      <c r="HGV82" s="112"/>
      <c r="HGW82" s="112"/>
      <c r="HGX82" s="112"/>
      <c r="HGY82" s="112"/>
      <c r="HGZ82" s="112"/>
      <c r="HHA82" s="112"/>
      <c r="HHB82" s="112"/>
      <c r="HHC82" s="112"/>
      <c r="HHD82" s="112"/>
      <c r="HHE82" s="112"/>
      <c r="HHF82" s="112"/>
      <c r="HHG82" s="112"/>
      <c r="HHH82" s="112"/>
      <c r="HHI82" s="112"/>
      <c r="HHJ82" s="112"/>
      <c r="HHK82" s="112"/>
      <c r="HHL82" s="112"/>
      <c r="HHM82" s="112"/>
      <c r="HHN82" s="112"/>
      <c r="HHO82" s="112"/>
      <c r="HHP82" s="112"/>
      <c r="HHQ82" s="112"/>
      <c r="HHR82" s="112"/>
      <c r="HHS82" s="112"/>
      <c r="HHT82" s="112"/>
      <c r="HHU82" s="112"/>
      <c r="HHV82" s="112"/>
      <c r="HHW82" s="112"/>
      <c r="HHX82" s="112"/>
      <c r="HHY82" s="112"/>
      <c r="HHZ82" s="112"/>
      <c r="HIA82" s="112"/>
      <c r="HIB82" s="112"/>
      <c r="HIC82" s="112"/>
      <c r="HID82" s="112"/>
      <c r="HIE82" s="112"/>
      <c r="HIF82" s="112"/>
      <c r="HIG82" s="112"/>
      <c r="HIH82" s="112"/>
      <c r="HII82" s="112"/>
      <c r="HIJ82" s="112"/>
      <c r="HIK82" s="112"/>
      <c r="HIL82" s="112"/>
      <c r="HIM82" s="112"/>
      <c r="HIN82" s="112"/>
      <c r="HIO82" s="112"/>
      <c r="HIP82" s="112"/>
      <c r="HIQ82" s="112"/>
      <c r="HIR82" s="112"/>
      <c r="HIS82" s="112"/>
      <c r="HIT82" s="112"/>
      <c r="HIU82" s="112"/>
      <c r="HIV82" s="112"/>
      <c r="HIW82" s="112"/>
      <c r="HIX82" s="112"/>
      <c r="HIY82" s="112"/>
      <c r="HIZ82" s="112"/>
      <c r="HJA82" s="112"/>
      <c r="HJB82" s="112"/>
      <c r="HJC82" s="112"/>
      <c r="HJD82" s="112"/>
      <c r="HJE82" s="112"/>
      <c r="HJF82" s="112"/>
      <c r="HJG82" s="112"/>
      <c r="HJH82" s="112"/>
      <c r="HJI82" s="112"/>
      <c r="HJJ82" s="112"/>
      <c r="HJK82" s="112"/>
      <c r="HJL82" s="112"/>
      <c r="HJM82" s="112"/>
      <c r="HJN82" s="112"/>
      <c r="HJO82" s="112"/>
      <c r="HJP82" s="112"/>
      <c r="HJQ82" s="112"/>
      <c r="HJR82" s="112"/>
      <c r="HJS82" s="112"/>
      <c r="HJT82" s="112"/>
      <c r="HJU82" s="112"/>
      <c r="HJV82" s="112"/>
      <c r="HJW82" s="112"/>
      <c r="HJX82" s="112"/>
      <c r="HJY82" s="112"/>
      <c r="HJZ82" s="112"/>
      <c r="HKA82" s="112"/>
      <c r="HKB82" s="112"/>
      <c r="HKC82" s="112"/>
      <c r="HKD82" s="112"/>
      <c r="HKE82" s="112"/>
      <c r="HKF82" s="112"/>
      <c r="HKG82" s="112"/>
      <c r="HKH82" s="112"/>
      <c r="HKI82" s="112"/>
      <c r="HKJ82" s="112"/>
      <c r="HKK82" s="112"/>
      <c r="HKL82" s="112"/>
      <c r="HKM82" s="112"/>
      <c r="HKN82" s="112"/>
      <c r="HKO82" s="112"/>
      <c r="HKP82" s="112"/>
      <c r="HKQ82" s="112"/>
      <c r="HKR82" s="112"/>
      <c r="HKS82" s="112"/>
      <c r="HKT82" s="112"/>
      <c r="HKU82" s="112"/>
      <c r="HKV82" s="112"/>
      <c r="HKW82" s="112"/>
      <c r="HKX82" s="112"/>
      <c r="HKY82" s="112"/>
      <c r="HKZ82" s="112"/>
      <c r="HLA82" s="112"/>
      <c r="HLB82" s="112"/>
      <c r="HLC82" s="112"/>
      <c r="HLD82" s="112"/>
      <c r="HLE82" s="112"/>
      <c r="HLF82" s="112"/>
      <c r="HLG82" s="112"/>
      <c r="HLH82" s="112"/>
      <c r="HLI82" s="112"/>
      <c r="HLJ82" s="112"/>
      <c r="HLK82" s="112"/>
      <c r="HLL82" s="112"/>
      <c r="HLM82" s="112"/>
      <c r="HLN82" s="112"/>
      <c r="HLO82" s="112"/>
      <c r="HLP82" s="112"/>
      <c r="HLQ82" s="112"/>
      <c r="HLR82" s="112"/>
      <c r="HLS82" s="112"/>
      <c r="HLT82" s="112"/>
      <c r="HLU82" s="112"/>
      <c r="HLV82" s="112"/>
      <c r="HLW82" s="112"/>
      <c r="HLX82" s="112"/>
      <c r="HLY82" s="112"/>
      <c r="HLZ82" s="112"/>
      <c r="HMA82" s="112"/>
      <c r="HMB82" s="112"/>
      <c r="HMC82" s="112"/>
      <c r="HMD82" s="112"/>
      <c r="HME82" s="112"/>
      <c r="HMF82" s="112"/>
      <c r="HMG82" s="112"/>
      <c r="HMH82" s="112"/>
      <c r="HMI82" s="112"/>
      <c r="HMJ82" s="112"/>
      <c r="HMK82" s="112"/>
      <c r="HML82" s="112"/>
      <c r="HMM82" s="112"/>
      <c r="HMN82" s="112"/>
      <c r="HMO82" s="112"/>
      <c r="HMP82" s="112"/>
      <c r="HMQ82" s="112"/>
      <c r="HMR82" s="112"/>
      <c r="HMS82" s="112"/>
      <c r="HMT82" s="112"/>
      <c r="HMU82" s="112"/>
      <c r="HMV82" s="112"/>
      <c r="HMW82" s="112"/>
      <c r="HMX82" s="112"/>
      <c r="HMY82" s="112"/>
      <c r="HMZ82" s="112"/>
      <c r="HNA82" s="112"/>
      <c r="HNB82" s="112"/>
      <c r="HNC82" s="112"/>
      <c r="HND82" s="112"/>
      <c r="HNE82" s="112"/>
      <c r="HNF82" s="112"/>
      <c r="HNG82" s="112"/>
      <c r="HNH82" s="112"/>
      <c r="HNI82" s="112"/>
      <c r="HNJ82" s="112"/>
      <c r="HNK82" s="112"/>
      <c r="HNL82" s="112"/>
      <c r="HNM82" s="112"/>
      <c r="HNN82" s="112"/>
      <c r="HNO82" s="112"/>
      <c r="HNP82" s="112"/>
      <c r="HNQ82" s="112"/>
      <c r="HNR82" s="112"/>
      <c r="HNS82" s="112"/>
      <c r="HNT82" s="112"/>
      <c r="HNU82" s="112"/>
      <c r="HNV82" s="112"/>
      <c r="HNW82" s="112"/>
      <c r="HNX82" s="112"/>
      <c r="HNY82" s="112"/>
      <c r="HNZ82" s="112"/>
      <c r="HOA82" s="112"/>
      <c r="HOB82" s="112"/>
      <c r="HOC82" s="112"/>
      <c r="HOD82" s="112"/>
      <c r="HOE82" s="112"/>
      <c r="HOF82" s="112"/>
      <c r="HOG82" s="112"/>
      <c r="HOH82" s="112"/>
      <c r="HOI82" s="112"/>
      <c r="HOJ82" s="112"/>
      <c r="HOK82" s="112"/>
      <c r="HOL82" s="112"/>
      <c r="HOM82" s="112"/>
      <c r="HON82" s="112"/>
      <c r="HOO82" s="112"/>
      <c r="HOP82" s="112"/>
      <c r="HOQ82" s="112"/>
      <c r="HOR82" s="112"/>
      <c r="HOS82" s="112"/>
      <c r="HOT82" s="112"/>
      <c r="HOU82" s="112"/>
      <c r="HOV82" s="112"/>
      <c r="HOW82" s="112"/>
      <c r="HOX82" s="112"/>
      <c r="HOY82" s="112"/>
      <c r="HOZ82" s="112"/>
      <c r="HPA82" s="112"/>
      <c r="HPB82" s="112"/>
      <c r="HPC82" s="112"/>
      <c r="HPD82" s="112"/>
      <c r="HPE82" s="112"/>
      <c r="HPF82" s="112"/>
      <c r="HPG82" s="112"/>
      <c r="HPH82" s="112"/>
      <c r="HPI82" s="112"/>
      <c r="HPJ82" s="112"/>
      <c r="HPK82" s="112"/>
      <c r="HPL82" s="112"/>
      <c r="HPM82" s="112"/>
      <c r="HPN82" s="112"/>
      <c r="HPO82" s="112"/>
      <c r="HPP82" s="112"/>
      <c r="HPQ82" s="112"/>
      <c r="HPR82" s="112"/>
      <c r="HPS82" s="112"/>
      <c r="HPT82" s="112"/>
      <c r="HPU82" s="112"/>
      <c r="HPV82" s="112"/>
      <c r="HPW82" s="112"/>
      <c r="HPX82" s="112"/>
      <c r="HPY82" s="112"/>
      <c r="HPZ82" s="112"/>
      <c r="HQA82" s="112"/>
      <c r="HQB82" s="112"/>
      <c r="HQC82" s="112"/>
      <c r="HQD82" s="112"/>
      <c r="HQE82" s="112"/>
      <c r="HQF82" s="112"/>
      <c r="HQG82" s="112"/>
      <c r="HQH82" s="112"/>
      <c r="HQI82" s="112"/>
      <c r="HQJ82" s="112"/>
      <c r="HQK82" s="112"/>
      <c r="HQL82" s="112"/>
      <c r="HQM82" s="112"/>
      <c r="HQN82" s="112"/>
      <c r="HQO82" s="112"/>
      <c r="HQP82" s="112"/>
      <c r="HQQ82" s="112"/>
      <c r="HQR82" s="112"/>
      <c r="HQS82" s="112"/>
      <c r="HQT82" s="112"/>
      <c r="HQU82" s="112"/>
      <c r="HQV82" s="112"/>
      <c r="HQW82" s="112"/>
      <c r="HQX82" s="112"/>
      <c r="HQY82" s="112"/>
      <c r="HQZ82" s="112"/>
      <c r="HRA82" s="112"/>
      <c r="HRB82" s="112"/>
      <c r="HRC82" s="112"/>
      <c r="HRD82" s="112"/>
      <c r="HRE82" s="112"/>
      <c r="HRF82" s="112"/>
      <c r="HRG82" s="112"/>
      <c r="HRH82" s="112"/>
      <c r="HRI82" s="112"/>
      <c r="HRJ82" s="112"/>
      <c r="HRK82" s="112"/>
      <c r="HRL82" s="112"/>
      <c r="HRM82" s="112"/>
      <c r="HRN82" s="112"/>
      <c r="HRO82" s="112"/>
      <c r="HRP82" s="112"/>
      <c r="HRQ82" s="112"/>
      <c r="HRR82" s="112"/>
      <c r="HRS82" s="112"/>
      <c r="HRT82" s="112"/>
      <c r="HRU82" s="112"/>
      <c r="HRV82" s="112"/>
      <c r="HRW82" s="112"/>
      <c r="HRX82" s="112"/>
      <c r="HRY82" s="112"/>
      <c r="HRZ82" s="112"/>
      <c r="HSA82" s="112"/>
      <c r="HSB82" s="112"/>
      <c r="HSC82" s="112"/>
      <c r="HSD82" s="112"/>
      <c r="HSE82" s="112"/>
      <c r="HSF82" s="112"/>
      <c r="HSG82" s="112"/>
      <c r="HSH82" s="112"/>
      <c r="HSI82" s="112"/>
      <c r="HSJ82" s="112"/>
      <c r="HSK82" s="112"/>
      <c r="HSL82" s="112"/>
      <c r="HSM82" s="112"/>
      <c r="HSN82" s="112"/>
      <c r="HSO82" s="112"/>
      <c r="HSP82" s="112"/>
      <c r="HSQ82" s="112"/>
      <c r="HSR82" s="112"/>
      <c r="HSS82" s="112"/>
      <c r="HST82" s="112"/>
      <c r="HSU82" s="112"/>
      <c r="HSV82" s="112"/>
      <c r="HSW82" s="112"/>
      <c r="HSX82" s="112"/>
      <c r="HSY82" s="112"/>
      <c r="HSZ82" s="112"/>
      <c r="HTA82" s="112"/>
      <c r="HTB82" s="112"/>
      <c r="HTC82" s="112"/>
      <c r="HTD82" s="112"/>
      <c r="HTE82" s="112"/>
      <c r="HTF82" s="112"/>
      <c r="HTG82" s="112"/>
      <c r="HTH82" s="112"/>
      <c r="HTI82" s="112"/>
      <c r="HTJ82" s="112"/>
      <c r="HTK82" s="112"/>
      <c r="HTL82" s="112"/>
      <c r="HTM82" s="112"/>
      <c r="HTN82" s="112"/>
    </row>
    <row r="83" spans="1:5942" ht="9.9499999999999993" hidden="1" customHeight="1" x14ac:dyDescent="0.25">
      <c r="A83" s="106" t="s">
        <v>247</v>
      </c>
      <c r="B83" s="75">
        <v>7</v>
      </c>
      <c r="C83" s="75">
        <v>4</v>
      </c>
      <c r="D83" s="339">
        <f t="shared" si="264"/>
        <v>11</v>
      </c>
      <c r="E83" s="339"/>
      <c r="F83" s="339"/>
      <c r="G83" s="339">
        <f t="shared" si="265"/>
        <v>0</v>
      </c>
      <c r="H83" s="251">
        <f t="shared" si="262"/>
        <v>0</v>
      </c>
      <c r="I83" s="251">
        <f t="shared" si="140"/>
        <v>0</v>
      </c>
      <c r="J83" s="251">
        <f t="shared" si="141"/>
        <v>0</v>
      </c>
      <c r="K83" s="339">
        <v>4</v>
      </c>
      <c r="L83" s="339"/>
      <c r="M83" s="339">
        <f t="shared" si="239"/>
        <v>4</v>
      </c>
      <c r="N83" s="339"/>
      <c r="O83" s="339"/>
      <c r="P83" s="339">
        <f t="shared" si="240"/>
        <v>0</v>
      </c>
      <c r="Q83" s="251">
        <f t="shared" si="142"/>
        <v>0</v>
      </c>
      <c r="R83" s="251" t="e">
        <f t="shared" si="143"/>
        <v>#DIV/0!</v>
      </c>
      <c r="S83" s="251">
        <f t="shared" si="144"/>
        <v>0</v>
      </c>
      <c r="T83" s="339"/>
      <c r="U83" s="339"/>
      <c r="V83" s="339">
        <f t="shared" si="241"/>
        <v>0</v>
      </c>
      <c r="W83" s="339"/>
      <c r="X83" s="339"/>
      <c r="Y83" s="339">
        <f t="shared" si="242"/>
        <v>0</v>
      </c>
      <c r="Z83" s="251" t="e">
        <f t="shared" si="145"/>
        <v>#DIV/0!</v>
      </c>
      <c r="AA83" s="251" t="e">
        <f t="shared" si="146"/>
        <v>#DIV/0!</v>
      </c>
      <c r="AB83" s="251" t="e">
        <f t="shared" si="147"/>
        <v>#DIV/0!</v>
      </c>
      <c r="AC83" s="339"/>
      <c r="AD83" s="339"/>
      <c r="AE83" s="339">
        <f t="shared" si="243"/>
        <v>0</v>
      </c>
      <c r="AF83" s="339"/>
      <c r="AG83" s="339"/>
      <c r="AH83" s="339">
        <f t="shared" si="244"/>
        <v>0</v>
      </c>
      <c r="AI83" s="251" t="e">
        <f t="shared" si="150"/>
        <v>#DIV/0!</v>
      </c>
      <c r="AJ83" s="251" t="e">
        <f t="shared" si="151"/>
        <v>#DIV/0!</v>
      </c>
      <c r="AK83" s="251" t="e">
        <f t="shared" si="152"/>
        <v>#DIV/0!</v>
      </c>
      <c r="AL83" s="339">
        <f t="shared" ref="AL83:AL91" si="268">SUM(B83,K83,T83,AC83)</f>
        <v>11</v>
      </c>
      <c r="AM83" s="339">
        <f t="shared" ref="AM83:AM91" si="269">SUM(C83,L83,U83,AD83)</f>
        <v>4</v>
      </c>
      <c r="AN83" s="339">
        <f t="shared" si="266"/>
        <v>15</v>
      </c>
      <c r="AO83" s="339">
        <f t="shared" ref="AO83:AO91" si="270">SUM(E83,N83,W83,AF83)</f>
        <v>0</v>
      </c>
      <c r="AP83" s="339">
        <f t="shared" ref="AP83:AP91" si="271">SUM(F83,O83,X83,AG83)</f>
        <v>0</v>
      </c>
      <c r="AQ83" s="339">
        <f t="shared" si="267"/>
        <v>0</v>
      </c>
      <c r="AR83" s="251">
        <f t="shared" si="263"/>
        <v>0</v>
      </c>
      <c r="AS83" s="251">
        <f t="shared" si="246"/>
        <v>0</v>
      </c>
      <c r="AT83" s="251">
        <f t="shared" si="247"/>
        <v>0</v>
      </c>
      <c r="AU83" s="49"/>
    </row>
    <row r="84" spans="1:5942" ht="9.9499999999999993" hidden="1" customHeight="1" x14ac:dyDescent="0.25">
      <c r="A84" s="106" t="s">
        <v>255</v>
      </c>
      <c r="B84" s="71"/>
      <c r="C84" s="71"/>
      <c r="D84" s="339">
        <f t="shared" si="264"/>
        <v>0</v>
      </c>
      <c r="E84" s="339"/>
      <c r="F84" s="339"/>
      <c r="G84" s="339">
        <f t="shared" si="265"/>
        <v>0</v>
      </c>
      <c r="H84" s="251" t="e">
        <f t="shared" si="262"/>
        <v>#DIV/0!</v>
      </c>
      <c r="I84" s="251" t="e">
        <f t="shared" si="140"/>
        <v>#DIV/0!</v>
      </c>
      <c r="J84" s="251" t="e">
        <f t="shared" si="141"/>
        <v>#DIV/0!</v>
      </c>
      <c r="K84" s="339"/>
      <c r="L84" s="339"/>
      <c r="M84" s="339">
        <f t="shared" si="239"/>
        <v>0</v>
      </c>
      <c r="N84" s="339"/>
      <c r="O84" s="339"/>
      <c r="P84" s="339">
        <f t="shared" si="240"/>
        <v>0</v>
      </c>
      <c r="Q84" s="251" t="e">
        <f t="shared" si="142"/>
        <v>#DIV/0!</v>
      </c>
      <c r="R84" s="251" t="e">
        <f t="shared" si="143"/>
        <v>#DIV/0!</v>
      </c>
      <c r="S84" s="251" t="e">
        <f t="shared" si="144"/>
        <v>#DIV/0!</v>
      </c>
      <c r="T84" s="339"/>
      <c r="U84" s="339"/>
      <c r="V84" s="339">
        <f t="shared" si="241"/>
        <v>0</v>
      </c>
      <c r="W84" s="339"/>
      <c r="X84" s="339"/>
      <c r="Y84" s="339">
        <f t="shared" si="242"/>
        <v>0</v>
      </c>
      <c r="Z84" s="251" t="e">
        <f t="shared" si="145"/>
        <v>#DIV/0!</v>
      </c>
      <c r="AA84" s="251" t="e">
        <f t="shared" si="146"/>
        <v>#DIV/0!</v>
      </c>
      <c r="AB84" s="251" t="e">
        <f t="shared" si="147"/>
        <v>#DIV/0!</v>
      </c>
      <c r="AC84" s="339"/>
      <c r="AD84" s="339"/>
      <c r="AE84" s="339">
        <f t="shared" si="243"/>
        <v>0</v>
      </c>
      <c r="AF84" s="339"/>
      <c r="AG84" s="339"/>
      <c r="AH84" s="339">
        <f t="shared" si="244"/>
        <v>0</v>
      </c>
      <c r="AI84" s="251" t="e">
        <f t="shared" si="150"/>
        <v>#DIV/0!</v>
      </c>
      <c r="AJ84" s="251" t="e">
        <f t="shared" si="151"/>
        <v>#DIV/0!</v>
      </c>
      <c r="AK84" s="251" t="e">
        <f t="shared" si="152"/>
        <v>#DIV/0!</v>
      </c>
      <c r="AL84" s="339">
        <f t="shared" si="268"/>
        <v>0</v>
      </c>
      <c r="AM84" s="339">
        <f t="shared" si="269"/>
        <v>0</v>
      </c>
      <c r="AN84" s="339">
        <f t="shared" si="266"/>
        <v>0</v>
      </c>
      <c r="AO84" s="339">
        <f t="shared" si="270"/>
        <v>0</v>
      </c>
      <c r="AP84" s="339">
        <f t="shared" si="271"/>
        <v>0</v>
      </c>
      <c r="AQ84" s="339">
        <f t="shared" si="267"/>
        <v>0</v>
      </c>
      <c r="AR84" s="251" t="e">
        <f t="shared" si="263"/>
        <v>#DIV/0!</v>
      </c>
      <c r="AS84" s="251" t="e">
        <f t="shared" si="246"/>
        <v>#DIV/0!</v>
      </c>
      <c r="AT84" s="251" t="e">
        <f t="shared" si="247"/>
        <v>#DIV/0!</v>
      </c>
      <c r="AU84" s="49"/>
    </row>
    <row r="85" spans="1:5942" ht="9.9499999999999993" hidden="1" customHeight="1" x14ac:dyDescent="0.25">
      <c r="A85" s="106" t="s">
        <v>179</v>
      </c>
      <c r="B85" s="317"/>
      <c r="C85" s="317"/>
      <c r="D85" s="339">
        <f t="shared" si="264"/>
        <v>0</v>
      </c>
      <c r="E85" s="339"/>
      <c r="F85" s="339"/>
      <c r="G85" s="339">
        <f t="shared" si="265"/>
        <v>0</v>
      </c>
      <c r="H85" s="251" t="e">
        <f t="shared" si="262"/>
        <v>#DIV/0!</v>
      </c>
      <c r="I85" s="251" t="e">
        <f t="shared" si="140"/>
        <v>#DIV/0!</v>
      </c>
      <c r="J85" s="251" t="e">
        <f t="shared" si="141"/>
        <v>#DIV/0!</v>
      </c>
      <c r="K85" s="339"/>
      <c r="L85" s="339"/>
      <c r="M85" s="339">
        <f t="shared" si="239"/>
        <v>0</v>
      </c>
      <c r="N85" s="339"/>
      <c r="O85" s="339"/>
      <c r="P85" s="339">
        <f t="shared" si="240"/>
        <v>0</v>
      </c>
      <c r="Q85" s="251" t="e">
        <f t="shared" si="142"/>
        <v>#DIV/0!</v>
      </c>
      <c r="R85" s="251" t="e">
        <f t="shared" si="143"/>
        <v>#DIV/0!</v>
      </c>
      <c r="S85" s="251" t="e">
        <f t="shared" si="144"/>
        <v>#DIV/0!</v>
      </c>
      <c r="T85" s="339"/>
      <c r="U85" s="339"/>
      <c r="V85" s="339">
        <f t="shared" si="241"/>
        <v>0</v>
      </c>
      <c r="W85" s="339"/>
      <c r="X85" s="339"/>
      <c r="Y85" s="339">
        <f t="shared" si="242"/>
        <v>0</v>
      </c>
      <c r="Z85" s="251" t="e">
        <f t="shared" si="145"/>
        <v>#DIV/0!</v>
      </c>
      <c r="AA85" s="251" t="e">
        <f t="shared" si="146"/>
        <v>#DIV/0!</v>
      </c>
      <c r="AB85" s="251" t="e">
        <f t="shared" si="147"/>
        <v>#DIV/0!</v>
      </c>
      <c r="AC85" s="339"/>
      <c r="AD85" s="339"/>
      <c r="AE85" s="339">
        <f t="shared" si="243"/>
        <v>0</v>
      </c>
      <c r="AF85" s="339"/>
      <c r="AG85" s="339"/>
      <c r="AH85" s="339">
        <f t="shared" si="244"/>
        <v>0</v>
      </c>
      <c r="AI85" s="251" t="e">
        <f t="shared" si="150"/>
        <v>#DIV/0!</v>
      </c>
      <c r="AJ85" s="251" t="e">
        <f t="shared" si="151"/>
        <v>#DIV/0!</v>
      </c>
      <c r="AK85" s="251" t="e">
        <f t="shared" si="152"/>
        <v>#DIV/0!</v>
      </c>
      <c r="AL85" s="339">
        <f t="shared" si="268"/>
        <v>0</v>
      </c>
      <c r="AM85" s="339">
        <f t="shared" si="269"/>
        <v>0</v>
      </c>
      <c r="AN85" s="339">
        <f t="shared" si="266"/>
        <v>0</v>
      </c>
      <c r="AO85" s="339">
        <f t="shared" si="270"/>
        <v>0</v>
      </c>
      <c r="AP85" s="339">
        <f t="shared" si="271"/>
        <v>0</v>
      </c>
      <c r="AQ85" s="339">
        <f t="shared" si="267"/>
        <v>0</v>
      </c>
      <c r="AR85" s="251" t="e">
        <f t="shared" si="263"/>
        <v>#DIV/0!</v>
      </c>
      <c r="AS85" s="251" t="e">
        <f t="shared" si="246"/>
        <v>#DIV/0!</v>
      </c>
      <c r="AT85" s="251" t="e">
        <f t="shared" si="247"/>
        <v>#DIV/0!</v>
      </c>
      <c r="AU85" s="49"/>
    </row>
    <row r="86" spans="1:5942" ht="9.9499999999999993" hidden="1" customHeight="1" x14ac:dyDescent="0.2">
      <c r="A86" s="401" t="s">
        <v>278</v>
      </c>
      <c r="B86" s="75">
        <v>33</v>
      </c>
      <c r="C86" s="317"/>
      <c r="D86" s="339">
        <f t="shared" si="264"/>
        <v>33</v>
      </c>
      <c r="E86" s="339"/>
      <c r="F86" s="339"/>
      <c r="G86" s="339">
        <f t="shared" si="265"/>
        <v>0</v>
      </c>
      <c r="H86" s="251">
        <f t="shared" si="262"/>
        <v>0</v>
      </c>
      <c r="I86" s="251" t="e">
        <f t="shared" si="140"/>
        <v>#DIV/0!</v>
      </c>
      <c r="J86" s="251">
        <f t="shared" si="141"/>
        <v>0</v>
      </c>
      <c r="K86" s="469">
        <f>25+2</f>
        <v>27</v>
      </c>
      <c r="L86" s="339"/>
      <c r="M86" s="339">
        <f t="shared" si="239"/>
        <v>27</v>
      </c>
      <c r="N86" s="469">
        <v>2</v>
      </c>
      <c r="O86" s="339"/>
      <c r="P86" s="339">
        <f t="shared" si="240"/>
        <v>2</v>
      </c>
      <c r="Q86" s="251">
        <f t="shared" si="142"/>
        <v>7.407407407407407E-2</v>
      </c>
      <c r="R86" s="251" t="e">
        <f t="shared" si="143"/>
        <v>#DIV/0!</v>
      </c>
      <c r="S86" s="251">
        <f t="shared" si="144"/>
        <v>7.407407407407407E-2</v>
      </c>
      <c r="T86" s="339"/>
      <c r="U86" s="339"/>
      <c r="V86" s="339">
        <f t="shared" si="241"/>
        <v>0</v>
      </c>
      <c r="W86" s="339"/>
      <c r="X86" s="339"/>
      <c r="Y86" s="339">
        <f t="shared" si="242"/>
        <v>0</v>
      </c>
      <c r="Z86" s="251" t="e">
        <f t="shared" si="145"/>
        <v>#DIV/0!</v>
      </c>
      <c r="AA86" s="251" t="e">
        <f t="shared" si="146"/>
        <v>#DIV/0!</v>
      </c>
      <c r="AB86" s="251" t="e">
        <f t="shared" si="147"/>
        <v>#DIV/0!</v>
      </c>
      <c r="AC86" s="339"/>
      <c r="AD86" s="339"/>
      <c r="AE86" s="339">
        <f t="shared" si="243"/>
        <v>0</v>
      </c>
      <c r="AF86" s="339"/>
      <c r="AG86" s="339"/>
      <c r="AH86" s="339">
        <f t="shared" si="244"/>
        <v>0</v>
      </c>
      <c r="AI86" s="251" t="e">
        <f t="shared" si="150"/>
        <v>#DIV/0!</v>
      </c>
      <c r="AJ86" s="251" t="e">
        <f t="shared" si="151"/>
        <v>#DIV/0!</v>
      </c>
      <c r="AK86" s="251" t="e">
        <f t="shared" si="152"/>
        <v>#DIV/0!</v>
      </c>
      <c r="AL86" s="339">
        <f t="shared" si="268"/>
        <v>60</v>
      </c>
      <c r="AM86" s="339">
        <f t="shared" si="269"/>
        <v>0</v>
      </c>
      <c r="AN86" s="339">
        <f t="shared" si="266"/>
        <v>60</v>
      </c>
      <c r="AO86" s="339">
        <f t="shared" si="270"/>
        <v>2</v>
      </c>
      <c r="AP86" s="339">
        <f t="shared" si="271"/>
        <v>0</v>
      </c>
      <c r="AQ86" s="339">
        <f t="shared" si="267"/>
        <v>2</v>
      </c>
      <c r="AR86" s="251">
        <f t="shared" si="263"/>
        <v>3.3333333333333333E-2</v>
      </c>
      <c r="AS86" s="251" t="e">
        <f t="shared" si="246"/>
        <v>#DIV/0!</v>
      </c>
      <c r="AT86" s="251">
        <f t="shared" si="247"/>
        <v>3.3333333333333333E-2</v>
      </c>
      <c r="AU86" s="49"/>
    </row>
    <row r="87" spans="1:5942" ht="9.9499999999999993" hidden="1" customHeight="1" x14ac:dyDescent="0.2">
      <c r="A87" s="401" t="s">
        <v>178</v>
      </c>
      <c r="B87" s="75"/>
      <c r="C87" s="344"/>
      <c r="D87" s="339">
        <f t="shared" si="264"/>
        <v>0</v>
      </c>
      <c r="E87" s="317"/>
      <c r="F87" s="317"/>
      <c r="G87" s="339">
        <f t="shared" si="265"/>
        <v>0</v>
      </c>
      <c r="H87" s="251" t="e">
        <f>E87/B87</f>
        <v>#DIV/0!</v>
      </c>
      <c r="I87" s="251" t="e">
        <f t="shared" si="140"/>
        <v>#DIV/0!</v>
      </c>
      <c r="J87" s="251" t="e">
        <f t="shared" si="141"/>
        <v>#DIV/0!</v>
      </c>
      <c r="K87" s="317"/>
      <c r="L87" s="317"/>
      <c r="M87" s="339">
        <f t="shared" si="239"/>
        <v>0</v>
      </c>
      <c r="N87" s="317"/>
      <c r="O87" s="317"/>
      <c r="P87" s="339">
        <f t="shared" si="240"/>
        <v>0</v>
      </c>
      <c r="Q87" s="251" t="e">
        <f t="shared" si="142"/>
        <v>#DIV/0!</v>
      </c>
      <c r="R87" s="251" t="e">
        <f t="shared" si="143"/>
        <v>#DIV/0!</v>
      </c>
      <c r="S87" s="251" t="e">
        <f t="shared" si="144"/>
        <v>#DIV/0!</v>
      </c>
      <c r="T87" s="317"/>
      <c r="U87" s="317"/>
      <c r="V87" s="339">
        <f t="shared" si="241"/>
        <v>0</v>
      </c>
      <c r="W87" s="317"/>
      <c r="X87" s="317"/>
      <c r="Y87" s="339">
        <f t="shared" si="242"/>
        <v>0</v>
      </c>
      <c r="Z87" s="251" t="e">
        <f t="shared" si="145"/>
        <v>#DIV/0!</v>
      </c>
      <c r="AA87" s="251" t="e">
        <f t="shared" si="146"/>
        <v>#DIV/0!</v>
      </c>
      <c r="AB87" s="251" t="e">
        <f t="shared" si="147"/>
        <v>#DIV/0!</v>
      </c>
      <c r="AC87" s="317"/>
      <c r="AD87" s="317"/>
      <c r="AE87" s="339">
        <f t="shared" si="243"/>
        <v>0</v>
      </c>
      <c r="AF87" s="317"/>
      <c r="AG87" s="317"/>
      <c r="AH87" s="339">
        <f t="shared" si="244"/>
        <v>0</v>
      </c>
      <c r="AI87" s="251" t="e">
        <f t="shared" si="150"/>
        <v>#DIV/0!</v>
      </c>
      <c r="AJ87" s="251" t="e">
        <f t="shared" si="151"/>
        <v>#DIV/0!</v>
      </c>
      <c r="AK87" s="251" t="e">
        <f t="shared" si="152"/>
        <v>#DIV/0!</v>
      </c>
      <c r="AL87" s="339">
        <f t="shared" si="268"/>
        <v>0</v>
      </c>
      <c r="AM87" s="339">
        <f t="shared" si="269"/>
        <v>0</v>
      </c>
      <c r="AN87" s="339">
        <f t="shared" si="266"/>
        <v>0</v>
      </c>
      <c r="AO87" s="339">
        <f t="shared" si="270"/>
        <v>0</v>
      </c>
      <c r="AP87" s="339">
        <f t="shared" si="271"/>
        <v>0</v>
      </c>
      <c r="AQ87" s="339">
        <f t="shared" si="267"/>
        <v>0</v>
      </c>
      <c r="AR87" s="251" t="e">
        <f>AO87/AL87</f>
        <v>#DIV/0!</v>
      </c>
      <c r="AS87" s="251" t="e">
        <f t="shared" si="246"/>
        <v>#DIV/0!</v>
      </c>
      <c r="AT87" s="251" t="e">
        <f t="shared" si="247"/>
        <v>#DIV/0!</v>
      </c>
      <c r="AU87" s="49"/>
    </row>
    <row r="88" spans="1:5942" s="111" customFormat="1" ht="9.9499999999999993" hidden="1" customHeight="1" x14ac:dyDescent="0.25">
      <c r="A88" s="106" t="s">
        <v>75</v>
      </c>
      <c r="B88" s="75">
        <v>13</v>
      </c>
      <c r="C88" s="75">
        <v>1</v>
      </c>
      <c r="D88" s="339">
        <f t="shared" si="264"/>
        <v>14</v>
      </c>
      <c r="E88" s="317"/>
      <c r="F88" s="317"/>
      <c r="G88" s="339">
        <f t="shared" si="265"/>
        <v>0</v>
      </c>
      <c r="H88" s="251">
        <f t="shared" ref="H88:H95" si="272">E88/B88</f>
        <v>0</v>
      </c>
      <c r="I88" s="251">
        <f t="shared" si="140"/>
        <v>0</v>
      </c>
      <c r="J88" s="251">
        <f t="shared" si="141"/>
        <v>0</v>
      </c>
      <c r="K88" s="75">
        <v>5</v>
      </c>
      <c r="L88" s="317"/>
      <c r="M88" s="339">
        <f t="shared" si="239"/>
        <v>5</v>
      </c>
      <c r="N88" s="317"/>
      <c r="O88" s="317"/>
      <c r="P88" s="339">
        <f t="shared" si="240"/>
        <v>0</v>
      </c>
      <c r="Q88" s="251">
        <f t="shared" si="142"/>
        <v>0</v>
      </c>
      <c r="R88" s="251" t="e">
        <f t="shared" si="143"/>
        <v>#DIV/0!</v>
      </c>
      <c r="S88" s="251">
        <f t="shared" si="144"/>
        <v>0</v>
      </c>
      <c r="T88" s="317"/>
      <c r="U88" s="317"/>
      <c r="V88" s="339">
        <f t="shared" si="241"/>
        <v>0</v>
      </c>
      <c r="W88" s="317"/>
      <c r="X88" s="317"/>
      <c r="Y88" s="339">
        <f t="shared" si="242"/>
        <v>0</v>
      </c>
      <c r="Z88" s="251" t="e">
        <f t="shared" si="145"/>
        <v>#DIV/0!</v>
      </c>
      <c r="AA88" s="251" t="e">
        <f t="shared" si="146"/>
        <v>#DIV/0!</v>
      </c>
      <c r="AB88" s="251" t="e">
        <f t="shared" si="147"/>
        <v>#DIV/0!</v>
      </c>
      <c r="AC88" s="317"/>
      <c r="AD88" s="317"/>
      <c r="AE88" s="339">
        <f t="shared" si="243"/>
        <v>0</v>
      </c>
      <c r="AF88" s="317"/>
      <c r="AG88" s="317"/>
      <c r="AH88" s="339">
        <f t="shared" si="244"/>
        <v>0</v>
      </c>
      <c r="AI88" s="251" t="e">
        <f t="shared" si="150"/>
        <v>#DIV/0!</v>
      </c>
      <c r="AJ88" s="251" t="e">
        <f t="shared" si="151"/>
        <v>#DIV/0!</v>
      </c>
      <c r="AK88" s="251" t="e">
        <f t="shared" si="152"/>
        <v>#DIV/0!</v>
      </c>
      <c r="AL88" s="339">
        <f t="shared" si="268"/>
        <v>18</v>
      </c>
      <c r="AM88" s="339">
        <f t="shared" si="269"/>
        <v>1</v>
      </c>
      <c r="AN88" s="339">
        <f t="shared" si="266"/>
        <v>19</v>
      </c>
      <c r="AO88" s="339">
        <f t="shared" si="270"/>
        <v>0</v>
      </c>
      <c r="AP88" s="339">
        <f t="shared" si="271"/>
        <v>0</v>
      </c>
      <c r="AQ88" s="339">
        <f t="shared" si="267"/>
        <v>0</v>
      </c>
      <c r="AR88" s="251">
        <f t="shared" ref="AR88:AR95" si="273">AO88/AL88</f>
        <v>0</v>
      </c>
      <c r="AS88" s="251">
        <f t="shared" si="246"/>
        <v>0</v>
      </c>
      <c r="AT88" s="251">
        <f t="shared" si="247"/>
        <v>0</v>
      </c>
      <c r="AU88" s="117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  <c r="EG88" s="112"/>
      <c r="EH88" s="112"/>
      <c r="EI88" s="112"/>
      <c r="EJ88" s="112"/>
      <c r="EK88" s="112"/>
      <c r="EL88" s="112"/>
      <c r="EM88" s="112"/>
      <c r="EN88" s="112"/>
      <c r="EO88" s="112"/>
      <c r="EP88" s="112"/>
      <c r="EQ88" s="112"/>
      <c r="ER88" s="112"/>
      <c r="ES88" s="112"/>
      <c r="ET88" s="112"/>
      <c r="EU88" s="112"/>
      <c r="EV88" s="112"/>
      <c r="EW88" s="112"/>
      <c r="EX88" s="112"/>
      <c r="EY88" s="112"/>
      <c r="EZ88" s="112"/>
      <c r="FA88" s="112"/>
      <c r="FB88" s="112"/>
      <c r="FC88" s="112"/>
      <c r="FD88" s="112"/>
      <c r="FE88" s="112"/>
      <c r="FF88" s="112"/>
      <c r="FG88" s="112"/>
      <c r="FH88" s="112"/>
      <c r="FI88" s="112"/>
      <c r="FJ88" s="112"/>
      <c r="FK88" s="112"/>
      <c r="FL88" s="112"/>
      <c r="FM88" s="112"/>
      <c r="FN88" s="112"/>
      <c r="FO88" s="112"/>
      <c r="FP88" s="112"/>
      <c r="FQ88" s="112"/>
      <c r="FR88" s="112"/>
      <c r="FS88" s="112"/>
      <c r="FT88" s="112"/>
      <c r="FU88" s="112"/>
      <c r="FV88" s="112"/>
      <c r="FW88" s="112"/>
      <c r="FX88" s="112"/>
      <c r="FY88" s="112"/>
      <c r="FZ88" s="112"/>
      <c r="GA88" s="112"/>
      <c r="GB88" s="112"/>
      <c r="GC88" s="112"/>
      <c r="GD88" s="112"/>
      <c r="GE88" s="112"/>
      <c r="GF88" s="112"/>
      <c r="GG88" s="112"/>
      <c r="GH88" s="112"/>
      <c r="GI88" s="112"/>
      <c r="GJ88" s="112"/>
      <c r="GK88" s="112"/>
      <c r="GL88" s="112"/>
      <c r="GM88" s="112"/>
      <c r="GN88" s="112"/>
      <c r="GO88" s="112"/>
      <c r="GP88" s="112"/>
      <c r="GQ88" s="112"/>
      <c r="GR88" s="112"/>
      <c r="GS88" s="112"/>
      <c r="GT88" s="112"/>
      <c r="GU88" s="112"/>
      <c r="GV88" s="112"/>
      <c r="GW88" s="112"/>
      <c r="GX88" s="112"/>
      <c r="GY88" s="112"/>
      <c r="GZ88" s="112"/>
      <c r="HA88" s="112"/>
      <c r="HB88" s="112"/>
      <c r="HC88" s="112"/>
      <c r="HD88" s="112"/>
      <c r="HE88" s="112"/>
      <c r="HF88" s="112"/>
      <c r="HG88" s="112"/>
      <c r="HH88" s="112"/>
      <c r="HI88" s="112"/>
      <c r="HJ88" s="112"/>
      <c r="HK88" s="112"/>
      <c r="HL88" s="112"/>
      <c r="HM88" s="112"/>
      <c r="HN88" s="112"/>
      <c r="HO88" s="112"/>
      <c r="HP88" s="112"/>
      <c r="HQ88" s="112"/>
      <c r="HR88" s="112"/>
      <c r="HS88" s="112"/>
      <c r="HT88" s="112"/>
      <c r="HU88" s="112"/>
      <c r="HV88" s="112"/>
      <c r="HW88" s="112"/>
      <c r="HX88" s="112"/>
      <c r="HY88" s="112"/>
      <c r="HZ88" s="112"/>
      <c r="IA88" s="112"/>
      <c r="IB88" s="112"/>
      <c r="IC88" s="112"/>
      <c r="ID88" s="112"/>
      <c r="IE88" s="112"/>
      <c r="IF88" s="112"/>
      <c r="IG88" s="112"/>
      <c r="IH88" s="112"/>
      <c r="II88" s="112"/>
      <c r="IJ88" s="112"/>
      <c r="IK88" s="112"/>
      <c r="IL88" s="112"/>
      <c r="IM88" s="112"/>
      <c r="IN88" s="112"/>
      <c r="IO88" s="112"/>
      <c r="IP88" s="112"/>
      <c r="IQ88" s="112"/>
      <c r="IR88" s="112"/>
      <c r="IS88" s="112"/>
      <c r="IT88" s="112"/>
      <c r="IU88" s="112"/>
      <c r="IV88" s="112"/>
      <c r="IW88" s="112"/>
      <c r="IX88" s="112"/>
      <c r="IY88" s="112"/>
      <c r="IZ88" s="112"/>
      <c r="JA88" s="112"/>
      <c r="JB88" s="112"/>
      <c r="JC88" s="112"/>
      <c r="JD88" s="112"/>
      <c r="JE88" s="112"/>
      <c r="JF88" s="112"/>
      <c r="JG88" s="112"/>
      <c r="JH88" s="112"/>
      <c r="JI88" s="112"/>
      <c r="JJ88" s="112"/>
      <c r="JK88" s="112"/>
      <c r="JL88" s="112"/>
      <c r="JM88" s="112"/>
      <c r="JN88" s="112"/>
      <c r="JO88" s="112"/>
      <c r="JP88" s="112"/>
      <c r="JQ88" s="112"/>
      <c r="JR88" s="112"/>
      <c r="JS88" s="112"/>
      <c r="JT88" s="112"/>
      <c r="JU88" s="112"/>
      <c r="JV88" s="112"/>
      <c r="JW88" s="112"/>
      <c r="JX88" s="112"/>
      <c r="JY88" s="112"/>
      <c r="JZ88" s="112"/>
      <c r="KA88" s="112"/>
      <c r="KB88" s="112"/>
      <c r="KC88" s="112"/>
      <c r="KD88" s="112"/>
      <c r="KE88" s="112"/>
      <c r="KF88" s="112"/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2"/>
      <c r="LC88" s="112"/>
      <c r="LD88" s="112"/>
      <c r="LE88" s="112"/>
      <c r="LF88" s="112"/>
      <c r="LG88" s="112"/>
      <c r="LH88" s="112"/>
      <c r="LI88" s="112"/>
      <c r="LJ88" s="112"/>
      <c r="LK88" s="112"/>
      <c r="LL88" s="112"/>
      <c r="LM88" s="112"/>
      <c r="LN88" s="112"/>
      <c r="LO88" s="112"/>
      <c r="LP88" s="112"/>
      <c r="LQ88" s="112"/>
      <c r="LR88" s="112"/>
      <c r="LS88" s="112"/>
      <c r="LT88" s="112"/>
      <c r="LU88" s="112"/>
      <c r="LV88" s="112"/>
      <c r="LW88" s="112"/>
      <c r="LX88" s="112"/>
      <c r="LY88" s="112"/>
      <c r="LZ88" s="112"/>
      <c r="MA88" s="112"/>
      <c r="MB88" s="112"/>
      <c r="MC88" s="112"/>
      <c r="MD88" s="112"/>
      <c r="ME88" s="112"/>
      <c r="MF88" s="112"/>
      <c r="MG88" s="112"/>
      <c r="MH88" s="112"/>
      <c r="MI88" s="112"/>
      <c r="MJ88" s="112"/>
      <c r="MK88" s="112"/>
      <c r="ML88" s="112"/>
      <c r="MM88" s="112"/>
      <c r="MN88" s="112"/>
      <c r="MO88" s="112"/>
      <c r="MP88" s="112"/>
      <c r="MQ88" s="112"/>
      <c r="MR88" s="112"/>
      <c r="MS88" s="112"/>
      <c r="MT88" s="112"/>
      <c r="MU88" s="112"/>
      <c r="MV88" s="112"/>
      <c r="MW88" s="112"/>
      <c r="MX88" s="112"/>
      <c r="MY88" s="112"/>
      <c r="MZ88" s="112"/>
      <c r="NA88" s="112"/>
      <c r="NB88" s="112"/>
      <c r="NC88" s="112"/>
      <c r="ND88" s="112"/>
      <c r="NE88" s="112"/>
      <c r="NF88" s="112"/>
      <c r="NG88" s="112"/>
      <c r="NH88" s="112"/>
      <c r="NI88" s="112"/>
      <c r="NJ88" s="112"/>
      <c r="NK88" s="112"/>
      <c r="NL88" s="112"/>
      <c r="NM88" s="112"/>
      <c r="NN88" s="112"/>
      <c r="NO88" s="112"/>
      <c r="NP88" s="112"/>
      <c r="NQ88" s="112"/>
      <c r="NR88" s="112"/>
      <c r="NS88" s="112"/>
      <c r="NT88" s="112"/>
      <c r="NU88" s="112"/>
      <c r="NV88" s="112"/>
      <c r="NW88" s="112"/>
      <c r="NX88" s="112"/>
      <c r="NY88" s="112"/>
      <c r="NZ88" s="112"/>
      <c r="OA88" s="112"/>
      <c r="OB88" s="112"/>
      <c r="OC88" s="112"/>
      <c r="OD88" s="112"/>
      <c r="OE88" s="112"/>
      <c r="OF88" s="112"/>
      <c r="OG88" s="112"/>
      <c r="OH88" s="112"/>
      <c r="OI88" s="112"/>
      <c r="OJ88" s="112"/>
      <c r="OK88" s="112"/>
      <c r="OL88" s="112"/>
      <c r="OM88" s="112"/>
      <c r="ON88" s="112"/>
      <c r="OO88" s="112"/>
      <c r="OP88" s="112"/>
      <c r="OQ88" s="112"/>
      <c r="OR88" s="112"/>
      <c r="OS88" s="112"/>
      <c r="OT88" s="112"/>
      <c r="OU88" s="112"/>
      <c r="OV88" s="112"/>
      <c r="OW88" s="112"/>
      <c r="OX88" s="112"/>
      <c r="OY88" s="112"/>
      <c r="OZ88" s="112"/>
      <c r="PA88" s="112"/>
      <c r="PB88" s="112"/>
      <c r="PC88" s="112"/>
      <c r="PD88" s="112"/>
      <c r="PE88" s="112"/>
      <c r="PF88" s="112"/>
      <c r="PG88" s="112"/>
      <c r="PH88" s="112"/>
      <c r="PI88" s="112"/>
      <c r="PJ88" s="112"/>
      <c r="PK88" s="112"/>
      <c r="PL88" s="112"/>
      <c r="PM88" s="112"/>
      <c r="PN88" s="112"/>
      <c r="PO88" s="112"/>
      <c r="PP88" s="112"/>
      <c r="PQ88" s="112"/>
      <c r="PR88" s="112"/>
      <c r="PS88" s="112"/>
      <c r="PT88" s="112"/>
      <c r="PU88" s="112"/>
      <c r="PV88" s="112"/>
      <c r="PW88" s="112"/>
      <c r="PX88" s="112"/>
      <c r="PY88" s="112"/>
      <c r="PZ88" s="112"/>
      <c r="QA88" s="112"/>
      <c r="QB88" s="112"/>
      <c r="QC88" s="112"/>
      <c r="QD88" s="112"/>
      <c r="QE88" s="112"/>
      <c r="QF88" s="112"/>
      <c r="QG88" s="112"/>
      <c r="QH88" s="112"/>
      <c r="QI88" s="112"/>
      <c r="QJ88" s="112"/>
      <c r="QK88" s="112"/>
      <c r="QL88" s="112"/>
      <c r="QM88" s="112"/>
      <c r="QN88" s="112"/>
      <c r="QO88" s="112"/>
      <c r="QP88" s="112"/>
      <c r="QQ88" s="112"/>
      <c r="QR88" s="112"/>
      <c r="QS88" s="112"/>
      <c r="QT88" s="112"/>
      <c r="QU88" s="112"/>
      <c r="QV88" s="112"/>
      <c r="QW88" s="112"/>
      <c r="QX88" s="112"/>
      <c r="QY88" s="112"/>
      <c r="QZ88" s="112"/>
      <c r="RA88" s="112"/>
      <c r="RB88" s="112"/>
      <c r="RC88" s="112"/>
      <c r="RD88" s="112"/>
      <c r="RE88" s="112"/>
      <c r="RF88" s="112"/>
      <c r="RG88" s="112"/>
      <c r="RH88" s="112"/>
      <c r="RI88" s="112"/>
      <c r="RJ88" s="112"/>
      <c r="RK88" s="112"/>
      <c r="RL88" s="112"/>
      <c r="RM88" s="112"/>
      <c r="RN88" s="112"/>
      <c r="RO88" s="112"/>
      <c r="RP88" s="112"/>
      <c r="RQ88" s="112"/>
      <c r="RR88" s="112"/>
      <c r="RS88" s="112"/>
      <c r="RT88" s="112"/>
      <c r="RU88" s="112"/>
      <c r="RV88" s="112"/>
      <c r="RW88" s="112"/>
      <c r="RX88" s="112"/>
      <c r="RY88" s="112"/>
      <c r="RZ88" s="112"/>
      <c r="SA88" s="112"/>
      <c r="SB88" s="112"/>
      <c r="SC88" s="112"/>
      <c r="SD88" s="112"/>
      <c r="SE88" s="112"/>
      <c r="SF88" s="112"/>
      <c r="SG88" s="112"/>
      <c r="SH88" s="112"/>
      <c r="SI88" s="112"/>
      <c r="SJ88" s="112"/>
      <c r="SK88" s="112"/>
      <c r="SL88" s="112"/>
      <c r="SM88" s="112"/>
      <c r="SN88" s="112"/>
      <c r="SO88" s="112"/>
      <c r="SP88" s="112"/>
      <c r="SQ88" s="112"/>
      <c r="SR88" s="112"/>
      <c r="SS88" s="112"/>
      <c r="ST88" s="112"/>
      <c r="SU88" s="112"/>
      <c r="SV88" s="112"/>
      <c r="SW88" s="112"/>
      <c r="SX88" s="112"/>
      <c r="SY88" s="112"/>
      <c r="SZ88" s="112"/>
      <c r="TA88" s="112"/>
      <c r="TB88" s="112"/>
      <c r="TC88" s="112"/>
      <c r="TD88" s="112"/>
      <c r="TE88" s="112"/>
      <c r="TF88" s="112"/>
      <c r="TG88" s="112"/>
      <c r="TH88" s="112"/>
      <c r="TI88" s="112"/>
      <c r="TJ88" s="112"/>
      <c r="TK88" s="112"/>
      <c r="TL88" s="112"/>
      <c r="TM88" s="112"/>
      <c r="TN88" s="112"/>
      <c r="TO88" s="112"/>
      <c r="TP88" s="112"/>
      <c r="TQ88" s="112"/>
      <c r="TR88" s="112"/>
      <c r="TS88" s="112"/>
      <c r="TT88" s="112"/>
      <c r="TU88" s="112"/>
      <c r="TV88" s="112"/>
      <c r="TW88" s="112"/>
      <c r="TX88" s="112"/>
      <c r="TY88" s="112"/>
      <c r="TZ88" s="112"/>
      <c r="UA88" s="112"/>
      <c r="UB88" s="112"/>
      <c r="UC88" s="112"/>
      <c r="UD88" s="112"/>
      <c r="UE88" s="112"/>
      <c r="UF88" s="112"/>
      <c r="UG88" s="112"/>
      <c r="UH88" s="112"/>
      <c r="UI88" s="112"/>
      <c r="UJ88" s="112"/>
      <c r="UK88" s="112"/>
      <c r="UL88" s="112"/>
      <c r="UM88" s="112"/>
      <c r="UN88" s="112"/>
      <c r="UO88" s="112"/>
      <c r="UP88" s="112"/>
      <c r="UQ88" s="112"/>
      <c r="UR88" s="112"/>
      <c r="US88" s="112"/>
      <c r="UT88" s="112"/>
      <c r="UU88" s="112"/>
      <c r="UV88" s="112"/>
      <c r="UW88" s="112"/>
      <c r="UX88" s="112"/>
      <c r="UY88" s="112"/>
      <c r="UZ88" s="112"/>
      <c r="VA88" s="112"/>
      <c r="VB88" s="112"/>
      <c r="VC88" s="112"/>
      <c r="VD88" s="112"/>
      <c r="VE88" s="112"/>
      <c r="VF88" s="112"/>
      <c r="VG88" s="112"/>
      <c r="VH88" s="112"/>
      <c r="VI88" s="112"/>
      <c r="VJ88" s="112"/>
      <c r="VK88" s="112"/>
      <c r="VL88" s="112"/>
      <c r="VM88" s="112"/>
      <c r="VN88" s="112"/>
      <c r="VO88" s="112"/>
      <c r="VP88" s="112"/>
      <c r="VQ88" s="112"/>
      <c r="VR88" s="112"/>
      <c r="VS88" s="112"/>
      <c r="VT88" s="112"/>
      <c r="VU88" s="112"/>
      <c r="VV88" s="112"/>
      <c r="VW88" s="112"/>
      <c r="VX88" s="112"/>
      <c r="VY88" s="112"/>
      <c r="VZ88" s="112"/>
      <c r="WA88" s="112"/>
      <c r="WB88" s="112"/>
      <c r="WC88" s="112"/>
      <c r="WD88" s="112"/>
      <c r="WE88" s="112"/>
      <c r="WF88" s="112"/>
      <c r="WG88" s="112"/>
      <c r="WH88" s="112"/>
      <c r="WI88" s="112"/>
      <c r="WJ88" s="112"/>
      <c r="WK88" s="112"/>
      <c r="WL88" s="112"/>
      <c r="WM88" s="112"/>
      <c r="WN88" s="112"/>
      <c r="WO88" s="112"/>
      <c r="WP88" s="112"/>
      <c r="WQ88" s="112"/>
      <c r="WR88" s="112"/>
      <c r="WS88" s="112"/>
      <c r="WT88" s="112"/>
      <c r="WU88" s="112"/>
      <c r="WV88" s="112"/>
      <c r="WW88" s="112"/>
      <c r="WX88" s="112"/>
      <c r="WY88" s="112"/>
      <c r="WZ88" s="112"/>
      <c r="XA88" s="112"/>
      <c r="XB88" s="112"/>
      <c r="XC88" s="112"/>
      <c r="XD88" s="112"/>
      <c r="XE88" s="112"/>
      <c r="XF88" s="112"/>
      <c r="XG88" s="112"/>
      <c r="XH88" s="112"/>
      <c r="XI88" s="112"/>
      <c r="XJ88" s="112"/>
      <c r="XK88" s="112"/>
      <c r="XL88" s="112"/>
      <c r="XM88" s="112"/>
      <c r="XN88" s="112"/>
      <c r="XO88" s="112"/>
      <c r="XP88" s="112"/>
      <c r="XQ88" s="112"/>
      <c r="XR88" s="112"/>
      <c r="XS88" s="112"/>
      <c r="XT88" s="112"/>
      <c r="XU88" s="112"/>
      <c r="XV88" s="112"/>
      <c r="XW88" s="112"/>
      <c r="XX88" s="112"/>
      <c r="XY88" s="112"/>
      <c r="XZ88" s="112"/>
      <c r="YA88" s="112"/>
      <c r="YB88" s="112"/>
      <c r="YC88" s="112"/>
      <c r="YD88" s="112"/>
      <c r="YE88" s="112"/>
      <c r="YF88" s="112"/>
      <c r="YG88" s="112"/>
      <c r="YH88" s="112"/>
      <c r="YI88" s="112"/>
      <c r="YJ88" s="112"/>
      <c r="YK88" s="112"/>
      <c r="YL88" s="112"/>
      <c r="YM88" s="112"/>
      <c r="YN88" s="112"/>
      <c r="YO88" s="112"/>
      <c r="YP88" s="112"/>
      <c r="YQ88" s="112"/>
      <c r="YR88" s="112"/>
      <c r="YS88" s="112"/>
      <c r="YT88" s="112"/>
      <c r="YU88" s="112"/>
      <c r="YV88" s="112"/>
      <c r="YW88" s="112"/>
      <c r="YX88" s="112"/>
      <c r="YY88" s="112"/>
      <c r="YZ88" s="112"/>
      <c r="ZA88" s="112"/>
      <c r="ZB88" s="112"/>
      <c r="ZC88" s="112"/>
      <c r="ZD88" s="112"/>
      <c r="ZE88" s="112"/>
      <c r="ZF88" s="112"/>
      <c r="ZG88" s="112"/>
      <c r="ZH88" s="112"/>
      <c r="ZI88" s="112"/>
      <c r="ZJ88" s="112"/>
      <c r="ZK88" s="112"/>
      <c r="ZL88" s="112"/>
      <c r="ZM88" s="112"/>
      <c r="ZN88" s="112"/>
      <c r="ZO88" s="112"/>
      <c r="ZP88" s="112"/>
      <c r="ZQ88" s="112"/>
      <c r="ZR88" s="112"/>
      <c r="ZS88" s="112"/>
      <c r="ZT88" s="112"/>
      <c r="ZU88" s="112"/>
      <c r="ZV88" s="112"/>
      <c r="ZW88" s="112"/>
      <c r="ZX88" s="112"/>
      <c r="ZY88" s="112"/>
      <c r="ZZ88" s="112"/>
      <c r="AAA88" s="112"/>
      <c r="AAB88" s="112"/>
      <c r="AAC88" s="112"/>
      <c r="AAD88" s="112"/>
      <c r="AAE88" s="112"/>
      <c r="AAF88" s="112"/>
      <c r="AAG88" s="112"/>
      <c r="AAH88" s="112"/>
      <c r="AAI88" s="112"/>
      <c r="AAJ88" s="112"/>
      <c r="AAK88" s="112"/>
      <c r="AAL88" s="112"/>
      <c r="AAM88" s="112"/>
      <c r="AAN88" s="112"/>
      <c r="AAO88" s="112"/>
      <c r="AAP88" s="112"/>
      <c r="AAQ88" s="112"/>
      <c r="AAR88" s="112"/>
      <c r="AAS88" s="112"/>
      <c r="AAT88" s="112"/>
      <c r="AAU88" s="112"/>
      <c r="AAV88" s="112"/>
      <c r="AAW88" s="112"/>
      <c r="AAX88" s="112"/>
      <c r="AAY88" s="112"/>
      <c r="AAZ88" s="112"/>
      <c r="ABA88" s="112"/>
      <c r="ABB88" s="112"/>
      <c r="ABC88" s="112"/>
      <c r="ABD88" s="112"/>
      <c r="ABE88" s="112"/>
      <c r="ABF88" s="112"/>
      <c r="ABG88" s="112"/>
      <c r="ABH88" s="112"/>
      <c r="ABI88" s="112"/>
      <c r="ABJ88" s="112"/>
      <c r="ABK88" s="112"/>
      <c r="ABL88" s="112"/>
      <c r="ABM88" s="112"/>
      <c r="ABN88" s="112"/>
      <c r="ABO88" s="112"/>
      <c r="ABP88" s="112"/>
      <c r="ABQ88" s="112"/>
      <c r="ABR88" s="112"/>
      <c r="ABS88" s="112"/>
      <c r="ABT88" s="112"/>
      <c r="ABU88" s="112"/>
      <c r="ABV88" s="112"/>
      <c r="ABW88" s="112"/>
      <c r="ABX88" s="112"/>
      <c r="ABY88" s="112"/>
      <c r="ABZ88" s="112"/>
      <c r="ACA88" s="112"/>
      <c r="ACB88" s="112"/>
      <c r="ACC88" s="112"/>
      <c r="ACD88" s="112"/>
      <c r="ACE88" s="112"/>
      <c r="ACF88" s="112"/>
      <c r="ACG88" s="112"/>
      <c r="ACH88" s="112"/>
      <c r="ACI88" s="112"/>
      <c r="ACJ88" s="112"/>
      <c r="ACK88" s="112"/>
      <c r="ACL88" s="112"/>
      <c r="ACM88" s="112"/>
      <c r="ACN88" s="112"/>
      <c r="ACO88" s="112"/>
      <c r="ACP88" s="112"/>
      <c r="ACQ88" s="112"/>
      <c r="ACR88" s="112"/>
      <c r="ACS88" s="112"/>
      <c r="ACT88" s="112"/>
      <c r="ACU88" s="112"/>
      <c r="ACV88" s="112"/>
      <c r="ACW88" s="112"/>
      <c r="ACX88" s="112"/>
      <c r="ACY88" s="112"/>
      <c r="ACZ88" s="112"/>
      <c r="ADA88" s="112"/>
      <c r="ADB88" s="112"/>
      <c r="ADC88" s="112"/>
      <c r="ADD88" s="112"/>
      <c r="ADE88" s="112"/>
      <c r="ADF88" s="112"/>
      <c r="ADG88" s="112"/>
      <c r="ADH88" s="112"/>
      <c r="ADI88" s="112"/>
      <c r="ADJ88" s="112"/>
      <c r="ADK88" s="112"/>
      <c r="ADL88" s="112"/>
      <c r="ADM88" s="112"/>
      <c r="ADN88" s="112"/>
      <c r="ADO88" s="112"/>
      <c r="ADP88" s="112"/>
      <c r="ADQ88" s="112"/>
      <c r="ADR88" s="112"/>
      <c r="ADS88" s="112"/>
      <c r="ADT88" s="112"/>
      <c r="ADU88" s="112"/>
      <c r="ADV88" s="112"/>
      <c r="ADW88" s="112"/>
      <c r="ADX88" s="112"/>
      <c r="ADY88" s="112"/>
      <c r="ADZ88" s="112"/>
      <c r="AEA88" s="112"/>
      <c r="AEB88" s="112"/>
      <c r="AEC88" s="112"/>
      <c r="AED88" s="112"/>
      <c r="AEE88" s="112"/>
      <c r="AEF88" s="112"/>
      <c r="AEG88" s="112"/>
      <c r="AEH88" s="112"/>
      <c r="AEI88" s="112"/>
      <c r="AEJ88" s="112"/>
      <c r="AEK88" s="112"/>
      <c r="AEL88" s="112"/>
      <c r="AEM88" s="112"/>
      <c r="AEN88" s="112"/>
      <c r="AEO88" s="112"/>
      <c r="AEP88" s="112"/>
      <c r="AEQ88" s="112"/>
      <c r="AER88" s="112"/>
      <c r="AES88" s="112"/>
      <c r="AET88" s="112"/>
      <c r="AEU88" s="112"/>
      <c r="AEV88" s="112"/>
      <c r="AEW88" s="112"/>
      <c r="AEX88" s="112"/>
      <c r="AEY88" s="112"/>
      <c r="AEZ88" s="112"/>
      <c r="AFA88" s="112"/>
      <c r="AFB88" s="112"/>
      <c r="AFC88" s="112"/>
      <c r="AFD88" s="112"/>
      <c r="AFE88" s="112"/>
      <c r="AFF88" s="112"/>
      <c r="AFG88" s="112"/>
      <c r="AFH88" s="112"/>
      <c r="AFI88" s="112"/>
      <c r="AFJ88" s="112"/>
      <c r="AFK88" s="112"/>
      <c r="AFL88" s="112"/>
      <c r="AFM88" s="112"/>
      <c r="AFN88" s="112"/>
      <c r="AFO88" s="112"/>
      <c r="AFP88" s="112"/>
      <c r="AFQ88" s="112"/>
      <c r="AFR88" s="112"/>
      <c r="AFS88" s="112"/>
      <c r="AFT88" s="112"/>
      <c r="AFU88" s="112"/>
      <c r="AFV88" s="112"/>
      <c r="AFW88" s="112"/>
      <c r="AFX88" s="112"/>
      <c r="AFY88" s="112"/>
      <c r="AFZ88" s="112"/>
      <c r="AGA88" s="112"/>
      <c r="AGB88" s="112"/>
      <c r="AGC88" s="112"/>
      <c r="AGD88" s="112"/>
      <c r="AGE88" s="112"/>
      <c r="AGF88" s="112"/>
      <c r="AGG88" s="112"/>
      <c r="AGH88" s="112"/>
      <c r="AGI88" s="112"/>
      <c r="AGJ88" s="112"/>
      <c r="AGK88" s="112"/>
      <c r="AGL88" s="112"/>
      <c r="AGM88" s="112"/>
      <c r="AGN88" s="112"/>
      <c r="AGO88" s="112"/>
      <c r="AGP88" s="112"/>
      <c r="AGQ88" s="112"/>
      <c r="AGR88" s="112"/>
      <c r="AGS88" s="112"/>
      <c r="AGT88" s="112"/>
      <c r="AGU88" s="112"/>
      <c r="AGV88" s="112"/>
      <c r="AGW88" s="112"/>
      <c r="AGX88" s="112"/>
      <c r="AGY88" s="112"/>
      <c r="AGZ88" s="112"/>
      <c r="AHA88" s="112"/>
      <c r="AHB88" s="112"/>
      <c r="AHC88" s="112"/>
      <c r="AHD88" s="112"/>
      <c r="AHE88" s="112"/>
      <c r="AHF88" s="112"/>
      <c r="AHG88" s="112"/>
      <c r="AHH88" s="112"/>
      <c r="AHI88" s="112"/>
      <c r="AHJ88" s="112"/>
      <c r="AHK88" s="112"/>
      <c r="AHL88" s="112"/>
      <c r="AHM88" s="112"/>
      <c r="AHN88" s="112"/>
      <c r="AHO88" s="112"/>
      <c r="AHP88" s="112"/>
      <c r="AHQ88" s="112"/>
      <c r="AHR88" s="112"/>
      <c r="AHS88" s="112"/>
      <c r="AHT88" s="112"/>
      <c r="AHU88" s="112"/>
      <c r="AHV88" s="112"/>
      <c r="AHW88" s="112"/>
      <c r="AHX88" s="112"/>
      <c r="AHY88" s="112"/>
      <c r="AHZ88" s="112"/>
      <c r="AIA88" s="112"/>
      <c r="AIB88" s="112"/>
      <c r="AIC88" s="112"/>
      <c r="AID88" s="112"/>
      <c r="AIE88" s="112"/>
      <c r="AIF88" s="112"/>
      <c r="AIG88" s="112"/>
      <c r="AIH88" s="112"/>
      <c r="AII88" s="112"/>
      <c r="AIJ88" s="112"/>
      <c r="AIK88" s="112"/>
      <c r="AIL88" s="112"/>
      <c r="AIM88" s="112"/>
      <c r="AIN88" s="112"/>
      <c r="AIO88" s="112"/>
      <c r="AIP88" s="112"/>
      <c r="AIQ88" s="112"/>
      <c r="AIR88" s="112"/>
      <c r="AIS88" s="112"/>
      <c r="AIT88" s="112"/>
      <c r="AIU88" s="112"/>
      <c r="AIV88" s="112"/>
      <c r="AIW88" s="112"/>
      <c r="AIX88" s="112"/>
      <c r="AIY88" s="112"/>
      <c r="AIZ88" s="112"/>
      <c r="AJA88" s="112"/>
      <c r="AJB88" s="112"/>
      <c r="AJC88" s="112"/>
      <c r="AJD88" s="112"/>
      <c r="AJE88" s="112"/>
      <c r="AJF88" s="112"/>
      <c r="AJG88" s="112"/>
      <c r="AJH88" s="112"/>
      <c r="AJI88" s="112"/>
      <c r="AJJ88" s="112"/>
      <c r="AJK88" s="112"/>
      <c r="AJL88" s="112"/>
      <c r="AJM88" s="112"/>
      <c r="AJN88" s="112"/>
      <c r="AJO88" s="112"/>
      <c r="AJP88" s="112"/>
      <c r="AJQ88" s="112"/>
      <c r="AJR88" s="112"/>
      <c r="AJS88" s="112"/>
      <c r="AJT88" s="112"/>
      <c r="AJU88" s="112"/>
      <c r="AJV88" s="112"/>
      <c r="AJW88" s="112"/>
      <c r="AJX88" s="112"/>
      <c r="AJY88" s="112"/>
      <c r="AJZ88" s="112"/>
      <c r="AKA88" s="112"/>
      <c r="AKB88" s="112"/>
      <c r="AKC88" s="112"/>
      <c r="AKD88" s="112"/>
      <c r="AKE88" s="112"/>
      <c r="AKF88" s="112"/>
      <c r="AKG88" s="112"/>
      <c r="AKH88" s="112"/>
      <c r="AKI88" s="112"/>
      <c r="AKJ88" s="112"/>
      <c r="AKK88" s="112"/>
      <c r="AKL88" s="112"/>
      <c r="AKM88" s="112"/>
      <c r="AKN88" s="112"/>
      <c r="AKO88" s="112"/>
      <c r="AKP88" s="112"/>
      <c r="AKQ88" s="112"/>
      <c r="AKR88" s="112"/>
      <c r="AKS88" s="112"/>
      <c r="AKT88" s="112"/>
      <c r="AKU88" s="112"/>
      <c r="AKV88" s="112"/>
      <c r="AKW88" s="112"/>
      <c r="AKX88" s="112"/>
      <c r="AKY88" s="112"/>
      <c r="AKZ88" s="112"/>
      <c r="ALA88" s="112"/>
      <c r="ALB88" s="112"/>
      <c r="ALC88" s="112"/>
      <c r="ALD88" s="112"/>
      <c r="ALE88" s="112"/>
      <c r="ALF88" s="112"/>
      <c r="ALG88" s="112"/>
      <c r="ALH88" s="112"/>
      <c r="ALI88" s="112"/>
      <c r="ALJ88" s="112"/>
      <c r="ALK88" s="112"/>
      <c r="ALL88" s="112"/>
      <c r="ALM88" s="112"/>
      <c r="ALN88" s="112"/>
      <c r="ALO88" s="112"/>
      <c r="ALP88" s="112"/>
      <c r="ALQ88" s="112"/>
      <c r="ALR88" s="112"/>
      <c r="ALS88" s="112"/>
      <c r="ALT88" s="112"/>
      <c r="ALU88" s="112"/>
      <c r="ALV88" s="112"/>
      <c r="ALW88" s="112"/>
      <c r="ALX88" s="112"/>
      <c r="ALY88" s="112"/>
      <c r="ALZ88" s="112"/>
      <c r="AMA88" s="112"/>
      <c r="AMB88" s="112"/>
      <c r="AMC88" s="112"/>
      <c r="AMD88" s="112"/>
      <c r="AME88" s="112"/>
      <c r="AMF88" s="112"/>
      <c r="AMG88" s="112"/>
      <c r="AMH88" s="112"/>
      <c r="AMI88" s="112"/>
      <c r="AMJ88" s="112"/>
      <c r="AMK88" s="112"/>
      <c r="AML88" s="112"/>
      <c r="AMM88" s="112"/>
      <c r="AMN88" s="112"/>
      <c r="AMO88" s="112"/>
      <c r="AMP88" s="112"/>
      <c r="AMQ88" s="112"/>
      <c r="AMR88" s="112"/>
      <c r="AMS88" s="112"/>
      <c r="AMT88" s="112"/>
      <c r="AMU88" s="112"/>
      <c r="AMV88" s="112"/>
      <c r="AMW88" s="112"/>
      <c r="AMX88" s="112"/>
      <c r="AMY88" s="112"/>
      <c r="AMZ88" s="112"/>
      <c r="ANA88" s="112"/>
      <c r="ANB88" s="112"/>
      <c r="ANC88" s="112"/>
      <c r="AND88" s="112"/>
      <c r="ANE88" s="112"/>
      <c r="ANF88" s="112"/>
      <c r="ANG88" s="112"/>
      <c r="ANH88" s="112"/>
      <c r="ANI88" s="112"/>
      <c r="ANJ88" s="112"/>
      <c r="ANK88" s="112"/>
      <c r="ANL88" s="112"/>
      <c r="ANM88" s="112"/>
      <c r="ANN88" s="112"/>
      <c r="ANO88" s="112"/>
      <c r="ANP88" s="112"/>
      <c r="ANQ88" s="112"/>
      <c r="ANR88" s="112"/>
      <c r="ANS88" s="112"/>
      <c r="ANT88" s="112"/>
      <c r="ANU88" s="112"/>
      <c r="ANV88" s="112"/>
      <c r="ANW88" s="112"/>
      <c r="ANX88" s="112"/>
      <c r="ANY88" s="112"/>
      <c r="ANZ88" s="112"/>
      <c r="AOA88" s="112"/>
      <c r="AOB88" s="112"/>
      <c r="AOC88" s="112"/>
      <c r="AOD88" s="112"/>
      <c r="AOE88" s="112"/>
      <c r="AOF88" s="112"/>
      <c r="AOG88" s="112"/>
      <c r="AOH88" s="112"/>
      <c r="AOI88" s="112"/>
      <c r="AOJ88" s="112"/>
      <c r="AOK88" s="112"/>
      <c r="AOL88" s="112"/>
      <c r="AOM88" s="112"/>
      <c r="AON88" s="112"/>
      <c r="AOO88" s="112"/>
      <c r="AOP88" s="112"/>
      <c r="AOQ88" s="112"/>
      <c r="AOR88" s="112"/>
      <c r="AOS88" s="112"/>
      <c r="AOT88" s="112"/>
      <c r="AOU88" s="112"/>
      <c r="AOV88" s="112"/>
      <c r="AOW88" s="112"/>
      <c r="AOX88" s="112"/>
      <c r="AOY88" s="112"/>
      <c r="AOZ88" s="112"/>
      <c r="APA88" s="112"/>
      <c r="APB88" s="112"/>
      <c r="APC88" s="112"/>
      <c r="APD88" s="112"/>
      <c r="APE88" s="112"/>
      <c r="APF88" s="112"/>
      <c r="APG88" s="112"/>
      <c r="APH88" s="112"/>
      <c r="API88" s="112"/>
      <c r="APJ88" s="112"/>
      <c r="APK88" s="112"/>
      <c r="APL88" s="112"/>
      <c r="APM88" s="112"/>
      <c r="APN88" s="112"/>
      <c r="APO88" s="112"/>
      <c r="APP88" s="112"/>
      <c r="APQ88" s="112"/>
      <c r="APR88" s="112"/>
      <c r="APS88" s="112"/>
      <c r="APT88" s="112"/>
      <c r="APU88" s="112"/>
      <c r="APV88" s="112"/>
      <c r="APW88" s="112"/>
      <c r="APX88" s="112"/>
      <c r="APY88" s="112"/>
      <c r="APZ88" s="112"/>
      <c r="AQA88" s="112"/>
      <c r="AQB88" s="112"/>
      <c r="AQC88" s="112"/>
      <c r="AQD88" s="112"/>
      <c r="AQE88" s="112"/>
      <c r="AQF88" s="112"/>
      <c r="AQG88" s="112"/>
      <c r="AQH88" s="112"/>
      <c r="AQI88" s="112"/>
      <c r="AQJ88" s="112"/>
      <c r="AQK88" s="112"/>
      <c r="AQL88" s="112"/>
      <c r="AQM88" s="112"/>
      <c r="AQN88" s="112"/>
      <c r="AQO88" s="112"/>
      <c r="AQP88" s="112"/>
      <c r="AQQ88" s="112"/>
      <c r="AQR88" s="112"/>
      <c r="AQS88" s="112"/>
      <c r="AQT88" s="112"/>
      <c r="AQU88" s="112"/>
      <c r="AQV88" s="112"/>
      <c r="AQW88" s="112"/>
      <c r="AQX88" s="112"/>
      <c r="AQY88" s="112"/>
      <c r="AQZ88" s="112"/>
      <c r="ARA88" s="112"/>
      <c r="ARB88" s="112"/>
      <c r="ARC88" s="112"/>
      <c r="ARD88" s="112"/>
      <c r="ARE88" s="112"/>
      <c r="ARF88" s="112"/>
      <c r="ARG88" s="112"/>
      <c r="ARH88" s="112"/>
      <c r="ARI88" s="112"/>
      <c r="ARJ88" s="112"/>
      <c r="ARK88" s="112"/>
      <c r="ARL88" s="112"/>
      <c r="ARM88" s="112"/>
      <c r="ARN88" s="112"/>
      <c r="ARO88" s="112"/>
      <c r="ARP88" s="112"/>
      <c r="ARQ88" s="112"/>
      <c r="ARR88" s="112"/>
      <c r="ARS88" s="112"/>
      <c r="ART88" s="112"/>
      <c r="ARU88" s="112"/>
      <c r="ARV88" s="112"/>
      <c r="ARW88" s="112"/>
      <c r="ARX88" s="112"/>
      <c r="ARY88" s="112"/>
      <c r="ARZ88" s="112"/>
      <c r="ASA88" s="112"/>
      <c r="ASB88" s="112"/>
      <c r="ASC88" s="112"/>
      <c r="ASD88" s="112"/>
      <c r="ASE88" s="112"/>
      <c r="ASF88" s="112"/>
      <c r="ASG88" s="112"/>
      <c r="ASH88" s="112"/>
      <c r="ASI88" s="112"/>
      <c r="ASJ88" s="112"/>
      <c r="ASK88" s="112"/>
      <c r="ASL88" s="112"/>
      <c r="ASM88" s="112"/>
      <c r="ASN88" s="112"/>
      <c r="ASO88" s="112"/>
      <c r="ASP88" s="112"/>
      <c r="ASQ88" s="112"/>
      <c r="ASR88" s="112"/>
      <c r="ASS88" s="112"/>
      <c r="AST88" s="112"/>
      <c r="ASU88" s="112"/>
      <c r="ASV88" s="112"/>
      <c r="ASW88" s="112"/>
      <c r="ASX88" s="112"/>
      <c r="ASY88" s="112"/>
      <c r="ASZ88" s="112"/>
      <c r="ATA88" s="112"/>
      <c r="ATB88" s="112"/>
      <c r="ATC88" s="112"/>
      <c r="ATD88" s="112"/>
      <c r="ATE88" s="112"/>
      <c r="ATF88" s="112"/>
      <c r="ATG88" s="112"/>
      <c r="ATH88" s="112"/>
      <c r="ATI88" s="112"/>
      <c r="ATJ88" s="112"/>
      <c r="ATK88" s="112"/>
      <c r="ATL88" s="112"/>
      <c r="ATM88" s="112"/>
      <c r="ATN88" s="112"/>
      <c r="ATO88" s="112"/>
      <c r="ATP88" s="112"/>
      <c r="ATQ88" s="112"/>
      <c r="ATR88" s="112"/>
      <c r="ATS88" s="112"/>
      <c r="ATT88" s="112"/>
      <c r="ATU88" s="112"/>
      <c r="ATV88" s="112"/>
      <c r="ATW88" s="112"/>
      <c r="ATX88" s="112"/>
      <c r="ATY88" s="112"/>
      <c r="ATZ88" s="112"/>
      <c r="AUA88" s="112"/>
      <c r="AUB88" s="112"/>
      <c r="AUC88" s="112"/>
      <c r="AUD88" s="112"/>
      <c r="AUE88" s="112"/>
      <c r="AUF88" s="112"/>
      <c r="AUG88" s="112"/>
      <c r="AUH88" s="112"/>
      <c r="AUI88" s="112"/>
      <c r="AUJ88" s="112"/>
      <c r="AUK88" s="112"/>
      <c r="AUL88" s="112"/>
      <c r="AUM88" s="112"/>
      <c r="AUN88" s="112"/>
      <c r="AUO88" s="112"/>
      <c r="AUP88" s="112"/>
      <c r="AUQ88" s="112"/>
      <c r="AUR88" s="112"/>
      <c r="AUS88" s="112"/>
      <c r="AUT88" s="112"/>
      <c r="AUU88" s="112"/>
      <c r="AUV88" s="112"/>
      <c r="AUW88" s="112"/>
      <c r="AUX88" s="112"/>
      <c r="AUY88" s="112"/>
      <c r="AUZ88" s="112"/>
      <c r="AVA88" s="112"/>
      <c r="AVB88" s="112"/>
      <c r="AVC88" s="112"/>
      <c r="AVD88" s="112"/>
      <c r="AVE88" s="112"/>
      <c r="AVF88" s="112"/>
      <c r="AVG88" s="112"/>
      <c r="AVH88" s="112"/>
      <c r="AVI88" s="112"/>
      <c r="AVJ88" s="112"/>
      <c r="AVK88" s="112"/>
      <c r="AVL88" s="112"/>
      <c r="AVM88" s="112"/>
      <c r="AVN88" s="112"/>
      <c r="AVO88" s="112"/>
      <c r="AVP88" s="112"/>
      <c r="AVQ88" s="112"/>
      <c r="AVR88" s="112"/>
      <c r="AVS88" s="112"/>
      <c r="AVT88" s="112"/>
      <c r="AVU88" s="112"/>
      <c r="AVV88" s="112"/>
      <c r="AVW88" s="112"/>
      <c r="AVX88" s="112"/>
      <c r="AVY88" s="112"/>
      <c r="AVZ88" s="112"/>
      <c r="AWA88" s="112"/>
      <c r="AWB88" s="112"/>
      <c r="AWC88" s="112"/>
      <c r="AWD88" s="112"/>
      <c r="AWE88" s="112"/>
      <c r="AWF88" s="112"/>
      <c r="AWG88" s="112"/>
      <c r="AWH88" s="112"/>
      <c r="AWI88" s="112"/>
      <c r="AWJ88" s="112"/>
      <c r="AWK88" s="112"/>
      <c r="AWL88" s="112"/>
      <c r="AWM88" s="112"/>
      <c r="AWN88" s="112"/>
      <c r="AWO88" s="112"/>
      <c r="AWP88" s="112"/>
      <c r="AWQ88" s="112"/>
      <c r="AWR88" s="112"/>
      <c r="AWS88" s="112"/>
      <c r="AWT88" s="112"/>
      <c r="AWU88" s="112"/>
      <c r="AWV88" s="112"/>
      <c r="AWW88" s="112"/>
      <c r="AWX88" s="112"/>
      <c r="AWY88" s="112"/>
      <c r="AWZ88" s="112"/>
      <c r="AXA88" s="112"/>
      <c r="AXB88" s="112"/>
      <c r="AXC88" s="112"/>
      <c r="AXD88" s="112"/>
      <c r="AXE88" s="112"/>
      <c r="AXF88" s="112"/>
      <c r="AXG88" s="112"/>
      <c r="AXH88" s="112"/>
      <c r="AXI88" s="112"/>
      <c r="AXJ88" s="112"/>
      <c r="AXK88" s="112"/>
      <c r="AXL88" s="112"/>
      <c r="AXM88" s="112"/>
      <c r="AXN88" s="112"/>
      <c r="AXO88" s="112"/>
      <c r="AXP88" s="112"/>
      <c r="AXQ88" s="112"/>
      <c r="AXR88" s="112"/>
      <c r="AXS88" s="112"/>
      <c r="AXT88" s="112"/>
      <c r="AXU88" s="112"/>
      <c r="AXV88" s="112"/>
      <c r="AXW88" s="112"/>
      <c r="AXX88" s="112"/>
      <c r="AXY88" s="112"/>
      <c r="AXZ88" s="112"/>
      <c r="AYA88" s="112"/>
      <c r="AYB88" s="112"/>
      <c r="AYC88" s="112"/>
      <c r="AYD88" s="112"/>
      <c r="AYE88" s="112"/>
      <c r="AYF88" s="112"/>
      <c r="AYG88" s="112"/>
      <c r="AYH88" s="112"/>
      <c r="AYI88" s="112"/>
      <c r="AYJ88" s="112"/>
      <c r="AYK88" s="112"/>
      <c r="AYL88" s="112"/>
      <c r="AYM88" s="112"/>
      <c r="AYN88" s="112"/>
      <c r="AYO88" s="112"/>
      <c r="AYP88" s="112"/>
      <c r="AYQ88" s="112"/>
      <c r="AYR88" s="112"/>
      <c r="AYS88" s="112"/>
      <c r="AYT88" s="112"/>
      <c r="AYU88" s="112"/>
      <c r="AYV88" s="112"/>
      <c r="AYW88" s="112"/>
      <c r="AYX88" s="112"/>
      <c r="AYY88" s="112"/>
      <c r="AYZ88" s="112"/>
      <c r="AZA88" s="112"/>
      <c r="AZB88" s="112"/>
      <c r="AZC88" s="112"/>
      <c r="AZD88" s="112"/>
      <c r="AZE88" s="112"/>
      <c r="AZF88" s="112"/>
      <c r="AZG88" s="112"/>
      <c r="AZH88" s="112"/>
      <c r="AZI88" s="112"/>
      <c r="AZJ88" s="112"/>
      <c r="AZK88" s="112"/>
      <c r="AZL88" s="112"/>
      <c r="AZM88" s="112"/>
      <c r="AZN88" s="112"/>
      <c r="AZO88" s="112"/>
      <c r="AZP88" s="112"/>
      <c r="AZQ88" s="112"/>
      <c r="AZR88" s="112"/>
      <c r="AZS88" s="112"/>
      <c r="AZT88" s="112"/>
      <c r="AZU88" s="112"/>
      <c r="AZV88" s="112"/>
      <c r="AZW88" s="112"/>
      <c r="AZX88" s="112"/>
      <c r="AZY88" s="112"/>
      <c r="AZZ88" s="112"/>
      <c r="BAA88" s="112"/>
      <c r="BAB88" s="112"/>
      <c r="BAC88" s="112"/>
      <c r="BAD88" s="112"/>
      <c r="BAE88" s="112"/>
      <c r="BAF88" s="112"/>
      <c r="BAG88" s="112"/>
      <c r="BAH88" s="112"/>
      <c r="BAI88" s="112"/>
      <c r="BAJ88" s="112"/>
      <c r="BAK88" s="112"/>
      <c r="BAL88" s="112"/>
      <c r="BAM88" s="112"/>
      <c r="BAN88" s="112"/>
      <c r="BAO88" s="112"/>
      <c r="BAP88" s="112"/>
      <c r="BAQ88" s="112"/>
      <c r="BAR88" s="112"/>
      <c r="BAS88" s="112"/>
      <c r="BAT88" s="112"/>
      <c r="BAU88" s="112"/>
      <c r="BAV88" s="112"/>
      <c r="BAW88" s="112"/>
      <c r="BAX88" s="112"/>
      <c r="BAY88" s="112"/>
      <c r="BAZ88" s="112"/>
      <c r="BBA88" s="112"/>
      <c r="BBB88" s="112"/>
      <c r="BBC88" s="112"/>
      <c r="BBD88" s="112"/>
      <c r="BBE88" s="112"/>
      <c r="BBF88" s="112"/>
      <c r="BBG88" s="112"/>
      <c r="BBH88" s="112"/>
      <c r="BBI88" s="112"/>
      <c r="BBJ88" s="112"/>
      <c r="BBK88" s="112"/>
      <c r="BBL88" s="112"/>
      <c r="BBM88" s="112"/>
      <c r="BBN88" s="112"/>
      <c r="BBO88" s="112"/>
      <c r="BBP88" s="112"/>
      <c r="BBQ88" s="112"/>
      <c r="BBR88" s="112"/>
      <c r="BBS88" s="112"/>
      <c r="BBT88" s="112"/>
      <c r="BBU88" s="112"/>
      <c r="BBV88" s="112"/>
      <c r="BBW88" s="112"/>
      <c r="BBX88" s="112"/>
      <c r="BBY88" s="112"/>
      <c r="BBZ88" s="112"/>
      <c r="BCA88" s="112"/>
      <c r="BCB88" s="112"/>
      <c r="BCC88" s="112"/>
      <c r="BCD88" s="112"/>
      <c r="BCE88" s="112"/>
      <c r="BCF88" s="112"/>
      <c r="BCG88" s="112"/>
      <c r="BCH88" s="112"/>
      <c r="BCI88" s="112"/>
      <c r="BCJ88" s="112"/>
      <c r="BCK88" s="112"/>
      <c r="BCL88" s="112"/>
      <c r="BCM88" s="112"/>
      <c r="BCN88" s="112"/>
      <c r="BCO88" s="112"/>
      <c r="BCP88" s="112"/>
      <c r="BCQ88" s="112"/>
      <c r="BCR88" s="112"/>
      <c r="BCS88" s="112"/>
      <c r="BCT88" s="112"/>
      <c r="BCU88" s="112"/>
      <c r="BCV88" s="112"/>
      <c r="BCW88" s="112"/>
      <c r="BCX88" s="112"/>
      <c r="BCY88" s="112"/>
      <c r="BCZ88" s="112"/>
      <c r="BDA88" s="112"/>
      <c r="BDB88" s="112"/>
      <c r="BDC88" s="112"/>
      <c r="BDD88" s="112"/>
      <c r="BDE88" s="112"/>
      <c r="BDF88" s="112"/>
      <c r="BDG88" s="112"/>
      <c r="BDH88" s="112"/>
      <c r="BDI88" s="112"/>
      <c r="BDJ88" s="112"/>
      <c r="BDK88" s="112"/>
      <c r="BDL88" s="112"/>
      <c r="BDM88" s="112"/>
      <c r="BDN88" s="112"/>
      <c r="BDO88" s="112"/>
      <c r="BDP88" s="112"/>
      <c r="BDQ88" s="112"/>
      <c r="BDR88" s="112"/>
      <c r="BDS88" s="112"/>
      <c r="BDT88" s="112"/>
      <c r="BDU88" s="112"/>
      <c r="BDV88" s="112"/>
      <c r="BDW88" s="112"/>
      <c r="BDX88" s="112"/>
      <c r="BDY88" s="112"/>
      <c r="BDZ88" s="112"/>
      <c r="BEA88" s="112"/>
      <c r="BEB88" s="112"/>
      <c r="BEC88" s="112"/>
      <c r="BED88" s="112"/>
      <c r="BEE88" s="112"/>
      <c r="BEF88" s="112"/>
      <c r="BEG88" s="112"/>
      <c r="BEH88" s="112"/>
      <c r="BEI88" s="112"/>
      <c r="BEJ88" s="112"/>
      <c r="BEK88" s="112"/>
      <c r="BEL88" s="112"/>
      <c r="BEM88" s="112"/>
      <c r="BEN88" s="112"/>
      <c r="BEO88" s="112"/>
      <c r="BEP88" s="112"/>
      <c r="BEQ88" s="112"/>
      <c r="BER88" s="112"/>
      <c r="BES88" s="112"/>
      <c r="BET88" s="112"/>
      <c r="BEU88" s="112"/>
      <c r="BEV88" s="112"/>
      <c r="BEW88" s="112"/>
      <c r="BEX88" s="112"/>
      <c r="BEY88" s="112"/>
      <c r="BEZ88" s="112"/>
      <c r="BFA88" s="112"/>
      <c r="BFB88" s="112"/>
      <c r="BFC88" s="112"/>
      <c r="BFD88" s="112"/>
      <c r="BFE88" s="112"/>
      <c r="BFF88" s="112"/>
      <c r="BFG88" s="112"/>
      <c r="BFH88" s="112"/>
      <c r="BFI88" s="112"/>
      <c r="BFJ88" s="112"/>
      <c r="BFK88" s="112"/>
      <c r="BFL88" s="112"/>
      <c r="BFM88" s="112"/>
      <c r="BFN88" s="112"/>
      <c r="BFO88" s="112"/>
      <c r="BFP88" s="112"/>
      <c r="BFQ88" s="112"/>
      <c r="BFR88" s="112"/>
      <c r="BFS88" s="112"/>
      <c r="BFT88" s="112"/>
      <c r="BFU88" s="112"/>
      <c r="BFV88" s="112"/>
      <c r="BFW88" s="112"/>
      <c r="BFX88" s="112"/>
      <c r="BFY88" s="112"/>
      <c r="BFZ88" s="112"/>
      <c r="BGA88" s="112"/>
      <c r="BGB88" s="112"/>
      <c r="BGC88" s="112"/>
      <c r="BGD88" s="112"/>
      <c r="BGE88" s="112"/>
      <c r="BGF88" s="112"/>
      <c r="BGG88" s="112"/>
      <c r="BGH88" s="112"/>
      <c r="BGI88" s="112"/>
      <c r="BGJ88" s="112"/>
      <c r="BGK88" s="112"/>
      <c r="BGL88" s="112"/>
      <c r="BGM88" s="112"/>
      <c r="BGN88" s="112"/>
      <c r="BGO88" s="112"/>
      <c r="BGP88" s="112"/>
      <c r="BGQ88" s="112"/>
      <c r="BGR88" s="112"/>
      <c r="BGS88" s="112"/>
      <c r="BGT88" s="112"/>
      <c r="BGU88" s="112"/>
      <c r="BGV88" s="112"/>
      <c r="BGW88" s="112"/>
      <c r="BGX88" s="112"/>
      <c r="BGY88" s="112"/>
      <c r="BGZ88" s="112"/>
      <c r="BHA88" s="112"/>
      <c r="BHB88" s="112"/>
      <c r="BHC88" s="112"/>
      <c r="BHD88" s="112"/>
      <c r="BHE88" s="112"/>
      <c r="BHF88" s="112"/>
      <c r="BHG88" s="112"/>
      <c r="BHH88" s="112"/>
      <c r="BHI88" s="112"/>
      <c r="BHJ88" s="112"/>
      <c r="BHK88" s="112"/>
      <c r="BHL88" s="112"/>
      <c r="BHM88" s="112"/>
      <c r="BHN88" s="112"/>
      <c r="BHO88" s="112"/>
      <c r="BHP88" s="112"/>
      <c r="BHQ88" s="112"/>
      <c r="BHR88" s="112"/>
      <c r="BHS88" s="112"/>
      <c r="BHT88" s="112"/>
      <c r="BHU88" s="112"/>
      <c r="BHV88" s="112"/>
      <c r="BHW88" s="112"/>
      <c r="BHX88" s="112"/>
      <c r="BHY88" s="112"/>
      <c r="BHZ88" s="112"/>
      <c r="BIA88" s="112"/>
      <c r="BIB88" s="112"/>
      <c r="BIC88" s="112"/>
      <c r="BID88" s="112"/>
      <c r="BIE88" s="112"/>
      <c r="BIF88" s="112"/>
      <c r="BIG88" s="112"/>
      <c r="BIH88" s="112"/>
      <c r="BII88" s="112"/>
      <c r="BIJ88" s="112"/>
      <c r="BIK88" s="112"/>
      <c r="BIL88" s="112"/>
      <c r="BIM88" s="112"/>
      <c r="BIN88" s="112"/>
      <c r="BIO88" s="112"/>
      <c r="BIP88" s="112"/>
      <c r="BIQ88" s="112"/>
      <c r="BIR88" s="112"/>
      <c r="BIS88" s="112"/>
      <c r="BIT88" s="112"/>
      <c r="BIU88" s="112"/>
      <c r="BIV88" s="112"/>
      <c r="BIW88" s="112"/>
      <c r="BIX88" s="112"/>
      <c r="BIY88" s="112"/>
      <c r="BIZ88" s="112"/>
      <c r="BJA88" s="112"/>
      <c r="BJB88" s="112"/>
      <c r="BJC88" s="112"/>
      <c r="BJD88" s="112"/>
      <c r="BJE88" s="112"/>
      <c r="BJF88" s="112"/>
      <c r="BJG88" s="112"/>
      <c r="BJH88" s="112"/>
      <c r="BJI88" s="112"/>
      <c r="BJJ88" s="112"/>
      <c r="BJK88" s="112"/>
      <c r="BJL88" s="112"/>
      <c r="BJM88" s="112"/>
      <c r="BJN88" s="112"/>
      <c r="BJO88" s="112"/>
      <c r="BJP88" s="112"/>
      <c r="BJQ88" s="112"/>
      <c r="BJR88" s="112"/>
      <c r="BJS88" s="112"/>
      <c r="BJT88" s="112"/>
      <c r="BJU88" s="112"/>
      <c r="BJV88" s="112"/>
      <c r="BJW88" s="112"/>
      <c r="BJX88" s="112"/>
      <c r="BJY88" s="112"/>
      <c r="BJZ88" s="112"/>
      <c r="BKA88" s="112"/>
      <c r="BKB88" s="112"/>
      <c r="BKC88" s="112"/>
      <c r="BKD88" s="112"/>
      <c r="BKE88" s="112"/>
      <c r="BKF88" s="112"/>
      <c r="BKG88" s="112"/>
      <c r="BKH88" s="112"/>
      <c r="BKI88" s="112"/>
      <c r="BKJ88" s="112"/>
      <c r="BKK88" s="112"/>
      <c r="BKL88" s="112"/>
      <c r="BKM88" s="112"/>
      <c r="BKN88" s="112"/>
      <c r="BKO88" s="112"/>
      <c r="BKP88" s="112"/>
      <c r="BKQ88" s="112"/>
      <c r="BKR88" s="112"/>
      <c r="BKS88" s="112"/>
      <c r="BKT88" s="112"/>
      <c r="BKU88" s="112"/>
      <c r="BKV88" s="112"/>
      <c r="BKW88" s="112"/>
      <c r="BKX88" s="112"/>
      <c r="BKY88" s="112"/>
      <c r="BKZ88" s="112"/>
      <c r="BLA88" s="112"/>
      <c r="BLB88" s="112"/>
      <c r="BLC88" s="112"/>
      <c r="BLD88" s="112"/>
      <c r="BLE88" s="112"/>
      <c r="BLF88" s="112"/>
      <c r="BLG88" s="112"/>
      <c r="BLH88" s="112"/>
      <c r="BLI88" s="112"/>
      <c r="BLJ88" s="112"/>
      <c r="BLK88" s="112"/>
      <c r="BLL88" s="112"/>
      <c r="BLM88" s="112"/>
      <c r="BLN88" s="112"/>
      <c r="BLO88" s="112"/>
      <c r="BLP88" s="112"/>
      <c r="BLQ88" s="112"/>
      <c r="BLR88" s="112"/>
      <c r="BLS88" s="112"/>
      <c r="BLT88" s="112"/>
      <c r="BLU88" s="112"/>
      <c r="BLV88" s="112"/>
      <c r="BLW88" s="112"/>
      <c r="BLX88" s="112"/>
      <c r="BLY88" s="112"/>
      <c r="BLZ88" s="112"/>
      <c r="BMA88" s="112"/>
      <c r="BMB88" s="112"/>
      <c r="BMC88" s="112"/>
      <c r="BMD88" s="112"/>
      <c r="BME88" s="112"/>
      <c r="BMF88" s="112"/>
      <c r="BMG88" s="112"/>
      <c r="BMH88" s="112"/>
      <c r="BMI88" s="112"/>
      <c r="BMJ88" s="112"/>
      <c r="BMK88" s="112"/>
      <c r="BML88" s="112"/>
      <c r="BMM88" s="112"/>
      <c r="BMN88" s="112"/>
      <c r="BMO88" s="112"/>
      <c r="BMP88" s="112"/>
      <c r="BMQ88" s="112"/>
      <c r="BMR88" s="112"/>
      <c r="BMS88" s="112"/>
      <c r="BMT88" s="112"/>
      <c r="BMU88" s="112"/>
      <c r="BMV88" s="112"/>
      <c r="BMW88" s="112"/>
      <c r="BMX88" s="112"/>
      <c r="BMY88" s="112"/>
      <c r="BMZ88" s="112"/>
      <c r="BNA88" s="112"/>
      <c r="BNB88" s="112"/>
      <c r="BNC88" s="112"/>
      <c r="BND88" s="112"/>
      <c r="BNE88" s="112"/>
      <c r="BNF88" s="112"/>
      <c r="BNG88" s="112"/>
      <c r="BNH88" s="112"/>
      <c r="BNI88" s="112"/>
      <c r="BNJ88" s="112"/>
      <c r="BNK88" s="112"/>
      <c r="BNL88" s="112"/>
      <c r="BNM88" s="112"/>
      <c r="BNN88" s="112"/>
      <c r="BNO88" s="112"/>
      <c r="BNP88" s="112"/>
      <c r="BNQ88" s="112"/>
      <c r="BNR88" s="112"/>
      <c r="BNS88" s="112"/>
      <c r="BNT88" s="112"/>
      <c r="BNU88" s="112"/>
      <c r="BNV88" s="112"/>
      <c r="BNW88" s="112"/>
      <c r="BNX88" s="112"/>
      <c r="BNY88" s="112"/>
      <c r="BNZ88" s="112"/>
      <c r="BOA88" s="112"/>
      <c r="BOB88" s="112"/>
      <c r="BOC88" s="112"/>
      <c r="BOD88" s="112"/>
      <c r="BOE88" s="112"/>
      <c r="BOF88" s="112"/>
      <c r="BOG88" s="112"/>
      <c r="BOH88" s="112"/>
      <c r="BOI88" s="112"/>
      <c r="BOJ88" s="112"/>
      <c r="BOK88" s="112"/>
      <c r="BOL88" s="112"/>
      <c r="BOM88" s="112"/>
      <c r="BON88" s="112"/>
      <c r="BOO88" s="112"/>
      <c r="BOP88" s="112"/>
      <c r="BOQ88" s="112"/>
      <c r="BOR88" s="112"/>
      <c r="BOS88" s="112"/>
      <c r="BOT88" s="112"/>
      <c r="BOU88" s="112"/>
      <c r="BOV88" s="112"/>
      <c r="BOW88" s="112"/>
      <c r="BOX88" s="112"/>
      <c r="BOY88" s="112"/>
      <c r="BOZ88" s="112"/>
      <c r="BPA88" s="112"/>
      <c r="BPB88" s="112"/>
      <c r="BPC88" s="112"/>
      <c r="BPD88" s="112"/>
      <c r="BPE88" s="112"/>
      <c r="BPF88" s="112"/>
      <c r="BPG88" s="112"/>
      <c r="BPH88" s="112"/>
      <c r="BPI88" s="112"/>
      <c r="BPJ88" s="112"/>
      <c r="BPK88" s="112"/>
      <c r="BPL88" s="112"/>
      <c r="BPM88" s="112"/>
      <c r="BPN88" s="112"/>
      <c r="BPO88" s="112"/>
      <c r="BPP88" s="112"/>
      <c r="BPQ88" s="112"/>
      <c r="BPR88" s="112"/>
      <c r="BPS88" s="112"/>
      <c r="BPT88" s="112"/>
      <c r="BPU88" s="112"/>
      <c r="BPV88" s="112"/>
      <c r="BPW88" s="112"/>
      <c r="BPX88" s="112"/>
      <c r="BPY88" s="112"/>
      <c r="BPZ88" s="112"/>
      <c r="BQA88" s="112"/>
      <c r="BQB88" s="112"/>
      <c r="BQC88" s="112"/>
      <c r="BQD88" s="112"/>
      <c r="BQE88" s="112"/>
      <c r="BQF88" s="112"/>
      <c r="BQG88" s="112"/>
      <c r="BQH88" s="112"/>
      <c r="BQI88" s="112"/>
      <c r="BQJ88" s="112"/>
      <c r="BQK88" s="112"/>
      <c r="BQL88" s="112"/>
      <c r="BQM88" s="112"/>
      <c r="BQN88" s="112"/>
      <c r="BQO88" s="112"/>
      <c r="BQP88" s="112"/>
      <c r="BQQ88" s="112"/>
      <c r="BQR88" s="112"/>
      <c r="BQS88" s="112"/>
      <c r="BQT88" s="112"/>
      <c r="BQU88" s="112"/>
      <c r="BQV88" s="112"/>
      <c r="BQW88" s="112"/>
      <c r="BQX88" s="112"/>
      <c r="BQY88" s="112"/>
      <c r="BQZ88" s="112"/>
      <c r="BRA88" s="112"/>
      <c r="BRB88" s="112"/>
      <c r="BRC88" s="112"/>
      <c r="BRD88" s="112"/>
      <c r="BRE88" s="112"/>
      <c r="BRF88" s="112"/>
      <c r="BRG88" s="112"/>
      <c r="BRH88" s="112"/>
      <c r="BRI88" s="112"/>
      <c r="BRJ88" s="112"/>
      <c r="BRK88" s="112"/>
      <c r="BRL88" s="112"/>
      <c r="BRM88" s="112"/>
      <c r="BRN88" s="112"/>
      <c r="BRO88" s="112"/>
      <c r="BRP88" s="112"/>
      <c r="BRQ88" s="112"/>
      <c r="BRR88" s="112"/>
      <c r="BRS88" s="112"/>
      <c r="BRT88" s="112"/>
      <c r="BRU88" s="112"/>
      <c r="BRV88" s="112"/>
      <c r="BRW88" s="112"/>
      <c r="BRX88" s="112"/>
      <c r="BRY88" s="112"/>
      <c r="BRZ88" s="112"/>
      <c r="BSA88" s="112"/>
      <c r="BSB88" s="112"/>
      <c r="BSC88" s="112"/>
      <c r="BSD88" s="112"/>
      <c r="BSE88" s="112"/>
      <c r="BSF88" s="112"/>
      <c r="BSG88" s="112"/>
      <c r="BSH88" s="112"/>
      <c r="BSI88" s="112"/>
      <c r="BSJ88" s="112"/>
      <c r="BSK88" s="112"/>
      <c r="BSL88" s="112"/>
      <c r="BSM88" s="112"/>
      <c r="BSN88" s="112"/>
      <c r="BSO88" s="112"/>
      <c r="BSP88" s="112"/>
      <c r="BSQ88" s="112"/>
      <c r="BSR88" s="112"/>
      <c r="BSS88" s="112"/>
      <c r="BST88" s="112"/>
      <c r="BSU88" s="112"/>
      <c r="BSV88" s="112"/>
      <c r="BSW88" s="112"/>
      <c r="BSX88" s="112"/>
      <c r="BSY88" s="112"/>
      <c r="BSZ88" s="112"/>
      <c r="BTA88" s="112"/>
      <c r="BTB88" s="112"/>
      <c r="BTC88" s="112"/>
      <c r="BTD88" s="112"/>
      <c r="BTE88" s="112"/>
      <c r="BTF88" s="112"/>
      <c r="BTG88" s="112"/>
      <c r="BTH88" s="112"/>
      <c r="BTI88" s="112"/>
      <c r="BTJ88" s="112"/>
      <c r="BTK88" s="112"/>
      <c r="BTL88" s="112"/>
      <c r="BTM88" s="112"/>
      <c r="BTN88" s="112"/>
      <c r="BTO88" s="112"/>
      <c r="BTP88" s="112"/>
      <c r="BTQ88" s="112"/>
      <c r="BTR88" s="112"/>
      <c r="BTS88" s="112"/>
      <c r="BTT88" s="112"/>
      <c r="BTU88" s="112"/>
      <c r="BTV88" s="112"/>
      <c r="BTW88" s="112"/>
      <c r="BTX88" s="112"/>
      <c r="BTY88" s="112"/>
      <c r="BTZ88" s="112"/>
      <c r="BUA88" s="112"/>
      <c r="BUB88" s="112"/>
      <c r="BUC88" s="112"/>
      <c r="BUD88" s="112"/>
      <c r="BUE88" s="112"/>
      <c r="BUF88" s="112"/>
      <c r="BUG88" s="112"/>
      <c r="BUH88" s="112"/>
      <c r="BUI88" s="112"/>
      <c r="BUJ88" s="112"/>
      <c r="BUK88" s="112"/>
      <c r="BUL88" s="112"/>
      <c r="BUM88" s="112"/>
      <c r="BUN88" s="112"/>
      <c r="BUO88" s="112"/>
      <c r="BUP88" s="112"/>
      <c r="BUQ88" s="112"/>
      <c r="BUR88" s="112"/>
      <c r="BUS88" s="112"/>
      <c r="BUT88" s="112"/>
      <c r="BUU88" s="112"/>
      <c r="BUV88" s="112"/>
      <c r="BUW88" s="112"/>
      <c r="BUX88" s="112"/>
      <c r="BUY88" s="112"/>
      <c r="BUZ88" s="112"/>
      <c r="BVA88" s="112"/>
      <c r="BVB88" s="112"/>
      <c r="BVC88" s="112"/>
      <c r="BVD88" s="112"/>
      <c r="BVE88" s="112"/>
      <c r="BVF88" s="112"/>
      <c r="BVG88" s="112"/>
      <c r="BVH88" s="112"/>
      <c r="BVI88" s="112"/>
      <c r="BVJ88" s="112"/>
      <c r="BVK88" s="112"/>
      <c r="BVL88" s="112"/>
      <c r="BVM88" s="112"/>
      <c r="BVN88" s="112"/>
      <c r="BVO88" s="112"/>
      <c r="BVP88" s="112"/>
      <c r="BVQ88" s="112"/>
      <c r="BVR88" s="112"/>
      <c r="BVS88" s="112"/>
      <c r="BVT88" s="112"/>
      <c r="BVU88" s="112"/>
      <c r="BVV88" s="112"/>
      <c r="BVW88" s="112"/>
      <c r="BVX88" s="112"/>
      <c r="BVY88" s="112"/>
      <c r="BVZ88" s="112"/>
      <c r="BWA88" s="112"/>
      <c r="BWB88" s="112"/>
      <c r="BWC88" s="112"/>
      <c r="BWD88" s="112"/>
      <c r="BWE88" s="112"/>
      <c r="BWF88" s="112"/>
      <c r="BWG88" s="112"/>
      <c r="BWH88" s="112"/>
      <c r="BWI88" s="112"/>
      <c r="BWJ88" s="112"/>
      <c r="BWK88" s="112"/>
      <c r="BWL88" s="112"/>
      <c r="BWM88" s="112"/>
      <c r="BWN88" s="112"/>
      <c r="BWO88" s="112"/>
      <c r="BWP88" s="112"/>
      <c r="BWQ88" s="112"/>
      <c r="BWR88" s="112"/>
      <c r="BWS88" s="112"/>
      <c r="BWT88" s="112"/>
      <c r="BWU88" s="112"/>
      <c r="BWV88" s="112"/>
      <c r="BWW88" s="112"/>
      <c r="BWX88" s="112"/>
      <c r="BWY88" s="112"/>
      <c r="BWZ88" s="112"/>
      <c r="BXA88" s="112"/>
      <c r="BXB88" s="112"/>
      <c r="BXC88" s="112"/>
      <c r="BXD88" s="112"/>
      <c r="BXE88" s="112"/>
      <c r="BXF88" s="112"/>
      <c r="BXG88" s="112"/>
      <c r="BXH88" s="112"/>
      <c r="BXI88" s="112"/>
      <c r="BXJ88" s="112"/>
      <c r="BXK88" s="112"/>
      <c r="BXL88" s="112"/>
      <c r="BXM88" s="112"/>
      <c r="BXN88" s="112"/>
      <c r="BXO88" s="112"/>
      <c r="BXP88" s="112"/>
      <c r="BXQ88" s="112"/>
      <c r="BXR88" s="112"/>
      <c r="BXS88" s="112"/>
      <c r="BXT88" s="112"/>
      <c r="BXU88" s="112"/>
      <c r="BXV88" s="112"/>
      <c r="BXW88" s="112"/>
      <c r="BXX88" s="112"/>
      <c r="BXY88" s="112"/>
      <c r="BXZ88" s="112"/>
      <c r="BYA88" s="112"/>
      <c r="BYB88" s="112"/>
      <c r="BYC88" s="112"/>
      <c r="BYD88" s="112"/>
      <c r="BYE88" s="112"/>
      <c r="BYF88" s="112"/>
      <c r="BYG88" s="112"/>
      <c r="BYH88" s="112"/>
      <c r="BYI88" s="112"/>
      <c r="BYJ88" s="112"/>
      <c r="BYK88" s="112"/>
      <c r="BYL88" s="112"/>
      <c r="BYM88" s="112"/>
      <c r="BYN88" s="112"/>
      <c r="BYO88" s="112"/>
      <c r="BYP88" s="112"/>
      <c r="BYQ88" s="112"/>
      <c r="BYR88" s="112"/>
      <c r="BYS88" s="112"/>
      <c r="BYT88" s="112"/>
      <c r="BYU88" s="112"/>
      <c r="BYV88" s="112"/>
      <c r="BYW88" s="112"/>
      <c r="BYX88" s="112"/>
      <c r="BYY88" s="112"/>
      <c r="BYZ88" s="112"/>
      <c r="BZA88" s="112"/>
      <c r="BZB88" s="112"/>
      <c r="BZC88" s="112"/>
      <c r="BZD88" s="112"/>
      <c r="BZE88" s="112"/>
      <c r="BZF88" s="112"/>
      <c r="BZG88" s="112"/>
      <c r="BZH88" s="112"/>
      <c r="BZI88" s="112"/>
      <c r="BZJ88" s="112"/>
      <c r="BZK88" s="112"/>
      <c r="BZL88" s="112"/>
      <c r="BZM88" s="112"/>
      <c r="BZN88" s="112"/>
      <c r="BZO88" s="112"/>
      <c r="BZP88" s="112"/>
      <c r="BZQ88" s="112"/>
      <c r="BZR88" s="112"/>
      <c r="BZS88" s="112"/>
      <c r="BZT88" s="112"/>
      <c r="BZU88" s="112"/>
      <c r="BZV88" s="112"/>
      <c r="BZW88" s="112"/>
      <c r="BZX88" s="112"/>
      <c r="BZY88" s="112"/>
      <c r="BZZ88" s="112"/>
      <c r="CAA88" s="112"/>
      <c r="CAB88" s="112"/>
      <c r="CAC88" s="112"/>
      <c r="CAD88" s="112"/>
      <c r="CAE88" s="112"/>
      <c r="CAF88" s="112"/>
      <c r="CAG88" s="112"/>
      <c r="CAH88" s="112"/>
      <c r="CAI88" s="112"/>
      <c r="CAJ88" s="112"/>
      <c r="CAK88" s="112"/>
      <c r="CAL88" s="112"/>
      <c r="CAM88" s="112"/>
      <c r="CAN88" s="112"/>
      <c r="CAO88" s="112"/>
      <c r="CAP88" s="112"/>
      <c r="CAQ88" s="112"/>
      <c r="CAR88" s="112"/>
      <c r="CAS88" s="112"/>
      <c r="CAT88" s="112"/>
      <c r="CAU88" s="112"/>
      <c r="CAV88" s="112"/>
      <c r="CAW88" s="112"/>
      <c r="CAX88" s="112"/>
      <c r="CAY88" s="112"/>
      <c r="CAZ88" s="112"/>
      <c r="CBA88" s="112"/>
      <c r="CBB88" s="112"/>
      <c r="CBC88" s="112"/>
      <c r="CBD88" s="112"/>
      <c r="CBE88" s="112"/>
      <c r="CBF88" s="112"/>
      <c r="CBG88" s="112"/>
      <c r="CBH88" s="112"/>
      <c r="CBI88" s="112"/>
      <c r="CBJ88" s="112"/>
      <c r="CBK88" s="112"/>
      <c r="CBL88" s="112"/>
      <c r="CBM88" s="112"/>
      <c r="CBN88" s="112"/>
      <c r="CBO88" s="112"/>
      <c r="CBP88" s="112"/>
      <c r="CBQ88" s="112"/>
      <c r="CBR88" s="112"/>
      <c r="CBS88" s="112"/>
      <c r="CBT88" s="112"/>
      <c r="CBU88" s="112"/>
      <c r="CBV88" s="112"/>
      <c r="CBW88" s="112"/>
      <c r="CBX88" s="112"/>
      <c r="CBY88" s="112"/>
      <c r="CBZ88" s="112"/>
      <c r="CCA88" s="112"/>
      <c r="CCB88" s="112"/>
      <c r="CCC88" s="112"/>
      <c r="CCD88" s="112"/>
      <c r="CCE88" s="112"/>
      <c r="CCF88" s="112"/>
      <c r="CCG88" s="112"/>
      <c r="CCH88" s="112"/>
      <c r="CCI88" s="112"/>
      <c r="CCJ88" s="112"/>
      <c r="CCK88" s="112"/>
      <c r="CCL88" s="112"/>
      <c r="CCM88" s="112"/>
      <c r="CCN88" s="112"/>
      <c r="CCO88" s="112"/>
      <c r="CCP88" s="112"/>
      <c r="CCQ88" s="112"/>
      <c r="CCR88" s="112"/>
      <c r="CCS88" s="112"/>
      <c r="CCT88" s="112"/>
      <c r="CCU88" s="112"/>
      <c r="CCV88" s="112"/>
      <c r="CCW88" s="112"/>
      <c r="CCX88" s="112"/>
      <c r="CCY88" s="112"/>
      <c r="CCZ88" s="112"/>
      <c r="CDA88" s="112"/>
      <c r="CDB88" s="112"/>
      <c r="CDC88" s="112"/>
      <c r="CDD88" s="112"/>
      <c r="CDE88" s="112"/>
      <c r="CDF88" s="112"/>
      <c r="CDG88" s="112"/>
      <c r="CDH88" s="112"/>
      <c r="CDI88" s="112"/>
      <c r="CDJ88" s="112"/>
      <c r="CDK88" s="112"/>
      <c r="CDL88" s="112"/>
      <c r="CDM88" s="112"/>
      <c r="CDN88" s="112"/>
      <c r="CDO88" s="112"/>
      <c r="CDP88" s="112"/>
      <c r="CDQ88" s="112"/>
      <c r="CDR88" s="112"/>
      <c r="CDS88" s="112"/>
      <c r="CDT88" s="112"/>
      <c r="CDU88" s="112"/>
      <c r="CDV88" s="112"/>
      <c r="CDW88" s="112"/>
      <c r="CDX88" s="112"/>
      <c r="CDY88" s="112"/>
      <c r="CDZ88" s="112"/>
      <c r="CEA88" s="112"/>
      <c r="CEB88" s="112"/>
      <c r="CEC88" s="112"/>
      <c r="CED88" s="112"/>
      <c r="CEE88" s="112"/>
      <c r="CEF88" s="112"/>
      <c r="CEG88" s="112"/>
      <c r="CEH88" s="112"/>
      <c r="CEI88" s="112"/>
      <c r="CEJ88" s="112"/>
      <c r="CEK88" s="112"/>
      <c r="CEL88" s="112"/>
      <c r="CEM88" s="112"/>
      <c r="CEN88" s="112"/>
      <c r="CEO88" s="112"/>
      <c r="CEP88" s="112"/>
      <c r="CEQ88" s="112"/>
      <c r="CER88" s="112"/>
      <c r="CES88" s="112"/>
      <c r="CET88" s="112"/>
      <c r="CEU88" s="112"/>
      <c r="CEV88" s="112"/>
      <c r="CEW88" s="112"/>
      <c r="CEX88" s="112"/>
      <c r="CEY88" s="112"/>
      <c r="CEZ88" s="112"/>
      <c r="CFA88" s="112"/>
      <c r="CFB88" s="112"/>
      <c r="CFC88" s="112"/>
      <c r="CFD88" s="112"/>
      <c r="CFE88" s="112"/>
      <c r="CFF88" s="112"/>
      <c r="CFG88" s="112"/>
      <c r="CFH88" s="112"/>
      <c r="CFI88" s="112"/>
      <c r="CFJ88" s="112"/>
      <c r="CFK88" s="112"/>
      <c r="CFL88" s="112"/>
      <c r="CFM88" s="112"/>
      <c r="CFN88" s="112"/>
      <c r="CFO88" s="112"/>
      <c r="CFP88" s="112"/>
      <c r="CFQ88" s="112"/>
      <c r="CFR88" s="112"/>
      <c r="CFS88" s="112"/>
      <c r="CFT88" s="112"/>
      <c r="CFU88" s="112"/>
      <c r="CFV88" s="112"/>
      <c r="CFW88" s="112"/>
      <c r="CFX88" s="112"/>
      <c r="CFY88" s="112"/>
      <c r="CFZ88" s="112"/>
      <c r="CGA88" s="112"/>
      <c r="CGB88" s="112"/>
      <c r="CGC88" s="112"/>
      <c r="CGD88" s="112"/>
      <c r="CGE88" s="112"/>
      <c r="CGF88" s="112"/>
      <c r="CGG88" s="112"/>
      <c r="CGH88" s="112"/>
      <c r="CGI88" s="112"/>
      <c r="CGJ88" s="112"/>
      <c r="CGK88" s="112"/>
      <c r="CGL88" s="112"/>
      <c r="CGM88" s="112"/>
      <c r="CGN88" s="112"/>
      <c r="CGO88" s="112"/>
      <c r="CGP88" s="112"/>
      <c r="CGQ88" s="112"/>
      <c r="CGR88" s="112"/>
      <c r="CGS88" s="112"/>
      <c r="CGT88" s="112"/>
      <c r="CGU88" s="112"/>
      <c r="CGV88" s="112"/>
      <c r="CGW88" s="112"/>
      <c r="CGX88" s="112"/>
      <c r="CGY88" s="112"/>
      <c r="CGZ88" s="112"/>
      <c r="CHA88" s="112"/>
      <c r="CHB88" s="112"/>
      <c r="CHC88" s="112"/>
      <c r="CHD88" s="112"/>
      <c r="CHE88" s="112"/>
      <c r="CHF88" s="112"/>
      <c r="CHG88" s="112"/>
      <c r="CHH88" s="112"/>
      <c r="CHI88" s="112"/>
      <c r="CHJ88" s="112"/>
      <c r="CHK88" s="112"/>
      <c r="CHL88" s="112"/>
      <c r="CHM88" s="112"/>
      <c r="CHN88" s="112"/>
      <c r="CHO88" s="112"/>
      <c r="CHP88" s="112"/>
      <c r="CHQ88" s="112"/>
      <c r="CHR88" s="112"/>
      <c r="CHS88" s="112"/>
      <c r="CHT88" s="112"/>
      <c r="CHU88" s="112"/>
      <c r="CHV88" s="112"/>
      <c r="CHW88" s="112"/>
      <c r="CHX88" s="112"/>
      <c r="CHY88" s="112"/>
      <c r="CHZ88" s="112"/>
      <c r="CIA88" s="112"/>
      <c r="CIB88" s="112"/>
      <c r="CIC88" s="112"/>
      <c r="CID88" s="112"/>
      <c r="CIE88" s="112"/>
      <c r="CIF88" s="112"/>
      <c r="CIG88" s="112"/>
      <c r="CIH88" s="112"/>
      <c r="CII88" s="112"/>
      <c r="CIJ88" s="112"/>
      <c r="CIK88" s="112"/>
      <c r="CIL88" s="112"/>
      <c r="CIM88" s="112"/>
      <c r="CIN88" s="112"/>
      <c r="CIO88" s="112"/>
      <c r="CIP88" s="112"/>
      <c r="CIQ88" s="112"/>
      <c r="CIR88" s="112"/>
      <c r="CIS88" s="112"/>
      <c r="CIT88" s="112"/>
      <c r="CIU88" s="112"/>
      <c r="CIV88" s="112"/>
      <c r="CIW88" s="112"/>
      <c r="CIX88" s="112"/>
      <c r="CIY88" s="112"/>
      <c r="CIZ88" s="112"/>
      <c r="CJA88" s="112"/>
      <c r="CJB88" s="112"/>
      <c r="CJC88" s="112"/>
      <c r="CJD88" s="112"/>
      <c r="CJE88" s="112"/>
      <c r="CJF88" s="112"/>
      <c r="CJG88" s="112"/>
      <c r="CJH88" s="112"/>
      <c r="CJI88" s="112"/>
      <c r="CJJ88" s="112"/>
      <c r="CJK88" s="112"/>
      <c r="CJL88" s="112"/>
      <c r="CJM88" s="112"/>
      <c r="CJN88" s="112"/>
      <c r="CJO88" s="112"/>
      <c r="CJP88" s="112"/>
      <c r="CJQ88" s="112"/>
      <c r="CJR88" s="112"/>
      <c r="CJS88" s="112"/>
      <c r="CJT88" s="112"/>
      <c r="CJU88" s="112"/>
      <c r="CJV88" s="112"/>
      <c r="CJW88" s="112"/>
      <c r="CJX88" s="112"/>
      <c r="CJY88" s="112"/>
      <c r="CJZ88" s="112"/>
      <c r="CKA88" s="112"/>
      <c r="CKB88" s="112"/>
      <c r="CKC88" s="112"/>
      <c r="CKD88" s="112"/>
      <c r="CKE88" s="112"/>
      <c r="CKF88" s="112"/>
      <c r="CKG88" s="112"/>
      <c r="CKH88" s="112"/>
      <c r="CKI88" s="112"/>
      <c r="CKJ88" s="112"/>
      <c r="CKK88" s="112"/>
      <c r="CKL88" s="112"/>
      <c r="CKM88" s="112"/>
      <c r="CKN88" s="112"/>
      <c r="CKO88" s="112"/>
      <c r="CKP88" s="112"/>
      <c r="CKQ88" s="112"/>
      <c r="CKR88" s="112"/>
      <c r="CKS88" s="112"/>
      <c r="CKT88" s="112"/>
      <c r="CKU88" s="112"/>
      <c r="CKV88" s="112"/>
      <c r="CKW88" s="112"/>
      <c r="CKX88" s="112"/>
      <c r="CKY88" s="112"/>
      <c r="CKZ88" s="112"/>
      <c r="CLA88" s="112"/>
      <c r="CLB88" s="112"/>
      <c r="CLC88" s="112"/>
      <c r="CLD88" s="112"/>
      <c r="CLE88" s="112"/>
      <c r="CLF88" s="112"/>
      <c r="CLG88" s="112"/>
      <c r="CLH88" s="112"/>
      <c r="CLI88" s="112"/>
      <c r="CLJ88" s="112"/>
      <c r="CLK88" s="112"/>
      <c r="CLL88" s="112"/>
      <c r="CLM88" s="112"/>
      <c r="CLN88" s="112"/>
      <c r="CLO88" s="112"/>
      <c r="CLP88" s="112"/>
      <c r="CLQ88" s="112"/>
      <c r="CLR88" s="112"/>
      <c r="CLS88" s="112"/>
      <c r="CLT88" s="112"/>
      <c r="CLU88" s="112"/>
      <c r="CLV88" s="112"/>
      <c r="CLW88" s="112"/>
      <c r="CLX88" s="112"/>
      <c r="CLY88" s="112"/>
      <c r="CLZ88" s="112"/>
      <c r="CMA88" s="112"/>
      <c r="CMB88" s="112"/>
      <c r="CMC88" s="112"/>
      <c r="CMD88" s="112"/>
      <c r="CME88" s="112"/>
      <c r="CMF88" s="112"/>
      <c r="CMG88" s="112"/>
      <c r="CMH88" s="112"/>
      <c r="CMI88" s="112"/>
      <c r="CMJ88" s="112"/>
      <c r="CMK88" s="112"/>
      <c r="CML88" s="112"/>
      <c r="CMM88" s="112"/>
      <c r="CMN88" s="112"/>
      <c r="CMO88" s="112"/>
      <c r="CMP88" s="112"/>
      <c r="CMQ88" s="112"/>
      <c r="CMR88" s="112"/>
      <c r="CMS88" s="112"/>
      <c r="CMT88" s="112"/>
      <c r="CMU88" s="112"/>
      <c r="CMV88" s="112"/>
      <c r="CMW88" s="112"/>
      <c r="CMX88" s="112"/>
      <c r="CMY88" s="112"/>
      <c r="CMZ88" s="112"/>
      <c r="CNA88" s="112"/>
      <c r="CNB88" s="112"/>
      <c r="CNC88" s="112"/>
      <c r="CND88" s="112"/>
      <c r="CNE88" s="112"/>
      <c r="CNF88" s="112"/>
      <c r="CNG88" s="112"/>
      <c r="CNH88" s="112"/>
      <c r="CNI88" s="112"/>
      <c r="CNJ88" s="112"/>
      <c r="CNK88" s="112"/>
      <c r="CNL88" s="112"/>
      <c r="CNM88" s="112"/>
      <c r="CNN88" s="112"/>
      <c r="CNO88" s="112"/>
      <c r="CNP88" s="112"/>
      <c r="CNQ88" s="112"/>
      <c r="CNR88" s="112"/>
      <c r="CNS88" s="112"/>
      <c r="CNT88" s="112"/>
      <c r="CNU88" s="112"/>
      <c r="CNV88" s="112"/>
      <c r="CNW88" s="112"/>
      <c r="CNX88" s="112"/>
      <c r="CNY88" s="112"/>
      <c r="CNZ88" s="112"/>
      <c r="COA88" s="112"/>
      <c r="COB88" s="112"/>
      <c r="COC88" s="112"/>
      <c r="COD88" s="112"/>
      <c r="COE88" s="112"/>
      <c r="COF88" s="112"/>
      <c r="COG88" s="112"/>
      <c r="COH88" s="112"/>
      <c r="COI88" s="112"/>
      <c r="COJ88" s="112"/>
      <c r="COK88" s="112"/>
      <c r="COL88" s="112"/>
      <c r="COM88" s="112"/>
      <c r="CON88" s="112"/>
      <c r="COO88" s="112"/>
      <c r="COP88" s="112"/>
      <c r="COQ88" s="112"/>
      <c r="COR88" s="112"/>
      <c r="COS88" s="112"/>
      <c r="COT88" s="112"/>
      <c r="COU88" s="112"/>
      <c r="COV88" s="112"/>
      <c r="COW88" s="112"/>
      <c r="COX88" s="112"/>
      <c r="COY88" s="112"/>
      <c r="COZ88" s="112"/>
      <c r="CPA88" s="112"/>
      <c r="CPB88" s="112"/>
      <c r="CPC88" s="112"/>
      <c r="CPD88" s="112"/>
      <c r="CPE88" s="112"/>
      <c r="CPF88" s="112"/>
      <c r="CPG88" s="112"/>
      <c r="CPH88" s="112"/>
      <c r="CPI88" s="112"/>
      <c r="CPJ88" s="112"/>
      <c r="CPK88" s="112"/>
      <c r="CPL88" s="112"/>
      <c r="CPM88" s="112"/>
      <c r="CPN88" s="112"/>
      <c r="CPO88" s="112"/>
      <c r="CPP88" s="112"/>
      <c r="CPQ88" s="112"/>
      <c r="CPR88" s="112"/>
      <c r="CPS88" s="112"/>
      <c r="CPT88" s="112"/>
      <c r="CPU88" s="112"/>
      <c r="CPV88" s="112"/>
      <c r="CPW88" s="112"/>
      <c r="CPX88" s="112"/>
      <c r="CPY88" s="112"/>
      <c r="CPZ88" s="112"/>
      <c r="CQA88" s="112"/>
      <c r="CQB88" s="112"/>
      <c r="CQC88" s="112"/>
      <c r="CQD88" s="112"/>
      <c r="CQE88" s="112"/>
      <c r="CQF88" s="112"/>
      <c r="CQG88" s="112"/>
      <c r="CQH88" s="112"/>
      <c r="CQI88" s="112"/>
      <c r="CQJ88" s="112"/>
      <c r="CQK88" s="112"/>
      <c r="CQL88" s="112"/>
      <c r="CQM88" s="112"/>
      <c r="CQN88" s="112"/>
      <c r="CQO88" s="112"/>
      <c r="CQP88" s="112"/>
      <c r="CQQ88" s="112"/>
      <c r="CQR88" s="112"/>
      <c r="CQS88" s="112"/>
      <c r="CQT88" s="112"/>
      <c r="CQU88" s="112"/>
      <c r="CQV88" s="112"/>
      <c r="CQW88" s="112"/>
      <c r="CQX88" s="112"/>
      <c r="CQY88" s="112"/>
      <c r="CQZ88" s="112"/>
      <c r="CRA88" s="112"/>
      <c r="CRB88" s="112"/>
      <c r="CRC88" s="112"/>
      <c r="CRD88" s="112"/>
      <c r="CRE88" s="112"/>
      <c r="CRF88" s="112"/>
      <c r="CRG88" s="112"/>
      <c r="CRH88" s="112"/>
      <c r="CRI88" s="112"/>
      <c r="CRJ88" s="112"/>
      <c r="CRK88" s="112"/>
      <c r="CRL88" s="112"/>
      <c r="CRM88" s="112"/>
      <c r="CRN88" s="112"/>
      <c r="CRO88" s="112"/>
      <c r="CRP88" s="112"/>
      <c r="CRQ88" s="112"/>
      <c r="CRR88" s="112"/>
      <c r="CRS88" s="112"/>
      <c r="CRT88" s="112"/>
      <c r="CRU88" s="112"/>
      <c r="CRV88" s="112"/>
      <c r="CRW88" s="112"/>
      <c r="CRX88" s="112"/>
      <c r="CRY88" s="112"/>
      <c r="CRZ88" s="112"/>
      <c r="CSA88" s="112"/>
      <c r="CSB88" s="112"/>
      <c r="CSC88" s="112"/>
      <c r="CSD88" s="112"/>
      <c r="CSE88" s="112"/>
      <c r="CSF88" s="112"/>
      <c r="CSG88" s="112"/>
      <c r="CSH88" s="112"/>
      <c r="CSI88" s="112"/>
      <c r="CSJ88" s="112"/>
      <c r="CSK88" s="112"/>
      <c r="CSL88" s="112"/>
      <c r="CSM88" s="112"/>
      <c r="CSN88" s="112"/>
      <c r="CSO88" s="112"/>
      <c r="CSP88" s="112"/>
      <c r="CSQ88" s="112"/>
      <c r="CSR88" s="112"/>
      <c r="CSS88" s="112"/>
      <c r="CST88" s="112"/>
      <c r="CSU88" s="112"/>
      <c r="CSV88" s="112"/>
      <c r="CSW88" s="112"/>
      <c r="CSX88" s="112"/>
      <c r="CSY88" s="112"/>
      <c r="CSZ88" s="112"/>
      <c r="CTA88" s="112"/>
      <c r="CTB88" s="112"/>
      <c r="CTC88" s="112"/>
      <c r="CTD88" s="112"/>
      <c r="CTE88" s="112"/>
      <c r="CTF88" s="112"/>
      <c r="CTG88" s="112"/>
      <c r="CTH88" s="112"/>
      <c r="CTI88" s="112"/>
      <c r="CTJ88" s="112"/>
      <c r="CTK88" s="112"/>
      <c r="CTL88" s="112"/>
      <c r="CTM88" s="112"/>
      <c r="CTN88" s="112"/>
      <c r="CTO88" s="112"/>
      <c r="CTP88" s="112"/>
      <c r="CTQ88" s="112"/>
      <c r="CTR88" s="112"/>
      <c r="CTS88" s="112"/>
      <c r="CTT88" s="112"/>
      <c r="CTU88" s="112"/>
      <c r="CTV88" s="112"/>
      <c r="CTW88" s="112"/>
      <c r="CTX88" s="112"/>
      <c r="CTY88" s="112"/>
      <c r="CTZ88" s="112"/>
      <c r="CUA88" s="112"/>
      <c r="CUB88" s="112"/>
      <c r="CUC88" s="112"/>
      <c r="CUD88" s="112"/>
      <c r="CUE88" s="112"/>
      <c r="CUF88" s="112"/>
      <c r="CUG88" s="112"/>
      <c r="CUH88" s="112"/>
      <c r="CUI88" s="112"/>
      <c r="CUJ88" s="112"/>
      <c r="CUK88" s="112"/>
      <c r="CUL88" s="112"/>
      <c r="CUM88" s="112"/>
      <c r="CUN88" s="112"/>
      <c r="CUO88" s="112"/>
      <c r="CUP88" s="112"/>
      <c r="CUQ88" s="112"/>
      <c r="CUR88" s="112"/>
      <c r="CUS88" s="112"/>
      <c r="CUT88" s="112"/>
      <c r="CUU88" s="112"/>
      <c r="CUV88" s="112"/>
      <c r="CUW88" s="112"/>
      <c r="CUX88" s="112"/>
      <c r="CUY88" s="112"/>
      <c r="CUZ88" s="112"/>
      <c r="CVA88" s="112"/>
      <c r="CVB88" s="112"/>
      <c r="CVC88" s="112"/>
      <c r="CVD88" s="112"/>
      <c r="CVE88" s="112"/>
      <c r="CVF88" s="112"/>
      <c r="CVG88" s="112"/>
      <c r="CVH88" s="112"/>
      <c r="CVI88" s="112"/>
      <c r="CVJ88" s="112"/>
      <c r="CVK88" s="112"/>
      <c r="CVL88" s="112"/>
      <c r="CVM88" s="112"/>
      <c r="CVN88" s="112"/>
      <c r="CVO88" s="112"/>
      <c r="CVP88" s="112"/>
      <c r="CVQ88" s="112"/>
      <c r="CVR88" s="112"/>
      <c r="CVS88" s="112"/>
      <c r="CVT88" s="112"/>
      <c r="CVU88" s="112"/>
      <c r="CVV88" s="112"/>
      <c r="CVW88" s="112"/>
      <c r="CVX88" s="112"/>
      <c r="CVY88" s="112"/>
      <c r="CVZ88" s="112"/>
      <c r="CWA88" s="112"/>
      <c r="CWB88" s="112"/>
      <c r="CWC88" s="112"/>
      <c r="CWD88" s="112"/>
      <c r="CWE88" s="112"/>
      <c r="CWF88" s="112"/>
      <c r="CWG88" s="112"/>
      <c r="CWH88" s="112"/>
      <c r="CWI88" s="112"/>
      <c r="CWJ88" s="112"/>
      <c r="CWK88" s="112"/>
      <c r="CWL88" s="112"/>
      <c r="CWM88" s="112"/>
      <c r="CWN88" s="112"/>
      <c r="CWO88" s="112"/>
      <c r="CWP88" s="112"/>
      <c r="CWQ88" s="112"/>
      <c r="CWR88" s="112"/>
      <c r="CWS88" s="112"/>
      <c r="CWT88" s="112"/>
      <c r="CWU88" s="112"/>
      <c r="CWV88" s="112"/>
      <c r="CWW88" s="112"/>
      <c r="CWX88" s="112"/>
      <c r="CWY88" s="112"/>
      <c r="CWZ88" s="112"/>
      <c r="CXA88" s="112"/>
      <c r="CXB88" s="112"/>
      <c r="CXC88" s="112"/>
      <c r="CXD88" s="112"/>
      <c r="CXE88" s="112"/>
      <c r="CXF88" s="112"/>
      <c r="CXG88" s="112"/>
      <c r="CXH88" s="112"/>
      <c r="CXI88" s="112"/>
      <c r="CXJ88" s="112"/>
      <c r="CXK88" s="112"/>
      <c r="CXL88" s="112"/>
      <c r="CXM88" s="112"/>
      <c r="CXN88" s="112"/>
      <c r="CXO88" s="112"/>
      <c r="CXP88" s="112"/>
      <c r="CXQ88" s="112"/>
      <c r="CXR88" s="112"/>
      <c r="CXS88" s="112"/>
      <c r="CXT88" s="112"/>
      <c r="CXU88" s="112"/>
      <c r="CXV88" s="112"/>
      <c r="CXW88" s="112"/>
      <c r="CXX88" s="112"/>
      <c r="CXY88" s="112"/>
      <c r="CXZ88" s="112"/>
      <c r="CYA88" s="112"/>
      <c r="CYB88" s="112"/>
      <c r="CYC88" s="112"/>
      <c r="CYD88" s="112"/>
      <c r="CYE88" s="112"/>
      <c r="CYF88" s="112"/>
      <c r="CYG88" s="112"/>
      <c r="CYH88" s="112"/>
      <c r="CYI88" s="112"/>
      <c r="CYJ88" s="112"/>
      <c r="CYK88" s="112"/>
      <c r="CYL88" s="112"/>
      <c r="CYM88" s="112"/>
      <c r="CYN88" s="112"/>
      <c r="CYO88" s="112"/>
      <c r="CYP88" s="112"/>
      <c r="CYQ88" s="112"/>
      <c r="CYR88" s="112"/>
      <c r="CYS88" s="112"/>
      <c r="CYT88" s="112"/>
      <c r="CYU88" s="112"/>
      <c r="CYV88" s="112"/>
      <c r="CYW88" s="112"/>
      <c r="CYX88" s="112"/>
      <c r="CYY88" s="112"/>
      <c r="CYZ88" s="112"/>
      <c r="CZA88" s="112"/>
      <c r="CZB88" s="112"/>
      <c r="CZC88" s="112"/>
      <c r="CZD88" s="112"/>
      <c r="CZE88" s="112"/>
      <c r="CZF88" s="112"/>
      <c r="CZG88" s="112"/>
      <c r="CZH88" s="112"/>
      <c r="CZI88" s="112"/>
      <c r="CZJ88" s="112"/>
      <c r="CZK88" s="112"/>
      <c r="CZL88" s="112"/>
      <c r="CZM88" s="112"/>
      <c r="CZN88" s="112"/>
      <c r="CZO88" s="112"/>
      <c r="CZP88" s="112"/>
      <c r="CZQ88" s="112"/>
      <c r="CZR88" s="112"/>
      <c r="CZS88" s="112"/>
      <c r="CZT88" s="112"/>
      <c r="CZU88" s="112"/>
      <c r="CZV88" s="112"/>
      <c r="CZW88" s="112"/>
      <c r="CZX88" s="112"/>
      <c r="CZY88" s="112"/>
      <c r="CZZ88" s="112"/>
      <c r="DAA88" s="112"/>
      <c r="DAB88" s="112"/>
      <c r="DAC88" s="112"/>
      <c r="DAD88" s="112"/>
      <c r="DAE88" s="112"/>
      <c r="DAF88" s="112"/>
      <c r="DAG88" s="112"/>
      <c r="DAH88" s="112"/>
      <c r="DAI88" s="112"/>
      <c r="DAJ88" s="112"/>
      <c r="DAK88" s="112"/>
      <c r="DAL88" s="112"/>
      <c r="DAM88" s="112"/>
      <c r="DAN88" s="112"/>
      <c r="DAO88" s="112"/>
      <c r="DAP88" s="112"/>
      <c r="DAQ88" s="112"/>
      <c r="DAR88" s="112"/>
      <c r="DAS88" s="112"/>
      <c r="DAT88" s="112"/>
      <c r="DAU88" s="112"/>
      <c r="DAV88" s="112"/>
      <c r="DAW88" s="112"/>
      <c r="DAX88" s="112"/>
      <c r="DAY88" s="112"/>
      <c r="DAZ88" s="112"/>
      <c r="DBA88" s="112"/>
      <c r="DBB88" s="112"/>
      <c r="DBC88" s="112"/>
      <c r="DBD88" s="112"/>
      <c r="DBE88" s="112"/>
      <c r="DBF88" s="112"/>
      <c r="DBG88" s="112"/>
      <c r="DBH88" s="112"/>
      <c r="DBI88" s="112"/>
      <c r="DBJ88" s="112"/>
      <c r="DBK88" s="112"/>
      <c r="DBL88" s="112"/>
      <c r="DBM88" s="112"/>
      <c r="DBN88" s="112"/>
      <c r="DBO88" s="112"/>
      <c r="DBP88" s="112"/>
      <c r="DBQ88" s="112"/>
      <c r="DBR88" s="112"/>
      <c r="DBS88" s="112"/>
      <c r="DBT88" s="112"/>
      <c r="DBU88" s="112"/>
      <c r="DBV88" s="112"/>
      <c r="DBW88" s="112"/>
      <c r="DBX88" s="112"/>
      <c r="DBY88" s="112"/>
      <c r="DBZ88" s="112"/>
      <c r="DCA88" s="112"/>
      <c r="DCB88" s="112"/>
      <c r="DCC88" s="112"/>
      <c r="DCD88" s="112"/>
      <c r="DCE88" s="112"/>
      <c r="DCF88" s="112"/>
      <c r="DCG88" s="112"/>
      <c r="DCH88" s="112"/>
      <c r="DCI88" s="112"/>
      <c r="DCJ88" s="112"/>
      <c r="DCK88" s="112"/>
      <c r="DCL88" s="112"/>
      <c r="DCM88" s="112"/>
      <c r="DCN88" s="112"/>
      <c r="DCO88" s="112"/>
      <c r="DCP88" s="112"/>
      <c r="DCQ88" s="112"/>
      <c r="DCR88" s="112"/>
      <c r="DCS88" s="112"/>
      <c r="DCT88" s="112"/>
      <c r="DCU88" s="112"/>
      <c r="DCV88" s="112"/>
      <c r="DCW88" s="112"/>
      <c r="DCX88" s="112"/>
      <c r="DCY88" s="112"/>
      <c r="DCZ88" s="112"/>
      <c r="DDA88" s="112"/>
      <c r="DDB88" s="112"/>
      <c r="DDC88" s="112"/>
      <c r="DDD88" s="112"/>
      <c r="DDE88" s="112"/>
      <c r="DDF88" s="112"/>
      <c r="DDG88" s="112"/>
      <c r="DDH88" s="112"/>
      <c r="DDI88" s="112"/>
      <c r="DDJ88" s="112"/>
      <c r="DDK88" s="112"/>
      <c r="DDL88" s="112"/>
      <c r="DDM88" s="112"/>
      <c r="DDN88" s="112"/>
      <c r="DDO88" s="112"/>
      <c r="DDP88" s="112"/>
      <c r="DDQ88" s="112"/>
      <c r="DDR88" s="112"/>
      <c r="DDS88" s="112"/>
      <c r="DDT88" s="112"/>
      <c r="DDU88" s="112"/>
      <c r="DDV88" s="112"/>
      <c r="DDW88" s="112"/>
      <c r="DDX88" s="112"/>
      <c r="DDY88" s="112"/>
      <c r="DDZ88" s="112"/>
      <c r="DEA88" s="112"/>
      <c r="DEB88" s="112"/>
      <c r="DEC88" s="112"/>
      <c r="DED88" s="112"/>
      <c r="DEE88" s="112"/>
      <c r="DEF88" s="112"/>
      <c r="DEG88" s="112"/>
      <c r="DEH88" s="112"/>
      <c r="DEI88" s="112"/>
      <c r="DEJ88" s="112"/>
      <c r="DEK88" s="112"/>
      <c r="DEL88" s="112"/>
      <c r="DEM88" s="112"/>
      <c r="DEN88" s="112"/>
      <c r="DEO88" s="112"/>
      <c r="DEP88" s="112"/>
      <c r="DEQ88" s="112"/>
      <c r="DER88" s="112"/>
      <c r="DES88" s="112"/>
      <c r="DET88" s="112"/>
      <c r="DEU88" s="112"/>
      <c r="DEV88" s="112"/>
      <c r="DEW88" s="112"/>
      <c r="DEX88" s="112"/>
      <c r="DEY88" s="112"/>
      <c r="DEZ88" s="112"/>
      <c r="DFA88" s="112"/>
      <c r="DFB88" s="112"/>
      <c r="DFC88" s="112"/>
      <c r="DFD88" s="112"/>
      <c r="DFE88" s="112"/>
      <c r="DFF88" s="112"/>
      <c r="DFG88" s="112"/>
      <c r="DFH88" s="112"/>
      <c r="DFI88" s="112"/>
      <c r="DFJ88" s="112"/>
      <c r="DFK88" s="112"/>
      <c r="DFL88" s="112"/>
      <c r="DFM88" s="112"/>
      <c r="DFN88" s="112"/>
      <c r="DFO88" s="112"/>
      <c r="DFP88" s="112"/>
      <c r="DFQ88" s="112"/>
      <c r="DFR88" s="112"/>
      <c r="DFS88" s="112"/>
      <c r="DFT88" s="112"/>
      <c r="DFU88" s="112"/>
      <c r="DFV88" s="112"/>
      <c r="DFW88" s="112"/>
      <c r="DFX88" s="112"/>
      <c r="DFY88" s="112"/>
      <c r="DFZ88" s="112"/>
      <c r="DGA88" s="112"/>
      <c r="DGB88" s="112"/>
      <c r="DGC88" s="112"/>
      <c r="DGD88" s="112"/>
      <c r="DGE88" s="112"/>
      <c r="DGF88" s="112"/>
      <c r="DGG88" s="112"/>
      <c r="DGH88" s="112"/>
      <c r="DGI88" s="112"/>
      <c r="DGJ88" s="112"/>
      <c r="DGK88" s="112"/>
      <c r="DGL88" s="112"/>
      <c r="DGM88" s="112"/>
      <c r="DGN88" s="112"/>
      <c r="DGO88" s="112"/>
      <c r="DGP88" s="112"/>
      <c r="DGQ88" s="112"/>
      <c r="DGR88" s="112"/>
      <c r="DGS88" s="112"/>
      <c r="DGT88" s="112"/>
      <c r="DGU88" s="112"/>
      <c r="DGV88" s="112"/>
      <c r="DGW88" s="112"/>
      <c r="DGX88" s="112"/>
      <c r="DGY88" s="112"/>
      <c r="DGZ88" s="112"/>
      <c r="DHA88" s="112"/>
      <c r="DHB88" s="112"/>
      <c r="DHC88" s="112"/>
      <c r="DHD88" s="112"/>
      <c r="DHE88" s="112"/>
      <c r="DHF88" s="112"/>
      <c r="DHG88" s="112"/>
      <c r="DHH88" s="112"/>
      <c r="DHI88" s="112"/>
      <c r="DHJ88" s="112"/>
      <c r="DHK88" s="112"/>
      <c r="DHL88" s="112"/>
      <c r="DHM88" s="112"/>
      <c r="DHN88" s="112"/>
      <c r="DHO88" s="112"/>
      <c r="DHP88" s="112"/>
      <c r="DHQ88" s="112"/>
      <c r="DHR88" s="112"/>
      <c r="DHS88" s="112"/>
      <c r="DHT88" s="112"/>
      <c r="DHU88" s="112"/>
      <c r="DHV88" s="112"/>
      <c r="DHW88" s="112"/>
      <c r="DHX88" s="112"/>
      <c r="DHY88" s="112"/>
      <c r="DHZ88" s="112"/>
      <c r="DIA88" s="112"/>
      <c r="DIB88" s="112"/>
      <c r="DIC88" s="112"/>
      <c r="DID88" s="112"/>
      <c r="DIE88" s="112"/>
      <c r="DIF88" s="112"/>
      <c r="DIG88" s="112"/>
      <c r="DIH88" s="112"/>
      <c r="DII88" s="112"/>
      <c r="DIJ88" s="112"/>
      <c r="DIK88" s="112"/>
      <c r="DIL88" s="112"/>
      <c r="DIM88" s="112"/>
      <c r="DIN88" s="112"/>
      <c r="DIO88" s="112"/>
      <c r="DIP88" s="112"/>
      <c r="DIQ88" s="112"/>
      <c r="DIR88" s="112"/>
      <c r="DIS88" s="112"/>
      <c r="DIT88" s="112"/>
      <c r="DIU88" s="112"/>
      <c r="DIV88" s="112"/>
      <c r="DIW88" s="112"/>
      <c r="DIX88" s="112"/>
      <c r="DIY88" s="112"/>
      <c r="DIZ88" s="112"/>
      <c r="DJA88" s="112"/>
      <c r="DJB88" s="112"/>
      <c r="DJC88" s="112"/>
      <c r="DJD88" s="112"/>
      <c r="DJE88" s="112"/>
      <c r="DJF88" s="112"/>
      <c r="DJG88" s="112"/>
      <c r="DJH88" s="112"/>
      <c r="DJI88" s="112"/>
      <c r="DJJ88" s="112"/>
      <c r="DJK88" s="112"/>
      <c r="DJL88" s="112"/>
      <c r="DJM88" s="112"/>
      <c r="DJN88" s="112"/>
      <c r="DJO88" s="112"/>
      <c r="DJP88" s="112"/>
      <c r="DJQ88" s="112"/>
      <c r="DJR88" s="112"/>
      <c r="DJS88" s="112"/>
      <c r="DJT88" s="112"/>
      <c r="DJU88" s="112"/>
      <c r="DJV88" s="112"/>
      <c r="DJW88" s="112"/>
      <c r="DJX88" s="112"/>
      <c r="DJY88" s="112"/>
      <c r="DJZ88" s="112"/>
      <c r="DKA88" s="112"/>
      <c r="DKB88" s="112"/>
      <c r="DKC88" s="112"/>
      <c r="DKD88" s="112"/>
      <c r="DKE88" s="112"/>
      <c r="DKF88" s="112"/>
      <c r="DKG88" s="112"/>
      <c r="DKH88" s="112"/>
      <c r="DKI88" s="112"/>
      <c r="DKJ88" s="112"/>
      <c r="DKK88" s="112"/>
      <c r="DKL88" s="112"/>
      <c r="DKM88" s="112"/>
      <c r="DKN88" s="112"/>
      <c r="DKO88" s="112"/>
      <c r="DKP88" s="112"/>
      <c r="DKQ88" s="112"/>
      <c r="DKR88" s="112"/>
      <c r="DKS88" s="112"/>
      <c r="DKT88" s="112"/>
      <c r="DKU88" s="112"/>
      <c r="DKV88" s="112"/>
      <c r="DKW88" s="112"/>
      <c r="DKX88" s="112"/>
      <c r="DKY88" s="112"/>
      <c r="DKZ88" s="112"/>
      <c r="DLA88" s="112"/>
      <c r="DLB88" s="112"/>
      <c r="DLC88" s="112"/>
      <c r="DLD88" s="112"/>
      <c r="DLE88" s="112"/>
      <c r="DLF88" s="112"/>
      <c r="DLG88" s="112"/>
      <c r="DLH88" s="112"/>
      <c r="DLI88" s="112"/>
      <c r="DLJ88" s="112"/>
      <c r="DLK88" s="112"/>
      <c r="DLL88" s="112"/>
      <c r="DLM88" s="112"/>
      <c r="DLN88" s="112"/>
      <c r="DLO88" s="112"/>
      <c r="DLP88" s="112"/>
      <c r="DLQ88" s="112"/>
      <c r="DLR88" s="112"/>
      <c r="DLS88" s="112"/>
      <c r="DLT88" s="112"/>
      <c r="DLU88" s="112"/>
      <c r="DLV88" s="112"/>
      <c r="DLW88" s="112"/>
      <c r="DLX88" s="112"/>
      <c r="DLY88" s="112"/>
      <c r="DLZ88" s="112"/>
      <c r="DMA88" s="112"/>
      <c r="DMB88" s="112"/>
      <c r="DMC88" s="112"/>
      <c r="DMD88" s="112"/>
      <c r="DME88" s="112"/>
      <c r="DMF88" s="112"/>
      <c r="DMG88" s="112"/>
      <c r="DMH88" s="112"/>
      <c r="DMI88" s="112"/>
      <c r="DMJ88" s="112"/>
      <c r="DMK88" s="112"/>
      <c r="DML88" s="112"/>
      <c r="DMM88" s="112"/>
      <c r="DMN88" s="112"/>
      <c r="DMO88" s="112"/>
      <c r="DMP88" s="112"/>
      <c r="DMQ88" s="112"/>
      <c r="DMR88" s="112"/>
      <c r="DMS88" s="112"/>
      <c r="DMT88" s="112"/>
      <c r="DMU88" s="112"/>
      <c r="DMV88" s="112"/>
      <c r="DMW88" s="112"/>
      <c r="DMX88" s="112"/>
      <c r="DMY88" s="112"/>
      <c r="DMZ88" s="112"/>
      <c r="DNA88" s="112"/>
      <c r="DNB88" s="112"/>
      <c r="DNC88" s="112"/>
      <c r="DND88" s="112"/>
      <c r="DNE88" s="112"/>
      <c r="DNF88" s="112"/>
      <c r="DNG88" s="112"/>
      <c r="DNH88" s="112"/>
      <c r="DNI88" s="112"/>
      <c r="DNJ88" s="112"/>
      <c r="DNK88" s="112"/>
      <c r="DNL88" s="112"/>
      <c r="DNM88" s="112"/>
      <c r="DNN88" s="112"/>
      <c r="DNO88" s="112"/>
      <c r="DNP88" s="112"/>
      <c r="DNQ88" s="112"/>
      <c r="DNR88" s="112"/>
      <c r="DNS88" s="112"/>
      <c r="DNT88" s="112"/>
      <c r="DNU88" s="112"/>
      <c r="DNV88" s="112"/>
      <c r="DNW88" s="112"/>
      <c r="DNX88" s="112"/>
      <c r="DNY88" s="112"/>
      <c r="DNZ88" s="112"/>
      <c r="DOA88" s="112"/>
      <c r="DOB88" s="112"/>
      <c r="DOC88" s="112"/>
      <c r="DOD88" s="112"/>
      <c r="DOE88" s="112"/>
      <c r="DOF88" s="112"/>
      <c r="DOG88" s="112"/>
      <c r="DOH88" s="112"/>
      <c r="DOI88" s="112"/>
      <c r="DOJ88" s="112"/>
      <c r="DOK88" s="112"/>
      <c r="DOL88" s="112"/>
      <c r="DOM88" s="112"/>
      <c r="DON88" s="112"/>
      <c r="DOO88" s="112"/>
      <c r="DOP88" s="112"/>
      <c r="DOQ88" s="112"/>
      <c r="DOR88" s="112"/>
      <c r="DOS88" s="112"/>
      <c r="DOT88" s="112"/>
      <c r="DOU88" s="112"/>
      <c r="DOV88" s="112"/>
      <c r="DOW88" s="112"/>
      <c r="DOX88" s="112"/>
      <c r="DOY88" s="112"/>
      <c r="DOZ88" s="112"/>
      <c r="DPA88" s="112"/>
      <c r="DPB88" s="112"/>
      <c r="DPC88" s="112"/>
      <c r="DPD88" s="112"/>
      <c r="DPE88" s="112"/>
      <c r="DPF88" s="112"/>
      <c r="DPG88" s="112"/>
      <c r="DPH88" s="112"/>
      <c r="DPI88" s="112"/>
      <c r="DPJ88" s="112"/>
      <c r="DPK88" s="112"/>
      <c r="DPL88" s="112"/>
      <c r="DPM88" s="112"/>
      <c r="DPN88" s="112"/>
      <c r="DPO88" s="112"/>
      <c r="DPP88" s="112"/>
      <c r="DPQ88" s="112"/>
      <c r="DPR88" s="112"/>
      <c r="DPS88" s="112"/>
      <c r="DPT88" s="112"/>
      <c r="DPU88" s="112"/>
      <c r="DPV88" s="112"/>
      <c r="DPW88" s="112"/>
      <c r="DPX88" s="112"/>
      <c r="DPY88" s="112"/>
      <c r="DPZ88" s="112"/>
      <c r="DQA88" s="112"/>
      <c r="DQB88" s="112"/>
      <c r="DQC88" s="112"/>
      <c r="DQD88" s="112"/>
      <c r="DQE88" s="112"/>
      <c r="DQF88" s="112"/>
      <c r="DQG88" s="112"/>
      <c r="DQH88" s="112"/>
      <c r="DQI88" s="112"/>
      <c r="DQJ88" s="112"/>
      <c r="DQK88" s="112"/>
      <c r="DQL88" s="112"/>
      <c r="DQM88" s="112"/>
      <c r="DQN88" s="112"/>
      <c r="DQO88" s="112"/>
      <c r="DQP88" s="112"/>
      <c r="DQQ88" s="112"/>
      <c r="DQR88" s="112"/>
      <c r="DQS88" s="112"/>
      <c r="DQT88" s="112"/>
      <c r="DQU88" s="112"/>
      <c r="DQV88" s="112"/>
      <c r="DQW88" s="112"/>
      <c r="DQX88" s="112"/>
      <c r="DQY88" s="112"/>
      <c r="DQZ88" s="112"/>
      <c r="DRA88" s="112"/>
      <c r="DRB88" s="112"/>
      <c r="DRC88" s="112"/>
      <c r="DRD88" s="112"/>
      <c r="DRE88" s="112"/>
      <c r="DRF88" s="112"/>
      <c r="DRG88" s="112"/>
      <c r="DRH88" s="112"/>
      <c r="DRI88" s="112"/>
      <c r="DRJ88" s="112"/>
      <c r="DRK88" s="112"/>
      <c r="DRL88" s="112"/>
      <c r="DRM88" s="112"/>
      <c r="DRN88" s="112"/>
      <c r="DRO88" s="112"/>
      <c r="DRP88" s="112"/>
      <c r="DRQ88" s="112"/>
      <c r="DRR88" s="112"/>
      <c r="DRS88" s="112"/>
      <c r="DRT88" s="112"/>
      <c r="DRU88" s="112"/>
      <c r="DRV88" s="112"/>
      <c r="DRW88" s="112"/>
      <c r="DRX88" s="112"/>
      <c r="DRY88" s="112"/>
      <c r="DRZ88" s="112"/>
      <c r="DSA88" s="112"/>
      <c r="DSB88" s="112"/>
      <c r="DSC88" s="112"/>
      <c r="DSD88" s="112"/>
      <c r="DSE88" s="112"/>
      <c r="DSF88" s="112"/>
      <c r="DSG88" s="112"/>
      <c r="DSH88" s="112"/>
      <c r="DSI88" s="112"/>
      <c r="DSJ88" s="112"/>
      <c r="DSK88" s="112"/>
      <c r="DSL88" s="112"/>
      <c r="DSM88" s="112"/>
      <c r="DSN88" s="112"/>
      <c r="DSO88" s="112"/>
      <c r="DSP88" s="112"/>
      <c r="DSQ88" s="112"/>
      <c r="DSR88" s="112"/>
      <c r="DSS88" s="112"/>
      <c r="DST88" s="112"/>
      <c r="DSU88" s="112"/>
      <c r="DSV88" s="112"/>
      <c r="DSW88" s="112"/>
      <c r="DSX88" s="112"/>
      <c r="DSY88" s="112"/>
      <c r="DSZ88" s="112"/>
      <c r="DTA88" s="112"/>
      <c r="DTB88" s="112"/>
      <c r="DTC88" s="112"/>
      <c r="DTD88" s="112"/>
      <c r="DTE88" s="112"/>
      <c r="DTF88" s="112"/>
      <c r="DTG88" s="112"/>
      <c r="DTH88" s="112"/>
      <c r="DTI88" s="112"/>
      <c r="DTJ88" s="112"/>
      <c r="DTK88" s="112"/>
      <c r="DTL88" s="112"/>
      <c r="DTM88" s="112"/>
      <c r="DTN88" s="112"/>
      <c r="DTO88" s="112"/>
      <c r="DTP88" s="112"/>
      <c r="DTQ88" s="112"/>
      <c r="DTR88" s="112"/>
      <c r="DTS88" s="112"/>
      <c r="DTT88" s="112"/>
      <c r="DTU88" s="112"/>
      <c r="DTV88" s="112"/>
      <c r="DTW88" s="112"/>
      <c r="DTX88" s="112"/>
      <c r="DTY88" s="112"/>
      <c r="DTZ88" s="112"/>
      <c r="DUA88" s="112"/>
      <c r="DUB88" s="112"/>
      <c r="DUC88" s="112"/>
      <c r="DUD88" s="112"/>
      <c r="DUE88" s="112"/>
      <c r="DUF88" s="112"/>
      <c r="DUG88" s="112"/>
      <c r="DUH88" s="112"/>
      <c r="DUI88" s="112"/>
      <c r="DUJ88" s="112"/>
      <c r="DUK88" s="112"/>
      <c r="DUL88" s="112"/>
      <c r="DUM88" s="112"/>
      <c r="DUN88" s="112"/>
      <c r="DUO88" s="112"/>
      <c r="DUP88" s="112"/>
      <c r="DUQ88" s="112"/>
      <c r="DUR88" s="112"/>
      <c r="DUS88" s="112"/>
      <c r="DUT88" s="112"/>
      <c r="DUU88" s="112"/>
      <c r="DUV88" s="112"/>
      <c r="DUW88" s="112"/>
      <c r="DUX88" s="112"/>
      <c r="DUY88" s="112"/>
      <c r="DUZ88" s="112"/>
      <c r="DVA88" s="112"/>
      <c r="DVB88" s="112"/>
      <c r="DVC88" s="112"/>
      <c r="DVD88" s="112"/>
      <c r="DVE88" s="112"/>
      <c r="DVF88" s="112"/>
      <c r="DVG88" s="112"/>
      <c r="DVH88" s="112"/>
      <c r="DVI88" s="112"/>
      <c r="DVJ88" s="112"/>
      <c r="DVK88" s="112"/>
      <c r="DVL88" s="112"/>
      <c r="DVM88" s="112"/>
      <c r="DVN88" s="112"/>
      <c r="DVO88" s="112"/>
      <c r="DVP88" s="112"/>
      <c r="DVQ88" s="112"/>
      <c r="DVR88" s="112"/>
      <c r="DVS88" s="112"/>
      <c r="DVT88" s="112"/>
      <c r="DVU88" s="112"/>
      <c r="DVV88" s="112"/>
      <c r="DVW88" s="112"/>
      <c r="DVX88" s="112"/>
      <c r="DVY88" s="112"/>
      <c r="DVZ88" s="112"/>
      <c r="DWA88" s="112"/>
      <c r="DWB88" s="112"/>
      <c r="DWC88" s="112"/>
      <c r="DWD88" s="112"/>
      <c r="DWE88" s="112"/>
      <c r="DWF88" s="112"/>
      <c r="DWG88" s="112"/>
      <c r="DWH88" s="112"/>
      <c r="DWI88" s="112"/>
      <c r="DWJ88" s="112"/>
      <c r="DWK88" s="112"/>
      <c r="DWL88" s="112"/>
      <c r="DWM88" s="112"/>
      <c r="DWN88" s="112"/>
      <c r="DWO88" s="112"/>
      <c r="DWP88" s="112"/>
      <c r="DWQ88" s="112"/>
      <c r="DWR88" s="112"/>
      <c r="DWS88" s="112"/>
      <c r="DWT88" s="112"/>
      <c r="DWU88" s="112"/>
      <c r="DWV88" s="112"/>
      <c r="DWW88" s="112"/>
      <c r="DWX88" s="112"/>
      <c r="DWY88" s="112"/>
      <c r="DWZ88" s="112"/>
      <c r="DXA88" s="112"/>
      <c r="DXB88" s="112"/>
      <c r="DXC88" s="112"/>
      <c r="DXD88" s="112"/>
      <c r="DXE88" s="112"/>
      <c r="DXF88" s="112"/>
      <c r="DXG88" s="112"/>
      <c r="DXH88" s="112"/>
      <c r="DXI88" s="112"/>
      <c r="DXJ88" s="112"/>
      <c r="DXK88" s="112"/>
      <c r="DXL88" s="112"/>
      <c r="DXM88" s="112"/>
      <c r="DXN88" s="112"/>
      <c r="DXO88" s="112"/>
      <c r="DXP88" s="112"/>
      <c r="DXQ88" s="112"/>
      <c r="DXR88" s="112"/>
      <c r="DXS88" s="112"/>
      <c r="DXT88" s="112"/>
      <c r="DXU88" s="112"/>
      <c r="DXV88" s="112"/>
      <c r="DXW88" s="112"/>
      <c r="DXX88" s="112"/>
      <c r="DXY88" s="112"/>
      <c r="DXZ88" s="112"/>
      <c r="DYA88" s="112"/>
      <c r="DYB88" s="112"/>
      <c r="DYC88" s="112"/>
      <c r="DYD88" s="112"/>
      <c r="DYE88" s="112"/>
      <c r="DYF88" s="112"/>
      <c r="DYG88" s="112"/>
      <c r="DYH88" s="112"/>
      <c r="DYI88" s="112"/>
      <c r="DYJ88" s="112"/>
      <c r="DYK88" s="112"/>
      <c r="DYL88" s="112"/>
      <c r="DYM88" s="112"/>
      <c r="DYN88" s="112"/>
      <c r="DYO88" s="112"/>
      <c r="DYP88" s="112"/>
      <c r="DYQ88" s="112"/>
      <c r="DYR88" s="112"/>
      <c r="DYS88" s="112"/>
      <c r="DYT88" s="112"/>
      <c r="DYU88" s="112"/>
      <c r="DYV88" s="112"/>
      <c r="DYW88" s="112"/>
      <c r="DYX88" s="112"/>
      <c r="DYY88" s="112"/>
      <c r="DYZ88" s="112"/>
      <c r="DZA88" s="112"/>
      <c r="DZB88" s="112"/>
      <c r="DZC88" s="112"/>
      <c r="DZD88" s="112"/>
      <c r="DZE88" s="112"/>
      <c r="DZF88" s="112"/>
      <c r="DZG88" s="112"/>
      <c r="DZH88" s="112"/>
      <c r="DZI88" s="112"/>
      <c r="DZJ88" s="112"/>
      <c r="DZK88" s="112"/>
      <c r="DZL88" s="112"/>
      <c r="DZM88" s="112"/>
      <c r="DZN88" s="112"/>
      <c r="DZO88" s="112"/>
      <c r="DZP88" s="112"/>
      <c r="DZQ88" s="112"/>
      <c r="DZR88" s="112"/>
      <c r="DZS88" s="112"/>
      <c r="DZT88" s="112"/>
      <c r="DZU88" s="112"/>
      <c r="DZV88" s="112"/>
      <c r="DZW88" s="112"/>
      <c r="DZX88" s="112"/>
      <c r="DZY88" s="112"/>
      <c r="DZZ88" s="112"/>
      <c r="EAA88" s="112"/>
      <c r="EAB88" s="112"/>
      <c r="EAC88" s="112"/>
      <c r="EAD88" s="112"/>
      <c r="EAE88" s="112"/>
      <c r="EAF88" s="112"/>
      <c r="EAG88" s="112"/>
      <c r="EAH88" s="112"/>
      <c r="EAI88" s="112"/>
      <c r="EAJ88" s="112"/>
      <c r="EAK88" s="112"/>
      <c r="EAL88" s="112"/>
      <c r="EAM88" s="112"/>
      <c r="EAN88" s="112"/>
      <c r="EAO88" s="112"/>
      <c r="EAP88" s="112"/>
      <c r="EAQ88" s="112"/>
      <c r="EAR88" s="112"/>
      <c r="EAS88" s="112"/>
      <c r="EAT88" s="112"/>
      <c r="EAU88" s="112"/>
      <c r="EAV88" s="112"/>
      <c r="EAW88" s="112"/>
      <c r="EAX88" s="112"/>
      <c r="EAY88" s="112"/>
      <c r="EAZ88" s="112"/>
      <c r="EBA88" s="112"/>
      <c r="EBB88" s="112"/>
      <c r="EBC88" s="112"/>
      <c r="EBD88" s="112"/>
      <c r="EBE88" s="112"/>
      <c r="EBF88" s="112"/>
      <c r="EBG88" s="112"/>
      <c r="EBH88" s="112"/>
      <c r="EBI88" s="112"/>
      <c r="EBJ88" s="112"/>
      <c r="EBK88" s="112"/>
      <c r="EBL88" s="112"/>
      <c r="EBM88" s="112"/>
      <c r="EBN88" s="112"/>
      <c r="EBO88" s="112"/>
      <c r="EBP88" s="112"/>
      <c r="EBQ88" s="112"/>
      <c r="EBR88" s="112"/>
      <c r="EBS88" s="112"/>
      <c r="EBT88" s="112"/>
      <c r="EBU88" s="112"/>
      <c r="EBV88" s="112"/>
      <c r="EBW88" s="112"/>
      <c r="EBX88" s="112"/>
      <c r="EBY88" s="112"/>
      <c r="EBZ88" s="112"/>
      <c r="ECA88" s="112"/>
      <c r="ECB88" s="112"/>
      <c r="ECC88" s="112"/>
      <c r="ECD88" s="112"/>
      <c r="ECE88" s="112"/>
      <c r="ECF88" s="112"/>
      <c r="ECG88" s="112"/>
      <c r="ECH88" s="112"/>
      <c r="ECI88" s="112"/>
      <c r="ECJ88" s="112"/>
      <c r="ECK88" s="112"/>
      <c r="ECL88" s="112"/>
      <c r="ECM88" s="112"/>
      <c r="ECN88" s="112"/>
      <c r="ECO88" s="112"/>
      <c r="ECP88" s="112"/>
      <c r="ECQ88" s="112"/>
      <c r="ECR88" s="112"/>
      <c r="ECS88" s="112"/>
      <c r="ECT88" s="112"/>
      <c r="ECU88" s="112"/>
      <c r="ECV88" s="112"/>
      <c r="ECW88" s="112"/>
      <c r="ECX88" s="112"/>
      <c r="ECY88" s="112"/>
      <c r="ECZ88" s="112"/>
      <c r="EDA88" s="112"/>
      <c r="EDB88" s="112"/>
      <c r="EDC88" s="112"/>
      <c r="EDD88" s="112"/>
      <c r="EDE88" s="112"/>
      <c r="EDF88" s="112"/>
      <c r="EDG88" s="112"/>
      <c r="EDH88" s="112"/>
      <c r="EDI88" s="112"/>
      <c r="EDJ88" s="112"/>
      <c r="EDK88" s="112"/>
      <c r="EDL88" s="112"/>
      <c r="EDM88" s="112"/>
      <c r="EDN88" s="112"/>
      <c r="EDO88" s="112"/>
      <c r="EDP88" s="112"/>
      <c r="EDQ88" s="112"/>
      <c r="EDR88" s="112"/>
      <c r="EDS88" s="112"/>
      <c r="EDT88" s="112"/>
      <c r="EDU88" s="112"/>
      <c r="EDV88" s="112"/>
      <c r="EDW88" s="112"/>
      <c r="EDX88" s="112"/>
      <c r="EDY88" s="112"/>
      <c r="EDZ88" s="112"/>
      <c r="EEA88" s="112"/>
      <c r="EEB88" s="112"/>
      <c r="EEC88" s="112"/>
      <c r="EED88" s="112"/>
      <c r="EEE88" s="112"/>
      <c r="EEF88" s="112"/>
      <c r="EEG88" s="112"/>
      <c r="EEH88" s="112"/>
      <c r="EEI88" s="112"/>
      <c r="EEJ88" s="112"/>
      <c r="EEK88" s="112"/>
      <c r="EEL88" s="112"/>
      <c r="EEM88" s="112"/>
      <c r="EEN88" s="112"/>
      <c r="EEO88" s="112"/>
      <c r="EEP88" s="112"/>
      <c r="EEQ88" s="112"/>
      <c r="EER88" s="112"/>
      <c r="EES88" s="112"/>
      <c r="EET88" s="112"/>
      <c r="EEU88" s="112"/>
      <c r="EEV88" s="112"/>
      <c r="EEW88" s="112"/>
      <c r="EEX88" s="112"/>
      <c r="EEY88" s="112"/>
      <c r="EEZ88" s="112"/>
      <c r="EFA88" s="112"/>
      <c r="EFB88" s="112"/>
      <c r="EFC88" s="112"/>
      <c r="EFD88" s="112"/>
      <c r="EFE88" s="112"/>
      <c r="EFF88" s="112"/>
      <c r="EFG88" s="112"/>
      <c r="EFH88" s="112"/>
      <c r="EFI88" s="112"/>
      <c r="EFJ88" s="112"/>
      <c r="EFK88" s="112"/>
      <c r="EFL88" s="112"/>
      <c r="EFM88" s="112"/>
      <c r="EFN88" s="112"/>
      <c r="EFO88" s="112"/>
      <c r="EFP88" s="112"/>
      <c r="EFQ88" s="112"/>
      <c r="EFR88" s="112"/>
      <c r="EFS88" s="112"/>
      <c r="EFT88" s="112"/>
      <c r="EFU88" s="112"/>
      <c r="EFV88" s="112"/>
      <c r="EFW88" s="112"/>
      <c r="EFX88" s="112"/>
      <c r="EFY88" s="112"/>
      <c r="EFZ88" s="112"/>
      <c r="EGA88" s="112"/>
      <c r="EGB88" s="112"/>
      <c r="EGC88" s="112"/>
      <c r="EGD88" s="112"/>
      <c r="EGE88" s="112"/>
      <c r="EGF88" s="112"/>
      <c r="EGG88" s="112"/>
      <c r="EGH88" s="112"/>
      <c r="EGI88" s="112"/>
      <c r="EGJ88" s="112"/>
      <c r="EGK88" s="112"/>
      <c r="EGL88" s="112"/>
      <c r="EGM88" s="112"/>
      <c r="EGN88" s="112"/>
      <c r="EGO88" s="112"/>
      <c r="EGP88" s="112"/>
      <c r="EGQ88" s="112"/>
      <c r="EGR88" s="112"/>
      <c r="EGS88" s="112"/>
      <c r="EGT88" s="112"/>
      <c r="EGU88" s="112"/>
      <c r="EGV88" s="112"/>
      <c r="EGW88" s="112"/>
      <c r="EGX88" s="112"/>
      <c r="EGY88" s="112"/>
      <c r="EGZ88" s="112"/>
      <c r="EHA88" s="112"/>
      <c r="EHB88" s="112"/>
      <c r="EHC88" s="112"/>
      <c r="EHD88" s="112"/>
      <c r="EHE88" s="112"/>
      <c r="EHF88" s="112"/>
      <c r="EHG88" s="112"/>
      <c r="EHH88" s="112"/>
      <c r="EHI88" s="112"/>
      <c r="EHJ88" s="112"/>
      <c r="EHK88" s="112"/>
      <c r="EHL88" s="112"/>
      <c r="EHM88" s="112"/>
      <c r="EHN88" s="112"/>
      <c r="EHO88" s="112"/>
      <c r="EHP88" s="112"/>
      <c r="EHQ88" s="112"/>
      <c r="EHR88" s="112"/>
      <c r="EHS88" s="112"/>
      <c r="EHT88" s="112"/>
      <c r="EHU88" s="112"/>
      <c r="EHV88" s="112"/>
      <c r="EHW88" s="112"/>
      <c r="EHX88" s="112"/>
      <c r="EHY88" s="112"/>
      <c r="EHZ88" s="112"/>
      <c r="EIA88" s="112"/>
      <c r="EIB88" s="112"/>
      <c r="EIC88" s="112"/>
      <c r="EID88" s="112"/>
      <c r="EIE88" s="112"/>
      <c r="EIF88" s="112"/>
      <c r="EIG88" s="112"/>
      <c r="EIH88" s="112"/>
      <c r="EII88" s="112"/>
      <c r="EIJ88" s="112"/>
      <c r="EIK88" s="112"/>
      <c r="EIL88" s="112"/>
      <c r="EIM88" s="112"/>
      <c r="EIN88" s="112"/>
      <c r="EIO88" s="112"/>
      <c r="EIP88" s="112"/>
      <c r="EIQ88" s="112"/>
      <c r="EIR88" s="112"/>
      <c r="EIS88" s="112"/>
      <c r="EIT88" s="112"/>
      <c r="EIU88" s="112"/>
      <c r="EIV88" s="112"/>
      <c r="EIW88" s="112"/>
      <c r="EIX88" s="112"/>
      <c r="EIY88" s="112"/>
      <c r="EIZ88" s="112"/>
      <c r="EJA88" s="112"/>
      <c r="EJB88" s="112"/>
      <c r="EJC88" s="112"/>
      <c r="EJD88" s="112"/>
      <c r="EJE88" s="112"/>
      <c r="EJF88" s="112"/>
      <c r="EJG88" s="112"/>
      <c r="EJH88" s="112"/>
      <c r="EJI88" s="112"/>
      <c r="EJJ88" s="112"/>
      <c r="EJK88" s="112"/>
      <c r="EJL88" s="112"/>
      <c r="EJM88" s="112"/>
      <c r="EJN88" s="112"/>
      <c r="EJO88" s="112"/>
      <c r="EJP88" s="112"/>
      <c r="EJQ88" s="112"/>
      <c r="EJR88" s="112"/>
      <c r="EJS88" s="112"/>
      <c r="EJT88" s="112"/>
      <c r="EJU88" s="112"/>
      <c r="EJV88" s="112"/>
      <c r="EJW88" s="112"/>
      <c r="EJX88" s="112"/>
      <c r="EJY88" s="112"/>
      <c r="EJZ88" s="112"/>
      <c r="EKA88" s="112"/>
      <c r="EKB88" s="112"/>
      <c r="EKC88" s="112"/>
      <c r="EKD88" s="112"/>
      <c r="EKE88" s="112"/>
      <c r="EKF88" s="112"/>
      <c r="EKG88" s="112"/>
      <c r="EKH88" s="112"/>
      <c r="EKI88" s="112"/>
      <c r="EKJ88" s="112"/>
      <c r="EKK88" s="112"/>
      <c r="EKL88" s="112"/>
      <c r="EKM88" s="112"/>
      <c r="EKN88" s="112"/>
      <c r="EKO88" s="112"/>
      <c r="EKP88" s="112"/>
      <c r="EKQ88" s="112"/>
      <c r="EKR88" s="112"/>
      <c r="EKS88" s="112"/>
      <c r="EKT88" s="112"/>
      <c r="EKU88" s="112"/>
      <c r="EKV88" s="112"/>
      <c r="EKW88" s="112"/>
      <c r="EKX88" s="112"/>
      <c r="EKY88" s="112"/>
      <c r="EKZ88" s="112"/>
      <c r="ELA88" s="112"/>
      <c r="ELB88" s="112"/>
      <c r="ELC88" s="112"/>
      <c r="ELD88" s="112"/>
      <c r="ELE88" s="112"/>
      <c r="ELF88" s="112"/>
      <c r="ELG88" s="112"/>
      <c r="ELH88" s="112"/>
      <c r="ELI88" s="112"/>
      <c r="ELJ88" s="112"/>
      <c r="ELK88" s="112"/>
      <c r="ELL88" s="112"/>
      <c r="ELM88" s="112"/>
      <c r="ELN88" s="112"/>
      <c r="ELO88" s="112"/>
      <c r="ELP88" s="112"/>
      <c r="ELQ88" s="112"/>
      <c r="ELR88" s="112"/>
      <c r="ELS88" s="112"/>
      <c r="ELT88" s="112"/>
      <c r="ELU88" s="112"/>
      <c r="ELV88" s="112"/>
      <c r="ELW88" s="112"/>
      <c r="ELX88" s="112"/>
      <c r="ELY88" s="112"/>
      <c r="ELZ88" s="112"/>
      <c r="EMA88" s="112"/>
      <c r="EMB88" s="112"/>
      <c r="EMC88" s="112"/>
      <c r="EMD88" s="112"/>
      <c r="EME88" s="112"/>
      <c r="EMF88" s="112"/>
      <c r="EMG88" s="112"/>
      <c r="EMH88" s="112"/>
      <c r="EMI88" s="112"/>
      <c r="EMJ88" s="112"/>
      <c r="EMK88" s="112"/>
      <c r="EML88" s="112"/>
      <c r="EMM88" s="112"/>
      <c r="EMN88" s="112"/>
      <c r="EMO88" s="112"/>
      <c r="EMP88" s="112"/>
      <c r="EMQ88" s="112"/>
      <c r="EMR88" s="112"/>
      <c r="EMS88" s="112"/>
      <c r="EMT88" s="112"/>
      <c r="EMU88" s="112"/>
      <c r="EMV88" s="112"/>
      <c r="EMW88" s="112"/>
      <c r="EMX88" s="112"/>
      <c r="EMY88" s="112"/>
      <c r="EMZ88" s="112"/>
      <c r="ENA88" s="112"/>
      <c r="ENB88" s="112"/>
      <c r="ENC88" s="112"/>
      <c r="END88" s="112"/>
      <c r="ENE88" s="112"/>
      <c r="ENF88" s="112"/>
      <c r="ENG88" s="112"/>
      <c r="ENH88" s="112"/>
      <c r="ENI88" s="112"/>
      <c r="ENJ88" s="112"/>
      <c r="ENK88" s="112"/>
      <c r="ENL88" s="112"/>
      <c r="ENM88" s="112"/>
      <c r="ENN88" s="112"/>
      <c r="ENO88" s="112"/>
      <c r="ENP88" s="112"/>
      <c r="ENQ88" s="112"/>
      <c r="ENR88" s="112"/>
      <c r="ENS88" s="112"/>
      <c r="ENT88" s="112"/>
      <c r="ENU88" s="112"/>
      <c r="ENV88" s="112"/>
      <c r="ENW88" s="112"/>
      <c r="ENX88" s="112"/>
      <c r="ENY88" s="112"/>
      <c r="ENZ88" s="112"/>
      <c r="EOA88" s="112"/>
      <c r="EOB88" s="112"/>
      <c r="EOC88" s="112"/>
      <c r="EOD88" s="112"/>
      <c r="EOE88" s="112"/>
      <c r="EOF88" s="112"/>
      <c r="EOG88" s="112"/>
      <c r="EOH88" s="112"/>
      <c r="EOI88" s="112"/>
      <c r="EOJ88" s="112"/>
      <c r="EOK88" s="112"/>
      <c r="EOL88" s="112"/>
      <c r="EOM88" s="112"/>
      <c r="EON88" s="112"/>
      <c r="EOO88" s="112"/>
      <c r="EOP88" s="112"/>
      <c r="EOQ88" s="112"/>
      <c r="EOR88" s="112"/>
      <c r="EOS88" s="112"/>
      <c r="EOT88" s="112"/>
      <c r="EOU88" s="112"/>
      <c r="EOV88" s="112"/>
      <c r="EOW88" s="112"/>
      <c r="EOX88" s="112"/>
      <c r="EOY88" s="112"/>
      <c r="EOZ88" s="112"/>
      <c r="EPA88" s="112"/>
      <c r="EPB88" s="112"/>
      <c r="EPC88" s="112"/>
      <c r="EPD88" s="112"/>
      <c r="EPE88" s="112"/>
      <c r="EPF88" s="112"/>
      <c r="EPG88" s="112"/>
      <c r="EPH88" s="112"/>
      <c r="EPI88" s="112"/>
      <c r="EPJ88" s="112"/>
      <c r="EPK88" s="112"/>
      <c r="EPL88" s="112"/>
      <c r="EPM88" s="112"/>
      <c r="EPN88" s="112"/>
      <c r="EPO88" s="112"/>
      <c r="EPP88" s="112"/>
      <c r="EPQ88" s="112"/>
      <c r="EPR88" s="112"/>
      <c r="EPS88" s="112"/>
      <c r="EPT88" s="112"/>
      <c r="EPU88" s="112"/>
      <c r="EPV88" s="112"/>
      <c r="EPW88" s="112"/>
      <c r="EPX88" s="112"/>
      <c r="EPY88" s="112"/>
      <c r="EPZ88" s="112"/>
      <c r="EQA88" s="112"/>
      <c r="EQB88" s="112"/>
      <c r="EQC88" s="112"/>
      <c r="EQD88" s="112"/>
      <c r="EQE88" s="112"/>
      <c r="EQF88" s="112"/>
      <c r="EQG88" s="112"/>
      <c r="EQH88" s="112"/>
      <c r="EQI88" s="112"/>
      <c r="EQJ88" s="112"/>
      <c r="EQK88" s="112"/>
      <c r="EQL88" s="112"/>
      <c r="EQM88" s="112"/>
      <c r="EQN88" s="112"/>
      <c r="EQO88" s="112"/>
      <c r="EQP88" s="112"/>
      <c r="EQQ88" s="112"/>
      <c r="EQR88" s="112"/>
      <c r="EQS88" s="112"/>
      <c r="EQT88" s="112"/>
      <c r="EQU88" s="112"/>
      <c r="EQV88" s="112"/>
      <c r="EQW88" s="112"/>
      <c r="EQX88" s="112"/>
      <c r="EQY88" s="112"/>
      <c r="EQZ88" s="112"/>
      <c r="ERA88" s="112"/>
      <c r="ERB88" s="112"/>
      <c r="ERC88" s="112"/>
      <c r="ERD88" s="112"/>
      <c r="ERE88" s="112"/>
      <c r="ERF88" s="112"/>
      <c r="ERG88" s="112"/>
      <c r="ERH88" s="112"/>
      <c r="ERI88" s="112"/>
      <c r="ERJ88" s="112"/>
      <c r="ERK88" s="112"/>
      <c r="ERL88" s="112"/>
      <c r="ERM88" s="112"/>
      <c r="ERN88" s="112"/>
      <c r="ERO88" s="112"/>
      <c r="ERP88" s="112"/>
      <c r="ERQ88" s="112"/>
      <c r="ERR88" s="112"/>
      <c r="ERS88" s="112"/>
      <c r="ERT88" s="112"/>
      <c r="ERU88" s="112"/>
      <c r="ERV88" s="112"/>
      <c r="ERW88" s="112"/>
      <c r="ERX88" s="112"/>
      <c r="ERY88" s="112"/>
      <c r="ERZ88" s="112"/>
      <c r="ESA88" s="112"/>
      <c r="ESB88" s="112"/>
      <c r="ESC88" s="112"/>
      <c r="ESD88" s="112"/>
      <c r="ESE88" s="112"/>
      <c r="ESF88" s="112"/>
      <c r="ESG88" s="112"/>
      <c r="ESH88" s="112"/>
      <c r="ESI88" s="112"/>
      <c r="ESJ88" s="112"/>
      <c r="ESK88" s="112"/>
      <c r="ESL88" s="112"/>
      <c r="ESM88" s="112"/>
      <c r="ESN88" s="112"/>
      <c r="ESO88" s="112"/>
      <c r="ESP88" s="112"/>
      <c r="ESQ88" s="112"/>
      <c r="ESR88" s="112"/>
      <c r="ESS88" s="112"/>
      <c r="EST88" s="112"/>
      <c r="ESU88" s="112"/>
      <c r="ESV88" s="112"/>
      <c r="ESW88" s="112"/>
      <c r="ESX88" s="112"/>
      <c r="ESY88" s="112"/>
      <c r="ESZ88" s="112"/>
      <c r="ETA88" s="112"/>
      <c r="ETB88" s="112"/>
      <c r="ETC88" s="112"/>
      <c r="ETD88" s="112"/>
      <c r="ETE88" s="112"/>
      <c r="ETF88" s="112"/>
      <c r="ETG88" s="112"/>
      <c r="ETH88" s="112"/>
      <c r="ETI88" s="112"/>
      <c r="ETJ88" s="112"/>
      <c r="ETK88" s="112"/>
      <c r="ETL88" s="112"/>
      <c r="ETM88" s="112"/>
      <c r="ETN88" s="112"/>
      <c r="ETO88" s="112"/>
      <c r="ETP88" s="112"/>
      <c r="ETQ88" s="112"/>
      <c r="ETR88" s="112"/>
      <c r="ETS88" s="112"/>
      <c r="ETT88" s="112"/>
      <c r="ETU88" s="112"/>
      <c r="ETV88" s="112"/>
      <c r="ETW88" s="112"/>
      <c r="ETX88" s="112"/>
      <c r="ETY88" s="112"/>
      <c r="ETZ88" s="112"/>
      <c r="EUA88" s="112"/>
      <c r="EUB88" s="112"/>
      <c r="EUC88" s="112"/>
      <c r="EUD88" s="112"/>
      <c r="EUE88" s="112"/>
      <c r="EUF88" s="112"/>
      <c r="EUG88" s="112"/>
      <c r="EUH88" s="112"/>
      <c r="EUI88" s="112"/>
      <c r="EUJ88" s="112"/>
      <c r="EUK88" s="112"/>
      <c r="EUL88" s="112"/>
      <c r="EUM88" s="112"/>
      <c r="EUN88" s="112"/>
      <c r="EUO88" s="112"/>
      <c r="EUP88" s="112"/>
      <c r="EUQ88" s="112"/>
      <c r="EUR88" s="112"/>
      <c r="EUS88" s="112"/>
      <c r="EUT88" s="112"/>
      <c r="EUU88" s="112"/>
      <c r="EUV88" s="112"/>
      <c r="EUW88" s="112"/>
      <c r="EUX88" s="112"/>
      <c r="EUY88" s="112"/>
      <c r="EUZ88" s="112"/>
      <c r="EVA88" s="112"/>
      <c r="EVB88" s="112"/>
      <c r="EVC88" s="112"/>
      <c r="EVD88" s="112"/>
      <c r="EVE88" s="112"/>
      <c r="EVF88" s="112"/>
      <c r="EVG88" s="112"/>
      <c r="EVH88" s="112"/>
      <c r="EVI88" s="112"/>
      <c r="EVJ88" s="112"/>
      <c r="EVK88" s="112"/>
      <c r="EVL88" s="112"/>
      <c r="EVM88" s="112"/>
      <c r="EVN88" s="112"/>
      <c r="EVO88" s="112"/>
      <c r="EVP88" s="112"/>
      <c r="EVQ88" s="112"/>
      <c r="EVR88" s="112"/>
      <c r="EVS88" s="112"/>
      <c r="EVT88" s="112"/>
      <c r="EVU88" s="112"/>
      <c r="EVV88" s="112"/>
      <c r="EVW88" s="112"/>
      <c r="EVX88" s="112"/>
      <c r="EVY88" s="112"/>
      <c r="EVZ88" s="112"/>
      <c r="EWA88" s="112"/>
      <c r="EWB88" s="112"/>
      <c r="EWC88" s="112"/>
      <c r="EWD88" s="112"/>
      <c r="EWE88" s="112"/>
      <c r="EWF88" s="112"/>
      <c r="EWG88" s="112"/>
      <c r="EWH88" s="112"/>
      <c r="EWI88" s="112"/>
      <c r="EWJ88" s="112"/>
      <c r="EWK88" s="112"/>
      <c r="EWL88" s="112"/>
      <c r="EWM88" s="112"/>
      <c r="EWN88" s="112"/>
      <c r="EWO88" s="112"/>
      <c r="EWP88" s="112"/>
      <c r="EWQ88" s="112"/>
      <c r="EWR88" s="112"/>
      <c r="EWS88" s="112"/>
      <c r="EWT88" s="112"/>
      <c r="EWU88" s="112"/>
      <c r="EWV88" s="112"/>
      <c r="EWW88" s="112"/>
      <c r="EWX88" s="112"/>
      <c r="EWY88" s="112"/>
      <c r="EWZ88" s="112"/>
      <c r="EXA88" s="112"/>
      <c r="EXB88" s="112"/>
      <c r="EXC88" s="112"/>
      <c r="EXD88" s="112"/>
      <c r="EXE88" s="112"/>
      <c r="EXF88" s="112"/>
      <c r="EXG88" s="112"/>
      <c r="EXH88" s="112"/>
      <c r="EXI88" s="112"/>
      <c r="EXJ88" s="112"/>
      <c r="EXK88" s="112"/>
      <c r="EXL88" s="112"/>
      <c r="EXM88" s="112"/>
      <c r="EXN88" s="112"/>
      <c r="EXO88" s="112"/>
      <c r="EXP88" s="112"/>
      <c r="EXQ88" s="112"/>
      <c r="EXR88" s="112"/>
      <c r="EXS88" s="112"/>
      <c r="EXT88" s="112"/>
      <c r="EXU88" s="112"/>
      <c r="EXV88" s="112"/>
      <c r="EXW88" s="112"/>
      <c r="EXX88" s="112"/>
      <c r="EXY88" s="112"/>
      <c r="EXZ88" s="112"/>
      <c r="EYA88" s="112"/>
      <c r="EYB88" s="112"/>
      <c r="EYC88" s="112"/>
      <c r="EYD88" s="112"/>
      <c r="EYE88" s="112"/>
      <c r="EYF88" s="112"/>
      <c r="EYG88" s="112"/>
      <c r="EYH88" s="112"/>
      <c r="EYI88" s="112"/>
      <c r="EYJ88" s="112"/>
      <c r="EYK88" s="112"/>
      <c r="EYL88" s="112"/>
      <c r="EYM88" s="112"/>
      <c r="EYN88" s="112"/>
      <c r="EYO88" s="112"/>
      <c r="EYP88" s="112"/>
      <c r="EYQ88" s="112"/>
      <c r="EYR88" s="112"/>
      <c r="EYS88" s="112"/>
      <c r="EYT88" s="112"/>
      <c r="EYU88" s="112"/>
      <c r="EYV88" s="112"/>
      <c r="EYW88" s="112"/>
      <c r="EYX88" s="112"/>
      <c r="EYY88" s="112"/>
      <c r="EYZ88" s="112"/>
      <c r="EZA88" s="112"/>
      <c r="EZB88" s="112"/>
      <c r="EZC88" s="112"/>
      <c r="EZD88" s="112"/>
      <c r="EZE88" s="112"/>
      <c r="EZF88" s="112"/>
      <c r="EZG88" s="112"/>
      <c r="EZH88" s="112"/>
      <c r="EZI88" s="112"/>
      <c r="EZJ88" s="112"/>
      <c r="EZK88" s="112"/>
      <c r="EZL88" s="112"/>
      <c r="EZM88" s="112"/>
      <c r="EZN88" s="112"/>
      <c r="EZO88" s="112"/>
      <c r="EZP88" s="112"/>
      <c r="EZQ88" s="112"/>
      <c r="EZR88" s="112"/>
      <c r="EZS88" s="112"/>
      <c r="EZT88" s="112"/>
      <c r="EZU88" s="112"/>
      <c r="EZV88" s="112"/>
      <c r="EZW88" s="112"/>
      <c r="EZX88" s="112"/>
      <c r="EZY88" s="112"/>
      <c r="EZZ88" s="112"/>
      <c r="FAA88" s="112"/>
      <c r="FAB88" s="112"/>
      <c r="FAC88" s="112"/>
      <c r="FAD88" s="112"/>
      <c r="FAE88" s="112"/>
      <c r="FAF88" s="112"/>
      <c r="FAG88" s="112"/>
      <c r="FAH88" s="112"/>
      <c r="FAI88" s="112"/>
      <c r="FAJ88" s="112"/>
      <c r="FAK88" s="112"/>
      <c r="FAL88" s="112"/>
      <c r="FAM88" s="112"/>
      <c r="FAN88" s="112"/>
      <c r="FAO88" s="112"/>
      <c r="FAP88" s="112"/>
      <c r="FAQ88" s="112"/>
      <c r="FAR88" s="112"/>
      <c r="FAS88" s="112"/>
      <c r="FAT88" s="112"/>
      <c r="FAU88" s="112"/>
      <c r="FAV88" s="112"/>
      <c r="FAW88" s="112"/>
      <c r="FAX88" s="112"/>
      <c r="FAY88" s="112"/>
      <c r="FAZ88" s="112"/>
      <c r="FBA88" s="112"/>
      <c r="FBB88" s="112"/>
      <c r="FBC88" s="112"/>
      <c r="FBD88" s="112"/>
      <c r="FBE88" s="112"/>
      <c r="FBF88" s="112"/>
      <c r="FBG88" s="112"/>
      <c r="FBH88" s="112"/>
      <c r="FBI88" s="112"/>
      <c r="FBJ88" s="112"/>
      <c r="FBK88" s="112"/>
      <c r="FBL88" s="112"/>
      <c r="FBM88" s="112"/>
      <c r="FBN88" s="112"/>
      <c r="FBO88" s="112"/>
      <c r="FBP88" s="112"/>
      <c r="FBQ88" s="112"/>
      <c r="FBR88" s="112"/>
      <c r="FBS88" s="112"/>
      <c r="FBT88" s="112"/>
      <c r="FBU88" s="112"/>
      <c r="FBV88" s="112"/>
      <c r="FBW88" s="112"/>
      <c r="FBX88" s="112"/>
      <c r="FBY88" s="112"/>
      <c r="FBZ88" s="112"/>
      <c r="FCA88" s="112"/>
      <c r="FCB88" s="112"/>
      <c r="FCC88" s="112"/>
      <c r="FCD88" s="112"/>
      <c r="FCE88" s="112"/>
      <c r="FCF88" s="112"/>
      <c r="FCG88" s="112"/>
      <c r="FCH88" s="112"/>
      <c r="FCI88" s="112"/>
      <c r="FCJ88" s="112"/>
      <c r="FCK88" s="112"/>
      <c r="FCL88" s="112"/>
      <c r="FCM88" s="112"/>
      <c r="FCN88" s="112"/>
      <c r="FCO88" s="112"/>
      <c r="FCP88" s="112"/>
      <c r="FCQ88" s="112"/>
      <c r="FCR88" s="112"/>
      <c r="FCS88" s="112"/>
      <c r="FCT88" s="112"/>
      <c r="FCU88" s="112"/>
      <c r="FCV88" s="112"/>
      <c r="FCW88" s="112"/>
      <c r="FCX88" s="112"/>
      <c r="FCY88" s="112"/>
      <c r="FCZ88" s="112"/>
      <c r="FDA88" s="112"/>
      <c r="FDB88" s="112"/>
      <c r="FDC88" s="112"/>
      <c r="FDD88" s="112"/>
      <c r="FDE88" s="112"/>
      <c r="FDF88" s="112"/>
      <c r="FDG88" s="112"/>
      <c r="FDH88" s="112"/>
      <c r="FDI88" s="112"/>
      <c r="FDJ88" s="112"/>
      <c r="FDK88" s="112"/>
      <c r="FDL88" s="112"/>
      <c r="FDM88" s="112"/>
      <c r="FDN88" s="112"/>
      <c r="FDO88" s="112"/>
      <c r="FDP88" s="112"/>
      <c r="FDQ88" s="112"/>
      <c r="FDR88" s="112"/>
      <c r="FDS88" s="112"/>
      <c r="FDT88" s="112"/>
      <c r="FDU88" s="112"/>
      <c r="FDV88" s="112"/>
      <c r="FDW88" s="112"/>
      <c r="FDX88" s="112"/>
      <c r="FDY88" s="112"/>
      <c r="FDZ88" s="112"/>
      <c r="FEA88" s="112"/>
      <c r="FEB88" s="112"/>
      <c r="FEC88" s="112"/>
      <c r="FED88" s="112"/>
      <c r="FEE88" s="112"/>
      <c r="FEF88" s="112"/>
      <c r="FEG88" s="112"/>
      <c r="FEH88" s="112"/>
      <c r="FEI88" s="112"/>
      <c r="FEJ88" s="112"/>
      <c r="FEK88" s="112"/>
      <c r="FEL88" s="112"/>
      <c r="FEM88" s="112"/>
      <c r="FEN88" s="112"/>
      <c r="FEO88" s="112"/>
      <c r="FEP88" s="112"/>
      <c r="FEQ88" s="112"/>
      <c r="FER88" s="112"/>
      <c r="FES88" s="112"/>
      <c r="FET88" s="112"/>
      <c r="FEU88" s="112"/>
      <c r="FEV88" s="112"/>
      <c r="FEW88" s="112"/>
      <c r="FEX88" s="112"/>
      <c r="FEY88" s="112"/>
      <c r="FEZ88" s="112"/>
      <c r="FFA88" s="112"/>
      <c r="FFB88" s="112"/>
      <c r="FFC88" s="112"/>
      <c r="FFD88" s="112"/>
      <c r="FFE88" s="112"/>
      <c r="FFF88" s="112"/>
      <c r="FFG88" s="112"/>
      <c r="FFH88" s="112"/>
      <c r="FFI88" s="112"/>
      <c r="FFJ88" s="112"/>
      <c r="FFK88" s="112"/>
      <c r="FFL88" s="112"/>
      <c r="FFM88" s="112"/>
      <c r="FFN88" s="112"/>
      <c r="FFO88" s="112"/>
      <c r="FFP88" s="112"/>
      <c r="FFQ88" s="112"/>
      <c r="FFR88" s="112"/>
      <c r="FFS88" s="112"/>
      <c r="FFT88" s="112"/>
      <c r="FFU88" s="112"/>
      <c r="FFV88" s="112"/>
      <c r="FFW88" s="112"/>
      <c r="FFX88" s="112"/>
      <c r="FFY88" s="112"/>
      <c r="FFZ88" s="112"/>
      <c r="FGA88" s="112"/>
      <c r="FGB88" s="112"/>
      <c r="FGC88" s="112"/>
      <c r="FGD88" s="112"/>
      <c r="FGE88" s="112"/>
      <c r="FGF88" s="112"/>
      <c r="FGG88" s="112"/>
      <c r="FGH88" s="112"/>
      <c r="FGI88" s="112"/>
      <c r="FGJ88" s="112"/>
      <c r="FGK88" s="112"/>
      <c r="FGL88" s="112"/>
      <c r="FGM88" s="112"/>
      <c r="FGN88" s="112"/>
      <c r="FGO88" s="112"/>
      <c r="FGP88" s="112"/>
      <c r="FGQ88" s="112"/>
      <c r="FGR88" s="112"/>
      <c r="FGS88" s="112"/>
      <c r="FGT88" s="112"/>
      <c r="FGU88" s="112"/>
      <c r="FGV88" s="112"/>
      <c r="FGW88" s="112"/>
      <c r="FGX88" s="112"/>
      <c r="FGY88" s="112"/>
      <c r="FGZ88" s="112"/>
      <c r="FHA88" s="112"/>
      <c r="FHB88" s="112"/>
      <c r="FHC88" s="112"/>
      <c r="FHD88" s="112"/>
      <c r="FHE88" s="112"/>
      <c r="FHF88" s="112"/>
      <c r="FHG88" s="112"/>
      <c r="FHH88" s="112"/>
      <c r="FHI88" s="112"/>
      <c r="FHJ88" s="112"/>
      <c r="FHK88" s="112"/>
      <c r="FHL88" s="112"/>
      <c r="FHM88" s="112"/>
      <c r="FHN88" s="112"/>
      <c r="FHO88" s="112"/>
      <c r="FHP88" s="112"/>
      <c r="FHQ88" s="112"/>
      <c r="FHR88" s="112"/>
      <c r="FHS88" s="112"/>
      <c r="FHT88" s="112"/>
      <c r="FHU88" s="112"/>
      <c r="FHV88" s="112"/>
      <c r="FHW88" s="112"/>
      <c r="FHX88" s="112"/>
      <c r="FHY88" s="112"/>
      <c r="FHZ88" s="112"/>
      <c r="FIA88" s="112"/>
      <c r="FIB88" s="112"/>
      <c r="FIC88" s="112"/>
      <c r="FID88" s="112"/>
      <c r="FIE88" s="112"/>
      <c r="FIF88" s="112"/>
      <c r="FIG88" s="112"/>
      <c r="FIH88" s="112"/>
      <c r="FII88" s="112"/>
      <c r="FIJ88" s="112"/>
      <c r="FIK88" s="112"/>
      <c r="FIL88" s="112"/>
      <c r="FIM88" s="112"/>
      <c r="FIN88" s="112"/>
      <c r="FIO88" s="112"/>
      <c r="FIP88" s="112"/>
      <c r="FIQ88" s="112"/>
      <c r="FIR88" s="112"/>
      <c r="FIS88" s="112"/>
      <c r="FIT88" s="112"/>
      <c r="FIU88" s="112"/>
      <c r="FIV88" s="112"/>
      <c r="FIW88" s="112"/>
      <c r="FIX88" s="112"/>
      <c r="FIY88" s="112"/>
      <c r="FIZ88" s="112"/>
      <c r="FJA88" s="112"/>
      <c r="FJB88" s="112"/>
      <c r="FJC88" s="112"/>
      <c r="FJD88" s="112"/>
      <c r="FJE88" s="112"/>
      <c r="FJF88" s="112"/>
      <c r="FJG88" s="112"/>
      <c r="FJH88" s="112"/>
      <c r="FJI88" s="112"/>
      <c r="FJJ88" s="112"/>
      <c r="FJK88" s="112"/>
      <c r="FJL88" s="112"/>
      <c r="FJM88" s="112"/>
      <c r="FJN88" s="112"/>
      <c r="FJO88" s="112"/>
      <c r="FJP88" s="112"/>
      <c r="FJQ88" s="112"/>
      <c r="FJR88" s="112"/>
      <c r="FJS88" s="112"/>
      <c r="FJT88" s="112"/>
      <c r="FJU88" s="112"/>
      <c r="FJV88" s="112"/>
      <c r="FJW88" s="112"/>
      <c r="FJX88" s="112"/>
      <c r="FJY88" s="112"/>
      <c r="FJZ88" s="112"/>
      <c r="FKA88" s="112"/>
      <c r="FKB88" s="112"/>
      <c r="FKC88" s="112"/>
      <c r="FKD88" s="112"/>
      <c r="FKE88" s="112"/>
      <c r="FKF88" s="112"/>
      <c r="FKG88" s="112"/>
      <c r="FKH88" s="112"/>
      <c r="FKI88" s="112"/>
      <c r="FKJ88" s="112"/>
      <c r="FKK88" s="112"/>
      <c r="FKL88" s="112"/>
      <c r="FKM88" s="112"/>
      <c r="FKN88" s="112"/>
      <c r="FKO88" s="112"/>
      <c r="FKP88" s="112"/>
      <c r="FKQ88" s="112"/>
      <c r="FKR88" s="112"/>
      <c r="FKS88" s="112"/>
      <c r="FKT88" s="112"/>
      <c r="FKU88" s="112"/>
      <c r="FKV88" s="112"/>
      <c r="FKW88" s="112"/>
      <c r="FKX88" s="112"/>
      <c r="FKY88" s="112"/>
      <c r="FKZ88" s="112"/>
      <c r="FLA88" s="112"/>
      <c r="FLB88" s="112"/>
      <c r="FLC88" s="112"/>
      <c r="FLD88" s="112"/>
      <c r="FLE88" s="112"/>
      <c r="FLF88" s="112"/>
      <c r="FLG88" s="112"/>
      <c r="FLH88" s="112"/>
      <c r="FLI88" s="112"/>
      <c r="FLJ88" s="112"/>
      <c r="FLK88" s="112"/>
      <c r="FLL88" s="112"/>
      <c r="FLM88" s="112"/>
      <c r="FLN88" s="112"/>
      <c r="FLO88" s="112"/>
      <c r="FLP88" s="112"/>
      <c r="FLQ88" s="112"/>
      <c r="FLR88" s="112"/>
      <c r="FLS88" s="112"/>
      <c r="FLT88" s="112"/>
      <c r="FLU88" s="112"/>
      <c r="FLV88" s="112"/>
      <c r="FLW88" s="112"/>
      <c r="FLX88" s="112"/>
      <c r="FLY88" s="112"/>
      <c r="FLZ88" s="112"/>
      <c r="FMA88" s="112"/>
      <c r="FMB88" s="112"/>
      <c r="FMC88" s="112"/>
      <c r="FMD88" s="112"/>
      <c r="FME88" s="112"/>
      <c r="FMF88" s="112"/>
      <c r="FMG88" s="112"/>
      <c r="FMH88" s="112"/>
      <c r="FMI88" s="112"/>
      <c r="FMJ88" s="112"/>
      <c r="FMK88" s="112"/>
      <c r="FML88" s="112"/>
      <c r="FMM88" s="112"/>
      <c r="FMN88" s="112"/>
      <c r="FMO88" s="112"/>
      <c r="FMP88" s="112"/>
      <c r="FMQ88" s="112"/>
      <c r="FMR88" s="112"/>
      <c r="FMS88" s="112"/>
      <c r="FMT88" s="112"/>
      <c r="FMU88" s="112"/>
      <c r="FMV88" s="112"/>
      <c r="FMW88" s="112"/>
      <c r="FMX88" s="112"/>
      <c r="FMY88" s="112"/>
      <c r="FMZ88" s="112"/>
      <c r="FNA88" s="112"/>
      <c r="FNB88" s="112"/>
      <c r="FNC88" s="112"/>
      <c r="FND88" s="112"/>
      <c r="FNE88" s="112"/>
      <c r="FNF88" s="112"/>
      <c r="FNG88" s="112"/>
      <c r="FNH88" s="112"/>
      <c r="FNI88" s="112"/>
      <c r="FNJ88" s="112"/>
      <c r="FNK88" s="112"/>
      <c r="FNL88" s="112"/>
      <c r="FNM88" s="112"/>
      <c r="FNN88" s="112"/>
      <c r="FNO88" s="112"/>
      <c r="FNP88" s="112"/>
      <c r="FNQ88" s="112"/>
      <c r="FNR88" s="112"/>
      <c r="FNS88" s="112"/>
      <c r="FNT88" s="112"/>
      <c r="FNU88" s="112"/>
      <c r="FNV88" s="112"/>
      <c r="FNW88" s="112"/>
      <c r="FNX88" s="112"/>
      <c r="FNY88" s="112"/>
      <c r="FNZ88" s="112"/>
      <c r="FOA88" s="112"/>
      <c r="FOB88" s="112"/>
      <c r="FOC88" s="112"/>
      <c r="FOD88" s="112"/>
      <c r="FOE88" s="112"/>
      <c r="FOF88" s="112"/>
      <c r="FOG88" s="112"/>
      <c r="FOH88" s="112"/>
      <c r="FOI88" s="112"/>
      <c r="FOJ88" s="112"/>
      <c r="FOK88" s="112"/>
      <c r="FOL88" s="112"/>
      <c r="FOM88" s="112"/>
      <c r="FON88" s="112"/>
      <c r="FOO88" s="112"/>
      <c r="FOP88" s="112"/>
      <c r="FOQ88" s="112"/>
      <c r="FOR88" s="112"/>
      <c r="FOS88" s="112"/>
      <c r="FOT88" s="112"/>
      <c r="FOU88" s="112"/>
      <c r="FOV88" s="112"/>
      <c r="FOW88" s="112"/>
      <c r="FOX88" s="112"/>
      <c r="FOY88" s="112"/>
      <c r="FOZ88" s="112"/>
      <c r="FPA88" s="112"/>
      <c r="FPB88" s="112"/>
      <c r="FPC88" s="112"/>
      <c r="FPD88" s="112"/>
      <c r="FPE88" s="112"/>
      <c r="FPF88" s="112"/>
      <c r="FPG88" s="112"/>
      <c r="FPH88" s="112"/>
      <c r="FPI88" s="112"/>
      <c r="FPJ88" s="112"/>
      <c r="FPK88" s="112"/>
      <c r="FPL88" s="112"/>
      <c r="FPM88" s="112"/>
      <c r="FPN88" s="112"/>
      <c r="FPO88" s="112"/>
      <c r="FPP88" s="112"/>
      <c r="FPQ88" s="112"/>
      <c r="FPR88" s="112"/>
      <c r="FPS88" s="112"/>
      <c r="FPT88" s="112"/>
      <c r="FPU88" s="112"/>
      <c r="FPV88" s="112"/>
      <c r="FPW88" s="112"/>
      <c r="FPX88" s="112"/>
      <c r="FPY88" s="112"/>
      <c r="FPZ88" s="112"/>
      <c r="FQA88" s="112"/>
      <c r="FQB88" s="112"/>
      <c r="FQC88" s="112"/>
      <c r="FQD88" s="112"/>
      <c r="FQE88" s="112"/>
      <c r="FQF88" s="112"/>
      <c r="FQG88" s="112"/>
      <c r="FQH88" s="112"/>
      <c r="FQI88" s="112"/>
      <c r="FQJ88" s="112"/>
      <c r="FQK88" s="112"/>
      <c r="FQL88" s="112"/>
      <c r="FQM88" s="112"/>
      <c r="FQN88" s="112"/>
      <c r="FQO88" s="112"/>
      <c r="FQP88" s="112"/>
      <c r="FQQ88" s="112"/>
      <c r="FQR88" s="112"/>
      <c r="FQS88" s="112"/>
      <c r="FQT88" s="112"/>
      <c r="FQU88" s="112"/>
      <c r="FQV88" s="112"/>
      <c r="FQW88" s="112"/>
      <c r="FQX88" s="112"/>
      <c r="FQY88" s="112"/>
      <c r="FQZ88" s="112"/>
      <c r="FRA88" s="112"/>
      <c r="FRB88" s="112"/>
      <c r="FRC88" s="112"/>
      <c r="FRD88" s="112"/>
      <c r="FRE88" s="112"/>
      <c r="FRF88" s="112"/>
      <c r="FRG88" s="112"/>
      <c r="FRH88" s="112"/>
      <c r="FRI88" s="112"/>
      <c r="FRJ88" s="112"/>
      <c r="FRK88" s="112"/>
      <c r="FRL88" s="112"/>
      <c r="FRM88" s="112"/>
      <c r="FRN88" s="112"/>
      <c r="FRO88" s="112"/>
      <c r="FRP88" s="112"/>
      <c r="FRQ88" s="112"/>
      <c r="FRR88" s="112"/>
      <c r="FRS88" s="112"/>
      <c r="FRT88" s="112"/>
      <c r="FRU88" s="112"/>
      <c r="FRV88" s="112"/>
      <c r="FRW88" s="112"/>
      <c r="FRX88" s="112"/>
      <c r="FRY88" s="112"/>
      <c r="FRZ88" s="112"/>
      <c r="FSA88" s="112"/>
      <c r="FSB88" s="112"/>
      <c r="FSC88" s="112"/>
      <c r="FSD88" s="112"/>
      <c r="FSE88" s="112"/>
      <c r="FSF88" s="112"/>
      <c r="FSG88" s="112"/>
      <c r="FSH88" s="112"/>
      <c r="FSI88" s="112"/>
      <c r="FSJ88" s="112"/>
      <c r="FSK88" s="112"/>
      <c r="FSL88" s="112"/>
      <c r="FSM88" s="112"/>
      <c r="FSN88" s="112"/>
      <c r="FSO88" s="112"/>
      <c r="FSP88" s="112"/>
      <c r="FSQ88" s="112"/>
      <c r="FSR88" s="112"/>
      <c r="FSS88" s="112"/>
      <c r="FST88" s="112"/>
      <c r="FSU88" s="112"/>
      <c r="FSV88" s="112"/>
      <c r="FSW88" s="112"/>
      <c r="FSX88" s="112"/>
      <c r="FSY88" s="112"/>
      <c r="FSZ88" s="112"/>
      <c r="FTA88" s="112"/>
      <c r="FTB88" s="112"/>
      <c r="FTC88" s="112"/>
      <c r="FTD88" s="112"/>
      <c r="FTE88" s="112"/>
      <c r="FTF88" s="112"/>
      <c r="FTG88" s="112"/>
      <c r="FTH88" s="112"/>
      <c r="FTI88" s="112"/>
      <c r="FTJ88" s="112"/>
      <c r="FTK88" s="112"/>
      <c r="FTL88" s="112"/>
      <c r="FTM88" s="112"/>
      <c r="FTN88" s="112"/>
      <c r="FTO88" s="112"/>
      <c r="FTP88" s="112"/>
      <c r="FTQ88" s="112"/>
      <c r="FTR88" s="112"/>
      <c r="FTS88" s="112"/>
      <c r="FTT88" s="112"/>
      <c r="FTU88" s="112"/>
      <c r="FTV88" s="112"/>
      <c r="FTW88" s="112"/>
      <c r="FTX88" s="112"/>
      <c r="FTY88" s="112"/>
      <c r="FTZ88" s="112"/>
      <c r="FUA88" s="112"/>
      <c r="FUB88" s="112"/>
      <c r="FUC88" s="112"/>
      <c r="FUD88" s="112"/>
      <c r="FUE88" s="112"/>
      <c r="FUF88" s="112"/>
      <c r="FUG88" s="112"/>
      <c r="FUH88" s="112"/>
      <c r="FUI88" s="112"/>
      <c r="FUJ88" s="112"/>
      <c r="FUK88" s="112"/>
      <c r="FUL88" s="112"/>
      <c r="FUM88" s="112"/>
      <c r="FUN88" s="112"/>
      <c r="FUO88" s="112"/>
      <c r="FUP88" s="112"/>
      <c r="FUQ88" s="112"/>
      <c r="FUR88" s="112"/>
      <c r="FUS88" s="112"/>
      <c r="FUT88" s="112"/>
      <c r="FUU88" s="112"/>
      <c r="FUV88" s="112"/>
      <c r="FUW88" s="112"/>
      <c r="FUX88" s="112"/>
      <c r="FUY88" s="112"/>
      <c r="FUZ88" s="112"/>
      <c r="FVA88" s="112"/>
      <c r="FVB88" s="112"/>
      <c r="FVC88" s="112"/>
      <c r="FVD88" s="112"/>
      <c r="FVE88" s="112"/>
      <c r="FVF88" s="112"/>
      <c r="FVG88" s="112"/>
      <c r="FVH88" s="112"/>
      <c r="FVI88" s="112"/>
      <c r="FVJ88" s="112"/>
      <c r="FVK88" s="112"/>
      <c r="FVL88" s="112"/>
      <c r="FVM88" s="112"/>
      <c r="FVN88" s="112"/>
      <c r="FVO88" s="112"/>
      <c r="FVP88" s="112"/>
      <c r="FVQ88" s="112"/>
      <c r="FVR88" s="112"/>
      <c r="FVS88" s="112"/>
      <c r="FVT88" s="112"/>
      <c r="FVU88" s="112"/>
      <c r="FVV88" s="112"/>
      <c r="FVW88" s="112"/>
      <c r="FVX88" s="112"/>
      <c r="FVY88" s="112"/>
      <c r="FVZ88" s="112"/>
      <c r="FWA88" s="112"/>
      <c r="FWB88" s="112"/>
      <c r="FWC88" s="112"/>
      <c r="FWD88" s="112"/>
      <c r="FWE88" s="112"/>
      <c r="FWF88" s="112"/>
      <c r="FWG88" s="112"/>
      <c r="FWH88" s="112"/>
      <c r="FWI88" s="112"/>
      <c r="FWJ88" s="112"/>
      <c r="FWK88" s="112"/>
      <c r="FWL88" s="112"/>
      <c r="FWM88" s="112"/>
      <c r="FWN88" s="112"/>
      <c r="FWO88" s="112"/>
      <c r="FWP88" s="112"/>
      <c r="FWQ88" s="112"/>
      <c r="FWR88" s="112"/>
      <c r="FWS88" s="112"/>
      <c r="FWT88" s="112"/>
      <c r="FWU88" s="112"/>
      <c r="FWV88" s="112"/>
      <c r="FWW88" s="112"/>
      <c r="FWX88" s="112"/>
      <c r="FWY88" s="112"/>
      <c r="FWZ88" s="112"/>
      <c r="FXA88" s="112"/>
      <c r="FXB88" s="112"/>
      <c r="FXC88" s="112"/>
      <c r="FXD88" s="112"/>
      <c r="FXE88" s="112"/>
      <c r="FXF88" s="112"/>
      <c r="FXG88" s="112"/>
      <c r="FXH88" s="112"/>
      <c r="FXI88" s="112"/>
      <c r="FXJ88" s="112"/>
      <c r="FXK88" s="112"/>
      <c r="FXL88" s="112"/>
      <c r="FXM88" s="112"/>
      <c r="FXN88" s="112"/>
      <c r="FXO88" s="112"/>
      <c r="FXP88" s="112"/>
      <c r="FXQ88" s="112"/>
      <c r="FXR88" s="112"/>
      <c r="FXS88" s="112"/>
      <c r="FXT88" s="112"/>
      <c r="FXU88" s="112"/>
      <c r="FXV88" s="112"/>
      <c r="FXW88" s="112"/>
      <c r="FXX88" s="112"/>
      <c r="FXY88" s="112"/>
      <c r="FXZ88" s="112"/>
      <c r="FYA88" s="112"/>
      <c r="FYB88" s="112"/>
      <c r="FYC88" s="112"/>
      <c r="FYD88" s="112"/>
      <c r="FYE88" s="112"/>
      <c r="FYF88" s="112"/>
      <c r="FYG88" s="112"/>
      <c r="FYH88" s="112"/>
      <c r="FYI88" s="112"/>
      <c r="FYJ88" s="112"/>
      <c r="FYK88" s="112"/>
      <c r="FYL88" s="112"/>
      <c r="FYM88" s="112"/>
      <c r="FYN88" s="112"/>
      <c r="FYO88" s="112"/>
      <c r="FYP88" s="112"/>
      <c r="FYQ88" s="112"/>
      <c r="FYR88" s="112"/>
      <c r="FYS88" s="112"/>
      <c r="FYT88" s="112"/>
      <c r="FYU88" s="112"/>
      <c r="FYV88" s="112"/>
      <c r="FYW88" s="112"/>
      <c r="FYX88" s="112"/>
      <c r="FYY88" s="112"/>
      <c r="FYZ88" s="112"/>
      <c r="FZA88" s="112"/>
      <c r="FZB88" s="112"/>
      <c r="FZC88" s="112"/>
      <c r="FZD88" s="112"/>
      <c r="FZE88" s="112"/>
      <c r="FZF88" s="112"/>
      <c r="FZG88" s="112"/>
      <c r="FZH88" s="112"/>
      <c r="FZI88" s="112"/>
      <c r="FZJ88" s="112"/>
      <c r="FZK88" s="112"/>
      <c r="FZL88" s="112"/>
      <c r="FZM88" s="112"/>
      <c r="FZN88" s="112"/>
      <c r="FZO88" s="112"/>
      <c r="FZP88" s="112"/>
      <c r="FZQ88" s="112"/>
      <c r="FZR88" s="112"/>
      <c r="FZS88" s="112"/>
      <c r="FZT88" s="112"/>
      <c r="FZU88" s="112"/>
      <c r="FZV88" s="112"/>
      <c r="FZW88" s="112"/>
      <c r="FZX88" s="112"/>
      <c r="FZY88" s="112"/>
      <c r="FZZ88" s="112"/>
      <c r="GAA88" s="112"/>
      <c r="GAB88" s="112"/>
      <c r="GAC88" s="112"/>
      <c r="GAD88" s="112"/>
      <c r="GAE88" s="112"/>
      <c r="GAF88" s="112"/>
      <c r="GAG88" s="112"/>
      <c r="GAH88" s="112"/>
      <c r="GAI88" s="112"/>
      <c r="GAJ88" s="112"/>
      <c r="GAK88" s="112"/>
      <c r="GAL88" s="112"/>
      <c r="GAM88" s="112"/>
      <c r="GAN88" s="112"/>
      <c r="GAO88" s="112"/>
      <c r="GAP88" s="112"/>
      <c r="GAQ88" s="112"/>
      <c r="GAR88" s="112"/>
      <c r="GAS88" s="112"/>
      <c r="GAT88" s="112"/>
      <c r="GAU88" s="112"/>
      <c r="GAV88" s="112"/>
      <c r="GAW88" s="112"/>
      <c r="GAX88" s="112"/>
      <c r="GAY88" s="112"/>
      <c r="GAZ88" s="112"/>
      <c r="GBA88" s="112"/>
      <c r="GBB88" s="112"/>
      <c r="GBC88" s="112"/>
      <c r="GBD88" s="112"/>
      <c r="GBE88" s="112"/>
      <c r="GBF88" s="112"/>
      <c r="GBG88" s="112"/>
      <c r="GBH88" s="112"/>
      <c r="GBI88" s="112"/>
      <c r="GBJ88" s="112"/>
      <c r="GBK88" s="112"/>
      <c r="GBL88" s="112"/>
      <c r="GBM88" s="112"/>
      <c r="GBN88" s="112"/>
      <c r="GBO88" s="112"/>
      <c r="GBP88" s="112"/>
      <c r="GBQ88" s="112"/>
      <c r="GBR88" s="112"/>
      <c r="GBS88" s="112"/>
      <c r="GBT88" s="112"/>
      <c r="GBU88" s="112"/>
      <c r="GBV88" s="112"/>
      <c r="GBW88" s="112"/>
      <c r="GBX88" s="112"/>
      <c r="GBY88" s="112"/>
      <c r="GBZ88" s="112"/>
      <c r="GCA88" s="112"/>
      <c r="GCB88" s="112"/>
      <c r="GCC88" s="112"/>
      <c r="GCD88" s="112"/>
      <c r="GCE88" s="112"/>
      <c r="GCF88" s="112"/>
      <c r="GCG88" s="112"/>
      <c r="GCH88" s="112"/>
      <c r="GCI88" s="112"/>
      <c r="GCJ88" s="112"/>
      <c r="GCK88" s="112"/>
      <c r="GCL88" s="112"/>
      <c r="GCM88" s="112"/>
      <c r="GCN88" s="112"/>
      <c r="GCO88" s="112"/>
      <c r="GCP88" s="112"/>
      <c r="GCQ88" s="112"/>
      <c r="GCR88" s="112"/>
      <c r="GCS88" s="112"/>
      <c r="GCT88" s="112"/>
      <c r="GCU88" s="112"/>
      <c r="GCV88" s="112"/>
      <c r="GCW88" s="112"/>
      <c r="GCX88" s="112"/>
      <c r="GCY88" s="112"/>
      <c r="GCZ88" s="112"/>
      <c r="GDA88" s="112"/>
      <c r="GDB88" s="112"/>
      <c r="GDC88" s="112"/>
      <c r="GDD88" s="112"/>
      <c r="GDE88" s="112"/>
      <c r="GDF88" s="112"/>
      <c r="GDG88" s="112"/>
      <c r="GDH88" s="112"/>
      <c r="GDI88" s="112"/>
      <c r="GDJ88" s="112"/>
      <c r="GDK88" s="112"/>
      <c r="GDL88" s="112"/>
      <c r="GDM88" s="112"/>
      <c r="GDN88" s="112"/>
      <c r="GDO88" s="112"/>
      <c r="GDP88" s="112"/>
      <c r="GDQ88" s="112"/>
      <c r="GDR88" s="112"/>
      <c r="GDS88" s="112"/>
      <c r="GDT88" s="112"/>
      <c r="GDU88" s="112"/>
      <c r="GDV88" s="112"/>
      <c r="GDW88" s="112"/>
      <c r="GDX88" s="112"/>
      <c r="GDY88" s="112"/>
      <c r="GDZ88" s="112"/>
      <c r="GEA88" s="112"/>
      <c r="GEB88" s="112"/>
      <c r="GEC88" s="112"/>
      <c r="GED88" s="112"/>
      <c r="GEE88" s="112"/>
      <c r="GEF88" s="112"/>
      <c r="GEG88" s="112"/>
      <c r="GEH88" s="112"/>
      <c r="GEI88" s="112"/>
      <c r="GEJ88" s="112"/>
      <c r="GEK88" s="112"/>
      <c r="GEL88" s="112"/>
      <c r="GEM88" s="112"/>
      <c r="GEN88" s="112"/>
      <c r="GEO88" s="112"/>
      <c r="GEP88" s="112"/>
      <c r="GEQ88" s="112"/>
      <c r="GER88" s="112"/>
      <c r="GES88" s="112"/>
      <c r="GET88" s="112"/>
      <c r="GEU88" s="112"/>
      <c r="GEV88" s="112"/>
      <c r="GEW88" s="112"/>
      <c r="GEX88" s="112"/>
      <c r="GEY88" s="112"/>
      <c r="GEZ88" s="112"/>
      <c r="GFA88" s="112"/>
      <c r="GFB88" s="112"/>
      <c r="GFC88" s="112"/>
      <c r="GFD88" s="112"/>
      <c r="GFE88" s="112"/>
      <c r="GFF88" s="112"/>
      <c r="GFG88" s="112"/>
      <c r="GFH88" s="112"/>
      <c r="GFI88" s="112"/>
      <c r="GFJ88" s="112"/>
      <c r="GFK88" s="112"/>
      <c r="GFL88" s="112"/>
      <c r="GFM88" s="112"/>
      <c r="GFN88" s="112"/>
      <c r="GFO88" s="112"/>
      <c r="GFP88" s="112"/>
      <c r="GFQ88" s="112"/>
      <c r="GFR88" s="112"/>
      <c r="GFS88" s="112"/>
      <c r="GFT88" s="112"/>
      <c r="GFU88" s="112"/>
      <c r="GFV88" s="112"/>
      <c r="GFW88" s="112"/>
      <c r="GFX88" s="112"/>
      <c r="GFY88" s="112"/>
      <c r="GFZ88" s="112"/>
      <c r="GGA88" s="112"/>
      <c r="GGB88" s="112"/>
      <c r="GGC88" s="112"/>
      <c r="GGD88" s="112"/>
      <c r="GGE88" s="112"/>
      <c r="GGF88" s="112"/>
      <c r="GGG88" s="112"/>
      <c r="GGH88" s="112"/>
      <c r="GGI88" s="112"/>
      <c r="GGJ88" s="112"/>
      <c r="GGK88" s="112"/>
      <c r="GGL88" s="112"/>
      <c r="GGM88" s="112"/>
      <c r="GGN88" s="112"/>
      <c r="GGO88" s="112"/>
      <c r="GGP88" s="112"/>
      <c r="GGQ88" s="112"/>
      <c r="GGR88" s="112"/>
      <c r="GGS88" s="112"/>
      <c r="GGT88" s="112"/>
      <c r="GGU88" s="112"/>
      <c r="GGV88" s="112"/>
      <c r="GGW88" s="112"/>
      <c r="GGX88" s="112"/>
      <c r="GGY88" s="112"/>
      <c r="GGZ88" s="112"/>
      <c r="GHA88" s="112"/>
      <c r="GHB88" s="112"/>
      <c r="GHC88" s="112"/>
      <c r="GHD88" s="112"/>
      <c r="GHE88" s="112"/>
      <c r="GHF88" s="112"/>
      <c r="GHG88" s="112"/>
      <c r="GHH88" s="112"/>
      <c r="GHI88" s="112"/>
      <c r="GHJ88" s="112"/>
      <c r="GHK88" s="112"/>
      <c r="GHL88" s="112"/>
      <c r="GHM88" s="112"/>
      <c r="GHN88" s="112"/>
      <c r="GHO88" s="112"/>
      <c r="GHP88" s="112"/>
      <c r="GHQ88" s="112"/>
      <c r="GHR88" s="112"/>
      <c r="GHS88" s="112"/>
      <c r="GHT88" s="112"/>
      <c r="GHU88" s="112"/>
      <c r="GHV88" s="112"/>
      <c r="GHW88" s="112"/>
      <c r="GHX88" s="112"/>
      <c r="GHY88" s="112"/>
      <c r="GHZ88" s="112"/>
      <c r="GIA88" s="112"/>
      <c r="GIB88" s="112"/>
      <c r="GIC88" s="112"/>
      <c r="GID88" s="112"/>
      <c r="GIE88" s="112"/>
      <c r="GIF88" s="112"/>
      <c r="GIG88" s="112"/>
      <c r="GIH88" s="112"/>
      <c r="GII88" s="112"/>
      <c r="GIJ88" s="112"/>
      <c r="GIK88" s="112"/>
      <c r="GIL88" s="112"/>
      <c r="GIM88" s="112"/>
      <c r="GIN88" s="112"/>
      <c r="GIO88" s="112"/>
      <c r="GIP88" s="112"/>
      <c r="GIQ88" s="112"/>
      <c r="GIR88" s="112"/>
      <c r="GIS88" s="112"/>
      <c r="GIT88" s="112"/>
      <c r="GIU88" s="112"/>
      <c r="GIV88" s="112"/>
      <c r="GIW88" s="112"/>
      <c r="GIX88" s="112"/>
      <c r="GIY88" s="112"/>
      <c r="GIZ88" s="112"/>
      <c r="GJA88" s="112"/>
      <c r="GJB88" s="112"/>
      <c r="GJC88" s="112"/>
      <c r="GJD88" s="112"/>
      <c r="GJE88" s="112"/>
      <c r="GJF88" s="112"/>
      <c r="GJG88" s="112"/>
      <c r="GJH88" s="112"/>
      <c r="GJI88" s="112"/>
      <c r="GJJ88" s="112"/>
      <c r="GJK88" s="112"/>
      <c r="GJL88" s="112"/>
      <c r="GJM88" s="112"/>
      <c r="GJN88" s="112"/>
      <c r="GJO88" s="112"/>
      <c r="GJP88" s="112"/>
      <c r="GJQ88" s="112"/>
      <c r="GJR88" s="112"/>
      <c r="GJS88" s="112"/>
      <c r="GJT88" s="112"/>
      <c r="GJU88" s="112"/>
      <c r="GJV88" s="112"/>
      <c r="GJW88" s="112"/>
      <c r="GJX88" s="112"/>
      <c r="GJY88" s="112"/>
      <c r="GJZ88" s="112"/>
      <c r="GKA88" s="112"/>
      <c r="GKB88" s="112"/>
      <c r="GKC88" s="112"/>
      <c r="GKD88" s="112"/>
      <c r="GKE88" s="112"/>
      <c r="GKF88" s="112"/>
      <c r="GKG88" s="112"/>
      <c r="GKH88" s="112"/>
      <c r="GKI88" s="112"/>
      <c r="GKJ88" s="112"/>
      <c r="GKK88" s="112"/>
      <c r="GKL88" s="112"/>
      <c r="GKM88" s="112"/>
      <c r="GKN88" s="112"/>
      <c r="GKO88" s="112"/>
      <c r="GKP88" s="112"/>
      <c r="GKQ88" s="112"/>
      <c r="GKR88" s="112"/>
      <c r="GKS88" s="112"/>
      <c r="GKT88" s="112"/>
      <c r="GKU88" s="112"/>
      <c r="GKV88" s="112"/>
      <c r="GKW88" s="112"/>
      <c r="GKX88" s="112"/>
      <c r="GKY88" s="112"/>
      <c r="GKZ88" s="112"/>
      <c r="GLA88" s="112"/>
      <c r="GLB88" s="112"/>
      <c r="GLC88" s="112"/>
      <c r="GLD88" s="112"/>
      <c r="GLE88" s="112"/>
      <c r="GLF88" s="112"/>
      <c r="GLG88" s="112"/>
      <c r="GLH88" s="112"/>
      <c r="GLI88" s="112"/>
      <c r="GLJ88" s="112"/>
      <c r="GLK88" s="112"/>
      <c r="GLL88" s="112"/>
      <c r="GLM88" s="112"/>
      <c r="GLN88" s="112"/>
      <c r="GLO88" s="112"/>
      <c r="GLP88" s="112"/>
      <c r="GLQ88" s="112"/>
      <c r="GLR88" s="112"/>
      <c r="GLS88" s="112"/>
      <c r="GLT88" s="112"/>
      <c r="GLU88" s="112"/>
      <c r="GLV88" s="112"/>
      <c r="GLW88" s="112"/>
      <c r="GLX88" s="112"/>
      <c r="GLY88" s="112"/>
      <c r="GLZ88" s="112"/>
      <c r="GMA88" s="112"/>
      <c r="GMB88" s="112"/>
      <c r="GMC88" s="112"/>
      <c r="GMD88" s="112"/>
      <c r="GME88" s="112"/>
      <c r="GMF88" s="112"/>
      <c r="GMG88" s="112"/>
      <c r="GMH88" s="112"/>
      <c r="GMI88" s="112"/>
      <c r="GMJ88" s="112"/>
      <c r="GMK88" s="112"/>
      <c r="GML88" s="112"/>
      <c r="GMM88" s="112"/>
      <c r="GMN88" s="112"/>
      <c r="GMO88" s="112"/>
      <c r="GMP88" s="112"/>
      <c r="GMQ88" s="112"/>
      <c r="GMR88" s="112"/>
      <c r="GMS88" s="112"/>
      <c r="GMT88" s="112"/>
      <c r="GMU88" s="112"/>
      <c r="GMV88" s="112"/>
      <c r="GMW88" s="112"/>
      <c r="GMX88" s="112"/>
      <c r="GMY88" s="112"/>
      <c r="GMZ88" s="112"/>
      <c r="GNA88" s="112"/>
      <c r="GNB88" s="112"/>
      <c r="GNC88" s="112"/>
      <c r="GND88" s="112"/>
      <c r="GNE88" s="112"/>
      <c r="GNF88" s="112"/>
      <c r="GNG88" s="112"/>
      <c r="GNH88" s="112"/>
      <c r="GNI88" s="112"/>
      <c r="GNJ88" s="112"/>
      <c r="GNK88" s="112"/>
      <c r="GNL88" s="112"/>
      <c r="GNM88" s="112"/>
      <c r="GNN88" s="112"/>
      <c r="GNO88" s="112"/>
      <c r="GNP88" s="112"/>
      <c r="GNQ88" s="112"/>
      <c r="GNR88" s="112"/>
      <c r="GNS88" s="112"/>
      <c r="GNT88" s="112"/>
      <c r="GNU88" s="112"/>
      <c r="GNV88" s="112"/>
      <c r="GNW88" s="112"/>
      <c r="GNX88" s="112"/>
      <c r="GNY88" s="112"/>
      <c r="GNZ88" s="112"/>
      <c r="GOA88" s="112"/>
      <c r="GOB88" s="112"/>
      <c r="GOC88" s="112"/>
      <c r="GOD88" s="112"/>
      <c r="GOE88" s="112"/>
      <c r="GOF88" s="112"/>
      <c r="GOG88" s="112"/>
      <c r="GOH88" s="112"/>
      <c r="GOI88" s="112"/>
      <c r="GOJ88" s="112"/>
      <c r="GOK88" s="112"/>
      <c r="GOL88" s="112"/>
      <c r="GOM88" s="112"/>
      <c r="GON88" s="112"/>
      <c r="GOO88" s="112"/>
      <c r="GOP88" s="112"/>
      <c r="GOQ88" s="112"/>
      <c r="GOR88" s="112"/>
      <c r="GOS88" s="112"/>
      <c r="GOT88" s="112"/>
      <c r="GOU88" s="112"/>
      <c r="GOV88" s="112"/>
      <c r="GOW88" s="112"/>
      <c r="GOX88" s="112"/>
      <c r="GOY88" s="112"/>
      <c r="GOZ88" s="112"/>
      <c r="GPA88" s="112"/>
      <c r="GPB88" s="112"/>
      <c r="GPC88" s="112"/>
      <c r="GPD88" s="112"/>
      <c r="GPE88" s="112"/>
      <c r="GPF88" s="112"/>
      <c r="GPG88" s="112"/>
      <c r="GPH88" s="112"/>
      <c r="GPI88" s="112"/>
      <c r="GPJ88" s="112"/>
      <c r="GPK88" s="112"/>
      <c r="GPL88" s="112"/>
      <c r="GPM88" s="112"/>
      <c r="GPN88" s="112"/>
      <c r="GPO88" s="112"/>
      <c r="GPP88" s="112"/>
      <c r="GPQ88" s="112"/>
      <c r="GPR88" s="112"/>
      <c r="GPS88" s="112"/>
      <c r="GPT88" s="112"/>
      <c r="GPU88" s="112"/>
      <c r="GPV88" s="112"/>
      <c r="GPW88" s="112"/>
      <c r="GPX88" s="112"/>
      <c r="GPY88" s="112"/>
      <c r="GPZ88" s="112"/>
      <c r="GQA88" s="112"/>
      <c r="GQB88" s="112"/>
      <c r="GQC88" s="112"/>
      <c r="GQD88" s="112"/>
      <c r="GQE88" s="112"/>
      <c r="GQF88" s="112"/>
      <c r="GQG88" s="112"/>
      <c r="GQH88" s="112"/>
      <c r="GQI88" s="112"/>
      <c r="GQJ88" s="112"/>
      <c r="GQK88" s="112"/>
      <c r="GQL88" s="112"/>
      <c r="GQM88" s="112"/>
      <c r="GQN88" s="112"/>
      <c r="GQO88" s="112"/>
      <c r="GQP88" s="112"/>
      <c r="GQQ88" s="112"/>
      <c r="GQR88" s="112"/>
      <c r="GQS88" s="112"/>
      <c r="GQT88" s="112"/>
      <c r="GQU88" s="112"/>
      <c r="GQV88" s="112"/>
      <c r="GQW88" s="112"/>
      <c r="GQX88" s="112"/>
      <c r="GQY88" s="112"/>
      <c r="GQZ88" s="112"/>
      <c r="GRA88" s="112"/>
      <c r="GRB88" s="112"/>
      <c r="GRC88" s="112"/>
      <c r="GRD88" s="112"/>
      <c r="GRE88" s="112"/>
      <c r="GRF88" s="112"/>
      <c r="GRG88" s="112"/>
      <c r="GRH88" s="112"/>
      <c r="GRI88" s="112"/>
      <c r="GRJ88" s="112"/>
      <c r="GRK88" s="112"/>
      <c r="GRL88" s="112"/>
      <c r="GRM88" s="112"/>
      <c r="GRN88" s="112"/>
      <c r="GRO88" s="112"/>
      <c r="GRP88" s="112"/>
      <c r="GRQ88" s="112"/>
      <c r="GRR88" s="112"/>
      <c r="GRS88" s="112"/>
      <c r="GRT88" s="112"/>
      <c r="GRU88" s="112"/>
      <c r="GRV88" s="112"/>
      <c r="GRW88" s="112"/>
      <c r="GRX88" s="112"/>
      <c r="GRY88" s="112"/>
      <c r="GRZ88" s="112"/>
      <c r="GSA88" s="112"/>
      <c r="GSB88" s="112"/>
      <c r="GSC88" s="112"/>
      <c r="GSD88" s="112"/>
      <c r="GSE88" s="112"/>
      <c r="GSF88" s="112"/>
      <c r="GSG88" s="112"/>
      <c r="GSH88" s="112"/>
      <c r="GSI88" s="112"/>
      <c r="GSJ88" s="112"/>
      <c r="GSK88" s="112"/>
      <c r="GSL88" s="112"/>
      <c r="GSM88" s="112"/>
      <c r="GSN88" s="112"/>
      <c r="GSO88" s="112"/>
      <c r="GSP88" s="112"/>
      <c r="GSQ88" s="112"/>
      <c r="GSR88" s="112"/>
      <c r="GSS88" s="112"/>
      <c r="GST88" s="112"/>
      <c r="GSU88" s="112"/>
      <c r="GSV88" s="112"/>
      <c r="GSW88" s="112"/>
      <c r="GSX88" s="112"/>
      <c r="GSY88" s="112"/>
      <c r="GSZ88" s="112"/>
      <c r="GTA88" s="112"/>
      <c r="GTB88" s="112"/>
      <c r="GTC88" s="112"/>
      <c r="GTD88" s="112"/>
      <c r="GTE88" s="112"/>
      <c r="GTF88" s="112"/>
      <c r="GTG88" s="112"/>
      <c r="GTH88" s="112"/>
      <c r="GTI88" s="112"/>
      <c r="GTJ88" s="112"/>
      <c r="GTK88" s="112"/>
      <c r="GTL88" s="112"/>
      <c r="GTM88" s="112"/>
      <c r="GTN88" s="112"/>
      <c r="GTO88" s="112"/>
      <c r="GTP88" s="112"/>
      <c r="GTQ88" s="112"/>
      <c r="GTR88" s="112"/>
      <c r="GTS88" s="112"/>
      <c r="GTT88" s="112"/>
      <c r="GTU88" s="112"/>
      <c r="GTV88" s="112"/>
      <c r="GTW88" s="112"/>
      <c r="GTX88" s="112"/>
      <c r="GTY88" s="112"/>
      <c r="GTZ88" s="112"/>
      <c r="GUA88" s="112"/>
      <c r="GUB88" s="112"/>
      <c r="GUC88" s="112"/>
      <c r="GUD88" s="112"/>
      <c r="GUE88" s="112"/>
      <c r="GUF88" s="112"/>
      <c r="GUG88" s="112"/>
      <c r="GUH88" s="112"/>
      <c r="GUI88" s="112"/>
      <c r="GUJ88" s="112"/>
      <c r="GUK88" s="112"/>
      <c r="GUL88" s="112"/>
      <c r="GUM88" s="112"/>
      <c r="GUN88" s="112"/>
      <c r="GUO88" s="112"/>
      <c r="GUP88" s="112"/>
      <c r="GUQ88" s="112"/>
      <c r="GUR88" s="112"/>
      <c r="GUS88" s="112"/>
      <c r="GUT88" s="112"/>
      <c r="GUU88" s="112"/>
      <c r="GUV88" s="112"/>
      <c r="GUW88" s="112"/>
      <c r="GUX88" s="112"/>
      <c r="GUY88" s="112"/>
      <c r="GUZ88" s="112"/>
      <c r="GVA88" s="112"/>
      <c r="GVB88" s="112"/>
      <c r="GVC88" s="112"/>
      <c r="GVD88" s="112"/>
      <c r="GVE88" s="112"/>
      <c r="GVF88" s="112"/>
      <c r="GVG88" s="112"/>
      <c r="GVH88" s="112"/>
      <c r="GVI88" s="112"/>
      <c r="GVJ88" s="112"/>
      <c r="GVK88" s="112"/>
      <c r="GVL88" s="112"/>
      <c r="GVM88" s="112"/>
      <c r="GVN88" s="112"/>
      <c r="GVO88" s="112"/>
      <c r="GVP88" s="112"/>
      <c r="GVQ88" s="112"/>
      <c r="GVR88" s="112"/>
      <c r="GVS88" s="112"/>
      <c r="GVT88" s="112"/>
      <c r="GVU88" s="112"/>
      <c r="GVV88" s="112"/>
      <c r="GVW88" s="112"/>
      <c r="GVX88" s="112"/>
      <c r="GVY88" s="112"/>
      <c r="GVZ88" s="112"/>
      <c r="GWA88" s="112"/>
      <c r="GWB88" s="112"/>
      <c r="GWC88" s="112"/>
      <c r="GWD88" s="112"/>
      <c r="GWE88" s="112"/>
      <c r="GWF88" s="112"/>
      <c r="GWG88" s="112"/>
      <c r="GWH88" s="112"/>
      <c r="GWI88" s="112"/>
      <c r="GWJ88" s="112"/>
      <c r="GWK88" s="112"/>
      <c r="GWL88" s="112"/>
      <c r="GWM88" s="112"/>
      <c r="GWN88" s="112"/>
      <c r="GWO88" s="112"/>
      <c r="GWP88" s="112"/>
      <c r="GWQ88" s="112"/>
      <c r="GWR88" s="112"/>
      <c r="GWS88" s="112"/>
      <c r="GWT88" s="112"/>
      <c r="GWU88" s="112"/>
      <c r="GWV88" s="112"/>
      <c r="GWW88" s="112"/>
      <c r="GWX88" s="112"/>
      <c r="GWY88" s="112"/>
      <c r="GWZ88" s="112"/>
      <c r="GXA88" s="112"/>
      <c r="GXB88" s="112"/>
      <c r="GXC88" s="112"/>
      <c r="GXD88" s="112"/>
      <c r="GXE88" s="112"/>
      <c r="GXF88" s="112"/>
      <c r="GXG88" s="112"/>
      <c r="GXH88" s="112"/>
      <c r="GXI88" s="112"/>
      <c r="GXJ88" s="112"/>
      <c r="GXK88" s="112"/>
      <c r="GXL88" s="112"/>
      <c r="GXM88" s="112"/>
      <c r="GXN88" s="112"/>
      <c r="GXO88" s="112"/>
      <c r="GXP88" s="112"/>
      <c r="GXQ88" s="112"/>
      <c r="GXR88" s="112"/>
      <c r="GXS88" s="112"/>
      <c r="GXT88" s="112"/>
      <c r="GXU88" s="112"/>
      <c r="GXV88" s="112"/>
      <c r="GXW88" s="112"/>
      <c r="GXX88" s="112"/>
      <c r="GXY88" s="112"/>
      <c r="GXZ88" s="112"/>
      <c r="GYA88" s="112"/>
      <c r="GYB88" s="112"/>
      <c r="GYC88" s="112"/>
      <c r="GYD88" s="112"/>
      <c r="GYE88" s="112"/>
      <c r="GYF88" s="112"/>
      <c r="GYG88" s="112"/>
      <c r="GYH88" s="112"/>
      <c r="GYI88" s="112"/>
      <c r="GYJ88" s="112"/>
      <c r="GYK88" s="112"/>
      <c r="GYL88" s="112"/>
      <c r="GYM88" s="112"/>
      <c r="GYN88" s="112"/>
      <c r="GYO88" s="112"/>
      <c r="GYP88" s="112"/>
      <c r="GYQ88" s="112"/>
      <c r="GYR88" s="112"/>
      <c r="GYS88" s="112"/>
      <c r="GYT88" s="112"/>
      <c r="GYU88" s="112"/>
      <c r="GYV88" s="112"/>
      <c r="GYW88" s="112"/>
      <c r="GYX88" s="112"/>
      <c r="GYY88" s="112"/>
      <c r="GYZ88" s="112"/>
      <c r="GZA88" s="112"/>
      <c r="GZB88" s="112"/>
      <c r="GZC88" s="112"/>
      <c r="GZD88" s="112"/>
      <c r="GZE88" s="112"/>
      <c r="GZF88" s="112"/>
      <c r="GZG88" s="112"/>
      <c r="GZH88" s="112"/>
      <c r="GZI88" s="112"/>
      <c r="GZJ88" s="112"/>
      <c r="GZK88" s="112"/>
      <c r="GZL88" s="112"/>
      <c r="GZM88" s="112"/>
      <c r="GZN88" s="112"/>
      <c r="GZO88" s="112"/>
      <c r="GZP88" s="112"/>
      <c r="GZQ88" s="112"/>
      <c r="GZR88" s="112"/>
      <c r="GZS88" s="112"/>
      <c r="GZT88" s="112"/>
      <c r="GZU88" s="112"/>
      <c r="GZV88" s="112"/>
      <c r="GZW88" s="112"/>
      <c r="GZX88" s="112"/>
      <c r="GZY88" s="112"/>
      <c r="GZZ88" s="112"/>
      <c r="HAA88" s="112"/>
      <c r="HAB88" s="112"/>
      <c r="HAC88" s="112"/>
      <c r="HAD88" s="112"/>
      <c r="HAE88" s="112"/>
      <c r="HAF88" s="112"/>
      <c r="HAG88" s="112"/>
      <c r="HAH88" s="112"/>
      <c r="HAI88" s="112"/>
      <c r="HAJ88" s="112"/>
      <c r="HAK88" s="112"/>
      <c r="HAL88" s="112"/>
      <c r="HAM88" s="112"/>
      <c r="HAN88" s="112"/>
      <c r="HAO88" s="112"/>
      <c r="HAP88" s="112"/>
      <c r="HAQ88" s="112"/>
      <c r="HAR88" s="112"/>
      <c r="HAS88" s="112"/>
      <c r="HAT88" s="112"/>
      <c r="HAU88" s="112"/>
      <c r="HAV88" s="112"/>
      <c r="HAW88" s="112"/>
      <c r="HAX88" s="112"/>
      <c r="HAY88" s="112"/>
      <c r="HAZ88" s="112"/>
      <c r="HBA88" s="112"/>
      <c r="HBB88" s="112"/>
      <c r="HBC88" s="112"/>
      <c r="HBD88" s="112"/>
      <c r="HBE88" s="112"/>
      <c r="HBF88" s="112"/>
      <c r="HBG88" s="112"/>
      <c r="HBH88" s="112"/>
      <c r="HBI88" s="112"/>
      <c r="HBJ88" s="112"/>
      <c r="HBK88" s="112"/>
      <c r="HBL88" s="112"/>
      <c r="HBM88" s="112"/>
      <c r="HBN88" s="112"/>
      <c r="HBO88" s="112"/>
      <c r="HBP88" s="112"/>
      <c r="HBQ88" s="112"/>
      <c r="HBR88" s="112"/>
      <c r="HBS88" s="112"/>
      <c r="HBT88" s="112"/>
      <c r="HBU88" s="112"/>
      <c r="HBV88" s="112"/>
      <c r="HBW88" s="112"/>
      <c r="HBX88" s="112"/>
      <c r="HBY88" s="112"/>
      <c r="HBZ88" s="112"/>
      <c r="HCA88" s="112"/>
      <c r="HCB88" s="112"/>
      <c r="HCC88" s="112"/>
      <c r="HCD88" s="112"/>
      <c r="HCE88" s="112"/>
      <c r="HCF88" s="112"/>
      <c r="HCG88" s="112"/>
      <c r="HCH88" s="112"/>
      <c r="HCI88" s="112"/>
      <c r="HCJ88" s="112"/>
      <c r="HCK88" s="112"/>
      <c r="HCL88" s="112"/>
      <c r="HCM88" s="112"/>
      <c r="HCN88" s="112"/>
      <c r="HCO88" s="112"/>
      <c r="HCP88" s="112"/>
      <c r="HCQ88" s="112"/>
      <c r="HCR88" s="112"/>
      <c r="HCS88" s="112"/>
      <c r="HCT88" s="112"/>
      <c r="HCU88" s="112"/>
      <c r="HCV88" s="112"/>
      <c r="HCW88" s="112"/>
      <c r="HCX88" s="112"/>
      <c r="HCY88" s="112"/>
      <c r="HCZ88" s="112"/>
      <c r="HDA88" s="112"/>
      <c r="HDB88" s="112"/>
      <c r="HDC88" s="112"/>
      <c r="HDD88" s="112"/>
      <c r="HDE88" s="112"/>
      <c r="HDF88" s="112"/>
      <c r="HDG88" s="112"/>
      <c r="HDH88" s="112"/>
      <c r="HDI88" s="112"/>
      <c r="HDJ88" s="112"/>
      <c r="HDK88" s="112"/>
      <c r="HDL88" s="112"/>
      <c r="HDM88" s="112"/>
      <c r="HDN88" s="112"/>
      <c r="HDO88" s="112"/>
      <c r="HDP88" s="112"/>
      <c r="HDQ88" s="112"/>
      <c r="HDR88" s="112"/>
      <c r="HDS88" s="112"/>
      <c r="HDT88" s="112"/>
      <c r="HDU88" s="112"/>
      <c r="HDV88" s="112"/>
      <c r="HDW88" s="112"/>
      <c r="HDX88" s="112"/>
      <c r="HDY88" s="112"/>
      <c r="HDZ88" s="112"/>
      <c r="HEA88" s="112"/>
      <c r="HEB88" s="112"/>
      <c r="HEC88" s="112"/>
      <c r="HED88" s="112"/>
      <c r="HEE88" s="112"/>
      <c r="HEF88" s="112"/>
      <c r="HEG88" s="112"/>
      <c r="HEH88" s="112"/>
      <c r="HEI88" s="112"/>
      <c r="HEJ88" s="112"/>
      <c r="HEK88" s="112"/>
      <c r="HEL88" s="112"/>
      <c r="HEM88" s="112"/>
      <c r="HEN88" s="112"/>
      <c r="HEO88" s="112"/>
      <c r="HEP88" s="112"/>
      <c r="HEQ88" s="112"/>
      <c r="HER88" s="112"/>
      <c r="HES88" s="112"/>
      <c r="HET88" s="112"/>
      <c r="HEU88" s="112"/>
      <c r="HEV88" s="112"/>
      <c r="HEW88" s="112"/>
      <c r="HEX88" s="112"/>
      <c r="HEY88" s="112"/>
      <c r="HEZ88" s="112"/>
      <c r="HFA88" s="112"/>
      <c r="HFB88" s="112"/>
      <c r="HFC88" s="112"/>
      <c r="HFD88" s="112"/>
      <c r="HFE88" s="112"/>
      <c r="HFF88" s="112"/>
      <c r="HFG88" s="112"/>
      <c r="HFH88" s="112"/>
      <c r="HFI88" s="112"/>
      <c r="HFJ88" s="112"/>
      <c r="HFK88" s="112"/>
      <c r="HFL88" s="112"/>
      <c r="HFM88" s="112"/>
      <c r="HFN88" s="112"/>
      <c r="HFO88" s="112"/>
      <c r="HFP88" s="112"/>
      <c r="HFQ88" s="112"/>
      <c r="HFR88" s="112"/>
      <c r="HFS88" s="112"/>
      <c r="HFT88" s="112"/>
      <c r="HFU88" s="112"/>
      <c r="HFV88" s="112"/>
      <c r="HFW88" s="112"/>
      <c r="HFX88" s="112"/>
      <c r="HFY88" s="112"/>
      <c r="HFZ88" s="112"/>
      <c r="HGA88" s="112"/>
      <c r="HGB88" s="112"/>
      <c r="HGC88" s="112"/>
      <c r="HGD88" s="112"/>
      <c r="HGE88" s="112"/>
      <c r="HGF88" s="112"/>
      <c r="HGG88" s="112"/>
      <c r="HGH88" s="112"/>
      <c r="HGI88" s="112"/>
      <c r="HGJ88" s="112"/>
      <c r="HGK88" s="112"/>
      <c r="HGL88" s="112"/>
      <c r="HGM88" s="112"/>
      <c r="HGN88" s="112"/>
      <c r="HGO88" s="112"/>
      <c r="HGP88" s="112"/>
      <c r="HGQ88" s="112"/>
      <c r="HGR88" s="112"/>
      <c r="HGS88" s="112"/>
      <c r="HGT88" s="112"/>
      <c r="HGU88" s="112"/>
      <c r="HGV88" s="112"/>
      <c r="HGW88" s="112"/>
      <c r="HGX88" s="112"/>
      <c r="HGY88" s="112"/>
      <c r="HGZ88" s="112"/>
      <c r="HHA88" s="112"/>
      <c r="HHB88" s="112"/>
      <c r="HHC88" s="112"/>
      <c r="HHD88" s="112"/>
      <c r="HHE88" s="112"/>
      <c r="HHF88" s="112"/>
      <c r="HHG88" s="112"/>
      <c r="HHH88" s="112"/>
      <c r="HHI88" s="112"/>
      <c r="HHJ88" s="112"/>
      <c r="HHK88" s="112"/>
      <c r="HHL88" s="112"/>
      <c r="HHM88" s="112"/>
      <c r="HHN88" s="112"/>
      <c r="HHO88" s="112"/>
      <c r="HHP88" s="112"/>
      <c r="HHQ88" s="112"/>
      <c r="HHR88" s="112"/>
      <c r="HHS88" s="112"/>
      <c r="HHT88" s="112"/>
      <c r="HHU88" s="112"/>
      <c r="HHV88" s="112"/>
      <c r="HHW88" s="112"/>
      <c r="HHX88" s="112"/>
      <c r="HHY88" s="112"/>
      <c r="HHZ88" s="112"/>
      <c r="HIA88" s="112"/>
      <c r="HIB88" s="112"/>
      <c r="HIC88" s="112"/>
      <c r="HID88" s="112"/>
      <c r="HIE88" s="112"/>
      <c r="HIF88" s="112"/>
      <c r="HIG88" s="112"/>
      <c r="HIH88" s="112"/>
      <c r="HII88" s="112"/>
      <c r="HIJ88" s="112"/>
      <c r="HIK88" s="112"/>
      <c r="HIL88" s="112"/>
      <c r="HIM88" s="112"/>
      <c r="HIN88" s="112"/>
      <c r="HIO88" s="112"/>
      <c r="HIP88" s="112"/>
      <c r="HIQ88" s="112"/>
      <c r="HIR88" s="112"/>
      <c r="HIS88" s="112"/>
      <c r="HIT88" s="112"/>
      <c r="HIU88" s="112"/>
      <c r="HIV88" s="112"/>
      <c r="HIW88" s="112"/>
      <c r="HIX88" s="112"/>
      <c r="HIY88" s="112"/>
      <c r="HIZ88" s="112"/>
      <c r="HJA88" s="112"/>
      <c r="HJB88" s="112"/>
      <c r="HJC88" s="112"/>
      <c r="HJD88" s="112"/>
      <c r="HJE88" s="112"/>
      <c r="HJF88" s="112"/>
      <c r="HJG88" s="112"/>
      <c r="HJH88" s="112"/>
      <c r="HJI88" s="112"/>
      <c r="HJJ88" s="112"/>
      <c r="HJK88" s="112"/>
      <c r="HJL88" s="112"/>
      <c r="HJM88" s="112"/>
      <c r="HJN88" s="112"/>
      <c r="HJO88" s="112"/>
      <c r="HJP88" s="112"/>
      <c r="HJQ88" s="112"/>
      <c r="HJR88" s="112"/>
      <c r="HJS88" s="112"/>
      <c r="HJT88" s="112"/>
      <c r="HJU88" s="112"/>
      <c r="HJV88" s="112"/>
      <c r="HJW88" s="112"/>
      <c r="HJX88" s="112"/>
      <c r="HJY88" s="112"/>
      <c r="HJZ88" s="112"/>
      <c r="HKA88" s="112"/>
      <c r="HKB88" s="112"/>
      <c r="HKC88" s="112"/>
      <c r="HKD88" s="112"/>
      <c r="HKE88" s="112"/>
      <c r="HKF88" s="112"/>
      <c r="HKG88" s="112"/>
      <c r="HKH88" s="112"/>
      <c r="HKI88" s="112"/>
      <c r="HKJ88" s="112"/>
      <c r="HKK88" s="112"/>
      <c r="HKL88" s="112"/>
      <c r="HKM88" s="112"/>
      <c r="HKN88" s="112"/>
      <c r="HKO88" s="112"/>
      <c r="HKP88" s="112"/>
      <c r="HKQ88" s="112"/>
      <c r="HKR88" s="112"/>
      <c r="HKS88" s="112"/>
      <c r="HKT88" s="112"/>
      <c r="HKU88" s="112"/>
      <c r="HKV88" s="112"/>
      <c r="HKW88" s="112"/>
      <c r="HKX88" s="112"/>
      <c r="HKY88" s="112"/>
      <c r="HKZ88" s="112"/>
      <c r="HLA88" s="112"/>
      <c r="HLB88" s="112"/>
      <c r="HLC88" s="112"/>
      <c r="HLD88" s="112"/>
      <c r="HLE88" s="112"/>
      <c r="HLF88" s="112"/>
      <c r="HLG88" s="112"/>
      <c r="HLH88" s="112"/>
      <c r="HLI88" s="112"/>
      <c r="HLJ88" s="112"/>
      <c r="HLK88" s="112"/>
      <c r="HLL88" s="112"/>
      <c r="HLM88" s="112"/>
      <c r="HLN88" s="112"/>
      <c r="HLO88" s="112"/>
      <c r="HLP88" s="112"/>
      <c r="HLQ88" s="112"/>
      <c r="HLR88" s="112"/>
      <c r="HLS88" s="112"/>
      <c r="HLT88" s="112"/>
      <c r="HLU88" s="112"/>
      <c r="HLV88" s="112"/>
      <c r="HLW88" s="112"/>
      <c r="HLX88" s="112"/>
      <c r="HLY88" s="112"/>
      <c r="HLZ88" s="112"/>
      <c r="HMA88" s="112"/>
      <c r="HMB88" s="112"/>
      <c r="HMC88" s="112"/>
      <c r="HMD88" s="112"/>
      <c r="HME88" s="112"/>
      <c r="HMF88" s="112"/>
      <c r="HMG88" s="112"/>
      <c r="HMH88" s="112"/>
      <c r="HMI88" s="112"/>
      <c r="HMJ88" s="112"/>
      <c r="HMK88" s="112"/>
      <c r="HML88" s="112"/>
      <c r="HMM88" s="112"/>
      <c r="HMN88" s="112"/>
      <c r="HMO88" s="112"/>
      <c r="HMP88" s="112"/>
      <c r="HMQ88" s="112"/>
      <c r="HMR88" s="112"/>
      <c r="HMS88" s="112"/>
      <c r="HMT88" s="112"/>
      <c r="HMU88" s="112"/>
      <c r="HMV88" s="112"/>
      <c r="HMW88" s="112"/>
      <c r="HMX88" s="112"/>
      <c r="HMY88" s="112"/>
      <c r="HMZ88" s="112"/>
      <c r="HNA88" s="112"/>
      <c r="HNB88" s="112"/>
      <c r="HNC88" s="112"/>
      <c r="HND88" s="112"/>
      <c r="HNE88" s="112"/>
      <c r="HNF88" s="112"/>
      <c r="HNG88" s="112"/>
      <c r="HNH88" s="112"/>
      <c r="HNI88" s="112"/>
      <c r="HNJ88" s="112"/>
      <c r="HNK88" s="112"/>
      <c r="HNL88" s="112"/>
      <c r="HNM88" s="112"/>
      <c r="HNN88" s="112"/>
      <c r="HNO88" s="112"/>
      <c r="HNP88" s="112"/>
      <c r="HNQ88" s="112"/>
      <c r="HNR88" s="112"/>
      <c r="HNS88" s="112"/>
      <c r="HNT88" s="112"/>
      <c r="HNU88" s="112"/>
      <c r="HNV88" s="112"/>
      <c r="HNW88" s="112"/>
      <c r="HNX88" s="112"/>
      <c r="HNY88" s="112"/>
      <c r="HNZ88" s="112"/>
      <c r="HOA88" s="112"/>
      <c r="HOB88" s="112"/>
      <c r="HOC88" s="112"/>
      <c r="HOD88" s="112"/>
      <c r="HOE88" s="112"/>
      <c r="HOF88" s="112"/>
      <c r="HOG88" s="112"/>
      <c r="HOH88" s="112"/>
      <c r="HOI88" s="112"/>
      <c r="HOJ88" s="112"/>
      <c r="HOK88" s="112"/>
      <c r="HOL88" s="112"/>
      <c r="HOM88" s="112"/>
      <c r="HON88" s="112"/>
      <c r="HOO88" s="112"/>
      <c r="HOP88" s="112"/>
      <c r="HOQ88" s="112"/>
      <c r="HOR88" s="112"/>
      <c r="HOS88" s="112"/>
      <c r="HOT88" s="112"/>
      <c r="HOU88" s="112"/>
      <c r="HOV88" s="112"/>
      <c r="HOW88" s="112"/>
      <c r="HOX88" s="112"/>
      <c r="HOY88" s="112"/>
      <c r="HOZ88" s="112"/>
      <c r="HPA88" s="112"/>
      <c r="HPB88" s="112"/>
      <c r="HPC88" s="112"/>
      <c r="HPD88" s="112"/>
      <c r="HPE88" s="112"/>
      <c r="HPF88" s="112"/>
      <c r="HPG88" s="112"/>
      <c r="HPH88" s="112"/>
      <c r="HPI88" s="112"/>
      <c r="HPJ88" s="112"/>
      <c r="HPK88" s="112"/>
      <c r="HPL88" s="112"/>
      <c r="HPM88" s="112"/>
      <c r="HPN88" s="112"/>
      <c r="HPO88" s="112"/>
      <c r="HPP88" s="112"/>
      <c r="HPQ88" s="112"/>
      <c r="HPR88" s="112"/>
      <c r="HPS88" s="112"/>
      <c r="HPT88" s="112"/>
      <c r="HPU88" s="112"/>
      <c r="HPV88" s="112"/>
      <c r="HPW88" s="112"/>
      <c r="HPX88" s="112"/>
      <c r="HPY88" s="112"/>
      <c r="HPZ88" s="112"/>
      <c r="HQA88" s="112"/>
      <c r="HQB88" s="112"/>
      <c r="HQC88" s="112"/>
      <c r="HQD88" s="112"/>
      <c r="HQE88" s="112"/>
      <c r="HQF88" s="112"/>
      <c r="HQG88" s="112"/>
      <c r="HQH88" s="112"/>
      <c r="HQI88" s="112"/>
      <c r="HQJ88" s="112"/>
      <c r="HQK88" s="112"/>
      <c r="HQL88" s="112"/>
      <c r="HQM88" s="112"/>
      <c r="HQN88" s="112"/>
      <c r="HQO88" s="112"/>
      <c r="HQP88" s="112"/>
      <c r="HQQ88" s="112"/>
      <c r="HQR88" s="112"/>
      <c r="HQS88" s="112"/>
      <c r="HQT88" s="112"/>
      <c r="HQU88" s="112"/>
      <c r="HQV88" s="112"/>
      <c r="HQW88" s="112"/>
      <c r="HQX88" s="112"/>
      <c r="HQY88" s="112"/>
      <c r="HQZ88" s="112"/>
      <c r="HRA88" s="112"/>
      <c r="HRB88" s="112"/>
      <c r="HRC88" s="112"/>
      <c r="HRD88" s="112"/>
      <c r="HRE88" s="112"/>
      <c r="HRF88" s="112"/>
      <c r="HRG88" s="112"/>
      <c r="HRH88" s="112"/>
      <c r="HRI88" s="112"/>
      <c r="HRJ88" s="112"/>
      <c r="HRK88" s="112"/>
      <c r="HRL88" s="112"/>
      <c r="HRM88" s="112"/>
      <c r="HRN88" s="112"/>
      <c r="HRO88" s="112"/>
      <c r="HRP88" s="112"/>
      <c r="HRQ88" s="112"/>
      <c r="HRR88" s="112"/>
      <c r="HRS88" s="112"/>
      <c r="HRT88" s="112"/>
      <c r="HRU88" s="112"/>
      <c r="HRV88" s="112"/>
      <c r="HRW88" s="112"/>
      <c r="HRX88" s="112"/>
      <c r="HRY88" s="112"/>
      <c r="HRZ88" s="112"/>
      <c r="HSA88" s="112"/>
      <c r="HSB88" s="112"/>
      <c r="HSC88" s="112"/>
      <c r="HSD88" s="112"/>
      <c r="HSE88" s="112"/>
      <c r="HSF88" s="112"/>
      <c r="HSG88" s="112"/>
      <c r="HSH88" s="112"/>
      <c r="HSI88" s="112"/>
      <c r="HSJ88" s="112"/>
      <c r="HSK88" s="112"/>
      <c r="HSL88" s="112"/>
      <c r="HSM88" s="112"/>
      <c r="HSN88" s="112"/>
      <c r="HSO88" s="112"/>
      <c r="HSP88" s="112"/>
      <c r="HSQ88" s="112"/>
      <c r="HSR88" s="112"/>
      <c r="HSS88" s="112"/>
      <c r="HST88" s="112"/>
      <c r="HSU88" s="112"/>
      <c r="HSV88" s="112"/>
      <c r="HSW88" s="112"/>
      <c r="HSX88" s="112"/>
      <c r="HSY88" s="112"/>
      <c r="HSZ88" s="112"/>
      <c r="HTA88" s="112"/>
      <c r="HTB88" s="112"/>
      <c r="HTC88" s="112"/>
      <c r="HTD88" s="112"/>
      <c r="HTE88" s="112"/>
      <c r="HTF88" s="112"/>
      <c r="HTG88" s="112"/>
      <c r="HTH88" s="112"/>
      <c r="HTI88" s="112"/>
      <c r="HTJ88" s="112"/>
      <c r="HTK88" s="112"/>
      <c r="HTL88" s="112"/>
      <c r="HTM88" s="112"/>
      <c r="HTN88" s="112"/>
    </row>
    <row r="89" spans="1:5942" s="111" customFormat="1" ht="9.9499999999999993" hidden="1" customHeight="1" x14ac:dyDescent="0.25">
      <c r="A89" s="106" t="s">
        <v>114</v>
      </c>
      <c r="B89" s="75">
        <v>18</v>
      </c>
      <c r="C89" s="75"/>
      <c r="D89" s="339">
        <f t="shared" si="264"/>
        <v>18</v>
      </c>
      <c r="E89" s="339">
        <v>1</v>
      </c>
      <c r="F89" s="339"/>
      <c r="G89" s="339">
        <f t="shared" si="265"/>
        <v>1</v>
      </c>
      <c r="H89" s="251">
        <f t="shared" si="272"/>
        <v>5.5555555555555552E-2</v>
      </c>
      <c r="I89" s="251" t="e">
        <f t="shared" si="140"/>
        <v>#DIV/0!</v>
      </c>
      <c r="J89" s="251">
        <f t="shared" si="141"/>
        <v>5.5555555555555552E-2</v>
      </c>
      <c r="K89" s="339">
        <v>10</v>
      </c>
      <c r="L89" s="339"/>
      <c r="M89" s="339">
        <f t="shared" si="239"/>
        <v>10</v>
      </c>
      <c r="N89" s="339"/>
      <c r="O89" s="339"/>
      <c r="P89" s="339">
        <f t="shared" si="240"/>
        <v>0</v>
      </c>
      <c r="Q89" s="251">
        <f t="shared" si="142"/>
        <v>0</v>
      </c>
      <c r="R89" s="251" t="e">
        <f t="shared" si="143"/>
        <v>#DIV/0!</v>
      </c>
      <c r="S89" s="251">
        <f t="shared" si="144"/>
        <v>0</v>
      </c>
      <c r="T89" s="339"/>
      <c r="U89" s="339"/>
      <c r="V89" s="339">
        <f t="shared" si="241"/>
        <v>0</v>
      </c>
      <c r="W89" s="339"/>
      <c r="X89" s="339"/>
      <c r="Y89" s="339">
        <f t="shared" si="242"/>
        <v>0</v>
      </c>
      <c r="Z89" s="251" t="e">
        <f t="shared" si="145"/>
        <v>#DIV/0!</v>
      </c>
      <c r="AA89" s="251" t="e">
        <f t="shared" si="146"/>
        <v>#DIV/0!</v>
      </c>
      <c r="AB89" s="251" t="e">
        <f t="shared" si="147"/>
        <v>#DIV/0!</v>
      </c>
      <c r="AC89" s="339"/>
      <c r="AD89" s="339"/>
      <c r="AE89" s="339">
        <f t="shared" si="243"/>
        <v>0</v>
      </c>
      <c r="AF89" s="339"/>
      <c r="AG89" s="339"/>
      <c r="AH89" s="339">
        <f t="shared" si="244"/>
        <v>0</v>
      </c>
      <c r="AI89" s="251" t="e">
        <f t="shared" si="150"/>
        <v>#DIV/0!</v>
      </c>
      <c r="AJ89" s="251" t="e">
        <f t="shared" si="151"/>
        <v>#DIV/0!</v>
      </c>
      <c r="AK89" s="251" t="e">
        <f t="shared" si="152"/>
        <v>#DIV/0!</v>
      </c>
      <c r="AL89" s="339">
        <f t="shared" si="268"/>
        <v>28</v>
      </c>
      <c r="AM89" s="339">
        <f t="shared" si="269"/>
        <v>0</v>
      </c>
      <c r="AN89" s="339">
        <f t="shared" si="266"/>
        <v>28</v>
      </c>
      <c r="AO89" s="339">
        <f t="shared" si="270"/>
        <v>1</v>
      </c>
      <c r="AP89" s="339">
        <f t="shared" si="271"/>
        <v>0</v>
      </c>
      <c r="AQ89" s="339">
        <f t="shared" si="267"/>
        <v>1</v>
      </c>
      <c r="AR89" s="251">
        <f t="shared" si="273"/>
        <v>3.5714285714285712E-2</v>
      </c>
      <c r="AS89" s="251" t="e">
        <f t="shared" si="246"/>
        <v>#DIV/0!</v>
      </c>
      <c r="AT89" s="251">
        <f t="shared" si="247"/>
        <v>3.5714285714285712E-2</v>
      </c>
      <c r="AU89" s="117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  <c r="EG89" s="112"/>
      <c r="EH89" s="112"/>
      <c r="EI89" s="112"/>
      <c r="EJ89" s="112"/>
      <c r="EK89" s="112"/>
      <c r="EL89" s="112"/>
      <c r="EM89" s="112"/>
      <c r="EN89" s="112"/>
      <c r="EO89" s="112"/>
      <c r="EP89" s="112"/>
      <c r="EQ89" s="112"/>
      <c r="ER89" s="112"/>
      <c r="ES89" s="112"/>
      <c r="ET89" s="112"/>
      <c r="EU89" s="112"/>
      <c r="EV89" s="112"/>
      <c r="EW89" s="112"/>
      <c r="EX89" s="112"/>
      <c r="EY89" s="112"/>
      <c r="EZ89" s="112"/>
      <c r="FA89" s="112"/>
      <c r="FB89" s="112"/>
      <c r="FC89" s="112"/>
      <c r="FD89" s="112"/>
      <c r="FE89" s="112"/>
      <c r="FF89" s="112"/>
      <c r="FG89" s="112"/>
      <c r="FH89" s="112"/>
      <c r="FI89" s="112"/>
      <c r="FJ89" s="112"/>
      <c r="FK89" s="112"/>
      <c r="FL89" s="112"/>
      <c r="FM89" s="112"/>
      <c r="FN89" s="112"/>
      <c r="FO89" s="112"/>
      <c r="FP89" s="112"/>
      <c r="FQ89" s="112"/>
      <c r="FR89" s="112"/>
      <c r="FS89" s="112"/>
      <c r="FT89" s="112"/>
      <c r="FU89" s="112"/>
      <c r="FV89" s="112"/>
      <c r="FW89" s="112"/>
      <c r="FX89" s="112"/>
      <c r="FY89" s="112"/>
      <c r="FZ89" s="112"/>
      <c r="GA89" s="112"/>
      <c r="GB89" s="112"/>
      <c r="GC89" s="112"/>
      <c r="GD89" s="112"/>
      <c r="GE89" s="112"/>
      <c r="GF89" s="112"/>
      <c r="GG89" s="112"/>
      <c r="GH89" s="112"/>
      <c r="GI89" s="112"/>
      <c r="GJ89" s="112"/>
      <c r="GK89" s="112"/>
      <c r="GL89" s="112"/>
      <c r="GM89" s="112"/>
      <c r="GN89" s="112"/>
      <c r="GO89" s="112"/>
      <c r="GP89" s="112"/>
      <c r="GQ89" s="112"/>
      <c r="GR89" s="112"/>
      <c r="GS89" s="112"/>
      <c r="GT89" s="112"/>
      <c r="GU89" s="112"/>
      <c r="GV89" s="112"/>
      <c r="GW89" s="112"/>
      <c r="GX89" s="112"/>
      <c r="GY89" s="112"/>
      <c r="GZ89" s="112"/>
      <c r="HA89" s="112"/>
      <c r="HB89" s="112"/>
      <c r="HC89" s="112"/>
      <c r="HD89" s="112"/>
      <c r="HE89" s="112"/>
      <c r="HF89" s="112"/>
      <c r="HG89" s="112"/>
      <c r="HH89" s="112"/>
      <c r="HI89" s="112"/>
      <c r="HJ89" s="112"/>
      <c r="HK89" s="112"/>
      <c r="HL89" s="112"/>
      <c r="HM89" s="112"/>
      <c r="HN89" s="112"/>
      <c r="HO89" s="112"/>
      <c r="HP89" s="112"/>
      <c r="HQ89" s="112"/>
      <c r="HR89" s="112"/>
      <c r="HS89" s="112"/>
      <c r="HT89" s="112"/>
      <c r="HU89" s="112"/>
      <c r="HV89" s="112"/>
      <c r="HW89" s="112"/>
      <c r="HX89" s="112"/>
      <c r="HY89" s="112"/>
      <c r="HZ89" s="112"/>
      <c r="IA89" s="112"/>
      <c r="IB89" s="112"/>
      <c r="IC89" s="112"/>
      <c r="ID89" s="112"/>
      <c r="IE89" s="112"/>
      <c r="IF89" s="112"/>
      <c r="IG89" s="112"/>
      <c r="IH89" s="112"/>
      <c r="II89" s="112"/>
      <c r="IJ89" s="112"/>
      <c r="IK89" s="112"/>
      <c r="IL89" s="112"/>
      <c r="IM89" s="112"/>
      <c r="IN89" s="112"/>
      <c r="IO89" s="112"/>
      <c r="IP89" s="112"/>
      <c r="IQ89" s="112"/>
      <c r="IR89" s="112"/>
      <c r="IS89" s="112"/>
      <c r="IT89" s="112"/>
      <c r="IU89" s="112"/>
      <c r="IV89" s="112"/>
      <c r="IW89" s="112"/>
      <c r="IX89" s="112"/>
      <c r="IY89" s="112"/>
      <c r="IZ89" s="112"/>
      <c r="JA89" s="112"/>
      <c r="JB89" s="112"/>
      <c r="JC89" s="112"/>
      <c r="JD89" s="112"/>
      <c r="JE89" s="112"/>
      <c r="JF89" s="112"/>
      <c r="JG89" s="112"/>
      <c r="JH89" s="112"/>
      <c r="JI89" s="112"/>
      <c r="JJ89" s="112"/>
      <c r="JK89" s="112"/>
      <c r="JL89" s="112"/>
      <c r="JM89" s="112"/>
      <c r="JN89" s="112"/>
      <c r="JO89" s="112"/>
      <c r="JP89" s="112"/>
      <c r="JQ89" s="112"/>
      <c r="JR89" s="112"/>
      <c r="JS89" s="112"/>
      <c r="JT89" s="112"/>
      <c r="JU89" s="112"/>
      <c r="JV89" s="112"/>
      <c r="JW89" s="112"/>
      <c r="JX89" s="112"/>
      <c r="JY89" s="112"/>
      <c r="JZ89" s="112"/>
      <c r="KA89" s="112"/>
      <c r="KB89" s="112"/>
      <c r="KC89" s="112"/>
      <c r="KD89" s="112"/>
      <c r="KE89" s="112"/>
      <c r="KF89" s="112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2"/>
      <c r="LC89" s="112"/>
      <c r="LD89" s="112"/>
      <c r="LE89" s="112"/>
      <c r="LF89" s="112"/>
      <c r="LG89" s="112"/>
      <c r="LH89" s="112"/>
      <c r="LI89" s="112"/>
      <c r="LJ89" s="112"/>
      <c r="LK89" s="112"/>
      <c r="LL89" s="112"/>
      <c r="LM89" s="112"/>
      <c r="LN89" s="112"/>
      <c r="LO89" s="112"/>
      <c r="LP89" s="112"/>
      <c r="LQ89" s="112"/>
      <c r="LR89" s="112"/>
      <c r="LS89" s="112"/>
      <c r="LT89" s="112"/>
      <c r="LU89" s="112"/>
      <c r="LV89" s="112"/>
      <c r="LW89" s="112"/>
      <c r="LX89" s="112"/>
      <c r="LY89" s="112"/>
      <c r="LZ89" s="112"/>
      <c r="MA89" s="112"/>
      <c r="MB89" s="112"/>
      <c r="MC89" s="112"/>
      <c r="MD89" s="112"/>
      <c r="ME89" s="112"/>
      <c r="MF89" s="112"/>
      <c r="MG89" s="112"/>
      <c r="MH89" s="112"/>
      <c r="MI89" s="112"/>
      <c r="MJ89" s="112"/>
      <c r="MK89" s="112"/>
      <c r="ML89" s="112"/>
      <c r="MM89" s="112"/>
      <c r="MN89" s="112"/>
      <c r="MO89" s="112"/>
      <c r="MP89" s="112"/>
      <c r="MQ89" s="112"/>
      <c r="MR89" s="112"/>
      <c r="MS89" s="112"/>
      <c r="MT89" s="112"/>
      <c r="MU89" s="112"/>
      <c r="MV89" s="112"/>
      <c r="MW89" s="112"/>
      <c r="MX89" s="112"/>
      <c r="MY89" s="112"/>
      <c r="MZ89" s="112"/>
      <c r="NA89" s="112"/>
      <c r="NB89" s="112"/>
      <c r="NC89" s="112"/>
      <c r="ND89" s="112"/>
      <c r="NE89" s="112"/>
      <c r="NF89" s="112"/>
      <c r="NG89" s="112"/>
      <c r="NH89" s="112"/>
      <c r="NI89" s="112"/>
      <c r="NJ89" s="112"/>
      <c r="NK89" s="112"/>
      <c r="NL89" s="112"/>
      <c r="NM89" s="112"/>
      <c r="NN89" s="112"/>
      <c r="NO89" s="112"/>
      <c r="NP89" s="112"/>
      <c r="NQ89" s="112"/>
      <c r="NR89" s="112"/>
      <c r="NS89" s="112"/>
      <c r="NT89" s="112"/>
      <c r="NU89" s="112"/>
      <c r="NV89" s="112"/>
      <c r="NW89" s="112"/>
      <c r="NX89" s="112"/>
      <c r="NY89" s="112"/>
      <c r="NZ89" s="112"/>
      <c r="OA89" s="112"/>
      <c r="OB89" s="112"/>
      <c r="OC89" s="112"/>
      <c r="OD89" s="112"/>
      <c r="OE89" s="112"/>
      <c r="OF89" s="112"/>
      <c r="OG89" s="112"/>
      <c r="OH89" s="112"/>
      <c r="OI89" s="112"/>
      <c r="OJ89" s="112"/>
      <c r="OK89" s="112"/>
      <c r="OL89" s="112"/>
      <c r="OM89" s="112"/>
      <c r="ON89" s="112"/>
      <c r="OO89" s="112"/>
      <c r="OP89" s="112"/>
      <c r="OQ89" s="112"/>
      <c r="OR89" s="112"/>
      <c r="OS89" s="112"/>
      <c r="OT89" s="112"/>
      <c r="OU89" s="112"/>
      <c r="OV89" s="112"/>
      <c r="OW89" s="112"/>
      <c r="OX89" s="112"/>
      <c r="OY89" s="112"/>
      <c r="OZ89" s="112"/>
      <c r="PA89" s="112"/>
      <c r="PB89" s="112"/>
      <c r="PC89" s="112"/>
      <c r="PD89" s="112"/>
      <c r="PE89" s="112"/>
      <c r="PF89" s="112"/>
      <c r="PG89" s="112"/>
      <c r="PH89" s="112"/>
      <c r="PI89" s="112"/>
      <c r="PJ89" s="112"/>
      <c r="PK89" s="112"/>
      <c r="PL89" s="112"/>
      <c r="PM89" s="112"/>
      <c r="PN89" s="112"/>
      <c r="PO89" s="112"/>
      <c r="PP89" s="112"/>
      <c r="PQ89" s="112"/>
      <c r="PR89" s="112"/>
      <c r="PS89" s="112"/>
      <c r="PT89" s="112"/>
      <c r="PU89" s="112"/>
      <c r="PV89" s="112"/>
      <c r="PW89" s="112"/>
      <c r="PX89" s="112"/>
      <c r="PY89" s="112"/>
      <c r="PZ89" s="112"/>
      <c r="QA89" s="112"/>
      <c r="QB89" s="112"/>
      <c r="QC89" s="112"/>
      <c r="QD89" s="112"/>
      <c r="QE89" s="112"/>
      <c r="QF89" s="112"/>
      <c r="QG89" s="112"/>
      <c r="QH89" s="112"/>
      <c r="QI89" s="112"/>
      <c r="QJ89" s="112"/>
      <c r="QK89" s="112"/>
      <c r="QL89" s="112"/>
      <c r="QM89" s="112"/>
      <c r="QN89" s="112"/>
      <c r="QO89" s="112"/>
      <c r="QP89" s="112"/>
      <c r="QQ89" s="112"/>
      <c r="QR89" s="112"/>
      <c r="QS89" s="112"/>
      <c r="QT89" s="112"/>
      <c r="QU89" s="112"/>
      <c r="QV89" s="112"/>
      <c r="QW89" s="112"/>
      <c r="QX89" s="112"/>
      <c r="QY89" s="112"/>
      <c r="QZ89" s="112"/>
      <c r="RA89" s="112"/>
      <c r="RB89" s="112"/>
      <c r="RC89" s="112"/>
      <c r="RD89" s="112"/>
      <c r="RE89" s="112"/>
      <c r="RF89" s="112"/>
      <c r="RG89" s="112"/>
      <c r="RH89" s="112"/>
      <c r="RI89" s="112"/>
      <c r="RJ89" s="112"/>
      <c r="RK89" s="112"/>
      <c r="RL89" s="112"/>
      <c r="RM89" s="112"/>
      <c r="RN89" s="112"/>
      <c r="RO89" s="112"/>
      <c r="RP89" s="112"/>
      <c r="RQ89" s="112"/>
      <c r="RR89" s="112"/>
      <c r="RS89" s="112"/>
      <c r="RT89" s="112"/>
      <c r="RU89" s="112"/>
      <c r="RV89" s="112"/>
      <c r="RW89" s="112"/>
      <c r="RX89" s="112"/>
      <c r="RY89" s="112"/>
      <c r="RZ89" s="112"/>
      <c r="SA89" s="112"/>
      <c r="SB89" s="112"/>
      <c r="SC89" s="112"/>
      <c r="SD89" s="112"/>
      <c r="SE89" s="112"/>
      <c r="SF89" s="112"/>
      <c r="SG89" s="112"/>
      <c r="SH89" s="112"/>
      <c r="SI89" s="112"/>
      <c r="SJ89" s="112"/>
      <c r="SK89" s="112"/>
      <c r="SL89" s="112"/>
      <c r="SM89" s="112"/>
      <c r="SN89" s="112"/>
      <c r="SO89" s="112"/>
      <c r="SP89" s="112"/>
      <c r="SQ89" s="112"/>
      <c r="SR89" s="112"/>
      <c r="SS89" s="112"/>
      <c r="ST89" s="112"/>
      <c r="SU89" s="112"/>
      <c r="SV89" s="112"/>
      <c r="SW89" s="112"/>
      <c r="SX89" s="112"/>
      <c r="SY89" s="112"/>
      <c r="SZ89" s="112"/>
      <c r="TA89" s="112"/>
      <c r="TB89" s="112"/>
      <c r="TC89" s="112"/>
      <c r="TD89" s="112"/>
      <c r="TE89" s="112"/>
      <c r="TF89" s="112"/>
      <c r="TG89" s="112"/>
      <c r="TH89" s="112"/>
      <c r="TI89" s="112"/>
      <c r="TJ89" s="112"/>
      <c r="TK89" s="112"/>
      <c r="TL89" s="112"/>
      <c r="TM89" s="112"/>
      <c r="TN89" s="112"/>
      <c r="TO89" s="112"/>
      <c r="TP89" s="112"/>
      <c r="TQ89" s="112"/>
      <c r="TR89" s="112"/>
      <c r="TS89" s="112"/>
      <c r="TT89" s="112"/>
      <c r="TU89" s="112"/>
      <c r="TV89" s="112"/>
      <c r="TW89" s="112"/>
      <c r="TX89" s="112"/>
      <c r="TY89" s="112"/>
      <c r="TZ89" s="112"/>
      <c r="UA89" s="112"/>
      <c r="UB89" s="112"/>
      <c r="UC89" s="112"/>
      <c r="UD89" s="112"/>
      <c r="UE89" s="112"/>
      <c r="UF89" s="112"/>
      <c r="UG89" s="112"/>
      <c r="UH89" s="112"/>
      <c r="UI89" s="112"/>
      <c r="UJ89" s="112"/>
      <c r="UK89" s="112"/>
      <c r="UL89" s="112"/>
      <c r="UM89" s="112"/>
      <c r="UN89" s="112"/>
      <c r="UO89" s="112"/>
      <c r="UP89" s="112"/>
      <c r="UQ89" s="112"/>
      <c r="UR89" s="112"/>
      <c r="US89" s="112"/>
      <c r="UT89" s="112"/>
      <c r="UU89" s="112"/>
      <c r="UV89" s="112"/>
      <c r="UW89" s="112"/>
      <c r="UX89" s="112"/>
      <c r="UY89" s="112"/>
      <c r="UZ89" s="112"/>
      <c r="VA89" s="112"/>
      <c r="VB89" s="112"/>
      <c r="VC89" s="112"/>
      <c r="VD89" s="112"/>
      <c r="VE89" s="112"/>
      <c r="VF89" s="112"/>
      <c r="VG89" s="112"/>
      <c r="VH89" s="112"/>
      <c r="VI89" s="112"/>
      <c r="VJ89" s="112"/>
      <c r="VK89" s="112"/>
      <c r="VL89" s="112"/>
      <c r="VM89" s="112"/>
      <c r="VN89" s="112"/>
      <c r="VO89" s="112"/>
      <c r="VP89" s="112"/>
      <c r="VQ89" s="112"/>
      <c r="VR89" s="112"/>
      <c r="VS89" s="112"/>
      <c r="VT89" s="112"/>
      <c r="VU89" s="112"/>
      <c r="VV89" s="112"/>
      <c r="VW89" s="112"/>
      <c r="VX89" s="112"/>
      <c r="VY89" s="112"/>
      <c r="VZ89" s="112"/>
      <c r="WA89" s="112"/>
      <c r="WB89" s="112"/>
      <c r="WC89" s="112"/>
      <c r="WD89" s="112"/>
      <c r="WE89" s="112"/>
      <c r="WF89" s="112"/>
      <c r="WG89" s="112"/>
      <c r="WH89" s="112"/>
      <c r="WI89" s="112"/>
      <c r="WJ89" s="112"/>
      <c r="WK89" s="112"/>
      <c r="WL89" s="112"/>
      <c r="WM89" s="112"/>
      <c r="WN89" s="112"/>
      <c r="WO89" s="112"/>
      <c r="WP89" s="112"/>
      <c r="WQ89" s="112"/>
      <c r="WR89" s="112"/>
      <c r="WS89" s="112"/>
      <c r="WT89" s="112"/>
      <c r="WU89" s="112"/>
      <c r="WV89" s="112"/>
      <c r="WW89" s="112"/>
      <c r="WX89" s="112"/>
      <c r="WY89" s="112"/>
      <c r="WZ89" s="112"/>
      <c r="XA89" s="112"/>
      <c r="XB89" s="112"/>
      <c r="XC89" s="112"/>
      <c r="XD89" s="112"/>
      <c r="XE89" s="112"/>
      <c r="XF89" s="112"/>
      <c r="XG89" s="112"/>
      <c r="XH89" s="112"/>
      <c r="XI89" s="112"/>
      <c r="XJ89" s="112"/>
      <c r="XK89" s="112"/>
      <c r="XL89" s="112"/>
      <c r="XM89" s="112"/>
      <c r="XN89" s="112"/>
      <c r="XO89" s="112"/>
      <c r="XP89" s="112"/>
      <c r="XQ89" s="112"/>
      <c r="XR89" s="112"/>
      <c r="XS89" s="112"/>
      <c r="XT89" s="112"/>
      <c r="XU89" s="112"/>
      <c r="XV89" s="112"/>
      <c r="XW89" s="112"/>
      <c r="XX89" s="112"/>
      <c r="XY89" s="112"/>
      <c r="XZ89" s="112"/>
      <c r="YA89" s="112"/>
      <c r="YB89" s="112"/>
      <c r="YC89" s="112"/>
      <c r="YD89" s="112"/>
      <c r="YE89" s="112"/>
      <c r="YF89" s="112"/>
      <c r="YG89" s="112"/>
      <c r="YH89" s="112"/>
      <c r="YI89" s="112"/>
      <c r="YJ89" s="112"/>
      <c r="YK89" s="112"/>
      <c r="YL89" s="112"/>
      <c r="YM89" s="112"/>
      <c r="YN89" s="112"/>
      <c r="YO89" s="112"/>
      <c r="YP89" s="112"/>
      <c r="YQ89" s="112"/>
      <c r="YR89" s="112"/>
      <c r="YS89" s="112"/>
      <c r="YT89" s="112"/>
      <c r="YU89" s="112"/>
      <c r="YV89" s="112"/>
      <c r="YW89" s="112"/>
      <c r="YX89" s="112"/>
      <c r="YY89" s="112"/>
      <c r="YZ89" s="112"/>
      <c r="ZA89" s="112"/>
      <c r="ZB89" s="112"/>
      <c r="ZC89" s="112"/>
      <c r="ZD89" s="112"/>
      <c r="ZE89" s="112"/>
      <c r="ZF89" s="112"/>
      <c r="ZG89" s="112"/>
      <c r="ZH89" s="112"/>
      <c r="ZI89" s="112"/>
      <c r="ZJ89" s="112"/>
      <c r="ZK89" s="112"/>
      <c r="ZL89" s="112"/>
      <c r="ZM89" s="112"/>
      <c r="ZN89" s="112"/>
      <c r="ZO89" s="112"/>
      <c r="ZP89" s="112"/>
      <c r="ZQ89" s="112"/>
      <c r="ZR89" s="112"/>
      <c r="ZS89" s="112"/>
      <c r="ZT89" s="112"/>
      <c r="ZU89" s="112"/>
      <c r="ZV89" s="112"/>
      <c r="ZW89" s="112"/>
      <c r="ZX89" s="112"/>
      <c r="ZY89" s="112"/>
      <c r="ZZ89" s="112"/>
      <c r="AAA89" s="112"/>
      <c r="AAB89" s="112"/>
      <c r="AAC89" s="112"/>
      <c r="AAD89" s="112"/>
      <c r="AAE89" s="112"/>
      <c r="AAF89" s="112"/>
      <c r="AAG89" s="112"/>
      <c r="AAH89" s="112"/>
      <c r="AAI89" s="112"/>
      <c r="AAJ89" s="112"/>
      <c r="AAK89" s="112"/>
      <c r="AAL89" s="112"/>
      <c r="AAM89" s="112"/>
      <c r="AAN89" s="112"/>
      <c r="AAO89" s="112"/>
      <c r="AAP89" s="112"/>
      <c r="AAQ89" s="112"/>
      <c r="AAR89" s="112"/>
      <c r="AAS89" s="112"/>
      <c r="AAT89" s="112"/>
      <c r="AAU89" s="112"/>
      <c r="AAV89" s="112"/>
      <c r="AAW89" s="112"/>
      <c r="AAX89" s="112"/>
      <c r="AAY89" s="112"/>
      <c r="AAZ89" s="112"/>
      <c r="ABA89" s="112"/>
      <c r="ABB89" s="112"/>
      <c r="ABC89" s="112"/>
      <c r="ABD89" s="112"/>
      <c r="ABE89" s="112"/>
      <c r="ABF89" s="112"/>
      <c r="ABG89" s="112"/>
      <c r="ABH89" s="112"/>
      <c r="ABI89" s="112"/>
      <c r="ABJ89" s="112"/>
      <c r="ABK89" s="112"/>
      <c r="ABL89" s="112"/>
      <c r="ABM89" s="112"/>
      <c r="ABN89" s="112"/>
      <c r="ABO89" s="112"/>
      <c r="ABP89" s="112"/>
      <c r="ABQ89" s="112"/>
      <c r="ABR89" s="112"/>
      <c r="ABS89" s="112"/>
      <c r="ABT89" s="112"/>
      <c r="ABU89" s="112"/>
      <c r="ABV89" s="112"/>
      <c r="ABW89" s="112"/>
      <c r="ABX89" s="112"/>
      <c r="ABY89" s="112"/>
      <c r="ABZ89" s="112"/>
      <c r="ACA89" s="112"/>
      <c r="ACB89" s="112"/>
      <c r="ACC89" s="112"/>
      <c r="ACD89" s="112"/>
      <c r="ACE89" s="112"/>
      <c r="ACF89" s="112"/>
      <c r="ACG89" s="112"/>
      <c r="ACH89" s="112"/>
      <c r="ACI89" s="112"/>
      <c r="ACJ89" s="112"/>
      <c r="ACK89" s="112"/>
      <c r="ACL89" s="112"/>
      <c r="ACM89" s="112"/>
      <c r="ACN89" s="112"/>
      <c r="ACO89" s="112"/>
      <c r="ACP89" s="112"/>
      <c r="ACQ89" s="112"/>
      <c r="ACR89" s="112"/>
      <c r="ACS89" s="112"/>
      <c r="ACT89" s="112"/>
      <c r="ACU89" s="112"/>
      <c r="ACV89" s="112"/>
      <c r="ACW89" s="112"/>
      <c r="ACX89" s="112"/>
      <c r="ACY89" s="112"/>
      <c r="ACZ89" s="112"/>
      <c r="ADA89" s="112"/>
      <c r="ADB89" s="112"/>
      <c r="ADC89" s="112"/>
      <c r="ADD89" s="112"/>
      <c r="ADE89" s="112"/>
      <c r="ADF89" s="112"/>
      <c r="ADG89" s="112"/>
      <c r="ADH89" s="112"/>
      <c r="ADI89" s="112"/>
      <c r="ADJ89" s="112"/>
      <c r="ADK89" s="112"/>
      <c r="ADL89" s="112"/>
      <c r="ADM89" s="112"/>
      <c r="ADN89" s="112"/>
      <c r="ADO89" s="112"/>
      <c r="ADP89" s="112"/>
      <c r="ADQ89" s="112"/>
      <c r="ADR89" s="112"/>
      <c r="ADS89" s="112"/>
      <c r="ADT89" s="112"/>
      <c r="ADU89" s="112"/>
      <c r="ADV89" s="112"/>
      <c r="ADW89" s="112"/>
      <c r="ADX89" s="112"/>
      <c r="ADY89" s="112"/>
      <c r="ADZ89" s="112"/>
      <c r="AEA89" s="112"/>
      <c r="AEB89" s="112"/>
      <c r="AEC89" s="112"/>
      <c r="AED89" s="112"/>
      <c r="AEE89" s="112"/>
      <c r="AEF89" s="112"/>
      <c r="AEG89" s="112"/>
      <c r="AEH89" s="112"/>
      <c r="AEI89" s="112"/>
      <c r="AEJ89" s="112"/>
      <c r="AEK89" s="112"/>
      <c r="AEL89" s="112"/>
      <c r="AEM89" s="112"/>
      <c r="AEN89" s="112"/>
      <c r="AEO89" s="112"/>
      <c r="AEP89" s="112"/>
      <c r="AEQ89" s="112"/>
      <c r="AER89" s="112"/>
      <c r="AES89" s="112"/>
      <c r="AET89" s="112"/>
      <c r="AEU89" s="112"/>
      <c r="AEV89" s="112"/>
      <c r="AEW89" s="112"/>
      <c r="AEX89" s="112"/>
      <c r="AEY89" s="112"/>
      <c r="AEZ89" s="112"/>
      <c r="AFA89" s="112"/>
      <c r="AFB89" s="112"/>
      <c r="AFC89" s="112"/>
      <c r="AFD89" s="112"/>
      <c r="AFE89" s="112"/>
      <c r="AFF89" s="112"/>
      <c r="AFG89" s="112"/>
      <c r="AFH89" s="112"/>
      <c r="AFI89" s="112"/>
      <c r="AFJ89" s="112"/>
      <c r="AFK89" s="112"/>
      <c r="AFL89" s="112"/>
      <c r="AFM89" s="112"/>
      <c r="AFN89" s="112"/>
      <c r="AFO89" s="112"/>
      <c r="AFP89" s="112"/>
      <c r="AFQ89" s="112"/>
      <c r="AFR89" s="112"/>
      <c r="AFS89" s="112"/>
      <c r="AFT89" s="112"/>
      <c r="AFU89" s="112"/>
      <c r="AFV89" s="112"/>
      <c r="AFW89" s="112"/>
      <c r="AFX89" s="112"/>
      <c r="AFY89" s="112"/>
      <c r="AFZ89" s="112"/>
      <c r="AGA89" s="112"/>
      <c r="AGB89" s="112"/>
      <c r="AGC89" s="112"/>
      <c r="AGD89" s="112"/>
      <c r="AGE89" s="112"/>
      <c r="AGF89" s="112"/>
      <c r="AGG89" s="112"/>
      <c r="AGH89" s="112"/>
      <c r="AGI89" s="112"/>
      <c r="AGJ89" s="112"/>
      <c r="AGK89" s="112"/>
      <c r="AGL89" s="112"/>
      <c r="AGM89" s="112"/>
      <c r="AGN89" s="112"/>
      <c r="AGO89" s="112"/>
      <c r="AGP89" s="112"/>
      <c r="AGQ89" s="112"/>
      <c r="AGR89" s="112"/>
      <c r="AGS89" s="112"/>
      <c r="AGT89" s="112"/>
      <c r="AGU89" s="112"/>
      <c r="AGV89" s="112"/>
      <c r="AGW89" s="112"/>
      <c r="AGX89" s="112"/>
      <c r="AGY89" s="112"/>
      <c r="AGZ89" s="112"/>
      <c r="AHA89" s="112"/>
      <c r="AHB89" s="112"/>
      <c r="AHC89" s="112"/>
      <c r="AHD89" s="112"/>
      <c r="AHE89" s="112"/>
      <c r="AHF89" s="112"/>
      <c r="AHG89" s="112"/>
      <c r="AHH89" s="112"/>
      <c r="AHI89" s="112"/>
      <c r="AHJ89" s="112"/>
      <c r="AHK89" s="112"/>
      <c r="AHL89" s="112"/>
      <c r="AHM89" s="112"/>
      <c r="AHN89" s="112"/>
      <c r="AHO89" s="112"/>
      <c r="AHP89" s="112"/>
      <c r="AHQ89" s="112"/>
      <c r="AHR89" s="112"/>
      <c r="AHS89" s="112"/>
      <c r="AHT89" s="112"/>
      <c r="AHU89" s="112"/>
      <c r="AHV89" s="112"/>
      <c r="AHW89" s="112"/>
      <c r="AHX89" s="112"/>
      <c r="AHY89" s="112"/>
      <c r="AHZ89" s="112"/>
      <c r="AIA89" s="112"/>
      <c r="AIB89" s="112"/>
      <c r="AIC89" s="112"/>
      <c r="AID89" s="112"/>
      <c r="AIE89" s="112"/>
      <c r="AIF89" s="112"/>
      <c r="AIG89" s="112"/>
      <c r="AIH89" s="112"/>
      <c r="AII89" s="112"/>
      <c r="AIJ89" s="112"/>
      <c r="AIK89" s="112"/>
      <c r="AIL89" s="112"/>
      <c r="AIM89" s="112"/>
      <c r="AIN89" s="112"/>
      <c r="AIO89" s="112"/>
      <c r="AIP89" s="112"/>
      <c r="AIQ89" s="112"/>
      <c r="AIR89" s="112"/>
      <c r="AIS89" s="112"/>
      <c r="AIT89" s="112"/>
      <c r="AIU89" s="112"/>
      <c r="AIV89" s="112"/>
      <c r="AIW89" s="112"/>
      <c r="AIX89" s="112"/>
      <c r="AIY89" s="112"/>
      <c r="AIZ89" s="112"/>
      <c r="AJA89" s="112"/>
      <c r="AJB89" s="112"/>
      <c r="AJC89" s="112"/>
      <c r="AJD89" s="112"/>
      <c r="AJE89" s="112"/>
      <c r="AJF89" s="112"/>
      <c r="AJG89" s="112"/>
      <c r="AJH89" s="112"/>
      <c r="AJI89" s="112"/>
      <c r="AJJ89" s="112"/>
      <c r="AJK89" s="112"/>
      <c r="AJL89" s="112"/>
      <c r="AJM89" s="112"/>
      <c r="AJN89" s="112"/>
      <c r="AJO89" s="112"/>
      <c r="AJP89" s="112"/>
      <c r="AJQ89" s="112"/>
      <c r="AJR89" s="112"/>
      <c r="AJS89" s="112"/>
      <c r="AJT89" s="112"/>
      <c r="AJU89" s="112"/>
      <c r="AJV89" s="112"/>
      <c r="AJW89" s="112"/>
      <c r="AJX89" s="112"/>
      <c r="AJY89" s="112"/>
      <c r="AJZ89" s="112"/>
      <c r="AKA89" s="112"/>
      <c r="AKB89" s="112"/>
      <c r="AKC89" s="112"/>
      <c r="AKD89" s="112"/>
      <c r="AKE89" s="112"/>
      <c r="AKF89" s="112"/>
      <c r="AKG89" s="112"/>
      <c r="AKH89" s="112"/>
      <c r="AKI89" s="112"/>
      <c r="AKJ89" s="112"/>
      <c r="AKK89" s="112"/>
      <c r="AKL89" s="112"/>
      <c r="AKM89" s="112"/>
      <c r="AKN89" s="112"/>
      <c r="AKO89" s="112"/>
      <c r="AKP89" s="112"/>
      <c r="AKQ89" s="112"/>
      <c r="AKR89" s="112"/>
      <c r="AKS89" s="112"/>
      <c r="AKT89" s="112"/>
      <c r="AKU89" s="112"/>
      <c r="AKV89" s="112"/>
      <c r="AKW89" s="112"/>
      <c r="AKX89" s="112"/>
      <c r="AKY89" s="112"/>
      <c r="AKZ89" s="112"/>
      <c r="ALA89" s="112"/>
      <c r="ALB89" s="112"/>
      <c r="ALC89" s="112"/>
      <c r="ALD89" s="112"/>
      <c r="ALE89" s="112"/>
      <c r="ALF89" s="112"/>
      <c r="ALG89" s="112"/>
      <c r="ALH89" s="112"/>
      <c r="ALI89" s="112"/>
      <c r="ALJ89" s="112"/>
      <c r="ALK89" s="112"/>
      <c r="ALL89" s="112"/>
      <c r="ALM89" s="112"/>
      <c r="ALN89" s="112"/>
      <c r="ALO89" s="112"/>
      <c r="ALP89" s="112"/>
      <c r="ALQ89" s="112"/>
      <c r="ALR89" s="112"/>
      <c r="ALS89" s="112"/>
      <c r="ALT89" s="112"/>
      <c r="ALU89" s="112"/>
      <c r="ALV89" s="112"/>
      <c r="ALW89" s="112"/>
      <c r="ALX89" s="112"/>
      <c r="ALY89" s="112"/>
      <c r="ALZ89" s="112"/>
      <c r="AMA89" s="112"/>
      <c r="AMB89" s="112"/>
      <c r="AMC89" s="112"/>
      <c r="AMD89" s="112"/>
      <c r="AME89" s="112"/>
      <c r="AMF89" s="112"/>
      <c r="AMG89" s="112"/>
      <c r="AMH89" s="112"/>
      <c r="AMI89" s="112"/>
      <c r="AMJ89" s="112"/>
      <c r="AMK89" s="112"/>
      <c r="AML89" s="112"/>
      <c r="AMM89" s="112"/>
      <c r="AMN89" s="112"/>
      <c r="AMO89" s="112"/>
      <c r="AMP89" s="112"/>
      <c r="AMQ89" s="112"/>
      <c r="AMR89" s="112"/>
      <c r="AMS89" s="112"/>
      <c r="AMT89" s="112"/>
      <c r="AMU89" s="112"/>
      <c r="AMV89" s="112"/>
      <c r="AMW89" s="112"/>
      <c r="AMX89" s="112"/>
      <c r="AMY89" s="112"/>
      <c r="AMZ89" s="112"/>
      <c r="ANA89" s="112"/>
      <c r="ANB89" s="112"/>
      <c r="ANC89" s="112"/>
      <c r="AND89" s="112"/>
      <c r="ANE89" s="112"/>
      <c r="ANF89" s="112"/>
      <c r="ANG89" s="112"/>
      <c r="ANH89" s="112"/>
      <c r="ANI89" s="112"/>
      <c r="ANJ89" s="112"/>
      <c r="ANK89" s="112"/>
      <c r="ANL89" s="112"/>
      <c r="ANM89" s="112"/>
      <c r="ANN89" s="112"/>
      <c r="ANO89" s="112"/>
      <c r="ANP89" s="112"/>
      <c r="ANQ89" s="112"/>
      <c r="ANR89" s="112"/>
      <c r="ANS89" s="112"/>
      <c r="ANT89" s="112"/>
      <c r="ANU89" s="112"/>
      <c r="ANV89" s="112"/>
      <c r="ANW89" s="112"/>
      <c r="ANX89" s="112"/>
      <c r="ANY89" s="112"/>
      <c r="ANZ89" s="112"/>
      <c r="AOA89" s="112"/>
      <c r="AOB89" s="112"/>
      <c r="AOC89" s="112"/>
      <c r="AOD89" s="112"/>
      <c r="AOE89" s="112"/>
      <c r="AOF89" s="112"/>
      <c r="AOG89" s="112"/>
      <c r="AOH89" s="112"/>
      <c r="AOI89" s="112"/>
      <c r="AOJ89" s="112"/>
      <c r="AOK89" s="112"/>
      <c r="AOL89" s="112"/>
      <c r="AOM89" s="112"/>
      <c r="AON89" s="112"/>
      <c r="AOO89" s="112"/>
      <c r="AOP89" s="112"/>
      <c r="AOQ89" s="112"/>
      <c r="AOR89" s="112"/>
      <c r="AOS89" s="112"/>
      <c r="AOT89" s="112"/>
      <c r="AOU89" s="112"/>
      <c r="AOV89" s="112"/>
      <c r="AOW89" s="112"/>
      <c r="AOX89" s="112"/>
      <c r="AOY89" s="112"/>
      <c r="AOZ89" s="112"/>
      <c r="APA89" s="112"/>
      <c r="APB89" s="112"/>
      <c r="APC89" s="112"/>
      <c r="APD89" s="112"/>
      <c r="APE89" s="112"/>
      <c r="APF89" s="112"/>
      <c r="APG89" s="112"/>
      <c r="APH89" s="112"/>
      <c r="API89" s="112"/>
      <c r="APJ89" s="112"/>
      <c r="APK89" s="112"/>
      <c r="APL89" s="112"/>
      <c r="APM89" s="112"/>
      <c r="APN89" s="112"/>
      <c r="APO89" s="112"/>
      <c r="APP89" s="112"/>
      <c r="APQ89" s="112"/>
      <c r="APR89" s="112"/>
      <c r="APS89" s="112"/>
      <c r="APT89" s="112"/>
      <c r="APU89" s="112"/>
      <c r="APV89" s="112"/>
      <c r="APW89" s="112"/>
      <c r="APX89" s="112"/>
      <c r="APY89" s="112"/>
      <c r="APZ89" s="112"/>
      <c r="AQA89" s="112"/>
      <c r="AQB89" s="112"/>
      <c r="AQC89" s="112"/>
      <c r="AQD89" s="112"/>
      <c r="AQE89" s="112"/>
      <c r="AQF89" s="112"/>
      <c r="AQG89" s="112"/>
      <c r="AQH89" s="112"/>
      <c r="AQI89" s="112"/>
      <c r="AQJ89" s="112"/>
      <c r="AQK89" s="112"/>
      <c r="AQL89" s="112"/>
      <c r="AQM89" s="112"/>
      <c r="AQN89" s="112"/>
      <c r="AQO89" s="112"/>
      <c r="AQP89" s="112"/>
      <c r="AQQ89" s="112"/>
      <c r="AQR89" s="112"/>
      <c r="AQS89" s="112"/>
      <c r="AQT89" s="112"/>
      <c r="AQU89" s="112"/>
      <c r="AQV89" s="112"/>
      <c r="AQW89" s="112"/>
      <c r="AQX89" s="112"/>
      <c r="AQY89" s="112"/>
      <c r="AQZ89" s="112"/>
      <c r="ARA89" s="112"/>
      <c r="ARB89" s="112"/>
      <c r="ARC89" s="112"/>
      <c r="ARD89" s="112"/>
      <c r="ARE89" s="112"/>
      <c r="ARF89" s="112"/>
      <c r="ARG89" s="112"/>
      <c r="ARH89" s="112"/>
      <c r="ARI89" s="112"/>
      <c r="ARJ89" s="112"/>
      <c r="ARK89" s="112"/>
      <c r="ARL89" s="112"/>
      <c r="ARM89" s="112"/>
      <c r="ARN89" s="112"/>
      <c r="ARO89" s="112"/>
      <c r="ARP89" s="112"/>
      <c r="ARQ89" s="112"/>
      <c r="ARR89" s="112"/>
      <c r="ARS89" s="112"/>
      <c r="ART89" s="112"/>
      <c r="ARU89" s="112"/>
      <c r="ARV89" s="112"/>
      <c r="ARW89" s="112"/>
      <c r="ARX89" s="112"/>
      <c r="ARY89" s="112"/>
      <c r="ARZ89" s="112"/>
      <c r="ASA89" s="112"/>
      <c r="ASB89" s="112"/>
      <c r="ASC89" s="112"/>
      <c r="ASD89" s="112"/>
      <c r="ASE89" s="112"/>
      <c r="ASF89" s="112"/>
      <c r="ASG89" s="112"/>
      <c r="ASH89" s="112"/>
      <c r="ASI89" s="112"/>
      <c r="ASJ89" s="112"/>
      <c r="ASK89" s="112"/>
      <c r="ASL89" s="112"/>
      <c r="ASM89" s="112"/>
      <c r="ASN89" s="112"/>
      <c r="ASO89" s="112"/>
      <c r="ASP89" s="112"/>
      <c r="ASQ89" s="112"/>
      <c r="ASR89" s="112"/>
      <c r="ASS89" s="112"/>
      <c r="AST89" s="112"/>
      <c r="ASU89" s="112"/>
      <c r="ASV89" s="112"/>
      <c r="ASW89" s="112"/>
      <c r="ASX89" s="112"/>
      <c r="ASY89" s="112"/>
      <c r="ASZ89" s="112"/>
      <c r="ATA89" s="112"/>
      <c r="ATB89" s="112"/>
      <c r="ATC89" s="112"/>
      <c r="ATD89" s="112"/>
      <c r="ATE89" s="112"/>
      <c r="ATF89" s="112"/>
      <c r="ATG89" s="112"/>
      <c r="ATH89" s="112"/>
      <c r="ATI89" s="112"/>
      <c r="ATJ89" s="112"/>
      <c r="ATK89" s="112"/>
      <c r="ATL89" s="112"/>
      <c r="ATM89" s="112"/>
      <c r="ATN89" s="112"/>
      <c r="ATO89" s="112"/>
      <c r="ATP89" s="112"/>
      <c r="ATQ89" s="112"/>
      <c r="ATR89" s="112"/>
      <c r="ATS89" s="112"/>
      <c r="ATT89" s="112"/>
      <c r="ATU89" s="112"/>
      <c r="ATV89" s="112"/>
      <c r="ATW89" s="112"/>
      <c r="ATX89" s="112"/>
      <c r="ATY89" s="112"/>
      <c r="ATZ89" s="112"/>
      <c r="AUA89" s="112"/>
      <c r="AUB89" s="112"/>
      <c r="AUC89" s="112"/>
      <c r="AUD89" s="112"/>
      <c r="AUE89" s="112"/>
      <c r="AUF89" s="112"/>
      <c r="AUG89" s="112"/>
      <c r="AUH89" s="112"/>
      <c r="AUI89" s="112"/>
      <c r="AUJ89" s="112"/>
      <c r="AUK89" s="112"/>
      <c r="AUL89" s="112"/>
      <c r="AUM89" s="112"/>
      <c r="AUN89" s="112"/>
      <c r="AUO89" s="112"/>
      <c r="AUP89" s="112"/>
      <c r="AUQ89" s="112"/>
      <c r="AUR89" s="112"/>
      <c r="AUS89" s="112"/>
      <c r="AUT89" s="112"/>
      <c r="AUU89" s="112"/>
      <c r="AUV89" s="112"/>
      <c r="AUW89" s="112"/>
      <c r="AUX89" s="112"/>
      <c r="AUY89" s="112"/>
      <c r="AUZ89" s="112"/>
      <c r="AVA89" s="112"/>
      <c r="AVB89" s="112"/>
      <c r="AVC89" s="112"/>
      <c r="AVD89" s="112"/>
      <c r="AVE89" s="112"/>
      <c r="AVF89" s="112"/>
      <c r="AVG89" s="112"/>
      <c r="AVH89" s="112"/>
      <c r="AVI89" s="112"/>
      <c r="AVJ89" s="112"/>
      <c r="AVK89" s="112"/>
      <c r="AVL89" s="112"/>
      <c r="AVM89" s="112"/>
      <c r="AVN89" s="112"/>
      <c r="AVO89" s="112"/>
      <c r="AVP89" s="112"/>
      <c r="AVQ89" s="112"/>
      <c r="AVR89" s="112"/>
      <c r="AVS89" s="112"/>
      <c r="AVT89" s="112"/>
      <c r="AVU89" s="112"/>
      <c r="AVV89" s="112"/>
      <c r="AVW89" s="112"/>
      <c r="AVX89" s="112"/>
      <c r="AVY89" s="112"/>
      <c r="AVZ89" s="112"/>
      <c r="AWA89" s="112"/>
      <c r="AWB89" s="112"/>
      <c r="AWC89" s="112"/>
      <c r="AWD89" s="112"/>
      <c r="AWE89" s="112"/>
      <c r="AWF89" s="112"/>
      <c r="AWG89" s="112"/>
      <c r="AWH89" s="112"/>
      <c r="AWI89" s="112"/>
      <c r="AWJ89" s="112"/>
      <c r="AWK89" s="112"/>
      <c r="AWL89" s="112"/>
      <c r="AWM89" s="112"/>
      <c r="AWN89" s="112"/>
      <c r="AWO89" s="112"/>
      <c r="AWP89" s="112"/>
      <c r="AWQ89" s="112"/>
      <c r="AWR89" s="112"/>
      <c r="AWS89" s="112"/>
      <c r="AWT89" s="112"/>
      <c r="AWU89" s="112"/>
      <c r="AWV89" s="112"/>
      <c r="AWW89" s="112"/>
      <c r="AWX89" s="112"/>
      <c r="AWY89" s="112"/>
      <c r="AWZ89" s="112"/>
      <c r="AXA89" s="112"/>
      <c r="AXB89" s="112"/>
      <c r="AXC89" s="112"/>
      <c r="AXD89" s="112"/>
      <c r="AXE89" s="112"/>
      <c r="AXF89" s="112"/>
      <c r="AXG89" s="112"/>
      <c r="AXH89" s="112"/>
      <c r="AXI89" s="112"/>
      <c r="AXJ89" s="112"/>
      <c r="AXK89" s="112"/>
      <c r="AXL89" s="112"/>
      <c r="AXM89" s="112"/>
      <c r="AXN89" s="112"/>
      <c r="AXO89" s="112"/>
      <c r="AXP89" s="112"/>
      <c r="AXQ89" s="112"/>
      <c r="AXR89" s="112"/>
      <c r="AXS89" s="112"/>
      <c r="AXT89" s="112"/>
      <c r="AXU89" s="112"/>
      <c r="AXV89" s="112"/>
      <c r="AXW89" s="112"/>
      <c r="AXX89" s="112"/>
      <c r="AXY89" s="112"/>
      <c r="AXZ89" s="112"/>
      <c r="AYA89" s="112"/>
      <c r="AYB89" s="112"/>
      <c r="AYC89" s="112"/>
      <c r="AYD89" s="112"/>
      <c r="AYE89" s="112"/>
      <c r="AYF89" s="112"/>
      <c r="AYG89" s="112"/>
      <c r="AYH89" s="112"/>
      <c r="AYI89" s="112"/>
      <c r="AYJ89" s="112"/>
      <c r="AYK89" s="112"/>
      <c r="AYL89" s="112"/>
      <c r="AYM89" s="112"/>
      <c r="AYN89" s="112"/>
      <c r="AYO89" s="112"/>
      <c r="AYP89" s="112"/>
      <c r="AYQ89" s="112"/>
      <c r="AYR89" s="112"/>
      <c r="AYS89" s="112"/>
      <c r="AYT89" s="112"/>
      <c r="AYU89" s="112"/>
      <c r="AYV89" s="112"/>
      <c r="AYW89" s="112"/>
      <c r="AYX89" s="112"/>
      <c r="AYY89" s="112"/>
      <c r="AYZ89" s="112"/>
      <c r="AZA89" s="112"/>
      <c r="AZB89" s="112"/>
      <c r="AZC89" s="112"/>
      <c r="AZD89" s="112"/>
      <c r="AZE89" s="112"/>
      <c r="AZF89" s="112"/>
      <c r="AZG89" s="112"/>
      <c r="AZH89" s="112"/>
      <c r="AZI89" s="112"/>
      <c r="AZJ89" s="112"/>
      <c r="AZK89" s="112"/>
      <c r="AZL89" s="112"/>
      <c r="AZM89" s="112"/>
      <c r="AZN89" s="112"/>
      <c r="AZO89" s="112"/>
      <c r="AZP89" s="112"/>
      <c r="AZQ89" s="112"/>
      <c r="AZR89" s="112"/>
      <c r="AZS89" s="112"/>
      <c r="AZT89" s="112"/>
      <c r="AZU89" s="112"/>
      <c r="AZV89" s="112"/>
      <c r="AZW89" s="112"/>
      <c r="AZX89" s="112"/>
      <c r="AZY89" s="112"/>
      <c r="AZZ89" s="112"/>
      <c r="BAA89" s="112"/>
      <c r="BAB89" s="112"/>
      <c r="BAC89" s="112"/>
      <c r="BAD89" s="112"/>
      <c r="BAE89" s="112"/>
      <c r="BAF89" s="112"/>
      <c r="BAG89" s="112"/>
      <c r="BAH89" s="112"/>
      <c r="BAI89" s="112"/>
      <c r="BAJ89" s="112"/>
      <c r="BAK89" s="112"/>
      <c r="BAL89" s="112"/>
      <c r="BAM89" s="112"/>
      <c r="BAN89" s="112"/>
      <c r="BAO89" s="112"/>
      <c r="BAP89" s="112"/>
      <c r="BAQ89" s="112"/>
      <c r="BAR89" s="112"/>
      <c r="BAS89" s="112"/>
      <c r="BAT89" s="112"/>
      <c r="BAU89" s="112"/>
      <c r="BAV89" s="112"/>
      <c r="BAW89" s="112"/>
      <c r="BAX89" s="112"/>
      <c r="BAY89" s="112"/>
      <c r="BAZ89" s="112"/>
      <c r="BBA89" s="112"/>
      <c r="BBB89" s="112"/>
      <c r="BBC89" s="112"/>
      <c r="BBD89" s="112"/>
      <c r="BBE89" s="112"/>
      <c r="BBF89" s="112"/>
      <c r="BBG89" s="112"/>
      <c r="BBH89" s="112"/>
      <c r="BBI89" s="112"/>
      <c r="BBJ89" s="112"/>
      <c r="BBK89" s="112"/>
      <c r="BBL89" s="112"/>
      <c r="BBM89" s="112"/>
      <c r="BBN89" s="112"/>
      <c r="BBO89" s="112"/>
      <c r="BBP89" s="112"/>
      <c r="BBQ89" s="112"/>
      <c r="BBR89" s="112"/>
      <c r="BBS89" s="112"/>
      <c r="BBT89" s="112"/>
      <c r="BBU89" s="112"/>
      <c r="BBV89" s="112"/>
      <c r="BBW89" s="112"/>
      <c r="BBX89" s="112"/>
      <c r="BBY89" s="112"/>
      <c r="BBZ89" s="112"/>
      <c r="BCA89" s="112"/>
      <c r="BCB89" s="112"/>
      <c r="BCC89" s="112"/>
      <c r="BCD89" s="112"/>
      <c r="BCE89" s="112"/>
      <c r="BCF89" s="112"/>
      <c r="BCG89" s="112"/>
      <c r="BCH89" s="112"/>
      <c r="BCI89" s="112"/>
      <c r="BCJ89" s="112"/>
      <c r="BCK89" s="112"/>
      <c r="BCL89" s="112"/>
      <c r="BCM89" s="112"/>
      <c r="BCN89" s="112"/>
      <c r="BCO89" s="112"/>
      <c r="BCP89" s="112"/>
      <c r="BCQ89" s="112"/>
      <c r="BCR89" s="112"/>
      <c r="BCS89" s="112"/>
      <c r="BCT89" s="112"/>
      <c r="BCU89" s="112"/>
      <c r="BCV89" s="112"/>
      <c r="BCW89" s="112"/>
      <c r="BCX89" s="112"/>
      <c r="BCY89" s="112"/>
      <c r="BCZ89" s="112"/>
      <c r="BDA89" s="112"/>
      <c r="BDB89" s="112"/>
      <c r="BDC89" s="112"/>
      <c r="BDD89" s="112"/>
      <c r="BDE89" s="112"/>
      <c r="BDF89" s="112"/>
      <c r="BDG89" s="112"/>
      <c r="BDH89" s="112"/>
      <c r="BDI89" s="112"/>
      <c r="BDJ89" s="112"/>
      <c r="BDK89" s="112"/>
      <c r="BDL89" s="112"/>
      <c r="BDM89" s="112"/>
      <c r="BDN89" s="112"/>
      <c r="BDO89" s="112"/>
      <c r="BDP89" s="112"/>
      <c r="BDQ89" s="112"/>
      <c r="BDR89" s="112"/>
      <c r="BDS89" s="112"/>
      <c r="BDT89" s="112"/>
      <c r="BDU89" s="112"/>
      <c r="BDV89" s="112"/>
      <c r="BDW89" s="112"/>
      <c r="BDX89" s="112"/>
      <c r="BDY89" s="112"/>
      <c r="BDZ89" s="112"/>
      <c r="BEA89" s="112"/>
      <c r="BEB89" s="112"/>
      <c r="BEC89" s="112"/>
      <c r="BED89" s="112"/>
      <c r="BEE89" s="112"/>
      <c r="BEF89" s="112"/>
      <c r="BEG89" s="112"/>
      <c r="BEH89" s="112"/>
      <c r="BEI89" s="112"/>
      <c r="BEJ89" s="112"/>
      <c r="BEK89" s="112"/>
      <c r="BEL89" s="112"/>
      <c r="BEM89" s="112"/>
      <c r="BEN89" s="112"/>
      <c r="BEO89" s="112"/>
      <c r="BEP89" s="112"/>
      <c r="BEQ89" s="112"/>
      <c r="BER89" s="112"/>
      <c r="BES89" s="112"/>
      <c r="BET89" s="112"/>
      <c r="BEU89" s="112"/>
      <c r="BEV89" s="112"/>
      <c r="BEW89" s="112"/>
      <c r="BEX89" s="112"/>
      <c r="BEY89" s="112"/>
      <c r="BEZ89" s="112"/>
      <c r="BFA89" s="112"/>
      <c r="BFB89" s="112"/>
      <c r="BFC89" s="112"/>
      <c r="BFD89" s="112"/>
      <c r="BFE89" s="112"/>
      <c r="BFF89" s="112"/>
      <c r="BFG89" s="112"/>
      <c r="BFH89" s="112"/>
      <c r="BFI89" s="112"/>
      <c r="BFJ89" s="112"/>
      <c r="BFK89" s="112"/>
      <c r="BFL89" s="112"/>
      <c r="BFM89" s="112"/>
      <c r="BFN89" s="112"/>
      <c r="BFO89" s="112"/>
      <c r="BFP89" s="112"/>
      <c r="BFQ89" s="112"/>
      <c r="BFR89" s="112"/>
      <c r="BFS89" s="112"/>
      <c r="BFT89" s="112"/>
      <c r="BFU89" s="112"/>
      <c r="BFV89" s="112"/>
      <c r="BFW89" s="112"/>
      <c r="BFX89" s="112"/>
      <c r="BFY89" s="112"/>
      <c r="BFZ89" s="112"/>
      <c r="BGA89" s="112"/>
      <c r="BGB89" s="112"/>
      <c r="BGC89" s="112"/>
      <c r="BGD89" s="112"/>
      <c r="BGE89" s="112"/>
      <c r="BGF89" s="112"/>
      <c r="BGG89" s="112"/>
      <c r="BGH89" s="112"/>
      <c r="BGI89" s="112"/>
      <c r="BGJ89" s="112"/>
      <c r="BGK89" s="112"/>
      <c r="BGL89" s="112"/>
      <c r="BGM89" s="112"/>
      <c r="BGN89" s="112"/>
      <c r="BGO89" s="112"/>
      <c r="BGP89" s="112"/>
      <c r="BGQ89" s="112"/>
      <c r="BGR89" s="112"/>
      <c r="BGS89" s="112"/>
      <c r="BGT89" s="112"/>
      <c r="BGU89" s="112"/>
      <c r="BGV89" s="112"/>
      <c r="BGW89" s="112"/>
      <c r="BGX89" s="112"/>
      <c r="BGY89" s="112"/>
      <c r="BGZ89" s="112"/>
      <c r="BHA89" s="112"/>
      <c r="BHB89" s="112"/>
      <c r="BHC89" s="112"/>
      <c r="BHD89" s="112"/>
      <c r="BHE89" s="112"/>
      <c r="BHF89" s="112"/>
      <c r="BHG89" s="112"/>
      <c r="BHH89" s="112"/>
      <c r="BHI89" s="112"/>
      <c r="BHJ89" s="112"/>
      <c r="BHK89" s="112"/>
      <c r="BHL89" s="112"/>
      <c r="BHM89" s="112"/>
      <c r="BHN89" s="112"/>
      <c r="BHO89" s="112"/>
      <c r="BHP89" s="112"/>
      <c r="BHQ89" s="112"/>
      <c r="BHR89" s="112"/>
      <c r="BHS89" s="112"/>
      <c r="BHT89" s="112"/>
      <c r="BHU89" s="112"/>
      <c r="BHV89" s="112"/>
      <c r="BHW89" s="112"/>
      <c r="BHX89" s="112"/>
      <c r="BHY89" s="112"/>
      <c r="BHZ89" s="112"/>
      <c r="BIA89" s="112"/>
      <c r="BIB89" s="112"/>
      <c r="BIC89" s="112"/>
      <c r="BID89" s="112"/>
      <c r="BIE89" s="112"/>
      <c r="BIF89" s="112"/>
      <c r="BIG89" s="112"/>
      <c r="BIH89" s="112"/>
      <c r="BII89" s="112"/>
      <c r="BIJ89" s="112"/>
      <c r="BIK89" s="112"/>
      <c r="BIL89" s="112"/>
      <c r="BIM89" s="112"/>
      <c r="BIN89" s="112"/>
      <c r="BIO89" s="112"/>
      <c r="BIP89" s="112"/>
      <c r="BIQ89" s="112"/>
      <c r="BIR89" s="112"/>
      <c r="BIS89" s="112"/>
      <c r="BIT89" s="112"/>
      <c r="BIU89" s="112"/>
      <c r="BIV89" s="112"/>
      <c r="BIW89" s="112"/>
      <c r="BIX89" s="112"/>
      <c r="BIY89" s="112"/>
      <c r="BIZ89" s="112"/>
      <c r="BJA89" s="112"/>
      <c r="BJB89" s="112"/>
      <c r="BJC89" s="112"/>
      <c r="BJD89" s="112"/>
      <c r="BJE89" s="112"/>
      <c r="BJF89" s="112"/>
      <c r="BJG89" s="112"/>
      <c r="BJH89" s="112"/>
      <c r="BJI89" s="112"/>
      <c r="BJJ89" s="112"/>
      <c r="BJK89" s="112"/>
      <c r="BJL89" s="112"/>
      <c r="BJM89" s="112"/>
      <c r="BJN89" s="112"/>
      <c r="BJO89" s="112"/>
      <c r="BJP89" s="112"/>
      <c r="BJQ89" s="112"/>
      <c r="BJR89" s="112"/>
      <c r="BJS89" s="112"/>
      <c r="BJT89" s="112"/>
      <c r="BJU89" s="112"/>
      <c r="BJV89" s="112"/>
      <c r="BJW89" s="112"/>
      <c r="BJX89" s="112"/>
      <c r="BJY89" s="112"/>
      <c r="BJZ89" s="112"/>
      <c r="BKA89" s="112"/>
      <c r="BKB89" s="112"/>
      <c r="BKC89" s="112"/>
      <c r="BKD89" s="112"/>
      <c r="BKE89" s="112"/>
      <c r="BKF89" s="112"/>
      <c r="BKG89" s="112"/>
      <c r="BKH89" s="112"/>
      <c r="BKI89" s="112"/>
      <c r="BKJ89" s="112"/>
      <c r="BKK89" s="112"/>
      <c r="BKL89" s="112"/>
      <c r="BKM89" s="112"/>
      <c r="BKN89" s="112"/>
      <c r="BKO89" s="112"/>
      <c r="BKP89" s="112"/>
      <c r="BKQ89" s="112"/>
      <c r="BKR89" s="112"/>
      <c r="BKS89" s="112"/>
      <c r="BKT89" s="112"/>
      <c r="BKU89" s="112"/>
      <c r="BKV89" s="112"/>
      <c r="BKW89" s="112"/>
      <c r="BKX89" s="112"/>
      <c r="BKY89" s="112"/>
      <c r="BKZ89" s="112"/>
      <c r="BLA89" s="112"/>
      <c r="BLB89" s="112"/>
      <c r="BLC89" s="112"/>
      <c r="BLD89" s="112"/>
      <c r="BLE89" s="112"/>
      <c r="BLF89" s="112"/>
      <c r="BLG89" s="112"/>
      <c r="BLH89" s="112"/>
      <c r="BLI89" s="112"/>
      <c r="BLJ89" s="112"/>
      <c r="BLK89" s="112"/>
      <c r="BLL89" s="112"/>
      <c r="BLM89" s="112"/>
      <c r="BLN89" s="112"/>
      <c r="BLO89" s="112"/>
      <c r="BLP89" s="112"/>
      <c r="BLQ89" s="112"/>
      <c r="BLR89" s="112"/>
      <c r="BLS89" s="112"/>
      <c r="BLT89" s="112"/>
      <c r="BLU89" s="112"/>
      <c r="BLV89" s="112"/>
      <c r="BLW89" s="112"/>
      <c r="BLX89" s="112"/>
      <c r="BLY89" s="112"/>
      <c r="BLZ89" s="112"/>
      <c r="BMA89" s="112"/>
      <c r="BMB89" s="112"/>
      <c r="BMC89" s="112"/>
      <c r="BMD89" s="112"/>
      <c r="BME89" s="112"/>
      <c r="BMF89" s="112"/>
      <c r="BMG89" s="112"/>
      <c r="BMH89" s="112"/>
      <c r="BMI89" s="112"/>
      <c r="BMJ89" s="112"/>
      <c r="BMK89" s="112"/>
      <c r="BML89" s="112"/>
      <c r="BMM89" s="112"/>
      <c r="BMN89" s="112"/>
      <c r="BMO89" s="112"/>
      <c r="BMP89" s="112"/>
      <c r="BMQ89" s="112"/>
      <c r="BMR89" s="112"/>
      <c r="BMS89" s="112"/>
      <c r="BMT89" s="112"/>
      <c r="BMU89" s="112"/>
      <c r="BMV89" s="112"/>
      <c r="BMW89" s="112"/>
      <c r="BMX89" s="112"/>
      <c r="BMY89" s="112"/>
      <c r="BMZ89" s="112"/>
      <c r="BNA89" s="112"/>
      <c r="BNB89" s="112"/>
      <c r="BNC89" s="112"/>
      <c r="BND89" s="112"/>
      <c r="BNE89" s="112"/>
      <c r="BNF89" s="112"/>
      <c r="BNG89" s="112"/>
      <c r="BNH89" s="112"/>
      <c r="BNI89" s="112"/>
      <c r="BNJ89" s="112"/>
      <c r="BNK89" s="112"/>
      <c r="BNL89" s="112"/>
      <c r="BNM89" s="112"/>
      <c r="BNN89" s="112"/>
      <c r="BNO89" s="112"/>
      <c r="BNP89" s="112"/>
      <c r="BNQ89" s="112"/>
      <c r="BNR89" s="112"/>
      <c r="BNS89" s="112"/>
      <c r="BNT89" s="112"/>
      <c r="BNU89" s="112"/>
      <c r="BNV89" s="112"/>
      <c r="BNW89" s="112"/>
      <c r="BNX89" s="112"/>
      <c r="BNY89" s="112"/>
      <c r="BNZ89" s="112"/>
      <c r="BOA89" s="112"/>
      <c r="BOB89" s="112"/>
      <c r="BOC89" s="112"/>
      <c r="BOD89" s="112"/>
      <c r="BOE89" s="112"/>
      <c r="BOF89" s="112"/>
      <c r="BOG89" s="112"/>
      <c r="BOH89" s="112"/>
      <c r="BOI89" s="112"/>
      <c r="BOJ89" s="112"/>
      <c r="BOK89" s="112"/>
      <c r="BOL89" s="112"/>
      <c r="BOM89" s="112"/>
      <c r="BON89" s="112"/>
      <c r="BOO89" s="112"/>
      <c r="BOP89" s="112"/>
      <c r="BOQ89" s="112"/>
      <c r="BOR89" s="112"/>
      <c r="BOS89" s="112"/>
      <c r="BOT89" s="112"/>
      <c r="BOU89" s="112"/>
      <c r="BOV89" s="112"/>
      <c r="BOW89" s="112"/>
      <c r="BOX89" s="112"/>
      <c r="BOY89" s="112"/>
      <c r="BOZ89" s="112"/>
      <c r="BPA89" s="112"/>
      <c r="BPB89" s="112"/>
      <c r="BPC89" s="112"/>
      <c r="BPD89" s="112"/>
      <c r="BPE89" s="112"/>
      <c r="BPF89" s="112"/>
      <c r="BPG89" s="112"/>
      <c r="BPH89" s="112"/>
      <c r="BPI89" s="112"/>
      <c r="BPJ89" s="112"/>
      <c r="BPK89" s="112"/>
      <c r="BPL89" s="112"/>
      <c r="BPM89" s="112"/>
      <c r="BPN89" s="112"/>
      <c r="BPO89" s="112"/>
      <c r="BPP89" s="112"/>
      <c r="BPQ89" s="112"/>
      <c r="BPR89" s="112"/>
      <c r="BPS89" s="112"/>
      <c r="BPT89" s="112"/>
      <c r="BPU89" s="112"/>
      <c r="BPV89" s="112"/>
      <c r="BPW89" s="112"/>
      <c r="BPX89" s="112"/>
      <c r="BPY89" s="112"/>
      <c r="BPZ89" s="112"/>
      <c r="BQA89" s="112"/>
      <c r="BQB89" s="112"/>
      <c r="BQC89" s="112"/>
      <c r="BQD89" s="112"/>
      <c r="BQE89" s="112"/>
      <c r="BQF89" s="112"/>
      <c r="BQG89" s="112"/>
      <c r="BQH89" s="112"/>
      <c r="BQI89" s="112"/>
      <c r="BQJ89" s="112"/>
      <c r="BQK89" s="112"/>
      <c r="BQL89" s="112"/>
      <c r="BQM89" s="112"/>
      <c r="BQN89" s="112"/>
      <c r="BQO89" s="112"/>
      <c r="BQP89" s="112"/>
      <c r="BQQ89" s="112"/>
      <c r="BQR89" s="112"/>
      <c r="BQS89" s="112"/>
      <c r="BQT89" s="112"/>
      <c r="BQU89" s="112"/>
      <c r="BQV89" s="112"/>
      <c r="BQW89" s="112"/>
      <c r="BQX89" s="112"/>
      <c r="BQY89" s="112"/>
      <c r="BQZ89" s="112"/>
      <c r="BRA89" s="112"/>
      <c r="BRB89" s="112"/>
      <c r="BRC89" s="112"/>
      <c r="BRD89" s="112"/>
      <c r="BRE89" s="112"/>
      <c r="BRF89" s="112"/>
      <c r="BRG89" s="112"/>
      <c r="BRH89" s="112"/>
      <c r="BRI89" s="112"/>
      <c r="BRJ89" s="112"/>
      <c r="BRK89" s="112"/>
      <c r="BRL89" s="112"/>
      <c r="BRM89" s="112"/>
      <c r="BRN89" s="112"/>
      <c r="BRO89" s="112"/>
      <c r="BRP89" s="112"/>
      <c r="BRQ89" s="112"/>
      <c r="BRR89" s="112"/>
      <c r="BRS89" s="112"/>
      <c r="BRT89" s="112"/>
      <c r="BRU89" s="112"/>
      <c r="BRV89" s="112"/>
      <c r="BRW89" s="112"/>
      <c r="BRX89" s="112"/>
      <c r="BRY89" s="112"/>
      <c r="BRZ89" s="112"/>
      <c r="BSA89" s="112"/>
      <c r="BSB89" s="112"/>
      <c r="BSC89" s="112"/>
      <c r="BSD89" s="112"/>
      <c r="BSE89" s="112"/>
      <c r="BSF89" s="112"/>
      <c r="BSG89" s="112"/>
      <c r="BSH89" s="112"/>
      <c r="BSI89" s="112"/>
      <c r="BSJ89" s="112"/>
      <c r="BSK89" s="112"/>
      <c r="BSL89" s="112"/>
      <c r="BSM89" s="112"/>
      <c r="BSN89" s="112"/>
      <c r="BSO89" s="112"/>
      <c r="BSP89" s="112"/>
      <c r="BSQ89" s="112"/>
      <c r="BSR89" s="112"/>
      <c r="BSS89" s="112"/>
      <c r="BST89" s="112"/>
      <c r="BSU89" s="112"/>
      <c r="BSV89" s="112"/>
      <c r="BSW89" s="112"/>
      <c r="BSX89" s="112"/>
      <c r="BSY89" s="112"/>
      <c r="BSZ89" s="112"/>
      <c r="BTA89" s="112"/>
      <c r="BTB89" s="112"/>
      <c r="BTC89" s="112"/>
      <c r="BTD89" s="112"/>
      <c r="BTE89" s="112"/>
      <c r="BTF89" s="112"/>
      <c r="BTG89" s="112"/>
      <c r="BTH89" s="112"/>
      <c r="BTI89" s="112"/>
      <c r="BTJ89" s="112"/>
      <c r="BTK89" s="112"/>
      <c r="BTL89" s="112"/>
      <c r="BTM89" s="112"/>
      <c r="BTN89" s="112"/>
      <c r="BTO89" s="112"/>
      <c r="BTP89" s="112"/>
      <c r="BTQ89" s="112"/>
      <c r="BTR89" s="112"/>
      <c r="BTS89" s="112"/>
      <c r="BTT89" s="112"/>
      <c r="BTU89" s="112"/>
      <c r="BTV89" s="112"/>
      <c r="BTW89" s="112"/>
      <c r="BTX89" s="112"/>
      <c r="BTY89" s="112"/>
      <c r="BTZ89" s="112"/>
      <c r="BUA89" s="112"/>
      <c r="BUB89" s="112"/>
      <c r="BUC89" s="112"/>
      <c r="BUD89" s="112"/>
      <c r="BUE89" s="112"/>
      <c r="BUF89" s="112"/>
      <c r="BUG89" s="112"/>
      <c r="BUH89" s="112"/>
      <c r="BUI89" s="112"/>
      <c r="BUJ89" s="112"/>
      <c r="BUK89" s="112"/>
      <c r="BUL89" s="112"/>
      <c r="BUM89" s="112"/>
      <c r="BUN89" s="112"/>
      <c r="BUO89" s="112"/>
      <c r="BUP89" s="112"/>
      <c r="BUQ89" s="112"/>
      <c r="BUR89" s="112"/>
      <c r="BUS89" s="112"/>
      <c r="BUT89" s="112"/>
      <c r="BUU89" s="112"/>
      <c r="BUV89" s="112"/>
      <c r="BUW89" s="112"/>
      <c r="BUX89" s="112"/>
      <c r="BUY89" s="112"/>
      <c r="BUZ89" s="112"/>
      <c r="BVA89" s="112"/>
      <c r="BVB89" s="112"/>
      <c r="BVC89" s="112"/>
      <c r="BVD89" s="112"/>
      <c r="BVE89" s="112"/>
      <c r="BVF89" s="112"/>
      <c r="BVG89" s="112"/>
      <c r="BVH89" s="112"/>
      <c r="BVI89" s="112"/>
      <c r="BVJ89" s="112"/>
      <c r="BVK89" s="112"/>
      <c r="BVL89" s="112"/>
      <c r="BVM89" s="112"/>
      <c r="BVN89" s="112"/>
      <c r="BVO89" s="112"/>
      <c r="BVP89" s="112"/>
      <c r="BVQ89" s="112"/>
      <c r="BVR89" s="112"/>
      <c r="BVS89" s="112"/>
      <c r="BVT89" s="112"/>
      <c r="BVU89" s="112"/>
      <c r="BVV89" s="112"/>
      <c r="BVW89" s="112"/>
      <c r="BVX89" s="112"/>
      <c r="BVY89" s="112"/>
      <c r="BVZ89" s="112"/>
      <c r="BWA89" s="112"/>
      <c r="BWB89" s="112"/>
      <c r="BWC89" s="112"/>
      <c r="BWD89" s="112"/>
      <c r="BWE89" s="112"/>
      <c r="BWF89" s="112"/>
      <c r="BWG89" s="112"/>
      <c r="BWH89" s="112"/>
      <c r="BWI89" s="112"/>
      <c r="BWJ89" s="112"/>
      <c r="BWK89" s="112"/>
      <c r="BWL89" s="112"/>
      <c r="BWM89" s="112"/>
      <c r="BWN89" s="112"/>
      <c r="BWO89" s="112"/>
      <c r="BWP89" s="112"/>
      <c r="BWQ89" s="112"/>
      <c r="BWR89" s="112"/>
      <c r="BWS89" s="112"/>
      <c r="BWT89" s="112"/>
      <c r="BWU89" s="112"/>
      <c r="BWV89" s="112"/>
      <c r="BWW89" s="112"/>
      <c r="BWX89" s="112"/>
      <c r="BWY89" s="112"/>
      <c r="BWZ89" s="112"/>
      <c r="BXA89" s="112"/>
      <c r="BXB89" s="112"/>
      <c r="BXC89" s="112"/>
      <c r="BXD89" s="112"/>
      <c r="BXE89" s="112"/>
      <c r="BXF89" s="112"/>
      <c r="BXG89" s="112"/>
      <c r="BXH89" s="112"/>
      <c r="BXI89" s="112"/>
      <c r="BXJ89" s="112"/>
      <c r="BXK89" s="112"/>
      <c r="BXL89" s="112"/>
      <c r="BXM89" s="112"/>
      <c r="BXN89" s="112"/>
      <c r="BXO89" s="112"/>
      <c r="BXP89" s="112"/>
      <c r="BXQ89" s="112"/>
      <c r="BXR89" s="112"/>
      <c r="BXS89" s="112"/>
      <c r="BXT89" s="112"/>
      <c r="BXU89" s="112"/>
      <c r="BXV89" s="112"/>
      <c r="BXW89" s="112"/>
      <c r="BXX89" s="112"/>
      <c r="BXY89" s="112"/>
      <c r="BXZ89" s="112"/>
      <c r="BYA89" s="112"/>
      <c r="BYB89" s="112"/>
      <c r="BYC89" s="112"/>
      <c r="BYD89" s="112"/>
      <c r="BYE89" s="112"/>
      <c r="BYF89" s="112"/>
      <c r="BYG89" s="112"/>
      <c r="BYH89" s="112"/>
      <c r="BYI89" s="112"/>
      <c r="BYJ89" s="112"/>
      <c r="BYK89" s="112"/>
      <c r="BYL89" s="112"/>
      <c r="BYM89" s="112"/>
      <c r="BYN89" s="112"/>
      <c r="BYO89" s="112"/>
      <c r="BYP89" s="112"/>
      <c r="BYQ89" s="112"/>
      <c r="BYR89" s="112"/>
      <c r="BYS89" s="112"/>
      <c r="BYT89" s="112"/>
      <c r="BYU89" s="112"/>
      <c r="BYV89" s="112"/>
      <c r="BYW89" s="112"/>
      <c r="BYX89" s="112"/>
      <c r="BYY89" s="112"/>
      <c r="BYZ89" s="112"/>
      <c r="BZA89" s="112"/>
      <c r="BZB89" s="112"/>
      <c r="BZC89" s="112"/>
      <c r="BZD89" s="112"/>
      <c r="BZE89" s="112"/>
      <c r="BZF89" s="112"/>
      <c r="BZG89" s="112"/>
      <c r="BZH89" s="112"/>
      <c r="BZI89" s="112"/>
      <c r="BZJ89" s="112"/>
      <c r="BZK89" s="112"/>
      <c r="BZL89" s="112"/>
      <c r="BZM89" s="112"/>
      <c r="BZN89" s="112"/>
      <c r="BZO89" s="112"/>
      <c r="BZP89" s="112"/>
      <c r="BZQ89" s="112"/>
      <c r="BZR89" s="112"/>
      <c r="BZS89" s="112"/>
      <c r="BZT89" s="112"/>
      <c r="BZU89" s="112"/>
      <c r="BZV89" s="112"/>
      <c r="BZW89" s="112"/>
      <c r="BZX89" s="112"/>
      <c r="BZY89" s="112"/>
      <c r="BZZ89" s="112"/>
      <c r="CAA89" s="112"/>
      <c r="CAB89" s="112"/>
      <c r="CAC89" s="112"/>
      <c r="CAD89" s="112"/>
      <c r="CAE89" s="112"/>
      <c r="CAF89" s="112"/>
      <c r="CAG89" s="112"/>
      <c r="CAH89" s="112"/>
      <c r="CAI89" s="112"/>
      <c r="CAJ89" s="112"/>
      <c r="CAK89" s="112"/>
      <c r="CAL89" s="112"/>
      <c r="CAM89" s="112"/>
      <c r="CAN89" s="112"/>
      <c r="CAO89" s="112"/>
      <c r="CAP89" s="112"/>
      <c r="CAQ89" s="112"/>
      <c r="CAR89" s="112"/>
      <c r="CAS89" s="112"/>
      <c r="CAT89" s="112"/>
      <c r="CAU89" s="112"/>
      <c r="CAV89" s="112"/>
      <c r="CAW89" s="112"/>
      <c r="CAX89" s="112"/>
      <c r="CAY89" s="112"/>
      <c r="CAZ89" s="112"/>
      <c r="CBA89" s="112"/>
      <c r="CBB89" s="112"/>
      <c r="CBC89" s="112"/>
      <c r="CBD89" s="112"/>
      <c r="CBE89" s="112"/>
      <c r="CBF89" s="112"/>
      <c r="CBG89" s="112"/>
      <c r="CBH89" s="112"/>
      <c r="CBI89" s="112"/>
      <c r="CBJ89" s="112"/>
      <c r="CBK89" s="112"/>
      <c r="CBL89" s="112"/>
      <c r="CBM89" s="112"/>
      <c r="CBN89" s="112"/>
      <c r="CBO89" s="112"/>
      <c r="CBP89" s="112"/>
      <c r="CBQ89" s="112"/>
      <c r="CBR89" s="112"/>
      <c r="CBS89" s="112"/>
      <c r="CBT89" s="112"/>
      <c r="CBU89" s="112"/>
      <c r="CBV89" s="112"/>
      <c r="CBW89" s="112"/>
      <c r="CBX89" s="112"/>
      <c r="CBY89" s="112"/>
      <c r="CBZ89" s="112"/>
      <c r="CCA89" s="112"/>
      <c r="CCB89" s="112"/>
      <c r="CCC89" s="112"/>
      <c r="CCD89" s="112"/>
      <c r="CCE89" s="112"/>
      <c r="CCF89" s="112"/>
      <c r="CCG89" s="112"/>
      <c r="CCH89" s="112"/>
      <c r="CCI89" s="112"/>
      <c r="CCJ89" s="112"/>
      <c r="CCK89" s="112"/>
      <c r="CCL89" s="112"/>
      <c r="CCM89" s="112"/>
      <c r="CCN89" s="112"/>
      <c r="CCO89" s="112"/>
      <c r="CCP89" s="112"/>
      <c r="CCQ89" s="112"/>
      <c r="CCR89" s="112"/>
      <c r="CCS89" s="112"/>
      <c r="CCT89" s="112"/>
      <c r="CCU89" s="112"/>
      <c r="CCV89" s="112"/>
      <c r="CCW89" s="112"/>
      <c r="CCX89" s="112"/>
      <c r="CCY89" s="112"/>
      <c r="CCZ89" s="112"/>
      <c r="CDA89" s="112"/>
      <c r="CDB89" s="112"/>
      <c r="CDC89" s="112"/>
      <c r="CDD89" s="112"/>
      <c r="CDE89" s="112"/>
      <c r="CDF89" s="112"/>
      <c r="CDG89" s="112"/>
      <c r="CDH89" s="112"/>
      <c r="CDI89" s="112"/>
      <c r="CDJ89" s="112"/>
      <c r="CDK89" s="112"/>
      <c r="CDL89" s="112"/>
      <c r="CDM89" s="112"/>
      <c r="CDN89" s="112"/>
      <c r="CDO89" s="112"/>
      <c r="CDP89" s="112"/>
      <c r="CDQ89" s="112"/>
      <c r="CDR89" s="112"/>
      <c r="CDS89" s="112"/>
      <c r="CDT89" s="112"/>
      <c r="CDU89" s="112"/>
      <c r="CDV89" s="112"/>
      <c r="CDW89" s="112"/>
      <c r="CDX89" s="112"/>
      <c r="CDY89" s="112"/>
      <c r="CDZ89" s="112"/>
      <c r="CEA89" s="112"/>
      <c r="CEB89" s="112"/>
      <c r="CEC89" s="112"/>
      <c r="CED89" s="112"/>
      <c r="CEE89" s="112"/>
      <c r="CEF89" s="112"/>
      <c r="CEG89" s="112"/>
      <c r="CEH89" s="112"/>
      <c r="CEI89" s="112"/>
      <c r="CEJ89" s="112"/>
      <c r="CEK89" s="112"/>
      <c r="CEL89" s="112"/>
      <c r="CEM89" s="112"/>
      <c r="CEN89" s="112"/>
      <c r="CEO89" s="112"/>
      <c r="CEP89" s="112"/>
      <c r="CEQ89" s="112"/>
      <c r="CER89" s="112"/>
      <c r="CES89" s="112"/>
      <c r="CET89" s="112"/>
      <c r="CEU89" s="112"/>
      <c r="CEV89" s="112"/>
      <c r="CEW89" s="112"/>
      <c r="CEX89" s="112"/>
      <c r="CEY89" s="112"/>
      <c r="CEZ89" s="112"/>
      <c r="CFA89" s="112"/>
      <c r="CFB89" s="112"/>
      <c r="CFC89" s="112"/>
      <c r="CFD89" s="112"/>
      <c r="CFE89" s="112"/>
      <c r="CFF89" s="112"/>
      <c r="CFG89" s="112"/>
      <c r="CFH89" s="112"/>
      <c r="CFI89" s="112"/>
      <c r="CFJ89" s="112"/>
      <c r="CFK89" s="112"/>
      <c r="CFL89" s="112"/>
      <c r="CFM89" s="112"/>
      <c r="CFN89" s="112"/>
      <c r="CFO89" s="112"/>
      <c r="CFP89" s="112"/>
      <c r="CFQ89" s="112"/>
      <c r="CFR89" s="112"/>
      <c r="CFS89" s="112"/>
      <c r="CFT89" s="112"/>
      <c r="CFU89" s="112"/>
      <c r="CFV89" s="112"/>
      <c r="CFW89" s="112"/>
      <c r="CFX89" s="112"/>
      <c r="CFY89" s="112"/>
      <c r="CFZ89" s="112"/>
      <c r="CGA89" s="112"/>
      <c r="CGB89" s="112"/>
      <c r="CGC89" s="112"/>
      <c r="CGD89" s="112"/>
      <c r="CGE89" s="112"/>
      <c r="CGF89" s="112"/>
      <c r="CGG89" s="112"/>
      <c r="CGH89" s="112"/>
      <c r="CGI89" s="112"/>
      <c r="CGJ89" s="112"/>
      <c r="CGK89" s="112"/>
      <c r="CGL89" s="112"/>
      <c r="CGM89" s="112"/>
      <c r="CGN89" s="112"/>
      <c r="CGO89" s="112"/>
      <c r="CGP89" s="112"/>
      <c r="CGQ89" s="112"/>
      <c r="CGR89" s="112"/>
      <c r="CGS89" s="112"/>
      <c r="CGT89" s="112"/>
      <c r="CGU89" s="112"/>
      <c r="CGV89" s="112"/>
      <c r="CGW89" s="112"/>
      <c r="CGX89" s="112"/>
      <c r="CGY89" s="112"/>
      <c r="CGZ89" s="112"/>
      <c r="CHA89" s="112"/>
      <c r="CHB89" s="112"/>
      <c r="CHC89" s="112"/>
      <c r="CHD89" s="112"/>
      <c r="CHE89" s="112"/>
      <c r="CHF89" s="112"/>
      <c r="CHG89" s="112"/>
      <c r="CHH89" s="112"/>
      <c r="CHI89" s="112"/>
      <c r="CHJ89" s="112"/>
      <c r="CHK89" s="112"/>
      <c r="CHL89" s="112"/>
      <c r="CHM89" s="112"/>
      <c r="CHN89" s="112"/>
      <c r="CHO89" s="112"/>
      <c r="CHP89" s="112"/>
      <c r="CHQ89" s="112"/>
      <c r="CHR89" s="112"/>
      <c r="CHS89" s="112"/>
      <c r="CHT89" s="112"/>
      <c r="CHU89" s="112"/>
      <c r="CHV89" s="112"/>
      <c r="CHW89" s="112"/>
      <c r="CHX89" s="112"/>
      <c r="CHY89" s="112"/>
      <c r="CHZ89" s="112"/>
      <c r="CIA89" s="112"/>
      <c r="CIB89" s="112"/>
      <c r="CIC89" s="112"/>
      <c r="CID89" s="112"/>
      <c r="CIE89" s="112"/>
      <c r="CIF89" s="112"/>
      <c r="CIG89" s="112"/>
      <c r="CIH89" s="112"/>
      <c r="CII89" s="112"/>
      <c r="CIJ89" s="112"/>
      <c r="CIK89" s="112"/>
      <c r="CIL89" s="112"/>
      <c r="CIM89" s="112"/>
      <c r="CIN89" s="112"/>
      <c r="CIO89" s="112"/>
      <c r="CIP89" s="112"/>
      <c r="CIQ89" s="112"/>
      <c r="CIR89" s="112"/>
      <c r="CIS89" s="112"/>
      <c r="CIT89" s="112"/>
      <c r="CIU89" s="112"/>
      <c r="CIV89" s="112"/>
      <c r="CIW89" s="112"/>
      <c r="CIX89" s="112"/>
      <c r="CIY89" s="112"/>
      <c r="CIZ89" s="112"/>
      <c r="CJA89" s="112"/>
      <c r="CJB89" s="112"/>
      <c r="CJC89" s="112"/>
      <c r="CJD89" s="112"/>
      <c r="CJE89" s="112"/>
      <c r="CJF89" s="112"/>
      <c r="CJG89" s="112"/>
      <c r="CJH89" s="112"/>
      <c r="CJI89" s="112"/>
      <c r="CJJ89" s="112"/>
      <c r="CJK89" s="112"/>
      <c r="CJL89" s="112"/>
      <c r="CJM89" s="112"/>
      <c r="CJN89" s="112"/>
      <c r="CJO89" s="112"/>
      <c r="CJP89" s="112"/>
      <c r="CJQ89" s="112"/>
      <c r="CJR89" s="112"/>
      <c r="CJS89" s="112"/>
      <c r="CJT89" s="112"/>
      <c r="CJU89" s="112"/>
      <c r="CJV89" s="112"/>
      <c r="CJW89" s="112"/>
      <c r="CJX89" s="112"/>
      <c r="CJY89" s="112"/>
      <c r="CJZ89" s="112"/>
      <c r="CKA89" s="112"/>
      <c r="CKB89" s="112"/>
      <c r="CKC89" s="112"/>
      <c r="CKD89" s="112"/>
      <c r="CKE89" s="112"/>
      <c r="CKF89" s="112"/>
      <c r="CKG89" s="112"/>
      <c r="CKH89" s="112"/>
      <c r="CKI89" s="112"/>
      <c r="CKJ89" s="112"/>
      <c r="CKK89" s="112"/>
      <c r="CKL89" s="112"/>
      <c r="CKM89" s="112"/>
      <c r="CKN89" s="112"/>
      <c r="CKO89" s="112"/>
      <c r="CKP89" s="112"/>
      <c r="CKQ89" s="112"/>
      <c r="CKR89" s="112"/>
      <c r="CKS89" s="112"/>
      <c r="CKT89" s="112"/>
      <c r="CKU89" s="112"/>
      <c r="CKV89" s="112"/>
      <c r="CKW89" s="112"/>
      <c r="CKX89" s="112"/>
      <c r="CKY89" s="112"/>
      <c r="CKZ89" s="112"/>
      <c r="CLA89" s="112"/>
      <c r="CLB89" s="112"/>
      <c r="CLC89" s="112"/>
      <c r="CLD89" s="112"/>
      <c r="CLE89" s="112"/>
      <c r="CLF89" s="112"/>
      <c r="CLG89" s="112"/>
      <c r="CLH89" s="112"/>
      <c r="CLI89" s="112"/>
      <c r="CLJ89" s="112"/>
      <c r="CLK89" s="112"/>
      <c r="CLL89" s="112"/>
      <c r="CLM89" s="112"/>
      <c r="CLN89" s="112"/>
      <c r="CLO89" s="112"/>
      <c r="CLP89" s="112"/>
      <c r="CLQ89" s="112"/>
      <c r="CLR89" s="112"/>
      <c r="CLS89" s="112"/>
      <c r="CLT89" s="112"/>
      <c r="CLU89" s="112"/>
      <c r="CLV89" s="112"/>
      <c r="CLW89" s="112"/>
      <c r="CLX89" s="112"/>
      <c r="CLY89" s="112"/>
      <c r="CLZ89" s="112"/>
      <c r="CMA89" s="112"/>
      <c r="CMB89" s="112"/>
      <c r="CMC89" s="112"/>
      <c r="CMD89" s="112"/>
      <c r="CME89" s="112"/>
      <c r="CMF89" s="112"/>
      <c r="CMG89" s="112"/>
      <c r="CMH89" s="112"/>
      <c r="CMI89" s="112"/>
      <c r="CMJ89" s="112"/>
      <c r="CMK89" s="112"/>
      <c r="CML89" s="112"/>
      <c r="CMM89" s="112"/>
      <c r="CMN89" s="112"/>
      <c r="CMO89" s="112"/>
      <c r="CMP89" s="112"/>
      <c r="CMQ89" s="112"/>
      <c r="CMR89" s="112"/>
      <c r="CMS89" s="112"/>
      <c r="CMT89" s="112"/>
      <c r="CMU89" s="112"/>
      <c r="CMV89" s="112"/>
      <c r="CMW89" s="112"/>
      <c r="CMX89" s="112"/>
      <c r="CMY89" s="112"/>
      <c r="CMZ89" s="112"/>
      <c r="CNA89" s="112"/>
      <c r="CNB89" s="112"/>
      <c r="CNC89" s="112"/>
      <c r="CND89" s="112"/>
      <c r="CNE89" s="112"/>
      <c r="CNF89" s="112"/>
      <c r="CNG89" s="112"/>
      <c r="CNH89" s="112"/>
      <c r="CNI89" s="112"/>
      <c r="CNJ89" s="112"/>
      <c r="CNK89" s="112"/>
      <c r="CNL89" s="112"/>
      <c r="CNM89" s="112"/>
      <c r="CNN89" s="112"/>
      <c r="CNO89" s="112"/>
      <c r="CNP89" s="112"/>
      <c r="CNQ89" s="112"/>
      <c r="CNR89" s="112"/>
      <c r="CNS89" s="112"/>
      <c r="CNT89" s="112"/>
      <c r="CNU89" s="112"/>
      <c r="CNV89" s="112"/>
      <c r="CNW89" s="112"/>
      <c r="CNX89" s="112"/>
      <c r="CNY89" s="112"/>
      <c r="CNZ89" s="112"/>
      <c r="COA89" s="112"/>
      <c r="COB89" s="112"/>
      <c r="COC89" s="112"/>
      <c r="COD89" s="112"/>
      <c r="COE89" s="112"/>
      <c r="COF89" s="112"/>
      <c r="COG89" s="112"/>
      <c r="COH89" s="112"/>
      <c r="COI89" s="112"/>
      <c r="COJ89" s="112"/>
      <c r="COK89" s="112"/>
      <c r="COL89" s="112"/>
      <c r="COM89" s="112"/>
      <c r="CON89" s="112"/>
      <c r="COO89" s="112"/>
      <c r="COP89" s="112"/>
      <c r="COQ89" s="112"/>
      <c r="COR89" s="112"/>
      <c r="COS89" s="112"/>
      <c r="COT89" s="112"/>
      <c r="COU89" s="112"/>
      <c r="COV89" s="112"/>
      <c r="COW89" s="112"/>
      <c r="COX89" s="112"/>
      <c r="COY89" s="112"/>
      <c r="COZ89" s="112"/>
      <c r="CPA89" s="112"/>
      <c r="CPB89" s="112"/>
      <c r="CPC89" s="112"/>
      <c r="CPD89" s="112"/>
      <c r="CPE89" s="112"/>
      <c r="CPF89" s="112"/>
      <c r="CPG89" s="112"/>
      <c r="CPH89" s="112"/>
      <c r="CPI89" s="112"/>
      <c r="CPJ89" s="112"/>
      <c r="CPK89" s="112"/>
      <c r="CPL89" s="112"/>
      <c r="CPM89" s="112"/>
      <c r="CPN89" s="112"/>
      <c r="CPO89" s="112"/>
      <c r="CPP89" s="112"/>
      <c r="CPQ89" s="112"/>
      <c r="CPR89" s="112"/>
      <c r="CPS89" s="112"/>
      <c r="CPT89" s="112"/>
      <c r="CPU89" s="112"/>
      <c r="CPV89" s="112"/>
      <c r="CPW89" s="112"/>
      <c r="CPX89" s="112"/>
      <c r="CPY89" s="112"/>
      <c r="CPZ89" s="112"/>
      <c r="CQA89" s="112"/>
      <c r="CQB89" s="112"/>
      <c r="CQC89" s="112"/>
      <c r="CQD89" s="112"/>
      <c r="CQE89" s="112"/>
      <c r="CQF89" s="112"/>
      <c r="CQG89" s="112"/>
      <c r="CQH89" s="112"/>
      <c r="CQI89" s="112"/>
      <c r="CQJ89" s="112"/>
      <c r="CQK89" s="112"/>
      <c r="CQL89" s="112"/>
      <c r="CQM89" s="112"/>
      <c r="CQN89" s="112"/>
      <c r="CQO89" s="112"/>
      <c r="CQP89" s="112"/>
      <c r="CQQ89" s="112"/>
      <c r="CQR89" s="112"/>
      <c r="CQS89" s="112"/>
      <c r="CQT89" s="112"/>
      <c r="CQU89" s="112"/>
      <c r="CQV89" s="112"/>
      <c r="CQW89" s="112"/>
      <c r="CQX89" s="112"/>
      <c r="CQY89" s="112"/>
      <c r="CQZ89" s="112"/>
      <c r="CRA89" s="112"/>
      <c r="CRB89" s="112"/>
      <c r="CRC89" s="112"/>
      <c r="CRD89" s="112"/>
      <c r="CRE89" s="112"/>
      <c r="CRF89" s="112"/>
      <c r="CRG89" s="112"/>
      <c r="CRH89" s="112"/>
      <c r="CRI89" s="112"/>
      <c r="CRJ89" s="112"/>
      <c r="CRK89" s="112"/>
      <c r="CRL89" s="112"/>
      <c r="CRM89" s="112"/>
      <c r="CRN89" s="112"/>
      <c r="CRO89" s="112"/>
      <c r="CRP89" s="112"/>
      <c r="CRQ89" s="112"/>
      <c r="CRR89" s="112"/>
      <c r="CRS89" s="112"/>
      <c r="CRT89" s="112"/>
      <c r="CRU89" s="112"/>
      <c r="CRV89" s="112"/>
      <c r="CRW89" s="112"/>
      <c r="CRX89" s="112"/>
      <c r="CRY89" s="112"/>
      <c r="CRZ89" s="112"/>
      <c r="CSA89" s="112"/>
      <c r="CSB89" s="112"/>
      <c r="CSC89" s="112"/>
      <c r="CSD89" s="112"/>
      <c r="CSE89" s="112"/>
      <c r="CSF89" s="112"/>
      <c r="CSG89" s="112"/>
      <c r="CSH89" s="112"/>
      <c r="CSI89" s="112"/>
      <c r="CSJ89" s="112"/>
      <c r="CSK89" s="112"/>
      <c r="CSL89" s="112"/>
      <c r="CSM89" s="112"/>
      <c r="CSN89" s="112"/>
      <c r="CSO89" s="112"/>
      <c r="CSP89" s="112"/>
      <c r="CSQ89" s="112"/>
      <c r="CSR89" s="112"/>
      <c r="CSS89" s="112"/>
      <c r="CST89" s="112"/>
      <c r="CSU89" s="112"/>
      <c r="CSV89" s="112"/>
      <c r="CSW89" s="112"/>
      <c r="CSX89" s="112"/>
      <c r="CSY89" s="112"/>
      <c r="CSZ89" s="112"/>
      <c r="CTA89" s="112"/>
      <c r="CTB89" s="112"/>
      <c r="CTC89" s="112"/>
      <c r="CTD89" s="112"/>
      <c r="CTE89" s="112"/>
      <c r="CTF89" s="112"/>
      <c r="CTG89" s="112"/>
      <c r="CTH89" s="112"/>
      <c r="CTI89" s="112"/>
      <c r="CTJ89" s="112"/>
      <c r="CTK89" s="112"/>
      <c r="CTL89" s="112"/>
      <c r="CTM89" s="112"/>
      <c r="CTN89" s="112"/>
      <c r="CTO89" s="112"/>
      <c r="CTP89" s="112"/>
      <c r="CTQ89" s="112"/>
      <c r="CTR89" s="112"/>
      <c r="CTS89" s="112"/>
      <c r="CTT89" s="112"/>
      <c r="CTU89" s="112"/>
      <c r="CTV89" s="112"/>
      <c r="CTW89" s="112"/>
      <c r="CTX89" s="112"/>
      <c r="CTY89" s="112"/>
      <c r="CTZ89" s="112"/>
      <c r="CUA89" s="112"/>
      <c r="CUB89" s="112"/>
      <c r="CUC89" s="112"/>
      <c r="CUD89" s="112"/>
      <c r="CUE89" s="112"/>
      <c r="CUF89" s="112"/>
      <c r="CUG89" s="112"/>
      <c r="CUH89" s="112"/>
      <c r="CUI89" s="112"/>
      <c r="CUJ89" s="112"/>
      <c r="CUK89" s="112"/>
      <c r="CUL89" s="112"/>
      <c r="CUM89" s="112"/>
      <c r="CUN89" s="112"/>
      <c r="CUO89" s="112"/>
      <c r="CUP89" s="112"/>
      <c r="CUQ89" s="112"/>
      <c r="CUR89" s="112"/>
      <c r="CUS89" s="112"/>
      <c r="CUT89" s="112"/>
      <c r="CUU89" s="112"/>
      <c r="CUV89" s="112"/>
      <c r="CUW89" s="112"/>
      <c r="CUX89" s="112"/>
      <c r="CUY89" s="112"/>
      <c r="CUZ89" s="112"/>
      <c r="CVA89" s="112"/>
      <c r="CVB89" s="112"/>
      <c r="CVC89" s="112"/>
      <c r="CVD89" s="112"/>
      <c r="CVE89" s="112"/>
      <c r="CVF89" s="112"/>
      <c r="CVG89" s="112"/>
      <c r="CVH89" s="112"/>
      <c r="CVI89" s="112"/>
      <c r="CVJ89" s="112"/>
      <c r="CVK89" s="112"/>
      <c r="CVL89" s="112"/>
      <c r="CVM89" s="112"/>
      <c r="CVN89" s="112"/>
      <c r="CVO89" s="112"/>
      <c r="CVP89" s="112"/>
      <c r="CVQ89" s="112"/>
      <c r="CVR89" s="112"/>
      <c r="CVS89" s="112"/>
      <c r="CVT89" s="112"/>
      <c r="CVU89" s="112"/>
      <c r="CVV89" s="112"/>
      <c r="CVW89" s="112"/>
      <c r="CVX89" s="112"/>
      <c r="CVY89" s="112"/>
      <c r="CVZ89" s="112"/>
      <c r="CWA89" s="112"/>
      <c r="CWB89" s="112"/>
      <c r="CWC89" s="112"/>
      <c r="CWD89" s="112"/>
      <c r="CWE89" s="112"/>
      <c r="CWF89" s="112"/>
      <c r="CWG89" s="112"/>
      <c r="CWH89" s="112"/>
      <c r="CWI89" s="112"/>
      <c r="CWJ89" s="112"/>
      <c r="CWK89" s="112"/>
      <c r="CWL89" s="112"/>
      <c r="CWM89" s="112"/>
      <c r="CWN89" s="112"/>
      <c r="CWO89" s="112"/>
      <c r="CWP89" s="112"/>
      <c r="CWQ89" s="112"/>
      <c r="CWR89" s="112"/>
      <c r="CWS89" s="112"/>
      <c r="CWT89" s="112"/>
      <c r="CWU89" s="112"/>
      <c r="CWV89" s="112"/>
      <c r="CWW89" s="112"/>
      <c r="CWX89" s="112"/>
      <c r="CWY89" s="112"/>
      <c r="CWZ89" s="112"/>
      <c r="CXA89" s="112"/>
      <c r="CXB89" s="112"/>
      <c r="CXC89" s="112"/>
      <c r="CXD89" s="112"/>
      <c r="CXE89" s="112"/>
      <c r="CXF89" s="112"/>
      <c r="CXG89" s="112"/>
      <c r="CXH89" s="112"/>
      <c r="CXI89" s="112"/>
      <c r="CXJ89" s="112"/>
      <c r="CXK89" s="112"/>
      <c r="CXL89" s="112"/>
      <c r="CXM89" s="112"/>
      <c r="CXN89" s="112"/>
      <c r="CXO89" s="112"/>
      <c r="CXP89" s="112"/>
      <c r="CXQ89" s="112"/>
      <c r="CXR89" s="112"/>
      <c r="CXS89" s="112"/>
      <c r="CXT89" s="112"/>
      <c r="CXU89" s="112"/>
      <c r="CXV89" s="112"/>
      <c r="CXW89" s="112"/>
      <c r="CXX89" s="112"/>
      <c r="CXY89" s="112"/>
      <c r="CXZ89" s="112"/>
      <c r="CYA89" s="112"/>
      <c r="CYB89" s="112"/>
      <c r="CYC89" s="112"/>
      <c r="CYD89" s="112"/>
      <c r="CYE89" s="112"/>
      <c r="CYF89" s="112"/>
      <c r="CYG89" s="112"/>
      <c r="CYH89" s="112"/>
      <c r="CYI89" s="112"/>
      <c r="CYJ89" s="112"/>
      <c r="CYK89" s="112"/>
      <c r="CYL89" s="112"/>
      <c r="CYM89" s="112"/>
      <c r="CYN89" s="112"/>
      <c r="CYO89" s="112"/>
      <c r="CYP89" s="112"/>
      <c r="CYQ89" s="112"/>
      <c r="CYR89" s="112"/>
      <c r="CYS89" s="112"/>
      <c r="CYT89" s="112"/>
      <c r="CYU89" s="112"/>
      <c r="CYV89" s="112"/>
      <c r="CYW89" s="112"/>
      <c r="CYX89" s="112"/>
      <c r="CYY89" s="112"/>
      <c r="CYZ89" s="112"/>
      <c r="CZA89" s="112"/>
      <c r="CZB89" s="112"/>
      <c r="CZC89" s="112"/>
      <c r="CZD89" s="112"/>
      <c r="CZE89" s="112"/>
      <c r="CZF89" s="112"/>
      <c r="CZG89" s="112"/>
      <c r="CZH89" s="112"/>
      <c r="CZI89" s="112"/>
      <c r="CZJ89" s="112"/>
      <c r="CZK89" s="112"/>
      <c r="CZL89" s="112"/>
      <c r="CZM89" s="112"/>
      <c r="CZN89" s="112"/>
      <c r="CZO89" s="112"/>
      <c r="CZP89" s="112"/>
      <c r="CZQ89" s="112"/>
      <c r="CZR89" s="112"/>
      <c r="CZS89" s="112"/>
      <c r="CZT89" s="112"/>
      <c r="CZU89" s="112"/>
      <c r="CZV89" s="112"/>
      <c r="CZW89" s="112"/>
      <c r="CZX89" s="112"/>
      <c r="CZY89" s="112"/>
      <c r="CZZ89" s="112"/>
      <c r="DAA89" s="112"/>
      <c r="DAB89" s="112"/>
      <c r="DAC89" s="112"/>
      <c r="DAD89" s="112"/>
      <c r="DAE89" s="112"/>
      <c r="DAF89" s="112"/>
      <c r="DAG89" s="112"/>
      <c r="DAH89" s="112"/>
      <c r="DAI89" s="112"/>
      <c r="DAJ89" s="112"/>
      <c r="DAK89" s="112"/>
      <c r="DAL89" s="112"/>
      <c r="DAM89" s="112"/>
      <c r="DAN89" s="112"/>
      <c r="DAO89" s="112"/>
      <c r="DAP89" s="112"/>
      <c r="DAQ89" s="112"/>
      <c r="DAR89" s="112"/>
      <c r="DAS89" s="112"/>
      <c r="DAT89" s="112"/>
      <c r="DAU89" s="112"/>
      <c r="DAV89" s="112"/>
      <c r="DAW89" s="112"/>
      <c r="DAX89" s="112"/>
      <c r="DAY89" s="112"/>
      <c r="DAZ89" s="112"/>
      <c r="DBA89" s="112"/>
      <c r="DBB89" s="112"/>
      <c r="DBC89" s="112"/>
      <c r="DBD89" s="112"/>
      <c r="DBE89" s="112"/>
      <c r="DBF89" s="112"/>
      <c r="DBG89" s="112"/>
      <c r="DBH89" s="112"/>
      <c r="DBI89" s="112"/>
      <c r="DBJ89" s="112"/>
      <c r="DBK89" s="112"/>
      <c r="DBL89" s="112"/>
      <c r="DBM89" s="112"/>
      <c r="DBN89" s="112"/>
      <c r="DBO89" s="112"/>
      <c r="DBP89" s="112"/>
      <c r="DBQ89" s="112"/>
      <c r="DBR89" s="112"/>
      <c r="DBS89" s="112"/>
      <c r="DBT89" s="112"/>
      <c r="DBU89" s="112"/>
      <c r="DBV89" s="112"/>
      <c r="DBW89" s="112"/>
      <c r="DBX89" s="112"/>
      <c r="DBY89" s="112"/>
      <c r="DBZ89" s="112"/>
      <c r="DCA89" s="112"/>
      <c r="DCB89" s="112"/>
      <c r="DCC89" s="112"/>
      <c r="DCD89" s="112"/>
      <c r="DCE89" s="112"/>
      <c r="DCF89" s="112"/>
      <c r="DCG89" s="112"/>
      <c r="DCH89" s="112"/>
      <c r="DCI89" s="112"/>
      <c r="DCJ89" s="112"/>
      <c r="DCK89" s="112"/>
      <c r="DCL89" s="112"/>
      <c r="DCM89" s="112"/>
      <c r="DCN89" s="112"/>
      <c r="DCO89" s="112"/>
      <c r="DCP89" s="112"/>
      <c r="DCQ89" s="112"/>
      <c r="DCR89" s="112"/>
      <c r="DCS89" s="112"/>
      <c r="DCT89" s="112"/>
      <c r="DCU89" s="112"/>
      <c r="DCV89" s="112"/>
      <c r="DCW89" s="112"/>
      <c r="DCX89" s="112"/>
      <c r="DCY89" s="112"/>
      <c r="DCZ89" s="112"/>
      <c r="DDA89" s="112"/>
      <c r="DDB89" s="112"/>
      <c r="DDC89" s="112"/>
      <c r="DDD89" s="112"/>
      <c r="DDE89" s="112"/>
      <c r="DDF89" s="112"/>
      <c r="DDG89" s="112"/>
      <c r="DDH89" s="112"/>
      <c r="DDI89" s="112"/>
      <c r="DDJ89" s="112"/>
      <c r="DDK89" s="112"/>
      <c r="DDL89" s="112"/>
      <c r="DDM89" s="112"/>
      <c r="DDN89" s="112"/>
      <c r="DDO89" s="112"/>
      <c r="DDP89" s="112"/>
      <c r="DDQ89" s="112"/>
      <c r="DDR89" s="112"/>
      <c r="DDS89" s="112"/>
      <c r="DDT89" s="112"/>
      <c r="DDU89" s="112"/>
      <c r="DDV89" s="112"/>
      <c r="DDW89" s="112"/>
      <c r="DDX89" s="112"/>
      <c r="DDY89" s="112"/>
      <c r="DDZ89" s="112"/>
      <c r="DEA89" s="112"/>
      <c r="DEB89" s="112"/>
      <c r="DEC89" s="112"/>
      <c r="DED89" s="112"/>
      <c r="DEE89" s="112"/>
      <c r="DEF89" s="112"/>
      <c r="DEG89" s="112"/>
      <c r="DEH89" s="112"/>
      <c r="DEI89" s="112"/>
      <c r="DEJ89" s="112"/>
      <c r="DEK89" s="112"/>
      <c r="DEL89" s="112"/>
      <c r="DEM89" s="112"/>
      <c r="DEN89" s="112"/>
      <c r="DEO89" s="112"/>
      <c r="DEP89" s="112"/>
      <c r="DEQ89" s="112"/>
      <c r="DER89" s="112"/>
      <c r="DES89" s="112"/>
      <c r="DET89" s="112"/>
      <c r="DEU89" s="112"/>
      <c r="DEV89" s="112"/>
      <c r="DEW89" s="112"/>
      <c r="DEX89" s="112"/>
      <c r="DEY89" s="112"/>
      <c r="DEZ89" s="112"/>
      <c r="DFA89" s="112"/>
      <c r="DFB89" s="112"/>
      <c r="DFC89" s="112"/>
      <c r="DFD89" s="112"/>
      <c r="DFE89" s="112"/>
      <c r="DFF89" s="112"/>
      <c r="DFG89" s="112"/>
      <c r="DFH89" s="112"/>
      <c r="DFI89" s="112"/>
      <c r="DFJ89" s="112"/>
      <c r="DFK89" s="112"/>
      <c r="DFL89" s="112"/>
      <c r="DFM89" s="112"/>
      <c r="DFN89" s="112"/>
      <c r="DFO89" s="112"/>
      <c r="DFP89" s="112"/>
      <c r="DFQ89" s="112"/>
      <c r="DFR89" s="112"/>
      <c r="DFS89" s="112"/>
      <c r="DFT89" s="112"/>
      <c r="DFU89" s="112"/>
      <c r="DFV89" s="112"/>
      <c r="DFW89" s="112"/>
      <c r="DFX89" s="112"/>
      <c r="DFY89" s="112"/>
      <c r="DFZ89" s="112"/>
      <c r="DGA89" s="112"/>
      <c r="DGB89" s="112"/>
      <c r="DGC89" s="112"/>
      <c r="DGD89" s="112"/>
      <c r="DGE89" s="112"/>
      <c r="DGF89" s="112"/>
      <c r="DGG89" s="112"/>
      <c r="DGH89" s="112"/>
      <c r="DGI89" s="112"/>
      <c r="DGJ89" s="112"/>
      <c r="DGK89" s="112"/>
      <c r="DGL89" s="112"/>
      <c r="DGM89" s="112"/>
      <c r="DGN89" s="112"/>
      <c r="DGO89" s="112"/>
      <c r="DGP89" s="112"/>
      <c r="DGQ89" s="112"/>
      <c r="DGR89" s="112"/>
      <c r="DGS89" s="112"/>
      <c r="DGT89" s="112"/>
      <c r="DGU89" s="112"/>
      <c r="DGV89" s="112"/>
      <c r="DGW89" s="112"/>
      <c r="DGX89" s="112"/>
      <c r="DGY89" s="112"/>
      <c r="DGZ89" s="112"/>
      <c r="DHA89" s="112"/>
      <c r="DHB89" s="112"/>
      <c r="DHC89" s="112"/>
      <c r="DHD89" s="112"/>
      <c r="DHE89" s="112"/>
      <c r="DHF89" s="112"/>
      <c r="DHG89" s="112"/>
      <c r="DHH89" s="112"/>
      <c r="DHI89" s="112"/>
      <c r="DHJ89" s="112"/>
      <c r="DHK89" s="112"/>
      <c r="DHL89" s="112"/>
      <c r="DHM89" s="112"/>
      <c r="DHN89" s="112"/>
      <c r="DHO89" s="112"/>
      <c r="DHP89" s="112"/>
      <c r="DHQ89" s="112"/>
      <c r="DHR89" s="112"/>
      <c r="DHS89" s="112"/>
      <c r="DHT89" s="112"/>
      <c r="DHU89" s="112"/>
      <c r="DHV89" s="112"/>
      <c r="DHW89" s="112"/>
      <c r="DHX89" s="112"/>
      <c r="DHY89" s="112"/>
      <c r="DHZ89" s="112"/>
      <c r="DIA89" s="112"/>
      <c r="DIB89" s="112"/>
      <c r="DIC89" s="112"/>
      <c r="DID89" s="112"/>
      <c r="DIE89" s="112"/>
      <c r="DIF89" s="112"/>
      <c r="DIG89" s="112"/>
      <c r="DIH89" s="112"/>
      <c r="DII89" s="112"/>
      <c r="DIJ89" s="112"/>
      <c r="DIK89" s="112"/>
      <c r="DIL89" s="112"/>
      <c r="DIM89" s="112"/>
      <c r="DIN89" s="112"/>
      <c r="DIO89" s="112"/>
      <c r="DIP89" s="112"/>
      <c r="DIQ89" s="112"/>
      <c r="DIR89" s="112"/>
      <c r="DIS89" s="112"/>
      <c r="DIT89" s="112"/>
      <c r="DIU89" s="112"/>
      <c r="DIV89" s="112"/>
      <c r="DIW89" s="112"/>
      <c r="DIX89" s="112"/>
      <c r="DIY89" s="112"/>
      <c r="DIZ89" s="112"/>
      <c r="DJA89" s="112"/>
      <c r="DJB89" s="112"/>
      <c r="DJC89" s="112"/>
      <c r="DJD89" s="112"/>
      <c r="DJE89" s="112"/>
      <c r="DJF89" s="112"/>
      <c r="DJG89" s="112"/>
      <c r="DJH89" s="112"/>
      <c r="DJI89" s="112"/>
      <c r="DJJ89" s="112"/>
      <c r="DJK89" s="112"/>
      <c r="DJL89" s="112"/>
      <c r="DJM89" s="112"/>
      <c r="DJN89" s="112"/>
      <c r="DJO89" s="112"/>
      <c r="DJP89" s="112"/>
      <c r="DJQ89" s="112"/>
      <c r="DJR89" s="112"/>
      <c r="DJS89" s="112"/>
      <c r="DJT89" s="112"/>
      <c r="DJU89" s="112"/>
      <c r="DJV89" s="112"/>
      <c r="DJW89" s="112"/>
      <c r="DJX89" s="112"/>
      <c r="DJY89" s="112"/>
      <c r="DJZ89" s="112"/>
      <c r="DKA89" s="112"/>
      <c r="DKB89" s="112"/>
      <c r="DKC89" s="112"/>
      <c r="DKD89" s="112"/>
      <c r="DKE89" s="112"/>
      <c r="DKF89" s="112"/>
      <c r="DKG89" s="112"/>
      <c r="DKH89" s="112"/>
      <c r="DKI89" s="112"/>
      <c r="DKJ89" s="112"/>
      <c r="DKK89" s="112"/>
      <c r="DKL89" s="112"/>
      <c r="DKM89" s="112"/>
      <c r="DKN89" s="112"/>
      <c r="DKO89" s="112"/>
      <c r="DKP89" s="112"/>
      <c r="DKQ89" s="112"/>
      <c r="DKR89" s="112"/>
      <c r="DKS89" s="112"/>
      <c r="DKT89" s="112"/>
      <c r="DKU89" s="112"/>
      <c r="DKV89" s="112"/>
      <c r="DKW89" s="112"/>
      <c r="DKX89" s="112"/>
      <c r="DKY89" s="112"/>
      <c r="DKZ89" s="112"/>
      <c r="DLA89" s="112"/>
      <c r="DLB89" s="112"/>
      <c r="DLC89" s="112"/>
      <c r="DLD89" s="112"/>
      <c r="DLE89" s="112"/>
      <c r="DLF89" s="112"/>
      <c r="DLG89" s="112"/>
      <c r="DLH89" s="112"/>
      <c r="DLI89" s="112"/>
      <c r="DLJ89" s="112"/>
      <c r="DLK89" s="112"/>
      <c r="DLL89" s="112"/>
      <c r="DLM89" s="112"/>
      <c r="DLN89" s="112"/>
      <c r="DLO89" s="112"/>
      <c r="DLP89" s="112"/>
      <c r="DLQ89" s="112"/>
      <c r="DLR89" s="112"/>
      <c r="DLS89" s="112"/>
      <c r="DLT89" s="112"/>
      <c r="DLU89" s="112"/>
      <c r="DLV89" s="112"/>
      <c r="DLW89" s="112"/>
      <c r="DLX89" s="112"/>
      <c r="DLY89" s="112"/>
      <c r="DLZ89" s="112"/>
      <c r="DMA89" s="112"/>
      <c r="DMB89" s="112"/>
      <c r="DMC89" s="112"/>
      <c r="DMD89" s="112"/>
      <c r="DME89" s="112"/>
      <c r="DMF89" s="112"/>
      <c r="DMG89" s="112"/>
      <c r="DMH89" s="112"/>
      <c r="DMI89" s="112"/>
      <c r="DMJ89" s="112"/>
      <c r="DMK89" s="112"/>
      <c r="DML89" s="112"/>
      <c r="DMM89" s="112"/>
      <c r="DMN89" s="112"/>
      <c r="DMO89" s="112"/>
      <c r="DMP89" s="112"/>
      <c r="DMQ89" s="112"/>
      <c r="DMR89" s="112"/>
      <c r="DMS89" s="112"/>
      <c r="DMT89" s="112"/>
      <c r="DMU89" s="112"/>
      <c r="DMV89" s="112"/>
      <c r="DMW89" s="112"/>
      <c r="DMX89" s="112"/>
      <c r="DMY89" s="112"/>
      <c r="DMZ89" s="112"/>
      <c r="DNA89" s="112"/>
      <c r="DNB89" s="112"/>
      <c r="DNC89" s="112"/>
      <c r="DND89" s="112"/>
      <c r="DNE89" s="112"/>
      <c r="DNF89" s="112"/>
      <c r="DNG89" s="112"/>
      <c r="DNH89" s="112"/>
      <c r="DNI89" s="112"/>
      <c r="DNJ89" s="112"/>
      <c r="DNK89" s="112"/>
      <c r="DNL89" s="112"/>
      <c r="DNM89" s="112"/>
      <c r="DNN89" s="112"/>
      <c r="DNO89" s="112"/>
      <c r="DNP89" s="112"/>
      <c r="DNQ89" s="112"/>
      <c r="DNR89" s="112"/>
      <c r="DNS89" s="112"/>
      <c r="DNT89" s="112"/>
      <c r="DNU89" s="112"/>
      <c r="DNV89" s="112"/>
      <c r="DNW89" s="112"/>
      <c r="DNX89" s="112"/>
      <c r="DNY89" s="112"/>
      <c r="DNZ89" s="112"/>
      <c r="DOA89" s="112"/>
      <c r="DOB89" s="112"/>
      <c r="DOC89" s="112"/>
      <c r="DOD89" s="112"/>
      <c r="DOE89" s="112"/>
      <c r="DOF89" s="112"/>
      <c r="DOG89" s="112"/>
      <c r="DOH89" s="112"/>
      <c r="DOI89" s="112"/>
      <c r="DOJ89" s="112"/>
      <c r="DOK89" s="112"/>
      <c r="DOL89" s="112"/>
      <c r="DOM89" s="112"/>
      <c r="DON89" s="112"/>
      <c r="DOO89" s="112"/>
      <c r="DOP89" s="112"/>
      <c r="DOQ89" s="112"/>
      <c r="DOR89" s="112"/>
      <c r="DOS89" s="112"/>
      <c r="DOT89" s="112"/>
      <c r="DOU89" s="112"/>
      <c r="DOV89" s="112"/>
      <c r="DOW89" s="112"/>
      <c r="DOX89" s="112"/>
      <c r="DOY89" s="112"/>
      <c r="DOZ89" s="112"/>
      <c r="DPA89" s="112"/>
      <c r="DPB89" s="112"/>
      <c r="DPC89" s="112"/>
      <c r="DPD89" s="112"/>
      <c r="DPE89" s="112"/>
      <c r="DPF89" s="112"/>
      <c r="DPG89" s="112"/>
      <c r="DPH89" s="112"/>
      <c r="DPI89" s="112"/>
      <c r="DPJ89" s="112"/>
      <c r="DPK89" s="112"/>
      <c r="DPL89" s="112"/>
      <c r="DPM89" s="112"/>
      <c r="DPN89" s="112"/>
      <c r="DPO89" s="112"/>
      <c r="DPP89" s="112"/>
      <c r="DPQ89" s="112"/>
      <c r="DPR89" s="112"/>
      <c r="DPS89" s="112"/>
      <c r="DPT89" s="112"/>
      <c r="DPU89" s="112"/>
      <c r="DPV89" s="112"/>
      <c r="DPW89" s="112"/>
      <c r="DPX89" s="112"/>
      <c r="DPY89" s="112"/>
      <c r="DPZ89" s="112"/>
      <c r="DQA89" s="112"/>
      <c r="DQB89" s="112"/>
      <c r="DQC89" s="112"/>
      <c r="DQD89" s="112"/>
      <c r="DQE89" s="112"/>
      <c r="DQF89" s="112"/>
      <c r="DQG89" s="112"/>
      <c r="DQH89" s="112"/>
      <c r="DQI89" s="112"/>
      <c r="DQJ89" s="112"/>
      <c r="DQK89" s="112"/>
      <c r="DQL89" s="112"/>
      <c r="DQM89" s="112"/>
      <c r="DQN89" s="112"/>
      <c r="DQO89" s="112"/>
      <c r="DQP89" s="112"/>
      <c r="DQQ89" s="112"/>
      <c r="DQR89" s="112"/>
      <c r="DQS89" s="112"/>
      <c r="DQT89" s="112"/>
      <c r="DQU89" s="112"/>
      <c r="DQV89" s="112"/>
      <c r="DQW89" s="112"/>
      <c r="DQX89" s="112"/>
      <c r="DQY89" s="112"/>
      <c r="DQZ89" s="112"/>
      <c r="DRA89" s="112"/>
      <c r="DRB89" s="112"/>
      <c r="DRC89" s="112"/>
      <c r="DRD89" s="112"/>
      <c r="DRE89" s="112"/>
      <c r="DRF89" s="112"/>
      <c r="DRG89" s="112"/>
      <c r="DRH89" s="112"/>
      <c r="DRI89" s="112"/>
      <c r="DRJ89" s="112"/>
      <c r="DRK89" s="112"/>
      <c r="DRL89" s="112"/>
      <c r="DRM89" s="112"/>
      <c r="DRN89" s="112"/>
      <c r="DRO89" s="112"/>
      <c r="DRP89" s="112"/>
      <c r="DRQ89" s="112"/>
      <c r="DRR89" s="112"/>
      <c r="DRS89" s="112"/>
      <c r="DRT89" s="112"/>
      <c r="DRU89" s="112"/>
      <c r="DRV89" s="112"/>
      <c r="DRW89" s="112"/>
      <c r="DRX89" s="112"/>
      <c r="DRY89" s="112"/>
      <c r="DRZ89" s="112"/>
      <c r="DSA89" s="112"/>
      <c r="DSB89" s="112"/>
      <c r="DSC89" s="112"/>
      <c r="DSD89" s="112"/>
      <c r="DSE89" s="112"/>
      <c r="DSF89" s="112"/>
      <c r="DSG89" s="112"/>
      <c r="DSH89" s="112"/>
      <c r="DSI89" s="112"/>
      <c r="DSJ89" s="112"/>
      <c r="DSK89" s="112"/>
      <c r="DSL89" s="112"/>
      <c r="DSM89" s="112"/>
      <c r="DSN89" s="112"/>
      <c r="DSO89" s="112"/>
      <c r="DSP89" s="112"/>
      <c r="DSQ89" s="112"/>
      <c r="DSR89" s="112"/>
      <c r="DSS89" s="112"/>
      <c r="DST89" s="112"/>
      <c r="DSU89" s="112"/>
      <c r="DSV89" s="112"/>
      <c r="DSW89" s="112"/>
      <c r="DSX89" s="112"/>
      <c r="DSY89" s="112"/>
      <c r="DSZ89" s="112"/>
      <c r="DTA89" s="112"/>
      <c r="DTB89" s="112"/>
      <c r="DTC89" s="112"/>
      <c r="DTD89" s="112"/>
      <c r="DTE89" s="112"/>
      <c r="DTF89" s="112"/>
      <c r="DTG89" s="112"/>
      <c r="DTH89" s="112"/>
      <c r="DTI89" s="112"/>
      <c r="DTJ89" s="112"/>
      <c r="DTK89" s="112"/>
      <c r="DTL89" s="112"/>
      <c r="DTM89" s="112"/>
      <c r="DTN89" s="112"/>
      <c r="DTO89" s="112"/>
      <c r="DTP89" s="112"/>
      <c r="DTQ89" s="112"/>
      <c r="DTR89" s="112"/>
      <c r="DTS89" s="112"/>
      <c r="DTT89" s="112"/>
      <c r="DTU89" s="112"/>
      <c r="DTV89" s="112"/>
      <c r="DTW89" s="112"/>
      <c r="DTX89" s="112"/>
      <c r="DTY89" s="112"/>
      <c r="DTZ89" s="112"/>
      <c r="DUA89" s="112"/>
      <c r="DUB89" s="112"/>
      <c r="DUC89" s="112"/>
      <c r="DUD89" s="112"/>
      <c r="DUE89" s="112"/>
      <c r="DUF89" s="112"/>
      <c r="DUG89" s="112"/>
      <c r="DUH89" s="112"/>
      <c r="DUI89" s="112"/>
      <c r="DUJ89" s="112"/>
      <c r="DUK89" s="112"/>
      <c r="DUL89" s="112"/>
      <c r="DUM89" s="112"/>
      <c r="DUN89" s="112"/>
      <c r="DUO89" s="112"/>
      <c r="DUP89" s="112"/>
      <c r="DUQ89" s="112"/>
      <c r="DUR89" s="112"/>
      <c r="DUS89" s="112"/>
      <c r="DUT89" s="112"/>
      <c r="DUU89" s="112"/>
      <c r="DUV89" s="112"/>
      <c r="DUW89" s="112"/>
      <c r="DUX89" s="112"/>
      <c r="DUY89" s="112"/>
      <c r="DUZ89" s="112"/>
      <c r="DVA89" s="112"/>
      <c r="DVB89" s="112"/>
      <c r="DVC89" s="112"/>
      <c r="DVD89" s="112"/>
      <c r="DVE89" s="112"/>
      <c r="DVF89" s="112"/>
      <c r="DVG89" s="112"/>
      <c r="DVH89" s="112"/>
      <c r="DVI89" s="112"/>
      <c r="DVJ89" s="112"/>
      <c r="DVK89" s="112"/>
      <c r="DVL89" s="112"/>
      <c r="DVM89" s="112"/>
      <c r="DVN89" s="112"/>
      <c r="DVO89" s="112"/>
      <c r="DVP89" s="112"/>
      <c r="DVQ89" s="112"/>
      <c r="DVR89" s="112"/>
      <c r="DVS89" s="112"/>
      <c r="DVT89" s="112"/>
      <c r="DVU89" s="112"/>
      <c r="DVV89" s="112"/>
      <c r="DVW89" s="112"/>
      <c r="DVX89" s="112"/>
      <c r="DVY89" s="112"/>
      <c r="DVZ89" s="112"/>
      <c r="DWA89" s="112"/>
      <c r="DWB89" s="112"/>
      <c r="DWC89" s="112"/>
      <c r="DWD89" s="112"/>
      <c r="DWE89" s="112"/>
      <c r="DWF89" s="112"/>
      <c r="DWG89" s="112"/>
      <c r="DWH89" s="112"/>
      <c r="DWI89" s="112"/>
      <c r="DWJ89" s="112"/>
      <c r="DWK89" s="112"/>
      <c r="DWL89" s="112"/>
      <c r="DWM89" s="112"/>
      <c r="DWN89" s="112"/>
      <c r="DWO89" s="112"/>
      <c r="DWP89" s="112"/>
      <c r="DWQ89" s="112"/>
      <c r="DWR89" s="112"/>
      <c r="DWS89" s="112"/>
      <c r="DWT89" s="112"/>
      <c r="DWU89" s="112"/>
      <c r="DWV89" s="112"/>
      <c r="DWW89" s="112"/>
      <c r="DWX89" s="112"/>
      <c r="DWY89" s="112"/>
      <c r="DWZ89" s="112"/>
      <c r="DXA89" s="112"/>
      <c r="DXB89" s="112"/>
      <c r="DXC89" s="112"/>
      <c r="DXD89" s="112"/>
      <c r="DXE89" s="112"/>
      <c r="DXF89" s="112"/>
      <c r="DXG89" s="112"/>
      <c r="DXH89" s="112"/>
      <c r="DXI89" s="112"/>
      <c r="DXJ89" s="112"/>
      <c r="DXK89" s="112"/>
      <c r="DXL89" s="112"/>
      <c r="DXM89" s="112"/>
      <c r="DXN89" s="112"/>
      <c r="DXO89" s="112"/>
      <c r="DXP89" s="112"/>
      <c r="DXQ89" s="112"/>
      <c r="DXR89" s="112"/>
      <c r="DXS89" s="112"/>
      <c r="DXT89" s="112"/>
      <c r="DXU89" s="112"/>
      <c r="DXV89" s="112"/>
      <c r="DXW89" s="112"/>
      <c r="DXX89" s="112"/>
      <c r="DXY89" s="112"/>
      <c r="DXZ89" s="112"/>
      <c r="DYA89" s="112"/>
      <c r="DYB89" s="112"/>
      <c r="DYC89" s="112"/>
      <c r="DYD89" s="112"/>
      <c r="DYE89" s="112"/>
      <c r="DYF89" s="112"/>
      <c r="DYG89" s="112"/>
      <c r="DYH89" s="112"/>
      <c r="DYI89" s="112"/>
      <c r="DYJ89" s="112"/>
      <c r="DYK89" s="112"/>
      <c r="DYL89" s="112"/>
      <c r="DYM89" s="112"/>
      <c r="DYN89" s="112"/>
      <c r="DYO89" s="112"/>
      <c r="DYP89" s="112"/>
      <c r="DYQ89" s="112"/>
      <c r="DYR89" s="112"/>
      <c r="DYS89" s="112"/>
      <c r="DYT89" s="112"/>
      <c r="DYU89" s="112"/>
      <c r="DYV89" s="112"/>
      <c r="DYW89" s="112"/>
      <c r="DYX89" s="112"/>
      <c r="DYY89" s="112"/>
      <c r="DYZ89" s="112"/>
      <c r="DZA89" s="112"/>
      <c r="DZB89" s="112"/>
      <c r="DZC89" s="112"/>
      <c r="DZD89" s="112"/>
      <c r="DZE89" s="112"/>
      <c r="DZF89" s="112"/>
      <c r="DZG89" s="112"/>
      <c r="DZH89" s="112"/>
      <c r="DZI89" s="112"/>
      <c r="DZJ89" s="112"/>
      <c r="DZK89" s="112"/>
      <c r="DZL89" s="112"/>
      <c r="DZM89" s="112"/>
      <c r="DZN89" s="112"/>
      <c r="DZO89" s="112"/>
      <c r="DZP89" s="112"/>
      <c r="DZQ89" s="112"/>
      <c r="DZR89" s="112"/>
      <c r="DZS89" s="112"/>
      <c r="DZT89" s="112"/>
      <c r="DZU89" s="112"/>
      <c r="DZV89" s="112"/>
      <c r="DZW89" s="112"/>
      <c r="DZX89" s="112"/>
      <c r="DZY89" s="112"/>
      <c r="DZZ89" s="112"/>
      <c r="EAA89" s="112"/>
      <c r="EAB89" s="112"/>
      <c r="EAC89" s="112"/>
      <c r="EAD89" s="112"/>
      <c r="EAE89" s="112"/>
      <c r="EAF89" s="112"/>
      <c r="EAG89" s="112"/>
      <c r="EAH89" s="112"/>
      <c r="EAI89" s="112"/>
      <c r="EAJ89" s="112"/>
      <c r="EAK89" s="112"/>
      <c r="EAL89" s="112"/>
      <c r="EAM89" s="112"/>
      <c r="EAN89" s="112"/>
      <c r="EAO89" s="112"/>
      <c r="EAP89" s="112"/>
      <c r="EAQ89" s="112"/>
      <c r="EAR89" s="112"/>
      <c r="EAS89" s="112"/>
      <c r="EAT89" s="112"/>
      <c r="EAU89" s="112"/>
      <c r="EAV89" s="112"/>
      <c r="EAW89" s="112"/>
      <c r="EAX89" s="112"/>
      <c r="EAY89" s="112"/>
      <c r="EAZ89" s="112"/>
      <c r="EBA89" s="112"/>
      <c r="EBB89" s="112"/>
      <c r="EBC89" s="112"/>
      <c r="EBD89" s="112"/>
      <c r="EBE89" s="112"/>
      <c r="EBF89" s="112"/>
      <c r="EBG89" s="112"/>
      <c r="EBH89" s="112"/>
      <c r="EBI89" s="112"/>
      <c r="EBJ89" s="112"/>
      <c r="EBK89" s="112"/>
      <c r="EBL89" s="112"/>
      <c r="EBM89" s="112"/>
      <c r="EBN89" s="112"/>
      <c r="EBO89" s="112"/>
      <c r="EBP89" s="112"/>
      <c r="EBQ89" s="112"/>
      <c r="EBR89" s="112"/>
      <c r="EBS89" s="112"/>
      <c r="EBT89" s="112"/>
      <c r="EBU89" s="112"/>
      <c r="EBV89" s="112"/>
      <c r="EBW89" s="112"/>
      <c r="EBX89" s="112"/>
      <c r="EBY89" s="112"/>
      <c r="EBZ89" s="112"/>
      <c r="ECA89" s="112"/>
      <c r="ECB89" s="112"/>
      <c r="ECC89" s="112"/>
      <c r="ECD89" s="112"/>
      <c r="ECE89" s="112"/>
      <c r="ECF89" s="112"/>
      <c r="ECG89" s="112"/>
      <c r="ECH89" s="112"/>
      <c r="ECI89" s="112"/>
      <c r="ECJ89" s="112"/>
      <c r="ECK89" s="112"/>
      <c r="ECL89" s="112"/>
      <c r="ECM89" s="112"/>
      <c r="ECN89" s="112"/>
      <c r="ECO89" s="112"/>
      <c r="ECP89" s="112"/>
      <c r="ECQ89" s="112"/>
      <c r="ECR89" s="112"/>
      <c r="ECS89" s="112"/>
      <c r="ECT89" s="112"/>
      <c r="ECU89" s="112"/>
      <c r="ECV89" s="112"/>
      <c r="ECW89" s="112"/>
      <c r="ECX89" s="112"/>
      <c r="ECY89" s="112"/>
      <c r="ECZ89" s="112"/>
      <c r="EDA89" s="112"/>
      <c r="EDB89" s="112"/>
      <c r="EDC89" s="112"/>
      <c r="EDD89" s="112"/>
      <c r="EDE89" s="112"/>
      <c r="EDF89" s="112"/>
      <c r="EDG89" s="112"/>
      <c r="EDH89" s="112"/>
      <c r="EDI89" s="112"/>
      <c r="EDJ89" s="112"/>
      <c r="EDK89" s="112"/>
      <c r="EDL89" s="112"/>
      <c r="EDM89" s="112"/>
      <c r="EDN89" s="112"/>
      <c r="EDO89" s="112"/>
      <c r="EDP89" s="112"/>
      <c r="EDQ89" s="112"/>
      <c r="EDR89" s="112"/>
      <c r="EDS89" s="112"/>
      <c r="EDT89" s="112"/>
      <c r="EDU89" s="112"/>
      <c r="EDV89" s="112"/>
      <c r="EDW89" s="112"/>
      <c r="EDX89" s="112"/>
      <c r="EDY89" s="112"/>
      <c r="EDZ89" s="112"/>
      <c r="EEA89" s="112"/>
      <c r="EEB89" s="112"/>
      <c r="EEC89" s="112"/>
      <c r="EED89" s="112"/>
      <c r="EEE89" s="112"/>
      <c r="EEF89" s="112"/>
      <c r="EEG89" s="112"/>
      <c r="EEH89" s="112"/>
      <c r="EEI89" s="112"/>
      <c r="EEJ89" s="112"/>
      <c r="EEK89" s="112"/>
      <c r="EEL89" s="112"/>
      <c r="EEM89" s="112"/>
      <c r="EEN89" s="112"/>
      <c r="EEO89" s="112"/>
      <c r="EEP89" s="112"/>
      <c r="EEQ89" s="112"/>
      <c r="EER89" s="112"/>
      <c r="EES89" s="112"/>
      <c r="EET89" s="112"/>
      <c r="EEU89" s="112"/>
      <c r="EEV89" s="112"/>
      <c r="EEW89" s="112"/>
      <c r="EEX89" s="112"/>
      <c r="EEY89" s="112"/>
      <c r="EEZ89" s="112"/>
      <c r="EFA89" s="112"/>
      <c r="EFB89" s="112"/>
      <c r="EFC89" s="112"/>
      <c r="EFD89" s="112"/>
      <c r="EFE89" s="112"/>
      <c r="EFF89" s="112"/>
      <c r="EFG89" s="112"/>
      <c r="EFH89" s="112"/>
      <c r="EFI89" s="112"/>
      <c r="EFJ89" s="112"/>
      <c r="EFK89" s="112"/>
      <c r="EFL89" s="112"/>
      <c r="EFM89" s="112"/>
      <c r="EFN89" s="112"/>
      <c r="EFO89" s="112"/>
      <c r="EFP89" s="112"/>
      <c r="EFQ89" s="112"/>
      <c r="EFR89" s="112"/>
      <c r="EFS89" s="112"/>
      <c r="EFT89" s="112"/>
      <c r="EFU89" s="112"/>
      <c r="EFV89" s="112"/>
      <c r="EFW89" s="112"/>
      <c r="EFX89" s="112"/>
      <c r="EFY89" s="112"/>
      <c r="EFZ89" s="112"/>
      <c r="EGA89" s="112"/>
      <c r="EGB89" s="112"/>
      <c r="EGC89" s="112"/>
      <c r="EGD89" s="112"/>
      <c r="EGE89" s="112"/>
      <c r="EGF89" s="112"/>
      <c r="EGG89" s="112"/>
      <c r="EGH89" s="112"/>
      <c r="EGI89" s="112"/>
      <c r="EGJ89" s="112"/>
      <c r="EGK89" s="112"/>
      <c r="EGL89" s="112"/>
      <c r="EGM89" s="112"/>
      <c r="EGN89" s="112"/>
      <c r="EGO89" s="112"/>
      <c r="EGP89" s="112"/>
      <c r="EGQ89" s="112"/>
      <c r="EGR89" s="112"/>
      <c r="EGS89" s="112"/>
      <c r="EGT89" s="112"/>
      <c r="EGU89" s="112"/>
      <c r="EGV89" s="112"/>
      <c r="EGW89" s="112"/>
      <c r="EGX89" s="112"/>
      <c r="EGY89" s="112"/>
      <c r="EGZ89" s="112"/>
      <c r="EHA89" s="112"/>
      <c r="EHB89" s="112"/>
      <c r="EHC89" s="112"/>
      <c r="EHD89" s="112"/>
      <c r="EHE89" s="112"/>
      <c r="EHF89" s="112"/>
      <c r="EHG89" s="112"/>
      <c r="EHH89" s="112"/>
      <c r="EHI89" s="112"/>
      <c r="EHJ89" s="112"/>
      <c r="EHK89" s="112"/>
      <c r="EHL89" s="112"/>
      <c r="EHM89" s="112"/>
      <c r="EHN89" s="112"/>
      <c r="EHO89" s="112"/>
      <c r="EHP89" s="112"/>
      <c r="EHQ89" s="112"/>
      <c r="EHR89" s="112"/>
      <c r="EHS89" s="112"/>
      <c r="EHT89" s="112"/>
      <c r="EHU89" s="112"/>
      <c r="EHV89" s="112"/>
      <c r="EHW89" s="112"/>
      <c r="EHX89" s="112"/>
      <c r="EHY89" s="112"/>
      <c r="EHZ89" s="112"/>
      <c r="EIA89" s="112"/>
      <c r="EIB89" s="112"/>
      <c r="EIC89" s="112"/>
      <c r="EID89" s="112"/>
      <c r="EIE89" s="112"/>
      <c r="EIF89" s="112"/>
      <c r="EIG89" s="112"/>
      <c r="EIH89" s="112"/>
      <c r="EII89" s="112"/>
      <c r="EIJ89" s="112"/>
      <c r="EIK89" s="112"/>
      <c r="EIL89" s="112"/>
      <c r="EIM89" s="112"/>
      <c r="EIN89" s="112"/>
      <c r="EIO89" s="112"/>
      <c r="EIP89" s="112"/>
      <c r="EIQ89" s="112"/>
      <c r="EIR89" s="112"/>
      <c r="EIS89" s="112"/>
      <c r="EIT89" s="112"/>
      <c r="EIU89" s="112"/>
      <c r="EIV89" s="112"/>
      <c r="EIW89" s="112"/>
      <c r="EIX89" s="112"/>
      <c r="EIY89" s="112"/>
      <c r="EIZ89" s="112"/>
      <c r="EJA89" s="112"/>
      <c r="EJB89" s="112"/>
      <c r="EJC89" s="112"/>
      <c r="EJD89" s="112"/>
      <c r="EJE89" s="112"/>
      <c r="EJF89" s="112"/>
      <c r="EJG89" s="112"/>
      <c r="EJH89" s="112"/>
      <c r="EJI89" s="112"/>
      <c r="EJJ89" s="112"/>
      <c r="EJK89" s="112"/>
      <c r="EJL89" s="112"/>
      <c r="EJM89" s="112"/>
      <c r="EJN89" s="112"/>
      <c r="EJO89" s="112"/>
      <c r="EJP89" s="112"/>
      <c r="EJQ89" s="112"/>
      <c r="EJR89" s="112"/>
      <c r="EJS89" s="112"/>
      <c r="EJT89" s="112"/>
      <c r="EJU89" s="112"/>
      <c r="EJV89" s="112"/>
      <c r="EJW89" s="112"/>
      <c r="EJX89" s="112"/>
      <c r="EJY89" s="112"/>
      <c r="EJZ89" s="112"/>
      <c r="EKA89" s="112"/>
      <c r="EKB89" s="112"/>
      <c r="EKC89" s="112"/>
      <c r="EKD89" s="112"/>
      <c r="EKE89" s="112"/>
      <c r="EKF89" s="112"/>
      <c r="EKG89" s="112"/>
      <c r="EKH89" s="112"/>
      <c r="EKI89" s="112"/>
      <c r="EKJ89" s="112"/>
      <c r="EKK89" s="112"/>
      <c r="EKL89" s="112"/>
      <c r="EKM89" s="112"/>
      <c r="EKN89" s="112"/>
      <c r="EKO89" s="112"/>
      <c r="EKP89" s="112"/>
      <c r="EKQ89" s="112"/>
      <c r="EKR89" s="112"/>
      <c r="EKS89" s="112"/>
      <c r="EKT89" s="112"/>
      <c r="EKU89" s="112"/>
      <c r="EKV89" s="112"/>
      <c r="EKW89" s="112"/>
      <c r="EKX89" s="112"/>
      <c r="EKY89" s="112"/>
      <c r="EKZ89" s="112"/>
      <c r="ELA89" s="112"/>
      <c r="ELB89" s="112"/>
      <c r="ELC89" s="112"/>
      <c r="ELD89" s="112"/>
      <c r="ELE89" s="112"/>
      <c r="ELF89" s="112"/>
      <c r="ELG89" s="112"/>
      <c r="ELH89" s="112"/>
      <c r="ELI89" s="112"/>
      <c r="ELJ89" s="112"/>
      <c r="ELK89" s="112"/>
      <c r="ELL89" s="112"/>
      <c r="ELM89" s="112"/>
      <c r="ELN89" s="112"/>
      <c r="ELO89" s="112"/>
      <c r="ELP89" s="112"/>
      <c r="ELQ89" s="112"/>
      <c r="ELR89" s="112"/>
      <c r="ELS89" s="112"/>
      <c r="ELT89" s="112"/>
      <c r="ELU89" s="112"/>
      <c r="ELV89" s="112"/>
      <c r="ELW89" s="112"/>
      <c r="ELX89" s="112"/>
      <c r="ELY89" s="112"/>
      <c r="ELZ89" s="112"/>
      <c r="EMA89" s="112"/>
      <c r="EMB89" s="112"/>
      <c r="EMC89" s="112"/>
      <c r="EMD89" s="112"/>
      <c r="EME89" s="112"/>
      <c r="EMF89" s="112"/>
      <c r="EMG89" s="112"/>
      <c r="EMH89" s="112"/>
      <c r="EMI89" s="112"/>
      <c r="EMJ89" s="112"/>
      <c r="EMK89" s="112"/>
      <c r="EML89" s="112"/>
      <c r="EMM89" s="112"/>
      <c r="EMN89" s="112"/>
      <c r="EMO89" s="112"/>
      <c r="EMP89" s="112"/>
      <c r="EMQ89" s="112"/>
      <c r="EMR89" s="112"/>
      <c r="EMS89" s="112"/>
      <c r="EMT89" s="112"/>
      <c r="EMU89" s="112"/>
      <c r="EMV89" s="112"/>
      <c r="EMW89" s="112"/>
      <c r="EMX89" s="112"/>
      <c r="EMY89" s="112"/>
      <c r="EMZ89" s="112"/>
      <c r="ENA89" s="112"/>
      <c r="ENB89" s="112"/>
      <c r="ENC89" s="112"/>
      <c r="END89" s="112"/>
      <c r="ENE89" s="112"/>
      <c r="ENF89" s="112"/>
      <c r="ENG89" s="112"/>
      <c r="ENH89" s="112"/>
      <c r="ENI89" s="112"/>
      <c r="ENJ89" s="112"/>
      <c r="ENK89" s="112"/>
      <c r="ENL89" s="112"/>
      <c r="ENM89" s="112"/>
      <c r="ENN89" s="112"/>
      <c r="ENO89" s="112"/>
      <c r="ENP89" s="112"/>
      <c r="ENQ89" s="112"/>
      <c r="ENR89" s="112"/>
      <c r="ENS89" s="112"/>
      <c r="ENT89" s="112"/>
      <c r="ENU89" s="112"/>
      <c r="ENV89" s="112"/>
      <c r="ENW89" s="112"/>
      <c r="ENX89" s="112"/>
      <c r="ENY89" s="112"/>
      <c r="ENZ89" s="112"/>
      <c r="EOA89" s="112"/>
      <c r="EOB89" s="112"/>
      <c r="EOC89" s="112"/>
      <c r="EOD89" s="112"/>
      <c r="EOE89" s="112"/>
      <c r="EOF89" s="112"/>
      <c r="EOG89" s="112"/>
      <c r="EOH89" s="112"/>
      <c r="EOI89" s="112"/>
      <c r="EOJ89" s="112"/>
      <c r="EOK89" s="112"/>
      <c r="EOL89" s="112"/>
      <c r="EOM89" s="112"/>
      <c r="EON89" s="112"/>
      <c r="EOO89" s="112"/>
      <c r="EOP89" s="112"/>
      <c r="EOQ89" s="112"/>
      <c r="EOR89" s="112"/>
      <c r="EOS89" s="112"/>
      <c r="EOT89" s="112"/>
      <c r="EOU89" s="112"/>
      <c r="EOV89" s="112"/>
      <c r="EOW89" s="112"/>
      <c r="EOX89" s="112"/>
      <c r="EOY89" s="112"/>
      <c r="EOZ89" s="112"/>
      <c r="EPA89" s="112"/>
      <c r="EPB89" s="112"/>
      <c r="EPC89" s="112"/>
      <c r="EPD89" s="112"/>
      <c r="EPE89" s="112"/>
      <c r="EPF89" s="112"/>
      <c r="EPG89" s="112"/>
      <c r="EPH89" s="112"/>
      <c r="EPI89" s="112"/>
      <c r="EPJ89" s="112"/>
      <c r="EPK89" s="112"/>
      <c r="EPL89" s="112"/>
      <c r="EPM89" s="112"/>
      <c r="EPN89" s="112"/>
      <c r="EPO89" s="112"/>
      <c r="EPP89" s="112"/>
      <c r="EPQ89" s="112"/>
      <c r="EPR89" s="112"/>
      <c r="EPS89" s="112"/>
      <c r="EPT89" s="112"/>
      <c r="EPU89" s="112"/>
      <c r="EPV89" s="112"/>
      <c r="EPW89" s="112"/>
      <c r="EPX89" s="112"/>
      <c r="EPY89" s="112"/>
      <c r="EPZ89" s="112"/>
      <c r="EQA89" s="112"/>
      <c r="EQB89" s="112"/>
      <c r="EQC89" s="112"/>
      <c r="EQD89" s="112"/>
      <c r="EQE89" s="112"/>
      <c r="EQF89" s="112"/>
      <c r="EQG89" s="112"/>
      <c r="EQH89" s="112"/>
      <c r="EQI89" s="112"/>
      <c r="EQJ89" s="112"/>
      <c r="EQK89" s="112"/>
      <c r="EQL89" s="112"/>
      <c r="EQM89" s="112"/>
      <c r="EQN89" s="112"/>
      <c r="EQO89" s="112"/>
      <c r="EQP89" s="112"/>
      <c r="EQQ89" s="112"/>
      <c r="EQR89" s="112"/>
      <c r="EQS89" s="112"/>
      <c r="EQT89" s="112"/>
      <c r="EQU89" s="112"/>
      <c r="EQV89" s="112"/>
      <c r="EQW89" s="112"/>
      <c r="EQX89" s="112"/>
      <c r="EQY89" s="112"/>
      <c r="EQZ89" s="112"/>
      <c r="ERA89" s="112"/>
      <c r="ERB89" s="112"/>
      <c r="ERC89" s="112"/>
      <c r="ERD89" s="112"/>
      <c r="ERE89" s="112"/>
      <c r="ERF89" s="112"/>
      <c r="ERG89" s="112"/>
      <c r="ERH89" s="112"/>
      <c r="ERI89" s="112"/>
      <c r="ERJ89" s="112"/>
      <c r="ERK89" s="112"/>
      <c r="ERL89" s="112"/>
      <c r="ERM89" s="112"/>
      <c r="ERN89" s="112"/>
      <c r="ERO89" s="112"/>
      <c r="ERP89" s="112"/>
      <c r="ERQ89" s="112"/>
      <c r="ERR89" s="112"/>
      <c r="ERS89" s="112"/>
      <c r="ERT89" s="112"/>
      <c r="ERU89" s="112"/>
      <c r="ERV89" s="112"/>
      <c r="ERW89" s="112"/>
      <c r="ERX89" s="112"/>
      <c r="ERY89" s="112"/>
      <c r="ERZ89" s="112"/>
      <c r="ESA89" s="112"/>
      <c r="ESB89" s="112"/>
      <c r="ESC89" s="112"/>
      <c r="ESD89" s="112"/>
      <c r="ESE89" s="112"/>
      <c r="ESF89" s="112"/>
      <c r="ESG89" s="112"/>
      <c r="ESH89" s="112"/>
      <c r="ESI89" s="112"/>
      <c r="ESJ89" s="112"/>
      <c r="ESK89" s="112"/>
      <c r="ESL89" s="112"/>
      <c r="ESM89" s="112"/>
      <c r="ESN89" s="112"/>
      <c r="ESO89" s="112"/>
      <c r="ESP89" s="112"/>
      <c r="ESQ89" s="112"/>
      <c r="ESR89" s="112"/>
      <c r="ESS89" s="112"/>
      <c r="EST89" s="112"/>
      <c r="ESU89" s="112"/>
      <c r="ESV89" s="112"/>
      <c r="ESW89" s="112"/>
      <c r="ESX89" s="112"/>
      <c r="ESY89" s="112"/>
      <c r="ESZ89" s="112"/>
      <c r="ETA89" s="112"/>
      <c r="ETB89" s="112"/>
      <c r="ETC89" s="112"/>
      <c r="ETD89" s="112"/>
      <c r="ETE89" s="112"/>
      <c r="ETF89" s="112"/>
      <c r="ETG89" s="112"/>
      <c r="ETH89" s="112"/>
      <c r="ETI89" s="112"/>
      <c r="ETJ89" s="112"/>
      <c r="ETK89" s="112"/>
      <c r="ETL89" s="112"/>
      <c r="ETM89" s="112"/>
      <c r="ETN89" s="112"/>
      <c r="ETO89" s="112"/>
      <c r="ETP89" s="112"/>
      <c r="ETQ89" s="112"/>
      <c r="ETR89" s="112"/>
      <c r="ETS89" s="112"/>
      <c r="ETT89" s="112"/>
      <c r="ETU89" s="112"/>
      <c r="ETV89" s="112"/>
      <c r="ETW89" s="112"/>
      <c r="ETX89" s="112"/>
      <c r="ETY89" s="112"/>
      <c r="ETZ89" s="112"/>
      <c r="EUA89" s="112"/>
      <c r="EUB89" s="112"/>
      <c r="EUC89" s="112"/>
      <c r="EUD89" s="112"/>
      <c r="EUE89" s="112"/>
      <c r="EUF89" s="112"/>
      <c r="EUG89" s="112"/>
      <c r="EUH89" s="112"/>
      <c r="EUI89" s="112"/>
      <c r="EUJ89" s="112"/>
      <c r="EUK89" s="112"/>
      <c r="EUL89" s="112"/>
      <c r="EUM89" s="112"/>
      <c r="EUN89" s="112"/>
      <c r="EUO89" s="112"/>
      <c r="EUP89" s="112"/>
      <c r="EUQ89" s="112"/>
      <c r="EUR89" s="112"/>
      <c r="EUS89" s="112"/>
      <c r="EUT89" s="112"/>
      <c r="EUU89" s="112"/>
      <c r="EUV89" s="112"/>
      <c r="EUW89" s="112"/>
      <c r="EUX89" s="112"/>
      <c r="EUY89" s="112"/>
      <c r="EUZ89" s="112"/>
      <c r="EVA89" s="112"/>
      <c r="EVB89" s="112"/>
      <c r="EVC89" s="112"/>
      <c r="EVD89" s="112"/>
      <c r="EVE89" s="112"/>
      <c r="EVF89" s="112"/>
      <c r="EVG89" s="112"/>
      <c r="EVH89" s="112"/>
      <c r="EVI89" s="112"/>
      <c r="EVJ89" s="112"/>
      <c r="EVK89" s="112"/>
      <c r="EVL89" s="112"/>
      <c r="EVM89" s="112"/>
      <c r="EVN89" s="112"/>
      <c r="EVO89" s="112"/>
      <c r="EVP89" s="112"/>
      <c r="EVQ89" s="112"/>
      <c r="EVR89" s="112"/>
      <c r="EVS89" s="112"/>
      <c r="EVT89" s="112"/>
      <c r="EVU89" s="112"/>
      <c r="EVV89" s="112"/>
      <c r="EVW89" s="112"/>
      <c r="EVX89" s="112"/>
      <c r="EVY89" s="112"/>
      <c r="EVZ89" s="112"/>
      <c r="EWA89" s="112"/>
      <c r="EWB89" s="112"/>
      <c r="EWC89" s="112"/>
      <c r="EWD89" s="112"/>
      <c r="EWE89" s="112"/>
      <c r="EWF89" s="112"/>
      <c r="EWG89" s="112"/>
      <c r="EWH89" s="112"/>
      <c r="EWI89" s="112"/>
      <c r="EWJ89" s="112"/>
      <c r="EWK89" s="112"/>
      <c r="EWL89" s="112"/>
      <c r="EWM89" s="112"/>
      <c r="EWN89" s="112"/>
      <c r="EWO89" s="112"/>
      <c r="EWP89" s="112"/>
      <c r="EWQ89" s="112"/>
      <c r="EWR89" s="112"/>
      <c r="EWS89" s="112"/>
      <c r="EWT89" s="112"/>
      <c r="EWU89" s="112"/>
      <c r="EWV89" s="112"/>
      <c r="EWW89" s="112"/>
      <c r="EWX89" s="112"/>
      <c r="EWY89" s="112"/>
      <c r="EWZ89" s="112"/>
      <c r="EXA89" s="112"/>
      <c r="EXB89" s="112"/>
      <c r="EXC89" s="112"/>
      <c r="EXD89" s="112"/>
      <c r="EXE89" s="112"/>
      <c r="EXF89" s="112"/>
      <c r="EXG89" s="112"/>
      <c r="EXH89" s="112"/>
      <c r="EXI89" s="112"/>
      <c r="EXJ89" s="112"/>
      <c r="EXK89" s="112"/>
      <c r="EXL89" s="112"/>
      <c r="EXM89" s="112"/>
      <c r="EXN89" s="112"/>
      <c r="EXO89" s="112"/>
      <c r="EXP89" s="112"/>
      <c r="EXQ89" s="112"/>
      <c r="EXR89" s="112"/>
      <c r="EXS89" s="112"/>
      <c r="EXT89" s="112"/>
      <c r="EXU89" s="112"/>
      <c r="EXV89" s="112"/>
      <c r="EXW89" s="112"/>
      <c r="EXX89" s="112"/>
      <c r="EXY89" s="112"/>
      <c r="EXZ89" s="112"/>
      <c r="EYA89" s="112"/>
      <c r="EYB89" s="112"/>
      <c r="EYC89" s="112"/>
      <c r="EYD89" s="112"/>
      <c r="EYE89" s="112"/>
      <c r="EYF89" s="112"/>
      <c r="EYG89" s="112"/>
      <c r="EYH89" s="112"/>
      <c r="EYI89" s="112"/>
      <c r="EYJ89" s="112"/>
      <c r="EYK89" s="112"/>
      <c r="EYL89" s="112"/>
      <c r="EYM89" s="112"/>
      <c r="EYN89" s="112"/>
      <c r="EYO89" s="112"/>
      <c r="EYP89" s="112"/>
      <c r="EYQ89" s="112"/>
      <c r="EYR89" s="112"/>
      <c r="EYS89" s="112"/>
      <c r="EYT89" s="112"/>
      <c r="EYU89" s="112"/>
      <c r="EYV89" s="112"/>
      <c r="EYW89" s="112"/>
      <c r="EYX89" s="112"/>
      <c r="EYY89" s="112"/>
      <c r="EYZ89" s="112"/>
      <c r="EZA89" s="112"/>
      <c r="EZB89" s="112"/>
      <c r="EZC89" s="112"/>
      <c r="EZD89" s="112"/>
      <c r="EZE89" s="112"/>
      <c r="EZF89" s="112"/>
      <c r="EZG89" s="112"/>
      <c r="EZH89" s="112"/>
      <c r="EZI89" s="112"/>
      <c r="EZJ89" s="112"/>
      <c r="EZK89" s="112"/>
      <c r="EZL89" s="112"/>
      <c r="EZM89" s="112"/>
      <c r="EZN89" s="112"/>
      <c r="EZO89" s="112"/>
      <c r="EZP89" s="112"/>
      <c r="EZQ89" s="112"/>
      <c r="EZR89" s="112"/>
      <c r="EZS89" s="112"/>
      <c r="EZT89" s="112"/>
      <c r="EZU89" s="112"/>
      <c r="EZV89" s="112"/>
      <c r="EZW89" s="112"/>
      <c r="EZX89" s="112"/>
      <c r="EZY89" s="112"/>
      <c r="EZZ89" s="112"/>
      <c r="FAA89" s="112"/>
      <c r="FAB89" s="112"/>
      <c r="FAC89" s="112"/>
      <c r="FAD89" s="112"/>
      <c r="FAE89" s="112"/>
      <c r="FAF89" s="112"/>
      <c r="FAG89" s="112"/>
      <c r="FAH89" s="112"/>
      <c r="FAI89" s="112"/>
      <c r="FAJ89" s="112"/>
      <c r="FAK89" s="112"/>
      <c r="FAL89" s="112"/>
      <c r="FAM89" s="112"/>
      <c r="FAN89" s="112"/>
      <c r="FAO89" s="112"/>
      <c r="FAP89" s="112"/>
      <c r="FAQ89" s="112"/>
      <c r="FAR89" s="112"/>
      <c r="FAS89" s="112"/>
      <c r="FAT89" s="112"/>
      <c r="FAU89" s="112"/>
      <c r="FAV89" s="112"/>
      <c r="FAW89" s="112"/>
      <c r="FAX89" s="112"/>
      <c r="FAY89" s="112"/>
      <c r="FAZ89" s="112"/>
      <c r="FBA89" s="112"/>
      <c r="FBB89" s="112"/>
      <c r="FBC89" s="112"/>
      <c r="FBD89" s="112"/>
      <c r="FBE89" s="112"/>
      <c r="FBF89" s="112"/>
      <c r="FBG89" s="112"/>
      <c r="FBH89" s="112"/>
      <c r="FBI89" s="112"/>
      <c r="FBJ89" s="112"/>
      <c r="FBK89" s="112"/>
      <c r="FBL89" s="112"/>
      <c r="FBM89" s="112"/>
      <c r="FBN89" s="112"/>
      <c r="FBO89" s="112"/>
      <c r="FBP89" s="112"/>
      <c r="FBQ89" s="112"/>
      <c r="FBR89" s="112"/>
      <c r="FBS89" s="112"/>
      <c r="FBT89" s="112"/>
      <c r="FBU89" s="112"/>
      <c r="FBV89" s="112"/>
      <c r="FBW89" s="112"/>
      <c r="FBX89" s="112"/>
      <c r="FBY89" s="112"/>
      <c r="FBZ89" s="112"/>
      <c r="FCA89" s="112"/>
      <c r="FCB89" s="112"/>
      <c r="FCC89" s="112"/>
      <c r="FCD89" s="112"/>
      <c r="FCE89" s="112"/>
      <c r="FCF89" s="112"/>
      <c r="FCG89" s="112"/>
      <c r="FCH89" s="112"/>
      <c r="FCI89" s="112"/>
      <c r="FCJ89" s="112"/>
      <c r="FCK89" s="112"/>
      <c r="FCL89" s="112"/>
      <c r="FCM89" s="112"/>
      <c r="FCN89" s="112"/>
      <c r="FCO89" s="112"/>
      <c r="FCP89" s="112"/>
      <c r="FCQ89" s="112"/>
      <c r="FCR89" s="112"/>
      <c r="FCS89" s="112"/>
      <c r="FCT89" s="112"/>
      <c r="FCU89" s="112"/>
      <c r="FCV89" s="112"/>
      <c r="FCW89" s="112"/>
      <c r="FCX89" s="112"/>
      <c r="FCY89" s="112"/>
      <c r="FCZ89" s="112"/>
      <c r="FDA89" s="112"/>
      <c r="FDB89" s="112"/>
      <c r="FDC89" s="112"/>
      <c r="FDD89" s="112"/>
      <c r="FDE89" s="112"/>
      <c r="FDF89" s="112"/>
      <c r="FDG89" s="112"/>
      <c r="FDH89" s="112"/>
      <c r="FDI89" s="112"/>
      <c r="FDJ89" s="112"/>
      <c r="FDK89" s="112"/>
      <c r="FDL89" s="112"/>
      <c r="FDM89" s="112"/>
      <c r="FDN89" s="112"/>
      <c r="FDO89" s="112"/>
      <c r="FDP89" s="112"/>
      <c r="FDQ89" s="112"/>
      <c r="FDR89" s="112"/>
      <c r="FDS89" s="112"/>
      <c r="FDT89" s="112"/>
      <c r="FDU89" s="112"/>
      <c r="FDV89" s="112"/>
      <c r="FDW89" s="112"/>
      <c r="FDX89" s="112"/>
      <c r="FDY89" s="112"/>
      <c r="FDZ89" s="112"/>
      <c r="FEA89" s="112"/>
      <c r="FEB89" s="112"/>
      <c r="FEC89" s="112"/>
      <c r="FED89" s="112"/>
      <c r="FEE89" s="112"/>
      <c r="FEF89" s="112"/>
      <c r="FEG89" s="112"/>
      <c r="FEH89" s="112"/>
      <c r="FEI89" s="112"/>
      <c r="FEJ89" s="112"/>
      <c r="FEK89" s="112"/>
      <c r="FEL89" s="112"/>
      <c r="FEM89" s="112"/>
      <c r="FEN89" s="112"/>
      <c r="FEO89" s="112"/>
      <c r="FEP89" s="112"/>
      <c r="FEQ89" s="112"/>
      <c r="FER89" s="112"/>
      <c r="FES89" s="112"/>
      <c r="FET89" s="112"/>
      <c r="FEU89" s="112"/>
      <c r="FEV89" s="112"/>
      <c r="FEW89" s="112"/>
      <c r="FEX89" s="112"/>
      <c r="FEY89" s="112"/>
      <c r="FEZ89" s="112"/>
      <c r="FFA89" s="112"/>
      <c r="FFB89" s="112"/>
      <c r="FFC89" s="112"/>
      <c r="FFD89" s="112"/>
      <c r="FFE89" s="112"/>
      <c r="FFF89" s="112"/>
      <c r="FFG89" s="112"/>
      <c r="FFH89" s="112"/>
      <c r="FFI89" s="112"/>
      <c r="FFJ89" s="112"/>
      <c r="FFK89" s="112"/>
      <c r="FFL89" s="112"/>
      <c r="FFM89" s="112"/>
      <c r="FFN89" s="112"/>
      <c r="FFO89" s="112"/>
      <c r="FFP89" s="112"/>
      <c r="FFQ89" s="112"/>
      <c r="FFR89" s="112"/>
      <c r="FFS89" s="112"/>
      <c r="FFT89" s="112"/>
      <c r="FFU89" s="112"/>
      <c r="FFV89" s="112"/>
      <c r="FFW89" s="112"/>
      <c r="FFX89" s="112"/>
      <c r="FFY89" s="112"/>
      <c r="FFZ89" s="112"/>
      <c r="FGA89" s="112"/>
      <c r="FGB89" s="112"/>
      <c r="FGC89" s="112"/>
      <c r="FGD89" s="112"/>
      <c r="FGE89" s="112"/>
      <c r="FGF89" s="112"/>
      <c r="FGG89" s="112"/>
      <c r="FGH89" s="112"/>
      <c r="FGI89" s="112"/>
      <c r="FGJ89" s="112"/>
      <c r="FGK89" s="112"/>
      <c r="FGL89" s="112"/>
      <c r="FGM89" s="112"/>
      <c r="FGN89" s="112"/>
      <c r="FGO89" s="112"/>
      <c r="FGP89" s="112"/>
      <c r="FGQ89" s="112"/>
      <c r="FGR89" s="112"/>
      <c r="FGS89" s="112"/>
      <c r="FGT89" s="112"/>
      <c r="FGU89" s="112"/>
      <c r="FGV89" s="112"/>
      <c r="FGW89" s="112"/>
      <c r="FGX89" s="112"/>
      <c r="FGY89" s="112"/>
      <c r="FGZ89" s="112"/>
      <c r="FHA89" s="112"/>
      <c r="FHB89" s="112"/>
      <c r="FHC89" s="112"/>
      <c r="FHD89" s="112"/>
      <c r="FHE89" s="112"/>
      <c r="FHF89" s="112"/>
      <c r="FHG89" s="112"/>
      <c r="FHH89" s="112"/>
      <c r="FHI89" s="112"/>
      <c r="FHJ89" s="112"/>
      <c r="FHK89" s="112"/>
      <c r="FHL89" s="112"/>
      <c r="FHM89" s="112"/>
      <c r="FHN89" s="112"/>
      <c r="FHO89" s="112"/>
      <c r="FHP89" s="112"/>
      <c r="FHQ89" s="112"/>
      <c r="FHR89" s="112"/>
      <c r="FHS89" s="112"/>
      <c r="FHT89" s="112"/>
      <c r="FHU89" s="112"/>
      <c r="FHV89" s="112"/>
      <c r="FHW89" s="112"/>
      <c r="FHX89" s="112"/>
      <c r="FHY89" s="112"/>
      <c r="FHZ89" s="112"/>
      <c r="FIA89" s="112"/>
      <c r="FIB89" s="112"/>
      <c r="FIC89" s="112"/>
      <c r="FID89" s="112"/>
      <c r="FIE89" s="112"/>
      <c r="FIF89" s="112"/>
      <c r="FIG89" s="112"/>
      <c r="FIH89" s="112"/>
      <c r="FII89" s="112"/>
      <c r="FIJ89" s="112"/>
      <c r="FIK89" s="112"/>
      <c r="FIL89" s="112"/>
      <c r="FIM89" s="112"/>
      <c r="FIN89" s="112"/>
      <c r="FIO89" s="112"/>
      <c r="FIP89" s="112"/>
      <c r="FIQ89" s="112"/>
      <c r="FIR89" s="112"/>
      <c r="FIS89" s="112"/>
      <c r="FIT89" s="112"/>
      <c r="FIU89" s="112"/>
      <c r="FIV89" s="112"/>
      <c r="FIW89" s="112"/>
      <c r="FIX89" s="112"/>
      <c r="FIY89" s="112"/>
      <c r="FIZ89" s="112"/>
      <c r="FJA89" s="112"/>
      <c r="FJB89" s="112"/>
      <c r="FJC89" s="112"/>
      <c r="FJD89" s="112"/>
      <c r="FJE89" s="112"/>
      <c r="FJF89" s="112"/>
      <c r="FJG89" s="112"/>
      <c r="FJH89" s="112"/>
      <c r="FJI89" s="112"/>
      <c r="FJJ89" s="112"/>
      <c r="FJK89" s="112"/>
      <c r="FJL89" s="112"/>
      <c r="FJM89" s="112"/>
      <c r="FJN89" s="112"/>
      <c r="FJO89" s="112"/>
      <c r="FJP89" s="112"/>
      <c r="FJQ89" s="112"/>
      <c r="FJR89" s="112"/>
      <c r="FJS89" s="112"/>
      <c r="FJT89" s="112"/>
      <c r="FJU89" s="112"/>
      <c r="FJV89" s="112"/>
      <c r="FJW89" s="112"/>
      <c r="FJX89" s="112"/>
      <c r="FJY89" s="112"/>
      <c r="FJZ89" s="112"/>
      <c r="FKA89" s="112"/>
      <c r="FKB89" s="112"/>
      <c r="FKC89" s="112"/>
      <c r="FKD89" s="112"/>
      <c r="FKE89" s="112"/>
      <c r="FKF89" s="112"/>
      <c r="FKG89" s="112"/>
      <c r="FKH89" s="112"/>
      <c r="FKI89" s="112"/>
      <c r="FKJ89" s="112"/>
      <c r="FKK89" s="112"/>
      <c r="FKL89" s="112"/>
      <c r="FKM89" s="112"/>
      <c r="FKN89" s="112"/>
      <c r="FKO89" s="112"/>
      <c r="FKP89" s="112"/>
      <c r="FKQ89" s="112"/>
      <c r="FKR89" s="112"/>
      <c r="FKS89" s="112"/>
      <c r="FKT89" s="112"/>
      <c r="FKU89" s="112"/>
      <c r="FKV89" s="112"/>
      <c r="FKW89" s="112"/>
      <c r="FKX89" s="112"/>
      <c r="FKY89" s="112"/>
      <c r="FKZ89" s="112"/>
      <c r="FLA89" s="112"/>
      <c r="FLB89" s="112"/>
      <c r="FLC89" s="112"/>
      <c r="FLD89" s="112"/>
      <c r="FLE89" s="112"/>
      <c r="FLF89" s="112"/>
      <c r="FLG89" s="112"/>
      <c r="FLH89" s="112"/>
      <c r="FLI89" s="112"/>
      <c r="FLJ89" s="112"/>
      <c r="FLK89" s="112"/>
      <c r="FLL89" s="112"/>
      <c r="FLM89" s="112"/>
      <c r="FLN89" s="112"/>
      <c r="FLO89" s="112"/>
      <c r="FLP89" s="112"/>
      <c r="FLQ89" s="112"/>
      <c r="FLR89" s="112"/>
      <c r="FLS89" s="112"/>
      <c r="FLT89" s="112"/>
      <c r="FLU89" s="112"/>
      <c r="FLV89" s="112"/>
      <c r="FLW89" s="112"/>
      <c r="FLX89" s="112"/>
      <c r="FLY89" s="112"/>
      <c r="FLZ89" s="112"/>
      <c r="FMA89" s="112"/>
      <c r="FMB89" s="112"/>
      <c r="FMC89" s="112"/>
      <c r="FMD89" s="112"/>
      <c r="FME89" s="112"/>
      <c r="FMF89" s="112"/>
      <c r="FMG89" s="112"/>
      <c r="FMH89" s="112"/>
      <c r="FMI89" s="112"/>
      <c r="FMJ89" s="112"/>
      <c r="FMK89" s="112"/>
      <c r="FML89" s="112"/>
      <c r="FMM89" s="112"/>
      <c r="FMN89" s="112"/>
      <c r="FMO89" s="112"/>
      <c r="FMP89" s="112"/>
      <c r="FMQ89" s="112"/>
      <c r="FMR89" s="112"/>
      <c r="FMS89" s="112"/>
      <c r="FMT89" s="112"/>
      <c r="FMU89" s="112"/>
      <c r="FMV89" s="112"/>
      <c r="FMW89" s="112"/>
      <c r="FMX89" s="112"/>
      <c r="FMY89" s="112"/>
      <c r="FMZ89" s="112"/>
      <c r="FNA89" s="112"/>
      <c r="FNB89" s="112"/>
      <c r="FNC89" s="112"/>
      <c r="FND89" s="112"/>
      <c r="FNE89" s="112"/>
      <c r="FNF89" s="112"/>
      <c r="FNG89" s="112"/>
      <c r="FNH89" s="112"/>
      <c r="FNI89" s="112"/>
      <c r="FNJ89" s="112"/>
      <c r="FNK89" s="112"/>
      <c r="FNL89" s="112"/>
      <c r="FNM89" s="112"/>
      <c r="FNN89" s="112"/>
      <c r="FNO89" s="112"/>
      <c r="FNP89" s="112"/>
      <c r="FNQ89" s="112"/>
      <c r="FNR89" s="112"/>
      <c r="FNS89" s="112"/>
      <c r="FNT89" s="112"/>
      <c r="FNU89" s="112"/>
      <c r="FNV89" s="112"/>
      <c r="FNW89" s="112"/>
      <c r="FNX89" s="112"/>
      <c r="FNY89" s="112"/>
      <c r="FNZ89" s="112"/>
      <c r="FOA89" s="112"/>
      <c r="FOB89" s="112"/>
      <c r="FOC89" s="112"/>
      <c r="FOD89" s="112"/>
      <c r="FOE89" s="112"/>
      <c r="FOF89" s="112"/>
      <c r="FOG89" s="112"/>
      <c r="FOH89" s="112"/>
      <c r="FOI89" s="112"/>
      <c r="FOJ89" s="112"/>
      <c r="FOK89" s="112"/>
      <c r="FOL89" s="112"/>
      <c r="FOM89" s="112"/>
      <c r="FON89" s="112"/>
      <c r="FOO89" s="112"/>
      <c r="FOP89" s="112"/>
      <c r="FOQ89" s="112"/>
      <c r="FOR89" s="112"/>
      <c r="FOS89" s="112"/>
      <c r="FOT89" s="112"/>
      <c r="FOU89" s="112"/>
      <c r="FOV89" s="112"/>
      <c r="FOW89" s="112"/>
      <c r="FOX89" s="112"/>
      <c r="FOY89" s="112"/>
      <c r="FOZ89" s="112"/>
      <c r="FPA89" s="112"/>
      <c r="FPB89" s="112"/>
      <c r="FPC89" s="112"/>
      <c r="FPD89" s="112"/>
      <c r="FPE89" s="112"/>
      <c r="FPF89" s="112"/>
      <c r="FPG89" s="112"/>
      <c r="FPH89" s="112"/>
      <c r="FPI89" s="112"/>
      <c r="FPJ89" s="112"/>
      <c r="FPK89" s="112"/>
      <c r="FPL89" s="112"/>
      <c r="FPM89" s="112"/>
      <c r="FPN89" s="112"/>
      <c r="FPO89" s="112"/>
      <c r="FPP89" s="112"/>
      <c r="FPQ89" s="112"/>
      <c r="FPR89" s="112"/>
      <c r="FPS89" s="112"/>
      <c r="FPT89" s="112"/>
      <c r="FPU89" s="112"/>
      <c r="FPV89" s="112"/>
      <c r="FPW89" s="112"/>
      <c r="FPX89" s="112"/>
      <c r="FPY89" s="112"/>
      <c r="FPZ89" s="112"/>
      <c r="FQA89" s="112"/>
      <c r="FQB89" s="112"/>
      <c r="FQC89" s="112"/>
      <c r="FQD89" s="112"/>
      <c r="FQE89" s="112"/>
      <c r="FQF89" s="112"/>
      <c r="FQG89" s="112"/>
      <c r="FQH89" s="112"/>
      <c r="FQI89" s="112"/>
      <c r="FQJ89" s="112"/>
      <c r="FQK89" s="112"/>
      <c r="FQL89" s="112"/>
      <c r="FQM89" s="112"/>
      <c r="FQN89" s="112"/>
      <c r="FQO89" s="112"/>
      <c r="FQP89" s="112"/>
      <c r="FQQ89" s="112"/>
      <c r="FQR89" s="112"/>
      <c r="FQS89" s="112"/>
      <c r="FQT89" s="112"/>
      <c r="FQU89" s="112"/>
      <c r="FQV89" s="112"/>
      <c r="FQW89" s="112"/>
      <c r="FQX89" s="112"/>
      <c r="FQY89" s="112"/>
      <c r="FQZ89" s="112"/>
      <c r="FRA89" s="112"/>
      <c r="FRB89" s="112"/>
      <c r="FRC89" s="112"/>
      <c r="FRD89" s="112"/>
      <c r="FRE89" s="112"/>
      <c r="FRF89" s="112"/>
      <c r="FRG89" s="112"/>
      <c r="FRH89" s="112"/>
      <c r="FRI89" s="112"/>
      <c r="FRJ89" s="112"/>
      <c r="FRK89" s="112"/>
      <c r="FRL89" s="112"/>
      <c r="FRM89" s="112"/>
      <c r="FRN89" s="112"/>
      <c r="FRO89" s="112"/>
      <c r="FRP89" s="112"/>
      <c r="FRQ89" s="112"/>
      <c r="FRR89" s="112"/>
      <c r="FRS89" s="112"/>
      <c r="FRT89" s="112"/>
      <c r="FRU89" s="112"/>
      <c r="FRV89" s="112"/>
      <c r="FRW89" s="112"/>
      <c r="FRX89" s="112"/>
      <c r="FRY89" s="112"/>
      <c r="FRZ89" s="112"/>
      <c r="FSA89" s="112"/>
      <c r="FSB89" s="112"/>
      <c r="FSC89" s="112"/>
      <c r="FSD89" s="112"/>
      <c r="FSE89" s="112"/>
      <c r="FSF89" s="112"/>
      <c r="FSG89" s="112"/>
      <c r="FSH89" s="112"/>
      <c r="FSI89" s="112"/>
      <c r="FSJ89" s="112"/>
      <c r="FSK89" s="112"/>
      <c r="FSL89" s="112"/>
      <c r="FSM89" s="112"/>
      <c r="FSN89" s="112"/>
      <c r="FSO89" s="112"/>
      <c r="FSP89" s="112"/>
      <c r="FSQ89" s="112"/>
      <c r="FSR89" s="112"/>
      <c r="FSS89" s="112"/>
      <c r="FST89" s="112"/>
      <c r="FSU89" s="112"/>
      <c r="FSV89" s="112"/>
      <c r="FSW89" s="112"/>
      <c r="FSX89" s="112"/>
      <c r="FSY89" s="112"/>
      <c r="FSZ89" s="112"/>
      <c r="FTA89" s="112"/>
      <c r="FTB89" s="112"/>
      <c r="FTC89" s="112"/>
      <c r="FTD89" s="112"/>
      <c r="FTE89" s="112"/>
      <c r="FTF89" s="112"/>
      <c r="FTG89" s="112"/>
      <c r="FTH89" s="112"/>
      <c r="FTI89" s="112"/>
      <c r="FTJ89" s="112"/>
      <c r="FTK89" s="112"/>
      <c r="FTL89" s="112"/>
      <c r="FTM89" s="112"/>
      <c r="FTN89" s="112"/>
      <c r="FTO89" s="112"/>
      <c r="FTP89" s="112"/>
      <c r="FTQ89" s="112"/>
      <c r="FTR89" s="112"/>
      <c r="FTS89" s="112"/>
      <c r="FTT89" s="112"/>
      <c r="FTU89" s="112"/>
      <c r="FTV89" s="112"/>
      <c r="FTW89" s="112"/>
      <c r="FTX89" s="112"/>
      <c r="FTY89" s="112"/>
      <c r="FTZ89" s="112"/>
      <c r="FUA89" s="112"/>
      <c r="FUB89" s="112"/>
      <c r="FUC89" s="112"/>
      <c r="FUD89" s="112"/>
      <c r="FUE89" s="112"/>
      <c r="FUF89" s="112"/>
      <c r="FUG89" s="112"/>
      <c r="FUH89" s="112"/>
      <c r="FUI89" s="112"/>
      <c r="FUJ89" s="112"/>
      <c r="FUK89" s="112"/>
      <c r="FUL89" s="112"/>
      <c r="FUM89" s="112"/>
      <c r="FUN89" s="112"/>
      <c r="FUO89" s="112"/>
      <c r="FUP89" s="112"/>
      <c r="FUQ89" s="112"/>
      <c r="FUR89" s="112"/>
      <c r="FUS89" s="112"/>
      <c r="FUT89" s="112"/>
      <c r="FUU89" s="112"/>
      <c r="FUV89" s="112"/>
      <c r="FUW89" s="112"/>
      <c r="FUX89" s="112"/>
      <c r="FUY89" s="112"/>
      <c r="FUZ89" s="112"/>
      <c r="FVA89" s="112"/>
      <c r="FVB89" s="112"/>
      <c r="FVC89" s="112"/>
      <c r="FVD89" s="112"/>
      <c r="FVE89" s="112"/>
      <c r="FVF89" s="112"/>
      <c r="FVG89" s="112"/>
      <c r="FVH89" s="112"/>
      <c r="FVI89" s="112"/>
      <c r="FVJ89" s="112"/>
      <c r="FVK89" s="112"/>
      <c r="FVL89" s="112"/>
      <c r="FVM89" s="112"/>
      <c r="FVN89" s="112"/>
      <c r="FVO89" s="112"/>
      <c r="FVP89" s="112"/>
      <c r="FVQ89" s="112"/>
      <c r="FVR89" s="112"/>
      <c r="FVS89" s="112"/>
      <c r="FVT89" s="112"/>
      <c r="FVU89" s="112"/>
      <c r="FVV89" s="112"/>
      <c r="FVW89" s="112"/>
      <c r="FVX89" s="112"/>
      <c r="FVY89" s="112"/>
      <c r="FVZ89" s="112"/>
      <c r="FWA89" s="112"/>
      <c r="FWB89" s="112"/>
      <c r="FWC89" s="112"/>
      <c r="FWD89" s="112"/>
      <c r="FWE89" s="112"/>
      <c r="FWF89" s="112"/>
      <c r="FWG89" s="112"/>
      <c r="FWH89" s="112"/>
      <c r="FWI89" s="112"/>
      <c r="FWJ89" s="112"/>
      <c r="FWK89" s="112"/>
      <c r="FWL89" s="112"/>
      <c r="FWM89" s="112"/>
      <c r="FWN89" s="112"/>
      <c r="FWO89" s="112"/>
      <c r="FWP89" s="112"/>
      <c r="FWQ89" s="112"/>
      <c r="FWR89" s="112"/>
      <c r="FWS89" s="112"/>
      <c r="FWT89" s="112"/>
      <c r="FWU89" s="112"/>
      <c r="FWV89" s="112"/>
      <c r="FWW89" s="112"/>
      <c r="FWX89" s="112"/>
      <c r="FWY89" s="112"/>
      <c r="FWZ89" s="112"/>
      <c r="FXA89" s="112"/>
      <c r="FXB89" s="112"/>
      <c r="FXC89" s="112"/>
      <c r="FXD89" s="112"/>
      <c r="FXE89" s="112"/>
      <c r="FXF89" s="112"/>
      <c r="FXG89" s="112"/>
      <c r="FXH89" s="112"/>
      <c r="FXI89" s="112"/>
      <c r="FXJ89" s="112"/>
      <c r="FXK89" s="112"/>
      <c r="FXL89" s="112"/>
      <c r="FXM89" s="112"/>
      <c r="FXN89" s="112"/>
      <c r="FXO89" s="112"/>
      <c r="FXP89" s="112"/>
      <c r="FXQ89" s="112"/>
      <c r="FXR89" s="112"/>
      <c r="FXS89" s="112"/>
      <c r="FXT89" s="112"/>
      <c r="FXU89" s="112"/>
      <c r="FXV89" s="112"/>
      <c r="FXW89" s="112"/>
      <c r="FXX89" s="112"/>
      <c r="FXY89" s="112"/>
      <c r="FXZ89" s="112"/>
      <c r="FYA89" s="112"/>
      <c r="FYB89" s="112"/>
      <c r="FYC89" s="112"/>
      <c r="FYD89" s="112"/>
      <c r="FYE89" s="112"/>
      <c r="FYF89" s="112"/>
      <c r="FYG89" s="112"/>
      <c r="FYH89" s="112"/>
      <c r="FYI89" s="112"/>
      <c r="FYJ89" s="112"/>
      <c r="FYK89" s="112"/>
      <c r="FYL89" s="112"/>
      <c r="FYM89" s="112"/>
      <c r="FYN89" s="112"/>
      <c r="FYO89" s="112"/>
      <c r="FYP89" s="112"/>
      <c r="FYQ89" s="112"/>
      <c r="FYR89" s="112"/>
      <c r="FYS89" s="112"/>
      <c r="FYT89" s="112"/>
      <c r="FYU89" s="112"/>
      <c r="FYV89" s="112"/>
      <c r="FYW89" s="112"/>
      <c r="FYX89" s="112"/>
      <c r="FYY89" s="112"/>
      <c r="FYZ89" s="112"/>
      <c r="FZA89" s="112"/>
      <c r="FZB89" s="112"/>
      <c r="FZC89" s="112"/>
      <c r="FZD89" s="112"/>
      <c r="FZE89" s="112"/>
      <c r="FZF89" s="112"/>
      <c r="FZG89" s="112"/>
      <c r="FZH89" s="112"/>
      <c r="FZI89" s="112"/>
      <c r="FZJ89" s="112"/>
      <c r="FZK89" s="112"/>
      <c r="FZL89" s="112"/>
      <c r="FZM89" s="112"/>
      <c r="FZN89" s="112"/>
      <c r="FZO89" s="112"/>
      <c r="FZP89" s="112"/>
      <c r="FZQ89" s="112"/>
      <c r="FZR89" s="112"/>
      <c r="FZS89" s="112"/>
      <c r="FZT89" s="112"/>
      <c r="FZU89" s="112"/>
      <c r="FZV89" s="112"/>
      <c r="FZW89" s="112"/>
      <c r="FZX89" s="112"/>
      <c r="FZY89" s="112"/>
      <c r="FZZ89" s="112"/>
      <c r="GAA89" s="112"/>
      <c r="GAB89" s="112"/>
      <c r="GAC89" s="112"/>
      <c r="GAD89" s="112"/>
      <c r="GAE89" s="112"/>
      <c r="GAF89" s="112"/>
      <c r="GAG89" s="112"/>
      <c r="GAH89" s="112"/>
      <c r="GAI89" s="112"/>
      <c r="GAJ89" s="112"/>
      <c r="GAK89" s="112"/>
      <c r="GAL89" s="112"/>
      <c r="GAM89" s="112"/>
      <c r="GAN89" s="112"/>
      <c r="GAO89" s="112"/>
      <c r="GAP89" s="112"/>
      <c r="GAQ89" s="112"/>
      <c r="GAR89" s="112"/>
      <c r="GAS89" s="112"/>
      <c r="GAT89" s="112"/>
      <c r="GAU89" s="112"/>
      <c r="GAV89" s="112"/>
      <c r="GAW89" s="112"/>
      <c r="GAX89" s="112"/>
      <c r="GAY89" s="112"/>
      <c r="GAZ89" s="112"/>
      <c r="GBA89" s="112"/>
      <c r="GBB89" s="112"/>
      <c r="GBC89" s="112"/>
      <c r="GBD89" s="112"/>
      <c r="GBE89" s="112"/>
      <c r="GBF89" s="112"/>
      <c r="GBG89" s="112"/>
      <c r="GBH89" s="112"/>
      <c r="GBI89" s="112"/>
      <c r="GBJ89" s="112"/>
      <c r="GBK89" s="112"/>
      <c r="GBL89" s="112"/>
      <c r="GBM89" s="112"/>
      <c r="GBN89" s="112"/>
      <c r="GBO89" s="112"/>
      <c r="GBP89" s="112"/>
      <c r="GBQ89" s="112"/>
      <c r="GBR89" s="112"/>
      <c r="GBS89" s="112"/>
      <c r="GBT89" s="112"/>
      <c r="GBU89" s="112"/>
      <c r="GBV89" s="112"/>
      <c r="GBW89" s="112"/>
      <c r="GBX89" s="112"/>
      <c r="GBY89" s="112"/>
      <c r="GBZ89" s="112"/>
      <c r="GCA89" s="112"/>
      <c r="GCB89" s="112"/>
      <c r="GCC89" s="112"/>
      <c r="GCD89" s="112"/>
      <c r="GCE89" s="112"/>
      <c r="GCF89" s="112"/>
      <c r="GCG89" s="112"/>
      <c r="GCH89" s="112"/>
      <c r="GCI89" s="112"/>
      <c r="GCJ89" s="112"/>
      <c r="GCK89" s="112"/>
      <c r="GCL89" s="112"/>
      <c r="GCM89" s="112"/>
      <c r="GCN89" s="112"/>
      <c r="GCO89" s="112"/>
      <c r="GCP89" s="112"/>
      <c r="GCQ89" s="112"/>
      <c r="GCR89" s="112"/>
      <c r="GCS89" s="112"/>
      <c r="GCT89" s="112"/>
      <c r="GCU89" s="112"/>
      <c r="GCV89" s="112"/>
      <c r="GCW89" s="112"/>
      <c r="GCX89" s="112"/>
      <c r="GCY89" s="112"/>
      <c r="GCZ89" s="112"/>
      <c r="GDA89" s="112"/>
      <c r="GDB89" s="112"/>
      <c r="GDC89" s="112"/>
      <c r="GDD89" s="112"/>
      <c r="GDE89" s="112"/>
      <c r="GDF89" s="112"/>
      <c r="GDG89" s="112"/>
      <c r="GDH89" s="112"/>
      <c r="GDI89" s="112"/>
      <c r="GDJ89" s="112"/>
      <c r="GDK89" s="112"/>
      <c r="GDL89" s="112"/>
      <c r="GDM89" s="112"/>
      <c r="GDN89" s="112"/>
      <c r="GDO89" s="112"/>
      <c r="GDP89" s="112"/>
      <c r="GDQ89" s="112"/>
      <c r="GDR89" s="112"/>
      <c r="GDS89" s="112"/>
      <c r="GDT89" s="112"/>
      <c r="GDU89" s="112"/>
      <c r="GDV89" s="112"/>
      <c r="GDW89" s="112"/>
      <c r="GDX89" s="112"/>
      <c r="GDY89" s="112"/>
      <c r="GDZ89" s="112"/>
      <c r="GEA89" s="112"/>
      <c r="GEB89" s="112"/>
      <c r="GEC89" s="112"/>
      <c r="GED89" s="112"/>
      <c r="GEE89" s="112"/>
      <c r="GEF89" s="112"/>
      <c r="GEG89" s="112"/>
      <c r="GEH89" s="112"/>
      <c r="GEI89" s="112"/>
      <c r="GEJ89" s="112"/>
      <c r="GEK89" s="112"/>
      <c r="GEL89" s="112"/>
      <c r="GEM89" s="112"/>
      <c r="GEN89" s="112"/>
      <c r="GEO89" s="112"/>
      <c r="GEP89" s="112"/>
      <c r="GEQ89" s="112"/>
      <c r="GER89" s="112"/>
      <c r="GES89" s="112"/>
      <c r="GET89" s="112"/>
      <c r="GEU89" s="112"/>
      <c r="GEV89" s="112"/>
      <c r="GEW89" s="112"/>
      <c r="GEX89" s="112"/>
      <c r="GEY89" s="112"/>
      <c r="GEZ89" s="112"/>
      <c r="GFA89" s="112"/>
      <c r="GFB89" s="112"/>
      <c r="GFC89" s="112"/>
      <c r="GFD89" s="112"/>
      <c r="GFE89" s="112"/>
      <c r="GFF89" s="112"/>
      <c r="GFG89" s="112"/>
      <c r="GFH89" s="112"/>
      <c r="GFI89" s="112"/>
      <c r="GFJ89" s="112"/>
      <c r="GFK89" s="112"/>
      <c r="GFL89" s="112"/>
      <c r="GFM89" s="112"/>
      <c r="GFN89" s="112"/>
      <c r="GFO89" s="112"/>
      <c r="GFP89" s="112"/>
      <c r="GFQ89" s="112"/>
      <c r="GFR89" s="112"/>
      <c r="GFS89" s="112"/>
      <c r="GFT89" s="112"/>
      <c r="GFU89" s="112"/>
      <c r="GFV89" s="112"/>
      <c r="GFW89" s="112"/>
      <c r="GFX89" s="112"/>
      <c r="GFY89" s="112"/>
      <c r="GFZ89" s="112"/>
      <c r="GGA89" s="112"/>
      <c r="GGB89" s="112"/>
      <c r="GGC89" s="112"/>
      <c r="GGD89" s="112"/>
      <c r="GGE89" s="112"/>
      <c r="GGF89" s="112"/>
      <c r="GGG89" s="112"/>
      <c r="GGH89" s="112"/>
      <c r="GGI89" s="112"/>
      <c r="GGJ89" s="112"/>
      <c r="GGK89" s="112"/>
      <c r="GGL89" s="112"/>
      <c r="GGM89" s="112"/>
      <c r="GGN89" s="112"/>
      <c r="GGO89" s="112"/>
      <c r="GGP89" s="112"/>
      <c r="GGQ89" s="112"/>
      <c r="GGR89" s="112"/>
      <c r="GGS89" s="112"/>
      <c r="GGT89" s="112"/>
      <c r="GGU89" s="112"/>
      <c r="GGV89" s="112"/>
      <c r="GGW89" s="112"/>
      <c r="GGX89" s="112"/>
      <c r="GGY89" s="112"/>
      <c r="GGZ89" s="112"/>
      <c r="GHA89" s="112"/>
      <c r="GHB89" s="112"/>
      <c r="GHC89" s="112"/>
      <c r="GHD89" s="112"/>
      <c r="GHE89" s="112"/>
      <c r="GHF89" s="112"/>
      <c r="GHG89" s="112"/>
      <c r="GHH89" s="112"/>
      <c r="GHI89" s="112"/>
      <c r="GHJ89" s="112"/>
      <c r="GHK89" s="112"/>
      <c r="GHL89" s="112"/>
      <c r="GHM89" s="112"/>
      <c r="GHN89" s="112"/>
      <c r="GHO89" s="112"/>
      <c r="GHP89" s="112"/>
      <c r="GHQ89" s="112"/>
      <c r="GHR89" s="112"/>
      <c r="GHS89" s="112"/>
      <c r="GHT89" s="112"/>
      <c r="GHU89" s="112"/>
      <c r="GHV89" s="112"/>
      <c r="GHW89" s="112"/>
      <c r="GHX89" s="112"/>
      <c r="GHY89" s="112"/>
      <c r="GHZ89" s="112"/>
      <c r="GIA89" s="112"/>
      <c r="GIB89" s="112"/>
      <c r="GIC89" s="112"/>
      <c r="GID89" s="112"/>
      <c r="GIE89" s="112"/>
      <c r="GIF89" s="112"/>
      <c r="GIG89" s="112"/>
      <c r="GIH89" s="112"/>
      <c r="GII89" s="112"/>
      <c r="GIJ89" s="112"/>
      <c r="GIK89" s="112"/>
      <c r="GIL89" s="112"/>
      <c r="GIM89" s="112"/>
      <c r="GIN89" s="112"/>
      <c r="GIO89" s="112"/>
      <c r="GIP89" s="112"/>
      <c r="GIQ89" s="112"/>
      <c r="GIR89" s="112"/>
      <c r="GIS89" s="112"/>
      <c r="GIT89" s="112"/>
      <c r="GIU89" s="112"/>
      <c r="GIV89" s="112"/>
      <c r="GIW89" s="112"/>
      <c r="GIX89" s="112"/>
      <c r="GIY89" s="112"/>
      <c r="GIZ89" s="112"/>
      <c r="GJA89" s="112"/>
      <c r="GJB89" s="112"/>
      <c r="GJC89" s="112"/>
      <c r="GJD89" s="112"/>
      <c r="GJE89" s="112"/>
      <c r="GJF89" s="112"/>
      <c r="GJG89" s="112"/>
      <c r="GJH89" s="112"/>
      <c r="GJI89" s="112"/>
      <c r="GJJ89" s="112"/>
      <c r="GJK89" s="112"/>
      <c r="GJL89" s="112"/>
      <c r="GJM89" s="112"/>
      <c r="GJN89" s="112"/>
      <c r="GJO89" s="112"/>
      <c r="GJP89" s="112"/>
      <c r="GJQ89" s="112"/>
      <c r="GJR89" s="112"/>
      <c r="GJS89" s="112"/>
      <c r="GJT89" s="112"/>
      <c r="GJU89" s="112"/>
      <c r="GJV89" s="112"/>
      <c r="GJW89" s="112"/>
      <c r="GJX89" s="112"/>
      <c r="GJY89" s="112"/>
      <c r="GJZ89" s="112"/>
      <c r="GKA89" s="112"/>
      <c r="GKB89" s="112"/>
      <c r="GKC89" s="112"/>
      <c r="GKD89" s="112"/>
      <c r="GKE89" s="112"/>
      <c r="GKF89" s="112"/>
      <c r="GKG89" s="112"/>
      <c r="GKH89" s="112"/>
      <c r="GKI89" s="112"/>
      <c r="GKJ89" s="112"/>
      <c r="GKK89" s="112"/>
      <c r="GKL89" s="112"/>
      <c r="GKM89" s="112"/>
      <c r="GKN89" s="112"/>
      <c r="GKO89" s="112"/>
      <c r="GKP89" s="112"/>
      <c r="GKQ89" s="112"/>
      <c r="GKR89" s="112"/>
      <c r="GKS89" s="112"/>
      <c r="GKT89" s="112"/>
      <c r="GKU89" s="112"/>
      <c r="GKV89" s="112"/>
      <c r="GKW89" s="112"/>
      <c r="GKX89" s="112"/>
      <c r="GKY89" s="112"/>
      <c r="GKZ89" s="112"/>
      <c r="GLA89" s="112"/>
      <c r="GLB89" s="112"/>
      <c r="GLC89" s="112"/>
      <c r="GLD89" s="112"/>
      <c r="GLE89" s="112"/>
      <c r="GLF89" s="112"/>
      <c r="GLG89" s="112"/>
      <c r="GLH89" s="112"/>
      <c r="GLI89" s="112"/>
      <c r="GLJ89" s="112"/>
      <c r="GLK89" s="112"/>
      <c r="GLL89" s="112"/>
      <c r="GLM89" s="112"/>
      <c r="GLN89" s="112"/>
      <c r="GLO89" s="112"/>
      <c r="GLP89" s="112"/>
      <c r="GLQ89" s="112"/>
      <c r="GLR89" s="112"/>
      <c r="GLS89" s="112"/>
      <c r="GLT89" s="112"/>
      <c r="GLU89" s="112"/>
      <c r="GLV89" s="112"/>
      <c r="GLW89" s="112"/>
      <c r="GLX89" s="112"/>
      <c r="GLY89" s="112"/>
      <c r="GLZ89" s="112"/>
      <c r="GMA89" s="112"/>
      <c r="GMB89" s="112"/>
      <c r="GMC89" s="112"/>
      <c r="GMD89" s="112"/>
      <c r="GME89" s="112"/>
      <c r="GMF89" s="112"/>
      <c r="GMG89" s="112"/>
      <c r="GMH89" s="112"/>
      <c r="GMI89" s="112"/>
      <c r="GMJ89" s="112"/>
      <c r="GMK89" s="112"/>
      <c r="GML89" s="112"/>
      <c r="GMM89" s="112"/>
      <c r="GMN89" s="112"/>
      <c r="GMO89" s="112"/>
      <c r="GMP89" s="112"/>
      <c r="GMQ89" s="112"/>
      <c r="GMR89" s="112"/>
      <c r="GMS89" s="112"/>
      <c r="GMT89" s="112"/>
      <c r="GMU89" s="112"/>
      <c r="GMV89" s="112"/>
      <c r="GMW89" s="112"/>
      <c r="GMX89" s="112"/>
      <c r="GMY89" s="112"/>
      <c r="GMZ89" s="112"/>
      <c r="GNA89" s="112"/>
      <c r="GNB89" s="112"/>
      <c r="GNC89" s="112"/>
      <c r="GND89" s="112"/>
      <c r="GNE89" s="112"/>
      <c r="GNF89" s="112"/>
      <c r="GNG89" s="112"/>
      <c r="GNH89" s="112"/>
      <c r="GNI89" s="112"/>
      <c r="GNJ89" s="112"/>
      <c r="GNK89" s="112"/>
      <c r="GNL89" s="112"/>
      <c r="GNM89" s="112"/>
      <c r="GNN89" s="112"/>
      <c r="GNO89" s="112"/>
      <c r="GNP89" s="112"/>
      <c r="GNQ89" s="112"/>
      <c r="GNR89" s="112"/>
      <c r="GNS89" s="112"/>
      <c r="GNT89" s="112"/>
      <c r="GNU89" s="112"/>
      <c r="GNV89" s="112"/>
      <c r="GNW89" s="112"/>
      <c r="GNX89" s="112"/>
      <c r="GNY89" s="112"/>
      <c r="GNZ89" s="112"/>
      <c r="GOA89" s="112"/>
      <c r="GOB89" s="112"/>
      <c r="GOC89" s="112"/>
      <c r="GOD89" s="112"/>
      <c r="GOE89" s="112"/>
      <c r="GOF89" s="112"/>
      <c r="GOG89" s="112"/>
      <c r="GOH89" s="112"/>
      <c r="GOI89" s="112"/>
      <c r="GOJ89" s="112"/>
      <c r="GOK89" s="112"/>
      <c r="GOL89" s="112"/>
      <c r="GOM89" s="112"/>
      <c r="GON89" s="112"/>
      <c r="GOO89" s="112"/>
      <c r="GOP89" s="112"/>
      <c r="GOQ89" s="112"/>
      <c r="GOR89" s="112"/>
      <c r="GOS89" s="112"/>
      <c r="GOT89" s="112"/>
      <c r="GOU89" s="112"/>
      <c r="GOV89" s="112"/>
      <c r="GOW89" s="112"/>
      <c r="GOX89" s="112"/>
      <c r="GOY89" s="112"/>
      <c r="GOZ89" s="112"/>
      <c r="GPA89" s="112"/>
      <c r="GPB89" s="112"/>
      <c r="GPC89" s="112"/>
      <c r="GPD89" s="112"/>
      <c r="GPE89" s="112"/>
      <c r="GPF89" s="112"/>
      <c r="GPG89" s="112"/>
      <c r="GPH89" s="112"/>
      <c r="GPI89" s="112"/>
      <c r="GPJ89" s="112"/>
      <c r="GPK89" s="112"/>
      <c r="GPL89" s="112"/>
      <c r="GPM89" s="112"/>
      <c r="GPN89" s="112"/>
      <c r="GPO89" s="112"/>
      <c r="GPP89" s="112"/>
      <c r="GPQ89" s="112"/>
      <c r="GPR89" s="112"/>
      <c r="GPS89" s="112"/>
      <c r="GPT89" s="112"/>
      <c r="GPU89" s="112"/>
      <c r="GPV89" s="112"/>
      <c r="GPW89" s="112"/>
      <c r="GPX89" s="112"/>
      <c r="GPY89" s="112"/>
      <c r="GPZ89" s="112"/>
      <c r="GQA89" s="112"/>
      <c r="GQB89" s="112"/>
      <c r="GQC89" s="112"/>
      <c r="GQD89" s="112"/>
      <c r="GQE89" s="112"/>
      <c r="GQF89" s="112"/>
      <c r="GQG89" s="112"/>
      <c r="GQH89" s="112"/>
      <c r="GQI89" s="112"/>
      <c r="GQJ89" s="112"/>
      <c r="GQK89" s="112"/>
      <c r="GQL89" s="112"/>
      <c r="GQM89" s="112"/>
      <c r="GQN89" s="112"/>
      <c r="GQO89" s="112"/>
      <c r="GQP89" s="112"/>
      <c r="GQQ89" s="112"/>
      <c r="GQR89" s="112"/>
      <c r="GQS89" s="112"/>
      <c r="GQT89" s="112"/>
      <c r="GQU89" s="112"/>
      <c r="GQV89" s="112"/>
      <c r="GQW89" s="112"/>
      <c r="GQX89" s="112"/>
      <c r="GQY89" s="112"/>
      <c r="GQZ89" s="112"/>
      <c r="GRA89" s="112"/>
      <c r="GRB89" s="112"/>
      <c r="GRC89" s="112"/>
      <c r="GRD89" s="112"/>
      <c r="GRE89" s="112"/>
      <c r="GRF89" s="112"/>
      <c r="GRG89" s="112"/>
      <c r="GRH89" s="112"/>
      <c r="GRI89" s="112"/>
      <c r="GRJ89" s="112"/>
      <c r="GRK89" s="112"/>
      <c r="GRL89" s="112"/>
      <c r="GRM89" s="112"/>
      <c r="GRN89" s="112"/>
      <c r="GRO89" s="112"/>
      <c r="GRP89" s="112"/>
      <c r="GRQ89" s="112"/>
      <c r="GRR89" s="112"/>
      <c r="GRS89" s="112"/>
      <c r="GRT89" s="112"/>
      <c r="GRU89" s="112"/>
      <c r="GRV89" s="112"/>
      <c r="GRW89" s="112"/>
      <c r="GRX89" s="112"/>
      <c r="GRY89" s="112"/>
      <c r="GRZ89" s="112"/>
      <c r="GSA89" s="112"/>
      <c r="GSB89" s="112"/>
      <c r="GSC89" s="112"/>
      <c r="GSD89" s="112"/>
      <c r="GSE89" s="112"/>
      <c r="GSF89" s="112"/>
      <c r="GSG89" s="112"/>
      <c r="GSH89" s="112"/>
      <c r="GSI89" s="112"/>
      <c r="GSJ89" s="112"/>
      <c r="GSK89" s="112"/>
      <c r="GSL89" s="112"/>
      <c r="GSM89" s="112"/>
      <c r="GSN89" s="112"/>
      <c r="GSO89" s="112"/>
      <c r="GSP89" s="112"/>
      <c r="GSQ89" s="112"/>
      <c r="GSR89" s="112"/>
      <c r="GSS89" s="112"/>
      <c r="GST89" s="112"/>
      <c r="GSU89" s="112"/>
      <c r="GSV89" s="112"/>
      <c r="GSW89" s="112"/>
      <c r="GSX89" s="112"/>
      <c r="GSY89" s="112"/>
      <c r="GSZ89" s="112"/>
      <c r="GTA89" s="112"/>
      <c r="GTB89" s="112"/>
      <c r="GTC89" s="112"/>
      <c r="GTD89" s="112"/>
      <c r="GTE89" s="112"/>
      <c r="GTF89" s="112"/>
      <c r="GTG89" s="112"/>
      <c r="GTH89" s="112"/>
      <c r="GTI89" s="112"/>
      <c r="GTJ89" s="112"/>
      <c r="GTK89" s="112"/>
      <c r="GTL89" s="112"/>
      <c r="GTM89" s="112"/>
      <c r="GTN89" s="112"/>
      <c r="GTO89" s="112"/>
      <c r="GTP89" s="112"/>
      <c r="GTQ89" s="112"/>
      <c r="GTR89" s="112"/>
      <c r="GTS89" s="112"/>
      <c r="GTT89" s="112"/>
      <c r="GTU89" s="112"/>
      <c r="GTV89" s="112"/>
      <c r="GTW89" s="112"/>
      <c r="GTX89" s="112"/>
      <c r="GTY89" s="112"/>
      <c r="GTZ89" s="112"/>
      <c r="GUA89" s="112"/>
      <c r="GUB89" s="112"/>
      <c r="GUC89" s="112"/>
      <c r="GUD89" s="112"/>
      <c r="GUE89" s="112"/>
      <c r="GUF89" s="112"/>
      <c r="GUG89" s="112"/>
      <c r="GUH89" s="112"/>
      <c r="GUI89" s="112"/>
      <c r="GUJ89" s="112"/>
      <c r="GUK89" s="112"/>
      <c r="GUL89" s="112"/>
      <c r="GUM89" s="112"/>
      <c r="GUN89" s="112"/>
      <c r="GUO89" s="112"/>
      <c r="GUP89" s="112"/>
      <c r="GUQ89" s="112"/>
      <c r="GUR89" s="112"/>
      <c r="GUS89" s="112"/>
      <c r="GUT89" s="112"/>
      <c r="GUU89" s="112"/>
      <c r="GUV89" s="112"/>
      <c r="GUW89" s="112"/>
      <c r="GUX89" s="112"/>
      <c r="GUY89" s="112"/>
      <c r="GUZ89" s="112"/>
      <c r="GVA89" s="112"/>
      <c r="GVB89" s="112"/>
      <c r="GVC89" s="112"/>
      <c r="GVD89" s="112"/>
      <c r="GVE89" s="112"/>
      <c r="GVF89" s="112"/>
      <c r="GVG89" s="112"/>
      <c r="GVH89" s="112"/>
      <c r="GVI89" s="112"/>
      <c r="GVJ89" s="112"/>
      <c r="GVK89" s="112"/>
      <c r="GVL89" s="112"/>
      <c r="GVM89" s="112"/>
      <c r="GVN89" s="112"/>
      <c r="GVO89" s="112"/>
      <c r="GVP89" s="112"/>
      <c r="GVQ89" s="112"/>
      <c r="GVR89" s="112"/>
      <c r="GVS89" s="112"/>
      <c r="GVT89" s="112"/>
      <c r="GVU89" s="112"/>
      <c r="GVV89" s="112"/>
      <c r="GVW89" s="112"/>
      <c r="GVX89" s="112"/>
      <c r="GVY89" s="112"/>
      <c r="GVZ89" s="112"/>
      <c r="GWA89" s="112"/>
      <c r="GWB89" s="112"/>
      <c r="GWC89" s="112"/>
      <c r="GWD89" s="112"/>
      <c r="GWE89" s="112"/>
      <c r="GWF89" s="112"/>
      <c r="GWG89" s="112"/>
      <c r="GWH89" s="112"/>
      <c r="GWI89" s="112"/>
      <c r="GWJ89" s="112"/>
      <c r="GWK89" s="112"/>
      <c r="GWL89" s="112"/>
      <c r="GWM89" s="112"/>
      <c r="GWN89" s="112"/>
      <c r="GWO89" s="112"/>
      <c r="GWP89" s="112"/>
      <c r="GWQ89" s="112"/>
      <c r="GWR89" s="112"/>
      <c r="GWS89" s="112"/>
      <c r="GWT89" s="112"/>
      <c r="GWU89" s="112"/>
      <c r="GWV89" s="112"/>
      <c r="GWW89" s="112"/>
      <c r="GWX89" s="112"/>
      <c r="GWY89" s="112"/>
      <c r="GWZ89" s="112"/>
      <c r="GXA89" s="112"/>
      <c r="GXB89" s="112"/>
      <c r="GXC89" s="112"/>
      <c r="GXD89" s="112"/>
      <c r="GXE89" s="112"/>
      <c r="GXF89" s="112"/>
      <c r="GXG89" s="112"/>
      <c r="GXH89" s="112"/>
      <c r="GXI89" s="112"/>
      <c r="GXJ89" s="112"/>
      <c r="GXK89" s="112"/>
      <c r="GXL89" s="112"/>
      <c r="GXM89" s="112"/>
      <c r="GXN89" s="112"/>
      <c r="GXO89" s="112"/>
      <c r="GXP89" s="112"/>
      <c r="GXQ89" s="112"/>
      <c r="GXR89" s="112"/>
      <c r="GXS89" s="112"/>
      <c r="GXT89" s="112"/>
      <c r="GXU89" s="112"/>
      <c r="GXV89" s="112"/>
      <c r="GXW89" s="112"/>
      <c r="GXX89" s="112"/>
      <c r="GXY89" s="112"/>
      <c r="GXZ89" s="112"/>
      <c r="GYA89" s="112"/>
      <c r="GYB89" s="112"/>
      <c r="GYC89" s="112"/>
      <c r="GYD89" s="112"/>
      <c r="GYE89" s="112"/>
      <c r="GYF89" s="112"/>
      <c r="GYG89" s="112"/>
      <c r="GYH89" s="112"/>
      <c r="GYI89" s="112"/>
      <c r="GYJ89" s="112"/>
      <c r="GYK89" s="112"/>
      <c r="GYL89" s="112"/>
      <c r="GYM89" s="112"/>
      <c r="GYN89" s="112"/>
      <c r="GYO89" s="112"/>
      <c r="GYP89" s="112"/>
      <c r="GYQ89" s="112"/>
      <c r="GYR89" s="112"/>
      <c r="GYS89" s="112"/>
      <c r="GYT89" s="112"/>
      <c r="GYU89" s="112"/>
      <c r="GYV89" s="112"/>
      <c r="GYW89" s="112"/>
      <c r="GYX89" s="112"/>
      <c r="GYY89" s="112"/>
      <c r="GYZ89" s="112"/>
      <c r="GZA89" s="112"/>
      <c r="GZB89" s="112"/>
      <c r="GZC89" s="112"/>
      <c r="GZD89" s="112"/>
      <c r="GZE89" s="112"/>
      <c r="GZF89" s="112"/>
      <c r="GZG89" s="112"/>
      <c r="GZH89" s="112"/>
      <c r="GZI89" s="112"/>
      <c r="GZJ89" s="112"/>
      <c r="GZK89" s="112"/>
      <c r="GZL89" s="112"/>
      <c r="GZM89" s="112"/>
      <c r="GZN89" s="112"/>
      <c r="GZO89" s="112"/>
      <c r="GZP89" s="112"/>
      <c r="GZQ89" s="112"/>
      <c r="GZR89" s="112"/>
      <c r="GZS89" s="112"/>
      <c r="GZT89" s="112"/>
      <c r="GZU89" s="112"/>
      <c r="GZV89" s="112"/>
      <c r="GZW89" s="112"/>
      <c r="GZX89" s="112"/>
      <c r="GZY89" s="112"/>
      <c r="GZZ89" s="112"/>
      <c r="HAA89" s="112"/>
      <c r="HAB89" s="112"/>
      <c r="HAC89" s="112"/>
      <c r="HAD89" s="112"/>
      <c r="HAE89" s="112"/>
      <c r="HAF89" s="112"/>
      <c r="HAG89" s="112"/>
      <c r="HAH89" s="112"/>
      <c r="HAI89" s="112"/>
      <c r="HAJ89" s="112"/>
      <c r="HAK89" s="112"/>
      <c r="HAL89" s="112"/>
      <c r="HAM89" s="112"/>
      <c r="HAN89" s="112"/>
      <c r="HAO89" s="112"/>
      <c r="HAP89" s="112"/>
      <c r="HAQ89" s="112"/>
      <c r="HAR89" s="112"/>
      <c r="HAS89" s="112"/>
      <c r="HAT89" s="112"/>
      <c r="HAU89" s="112"/>
      <c r="HAV89" s="112"/>
      <c r="HAW89" s="112"/>
      <c r="HAX89" s="112"/>
      <c r="HAY89" s="112"/>
      <c r="HAZ89" s="112"/>
      <c r="HBA89" s="112"/>
      <c r="HBB89" s="112"/>
      <c r="HBC89" s="112"/>
      <c r="HBD89" s="112"/>
      <c r="HBE89" s="112"/>
      <c r="HBF89" s="112"/>
      <c r="HBG89" s="112"/>
      <c r="HBH89" s="112"/>
      <c r="HBI89" s="112"/>
      <c r="HBJ89" s="112"/>
      <c r="HBK89" s="112"/>
      <c r="HBL89" s="112"/>
      <c r="HBM89" s="112"/>
      <c r="HBN89" s="112"/>
      <c r="HBO89" s="112"/>
      <c r="HBP89" s="112"/>
      <c r="HBQ89" s="112"/>
      <c r="HBR89" s="112"/>
      <c r="HBS89" s="112"/>
      <c r="HBT89" s="112"/>
      <c r="HBU89" s="112"/>
      <c r="HBV89" s="112"/>
      <c r="HBW89" s="112"/>
      <c r="HBX89" s="112"/>
      <c r="HBY89" s="112"/>
      <c r="HBZ89" s="112"/>
      <c r="HCA89" s="112"/>
      <c r="HCB89" s="112"/>
      <c r="HCC89" s="112"/>
      <c r="HCD89" s="112"/>
      <c r="HCE89" s="112"/>
      <c r="HCF89" s="112"/>
      <c r="HCG89" s="112"/>
      <c r="HCH89" s="112"/>
      <c r="HCI89" s="112"/>
      <c r="HCJ89" s="112"/>
      <c r="HCK89" s="112"/>
      <c r="HCL89" s="112"/>
      <c r="HCM89" s="112"/>
      <c r="HCN89" s="112"/>
      <c r="HCO89" s="112"/>
      <c r="HCP89" s="112"/>
      <c r="HCQ89" s="112"/>
      <c r="HCR89" s="112"/>
      <c r="HCS89" s="112"/>
      <c r="HCT89" s="112"/>
      <c r="HCU89" s="112"/>
      <c r="HCV89" s="112"/>
      <c r="HCW89" s="112"/>
      <c r="HCX89" s="112"/>
      <c r="HCY89" s="112"/>
      <c r="HCZ89" s="112"/>
      <c r="HDA89" s="112"/>
      <c r="HDB89" s="112"/>
      <c r="HDC89" s="112"/>
      <c r="HDD89" s="112"/>
      <c r="HDE89" s="112"/>
      <c r="HDF89" s="112"/>
      <c r="HDG89" s="112"/>
      <c r="HDH89" s="112"/>
      <c r="HDI89" s="112"/>
      <c r="HDJ89" s="112"/>
      <c r="HDK89" s="112"/>
      <c r="HDL89" s="112"/>
      <c r="HDM89" s="112"/>
      <c r="HDN89" s="112"/>
      <c r="HDO89" s="112"/>
      <c r="HDP89" s="112"/>
      <c r="HDQ89" s="112"/>
      <c r="HDR89" s="112"/>
      <c r="HDS89" s="112"/>
      <c r="HDT89" s="112"/>
      <c r="HDU89" s="112"/>
      <c r="HDV89" s="112"/>
      <c r="HDW89" s="112"/>
      <c r="HDX89" s="112"/>
      <c r="HDY89" s="112"/>
      <c r="HDZ89" s="112"/>
      <c r="HEA89" s="112"/>
      <c r="HEB89" s="112"/>
      <c r="HEC89" s="112"/>
      <c r="HED89" s="112"/>
      <c r="HEE89" s="112"/>
      <c r="HEF89" s="112"/>
      <c r="HEG89" s="112"/>
      <c r="HEH89" s="112"/>
      <c r="HEI89" s="112"/>
      <c r="HEJ89" s="112"/>
      <c r="HEK89" s="112"/>
      <c r="HEL89" s="112"/>
      <c r="HEM89" s="112"/>
      <c r="HEN89" s="112"/>
      <c r="HEO89" s="112"/>
      <c r="HEP89" s="112"/>
      <c r="HEQ89" s="112"/>
      <c r="HER89" s="112"/>
      <c r="HES89" s="112"/>
      <c r="HET89" s="112"/>
      <c r="HEU89" s="112"/>
      <c r="HEV89" s="112"/>
      <c r="HEW89" s="112"/>
      <c r="HEX89" s="112"/>
      <c r="HEY89" s="112"/>
      <c r="HEZ89" s="112"/>
      <c r="HFA89" s="112"/>
      <c r="HFB89" s="112"/>
      <c r="HFC89" s="112"/>
      <c r="HFD89" s="112"/>
      <c r="HFE89" s="112"/>
      <c r="HFF89" s="112"/>
      <c r="HFG89" s="112"/>
      <c r="HFH89" s="112"/>
      <c r="HFI89" s="112"/>
      <c r="HFJ89" s="112"/>
      <c r="HFK89" s="112"/>
      <c r="HFL89" s="112"/>
      <c r="HFM89" s="112"/>
      <c r="HFN89" s="112"/>
      <c r="HFO89" s="112"/>
      <c r="HFP89" s="112"/>
      <c r="HFQ89" s="112"/>
      <c r="HFR89" s="112"/>
      <c r="HFS89" s="112"/>
      <c r="HFT89" s="112"/>
      <c r="HFU89" s="112"/>
      <c r="HFV89" s="112"/>
      <c r="HFW89" s="112"/>
      <c r="HFX89" s="112"/>
      <c r="HFY89" s="112"/>
      <c r="HFZ89" s="112"/>
      <c r="HGA89" s="112"/>
      <c r="HGB89" s="112"/>
      <c r="HGC89" s="112"/>
      <c r="HGD89" s="112"/>
      <c r="HGE89" s="112"/>
      <c r="HGF89" s="112"/>
      <c r="HGG89" s="112"/>
      <c r="HGH89" s="112"/>
      <c r="HGI89" s="112"/>
      <c r="HGJ89" s="112"/>
      <c r="HGK89" s="112"/>
      <c r="HGL89" s="112"/>
      <c r="HGM89" s="112"/>
      <c r="HGN89" s="112"/>
      <c r="HGO89" s="112"/>
      <c r="HGP89" s="112"/>
      <c r="HGQ89" s="112"/>
      <c r="HGR89" s="112"/>
      <c r="HGS89" s="112"/>
      <c r="HGT89" s="112"/>
      <c r="HGU89" s="112"/>
      <c r="HGV89" s="112"/>
      <c r="HGW89" s="112"/>
      <c r="HGX89" s="112"/>
      <c r="HGY89" s="112"/>
      <c r="HGZ89" s="112"/>
      <c r="HHA89" s="112"/>
      <c r="HHB89" s="112"/>
      <c r="HHC89" s="112"/>
      <c r="HHD89" s="112"/>
      <c r="HHE89" s="112"/>
      <c r="HHF89" s="112"/>
      <c r="HHG89" s="112"/>
      <c r="HHH89" s="112"/>
      <c r="HHI89" s="112"/>
      <c r="HHJ89" s="112"/>
      <c r="HHK89" s="112"/>
      <c r="HHL89" s="112"/>
      <c r="HHM89" s="112"/>
      <c r="HHN89" s="112"/>
      <c r="HHO89" s="112"/>
      <c r="HHP89" s="112"/>
      <c r="HHQ89" s="112"/>
      <c r="HHR89" s="112"/>
      <c r="HHS89" s="112"/>
      <c r="HHT89" s="112"/>
      <c r="HHU89" s="112"/>
      <c r="HHV89" s="112"/>
      <c r="HHW89" s="112"/>
      <c r="HHX89" s="112"/>
      <c r="HHY89" s="112"/>
      <c r="HHZ89" s="112"/>
      <c r="HIA89" s="112"/>
      <c r="HIB89" s="112"/>
      <c r="HIC89" s="112"/>
      <c r="HID89" s="112"/>
      <c r="HIE89" s="112"/>
      <c r="HIF89" s="112"/>
      <c r="HIG89" s="112"/>
      <c r="HIH89" s="112"/>
      <c r="HII89" s="112"/>
      <c r="HIJ89" s="112"/>
      <c r="HIK89" s="112"/>
      <c r="HIL89" s="112"/>
      <c r="HIM89" s="112"/>
      <c r="HIN89" s="112"/>
      <c r="HIO89" s="112"/>
      <c r="HIP89" s="112"/>
      <c r="HIQ89" s="112"/>
      <c r="HIR89" s="112"/>
      <c r="HIS89" s="112"/>
      <c r="HIT89" s="112"/>
      <c r="HIU89" s="112"/>
      <c r="HIV89" s="112"/>
      <c r="HIW89" s="112"/>
      <c r="HIX89" s="112"/>
      <c r="HIY89" s="112"/>
      <c r="HIZ89" s="112"/>
      <c r="HJA89" s="112"/>
      <c r="HJB89" s="112"/>
      <c r="HJC89" s="112"/>
      <c r="HJD89" s="112"/>
      <c r="HJE89" s="112"/>
      <c r="HJF89" s="112"/>
      <c r="HJG89" s="112"/>
      <c r="HJH89" s="112"/>
      <c r="HJI89" s="112"/>
      <c r="HJJ89" s="112"/>
      <c r="HJK89" s="112"/>
      <c r="HJL89" s="112"/>
      <c r="HJM89" s="112"/>
      <c r="HJN89" s="112"/>
      <c r="HJO89" s="112"/>
      <c r="HJP89" s="112"/>
      <c r="HJQ89" s="112"/>
      <c r="HJR89" s="112"/>
      <c r="HJS89" s="112"/>
      <c r="HJT89" s="112"/>
      <c r="HJU89" s="112"/>
      <c r="HJV89" s="112"/>
      <c r="HJW89" s="112"/>
      <c r="HJX89" s="112"/>
      <c r="HJY89" s="112"/>
      <c r="HJZ89" s="112"/>
      <c r="HKA89" s="112"/>
      <c r="HKB89" s="112"/>
      <c r="HKC89" s="112"/>
      <c r="HKD89" s="112"/>
      <c r="HKE89" s="112"/>
      <c r="HKF89" s="112"/>
      <c r="HKG89" s="112"/>
      <c r="HKH89" s="112"/>
      <c r="HKI89" s="112"/>
      <c r="HKJ89" s="112"/>
      <c r="HKK89" s="112"/>
      <c r="HKL89" s="112"/>
      <c r="HKM89" s="112"/>
      <c r="HKN89" s="112"/>
      <c r="HKO89" s="112"/>
      <c r="HKP89" s="112"/>
      <c r="HKQ89" s="112"/>
      <c r="HKR89" s="112"/>
      <c r="HKS89" s="112"/>
      <c r="HKT89" s="112"/>
      <c r="HKU89" s="112"/>
      <c r="HKV89" s="112"/>
      <c r="HKW89" s="112"/>
      <c r="HKX89" s="112"/>
      <c r="HKY89" s="112"/>
      <c r="HKZ89" s="112"/>
      <c r="HLA89" s="112"/>
      <c r="HLB89" s="112"/>
      <c r="HLC89" s="112"/>
      <c r="HLD89" s="112"/>
      <c r="HLE89" s="112"/>
      <c r="HLF89" s="112"/>
      <c r="HLG89" s="112"/>
      <c r="HLH89" s="112"/>
      <c r="HLI89" s="112"/>
      <c r="HLJ89" s="112"/>
      <c r="HLK89" s="112"/>
      <c r="HLL89" s="112"/>
      <c r="HLM89" s="112"/>
      <c r="HLN89" s="112"/>
      <c r="HLO89" s="112"/>
      <c r="HLP89" s="112"/>
      <c r="HLQ89" s="112"/>
      <c r="HLR89" s="112"/>
      <c r="HLS89" s="112"/>
      <c r="HLT89" s="112"/>
      <c r="HLU89" s="112"/>
      <c r="HLV89" s="112"/>
      <c r="HLW89" s="112"/>
      <c r="HLX89" s="112"/>
      <c r="HLY89" s="112"/>
      <c r="HLZ89" s="112"/>
      <c r="HMA89" s="112"/>
      <c r="HMB89" s="112"/>
      <c r="HMC89" s="112"/>
      <c r="HMD89" s="112"/>
      <c r="HME89" s="112"/>
      <c r="HMF89" s="112"/>
      <c r="HMG89" s="112"/>
      <c r="HMH89" s="112"/>
      <c r="HMI89" s="112"/>
      <c r="HMJ89" s="112"/>
      <c r="HMK89" s="112"/>
      <c r="HML89" s="112"/>
      <c r="HMM89" s="112"/>
      <c r="HMN89" s="112"/>
      <c r="HMO89" s="112"/>
      <c r="HMP89" s="112"/>
      <c r="HMQ89" s="112"/>
      <c r="HMR89" s="112"/>
      <c r="HMS89" s="112"/>
      <c r="HMT89" s="112"/>
      <c r="HMU89" s="112"/>
      <c r="HMV89" s="112"/>
      <c r="HMW89" s="112"/>
      <c r="HMX89" s="112"/>
      <c r="HMY89" s="112"/>
      <c r="HMZ89" s="112"/>
      <c r="HNA89" s="112"/>
      <c r="HNB89" s="112"/>
      <c r="HNC89" s="112"/>
      <c r="HND89" s="112"/>
      <c r="HNE89" s="112"/>
      <c r="HNF89" s="112"/>
      <c r="HNG89" s="112"/>
      <c r="HNH89" s="112"/>
      <c r="HNI89" s="112"/>
      <c r="HNJ89" s="112"/>
      <c r="HNK89" s="112"/>
      <c r="HNL89" s="112"/>
      <c r="HNM89" s="112"/>
      <c r="HNN89" s="112"/>
      <c r="HNO89" s="112"/>
      <c r="HNP89" s="112"/>
      <c r="HNQ89" s="112"/>
      <c r="HNR89" s="112"/>
      <c r="HNS89" s="112"/>
      <c r="HNT89" s="112"/>
      <c r="HNU89" s="112"/>
      <c r="HNV89" s="112"/>
      <c r="HNW89" s="112"/>
      <c r="HNX89" s="112"/>
      <c r="HNY89" s="112"/>
      <c r="HNZ89" s="112"/>
      <c r="HOA89" s="112"/>
      <c r="HOB89" s="112"/>
      <c r="HOC89" s="112"/>
      <c r="HOD89" s="112"/>
      <c r="HOE89" s="112"/>
      <c r="HOF89" s="112"/>
      <c r="HOG89" s="112"/>
      <c r="HOH89" s="112"/>
      <c r="HOI89" s="112"/>
      <c r="HOJ89" s="112"/>
      <c r="HOK89" s="112"/>
      <c r="HOL89" s="112"/>
      <c r="HOM89" s="112"/>
      <c r="HON89" s="112"/>
      <c r="HOO89" s="112"/>
      <c r="HOP89" s="112"/>
      <c r="HOQ89" s="112"/>
      <c r="HOR89" s="112"/>
      <c r="HOS89" s="112"/>
      <c r="HOT89" s="112"/>
      <c r="HOU89" s="112"/>
      <c r="HOV89" s="112"/>
      <c r="HOW89" s="112"/>
      <c r="HOX89" s="112"/>
      <c r="HOY89" s="112"/>
      <c r="HOZ89" s="112"/>
      <c r="HPA89" s="112"/>
      <c r="HPB89" s="112"/>
      <c r="HPC89" s="112"/>
      <c r="HPD89" s="112"/>
      <c r="HPE89" s="112"/>
      <c r="HPF89" s="112"/>
      <c r="HPG89" s="112"/>
      <c r="HPH89" s="112"/>
      <c r="HPI89" s="112"/>
      <c r="HPJ89" s="112"/>
      <c r="HPK89" s="112"/>
      <c r="HPL89" s="112"/>
      <c r="HPM89" s="112"/>
      <c r="HPN89" s="112"/>
      <c r="HPO89" s="112"/>
      <c r="HPP89" s="112"/>
      <c r="HPQ89" s="112"/>
      <c r="HPR89" s="112"/>
      <c r="HPS89" s="112"/>
      <c r="HPT89" s="112"/>
      <c r="HPU89" s="112"/>
      <c r="HPV89" s="112"/>
      <c r="HPW89" s="112"/>
      <c r="HPX89" s="112"/>
      <c r="HPY89" s="112"/>
      <c r="HPZ89" s="112"/>
      <c r="HQA89" s="112"/>
      <c r="HQB89" s="112"/>
      <c r="HQC89" s="112"/>
      <c r="HQD89" s="112"/>
      <c r="HQE89" s="112"/>
      <c r="HQF89" s="112"/>
      <c r="HQG89" s="112"/>
      <c r="HQH89" s="112"/>
      <c r="HQI89" s="112"/>
      <c r="HQJ89" s="112"/>
      <c r="HQK89" s="112"/>
      <c r="HQL89" s="112"/>
      <c r="HQM89" s="112"/>
      <c r="HQN89" s="112"/>
      <c r="HQO89" s="112"/>
      <c r="HQP89" s="112"/>
      <c r="HQQ89" s="112"/>
      <c r="HQR89" s="112"/>
      <c r="HQS89" s="112"/>
      <c r="HQT89" s="112"/>
      <c r="HQU89" s="112"/>
      <c r="HQV89" s="112"/>
      <c r="HQW89" s="112"/>
      <c r="HQX89" s="112"/>
      <c r="HQY89" s="112"/>
      <c r="HQZ89" s="112"/>
      <c r="HRA89" s="112"/>
      <c r="HRB89" s="112"/>
      <c r="HRC89" s="112"/>
      <c r="HRD89" s="112"/>
      <c r="HRE89" s="112"/>
      <c r="HRF89" s="112"/>
      <c r="HRG89" s="112"/>
      <c r="HRH89" s="112"/>
      <c r="HRI89" s="112"/>
      <c r="HRJ89" s="112"/>
      <c r="HRK89" s="112"/>
      <c r="HRL89" s="112"/>
      <c r="HRM89" s="112"/>
      <c r="HRN89" s="112"/>
      <c r="HRO89" s="112"/>
      <c r="HRP89" s="112"/>
      <c r="HRQ89" s="112"/>
      <c r="HRR89" s="112"/>
      <c r="HRS89" s="112"/>
      <c r="HRT89" s="112"/>
      <c r="HRU89" s="112"/>
      <c r="HRV89" s="112"/>
      <c r="HRW89" s="112"/>
      <c r="HRX89" s="112"/>
      <c r="HRY89" s="112"/>
      <c r="HRZ89" s="112"/>
      <c r="HSA89" s="112"/>
      <c r="HSB89" s="112"/>
      <c r="HSC89" s="112"/>
      <c r="HSD89" s="112"/>
      <c r="HSE89" s="112"/>
      <c r="HSF89" s="112"/>
      <c r="HSG89" s="112"/>
      <c r="HSH89" s="112"/>
      <c r="HSI89" s="112"/>
      <c r="HSJ89" s="112"/>
      <c r="HSK89" s="112"/>
      <c r="HSL89" s="112"/>
      <c r="HSM89" s="112"/>
      <c r="HSN89" s="112"/>
      <c r="HSO89" s="112"/>
      <c r="HSP89" s="112"/>
      <c r="HSQ89" s="112"/>
      <c r="HSR89" s="112"/>
      <c r="HSS89" s="112"/>
      <c r="HST89" s="112"/>
      <c r="HSU89" s="112"/>
      <c r="HSV89" s="112"/>
      <c r="HSW89" s="112"/>
      <c r="HSX89" s="112"/>
      <c r="HSY89" s="112"/>
      <c r="HSZ89" s="112"/>
      <c r="HTA89" s="112"/>
      <c r="HTB89" s="112"/>
      <c r="HTC89" s="112"/>
      <c r="HTD89" s="112"/>
      <c r="HTE89" s="112"/>
      <c r="HTF89" s="112"/>
      <c r="HTG89" s="112"/>
      <c r="HTH89" s="112"/>
      <c r="HTI89" s="112"/>
      <c r="HTJ89" s="112"/>
      <c r="HTK89" s="112"/>
      <c r="HTL89" s="112"/>
      <c r="HTM89" s="112"/>
      <c r="HTN89" s="112"/>
    </row>
    <row r="90" spans="1:5942" s="111" customFormat="1" ht="9.9499999999999993" hidden="1" customHeight="1" x14ac:dyDescent="0.25">
      <c r="A90" s="106" t="s">
        <v>256</v>
      </c>
      <c r="B90" s="75"/>
      <c r="C90" s="75"/>
      <c r="D90" s="339">
        <f t="shared" si="264"/>
        <v>0</v>
      </c>
      <c r="E90" s="339"/>
      <c r="F90" s="339"/>
      <c r="G90" s="339">
        <f t="shared" si="265"/>
        <v>0</v>
      </c>
      <c r="H90" s="251" t="e">
        <f t="shared" si="272"/>
        <v>#DIV/0!</v>
      </c>
      <c r="I90" s="251" t="e">
        <f t="shared" si="140"/>
        <v>#DIV/0!</v>
      </c>
      <c r="J90" s="251" t="e">
        <f t="shared" si="141"/>
        <v>#DIV/0!</v>
      </c>
      <c r="K90" s="339"/>
      <c r="L90" s="339"/>
      <c r="M90" s="339">
        <f t="shared" si="239"/>
        <v>0</v>
      </c>
      <c r="N90" s="339"/>
      <c r="O90" s="339"/>
      <c r="P90" s="339">
        <f t="shared" si="240"/>
        <v>0</v>
      </c>
      <c r="Q90" s="251" t="e">
        <f t="shared" si="142"/>
        <v>#DIV/0!</v>
      </c>
      <c r="R90" s="251" t="e">
        <f t="shared" si="143"/>
        <v>#DIV/0!</v>
      </c>
      <c r="S90" s="251" t="e">
        <f t="shared" si="144"/>
        <v>#DIV/0!</v>
      </c>
      <c r="T90" s="339"/>
      <c r="U90" s="339"/>
      <c r="V90" s="339">
        <f t="shared" si="241"/>
        <v>0</v>
      </c>
      <c r="W90" s="339"/>
      <c r="X90" s="339"/>
      <c r="Y90" s="339">
        <f t="shared" si="242"/>
        <v>0</v>
      </c>
      <c r="Z90" s="251" t="e">
        <f t="shared" si="145"/>
        <v>#DIV/0!</v>
      </c>
      <c r="AA90" s="251" t="e">
        <f t="shared" si="146"/>
        <v>#DIV/0!</v>
      </c>
      <c r="AB90" s="251" t="e">
        <f t="shared" si="147"/>
        <v>#DIV/0!</v>
      </c>
      <c r="AC90" s="339"/>
      <c r="AD90" s="339"/>
      <c r="AE90" s="339">
        <f t="shared" si="243"/>
        <v>0</v>
      </c>
      <c r="AF90" s="339"/>
      <c r="AG90" s="339"/>
      <c r="AH90" s="339">
        <f t="shared" si="244"/>
        <v>0</v>
      </c>
      <c r="AI90" s="251" t="e">
        <f t="shared" si="150"/>
        <v>#DIV/0!</v>
      </c>
      <c r="AJ90" s="251" t="e">
        <f t="shared" si="151"/>
        <v>#DIV/0!</v>
      </c>
      <c r="AK90" s="251" t="e">
        <f t="shared" si="152"/>
        <v>#DIV/0!</v>
      </c>
      <c r="AL90" s="339">
        <f t="shared" si="268"/>
        <v>0</v>
      </c>
      <c r="AM90" s="339">
        <f t="shared" si="269"/>
        <v>0</v>
      </c>
      <c r="AN90" s="339">
        <f t="shared" si="266"/>
        <v>0</v>
      </c>
      <c r="AO90" s="339">
        <f t="shared" si="270"/>
        <v>0</v>
      </c>
      <c r="AP90" s="339">
        <f t="shared" si="271"/>
        <v>0</v>
      </c>
      <c r="AQ90" s="339">
        <f t="shared" si="267"/>
        <v>0</v>
      </c>
      <c r="AR90" s="251" t="e">
        <f t="shared" si="273"/>
        <v>#DIV/0!</v>
      </c>
      <c r="AS90" s="251" t="e">
        <f t="shared" si="246"/>
        <v>#DIV/0!</v>
      </c>
      <c r="AT90" s="251" t="e">
        <f t="shared" si="247"/>
        <v>#DIV/0!</v>
      </c>
      <c r="AU90" s="117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  <c r="EG90" s="112"/>
      <c r="EH90" s="112"/>
      <c r="EI90" s="112"/>
      <c r="EJ90" s="112"/>
      <c r="EK90" s="112"/>
      <c r="EL90" s="112"/>
      <c r="EM90" s="112"/>
      <c r="EN90" s="112"/>
      <c r="EO90" s="112"/>
      <c r="EP90" s="112"/>
      <c r="EQ90" s="112"/>
      <c r="ER90" s="112"/>
      <c r="ES90" s="112"/>
      <c r="ET90" s="112"/>
      <c r="EU90" s="112"/>
      <c r="EV90" s="112"/>
      <c r="EW90" s="112"/>
      <c r="EX90" s="112"/>
      <c r="EY90" s="112"/>
      <c r="EZ90" s="112"/>
      <c r="FA90" s="112"/>
      <c r="FB90" s="112"/>
      <c r="FC90" s="112"/>
      <c r="FD90" s="112"/>
      <c r="FE90" s="112"/>
      <c r="FF90" s="112"/>
      <c r="FG90" s="112"/>
      <c r="FH90" s="112"/>
      <c r="FI90" s="112"/>
      <c r="FJ90" s="112"/>
      <c r="FK90" s="112"/>
      <c r="FL90" s="112"/>
      <c r="FM90" s="112"/>
      <c r="FN90" s="112"/>
      <c r="FO90" s="112"/>
      <c r="FP90" s="112"/>
      <c r="FQ90" s="112"/>
      <c r="FR90" s="112"/>
      <c r="FS90" s="112"/>
      <c r="FT90" s="112"/>
      <c r="FU90" s="112"/>
      <c r="FV90" s="112"/>
      <c r="FW90" s="112"/>
      <c r="FX90" s="112"/>
      <c r="FY90" s="112"/>
      <c r="FZ90" s="112"/>
      <c r="GA90" s="112"/>
      <c r="GB90" s="112"/>
      <c r="GC90" s="112"/>
      <c r="GD90" s="112"/>
      <c r="GE90" s="112"/>
      <c r="GF90" s="112"/>
      <c r="GG90" s="112"/>
      <c r="GH90" s="112"/>
      <c r="GI90" s="112"/>
      <c r="GJ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2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2"/>
      <c r="MC90" s="112"/>
      <c r="MD90" s="112"/>
      <c r="ME90" s="112"/>
      <c r="MF90" s="112"/>
      <c r="MG90" s="112"/>
      <c r="MH90" s="112"/>
      <c r="MI90" s="112"/>
      <c r="MJ90" s="112"/>
      <c r="MK90" s="112"/>
      <c r="ML90" s="112"/>
      <c r="MM90" s="112"/>
      <c r="MN90" s="112"/>
      <c r="MO90" s="112"/>
      <c r="MP90" s="112"/>
      <c r="MQ90" s="112"/>
      <c r="MR90" s="112"/>
      <c r="MS90" s="112"/>
      <c r="MT90" s="112"/>
      <c r="MU90" s="112"/>
      <c r="MV90" s="112"/>
      <c r="MW90" s="112"/>
      <c r="MX90" s="112"/>
      <c r="MY90" s="112"/>
      <c r="MZ90" s="112"/>
      <c r="NA90" s="112"/>
      <c r="NB90" s="112"/>
      <c r="NC90" s="112"/>
      <c r="ND90" s="112"/>
      <c r="NE90" s="112"/>
      <c r="NF90" s="112"/>
      <c r="NG90" s="112"/>
      <c r="NH90" s="112"/>
      <c r="NI90" s="112"/>
      <c r="NJ90" s="112"/>
      <c r="NK90" s="112"/>
      <c r="NL90" s="112"/>
      <c r="NM90" s="112"/>
      <c r="NN90" s="112"/>
      <c r="NO90" s="112"/>
      <c r="NP90" s="112"/>
      <c r="NQ90" s="112"/>
      <c r="NR90" s="112"/>
      <c r="NS90" s="112"/>
      <c r="NT90" s="112"/>
      <c r="NU90" s="112"/>
      <c r="NV90" s="112"/>
      <c r="NW90" s="112"/>
      <c r="NX90" s="112"/>
      <c r="NY90" s="112"/>
      <c r="NZ90" s="112"/>
      <c r="OA90" s="112"/>
      <c r="OB90" s="112"/>
      <c r="OC90" s="112"/>
      <c r="OD90" s="112"/>
      <c r="OE90" s="112"/>
      <c r="OF90" s="112"/>
      <c r="OG90" s="112"/>
      <c r="OH90" s="112"/>
      <c r="OI90" s="112"/>
      <c r="OJ90" s="112"/>
      <c r="OK90" s="112"/>
      <c r="OL90" s="112"/>
      <c r="OM90" s="112"/>
      <c r="ON90" s="112"/>
      <c r="OO90" s="112"/>
      <c r="OP90" s="112"/>
      <c r="OQ90" s="112"/>
      <c r="OR90" s="112"/>
      <c r="OS90" s="112"/>
      <c r="OT90" s="112"/>
      <c r="OU90" s="112"/>
      <c r="OV90" s="112"/>
      <c r="OW90" s="112"/>
      <c r="OX90" s="112"/>
      <c r="OY90" s="112"/>
      <c r="OZ90" s="112"/>
      <c r="PA90" s="112"/>
      <c r="PB90" s="112"/>
      <c r="PC90" s="112"/>
      <c r="PD90" s="112"/>
      <c r="PE90" s="112"/>
      <c r="PF90" s="112"/>
      <c r="PG90" s="112"/>
      <c r="PH90" s="112"/>
      <c r="PI90" s="112"/>
      <c r="PJ90" s="112"/>
      <c r="PK90" s="112"/>
      <c r="PL90" s="112"/>
      <c r="PM90" s="112"/>
      <c r="PN90" s="112"/>
      <c r="PO90" s="112"/>
      <c r="PP90" s="112"/>
      <c r="PQ90" s="112"/>
      <c r="PR90" s="112"/>
      <c r="PS90" s="112"/>
      <c r="PT90" s="112"/>
      <c r="PU90" s="112"/>
      <c r="PV90" s="112"/>
      <c r="PW90" s="112"/>
      <c r="PX90" s="112"/>
      <c r="PY90" s="112"/>
      <c r="PZ90" s="112"/>
      <c r="QA90" s="112"/>
      <c r="QB90" s="112"/>
      <c r="QC90" s="112"/>
      <c r="QD90" s="112"/>
      <c r="QE90" s="112"/>
      <c r="QF90" s="112"/>
      <c r="QG90" s="112"/>
      <c r="QH90" s="112"/>
      <c r="QI90" s="112"/>
      <c r="QJ90" s="112"/>
      <c r="QK90" s="112"/>
      <c r="QL90" s="112"/>
      <c r="QM90" s="112"/>
      <c r="QN90" s="112"/>
      <c r="QO90" s="112"/>
      <c r="QP90" s="112"/>
      <c r="QQ90" s="112"/>
      <c r="QR90" s="112"/>
      <c r="QS90" s="112"/>
      <c r="QT90" s="112"/>
      <c r="QU90" s="112"/>
      <c r="QV90" s="112"/>
      <c r="QW90" s="112"/>
      <c r="QX90" s="112"/>
      <c r="QY90" s="112"/>
      <c r="QZ90" s="112"/>
      <c r="RA90" s="112"/>
      <c r="RB90" s="112"/>
      <c r="RC90" s="112"/>
      <c r="RD90" s="112"/>
      <c r="RE90" s="112"/>
      <c r="RF90" s="112"/>
      <c r="RG90" s="112"/>
      <c r="RH90" s="112"/>
      <c r="RI90" s="112"/>
      <c r="RJ90" s="112"/>
      <c r="RK90" s="112"/>
      <c r="RL90" s="112"/>
      <c r="RM90" s="112"/>
      <c r="RN90" s="112"/>
      <c r="RO90" s="112"/>
      <c r="RP90" s="112"/>
      <c r="RQ90" s="112"/>
      <c r="RR90" s="112"/>
      <c r="RS90" s="112"/>
      <c r="RT90" s="112"/>
      <c r="RU90" s="112"/>
      <c r="RV90" s="112"/>
      <c r="RW90" s="112"/>
      <c r="RX90" s="112"/>
      <c r="RY90" s="112"/>
      <c r="RZ90" s="112"/>
      <c r="SA90" s="112"/>
      <c r="SB90" s="112"/>
      <c r="SC90" s="112"/>
      <c r="SD90" s="112"/>
      <c r="SE90" s="112"/>
      <c r="SF90" s="112"/>
      <c r="SG90" s="112"/>
      <c r="SH90" s="112"/>
      <c r="SI90" s="112"/>
      <c r="SJ90" s="112"/>
      <c r="SK90" s="112"/>
      <c r="SL90" s="112"/>
      <c r="SM90" s="112"/>
      <c r="SN90" s="112"/>
      <c r="SO90" s="112"/>
      <c r="SP90" s="112"/>
      <c r="SQ90" s="112"/>
      <c r="SR90" s="112"/>
      <c r="SS90" s="112"/>
      <c r="ST90" s="112"/>
      <c r="SU90" s="112"/>
      <c r="SV90" s="112"/>
      <c r="SW90" s="112"/>
      <c r="SX90" s="112"/>
      <c r="SY90" s="112"/>
      <c r="SZ90" s="112"/>
      <c r="TA90" s="112"/>
      <c r="TB90" s="112"/>
      <c r="TC90" s="112"/>
      <c r="TD90" s="112"/>
      <c r="TE90" s="112"/>
      <c r="TF90" s="112"/>
      <c r="TG90" s="112"/>
      <c r="TH90" s="112"/>
      <c r="TI90" s="112"/>
      <c r="TJ90" s="112"/>
      <c r="TK90" s="112"/>
      <c r="TL90" s="112"/>
      <c r="TM90" s="112"/>
      <c r="TN90" s="112"/>
      <c r="TO90" s="112"/>
      <c r="TP90" s="112"/>
      <c r="TQ90" s="112"/>
      <c r="TR90" s="112"/>
      <c r="TS90" s="112"/>
      <c r="TT90" s="112"/>
      <c r="TU90" s="112"/>
      <c r="TV90" s="112"/>
      <c r="TW90" s="112"/>
      <c r="TX90" s="112"/>
      <c r="TY90" s="112"/>
      <c r="TZ90" s="112"/>
      <c r="UA90" s="112"/>
      <c r="UB90" s="112"/>
      <c r="UC90" s="112"/>
      <c r="UD90" s="112"/>
      <c r="UE90" s="112"/>
      <c r="UF90" s="112"/>
      <c r="UG90" s="112"/>
      <c r="UH90" s="112"/>
      <c r="UI90" s="112"/>
      <c r="UJ90" s="112"/>
      <c r="UK90" s="112"/>
      <c r="UL90" s="112"/>
      <c r="UM90" s="112"/>
      <c r="UN90" s="112"/>
      <c r="UO90" s="112"/>
      <c r="UP90" s="112"/>
      <c r="UQ90" s="112"/>
      <c r="UR90" s="112"/>
      <c r="US90" s="112"/>
      <c r="UT90" s="112"/>
      <c r="UU90" s="112"/>
      <c r="UV90" s="112"/>
      <c r="UW90" s="112"/>
      <c r="UX90" s="112"/>
      <c r="UY90" s="112"/>
      <c r="UZ90" s="112"/>
      <c r="VA90" s="112"/>
      <c r="VB90" s="112"/>
      <c r="VC90" s="112"/>
      <c r="VD90" s="112"/>
      <c r="VE90" s="112"/>
      <c r="VF90" s="112"/>
      <c r="VG90" s="112"/>
      <c r="VH90" s="112"/>
      <c r="VI90" s="112"/>
      <c r="VJ90" s="112"/>
      <c r="VK90" s="112"/>
      <c r="VL90" s="112"/>
      <c r="VM90" s="112"/>
      <c r="VN90" s="112"/>
      <c r="VO90" s="112"/>
      <c r="VP90" s="112"/>
      <c r="VQ90" s="112"/>
      <c r="VR90" s="112"/>
      <c r="VS90" s="112"/>
      <c r="VT90" s="112"/>
      <c r="VU90" s="112"/>
      <c r="VV90" s="112"/>
      <c r="VW90" s="112"/>
      <c r="VX90" s="112"/>
      <c r="VY90" s="112"/>
      <c r="VZ90" s="112"/>
      <c r="WA90" s="112"/>
      <c r="WB90" s="112"/>
      <c r="WC90" s="112"/>
      <c r="WD90" s="112"/>
      <c r="WE90" s="112"/>
      <c r="WF90" s="112"/>
      <c r="WG90" s="112"/>
      <c r="WH90" s="112"/>
      <c r="WI90" s="112"/>
      <c r="WJ90" s="112"/>
      <c r="WK90" s="112"/>
      <c r="WL90" s="112"/>
      <c r="WM90" s="112"/>
      <c r="WN90" s="112"/>
      <c r="WO90" s="112"/>
      <c r="WP90" s="112"/>
      <c r="WQ90" s="112"/>
      <c r="WR90" s="112"/>
      <c r="WS90" s="112"/>
      <c r="WT90" s="112"/>
      <c r="WU90" s="112"/>
      <c r="WV90" s="112"/>
      <c r="WW90" s="112"/>
      <c r="WX90" s="112"/>
      <c r="WY90" s="112"/>
      <c r="WZ90" s="112"/>
      <c r="XA90" s="112"/>
      <c r="XB90" s="112"/>
      <c r="XC90" s="112"/>
      <c r="XD90" s="112"/>
      <c r="XE90" s="112"/>
      <c r="XF90" s="112"/>
      <c r="XG90" s="112"/>
      <c r="XH90" s="112"/>
      <c r="XI90" s="112"/>
      <c r="XJ90" s="112"/>
      <c r="XK90" s="112"/>
      <c r="XL90" s="112"/>
      <c r="XM90" s="112"/>
      <c r="XN90" s="112"/>
      <c r="XO90" s="112"/>
      <c r="XP90" s="112"/>
      <c r="XQ90" s="112"/>
      <c r="XR90" s="112"/>
      <c r="XS90" s="112"/>
      <c r="XT90" s="112"/>
      <c r="XU90" s="112"/>
      <c r="XV90" s="112"/>
      <c r="XW90" s="112"/>
      <c r="XX90" s="112"/>
      <c r="XY90" s="112"/>
      <c r="XZ90" s="112"/>
      <c r="YA90" s="112"/>
      <c r="YB90" s="112"/>
      <c r="YC90" s="112"/>
      <c r="YD90" s="112"/>
      <c r="YE90" s="112"/>
      <c r="YF90" s="112"/>
      <c r="YG90" s="112"/>
      <c r="YH90" s="112"/>
      <c r="YI90" s="112"/>
      <c r="YJ90" s="112"/>
      <c r="YK90" s="112"/>
      <c r="YL90" s="112"/>
      <c r="YM90" s="112"/>
      <c r="YN90" s="112"/>
      <c r="YO90" s="112"/>
      <c r="YP90" s="112"/>
      <c r="YQ90" s="112"/>
      <c r="YR90" s="112"/>
      <c r="YS90" s="112"/>
      <c r="YT90" s="112"/>
      <c r="YU90" s="112"/>
      <c r="YV90" s="112"/>
      <c r="YW90" s="112"/>
      <c r="YX90" s="112"/>
      <c r="YY90" s="112"/>
      <c r="YZ90" s="112"/>
      <c r="ZA90" s="112"/>
      <c r="ZB90" s="112"/>
      <c r="ZC90" s="112"/>
      <c r="ZD90" s="112"/>
      <c r="ZE90" s="112"/>
      <c r="ZF90" s="112"/>
      <c r="ZG90" s="112"/>
      <c r="ZH90" s="112"/>
      <c r="ZI90" s="112"/>
      <c r="ZJ90" s="112"/>
      <c r="ZK90" s="112"/>
      <c r="ZL90" s="112"/>
      <c r="ZM90" s="112"/>
      <c r="ZN90" s="112"/>
      <c r="ZO90" s="112"/>
      <c r="ZP90" s="112"/>
      <c r="ZQ90" s="112"/>
      <c r="ZR90" s="112"/>
      <c r="ZS90" s="112"/>
      <c r="ZT90" s="112"/>
      <c r="ZU90" s="112"/>
      <c r="ZV90" s="112"/>
      <c r="ZW90" s="112"/>
      <c r="ZX90" s="112"/>
      <c r="ZY90" s="112"/>
      <c r="ZZ90" s="112"/>
      <c r="AAA90" s="112"/>
      <c r="AAB90" s="112"/>
      <c r="AAC90" s="112"/>
      <c r="AAD90" s="112"/>
      <c r="AAE90" s="112"/>
      <c r="AAF90" s="112"/>
      <c r="AAG90" s="112"/>
      <c r="AAH90" s="112"/>
      <c r="AAI90" s="112"/>
      <c r="AAJ90" s="112"/>
      <c r="AAK90" s="112"/>
      <c r="AAL90" s="112"/>
      <c r="AAM90" s="112"/>
      <c r="AAN90" s="112"/>
      <c r="AAO90" s="112"/>
      <c r="AAP90" s="112"/>
      <c r="AAQ90" s="112"/>
      <c r="AAR90" s="112"/>
      <c r="AAS90" s="112"/>
      <c r="AAT90" s="112"/>
      <c r="AAU90" s="112"/>
      <c r="AAV90" s="112"/>
      <c r="AAW90" s="112"/>
      <c r="AAX90" s="112"/>
      <c r="AAY90" s="112"/>
      <c r="AAZ90" s="112"/>
      <c r="ABA90" s="112"/>
      <c r="ABB90" s="112"/>
      <c r="ABC90" s="112"/>
      <c r="ABD90" s="112"/>
      <c r="ABE90" s="112"/>
      <c r="ABF90" s="112"/>
      <c r="ABG90" s="112"/>
      <c r="ABH90" s="112"/>
      <c r="ABI90" s="112"/>
      <c r="ABJ90" s="112"/>
      <c r="ABK90" s="112"/>
      <c r="ABL90" s="112"/>
      <c r="ABM90" s="112"/>
      <c r="ABN90" s="112"/>
      <c r="ABO90" s="112"/>
      <c r="ABP90" s="112"/>
      <c r="ABQ90" s="112"/>
      <c r="ABR90" s="112"/>
      <c r="ABS90" s="112"/>
      <c r="ABT90" s="112"/>
      <c r="ABU90" s="112"/>
      <c r="ABV90" s="112"/>
      <c r="ABW90" s="112"/>
      <c r="ABX90" s="112"/>
      <c r="ABY90" s="112"/>
      <c r="ABZ90" s="112"/>
      <c r="ACA90" s="112"/>
      <c r="ACB90" s="112"/>
      <c r="ACC90" s="112"/>
      <c r="ACD90" s="112"/>
      <c r="ACE90" s="112"/>
      <c r="ACF90" s="112"/>
      <c r="ACG90" s="112"/>
      <c r="ACH90" s="112"/>
      <c r="ACI90" s="112"/>
      <c r="ACJ90" s="112"/>
      <c r="ACK90" s="112"/>
      <c r="ACL90" s="112"/>
      <c r="ACM90" s="112"/>
      <c r="ACN90" s="112"/>
      <c r="ACO90" s="112"/>
      <c r="ACP90" s="112"/>
      <c r="ACQ90" s="112"/>
      <c r="ACR90" s="112"/>
      <c r="ACS90" s="112"/>
      <c r="ACT90" s="112"/>
      <c r="ACU90" s="112"/>
      <c r="ACV90" s="112"/>
      <c r="ACW90" s="112"/>
      <c r="ACX90" s="112"/>
      <c r="ACY90" s="112"/>
      <c r="ACZ90" s="112"/>
      <c r="ADA90" s="112"/>
      <c r="ADB90" s="112"/>
      <c r="ADC90" s="112"/>
      <c r="ADD90" s="112"/>
      <c r="ADE90" s="112"/>
      <c r="ADF90" s="112"/>
      <c r="ADG90" s="112"/>
      <c r="ADH90" s="112"/>
      <c r="ADI90" s="112"/>
      <c r="ADJ90" s="112"/>
      <c r="ADK90" s="112"/>
      <c r="ADL90" s="112"/>
      <c r="ADM90" s="112"/>
      <c r="ADN90" s="112"/>
      <c r="ADO90" s="112"/>
      <c r="ADP90" s="112"/>
      <c r="ADQ90" s="112"/>
      <c r="ADR90" s="112"/>
      <c r="ADS90" s="112"/>
      <c r="ADT90" s="112"/>
      <c r="ADU90" s="112"/>
      <c r="ADV90" s="112"/>
      <c r="ADW90" s="112"/>
      <c r="ADX90" s="112"/>
      <c r="ADY90" s="112"/>
      <c r="ADZ90" s="112"/>
      <c r="AEA90" s="112"/>
      <c r="AEB90" s="112"/>
      <c r="AEC90" s="112"/>
      <c r="AED90" s="112"/>
      <c r="AEE90" s="112"/>
      <c r="AEF90" s="112"/>
      <c r="AEG90" s="112"/>
      <c r="AEH90" s="112"/>
      <c r="AEI90" s="112"/>
      <c r="AEJ90" s="112"/>
      <c r="AEK90" s="112"/>
      <c r="AEL90" s="112"/>
      <c r="AEM90" s="112"/>
      <c r="AEN90" s="112"/>
      <c r="AEO90" s="112"/>
      <c r="AEP90" s="112"/>
      <c r="AEQ90" s="112"/>
      <c r="AER90" s="112"/>
      <c r="AES90" s="112"/>
      <c r="AET90" s="112"/>
      <c r="AEU90" s="112"/>
      <c r="AEV90" s="112"/>
      <c r="AEW90" s="112"/>
      <c r="AEX90" s="112"/>
      <c r="AEY90" s="112"/>
      <c r="AEZ90" s="112"/>
      <c r="AFA90" s="112"/>
      <c r="AFB90" s="112"/>
      <c r="AFC90" s="112"/>
      <c r="AFD90" s="112"/>
      <c r="AFE90" s="112"/>
      <c r="AFF90" s="112"/>
      <c r="AFG90" s="112"/>
      <c r="AFH90" s="112"/>
      <c r="AFI90" s="112"/>
      <c r="AFJ90" s="112"/>
      <c r="AFK90" s="112"/>
      <c r="AFL90" s="112"/>
      <c r="AFM90" s="112"/>
      <c r="AFN90" s="112"/>
      <c r="AFO90" s="112"/>
      <c r="AFP90" s="112"/>
      <c r="AFQ90" s="112"/>
      <c r="AFR90" s="112"/>
      <c r="AFS90" s="112"/>
      <c r="AFT90" s="112"/>
      <c r="AFU90" s="112"/>
      <c r="AFV90" s="112"/>
      <c r="AFW90" s="112"/>
      <c r="AFX90" s="112"/>
      <c r="AFY90" s="112"/>
      <c r="AFZ90" s="112"/>
      <c r="AGA90" s="112"/>
      <c r="AGB90" s="112"/>
      <c r="AGC90" s="112"/>
      <c r="AGD90" s="112"/>
      <c r="AGE90" s="112"/>
      <c r="AGF90" s="112"/>
      <c r="AGG90" s="112"/>
      <c r="AGH90" s="112"/>
      <c r="AGI90" s="112"/>
      <c r="AGJ90" s="112"/>
      <c r="AGK90" s="112"/>
      <c r="AGL90" s="112"/>
      <c r="AGM90" s="112"/>
      <c r="AGN90" s="112"/>
      <c r="AGO90" s="112"/>
      <c r="AGP90" s="112"/>
      <c r="AGQ90" s="112"/>
      <c r="AGR90" s="112"/>
      <c r="AGS90" s="112"/>
      <c r="AGT90" s="112"/>
      <c r="AGU90" s="112"/>
      <c r="AGV90" s="112"/>
      <c r="AGW90" s="112"/>
      <c r="AGX90" s="112"/>
      <c r="AGY90" s="112"/>
      <c r="AGZ90" s="112"/>
      <c r="AHA90" s="112"/>
      <c r="AHB90" s="112"/>
      <c r="AHC90" s="112"/>
      <c r="AHD90" s="112"/>
      <c r="AHE90" s="112"/>
      <c r="AHF90" s="112"/>
      <c r="AHG90" s="112"/>
      <c r="AHH90" s="112"/>
      <c r="AHI90" s="112"/>
      <c r="AHJ90" s="112"/>
      <c r="AHK90" s="112"/>
      <c r="AHL90" s="112"/>
      <c r="AHM90" s="112"/>
      <c r="AHN90" s="112"/>
      <c r="AHO90" s="112"/>
      <c r="AHP90" s="112"/>
      <c r="AHQ90" s="112"/>
      <c r="AHR90" s="112"/>
      <c r="AHS90" s="112"/>
      <c r="AHT90" s="112"/>
      <c r="AHU90" s="112"/>
      <c r="AHV90" s="112"/>
      <c r="AHW90" s="112"/>
      <c r="AHX90" s="112"/>
      <c r="AHY90" s="112"/>
      <c r="AHZ90" s="112"/>
      <c r="AIA90" s="112"/>
      <c r="AIB90" s="112"/>
      <c r="AIC90" s="112"/>
      <c r="AID90" s="112"/>
      <c r="AIE90" s="112"/>
      <c r="AIF90" s="112"/>
      <c r="AIG90" s="112"/>
      <c r="AIH90" s="112"/>
      <c r="AII90" s="112"/>
      <c r="AIJ90" s="112"/>
      <c r="AIK90" s="112"/>
      <c r="AIL90" s="112"/>
      <c r="AIM90" s="112"/>
      <c r="AIN90" s="112"/>
      <c r="AIO90" s="112"/>
      <c r="AIP90" s="112"/>
      <c r="AIQ90" s="112"/>
      <c r="AIR90" s="112"/>
      <c r="AIS90" s="112"/>
      <c r="AIT90" s="112"/>
      <c r="AIU90" s="112"/>
      <c r="AIV90" s="112"/>
      <c r="AIW90" s="112"/>
      <c r="AIX90" s="112"/>
      <c r="AIY90" s="112"/>
      <c r="AIZ90" s="112"/>
      <c r="AJA90" s="112"/>
      <c r="AJB90" s="112"/>
      <c r="AJC90" s="112"/>
      <c r="AJD90" s="112"/>
      <c r="AJE90" s="112"/>
      <c r="AJF90" s="112"/>
      <c r="AJG90" s="112"/>
      <c r="AJH90" s="112"/>
      <c r="AJI90" s="112"/>
      <c r="AJJ90" s="112"/>
      <c r="AJK90" s="112"/>
      <c r="AJL90" s="112"/>
      <c r="AJM90" s="112"/>
      <c r="AJN90" s="112"/>
      <c r="AJO90" s="112"/>
      <c r="AJP90" s="112"/>
      <c r="AJQ90" s="112"/>
      <c r="AJR90" s="112"/>
      <c r="AJS90" s="112"/>
      <c r="AJT90" s="112"/>
      <c r="AJU90" s="112"/>
      <c r="AJV90" s="112"/>
      <c r="AJW90" s="112"/>
      <c r="AJX90" s="112"/>
      <c r="AJY90" s="112"/>
      <c r="AJZ90" s="112"/>
      <c r="AKA90" s="112"/>
      <c r="AKB90" s="112"/>
      <c r="AKC90" s="112"/>
      <c r="AKD90" s="112"/>
      <c r="AKE90" s="112"/>
      <c r="AKF90" s="112"/>
      <c r="AKG90" s="112"/>
      <c r="AKH90" s="112"/>
      <c r="AKI90" s="112"/>
      <c r="AKJ90" s="112"/>
      <c r="AKK90" s="112"/>
      <c r="AKL90" s="112"/>
      <c r="AKM90" s="112"/>
      <c r="AKN90" s="112"/>
      <c r="AKO90" s="112"/>
      <c r="AKP90" s="112"/>
      <c r="AKQ90" s="112"/>
      <c r="AKR90" s="112"/>
      <c r="AKS90" s="112"/>
      <c r="AKT90" s="112"/>
      <c r="AKU90" s="112"/>
      <c r="AKV90" s="112"/>
      <c r="AKW90" s="112"/>
      <c r="AKX90" s="112"/>
      <c r="AKY90" s="112"/>
      <c r="AKZ90" s="112"/>
      <c r="ALA90" s="112"/>
      <c r="ALB90" s="112"/>
      <c r="ALC90" s="112"/>
      <c r="ALD90" s="112"/>
      <c r="ALE90" s="112"/>
      <c r="ALF90" s="112"/>
      <c r="ALG90" s="112"/>
      <c r="ALH90" s="112"/>
      <c r="ALI90" s="112"/>
      <c r="ALJ90" s="112"/>
      <c r="ALK90" s="112"/>
      <c r="ALL90" s="112"/>
      <c r="ALM90" s="112"/>
      <c r="ALN90" s="112"/>
      <c r="ALO90" s="112"/>
      <c r="ALP90" s="112"/>
      <c r="ALQ90" s="112"/>
      <c r="ALR90" s="112"/>
      <c r="ALS90" s="112"/>
      <c r="ALT90" s="112"/>
      <c r="ALU90" s="112"/>
      <c r="ALV90" s="112"/>
      <c r="ALW90" s="112"/>
      <c r="ALX90" s="112"/>
      <c r="ALY90" s="112"/>
      <c r="ALZ90" s="112"/>
      <c r="AMA90" s="112"/>
      <c r="AMB90" s="112"/>
      <c r="AMC90" s="112"/>
      <c r="AMD90" s="112"/>
      <c r="AME90" s="112"/>
      <c r="AMF90" s="112"/>
      <c r="AMG90" s="112"/>
      <c r="AMH90" s="112"/>
      <c r="AMI90" s="112"/>
      <c r="AMJ90" s="112"/>
      <c r="AMK90" s="112"/>
      <c r="AML90" s="112"/>
      <c r="AMM90" s="112"/>
      <c r="AMN90" s="112"/>
      <c r="AMO90" s="112"/>
      <c r="AMP90" s="112"/>
      <c r="AMQ90" s="112"/>
      <c r="AMR90" s="112"/>
      <c r="AMS90" s="112"/>
      <c r="AMT90" s="112"/>
      <c r="AMU90" s="112"/>
      <c r="AMV90" s="112"/>
      <c r="AMW90" s="112"/>
      <c r="AMX90" s="112"/>
      <c r="AMY90" s="112"/>
      <c r="AMZ90" s="112"/>
      <c r="ANA90" s="112"/>
      <c r="ANB90" s="112"/>
      <c r="ANC90" s="112"/>
      <c r="AND90" s="112"/>
      <c r="ANE90" s="112"/>
      <c r="ANF90" s="112"/>
      <c r="ANG90" s="112"/>
      <c r="ANH90" s="112"/>
      <c r="ANI90" s="112"/>
      <c r="ANJ90" s="112"/>
      <c r="ANK90" s="112"/>
      <c r="ANL90" s="112"/>
      <c r="ANM90" s="112"/>
      <c r="ANN90" s="112"/>
      <c r="ANO90" s="112"/>
      <c r="ANP90" s="112"/>
      <c r="ANQ90" s="112"/>
      <c r="ANR90" s="112"/>
      <c r="ANS90" s="112"/>
      <c r="ANT90" s="112"/>
      <c r="ANU90" s="112"/>
      <c r="ANV90" s="112"/>
      <c r="ANW90" s="112"/>
      <c r="ANX90" s="112"/>
      <c r="ANY90" s="112"/>
      <c r="ANZ90" s="112"/>
      <c r="AOA90" s="112"/>
      <c r="AOB90" s="112"/>
      <c r="AOC90" s="112"/>
      <c r="AOD90" s="112"/>
      <c r="AOE90" s="112"/>
      <c r="AOF90" s="112"/>
      <c r="AOG90" s="112"/>
      <c r="AOH90" s="112"/>
      <c r="AOI90" s="112"/>
      <c r="AOJ90" s="112"/>
      <c r="AOK90" s="112"/>
      <c r="AOL90" s="112"/>
      <c r="AOM90" s="112"/>
      <c r="AON90" s="112"/>
      <c r="AOO90" s="112"/>
      <c r="AOP90" s="112"/>
      <c r="AOQ90" s="112"/>
      <c r="AOR90" s="112"/>
      <c r="AOS90" s="112"/>
      <c r="AOT90" s="112"/>
      <c r="AOU90" s="112"/>
      <c r="AOV90" s="112"/>
      <c r="AOW90" s="112"/>
      <c r="AOX90" s="112"/>
      <c r="AOY90" s="112"/>
      <c r="AOZ90" s="112"/>
      <c r="APA90" s="112"/>
      <c r="APB90" s="112"/>
      <c r="APC90" s="112"/>
      <c r="APD90" s="112"/>
      <c r="APE90" s="112"/>
      <c r="APF90" s="112"/>
      <c r="APG90" s="112"/>
      <c r="APH90" s="112"/>
      <c r="API90" s="112"/>
      <c r="APJ90" s="112"/>
      <c r="APK90" s="112"/>
      <c r="APL90" s="112"/>
      <c r="APM90" s="112"/>
      <c r="APN90" s="112"/>
      <c r="APO90" s="112"/>
      <c r="APP90" s="112"/>
      <c r="APQ90" s="112"/>
      <c r="APR90" s="112"/>
      <c r="APS90" s="112"/>
      <c r="APT90" s="112"/>
      <c r="APU90" s="112"/>
      <c r="APV90" s="112"/>
      <c r="APW90" s="112"/>
      <c r="APX90" s="112"/>
      <c r="APY90" s="112"/>
      <c r="APZ90" s="112"/>
      <c r="AQA90" s="112"/>
      <c r="AQB90" s="112"/>
      <c r="AQC90" s="112"/>
      <c r="AQD90" s="112"/>
      <c r="AQE90" s="112"/>
      <c r="AQF90" s="112"/>
      <c r="AQG90" s="112"/>
      <c r="AQH90" s="112"/>
      <c r="AQI90" s="112"/>
      <c r="AQJ90" s="112"/>
      <c r="AQK90" s="112"/>
      <c r="AQL90" s="112"/>
      <c r="AQM90" s="112"/>
      <c r="AQN90" s="112"/>
      <c r="AQO90" s="112"/>
      <c r="AQP90" s="112"/>
      <c r="AQQ90" s="112"/>
      <c r="AQR90" s="112"/>
      <c r="AQS90" s="112"/>
      <c r="AQT90" s="112"/>
      <c r="AQU90" s="112"/>
      <c r="AQV90" s="112"/>
      <c r="AQW90" s="112"/>
      <c r="AQX90" s="112"/>
      <c r="AQY90" s="112"/>
      <c r="AQZ90" s="112"/>
      <c r="ARA90" s="112"/>
      <c r="ARB90" s="112"/>
      <c r="ARC90" s="112"/>
      <c r="ARD90" s="112"/>
      <c r="ARE90" s="112"/>
      <c r="ARF90" s="112"/>
      <c r="ARG90" s="112"/>
      <c r="ARH90" s="112"/>
      <c r="ARI90" s="112"/>
      <c r="ARJ90" s="112"/>
      <c r="ARK90" s="112"/>
      <c r="ARL90" s="112"/>
      <c r="ARM90" s="112"/>
      <c r="ARN90" s="112"/>
      <c r="ARO90" s="112"/>
      <c r="ARP90" s="112"/>
      <c r="ARQ90" s="112"/>
      <c r="ARR90" s="112"/>
      <c r="ARS90" s="112"/>
      <c r="ART90" s="112"/>
      <c r="ARU90" s="112"/>
      <c r="ARV90" s="112"/>
      <c r="ARW90" s="112"/>
      <c r="ARX90" s="112"/>
      <c r="ARY90" s="112"/>
      <c r="ARZ90" s="112"/>
      <c r="ASA90" s="112"/>
      <c r="ASB90" s="112"/>
      <c r="ASC90" s="112"/>
      <c r="ASD90" s="112"/>
      <c r="ASE90" s="112"/>
      <c r="ASF90" s="112"/>
      <c r="ASG90" s="112"/>
      <c r="ASH90" s="112"/>
      <c r="ASI90" s="112"/>
      <c r="ASJ90" s="112"/>
      <c r="ASK90" s="112"/>
      <c r="ASL90" s="112"/>
      <c r="ASM90" s="112"/>
      <c r="ASN90" s="112"/>
      <c r="ASO90" s="112"/>
      <c r="ASP90" s="112"/>
      <c r="ASQ90" s="112"/>
      <c r="ASR90" s="112"/>
      <c r="ASS90" s="112"/>
      <c r="AST90" s="112"/>
      <c r="ASU90" s="112"/>
      <c r="ASV90" s="112"/>
      <c r="ASW90" s="112"/>
      <c r="ASX90" s="112"/>
      <c r="ASY90" s="112"/>
      <c r="ASZ90" s="112"/>
      <c r="ATA90" s="112"/>
      <c r="ATB90" s="112"/>
      <c r="ATC90" s="112"/>
      <c r="ATD90" s="112"/>
      <c r="ATE90" s="112"/>
      <c r="ATF90" s="112"/>
      <c r="ATG90" s="112"/>
      <c r="ATH90" s="112"/>
      <c r="ATI90" s="112"/>
      <c r="ATJ90" s="112"/>
      <c r="ATK90" s="112"/>
      <c r="ATL90" s="112"/>
      <c r="ATM90" s="112"/>
      <c r="ATN90" s="112"/>
      <c r="ATO90" s="112"/>
      <c r="ATP90" s="112"/>
      <c r="ATQ90" s="112"/>
      <c r="ATR90" s="112"/>
      <c r="ATS90" s="112"/>
      <c r="ATT90" s="112"/>
      <c r="ATU90" s="112"/>
      <c r="ATV90" s="112"/>
      <c r="ATW90" s="112"/>
      <c r="ATX90" s="112"/>
      <c r="ATY90" s="112"/>
      <c r="ATZ90" s="112"/>
      <c r="AUA90" s="112"/>
      <c r="AUB90" s="112"/>
      <c r="AUC90" s="112"/>
      <c r="AUD90" s="112"/>
      <c r="AUE90" s="112"/>
      <c r="AUF90" s="112"/>
      <c r="AUG90" s="112"/>
      <c r="AUH90" s="112"/>
      <c r="AUI90" s="112"/>
      <c r="AUJ90" s="112"/>
      <c r="AUK90" s="112"/>
      <c r="AUL90" s="112"/>
      <c r="AUM90" s="112"/>
      <c r="AUN90" s="112"/>
      <c r="AUO90" s="112"/>
      <c r="AUP90" s="112"/>
      <c r="AUQ90" s="112"/>
      <c r="AUR90" s="112"/>
      <c r="AUS90" s="112"/>
      <c r="AUT90" s="112"/>
      <c r="AUU90" s="112"/>
      <c r="AUV90" s="112"/>
      <c r="AUW90" s="112"/>
      <c r="AUX90" s="112"/>
      <c r="AUY90" s="112"/>
      <c r="AUZ90" s="112"/>
      <c r="AVA90" s="112"/>
      <c r="AVB90" s="112"/>
      <c r="AVC90" s="112"/>
      <c r="AVD90" s="112"/>
      <c r="AVE90" s="112"/>
      <c r="AVF90" s="112"/>
      <c r="AVG90" s="112"/>
      <c r="AVH90" s="112"/>
      <c r="AVI90" s="112"/>
      <c r="AVJ90" s="112"/>
      <c r="AVK90" s="112"/>
      <c r="AVL90" s="112"/>
      <c r="AVM90" s="112"/>
      <c r="AVN90" s="112"/>
      <c r="AVO90" s="112"/>
      <c r="AVP90" s="112"/>
      <c r="AVQ90" s="112"/>
      <c r="AVR90" s="112"/>
      <c r="AVS90" s="112"/>
      <c r="AVT90" s="112"/>
      <c r="AVU90" s="112"/>
      <c r="AVV90" s="112"/>
      <c r="AVW90" s="112"/>
      <c r="AVX90" s="112"/>
      <c r="AVY90" s="112"/>
      <c r="AVZ90" s="112"/>
      <c r="AWA90" s="112"/>
      <c r="AWB90" s="112"/>
      <c r="AWC90" s="112"/>
      <c r="AWD90" s="112"/>
      <c r="AWE90" s="112"/>
      <c r="AWF90" s="112"/>
      <c r="AWG90" s="112"/>
      <c r="AWH90" s="112"/>
      <c r="AWI90" s="112"/>
      <c r="AWJ90" s="112"/>
      <c r="AWK90" s="112"/>
      <c r="AWL90" s="112"/>
      <c r="AWM90" s="112"/>
      <c r="AWN90" s="112"/>
      <c r="AWO90" s="112"/>
      <c r="AWP90" s="112"/>
      <c r="AWQ90" s="112"/>
      <c r="AWR90" s="112"/>
      <c r="AWS90" s="112"/>
      <c r="AWT90" s="112"/>
      <c r="AWU90" s="112"/>
      <c r="AWV90" s="112"/>
      <c r="AWW90" s="112"/>
      <c r="AWX90" s="112"/>
      <c r="AWY90" s="112"/>
      <c r="AWZ90" s="112"/>
      <c r="AXA90" s="112"/>
      <c r="AXB90" s="112"/>
      <c r="AXC90" s="112"/>
      <c r="AXD90" s="112"/>
      <c r="AXE90" s="112"/>
      <c r="AXF90" s="112"/>
      <c r="AXG90" s="112"/>
      <c r="AXH90" s="112"/>
      <c r="AXI90" s="112"/>
      <c r="AXJ90" s="112"/>
      <c r="AXK90" s="112"/>
      <c r="AXL90" s="112"/>
      <c r="AXM90" s="112"/>
      <c r="AXN90" s="112"/>
      <c r="AXO90" s="112"/>
      <c r="AXP90" s="112"/>
      <c r="AXQ90" s="112"/>
      <c r="AXR90" s="112"/>
      <c r="AXS90" s="112"/>
      <c r="AXT90" s="112"/>
      <c r="AXU90" s="112"/>
      <c r="AXV90" s="112"/>
      <c r="AXW90" s="112"/>
      <c r="AXX90" s="112"/>
      <c r="AXY90" s="112"/>
      <c r="AXZ90" s="112"/>
      <c r="AYA90" s="112"/>
      <c r="AYB90" s="112"/>
      <c r="AYC90" s="112"/>
      <c r="AYD90" s="112"/>
      <c r="AYE90" s="112"/>
      <c r="AYF90" s="112"/>
      <c r="AYG90" s="112"/>
      <c r="AYH90" s="112"/>
      <c r="AYI90" s="112"/>
      <c r="AYJ90" s="112"/>
      <c r="AYK90" s="112"/>
      <c r="AYL90" s="112"/>
      <c r="AYM90" s="112"/>
      <c r="AYN90" s="112"/>
      <c r="AYO90" s="112"/>
      <c r="AYP90" s="112"/>
      <c r="AYQ90" s="112"/>
      <c r="AYR90" s="112"/>
      <c r="AYS90" s="112"/>
      <c r="AYT90" s="112"/>
      <c r="AYU90" s="112"/>
      <c r="AYV90" s="112"/>
      <c r="AYW90" s="112"/>
      <c r="AYX90" s="112"/>
      <c r="AYY90" s="112"/>
      <c r="AYZ90" s="112"/>
      <c r="AZA90" s="112"/>
      <c r="AZB90" s="112"/>
      <c r="AZC90" s="112"/>
      <c r="AZD90" s="112"/>
      <c r="AZE90" s="112"/>
      <c r="AZF90" s="112"/>
      <c r="AZG90" s="112"/>
      <c r="AZH90" s="112"/>
      <c r="AZI90" s="112"/>
      <c r="AZJ90" s="112"/>
      <c r="AZK90" s="112"/>
      <c r="AZL90" s="112"/>
      <c r="AZM90" s="112"/>
      <c r="AZN90" s="112"/>
      <c r="AZO90" s="112"/>
      <c r="AZP90" s="112"/>
      <c r="AZQ90" s="112"/>
      <c r="AZR90" s="112"/>
      <c r="AZS90" s="112"/>
      <c r="AZT90" s="112"/>
      <c r="AZU90" s="112"/>
      <c r="AZV90" s="112"/>
      <c r="AZW90" s="112"/>
      <c r="AZX90" s="112"/>
      <c r="AZY90" s="112"/>
      <c r="AZZ90" s="112"/>
      <c r="BAA90" s="112"/>
      <c r="BAB90" s="112"/>
      <c r="BAC90" s="112"/>
      <c r="BAD90" s="112"/>
      <c r="BAE90" s="112"/>
      <c r="BAF90" s="112"/>
      <c r="BAG90" s="112"/>
      <c r="BAH90" s="112"/>
      <c r="BAI90" s="112"/>
      <c r="BAJ90" s="112"/>
      <c r="BAK90" s="112"/>
      <c r="BAL90" s="112"/>
      <c r="BAM90" s="112"/>
      <c r="BAN90" s="112"/>
      <c r="BAO90" s="112"/>
      <c r="BAP90" s="112"/>
      <c r="BAQ90" s="112"/>
      <c r="BAR90" s="112"/>
      <c r="BAS90" s="112"/>
      <c r="BAT90" s="112"/>
      <c r="BAU90" s="112"/>
      <c r="BAV90" s="112"/>
      <c r="BAW90" s="112"/>
      <c r="BAX90" s="112"/>
      <c r="BAY90" s="112"/>
      <c r="BAZ90" s="112"/>
      <c r="BBA90" s="112"/>
      <c r="BBB90" s="112"/>
      <c r="BBC90" s="112"/>
      <c r="BBD90" s="112"/>
      <c r="BBE90" s="112"/>
      <c r="BBF90" s="112"/>
      <c r="BBG90" s="112"/>
      <c r="BBH90" s="112"/>
      <c r="BBI90" s="112"/>
      <c r="BBJ90" s="112"/>
      <c r="BBK90" s="112"/>
      <c r="BBL90" s="112"/>
      <c r="BBM90" s="112"/>
      <c r="BBN90" s="112"/>
      <c r="BBO90" s="112"/>
      <c r="BBP90" s="112"/>
      <c r="BBQ90" s="112"/>
      <c r="BBR90" s="112"/>
      <c r="BBS90" s="112"/>
      <c r="BBT90" s="112"/>
      <c r="BBU90" s="112"/>
      <c r="BBV90" s="112"/>
      <c r="BBW90" s="112"/>
      <c r="BBX90" s="112"/>
      <c r="BBY90" s="112"/>
      <c r="BBZ90" s="112"/>
      <c r="BCA90" s="112"/>
      <c r="BCB90" s="112"/>
      <c r="BCC90" s="112"/>
      <c r="BCD90" s="112"/>
      <c r="BCE90" s="112"/>
      <c r="BCF90" s="112"/>
      <c r="BCG90" s="112"/>
      <c r="BCH90" s="112"/>
      <c r="BCI90" s="112"/>
      <c r="BCJ90" s="112"/>
      <c r="BCK90" s="112"/>
      <c r="BCL90" s="112"/>
      <c r="BCM90" s="112"/>
      <c r="BCN90" s="112"/>
      <c r="BCO90" s="112"/>
      <c r="BCP90" s="112"/>
      <c r="BCQ90" s="112"/>
      <c r="BCR90" s="112"/>
      <c r="BCS90" s="112"/>
      <c r="BCT90" s="112"/>
      <c r="BCU90" s="112"/>
      <c r="BCV90" s="112"/>
      <c r="BCW90" s="112"/>
      <c r="BCX90" s="112"/>
      <c r="BCY90" s="112"/>
      <c r="BCZ90" s="112"/>
      <c r="BDA90" s="112"/>
      <c r="BDB90" s="112"/>
      <c r="BDC90" s="112"/>
      <c r="BDD90" s="112"/>
      <c r="BDE90" s="112"/>
      <c r="BDF90" s="112"/>
      <c r="BDG90" s="112"/>
      <c r="BDH90" s="112"/>
      <c r="BDI90" s="112"/>
      <c r="BDJ90" s="112"/>
      <c r="BDK90" s="112"/>
      <c r="BDL90" s="112"/>
      <c r="BDM90" s="112"/>
      <c r="BDN90" s="112"/>
      <c r="BDO90" s="112"/>
      <c r="BDP90" s="112"/>
      <c r="BDQ90" s="112"/>
      <c r="BDR90" s="112"/>
      <c r="BDS90" s="112"/>
      <c r="BDT90" s="112"/>
      <c r="BDU90" s="112"/>
      <c r="BDV90" s="112"/>
      <c r="BDW90" s="112"/>
      <c r="BDX90" s="112"/>
      <c r="BDY90" s="112"/>
      <c r="BDZ90" s="112"/>
      <c r="BEA90" s="112"/>
      <c r="BEB90" s="112"/>
      <c r="BEC90" s="112"/>
      <c r="BED90" s="112"/>
      <c r="BEE90" s="112"/>
      <c r="BEF90" s="112"/>
      <c r="BEG90" s="112"/>
      <c r="BEH90" s="112"/>
      <c r="BEI90" s="112"/>
      <c r="BEJ90" s="112"/>
      <c r="BEK90" s="112"/>
      <c r="BEL90" s="112"/>
      <c r="BEM90" s="112"/>
      <c r="BEN90" s="112"/>
      <c r="BEO90" s="112"/>
      <c r="BEP90" s="112"/>
      <c r="BEQ90" s="112"/>
      <c r="BER90" s="112"/>
      <c r="BES90" s="112"/>
      <c r="BET90" s="112"/>
      <c r="BEU90" s="112"/>
      <c r="BEV90" s="112"/>
      <c r="BEW90" s="112"/>
      <c r="BEX90" s="112"/>
      <c r="BEY90" s="112"/>
      <c r="BEZ90" s="112"/>
      <c r="BFA90" s="112"/>
      <c r="BFB90" s="112"/>
      <c r="BFC90" s="112"/>
      <c r="BFD90" s="112"/>
      <c r="BFE90" s="112"/>
      <c r="BFF90" s="112"/>
      <c r="BFG90" s="112"/>
      <c r="BFH90" s="112"/>
      <c r="BFI90" s="112"/>
      <c r="BFJ90" s="112"/>
      <c r="BFK90" s="112"/>
      <c r="BFL90" s="112"/>
      <c r="BFM90" s="112"/>
      <c r="BFN90" s="112"/>
      <c r="BFO90" s="112"/>
      <c r="BFP90" s="112"/>
      <c r="BFQ90" s="112"/>
      <c r="BFR90" s="112"/>
      <c r="BFS90" s="112"/>
      <c r="BFT90" s="112"/>
      <c r="BFU90" s="112"/>
      <c r="BFV90" s="112"/>
      <c r="BFW90" s="112"/>
      <c r="BFX90" s="112"/>
      <c r="BFY90" s="112"/>
      <c r="BFZ90" s="112"/>
      <c r="BGA90" s="112"/>
      <c r="BGB90" s="112"/>
      <c r="BGC90" s="112"/>
      <c r="BGD90" s="112"/>
      <c r="BGE90" s="112"/>
      <c r="BGF90" s="112"/>
      <c r="BGG90" s="112"/>
      <c r="BGH90" s="112"/>
      <c r="BGI90" s="112"/>
      <c r="BGJ90" s="112"/>
      <c r="BGK90" s="112"/>
      <c r="BGL90" s="112"/>
      <c r="BGM90" s="112"/>
      <c r="BGN90" s="112"/>
      <c r="BGO90" s="112"/>
      <c r="BGP90" s="112"/>
      <c r="BGQ90" s="112"/>
      <c r="BGR90" s="112"/>
      <c r="BGS90" s="112"/>
      <c r="BGT90" s="112"/>
      <c r="BGU90" s="112"/>
      <c r="BGV90" s="112"/>
      <c r="BGW90" s="112"/>
      <c r="BGX90" s="112"/>
      <c r="BGY90" s="112"/>
      <c r="BGZ90" s="112"/>
      <c r="BHA90" s="112"/>
      <c r="BHB90" s="112"/>
      <c r="BHC90" s="112"/>
      <c r="BHD90" s="112"/>
      <c r="BHE90" s="112"/>
      <c r="BHF90" s="112"/>
      <c r="BHG90" s="112"/>
      <c r="BHH90" s="112"/>
      <c r="BHI90" s="112"/>
      <c r="BHJ90" s="112"/>
      <c r="BHK90" s="112"/>
      <c r="BHL90" s="112"/>
      <c r="BHM90" s="112"/>
      <c r="BHN90" s="112"/>
      <c r="BHO90" s="112"/>
      <c r="BHP90" s="112"/>
      <c r="BHQ90" s="112"/>
      <c r="BHR90" s="112"/>
      <c r="BHS90" s="112"/>
      <c r="BHT90" s="112"/>
      <c r="BHU90" s="112"/>
      <c r="BHV90" s="112"/>
      <c r="BHW90" s="112"/>
      <c r="BHX90" s="112"/>
      <c r="BHY90" s="112"/>
      <c r="BHZ90" s="112"/>
      <c r="BIA90" s="112"/>
      <c r="BIB90" s="112"/>
      <c r="BIC90" s="112"/>
      <c r="BID90" s="112"/>
      <c r="BIE90" s="112"/>
      <c r="BIF90" s="112"/>
      <c r="BIG90" s="112"/>
      <c r="BIH90" s="112"/>
      <c r="BII90" s="112"/>
      <c r="BIJ90" s="112"/>
      <c r="BIK90" s="112"/>
      <c r="BIL90" s="112"/>
      <c r="BIM90" s="112"/>
      <c r="BIN90" s="112"/>
      <c r="BIO90" s="112"/>
      <c r="BIP90" s="112"/>
      <c r="BIQ90" s="112"/>
      <c r="BIR90" s="112"/>
      <c r="BIS90" s="112"/>
      <c r="BIT90" s="112"/>
      <c r="BIU90" s="112"/>
      <c r="BIV90" s="112"/>
      <c r="BIW90" s="112"/>
      <c r="BIX90" s="112"/>
      <c r="BIY90" s="112"/>
      <c r="BIZ90" s="112"/>
      <c r="BJA90" s="112"/>
      <c r="BJB90" s="112"/>
      <c r="BJC90" s="112"/>
      <c r="BJD90" s="112"/>
      <c r="BJE90" s="112"/>
      <c r="BJF90" s="112"/>
      <c r="BJG90" s="112"/>
      <c r="BJH90" s="112"/>
      <c r="BJI90" s="112"/>
      <c r="BJJ90" s="112"/>
      <c r="BJK90" s="112"/>
      <c r="BJL90" s="112"/>
      <c r="BJM90" s="112"/>
      <c r="BJN90" s="112"/>
      <c r="BJO90" s="112"/>
      <c r="BJP90" s="112"/>
      <c r="BJQ90" s="112"/>
      <c r="BJR90" s="112"/>
      <c r="BJS90" s="112"/>
      <c r="BJT90" s="112"/>
      <c r="BJU90" s="112"/>
      <c r="BJV90" s="112"/>
      <c r="BJW90" s="112"/>
      <c r="BJX90" s="112"/>
      <c r="BJY90" s="112"/>
      <c r="BJZ90" s="112"/>
      <c r="BKA90" s="112"/>
      <c r="BKB90" s="112"/>
      <c r="BKC90" s="112"/>
      <c r="BKD90" s="112"/>
      <c r="BKE90" s="112"/>
      <c r="BKF90" s="112"/>
      <c r="BKG90" s="112"/>
      <c r="BKH90" s="112"/>
      <c r="BKI90" s="112"/>
      <c r="BKJ90" s="112"/>
      <c r="BKK90" s="112"/>
      <c r="BKL90" s="112"/>
      <c r="BKM90" s="112"/>
      <c r="BKN90" s="112"/>
      <c r="BKO90" s="112"/>
      <c r="BKP90" s="112"/>
      <c r="BKQ90" s="112"/>
      <c r="BKR90" s="112"/>
      <c r="BKS90" s="112"/>
      <c r="BKT90" s="112"/>
      <c r="BKU90" s="112"/>
      <c r="BKV90" s="112"/>
      <c r="BKW90" s="112"/>
      <c r="BKX90" s="112"/>
      <c r="BKY90" s="112"/>
      <c r="BKZ90" s="112"/>
      <c r="BLA90" s="112"/>
      <c r="BLB90" s="112"/>
      <c r="BLC90" s="112"/>
      <c r="BLD90" s="112"/>
      <c r="BLE90" s="112"/>
      <c r="BLF90" s="112"/>
      <c r="BLG90" s="112"/>
      <c r="BLH90" s="112"/>
      <c r="BLI90" s="112"/>
      <c r="BLJ90" s="112"/>
      <c r="BLK90" s="112"/>
      <c r="BLL90" s="112"/>
      <c r="BLM90" s="112"/>
      <c r="BLN90" s="112"/>
      <c r="BLO90" s="112"/>
      <c r="BLP90" s="112"/>
      <c r="BLQ90" s="112"/>
      <c r="BLR90" s="112"/>
      <c r="BLS90" s="112"/>
      <c r="BLT90" s="112"/>
      <c r="BLU90" s="112"/>
      <c r="BLV90" s="112"/>
      <c r="BLW90" s="112"/>
      <c r="BLX90" s="112"/>
      <c r="BLY90" s="112"/>
      <c r="BLZ90" s="112"/>
      <c r="BMA90" s="112"/>
      <c r="BMB90" s="112"/>
      <c r="BMC90" s="112"/>
      <c r="BMD90" s="112"/>
      <c r="BME90" s="112"/>
      <c r="BMF90" s="112"/>
      <c r="BMG90" s="112"/>
      <c r="BMH90" s="112"/>
      <c r="BMI90" s="112"/>
      <c r="BMJ90" s="112"/>
      <c r="BMK90" s="112"/>
      <c r="BML90" s="112"/>
      <c r="BMM90" s="112"/>
      <c r="BMN90" s="112"/>
      <c r="BMO90" s="112"/>
      <c r="BMP90" s="112"/>
      <c r="BMQ90" s="112"/>
      <c r="BMR90" s="112"/>
      <c r="BMS90" s="112"/>
      <c r="BMT90" s="112"/>
      <c r="BMU90" s="112"/>
      <c r="BMV90" s="112"/>
      <c r="BMW90" s="112"/>
      <c r="BMX90" s="112"/>
      <c r="BMY90" s="112"/>
      <c r="BMZ90" s="112"/>
      <c r="BNA90" s="112"/>
      <c r="BNB90" s="112"/>
      <c r="BNC90" s="112"/>
      <c r="BND90" s="112"/>
      <c r="BNE90" s="112"/>
      <c r="BNF90" s="112"/>
      <c r="BNG90" s="112"/>
      <c r="BNH90" s="112"/>
      <c r="BNI90" s="112"/>
      <c r="BNJ90" s="112"/>
      <c r="BNK90" s="112"/>
      <c r="BNL90" s="112"/>
      <c r="BNM90" s="112"/>
      <c r="BNN90" s="112"/>
      <c r="BNO90" s="112"/>
      <c r="BNP90" s="112"/>
      <c r="BNQ90" s="112"/>
      <c r="BNR90" s="112"/>
      <c r="BNS90" s="112"/>
      <c r="BNT90" s="112"/>
      <c r="BNU90" s="112"/>
      <c r="BNV90" s="112"/>
      <c r="BNW90" s="112"/>
      <c r="BNX90" s="112"/>
      <c r="BNY90" s="112"/>
      <c r="BNZ90" s="112"/>
      <c r="BOA90" s="112"/>
      <c r="BOB90" s="112"/>
      <c r="BOC90" s="112"/>
      <c r="BOD90" s="112"/>
      <c r="BOE90" s="112"/>
      <c r="BOF90" s="112"/>
      <c r="BOG90" s="112"/>
      <c r="BOH90" s="112"/>
      <c r="BOI90" s="112"/>
      <c r="BOJ90" s="112"/>
      <c r="BOK90" s="112"/>
      <c r="BOL90" s="112"/>
      <c r="BOM90" s="112"/>
      <c r="BON90" s="112"/>
      <c r="BOO90" s="112"/>
      <c r="BOP90" s="112"/>
      <c r="BOQ90" s="112"/>
      <c r="BOR90" s="112"/>
      <c r="BOS90" s="112"/>
      <c r="BOT90" s="112"/>
      <c r="BOU90" s="112"/>
      <c r="BOV90" s="112"/>
      <c r="BOW90" s="112"/>
      <c r="BOX90" s="112"/>
      <c r="BOY90" s="112"/>
      <c r="BOZ90" s="112"/>
      <c r="BPA90" s="112"/>
      <c r="BPB90" s="112"/>
      <c r="BPC90" s="112"/>
      <c r="BPD90" s="112"/>
      <c r="BPE90" s="112"/>
      <c r="BPF90" s="112"/>
      <c r="BPG90" s="112"/>
      <c r="BPH90" s="112"/>
      <c r="BPI90" s="112"/>
      <c r="BPJ90" s="112"/>
      <c r="BPK90" s="112"/>
      <c r="BPL90" s="112"/>
      <c r="BPM90" s="112"/>
      <c r="BPN90" s="112"/>
      <c r="BPO90" s="112"/>
      <c r="BPP90" s="112"/>
      <c r="BPQ90" s="112"/>
      <c r="BPR90" s="112"/>
      <c r="BPS90" s="112"/>
      <c r="BPT90" s="112"/>
      <c r="BPU90" s="112"/>
      <c r="BPV90" s="112"/>
      <c r="BPW90" s="112"/>
      <c r="BPX90" s="112"/>
      <c r="BPY90" s="112"/>
      <c r="BPZ90" s="112"/>
      <c r="BQA90" s="112"/>
      <c r="BQB90" s="112"/>
      <c r="BQC90" s="112"/>
      <c r="BQD90" s="112"/>
      <c r="BQE90" s="112"/>
      <c r="BQF90" s="112"/>
      <c r="BQG90" s="112"/>
      <c r="BQH90" s="112"/>
      <c r="BQI90" s="112"/>
      <c r="BQJ90" s="112"/>
      <c r="BQK90" s="112"/>
      <c r="BQL90" s="112"/>
      <c r="BQM90" s="112"/>
      <c r="BQN90" s="112"/>
      <c r="BQO90" s="112"/>
      <c r="BQP90" s="112"/>
      <c r="BQQ90" s="112"/>
      <c r="BQR90" s="112"/>
      <c r="BQS90" s="112"/>
      <c r="BQT90" s="112"/>
      <c r="BQU90" s="112"/>
      <c r="BQV90" s="112"/>
      <c r="BQW90" s="112"/>
      <c r="BQX90" s="112"/>
      <c r="BQY90" s="112"/>
      <c r="BQZ90" s="112"/>
      <c r="BRA90" s="112"/>
      <c r="BRB90" s="112"/>
      <c r="BRC90" s="112"/>
      <c r="BRD90" s="112"/>
      <c r="BRE90" s="112"/>
      <c r="BRF90" s="112"/>
      <c r="BRG90" s="112"/>
      <c r="BRH90" s="112"/>
      <c r="BRI90" s="112"/>
      <c r="BRJ90" s="112"/>
      <c r="BRK90" s="112"/>
      <c r="BRL90" s="112"/>
      <c r="BRM90" s="112"/>
      <c r="BRN90" s="112"/>
      <c r="BRO90" s="112"/>
      <c r="BRP90" s="112"/>
      <c r="BRQ90" s="112"/>
      <c r="BRR90" s="112"/>
      <c r="BRS90" s="112"/>
      <c r="BRT90" s="112"/>
      <c r="BRU90" s="112"/>
      <c r="BRV90" s="112"/>
      <c r="BRW90" s="112"/>
      <c r="BRX90" s="112"/>
      <c r="BRY90" s="112"/>
      <c r="BRZ90" s="112"/>
      <c r="BSA90" s="112"/>
      <c r="BSB90" s="112"/>
      <c r="BSC90" s="112"/>
      <c r="BSD90" s="112"/>
      <c r="BSE90" s="112"/>
      <c r="BSF90" s="112"/>
      <c r="BSG90" s="112"/>
      <c r="BSH90" s="112"/>
      <c r="BSI90" s="112"/>
      <c r="BSJ90" s="112"/>
      <c r="BSK90" s="112"/>
      <c r="BSL90" s="112"/>
      <c r="BSM90" s="112"/>
      <c r="BSN90" s="112"/>
      <c r="BSO90" s="112"/>
      <c r="BSP90" s="112"/>
      <c r="BSQ90" s="112"/>
      <c r="BSR90" s="112"/>
      <c r="BSS90" s="112"/>
      <c r="BST90" s="112"/>
      <c r="BSU90" s="112"/>
      <c r="BSV90" s="112"/>
      <c r="BSW90" s="112"/>
      <c r="BSX90" s="112"/>
      <c r="BSY90" s="112"/>
      <c r="BSZ90" s="112"/>
      <c r="BTA90" s="112"/>
      <c r="BTB90" s="112"/>
      <c r="BTC90" s="112"/>
      <c r="BTD90" s="112"/>
      <c r="BTE90" s="112"/>
      <c r="BTF90" s="112"/>
      <c r="BTG90" s="112"/>
      <c r="BTH90" s="112"/>
      <c r="BTI90" s="112"/>
      <c r="BTJ90" s="112"/>
      <c r="BTK90" s="112"/>
      <c r="BTL90" s="112"/>
      <c r="BTM90" s="112"/>
      <c r="BTN90" s="112"/>
      <c r="BTO90" s="112"/>
      <c r="BTP90" s="112"/>
      <c r="BTQ90" s="112"/>
      <c r="BTR90" s="112"/>
      <c r="BTS90" s="112"/>
      <c r="BTT90" s="112"/>
      <c r="BTU90" s="112"/>
      <c r="BTV90" s="112"/>
      <c r="BTW90" s="112"/>
      <c r="BTX90" s="112"/>
      <c r="BTY90" s="112"/>
      <c r="BTZ90" s="112"/>
      <c r="BUA90" s="112"/>
      <c r="BUB90" s="112"/>
      <c r="BUC90" s="112"/>
      <c r="BUD90" s="112"/>
      <c r="BUE90" s="112"/>
      <c r="BUF90" s="112"/>
      <c r="BUG90" s="112"/>
      <c r="BUH90" s="112"/>
      <c r="BUI90" s="112"/>
      <c r="BUJ90" s="112"/>
      <c r="BUK90" s="112"/>
      <c r="BUL90" s="112"/>
      <c r="BUM90" s="112"/>
      <c r="BUN90" s="112"/>
      <c r="BUO90" s="112"/>
      <c r="BUP90" s="112"/>
      <c r="BUQ90" s="112"/>
      <c r="BUR90" s="112"/>
      <c r="BUS90" s="112"/>
      <c r="BUT90" s="112"/>
      <c r="BUU90" s="112"/>
      <c r="BUV90" s="112"/>
      <c r="BUW90" s="112"/>
      <c r="BUX90" s="112"/>
      <c r="BUY90" s="112"/>
      <c r="BUZ90" s="112"/>
      <c r="BVA90" s="112"/>
      <c r="BVB90" s="112"/>
      <c r="BVC90" s="112"/>
      <c r="BVD90" s="112"/>
      <c r="BVE90" s="112"/>
      <c r="BVF90" s="112"/>
      <c r="BVG90" s="112"/>
      <c r="BVH90" s="112"/>
      <c r="BVI90" s="112"/>
      <c r="BVJ90" s="112"/>
      <c r="BVK90" s="112"/>
      <c r="BVL90" s="112"/>
      <c r="BVM90" s="112"/>
      <c r="BVN90" s="112"/>
      <c r="BVO90" s="112"/>
      <c r="BVP90" s="112"/>
      <c r="BVQ90" s="112"/>
      <c r="BVR90" s="112"/>
      <c r="BVS90" s="112"/>
      <c r="BVT90" s="112"/>
      <c r="BVU90" s="112"/>
      <c r="BVV90" s="112"/>
      <c r="BVW90" s="112"/>
      <c r="BVX90" s="112"/>
      <c r="BVY90" s="112"/>
      <c r="BVZ90" s="112"/>
      <c r="BWA90" s="112"/>
      <c r="BWB90" s="112"/>
      <c r="BWC90" s="112"/>
      <c r="BWD90" s="112"/>
      <c r="BWE90" s="112"/>
      <c r="BWF90" s="112"/>
      <c r="BWG90" s="112"/>
      <c r="BWH90" s="112"/>
      <c r="BWI90" s="112"/>
      <c r="BWJ90" s="112"/>
      <c r="BWK90" s="112"/>
      <c r="BWL90" s="112"/>
      <c r="BWM90" s="112"/>
      <c r="BWN90" s="112"/>
      <c r="BWO90" s="112"/>
      <c r="BWP90" s="112"/>
      <c r="BWQ90" s="112"/>
      <c r="BWR90" s="112"/>
      <c r="BWS90" s="112"/>
      <c r="BWT90" s="112"/>
      <c r="BWU90" s="112"/>
      <c r="BWV90" s="112"/>
      <c r="BWW90" s="112"/>
      <c r="BWX90" s="112"/>
      <c r="BWY90" s="112"/>
      <c r="BWZ90" s="112"/>
      <c r="BXA90" s="112"/>
      <c r="BXB90" s="112"/>
      <c r="BXC90" s="112"/>
      <c r="BXD90" s="112"/>
      <c r="BXE90" s="112"/>
      <c r="BXF90" s="112"/>
      <c r="BXG90" s="112"/>
      <c r="BXH90" s="112"/>
      <c r="BXI90" s="112"/>
      <c r="BXJ90" s="112"/>
      <c r="BXK90" s="112"/>
      <c r="BXL90" s="112"/>
      <c r="BXM90" s="112"/>
      <c r="BXN90" s="112"/>
      <c r="BXO90" s="112"/>
      <c r="BXP90" s="112"/>
      <c r="BXQ90" s="112"/>
      <c r="BXR90" s="112"/>
      <c r="BXS90" s="112"/>
      <c r="BXT90" s="112"/>
      <c r="BXU90" s="112"/>
      <c r="BXV90" s="112"/>
      <c r="BXW90" s="112"/>
      <c r="BXX90" s="112"/>
      <c r="BXY90" s="112"/>
      <c r="BXZ90" s="112"/>
      <c r="BYA90" s="112"/>
      <c r="BYB90" s="112"/>
      <c r="BYC90" s="112"/>
      <c r="BYD90" s="112"/>
      <c r="BYE90" s="112"/>
      <c r="BYF90" s="112"/>
      <c r="BYG90" s="112"/>
      <c r="BYH90" s="112"/>
      <c r="BYI90" s="112"/>
      <c r="BYJ90" s="112"/>
      <c r="BYK90" s="112"/>
      <c r="BYL90" s="112"/>
      <c r="BYM90" s="112"/>
      <c r="BYN90" s="112"/>
      <c r="BYO90" s="112"/>
      <c r="BYP90" s="112"/>
      <c r="BYQ90" s="112"/>
      <c r="BYR90" s="112"/>
      <c r="BYS90" s="112"/>
      <c r="BYT90" s="112"/>
      <c r="BYU90" s="112"/>
      <c r="BYV90" s="112"/>
      <c r="BYW90" s="112"/>
      <c r="BYX90" s="112"/>
      <c r="BYY90" s="112"/>
      <c r="BYZ90" s="112"/>
      <c r="BZA90" s="112"/>
      <c r="BZB90" s="112"/>
      <c r="BZC90" s="112"/>
      <c r="BZD90" s="112"/>
      <c r="BZE90" s="112"/>
      <c r="BZF90" s="112"/>
      <c r="BZG90" s="112"/>
      <c r="BZH90" s="112"/>
      <c r="BZI90" s="112"/>
      <c r="BZJ90" s="112"/>
      <c r="BZK90" s="112"/>
      <c r="BZL90" s="112"/>
      <c r="BZM90" s="112"/>
      <c r="BZN90" s="112"/>
      <c r="BZO90" s="112"/>
      <c r="BZP90" s="112"/>
      <c r="BZQ90" s="112"/>
      <c r="BZR90" s="112"/>
      <c r="BZS90" s="112"/>
      <c r="BZT90" s="112"/>
      <c r="BZU90" s="112"/>
      <c r="BZV90" s="112"/>
      <c r="BZW90" s="112"/>
      <c r="BZX90" s="112"/>
      <c r="BZY90" s="112"/>
      <c r="BZZ90" s="112"/>
      <c r="CAA90" s="112"/>
      <c r="CAB90" s="112"/>
      <c r="CAC90" s="112"/>
      <c r="CAD90" s="112"/>
      <c r="CAE90" s="112"/>
      <c r="CAF90" s="112"/>
      <c r="CAG90" s="112"/>
      <c r="CAH90" s="112"/>
      <c r="CAI90" s="112"/>
      <c r="CAJ90" s="112"/>
      <c r="CAK90" s="112"/>
      <c r="CAL90" s="112"/>
      <c r="CAM90" s="112"/>
      <c r="CAN90" s="112"/>
      <c r="CAO90" s="112"/>
      <c r="CAP90" s="112"/>
      <c r="CAQ90" s="112"/>
      <c r="CAR90" s="112"/>
      <c r="CAS90" s="112"/>
      <c r="CAT90" s="112"/>
      <c r="CAU90" s="112"/>
      <c r="CAV90" s="112"/>
      <c r="CAW90" s="112"/>
      <c r="CAX90" s="112"/>
      <c r="CAY90" s="112"/>
      <c r="CAZ90" s="112"/>
      <c r="CBA90" s="112"/>
      <c r="CBB90" s="112"/>
      <c r="CBC90" s="112"/>
      <c r="CBD90" s="112"/>
      <c r="CBE90" s="112"/>
      <c r="CBF90" s="112"/>
      <c r="CBG90" s="112"/>
      <c r="CBH90" s="112"/>
      <c r="CBI90" s="112"/>
      <c r="CBJ90" s="112"/>
      <c r="CBK90" s="112"/>
      <c r="CBL90" s="112"/>
      <c r="CBM90" s="112"/>
      <c r="CBN90" s="112"/>
      <c r="CBO90" s="112"/>
      <c r="CBP90" s="112"/>
      <c r="CBQ90" s="112"/>
      <c r="CBR90" s="112"/>
      <c r="CBS90" s="112"/>
      <c r="CBT90" s="112"/>
      <c r="CBU90" s="112"/>
      <c r="CBV90" s="112"/>
      <c r="CBW90" s="112"/>
      <c r="CBX90" s="112"/>
      <c r="CBY90" s="112"/>
      <c r="CBZ90" s="112"/>
      <c r="CCA90" s="112"/>
      <c r="CCB90" s="112"/>
      <c r="CCC90" s="112"/>
      <c r="CCD90" s="112"/>
      <c r="CCE90" s="112"/>
      <c r="CCF90" s="112"/>
      <c r="CCG90" s="112"/>
      <c r="CCH90" s="112"/>
      <c r="CCI90" s="112"/>
      <c r="CCJ90" s="112"/>
      <c r="CCK90" s="112"/>
      <c r="CCL90" s="112"/>
      <c r="CCM90" s="112"/>
      <c r="CCN90" s="112"/>
      <c r="CCO90" s="112"/>
      <c r="CCP90" s="112"/>
      <c r="CCQ90" s="112"/>
      <c r="CCR90" s="112"/>
      <c r="CCS90" s="112"/>
      <c r="CCT90" s="112"/>
      <c r="CCU90" s="112"/>
      <c r="CCV90" s="112"/>
      <c r="CCW90" s="112"/>
      <c r="CCX90" s="112"/>
      <c r="CCY90" s="112"/>
      <c r="CCZ90" s="112"/>
      <c r="CDA90" s="112"/>
      <c r="CDB90" s="112"/>
      <c r="CDC90" s="112"/>
      <c r="CDD90" s="112"/>
      <c r="CDE90" s="112"/>
      <c r="CDF90" s="112"/>
      <c r="CDG90" s="112"/>
      <c r="CDH90" s="112"/>
      <c r="CDI90" s="112"/>
      <c r="CDJ90" s="112"/>
      <c r="CDK90" s="112"/>
      <c r="CDL90" s="112"/>
      <c r="CDM90" s="112"/>
      <c r="CDN90" s="112"/>
      <c r="CDO90" s="112"/>
      <c r="CDP90" s="112"/>
      <c r="CDQ90" s="112"/>
      <c r="CDR90" s="112"/>
      <c r="CDS90" s="112"/>
      <c r="CDT90" s="112"/>
      <c r="CDU90" s="112"/>
      <c r="CDV90" s="112"/>
      <c r="CDW90" s="112"/>
      <c r="CDX90" s="112"/>
      <c r="CDY90" s="112"/>
      <c r="CDZ90" s="112"/>
      <c r="CEA90" s="112"/>
      <c r="CEB90" s="112"/>
      <c r="CEC90" s="112"/>
      <c r="CED90" s="112"/>
      <c r="CEE90" s="112"/>
      <c r="CEF90" s="112"/>
      <c r="CEG90" s="112"/>
      <c r="CEH90" s="112"/>
      <c r="CEI90" s="112"/>
      <c r="CEJ90" s="112"/>
      <c r="CEK90" s="112"/>
      <c r="CEL90" s="112"/>
      <c r="CEM90" s="112"/>
      <c r="CEN90" s="112"/>
      <c r="CEO90" s="112"/>
      <c r="CEP90" s="112"/>
      <c r="CEQ90" s="112"/>
      <c r="CER90" s="112"/>
      <c r="CES90" s="112"/>
      <c r="CET90" s="112"/>
      <c r="CEU90" s="112"/>
      <c r="CEV90" s="112"/>
      <c r="CEW90" s="112"/>
      <c r="CEX90" s="112"/>
      <c r="CEY90" s="112"/>
      <c r="CEZ90" s="112"/>
      <c r="CFA90" s="112"/>
      <c r="CFB90" s="112"/>
      <c r="CFC90" s="112"/>
      <c r="CFD90" s="112"/>
      <c r="CFE90" s="112"/>
      <c r="CFF90" s="112"/>
      <c r="CFG90" s="112"/>
      <c r="CFH90" s="112"/>
      <c r="CFI90" s="112"/>
      <c r="CFJ90" s="112"/>
      <c r="CFK90" s="112"/>
      <c r="CFL90" s="112"/>
      <c r="CFM90" s="112"/>
      <c r="CFN90" s="112"/>
      <c r="CFO90" s="112"/>
      <c r="CFP90" s="112"/>
      <c r="CFQ90" s="112"/>
      <c r="CFR90" s="112"/>
      <c r="CFS90" s="112"/>
      <c r="CFT90" s="112"/>
      <c r="CFU90" s="112"/>
      <c r="CFV90" s="112"/>
      <c r="CFW90" s="112"/>
      <c r="CFX90" s="112"/>
      <c r="CFY90" s="112"/>
      <c r="CFZ90" s="112"/>
      <c r="CGA90" s="112"/>
      <c r="CGB90" s="112"/>
      <c r="CGC90" s="112"/>
      <c r="CGD90" s="112"/>
      <c r="CGE90" s="112"/>
      <c r="CGF90" s="112"/>
      <c r="CGG90" s="112"/>
      <c r="CGH90" s="112"/>
      <c r="CGI90" s="112"/>
      <c r="CGJ90" s="112"/>
      <c r="CGK90" s="112"/>
      <c r="CGL90" s="112"/>
      <c r="CGM90" s="112"/>
      <c r="CGN90" s="112"/>
      <c r="CGO90" s="112"/>
      <c r="CGP90" s="112"/>
      <c r="CGQ90" s="112"/>
      <c r="CGR90" s="112"/>
      <c r="CGS90" s="112"/>
      <c r="CGT90" s="112"/>
      <c r="CGU90" s="112"/>
      <c r="CGV90" s="112"/>
      <c r="CGW90" s="112"/>
      <c r="CGX90" s="112"/>
      <c r="CGY90" s="112"/>
      <c r="CGZ90" s="112"/>
      <c r="CHA90" s="112"/>
      <c r="CHB90" s="112"/>
      <c r="CHC90" s="112"/>
      <c r="CHD90" s="112"/>
      <c r="CHE90" s="112"/>
      <c r="CHF90" s="112"/>
      <c r="CHG90" s="112"/>
      <c r="CHH90" s="112"/>
      <c r="CHI90" s="112"/>
      <c r="CHJ90" s="112"/>
      <c r="CHK90" s="112"/>
      <c r="CHL90" s="112"/>
      <c r="CHM90" s="112"/>
      <c r="CHN90" s="112"/>
      <c r="CHO90" s="112"/>
      <c r="CHP90" s="112"/>
      <c r="CHQ90" s="112"/>
      <c r="CHR90" s="112"/>
      <c r="CHS90" s="112"/>
      <c r="CHT90" s="112"/>
      <c r="CHU90" s="112"/>
      <c r="CHV90" s="112"/>
      <c r="CHW90" s="112"/>
      <c r="CHX90" s="112"/>
      <c r="CHY90" s="112"/>
      <c r="CHZ90" s="112"/>
      <c r="CIA90" s="112"/>
      <c r="CIB90" s="112"/>
      <c r="CIC90" s="112"/>
      <c r="CID90" s="112"/>
      <c r="CIE90" s="112"/>
      <c r="CIF90" s="112"/>
      <c r="CIG90" s="112"/>
      <c r="CIH90" s="112"/>
      <c r="CII90" s="112"/>
      <c r="CIJ90" s="112"/>
      <c r="CIK90" s="112"/>
      <c r="CIL90" s="112"/>
      <c r="CIM90" s="112"/>
      <c r="CIN90" s="112"/>
      <c r="CIO90" s="112"/>
      <c r="CIP90" s="112"/>
      <c r="CIQ90" s="112"/>
      <c r="CIR90" s="112"/>
      <c r="CIS90" s="112"/>
      <c r="CIT90" s="112"/>
      <c r="CIU90" s="112"/>
      <c r="CIV90" s="112"/>
      <c r="CIW90" s="112"/>
      <c r="CIX90" s="112"/>
      <c r="CIY90" s="112"/>
      <c r="CIZ90" s="112"/>
      <c r="CJA90" s="112"/>
      <c r="CJB90" s="112"/>
      <c r="CJC90" s="112"/>
      <c r="CJD90" s="112"/>
      <c r="CJE90" s="112"/>
      <c r="CJF90" s="112"/>
      <c r="CJG90" s="112"/>
      <c r="CJH90" s="112"/>
      <c r="CJI90" s="112"/>
      <c r="CJJ90" s="112"/>
      <c r="CJK90" s="112"/>
      <c r="CJL90" s="112"/>
      <c r="CJM90" s="112"/>
      <c r="CJN90" s="112"/>
      <c r="CJO90" s="112"/>
      <c r="CJP90" s="112"/>
      <c r="CJQ90" s="112"/>
      <c r="CJR90" s="112"/>
      <c r="CJS90" s="112"/>
      <c r="CJT90" s="112"/>
      <c r="CJU90" s="112"/>
      <c r="CJV90" s="112"/>
      <c r="CJW90" s="112"/>
      <c r="CJX90" s="112"/>
      <c r="CJY90" s="112"/>
      <c r="CJZ90" s="112"/>
      <c r="CKA90" s="112"/>
      <c r="CKB90" s="112"/>
      <c r="CKC90" s="112"/>
      <c r="CKD90" s="112"/>
      <c r="CKE90" s="112"/>
      <c r="CKF90" s="112"/>
      <c r="CKG90" s="112"/>
      <c r="CKH90" s="112"/>
      <c r="CKI90" s="112"/>
      <c r="CKJ90" s="112"/>
      <c r="CKK90" s="112"/>
      <c r="CKL90" s="112"/>
      <c r="CKM90" s="112"/>
      <c r="CKN90" s="112"/>
      <c r="CKO90" s="112"/>
      <c r="CKP90" s="112"/>
      <c r="CKQ90" s="112"/>
      <c r="CKR90" s="112"/>
      <c r="CKS90" s="112"/>
      <c r="CKT90" s="112"/>
      <c r="CKU90" s="112"/>
      <c r="CKV90" s="112"/>
      <c r="CKW90" s="112"/>
      <c r="CKX90" s="112"/>
      <c r="CKY90" s="112"/>
      <c r="CKZ90" s="112"/>
      <c r="CLA90" s="112"/>
      <c r="CLB90" s="112"/>
      <c r="CLC90" s="112"/>
      <c r="CLD90" s="112"/>
      <c r="CLE90" s="112"/>
      <c r="CLF90" s="112"/>
      <c r="CLG90" s="112"/>
      <c r="CLH90" s="112"/>
      <c r="CLI90" s="112"/>
      <c r="CLJ90" s="112"/>
      <c r="CLK90" s="112"/>
      <c r="CLL90" s="112"/>
      <c r="CLM90" s="112"/>
      <c r="CLN90" s="112"/>
      <c r="CLO90" s="112"/>
      <c r="CLP90" s="112"/>
      <c r="CLQ90" s="112"/>
      <c r="CLR90" s="112"/>
      <c r="CLS90" s="112"/>
      <c r="CLT90" s="112"/>
      <c r="CLU90" s="112"/>
      <c r="CLV90" s="112"/>
      <c r="CLW90" s="112"/>
      <c r="CLX90" s="112"/>
      <c r="CLY90" s="112"/>
      <c r="CLZ90" s="112"/>
      <c r="CMA90" s="112"/>
      <c r="CMB90" s="112"/>
      <c r="CMC90" s="112"/>
      <c r="CMD90" s="112"/>
      <c r="CME90" s="112"/>
      <c r="CMF90" s="112"/>
      <c r="CMG90" s="112"/>
      <c r="CMH90" s="112"/>
      <c r="CMI90" s="112"/>
      <c r="CMJ90" s="112"/>
      <c r="CMK90" s="112"/>
      <c r="CML90" s="112"/>
      <c r="CMM90" s="112"/>
      <c r="CMN90" s="112"/>
      <c r="CMO90" s="112"/>
      <c r="CMP90" s="112"/>
      <c r="CMQ90" s="112"/>
      <c r="CMR90" s="112"/>
      <c r="CMS90" s="112"/>
      <c r="CMT90" s="112"/>
      <c r="CMU90" s="112"/>
      <c r="CMV90" s="112"/>
      <c r="CMW90" s="112"/>
      <c r="CMX90" s="112"/>
      <c r="CMY90" s="112"/>
      <c r="CMZ90" s="112"/>
      <c r="CNA90" s="112"/>
      <c r="CNB90" s="112"/>
      <c r="CNC90" s="112"/>
      <c r="CND90" s="112"/>
      <c r="CNE90" s="112"/>
      <c r="CNF90" s="112"/>
      <c r="CNG90" s="112"/>
      <c r="CNH90" s="112"/>
      <c r="CNI90" s="112"/>
      <c r="CNJ90" s="112"/>
      <c r="CNK90" s="112"/>
      <c r="CNL90" s="112"/>
      <c r="CNM90" s="112"/>
      <c r="CNN90" s="112"/>
      <c r="CNO90" s="112"/>
      <c r="CNP90" s="112"/>
      <c r="CNQ90" s="112"/>
      <c r="CNR90" s="112"/>
      <c r="CNS90" s="112"/>
      <c r="CNT90" s="112"/>
      <c r="CNU90" s="112"/>
      <c r="CNV90" s="112"/>
      <c r="CNW90" s="112"/>
      <c r="CNX90" s="112"/>
      <c r="CNY90" s="112"/>
      <c r="CNZ90" s="112"/>
      <c r="COA90" s="112"/>
      <c r="COB90" s="112"/>
      <c r="COC90" s="112"/>
      <c r="COD90" s="112"/>
      <c r="COE90" s="112"/>
      <c r="COF90" s="112"/>
      <c r="COG90" s="112"/>
      <c r="COH90" s="112"/>
      <c r="COI90" s="112"/>
      <c r="COJ90" s="112"/>
      <c r="COK90" s="112"/>
      <c r="COL90" s="112"/>
      <c r="COM90" s="112"/>
      <c r="CON90" s="112"/>
      <c r="COO90" s="112"/>
      <c r="COP90" s="112"/>
      <c r="COQ90" s="112"/>
      <c r="COR90" s="112"/>
      <c r="COS90" s="112"/>
      <c r="COT90" s="112"/>
      <c r="COU90" s="112"/>
      <c r="COV90" s="112"/>
      <c r="COW90" s="112"/>
      <c r="COX90" s="112"/>
      <c r="COY90" s="112"/>
      <c r="COZ90" s="112"/>
      <c r="CPA90" s="112"/>
      <c r="CPB90" s="112"/>
      <c r="CPC90" s="112"/>
      <c r="CPD90" s="112"/>
      <c r="CPE90" s="112"/>
      <c r="CPF90" s="112"/>
      <c r="CPG90" s="112"/>
      <c r="CPH90" s="112"/>
      <c r="CPI90" s="112"/>
      <c r="CPJ90" s="112"/>
      <c r="CPK90" s="112"/>
      <c r="CPL90" s="112"/>
      <c r="CPM90" s="112"/>
      <c r="CPN90" s="112"/>
      <c r="CPO90" s="112"/>
      <c r="CPP90" s="112"/>
      <c r="CPQ90" s="112"/>
      <c r="CPR90" s="112"/>
      <c r="CPS90" s="112"/>
      <c r="CPT90" s="112"/>
      <c r="CPU90" s="112"/>
      <c r="CPV90" s="112"/>
      <c r="CPW90" s="112"/>
      <c r="CPX90" s="112"/>
      <c r="CPY90" s="112"/>
      <c r="CPZ90" s="112"/>
      <c r="CQA90" s="112"/>
      <c r="CQB90" s="112"/>
      <c r="CQC90" s="112"/>
      <c r="CQD90" s="112"/>
      <c r="CQE90" s="112"/>
      <c r="CQF90" s="112"/>
      <c r="CQG90" s="112"/>
      <c r="CQH90" s="112"/>
      <c r="CQI90" s="112"/>
      <c r="CQJ90" s="112"/>
      <c r="CQK90" s="112"/>
      <c r="CQL90" s="112"/>
      <c r="CQM90" s="112"/>
      <c r="CQN90" s="112"/>
      <c r="CQO90" s="112"/>
      <c r="CQP90" s="112"/>
      <c r="CQQ90" s="112"/>
      <c r="CQR90" s="112"/>
      <c r="CQS90" s="112"/>
      <c r="CQT90" s="112"/>
      <c r="CQU90" s="112"/>
      <c r="CQV90" s="112"/>
      <c r="CQW90" s="112"/>
      <c r="CQX90" s="112"/>
      <c r="CQY90" s="112"/>
      <c r="CQZ90" s="112"/>
      <c r="CRA90" s="112"/>
      <c r="CRB90" s="112"/>
      <c r="CRC90" s="112"/>
      <c r="CRD90" s="112"/>
      <c r="CRE90" s="112"/>
      <c r="CRF90" s="112"/>
      <c r="CRG90" s="112"/>
      <c r="CRH90" s="112"/>
      <c r="CRI90" s="112"/>
      <c r="CRJ90" s="112"/>
      <c r="CRK90" s="112"/>
      <c r="CRL90" s="112"/>
      <c r="CRM90" s="112"/>
      <c r="CRN90" s="112"/>
      <c r="CRO90" s="112"/>
      <c r="CRP90" s="112"/>
      <c r="CRQ90" s="112"/>
      <c r="CRR90" s="112"/>
      <c r="CRS90" s="112"/>
      <c r="CRT90" s="112"/>
      <c r="CRU90" s="112"/>
      <c r="CRV90" s="112"/>
      <c r="CRW90" s="112"/>
      <c r="CRX90" s="112"/>
      <c r="CRY90" s="112"/>
      <c r="CRZ90" s="112"/>
      <c r="CSA90" s="112"/>
      <c r="CSB90" s="112"/>
      <c r="CSC90" s="112"/>
      <c r="CSD90" s="112"/>
      <c r="CSE90" s="112"/>
      <c r="CSF90" s="112"/>
      <c r="CSG90" s="112"/>
      <c r="CSH90" s="112"/>
      <c r="CSI90" s="112"/>
      <c r="CSJ90" s="112"/>
      <c r="CSK90" s="112"/>
      <c r="CSL90" s="112"/>
      <c r="CSM90" s="112"/>
      <c r="CSN90" s="112"/>
      <c r="CSO90" s="112"/>
      <c r="CSP90" s="112"/>
      <c r="CSQ90" s="112"/>
      <c r="CSR90" s="112"/>
      <c r="CSS90" s="112"/>
      <c r="CST90" s="112"/>
      <c r="CSU90" s="112"/>
      <c r="CSV90" s="112"/>
      <c r="CSW90" s="112"/>
      <c r="CSX90" s="112"/>
      <c r="CSY90" s="112"/>
      <c r="CSZ90" s="112"/>
      <c r="CTA90" s="112"/>
      <c r="CTB90" s="112"/>
      <c r="CTC90" s="112"/>
      <c r="CTD90" s="112"/>
      <c r="CTE90" s="112"/>
      <c r="CTF90" s="112"/>
      <c r="CTG90" s="112"/>
      <c r="CTH90" s="112"/>
      <c r="CTI90" s="112"/>
      <c r="CTJ90" s="112"/>
      <c r="CTK90" s="112"/>
      <c r="CTL90" s="112"/>
      <c r="CTM90" s="112"/>
      <c r="CTN90" s="112"/>
      <c r="CTO90" s="112"/>
      <c r="CTP90" s="112"/>
      <c r="CTQ90" s="112"/>
      <c r="CTR90" s="112"/>
      <c r="CTS90" s="112"/>
      <c r="CTT90" s="112"/>
      <c r="CTU90" s="112"/>
      <c r="CTV90" s="112"/>
      <c r="CTW90" s="112"/>
      <c r="CTX90" s="112"/>
      <c r="CTY90" s="112"/>
      <c r="CTZ90" s="112"/>
      <c r="CUA90" s="112"/>
      <c r="CUB90" s="112"/>
      <c r="CUC90" s="112"/>
      <c r="CUD90" s="112"/>
      <c r="CUE90" s="112"/>
      <c r="CUF90" s="112"/>
      <c r="CUG90" s="112"/>
      <c r="CUH90" s="112"/>
      <c r="CUI90" s="112"/>
      <c r="CUJ90" s="112"/>
      <c r="CUK90" s="112"/>
      <c r="CUL90" s="112"/>
      <c r="CUM90" s="112"/>
      <c r="CUN90" s="112"/>
      <c r="CUO90" s="112"/>
      <c r="CUP90" s="112"/>
      <c r="CUQ90" s="112"/>
      <c r="CUR90" s="112"/>
      <c r="CUS90" s="112"/>
      <c r="CUT90" s="112"/>
      <c r="CUU90" s="112"/>
      <c r="CUV90" s="112"/>
      <c r="CUW90" s="112"/>
      <c r="CUX90" s="112"/>
      <c r="CUY90" s="112"/>
      <c r="CUZ90" s="112"/>
      <c r="CVA90" s="112"/>
      <c r="CVB90" s="112"/>
      <c r="CVC90" s="112"/>
      <c r="CVD90" s="112"/>
      <c r="CVE90" s="112"/>
      <c r="CVF90" s="112"/>
      <c r="CVG90" s="112"/>
      <c r="CVH90" s="112"/>
      <c r="CVI90" s="112"/>
      <c r="CVJ90" s="112"/>
      <c r="CVK90" s="112"/>
      <c r="CVL90" s="112"/>
      <c r="CVM90" s="112"/>
      <c r="CVN90" s="112"/>
      <c r="CVO90" s="112"/>
      <c r="CVP90" s="112"/>
      <c r="CVQ90" s="112"/>
      <c r="CVR90" s="112"/>
      <c r="CVS90" s="112"/>
      <c r="CVT90" s="112"/>
      <c r="CVU90" s="112"/>
      <c r="CVV90" s="112"/>
      <c r="CVW90" s="112"/>
      <c r="CVX90" s="112"/>
      <c r="CVY90" s="112"/>
      <c r="CVZ90" s="112"/>
      <c r="CWA90" s="112"/>
      <c r="CWB90" s="112"/>
      <c r="CWC90" s="112"/>
      <c r="CWD90" s="112"/>
      <c r="CWE90" s="112"/>
      <c r="CWF90" s="112"/>
      <c r="CWG90" s="112"/>
      <c r="CWH90" s="112"/>
      <c r="CWI90" s="112"/>
      <c r="CWJ90" s="112"/>
      <c r="CWK90" s="112"/>
      <c r="CWL90" s="112"/>
      <c r="CWM90" s="112"/>
      <c r="CWN90" s="112"/>
      <c r="CWO90" s="112"/>
      <c r="CWP90" s="112"/>
      <c r="CWQ90" s="112"/>
      <c r="CWR90" s="112"/>
      <c r="CWS90" s="112"/>
      <c r="CWT90" s="112"/>
      <c r="CWU90" s="112"/>
      <c r="CWV90" s="112"/>
      <c r="CWW90" s="112"/>
      <c r="CWX90" s="112"/>
      <c r="CWY90" s="112"/>
      <c r="CWZ90" s="112"/>
      <c r="CXA90" s="112"/>
      <c r="CXB90" s="112"/>
      <c r="CXC90" s="112"/>
      <c r="CXD90" s="112"/>
      <c r="CXE90" s="112"/>
      <c r="CXF90" s="112"/>
      <c r="CXG90" s="112"/>
      <c r="CXH90" s="112"/>
      <c r="CXI90" s="112"/>
      <c r="CXJ90" s="112"/>
      <c r="CXK90" s="112"/>
      <c r="CXL90" s="112"/>
      <c r="CXM90" s="112"/>
      <c r="CXN90" s="112"/>
      <c r="CXO90" s="112"/>
      <c r="CXP90" s="112"/>
      <c r="CXQ90" s="112"/>
      <c r="CXR90" s="112"/>
      <c r="CXS90" s="112"/>
      <c r="CXT90" s="112"/>
      <c r="CXU90" s="112"/>
      <c r="CXV90" s="112"/>
      <c r="CXW90" s="112"/>
      <c r="CXX90" s="112"/>
      <c r="CXY90" s="112"/>
      <c r="CXZ90" s="112"/>
      <c r="CYA90" s="112"/>
      <c r="CYB90" s="112"/>
      <c r="CYC90" s="112"/>
      <c r="CYD90" s="112"/>
      <c r="CYE90" s="112"/>
      <c r="CYF90" s="112"/>
      <c r="CYG90" s="112"/>
      <c r="CYH90" s="112"/>
      <c r="CYI90" s="112"/>
      <c r="CYJ90" s="112"/>
      <c r="CYK90" s="112"/>
      <c r="CYL90" s="112"/>
      <c r="CYM90" s="112"/>
      <c r="CYN90" s="112"/>
      <c r="CYO90" s="112"/>
      <c r="CYP90" s="112"/>
      <c r="CYQ90" s="112"/>
      <c r="CYR90" s="112"/>
      <c r="CYS90" s="112"/>
      <c r="CYT90" s="112"/>
      <c r="CYU90" s="112"/>
      <c r="CYV90" s="112"/>
      <c r="CYW90" s="112"/>
      <c r="CYX90" s="112"/>
      <c r="CYY90" s="112"/>
      <c r="CYZ90" s="112"/>
      <c r="CZA90" s="112"/>
      <c r="CZB90" s="112"/>
      <c r="CZC90" s="112"/>
      <c r="CZD90" s="112"/>
      <c r="CZE90" s="112"/>
      <c r="CZF90" s="112"/>
      <c r="CZG90" s="112"/>
      <c r="CZH90" s="112"/>
      <c r="CZI90" s="112"/>
      <c r="CZJ90" s="112"/>
      <c r="CZK90" s="112"/>
      <c r="CZL90" s="112"/>
      <c r="CZM90" s="112"/>
      <c r="CZN90" s="112"/>
      <c r="CZO90" s="112"/>
      <c r="CZP90" s="112"/>
      <c r="CZQ90" s="112"/>
      <c r="CZR90" s="112"/>
      <c r="CZS90" s="112"/>
      <c r="CZT90" s="112"/>
      <c r="CZU90" s="112"/>
      <c r="CZV90" s="112"/>
      <c r="CZW90" s="112"/>
      <c r="CZX90" s="112"/>
      <c r="CZY90" s="112"/>
      <c r="CZZ90" s="112"/>
      <c r="DAA90" s="112"/>
      <c r="DAB90" s="112"/>
      <c r="DAC90" s="112"/>
      <c r="DAD90" s="112"/>
      <c r="DAE90" s="112"/>
      <c r="DAF90" s="112"/>
      <c r="DAG90" s="112"/>
      <c r="DAH90" s="112"/>
      <c r="DAI90" s="112"/>
      <c r="DAJ90" s="112"/>
      <c r="DAK90" s="112"/>
      <c r="DAL90" s="112"/>
      <c r="DAM90" s="112"/>
      <c r="DAN90" s="112"/>
      <c r="DAO90" s="112"/>
      <c r="DAP90" s="112"/>
      <c r="DAQ90" s="112"/>
      <c r="DAR90" s="112"/>
      <c r="DAS90" s="112"/>
      <c r="DAT90" s="112"/>
      <c r="DAU90" s="112"/>
      <c r="DAV90" s="112"/>
      <c r="DAW90" s="112"/>
      <c r="DAX90" s="112"/>
      <c r="DAY90" s="112"/>
      <c r="DAZ90" s="112"/>
      <c r="DBA90" s="112"/>
      <c r="DBB90" s="112"/>
      <c r="DBC90" s="112"/>
      <c r="DBD90" s="112"/>
      <c r="DBE90" s="112"/>
      <c r="DBF90" s="112"/>
      <c r="DBG90" s="112"/>
      <c r="DBH90" s="112"/>
      <c r="DBI90" s="112"/>
      <c r="DBJ90" s="112"/>
      <c r="DBK90" s="112"/>
      <c r="DBL90" s="112"/>
      <c r="DBM90" s="112"/>
      <c r="DBN90" s="112"/>
      <c r="DBO90" s="112"/>
      <c r="DBP90" s="112"/>
      <c r="DBQ90" s="112"/>
      <c r="DBR90" s="112"/>
      <c r="DBS90" s="112"/>
      <c r="DBT90" s="112"/>
      <c r="DBU90" s="112"/>
      <c r="DBV90" s="112"/>
      <c r="DBW90" s="112"/>
      <c r="DBX90" s="112"/>
      <c r="DBY90" s="112"/>
      <c r="DBZ90" s="112"/>
      <c r="DCA90" s="112"/>
      <c r="DCB90" s="112"/>
      <c r="DCC90" s="112"/>
      <c r="DCD90" s="112"/>
      <c r="DCE90" s="112"/>
      <c r="DCF90" s="112"/>
      <c r="DCG90" s="112"/>
      <c r="DCH90" s="112"/>
      <c r="DCI90" s="112"/>
      <c r="DCJ90" s="112"/>
      <c r="DCK90" s="112"/>
      <c r="DCL90" s="112"/>
      <c r="DCM90" s="112"/>
      <c r="DCN90" s="112"/>
      <c r="DCO90" s="112"/>
      <c r="DCP90" s="112"/>
      <c r="DCQ90" s="112"/>
      <c r="DCR90" s="112"/>
      <c r="DCS90" s="112"/>
      <c r="DCT90" s="112"/>
      <c r="DCU90" s="112"/>
      <c r="DCV90" s="112"/>
      <c r="DCW90" s="112"/>
      <c r="DCX90" s="112"/>
      <c r="DCY90" s="112"/>
      <c r="DCZ90" s="112"/>
      <c r="DDA90" s="112"/>
      <c r="DDB90" s="112"/>
      <c r="DDC90" s="112"/>
      <c r="DDD90" s="112"/>
      <c r="DDE90" s="112"/>
      <c r="DDF90" s="112"/>
      <c r="DDG90" s="112"/>
      <c r="DDH90" s="112"/>
      <c r="DDI90" s="112"/>
      <c r="DDJ90" s="112"/>
      <c r="DDK90" s="112"/>
      <c r="DDL90" s="112"/>
      <c r="DDM90" s="112"/>
      <c r="DDN90" s="112"/>
      <c r="DDO90" s="112"/>
      <c r="DDP90" s="112"/>
      <c r="DDQ90" s="112"/>
      <c r="DDR90" s="112"/>
      <c r="DDS90" s="112"/>
      <c r="DDT90" s="112"/>
      <c r="DDU90" s="112"/>
      <c r="DDV90" s="112"/>
      <c r="DDW90" s="112"/>
      <c r="DDX90" s="112"/>
      <c r="DDY90" s="112"/>
      <c r="DDZ90" s="112"/>
      <c r="DEA90" s="112"/>
      <c r="DEB90" s="112"/>
      <c r="DEC90" s="112"/>
      <c r="DED90" s="112"/>
      <c r="DEE90" s="112"/>
      <c r="DEF90" s="112"/>
      <c r="DEG90" s="112"/>
      <c r="DEH90" s="112"/>
      <c r="DEI90" s="112"/>
      <c r="DEJ90" s="112"/>
      <c r="DEK90" s="112"/>
      <c r="DEL90" s="112"/>
      <c r="DEM90" s="112"/>
      <c r="DEN90" s="112"/>
      <c r="DEO90" s="112"/>
      <c r="DEP90" s="112"/>
      <c r="DEQ90" s="112"/>
      <c r="DER90" s="112"/>
      <c r="DES90" s="112"/>
      <c r="DET90" s="112"/>
      <c r="DEU90" s="112"/>
      <c r="DEV90" s="112"/>
      <c r="DEW90" s="112"/>
      <c r="DEX90" s="112"/>
      <c r="DEY90" s="112"/>
      <c r="DEZ90" s="112"/>
      <c r="DFA90" s="112"/>
      <c r="DFB90" s="112"/>
      <c r="DFC90" s="112"/>
      <c r="DFD90" s="112"/>
      <c r="DFE90" s="112"/>
      <c r="DFF90" s="112"/>
      <c r="DFG90" s="112"/>
      <c r="DFH90" s="112"/>
      <c r="DFI90" s="112"/>
      <c r="DFJ90" s="112"/>
      <c r="DFK90" s="112"/>
      <c r="DFL90" s="112"/>
      <c r="DFM90" s="112"/>
      <c r="DFN90" s="112"/>
      <c r="DFO90" s="112"/>
      <c r="DFP90" s="112"/>
      <c r="DFQ90" s="112"/>
      <c r="DFR90" s="112"/>
      <c r="DFS90" s="112"/>
      <c r="DFT90" s="112"/>
      <c r="DFU90" s="112"/>
      <c r="DFV90" s="112"/>
      <c r="DFW90" s="112"/>
      <c r="DFX90" s="112"/>
      <c r="DFY90" s="112"/>
      <c r="DFZ90" s="112"/>
      <c r="DGA90" s="112"/>
      <c r="DGB90" s="112"/>
      <c r="DGC90" s="112"/>
      <c r="DGD90" s="112"/>
      <c r="DGE90" s="112"/>
      <c r="DGF90" s="112"/>
      <c r="DGG90" s="112"/>
      <c r="DGH90" s="112"/>
      <c r="DGI90" s="112"/>
      <c r="DGJ90" s="112"/>
      <c r="DGK90" s="112"/>
      <c r="DGL90" s="112"/>
      <c r="DGM90" s="112"/>
      <c r="DGN90" s="112"/>
      <c r="DGO90" s="112"/>
      <c r="DGP90" s="112"/>
      <c r="DGQ90" s="112"/>
      <c r="DGR90" s="112"/>
      <c r="DGS90" s="112"/>
      <c r="DGT90" s="112"/>
      <c r="DGU90" s="112"/>
      <c r="DGV90" s="112"/>
      <c r="DGW90" s="112"/>
      <c r="DGX90" s="112"/>
      <c r="DGY90" s="112"/>
      <c r="DGZ90" s="112"/>
      <c r="DHA90" s="112"/>
      <c r="DHB90" s="112"/>
      <c r="DHC90" s="112"/>
      <c r="DHD90" s="112"/>
      <c r="DHE90" s="112"/>
      <c r="DHF90" s="112"/>
      <c r="DHG90" s="112"/>
      <c r="DHH90" s="112"/>
      <c r="DHI90" s="112"/>
      <c r="DHJ90" s="112"/>
      <c r="DHK90" s="112"/>
      <c r="DHL90" s="112"/>
      <c r="DHM90" s="112"/>
      <c r="DHN90" s="112"/>
      <c r="DHO90" s="112"/>
      <c r="DHP90" s="112"/>
      <c r="DHQ90" s="112"/>
      <c r="DHR90" s="112"/>
      <c r="DHS90" s="112"/>
      <c r="DHT90" s="112"/>
      <c r="DHU90" s="112"/>
      <c r="DHV90" s="112"/>
      <c r="DHW90" s="112"/>
      <c r="DHX90" s="112"/>
      <c r="DHY90" s="112"/>
      <c r="DHZ90" s="112"/>
      <c r="DIA90" s="112"/>
      <c r="DIB90" s="112"/>
      <c r="DIC90" s="112"/>
      <c r="DID90" s="112"/>
      <c r="DIE90" s="112"/>
      <c r="DIF90" s="112"/>
      <c r="DIG90" s="112"/>
      <c r="DIH90" s="112"/>
      <c r="DII90" s="112"/>
      <c r="DIJ90" s="112"/>
      <c r="DIK90" s="112"/>
      <c r="DIL90" s="112"/>
      <c r="DIM90" s="112"/>
      <c r="DIN90" s="112"/>
      <c r="DIO90" s="112"/>
      <c r="DIP90" s="112"/>
      <c r="DIQ90" s="112"/>
      <c r="DIR90" s="112"/>
      <c r="DIS90" s="112"/>
      <c r="DIT90" s="112"/>
      <c r="DIU90" s="112"/>
      <c r="DIV90" s="112"/>
      <c r="DIW90" s="112"/>
      <c r="DIX90" s="112"/>
      <c r="DIY90" s="112"/>
      <c r="DIZ90" s="112"/>
      <c r="DJA90" s="112"/>
      <c r="DJB90" s="112"/>
      <c r="DJC90" s="112"/>
      <c r="DJD90" s="112"/>
      <c r="DJE90" s="112"/>
      <c r="DJF90" s="112"/>
      <c r="DJG90" s="112"/>
      <c r="DJH90" s="112"/>
      <c r="DJI90" s="112"/>
      <c r="DJJ90" s="112"/>
      <c r="DJK90" s="112"/>
      <c r="DJL90" s="112"/>
      <c r="DJM90" s="112"/>
      <c r="DJN90" s="112"/>
      <c r="DJO90" s="112"/>
      <c r="DJP90" s="112"/>
      <c r="DJQ90" s="112"/>
      <c r="DJR90" s="112"/>
      <c r="DJS90" s="112"/>
      <c r="DJT90" s="112"/>
      <c r="DJU90" s="112"/>
      <c r="DJV90" s="112"/>
      <c r="DJW90" s="112"/>
      <c r="DJX90" s="112"/>
      <c r="DJY90" s="112"/>
      <c r="DJZ90" s="112"/>
      <c r="DKA90" s="112"/>
      <c r="DKB90" s="112"/>
      <c r="DKC90" s="112"/>
      <c r="DKD90" s="112"/>
      <c r="DKE90" s="112"/>
      <c r="DKF90" s="112"/>
      <c r="DKG90" s="112"/>
      <c r="DKH90" s="112"/>
      <c r="DKI90" s="112"/>
      <c r="DKJ90" s="112"/>
      <c r="DKK90" s="112"/>
      <c r="DKL90" s="112"/>
      <c r="DKM90" s="112"/>
      <c r="DKN90" s="112"/>
      <c r="DKO90" s="112"/>
      <c r="DKP90" s="112"/>
      <c r="DKQ90" s="112"/>
      <c r="DKR90" s="112"/>
      <c r="DKS90" s="112"/>
      <c r="DKT90" s="112"/>
      <c r="DKU90" s="112"/>
      <c r="DKV90" s="112"/>
      <c r="DKW90" s="112"/>
      <c r="DKX90" s="112"/>
      <c r="DKY90" s="112"/>
      <c r="DKZ90" s="112"/>
      <c r="DLA90" s="112"/>
      <c r="DLB90" s="112"/>
      <c r="DLC90" s="112"/>
      <c r="DLD90" s="112"/>
      <c r="DLE90" s="112"/>
      <c r="DLF90" s="112"/>
      <c r="DLG90" s="112"/>
      <c r="DLH90" s="112"/>
      <c r="DLI90" s="112"/>
      <c r="DLJ90" s="112"/>
      <c r="DLK90" s="112"/>
      <c r="DLL90" s="112"/>
      <c r="DLM90" s="112"/>
      <c r="DLN90" s="112"/>
      <c r="DLO90" s="112"/>
      <c r="DLP90" s="112"/>
      <c r="DLQ90" s="112"/>
      <c r="DLR90" s="112"/>
      <c r="DLS90" s="112"/>
      <c r="DLT90" s="112"/>
      <c r="DLU90" s="112"/>
      <c r="DLV90" s="112"/>
      <c r="DLW90" s="112"/>
      <c r="DLX90" s="112"/>
      <c r="DLY90" s="112"/>
      <c r="DLZ90" s="112"/>
      <c r="DMA90" s="112"/>
      <c r="DMB90" s="112"/>
      <c r="DMC90" s="112"/>
      <c r="DMD90" s="112"/>
      <c r="DME90" s="112"/>
      <c r="DMF90" s="112"/>
      <c r="DMG90" s="112"/>
      <c r="DMH90" s="112"/>
      <c r="DMI90" s="112"/>
      <c r="DMJ90" s="112"/>
      <c r="DMK90" s="112"/>
      <c r="DML90" s="112"/>
      <c r="DMM90" s="112"/>
      <c r="DMN90" s="112"/>
      <c r="DMO90" s="112"/>
      <c r="DMP90" s="112"/>
      <c r="DMQ90" s="112"/>
      <c r="DMR90" s="112"/>
      <c r="DMS90" s="112"/>
      <c r="DMT90" s="112"/>
      <c r="DMU90" s="112"/>
      <c r="DMV90" s="112"/>
      <c r="DMW90" s="112"/>
      <c r="DMX90" s="112"/>
      <c r="DMY90" s="112"/>
      <c r="DMZ90" s="112"/>
      <c r="DNA90" s="112"/>
      <c r="DNB90" s="112"/>
      <c r="DNC90" s="112"/>
      <c r="DND90" s="112"/>
      <c r="DNE90" s="112"/>
      <c r="DNF90" s="112"/>
      <c r="DNG90" s="112"/>
      <c r="DNH90" s="112"/>
      <c r="DNI90" s="112"/>
      <c r="DNJ90" s="112"/>
      <c r="DNK90" s="112"/>
      <c r="DNL90" s="112"/>
      <c r="DNM90" s="112"/>
      <c r="DNN90" s="112"/>
      <c r="DNO90" s="112"/>
      <c r="DNP90" s="112"/>
      <c r="DNQ90" s="112"/>
      <c r="DNR90" s="112"/>
      <c r="DNS90" s="112"/>
      <c r="DNT90" s="112"/>
      <c r="DNU90" s="112"/>
      <c r="DNV90" s="112"/>
      <c r="DNW90" s="112"/>
      <c r="DNX90" s="112"/>
      <c r="DNY90" s="112"/>
      <c r="DNZ90" s="112"/>
      <c r="DOA90" s="112"/>
      <c r="DOB90" s="112"/>
      <c r="DOC90" s="112"/>
      <c r="DOD90" s="112"/>
      <c r="DOE90" s="112"/>
      <c r="DOF90" s="112"/>
      <c r="DOG90" s="112"/>
      <c r="DOH90" s="112"/>
      <c r="DOI90" s="112"/>
      <c r="DOJ90" s="112"/>
      <c r="DOK90" s="112"/>
      <c r="DOL90" s="112"/>
      <c r="DOM90" s="112"/>
      <c r="DON90" s="112"/>
      <c r="DOO90" s="112"/>
      <c r="DOP90" s="112"/>
      <c r="DOQ90" s="112"/>
      <c r="DOR90" s="112"/>
      <c r="DOS90" s="112"/>
      <c r="DOT90" s="112"/>
      <c r="DOU90" s="112"/>
      <c r="DOV90" s="112"/>
      <c r="DOW90" s="112"/>
      <c r="DOX90" s="112"/>
      <c r="DOY90" s="112"/>
      <c r="DOZ90" s="112"/>
      <c r="DPA90" s="112"/>
      <c r="DPB90" s="112"/>
      <c r="DPC90" s="112"/>
      <c r="DPD90" s="112"/>
      <c r="DPE90" s="112"/>
      <c r="DPF90" s="112"/>
      <c r="DPG90" s="112"/>
      <c r="DPH90" s="112"/>
      <c r="DPI90" s="112"/>
      <c r="DPJ90" s="112"/>
      <c r="DPK90" s="112"/>
      <c r="DPL90" s="112"/>
      <c r="DPM90" s="112"/>
      <c r="DPN90" s="112"/>
      <c r="DPO90" s="112"/>
      <c r="DPP90" s="112"/>
      <c r="DPQ90" s="112"/>
      <c r="DPR90" s="112"/>
      <c r="DPS90" s="112"/>
      <c r="DPT90" s="112"/>
      <c r="DPU90" s="112"/>
      <c r="DPV90" s="112"/>
      <c r="DPW90" s="112"/>
      <c r="DPX90" s="112"/>
      <c r="DPY90" s="112"/>
      <c r="DPZ90" s="112"/>
      <c r="DQA90" s="112"/>
      <c r="DQB90" s="112"/>
      <c r="DQC90" s="112"/>
      <c r="DQD90" s="112"/>
      <c r="DQE90" s="112"/>
      <c r="DQF90" s="112"/>
      <c r="DQG90" s="112"/>
      <c r="DQH90" s="112"/>
      <c r="DQI90" s="112"/>
      <c r="DQJ90" s="112"/>
      <c r="DQK90" s="112"/>
      <c r="DQL90" s="112"/>
      <c r="DQM90" s="112"/>
      <c r="DQN90" s="112"/>
      <c r="DQO90" s="112"/>
      <c r="DQP90" s="112"/>
      <c r="DQQ90" s="112"/>
      <c r="DQR90" s="112"/>
      <c r="DQS90" s="112"/>
      <c r="DQT90" s="112"/>
      <c r="DQU90" s="112"/>
      <c r="DQV90" s="112"/>
      <c r="DQW90" s="112"/>
      <c r="DQX90" s="112"/>
      <c r="DQY90" s="112"/>
      <c r="DQZ90" s="112"/>
      <c r="DRA90" s="112"/>
      <c r="DRB90" s="112"/>
      <c r="DRC90" s="112"/>
      <c r="DRD90" s="112"/>
      <c r="DRE90" s="112"/>
      <c r="DRF90" s="112"/>
      <c r="DRG90" s="112"/>
      <c r="DRH90" s="112"/>
      <c r="DRI90" s="112"/>
      <c r="DRJ90" s="112"/>
      <c r="DRK90" s="112"/>
      <c r="DRL90" s="112"/>
      <c r="DRM90" s="112"/>
      <c r="DRN90" s="112"/>
      <c r="DRO90" s="112"/>
      <c r="DRP90" s="112"/>
      <c r="DRQ90" s="112"/>
      <c r="DRR90" s="112"/>
      <c r="DRS90" s="112"/>
      <c r="DRT90" s="112"/>
      <c r="DRU90" s="112"/>
      <c r="DRV90" s="112"/>
      <c r="DRW90" s="112"/>
      <c r="DRX90" s="112"/>
      <c r="DRY90" s="112"/>
      <c r="DRZ90" s="112"/>
      <c r="DSA90" s="112"/>
      <c r="DSB90" s="112"/>
      <c r="DSC90" s="112"/>
      <c r="DSD90" s="112"/>
      <c r="DSE90" s="112"/>
      <c r="DSF90" s="112"/>
      <c r="DSG90" s="112"/>
      <c r="DSH90" s="112"/>
      <c r="DSI90" s="112"/>
      <c r="DSJ90" s="112"/>
      <c r="DSK90" s="112"/>
      <c r="DSL90" s="112"/>
      <c r="DSM90" s="112"/>
      <c r="DSN90" s="112"/>
      <c r="DSO90" s="112"/>
      <c r="DSP90" s="112"/>
      <c r="DSQ90" s="112"/>
      <c r="DSR90" s="112"/>
      <c r="DSS90" s="112"/>
      <c r="DST90" s="112"/>
      <c r="DSU90" s="112"/>
      <c r="DSV90" s="112"/>
      <c r="DSW90" s="112"/>
      <c r="DSX90" s="112"/>
      <c r="DSY90" s="112"/>
      <c r="DSZ90" s="112"/>
      <c r="DTA90" s="112"/>
      <c r="DTB90" s="112"/>
      <c r="DTC90" s="112"/>
      <c r="DTD90" s="112"/>
      <c r="DTE90" s="112"/>
      <c r="DTF90" s="112"/>
      <c r="DTG90" s="112"/>
      <c r="DTH90" s="112"/>
      <c r="DTI90" s="112"/>
      <c r="DTJ90" s="112"/>
      <c r="DTK90" s="112"/>
      <c r="DTL90" s="112"/>
      <c r="DTM90" s="112"/>
      <c r="DTN90" s="112"/>
      <c r="DTO90" s="112"/>
      <c r="DTP90" s="112"/>
      <c r="DTQ90" s="112"/>
      <c r="DTR90" s="112"/>
      <c r="DTS90" s="112"/>
      <c r="DTT90" s="112"/>
      <c r="DTU90" s="112"/>
      <c r="DTV90" s="112"/>
      <c r="DTW90" s="112"/>
      <c r="DTX90" s="112"/>
      <c r="DTY90" s="112"/>
      <c r="DTZ90" s="112"/>
      <c r="DUA90" s="112"/>
      <c r="DUB90" s="112"/>
      <c r="DUC90" s="112"/>
      <c r="DUD90" s="112"/>
      <c r="DUE90" s="112"/>
      <c r="DUF90" s="112"/>
      <c r="DUG90" s="112"/>
      <c r="DUH90" s="112"/>
      <c r="DUI90" s="112"/>
      <c r="DUJ90" s="112"/>
      <c r="DUK90" s="112"/>
      <c r="DUL90" s="112"/>
      <c r="DUM90" s="112"/>
      <c r="DUN90" s="112"/>
      <c r="DUO90" s="112"/>
      <c r="DUP90" s="112"/>
      <c r="DUQ90" s="112"/>
      <c r="DUR90" s="112"/>
      <c r="DUS90" s="112"/>
      <c r="DUT90" s="112"/>
      <c r="DUU90" s="112"/>
      <c r="DUV90" s="112"/>
      <c r="DUW90" s="112"/>
      <c r="DUX90" s="112"/>
      <c r="DUY90" s="112"/>
      <c r="DUZ90" s="112"/>
      <c r="DVA90" s="112"/>
      <c r="DVB90" s="112"/>
      <c r="DVC90" s="112"/>
      <c r="DVD90" s="112"/>
      <c r="DVE90" s="112"/>
      <c r="DVF90" s="112"/>
      <c r="DVG90" s="112"/>
      <c r="DVH90" s="112"/>
      <c r="DVI90" s="112"/>
      <c r="DVJ90" s="112"/>
      <c r="DVK90" s="112"/>
      <c r="DVL90" s="112"/>
      <c r="DVM90" s="112"/>
      <c r="DVN90" s="112"/>
      <c r="DVO90" s="112"/>
      <c r="DVP90" s="112"/>
      <c r="DVQ90" s="112"/>
      <c r="DVR90" s="112"/>
      <c r="DVS90" s="112"/>
      <c r="DVT90" s="112"/>
      <c r="DVU90" s="112"/>
      <c r="DVV90" s="112"/>
      <c r="DVW90" s="112"/>
      <c r="DVX90" s="112"/>
      <c r="DVY90" s="112"/>
      <c r="DVZ90" s="112"/>
      <c r="DWA90" s="112"/>
      <c r="DWB90" s="112"/>
      <c r="DWC90" s="112"/>
      <c r="DWD90" s="112"/>
      <c r="DWE90" s="112"/>
      <c r="DWF90" s="112"/>
      <c r="DWG90" s="112"/>
      <c r="DWH90" s="112"/>
      <c r="DWI90" s="112"/>
      <c r="DWJ90" s="112"/>
      <c r="DWK90" s="112"/>
      <c r="DWL90" s="112"/>
      <c r="DWM90" s="112"/>
      <c r="DWN90" s="112"/>
      <c r="DWO90" s="112"/>
      <c r="DWP90" s="112"/>
      <c r="DWQ90" s="112"/>
      <c r="DWR90" s="112"/>
      <c r="DWS90" s="112"/>
      <c r="DWT90" s="112"/>
      <c r="DWU90" s="112"/>
      <c r="DWV90" s="112"/>
      <c r="DWW90" s="112"/>
      <c r="DWX90" s="112"/>
      <c r="DWY90" s="112"/>
      <c r="DWZ90" s="112"/>
      <c r="DXA90" s="112"/>
      <c r="DXB90" s="112"/>
      <c r="DXC90" s="112"/>
      <c r="DXD90" s="112"/>
      <c r="DXE90" s="112"/>
      <c r="DXF90" s="112"/>
      <c r="DXG90" s="112"/>
      <c r="DXH90" s="112"/>
      <c r="DXI90" s="112"/>
      <c r="DXJ90" s="112"/>
      <c r="DXK90" s="112"/>
      <c r="DXL90" s="112"/>
      <c r="DXM90" s="112"/>
      <c r="DXN90" s="112"/>
      <c r="DXO90" s="112"/>
      <c r="DXP90" s="112"/>
      <c r="DXQ90" s="112"/>
      <c r="DXR90" s="112"/>
      <c r="DXS90" s="112"/>
      <c r="DXT90" s="112"/>
      <c r="DXU90" s="112"/>
      <c r="DXV90" s="112"/>
      <c r="DXW90" s="112"/>
      <c r="DXX90" s="112"/>
      <c r="DXY90" s="112"/>
      <c r="DXZ90" s="112"/>
      <c r="DYA90" s="112"/>
      <c r="DYB90" s="112"/>
      <c r="DYC90" s="112"/>
      <c r="DYD90" s="112"/>
      <c r="DYE90" s="112"/>
      <c r="DYF90" s="112"/>
      <c r="DYG90" s="112"/>
      <c r="DYH90" s="112"/>
      <c r="DYI90" s="112"/>
      <c r="DYJ90" s="112"/>
      <c r="DYK90" s="112"/>
      <c r="DYL90" s="112"/>
      <c r="DYM90" s="112"/>
      <c r="DYN90" s="112"/>
      <c r="DYO90" s="112"/>
      <c r="DYP90" s="112"/>
      <c r="DYQ90" s="112"/>
      <c r="DYR90" s="112"/>
      <c r="DYS90" s="112"/>
      <c r="DYT90" s="112"/>
      <c r="DYU90" s="112"/>
      <c r="DYV90" s="112"/>
      <c r="DYW90" s="112"/>
      <c r="DYX90" s="112"/>
      <c r="DYY90" s="112"/>
      <c r="DYZ90" s="112"/>
      <c r="DZA90" s="112"/>
      <c r="DZB90" s="112"/>
      <c r="DZC90" s="112"/>
      <c r="DZD90" s="112"/>
      <c r="DZE90" s="112"/>
      <c r="DZF90" s="112"/>
      <c r="DZG90" s="112"/>
      <c r="DZH90" s="112"/>
      <c r="DZI90" s="112"/>
      <c r="DZJ90" s="112"/>
      <c r="DZK90" s="112"/>
      <c r="DZL90" s="112"/>
      <c r="DZM90" s="112"/>
      <c r="DZN90" s="112"/>
      <c r="DZO90" s="112"/>
      <c r="DZP90" s="112"/>
      <c r="DZQ90" s="112"/>
      <c r="DZR90" s="112"/>
      <c r="DZS90" s="112"/>
      <c r="DZT90" s="112"/>
      <c r="DZU90" s="112"/>
      <c r="DZV90" s="112"/>
      <c r="DZW90" s="112"/>
      <c r="DZX90" s="112"/>
      <c r="DZY90" s="112"/>
      <c r="DZZ90" s="112"/>
      <c r="EAA90" s="112"/>
      <c r="EAB90" s="112"/>
      <c r="EAC90" s="112"/>
      <c r="EAD90" s="112"/>
      <c r="EAE90" s="112"/>
      <c r="EAF90" s="112"/>
      <c r="EAG90" s="112"/>
      <c r="EAH90" s="112"/>
      <c r="EAI90" s="112"/>
      <c r="EAJ90" s="112"/>
      <c r="EAK90" s="112"/>
      <c r="EAL90" s="112"/>
      <c r="EAM90" s="112"/>
      <c r="EAN90" s="112"/>
      <c r="EAO90" s="112"/>
      <c r="EAP90" s="112"/>
      <c r="EAQ90" s="112"/>
      <c r="EAR90" s="112"/>
      <c r="EAS90" s="112"/>
      <c r="EAT90" s="112"/>
      <c r="EAU90" s="112"/>
      <c r="EAV90" s="112"/>
      <c r="EAW90" s="112"/>
      <c r="EAX90" s="112"/>
      <c r="EAY90" s="112"/>
      <c r="EAZ90" s="112"/>
      <c r="EBA90" s="112"/>
      <c r="EBB90" s="112"/>
      <c r="EBC90" s="112"/>
      <c r="EBD90" s="112"/>
      <c r="EBE90" s="112"/>
      <c r="EBF90" s="112"/>
      <c r="EBG90" s="112"/>
      <c r="EBH90" s="112"/>
      <c r="EBI90" s="112"/>
      <c r="EBJ90" s="112"/>
      <c r="EBK90" s="112"/>
      <c r="EBL90" s="112"/>
      <c r="EBM90" s="112"/>
      <c r="EBN90" s="112"/>
      <c r="EBO90" s="112"/>
      <c r="EBP90" s="112"/>
      <c r="EBQ90" s="112"/>
      <c r="EBR90" s="112"/>
      <c r="EBS90" s="112"/>
      <c r="EBT90" s="112"/>
      <c r="EBU90" s="112"/>
      <c r="EBV90" s="112"/>
      <c r="EBW90" s="112"/>
      <c r="EBX90" s="112"/>
      <c r="EBY90" s="112"/>
      <c r="EBZ90" s="112"/>
      <c r="ECA90" s="112"/>
      <c r="ECB90" s="112"/>
      <c r="ECC90" s="112"/>
      <c r="ECD90" s="112"/>
      <c r="ECE90" s="112"/>
      <c r="ECF90" s="112"/>
      <c r="ECG90" s="112"/>
      <c r="ECH90" s="112"/>
      <c r="ECI90" s="112"/>
      <c r="ECJ90" s="112"/>
      <c r="ECK90" s="112"/>
      <c r="ECL90" s="112"/>
      <c r="ECM90" s="112"/>
      <c r="ECN90" s="112"/>
      <c r="ECO90" s="112"/>
      <c r="ECP90" s="112"/>
      <c r="ECQ90" s="112"/>
      <c r="ECR90" s="112"/>
      <c r="ECS90" s="112"/>
      <c r="ECT90" s="112"/>
      <c r="ECU90" s="112"/>
      <c r="ECV90" s="112"/>
      <c r="ECW90" s="112"/>
      <c r="ECX90" s="112"/>
      <c r="ECY90" s="112"/>
      <c r="ECZ90" s="112"/>
      <c r="EDA90" s="112"/>
      <c r="EDB90" s="112"/>
      <c r="EDC90" s="112"/>
      <c r="EDD90" s="112"/>
      <c r="EDE90" s="112"/>
      <c r="EDF90" s="112"/>
      <c r="EDG90" s="112"/>
      <c r="EDH90" s="112"/>
      <c r="EDI90" s="112"/>
      <c r="EDJ90" s="112"/>
      <c r="EDK90" s="112"/>
      <c r="EDL90" s="112"/>
      <c r="EDM90" s="112"/>
      <c r="EDN90" s="112"/>
      <c r="EDO90" s="112"/>
      <c r="EDP90" s="112"/>
      <c r="EDQ90" s="112"/>
      <c r="EDR90" s="112"/>
      <c r="EDS90" s="112"/>
      <c r="EDT90" s="112"/>
      <c r="EDU90" s="112"/>
      <c r="EDV90" s="112"/>
      <c r="EDW90" s="112"/>
      <c r="EDX90" s="112"/>
      <c r="EDY90" s="112"/>
      <c r="EDZ90" s="112"/>
      <c r="EEA90" s="112"/>
      <c r="EEB90" s="112"/>
      <c r="EEC90" s="112"/>
      <c r="EED90" s="112"/>
      <c r="EEE90" s="112"/>
      <c r="EEF90" s="112"/>
      <c r="EEG90" s="112"/>
      <c r="EEH90" s="112"/>
      <c r="EEI90" s="112"/>
      <c r="EEJ90" s="112"/>
      <c r="EEK90" s="112"/>
      <c r="EEL90" s="112"/>
      <c r="EEM90" s="112"/>
      <c r="EEN90" s="112"/>
      <c r="EEO90" s="112"/>
      <c r="EEP90" s="112"/>
      <c r="EEQ90" s="112"/>
      <c r="EER90" s="112"/>
      <c r="EES90" s="112"/>
      <c r="EET90" s="112"/>
      <c r="EEU90" s="112"/>
      <c r="EEV90" s="112"/>
      <c r="EEW90" s="112"/>
      <c r="EEX90" s="112"/>
      <c r="EEY90" s="112"/>
      <c r="EEZ90" s="112"/>
      <c r="EFA90" s="112"/>
      <c r="EFB90" s="112"/>
      <c r="EFC90" s="112"/>
      <c r="EFD90" s="112"/>
      <c r="EFE90" s="112"/>
      <c r="EFF90" s="112"/>
      <c r="EFG90" s="112"/>
      <c r="EFH90" s="112"/>
      <c r="EFI90" s="112"/>
      <c r="EFJ90" s="112"/>
      <c r="EFK90" s="112"/>
      <c r="EFL90" s="112"/>
      <c r="EFM90" s="112"/>
      <c r="EFN90" s="112"/>
      <c r="EFO90" s="112"/>
      <c r="EFP90" s="112"/>
      <c r="EFQ90" s="112"/>
      <c r="EFR90" s="112"/>
      <c r="EFS90" s="112"/>
      <c r="EFT90" s="112"/>
      <c r="EFU90" s="112"/>
      <c r="EFV90" s="112"/>
      <c r="EFW90" s="112"/>
      <c r="EFX90" s="112"/>
      <c r="EFY90" s="112"/>
      <c r="EFZ90" s="112"/>
      <c r="EGA90" s="112"/>
      <c r="EGB90" s="112"/>
      <c r="EGC90" s="112"/>
      <c r="EGD90" s="112"/>
      <c r="EGE90" s="112"/>
      <c r="EGF90" s="112"/>
      <c r="EGG90" s="112"/>
      <c r="EGH90" s="112"/>
      <c r="EGI90" s="112"/>
      <c r="EGJ90" s="112"/>
      <c r="EGK90" s="112"/>
      <c r="EGL90" s="112"/>
      <c r="EGM90" s="112"/>
      <c r="EGN90" s="112"/>
      <c r="EGO90" s="112"/>
      <c r="EGP90" s="112"/>
      <c r="EGQ90" s="112"/>
      <c r="EGR90" s="112"/>
      <c r="EGS90" s="112"/>
      <c r="EGT90" s="112"/>
      <c r="EGU90" s="112"/>
      <c r="EGV90" s="112"/>
      <c r="EGW90" s="112"/>
      <c r="EGX90" s="112"/>
      <c r="EGY90" s="112"/>
      <c r="EGZ90" s="112"/>
      <c r="EHA90" s="112"/>
      <c r="EHB90" s="112"/>
      <c r="EHC90" s="112"/>
      <c r="EHD90" s="112"/>
      <c r="EHE90" s="112"/>
      <c r="EHF90" s="112"/>
      <c r="EHG90" s="112"/>
      <c r="EHH90" s="112"/>
      <c r="EHI90" s="112"/>
      <c r="EHJ90" s="112"/>
      <c r="EHK90" s="112"/>
      <c r="EHL90" s="112"/>
      <c r="EHM90" s="112"/>
      <c r="EHN90" s="112"/>
      <c r="EHO90" s="112"/>
      <c r="EHP90" s="112"/>
      <c r="EHQ90" s="112"/>
      <c r="EHR90" s="112"/>
      <c r="EHS90" s="112"/>
      <c r="EHT90" s="112"/>
      <c r="EHU90" s="112"/>
      <c r="EHV90" s="112"/>
      <c r="EHW90" s="112"/>
      <c r="EHX90" s="112"/>
      <c r="EHY90" s="112"/>
      <c r="EHZ90" s="112"/>
      <c r="EIA90" s="112"/>
      <c r="EIB90" s="112"/>
      <c r="EIC90" s="112"/>
      <c r="EID90" s="112"/>
      <c r="EIE90" s="112"/>
      <c r="EIF90" s="112"/>
      <c r="EIG90" s="112"/>
      <c r="EIH90" s="112"/>
      <c r="EII90" s="112"/>
      <c r="EIJ90" s="112"/>
      <c r="EIK90" s="112"/>
      <c r="EIL90" s="112"/>
      <c r="EIM90" s="112"/>
      <c r="EIN90" s="112"/>
      <c r="EIO90" s="112"/>
      <c r="EIP90" s="112"/>
      <c r="EIQ90" s="112"/>
      <c r="EIR90" s="112"/>
      <c r="EIS90" s="112"/>
      <c r="EIT90" s="112"/>
      <c r="EIU90" s="112"/>
      <c r="EIV90" s="112"/>
      <c r="EIW90" s="112"/>
      <c r="EIX90" s="112"/>
      <c r="EIY90" s="112"/>
      <c r="EIZ90" s="112"/>
      <c r="EJA90" s="112"/>
      <c r="EJB90" s="112"/>
      <c r="EJC90" s="112"/>
      <c r="EJD90" s="112"/>
      <c r="EJE90" s="112"/>
      <c r="EJF90" s="112"/>
      <c r="EJG90" s="112"/>
      <c r="EJH90" s="112"/>
      <c r="EJI90" s="112"/>
      <c r="EJJ90" s="112"/>
      <c r="EJK90" s="112"/>
      <c r="EJL90" s="112"/>
      <c r="EJM90" s="112"/>
      <c r="EJN90" s="112"/>
      <c r="EJO90" s="112"/>
      <c r="EJP90" s="112"/>
      <c r="EJQ90" s="112"/>
      <c r="EJR90" s="112"/>
      <c r="EJS90" s="112"/>
      <c r="EJT90" s="112"/>
      <c r="EJU90" s="112"/>
      <c r="EJV90" s="112"/>
      <c r="EJW90" s="112"/>
      <c r="EJX90" s="112"/>
      <c r="EJY90" s="112"/>
      <c r="EJZ90" s="112"/>
      <c r="EKA90" s="112"/>
      <c r="EKB90" s="112"/>
      <c r="EKC90" s="112"/>
      <c r="EKD90" s="112"/>
      <c r="EKE90" s="112"/>
      <c r="EKF90" s="112"/>
      <c r="EKG90" s="112"/>
      <c r="EKH90" s="112"/>
      <c r="EKI90" s="112"/>
      <c r="EKJ90" s="112"/>
      <c r="EKK90" s="112"/>
      <c r="EKL90" s="112"/>
      <c r="EKM90" s="112"/>
      <c r="EKN90" s="112"/>
      <c r="EKO90" s="112"/>
      <c r="EKP90" s="112"/>
      <c r="EKQ90" s="112"/>
      <c r="EKR90" s="112"/>
      <c r="EKS90" s="112"/>
      <c r="EKT90" s="112"/>
      <c r="EKU90" s="112"/>
      <c r="EKV90" s="112"/>
      <c r="EKW90" s="112"/>
      <c r="EKX90" s="112"/>
      <c r="EKY90" s="112"/>
      <c r="EKZ90" s="112"/>
      <c r="ELA90" s="112"/>
      <c r="ELB90" s="112"/>
      <c r="ELC90" s="112"/>
      <c r="ELD90" s="112"/>
      <c r="ELE90" s="112"/>
      <c r="ELF90" s="112"/>
      <c r="ELG90" s="112"/>
      <c r="ELH90" s="112"/>
      <c r="ELI90" s="112"/>
      <c r="ELJ90" s="112"/>
      <c r="ELK90" s="112"/>
      <c r="ELL90" s="112"/>
      <c r="ELM90" s="112"/>
      <c r="ELN90" s="112"/>
      <c r="ELO90" s="112"/>
      <c r="ELP90" s="112"/>
      <c r="ELQ90" s="112"/>
      <c r="ELR90" s="112"/>
      <c r="ELS90" s="112"/>
      <c r="ELT90" s="112"/>
      <c r="ELU90" s="112"/>
      <c r="ELV90" s="112"/>
      <c r="ELW90" s="112"/>
      <c r="ELX90" s="112"/>
      <c r="ELY90" s="112"/>
      <c r="ELZ90" s="112"/>
      <c r="EMA90" s="112"/>
      <c r="EMB90" s="112"/>
      <c r="EMC90" s="112"/>
      <c r="EMD90" s="112"/>
      <c r="EME90" s="112"/>
      <c r="EMF90" s="112"/>
      <c r="EMG90" s="112"/>
      <c r="EMH90" s="112"/>
      <c r="EMI90" s="112"/>
      <c r="EMJ90" s="112"/>
      <c r="EMK90" s="112"/>
      <c r="EML90" s="112"/>
      <c r="EMM90" s="112"/>
      <c r="EMN90" s="112"/>
      <c r="EMO90" s="112"/>
      <c r="EMP90" s="112"/>
      <c r="EMQ90" s="112"/>
      <c r="EMR90" s="112"/>
      <c r="EMS90" s="112"/>
      <c r="EMT90" s="112"/>
      <c r="EMU90" s="112"/>
      <c r="EMV90" s="112"/>
      <c r="EMW90" s="112"/>
      <c r="EMX90" s="112"/>
      <c r="EMY90" s="112"/>
      <c r="EMZ90" s="112"/>
      <c r="ENA90" s="112"/>
      <c r="ENB90" s="112"/>
      <c r="ENC90" s="112"/>
      <c r="END90" s="112"/>
      <c r="ENE90" s="112"/>
      <c r="ENF90" s="112"/>
      <c r="ENG90" s="112"/>
      <c r="ENH90" s="112"/>
      <c r="ENI90" s="112"/>
      <c r="ENJ90" s="112"/>
      <c r="ENK90" s="112"/>
      <c r="ENL90" s="112"/>
      <c r="ENM90" s="112"/>
      <c r="ENN90" s="112"/>
      <c r="ENO90" s="112"/>
      <c r="ENP90" s="112"/>
      <c r="ENQ90" s="112"/>
      <c r="ENR90" s="112"/>
      <c r="ENS90" s="112"/>
      <c r="ENT90" s="112"/>
      <c r="ENU90" s="112"/>
      <c r="ENV90" s="112"/>
      <c r="ENW90" s="112"/>
      <c r="ENX90" s="112"/>
      <c r="ENY90" s="112"/>
      <c r="ENZ90" s="112"/>
      <c r="EOA90" s="112"/>
      <c r="EOB90" s="112"/>
      <c r="EOC90" s="112"/>
      <c r="EOD90" s="112"/>
      <c r="EOE90" s="112"/>
      <c r="EOF90" s="112"/>
      <c r="EOG90" s="112"/>
      <c r="EOH90" s="112"/>
      <c r="EOI90" s="112"/>
      <c r="EOJ90" s="112"/>
      <c r="EOK90" s="112"/>
      <c r="EOL90" s="112"/>
      <c r="EOM90" s="112"/>
      <c r="EON90" s="112"/>
      <c r="EOO90" s="112"/>
      <c r="EOP90" s="112"/>
      <c r="EOQ90" s="112"/>
      <c r="EOR90" s="112"/>
      <c r="EOS90" s="112"/>
      <c r="EOT90" s="112"/>
      <c r="EOU90" s="112"/>
      <c r="EOV90" s="112"/>
      <c r="EOW90" s="112"/>
      <c r="EOX90" s="112"/>
      <c r="EOY90" s="112"/>
      <c r="EOZ90" s="112"/>
      <c r="EPA90" s="112"/>
      <c r="EPB90" s="112"/>
      <c r="EPC90" s="112"/>
      <c r="EPD90" s="112"/>
      <c r="EPE90" s="112"/>
      <c r="EPF90" s="112"/>
      <c r="EPG90" s="112"/>
      <c r="EPH90" s="112"/>
      <c r="EPI90" s="112"/>
      <c r="EPJ90" s="112"/>
      <c r="EPK90" s="112"/>
      <c r="EPL90" s="112"/>
      <c r="EPM90" s="112"/>
      <c r="EPN90" s="112"/>
      <c r="EPO90" s="112"/>
      <c r="EPP90" s="112"/>
      <c r="EPQ90" s="112"/>
      <c r="EPR90" s="112"/>
      <c r="EPS90" s="112"/>
      <c r="EPT90" s="112"/>
      <c r="EPU90" s="112"/>
      <c r="EPV90" s="112"/>
      <c r="EPW90" s="112"/>
      <c r="EPX90" s="112"/>
      <c r="EPY90" s="112"/>
      <c r="EPZ90" s="112"/>
      <c r="EQA90" s="112"/>
      <c r="EQB90" s="112"/>
      <c r="EQC90" s="112"/>
      <c r="EQD90" s="112"/>
      <c r="EQE90" s="112"/>
      <c r="EQF90" s="112"/>
      <c r="EQG90" s="112"/>
      <c r="EQH90" s="112"/>
      <c r="EQI90" s="112"/>
      <c r="EQJ90" s="112"/>
      <c r="EQK90" s="112"/>
      <c r="EQL90" s="112"/>
      <c r="EQM90" s="112"/>
      <c r="EQN90" s="112"/>
      <c r="EQO90" s="112"/>
      <c r="EQP90" s="112"/>
      <c r="EQQ90" s="112"/>
      <c r="EQR90" s="112"/>
      <c r="EQS90" s="112"/>
      <c r="EQT90" s="112"/>
      <c r="EQU90" s="112"/>
      <c r="EQV90" s="112"/>
      <c r="EQW90" s="112"/>
      <c r="EQX90" s="112"/>
      <c r="EQY90" s="112"/>
      <c r="EQZ90" s="112"/>
      <c r="ERA90" s="112"/>
      <c r="ERB90" s="112"/>
      <c r="ERC90" s="112"/>
      <c r="ERD90" s="112"/>
      <c r="ERE90" s="112"/>
      <c r="ERF90" s="112"/>
      <c r="ERG90" s="112"/>
      <c r="ERH90" s="112"/>
      <c r="ERI90" s="112"/>
      <c r="ERJ90" s="112"/>
      <c r="ERK90" s="112"/>
      <c r="ERL90" s="112"/>
      <c r="ERM90" s="112"/>
      <c r="ERN90" s="112"/>
      <c r="ERO90" s="112"/>
      <c r="ERP90" s="112"/>
      <c r="ERQ90" s="112"/>
      <c r="ERR90" s="112"/>
      <c r="ERS90" s="112"/>
      <c r="ERT90" s="112"/>
      <c r="ERU90" s="112"/>
      <c r="ERV90" s="112"/>
      <c r="ERW90" s="112"/>
      <c r="ERX90" s="112"/>
      <c r="ERY90" s="112"/>
      <c r="ERZ90" s="112"/>
      <c r="ESA90" s="112"/>
      <c r="ESB90" s="112"/>
      <c r="ESC90" s="112"/>
      <c r="ESD90" s="112"/>
      <c r="ESE90" s="112"/>
      <c r="ESF90" s="112"/>
      <c r="ESG90" s="112"/>
      <c r="ESH90" s="112"/>
      <c r="ESI90" s="112"/>
      <c r="ESJ90" s="112"/>
      <c r="ESK90" s="112"/>
      <c r="ESL90" s="112"/>
      <c r="ESM90" s="112"/>
      <c r="ESN90" s="112"/>
      <c r="ESO90" s="112"/>
      <c r="ESP90" s="112"/>
      <c r="ESQ90" s="112"/>
      <c r="ESR90" s="112"/>
      <c r="ESS90" s="112"/>
      <c r="EST90" s="112"/>
      <c r="ESU90" s="112"/>
      <c r="ESV90" s="112"/>
      <c r="ESW90" s="112"/>
      <c r="ESX90" s="112"/>
      <c r="ESY90" s="112"/>
      <c r="ESZ90" s="112"/>
      <c r="ETA90" s="112"/>
      <c r="ETB90" s="112"/>
      <c r="ETC90" s="112"/>
      <c r="ETD90" s="112"/>
      <c r="ETE90" s="112"/>
      <c r="ETF90" s="112"/>
      <c r="ETG90" s="112"/>
      <c r="ETH90" s="112"/>
      <c r="ETI90" s="112"/>
      <c r="ETJ90" s="112"/>
      <c r="ETK90" s="112"/>
      <c r="ETL90" s="112"/>
      <c r="ETM90" s="112"/>
      <c r="ETN90" s="112"/>
      <c r="ETO90" s="112"/>
      <c r="ETP90" s="112"/>
      <c r="ETQ90" s="112"/>
      <c r="ETR90" s="112"/>
      <c r="ETS90" s="112"/>
      <c r="ETT90" s="112"/>
      <c r="ETU90" s="112"/>
      <c r="ETV90" s="112"/>
      <c r="ETW90" s="112"/>
      <c r="ETX90" s="112"/>
      <c r="ETY90" s="112"/>
      <c r="ETZ90" s="112"/>
      <c r="EUA90" s="112"/>
      <c r="EUB90" s="112"/>
      <c r="EUC90" s="112"/>
      <c r="EUD90" s="112"/>
      <c r="EUE90" s="112"/>
      <c r="EUF90" s="112"/>
      <c r="EUG90" s="112"/>
      <c r="EUH90" s="112"/>
      <c r="EUI90" s="112"/>
      <c r="EUJ90" s="112"/>
      <c r="EUK90" s="112"/>
      <c r="EUL90" s="112"/>
      <c r="EUM90" s="112"/>
      <c r="EUN90" s="112"/>
      <c r="EUO90" s="112"/>
      <c r="EUP90" s="112"/>
      <c r="EUQ90" s="112"/>
      <c r="EUR90" s="112"/>
      <c r="EUS90" s="112"/>
      <c r="EUT90" s="112"/>
      <c r="EUU90" s="112"/>
      <c r="EUV90" s="112"/>
      <c r="EUW90" s="112"/>
      <c r="EUX90" s="112"/>
      <c r="EUY90" s="112"/>
      <c r="EUZ90" s="112"/>
      <c r="EVA90" s="112"/>
      <c r="EVB90" s="112"/>
      <c r="EVC90" s="112"/>
      <c r="EVD90" s="112"/>
      <c r="EVE90" s="112"/>
      <c r="EVF90" s="112"/>
      <c r="EVG90" s="112"/>
      <c r="EVH90" s="112"/>
      <c r="EVI90" s="112"/>
      <c r="EVJ90" s="112"/>
      <c r="EVK90" s="112"/>
      <c r="EVL90" s="112"/>
      <c r="EVM90" s="112"/>
      <c r="EVN90" s="112"/>
      <c r="EVO90" s="112"/>
      <c r="EVP90" s="112"/>
      <c r="EVQ90" s="112"/>
      <c r="EVR90" s="112"/>
      <c r="EVS90" s="112"/>
      <c r="EVT90" s="112"/>
      <c r="EVU90" s="112"/>
      <c r="EVV90" s="112"/>
      <c r="EVW90" s="112"/>
      <c r="EVX90" s="112"/>
      <c r="EVY90" s="112"/>
      <c r="EVZ90" s="112"/>
      <c r="EWA90" s="112"/>
      <c r="EWB90" s="112"/>
      <c r="EWC90" s="112"/>
      <c r="EWD90" s="112"/>
      <c r="EWE90" s="112"/>
      <c r="EWF90" s="112"/>
      <c r="EWG90" s="112"/>
      <c r="EWH90" s="112"/>
      <c r="EWI90" s="112"/>
      <c r="EWJ90" s="112"/>
      <c r="EWK90" s="112"/>
      <c r="EWL90" s="112"/>
      <c r="EWM90" s="112"/>
      <c r="EWN90" s="112"/>
      <c r="EWO90" s="112"/>
      <c r="EWP90" s="112"/>
      <c r="EWQ90" s="112"/>
      <c r="EWR90" s="112"/>
      <c r="EWS90" s="112"/>
      <c r="EWT90" s="112"/>
      <c r="EWU90" s="112"/>
      <c r="EWV90" s="112"/>
      <c r="EWW90" s="112"/>
      <c r="EWX90" s="112"/>
      <c r="EWY90" s="112"/>
      <c r="EWZ90" s="112"/>
      <c r="EXA90" s="112"/>
      <c r="EXB90" s="112"/>
      <c r="EXC90" s="112"/>
      <c r="EXD90" s="112"/>
      <c r="EXE90" s="112"/>
      <c r="EXF90" s="112"/>
      <c r="EXG90" s="112"/>
      <c r="EXH90" s="112"/>
      <c r="EXI90" s="112"/>
      <c r="EXJ90" s="112"/>
      <c r="EXK90" s="112"/>
      <c r="EXL90" s="112"/>
      <c r="EXM90" s="112"/>
      <c r="EXN90" s="112"/>
      <c r="EXO90" s="112"/>
      <c r="EXP90" s="112"/>
      <c r="EXQ90" s="112"/>
      <c r="EXR90" s="112"/>
      <c r="EXS90" s="112"/>
      <c r="EXT90" s="112"/>
      <c r="EXU90" s="112"/>
      <c r="EXV90" s="112"/>
      <c r="EXW90" s="112"/>
      <c r="EXX90" s="112"/>
      <c r="EXY90" s="112"/>
      <c r="EXZ90" s="112"/>
      <c r="EYA90" s="112"/>
      <c r="EYB90" s="112"/>
      <c r="EYC90" s="112"/>
      <c r="EYD90" s="112"/>
      <c r="EYE90" s="112"/>
      <c r="EYF90" s="112"/>
      <c r="EYG90" s="112"/>
      <c r="EYH90" s="112"/>
      <c r="EYI90" s="112"/>
      <c r="EYJ90" s="112"/>
      <c r="EYK90" s="112"/>
      <c r="EYL90" s="112"/>
      <c r="EYM90" s="112"/>
      <c r="EYN90" s="112"/>
      <c r="EYO90" s="112"/>
      <c r="EYP90" s="112"/>
      <c r="EYQ90" s="112"/>
      <c r="EYR90" s="112"/>
      <c r="EYS90" s="112"/>
      <c r="EYT90" s="112"/>
      <c r="EYU90" s="112"/>
      <c r="EYV90" s="112"/>
      <c r="EYW90" s="112"/>
      <c r="EYX90" s="112"/>
      <c r="EYY90" s="112"/>
      <c r="EYZ90" s="112"/>
      <c r="EZA90" s="112"/>
      <c r="EZB90" s="112"/>
      <c r="EZC90" s="112"/>
      <c r="EZD90" s="112"/>
      <c r="EZE90" s="112"/>
      <c r="EZF90" s="112"/>
      <c r="EZG90" s="112"/>
      <c r="EZH90" s="112"/>
      <c r="EZI90" s="112"/>
      <c r="EZJ90" s="112"/>
      <c r="EZK90" s="112"/>
      <c r="EZL90" s="112"/>
      <c r="EZM90" s="112"/>
      <c r="EZN90" s="112"/>
      <c r="EZO90" s="112"/>
      <c r="EZP90" s="112"/>
      <c r="EZQ90" s="112"/>
      <c r="EZR90" s="112"/>
      <c r="EZS90" s="112"/>
      <c r="EZT90" s="112"/>
      <c r="EZU90" s="112"/>
      <c r="EZV90" s="112"/>
      <c r="EZW90" s="112"/>
      <c r="EZX90" s="112"/>
      <c r="EZY90" s="112"/>
      <c r="EZZ90" s="112"/>
      <c r="FAA90" s="112"/>
      <c r="FAB90" s="112"/>
      <c r="FAC90" s="112"/>
      <c r="FAD90" s="112"/>
      <c r="FAE90" s="112"/>
      <c r="FAF90" s="112"/>
      <c r="FAG90" s="112"/>
      <c r="FAH90" s="112"/>
      <c r="FAI90" s="112"/>
      <c r="FAJ90" s="112"/>
      <c r="FAK90" s="112"/>
      <c r="FAL90" s="112"/>
      <c r="FAM90" s="112"/>
      <c r="FAN90" s="112"/>
      <c r="FAO90" s="112"/>
      <c r="FAP90" s="112"/>
      <c r="FAQ90" s="112"/>
      <c r="FAR90" s="112"/>
      <c r="FAS90" s="112"/>
      <c r="FAT90" s="112"/>
      <c r="FAU90" s="112"/>
      <c r="FAV90" s="112"/>
      <c r="FAW90" s="112"/>
      <c r="FAX90" s="112"/>
      <c r="FAY90" s="112"/>
      <c r="FAZ90" s="112"/>
      <c r="FBA90" s="112"/>
      <c r="FBB90" s="112"/>
      <c r="FBC90" s="112"/>
      <c r="FBD90" s="112"/>
      <c r="FBE90" s="112"/>
      <c r="FBF90" s="112"/>
      <c r="FBG90" s="112"/>
      <c r="FBH90" s="112"/>
      <c r="FBI90" s="112"/>
      <c r="FBJ90" s="112"/>
      <c r="FBK90" s="112"/>
      <c r="FBL90" s="112"/>
      <c r="FBM90" s="112"/>
      <c r="FBN90" s="112"/>
      <c r="FBO90" s="112"/>
      <c r="FBP90" s="112"/>
      <c r="FBQ90" s="112"/>
      <c r="FBR90" s="112"/>
      <c r="FBS90" s="112"/>
      <c r="FBT90" s="112"/>
      <c r="FBU90" s="112"/>
      <c r="FBV90" s="112"/>
      <c r="FBW90" s="112"/>
      <c r="FBX90" s="112"/>
      <c r="FBY90" s="112"/>
      <c r="FBZ90" s="112"/>
      <c r="FCA90" s="112"/>
      <c r="FCB90" s="112"/>
      <c r="FCC90" s="112"/>
      <c r="FCD90" s="112"/>
      <c r="FCE90" s="112"/>
      <c r="FCF90" s="112"/>
      <c r="FCG90" s="112"/>
      <c r="FCH90" s="112"/>
      <c r="FCI90" s="112"/>
      <c r="FCJ90" s="112"/>
      <c r="FCK90" s="112"/>
      <c r="FCL90" s="112"/>
      <c r="FCM90" s="112"/>
      <c r="FCN90" s="112"/>
      <c r="FCO90" s="112"/>
      <c r="FCP90" s="112"/>
      <c r="FCQ90" s="112"/>
      <c r="FCR90" s="112"/>
      <c r="FCS90" s="112"/>
      <c r="FCT90" s="112"/>
      <c r="FCU90" s="112"/>
      <c r="FCV90" s="112"/>
      <c r="FCW90" s="112"/>
      <c r="FCX90" s="112"/>
      <c r="FCY90" s="112"/>
      <c r="FCZ90" s="112"/>
      <c r="FDA90" s="112"/>
      <c r="FDB90" s="112"/>
      <c r="FDC90" s="112"/>
      <c r="FDD90" s="112"/>
      <c r="FDE90" s="112"/>
      <c r="FDF90" s="112"/>
      <c r="FDG90" s="112"/>
      <c r="FDH90" s="112"/>
      <c r="FDI90" s="112"/>
      <c r="FDJ90" s="112"/>
      <c r="FDK90" s="112"/>
      <c r="FDL90" s="112"/>
      <c r="FDM90" s="112"/>
      <c r="FDN90" s="112"/>
      <c r="FDO90" s="112"/>
      <c r="FDP90" s="112"/>
      <c r="FDQ90" s="112"/>
      <c r="FDR90" s="112"/>
      <c r="FDS90" s="112"/>
      <c r="FDT90" s="112"/>
      <c r="FDU90" s="112"/>
      <c r="FDV90" s="112"/>
      <c r="FDW90" s="112"/>
      <c r="FDX90" s="112"/>
      <c r="FDY90" s="112"/>
      <c r="FDZ90" s="112"/>
      <c r="FEA90" s="112"/>
      <c r="FEB90" s="112"/>
      <c r="FEC90" s="112"/>
      <c r="FED90" s="112"/>
      <c r="FEE90" s="112"/>
      <c r="FEF90" s="112"/>
      <c r="FEG90" s="112"/>
      <c r="FEH90" s="112"/>
      <c r="FEI90" s="112"/>
      <c r="FEJ90" s="112"/>
      <c r="FEK90" s="112"/>
      <c r="FEL90" s="112"/>
      <c r="FEM90" s="112"/>
      <c r="FEN90" s="112"/>
      <c r="FEO90" s="112"/>
      <c r="FEP90" s="112"/>
      <c r="FEQ90" s="112"/>
      <c r="FER90" s="112"/>
      <c r="FES90" s="112"/>
      <c r="FET90" s="112"/>
      <c r="FEU90" s="112"/>
      <c r="FEV90" s="112"/>
      <c r="FEW90" s="112"/>
      <c r="FEX90" s="112"/>
      <c r="FEY90" s="112"/>
      <c r="FEZ90" s="112"/>
      <c r="FFA90" s="112"/>
      <c r="FFB90" s="112"/>
      <c r="FFC90" s="112"/>
      <c r="FFD90" s="112"/>
      <c r="FFE90" s="112"/>
      <c r="FFF90" s="112"/>
      <c r="FFG90" s="112"/>
      <c r="FFH90" s="112"/>
      <c r="FFI90" s="112"/>
      <c r="FFJ90" s="112"/>
      <c r="FFK90" s="112"/>
      <c r="FFL90" s="112"/>
      <c r="FFM90" s="112"/>
      <c r="FFN90" s="112"/>
      <c r="FFO90" s="112"/>
      <c r="FFP90" s="112"/>
      <c r="FFQ90" s="112"/>
      <c r="FFR90" s="112"/>
      <c r="FFS90" s="112"/>
      <c r="FFT90" s="112"/>
      <c r="FFU90" s="112"/>
      <c r="FFV90" s="112"/>
      <c r="FFW90" s="112"/>
      <c r="FFX90" s="112"/>
      <c r="FFY90" s="112"/>
      <c r="FFZ90" s="112"/>
      <c r="FGA90" s="112"/>
      <c r="FGB90" s="112"/>
      <c r="FGC90" s="112"/>
      <c r="FGD90" s="112"/>
      <c r="FGE90" s="112"/>
      <c r="FGF90" s="112"/>
      <c r="FGG90" s="112"/>
      <c r="FGH90" s="112"/>
      <c r="FGI90" s="112"/>
      <c r="FGJ90" s="112"/>
      <c r="FGK90" s="112"/>
      <c r="FGL90" s="112"/>
      <c r="FGM90" s="112"/>
      <c r="FGN90" s="112"/>
      <c r="FGO90" s="112"/>
      <c r="FGP90" s="112"/>
      <c r="FGQ90" s="112"/>
      <c r="FGR90" s="112"/>
      <c r="FGS90" s="112"/>
      <c r="FGT90" s="112"/>
      <c r="FGU90" s="112"/>
      <c r="FGV90" s="112"/>
      <c r="FGW90" s="112"/>
      <c r="FGX90" s="112"/>
      <c r="FGY90" s="112"/>
      <c r="FGZ90" s="112"/>
      <c r="FHA90" s="112"/>
      <c r="FHB90" s="112"/>
      <c r="FHC90" s="112"/>
      <c r="FHD90" s="112"/>
      <c r="FHE90" s="112"/>
      <c r="FHF90" s="112"/>
      <c r="FHG90" s="112"/>
      <c r="FHH90" s="112"/>
      <c r="FHI90" s="112"/>
      <c r="FHJ90" s="112"/>
      <c r="FHK90" s="112"/>
      <c r="FHL90" s="112"/>
      <c r="FHM90" s="112"/>
      <c r="FHN90" s="112"/>
      <c r="FHO90" s="112"/>
      <c r="FHP90" s="112"/>
      <c r="FHQ90" s="112"/>
      <c r="FHR90" s="112"/>
      <c r="FHS90" s="112"/>
      <c r="FHT90" s="112"/>
      <c r="FHU90" s="112"/>
      <c r="FHV90" s="112"/>
      <c r="FHW90" s="112"/>
      <c r="FHX90" s="112"/>
      <c r="FHY90" s="112"/>
      <c r="FHZ90" s="112"/>
      <c r="FIA90" s="112"/>
      <c r="FIB90" s="112"/>
      <c r="FIC90" s="112"/>
      <c r="FID90" s="112"/>
      <c r="FIE90" s="112"/>
      <c r="FIF90" s="112"/>
      <c r="FIG90" s="112"/>
      <c r="FIH90" s="112"/>
      <c r="FII90" s="112"/>
      <c r="FIJ90" s="112"/>
      <c r="FIK90" s="112"/>
      <c r="FIL90" s="112"/>
      <c r="FIM90" s="112"/>
      <c r="FIN90" s="112"/>
      <c r="FIO90" s="112"/>
      <c r="FIP90" s="112"/>
      <c r="FIQ90" s="112"/>
      <c r="FIR90" s="112"/>
      <c r="FIS90" s="112"/>
      <c r="FIT90" s="112"/>
      <c r="FIU90" s="112"/>
      <c r="FIV90" s="112"/>
      <c r="FIW90" s="112"/>
      <c r="FIX90" s="112"/>
      <c r="FIY90" s="112"/>
      <c r="FIZ90" s="112"/>
      <c r="FJA90" s="112"/>
      <c r="FJB90" s="112"/>
      <c r="FJC90" s="112"/>
      <c r="FJD90" s="112"/>
      <c r="FJE90" s="112"/>
      <c r="FJF90" s="112"/>
      <c r="FJG90" s="112"/>
      <c r="FJH90" s="112"/>
      <c r="FJI90" s="112"/>
      <c r="FJJ90" s="112"/>
      <c r="FJK90" s="112"/>
      <c r="FJL90" s="112"/>
      <c r="FJM90" s="112"/>
      <c r="FJN90" s="112"/>
      <c r="FJO90" s="112"/>
      <c r="FJP90" s="112"/>
      <c r="FJQ90" s="112"/>
      <c r="FJR90" s="112"/>
      <c r="FJS90" s="112"/>
      <c r="FJT90" s="112"/>
      <c r="FJU90" s="112"/>
      <c r="FJV90" s="112"/>
      <c r="FJW90" s="112"/>
      <c r="FJX90" s="112"/>
      <c r="FJY90" s="112"/>
      <c r="FJZ90" s="112"/>
      <c r="FKA90" s="112"/>
      <c r="FKB90" s="112"/>
      <c r="FKC90" s="112"/>
      <c r="FKD90" s="112"/>
      <c r="FKE90" s="112"/>
      <c r="FKF90" s="112"/>
      <c r="FKG90" s="112"/>
      <c r="FKH90" s="112"/>
      <c r="FKI90" s="112"/>
      <c r="FKJ90" s="112"/>
      <c r="FKK90" s="112"/>
      <c r="FKL90" s="112"/>
      <c r="FKM90" s="112"/>
      <c r="FKN90" s="112"/>
      <c r="FKO90" s="112"/>
      <c r="FKP90" s="112"/>
      <c r="FKQ90" s="112"/>
      <c r="FKR90" s="112"/>
      <c r="FKS90" s="112"/>
      <c r="FKT90" s="112"/>
      <c r="FKU90" s="112"/>
      <c r="FKV90" s="112"/>
      <c r="FKW90" s="112"/>
      <c r="FKX90" s="112"/>
      <c r="FKY90" s="112"/>
      <c r="FKZ90" s="112"/>
      <c r="FLA90" s="112"/>
      <c r="FLB90" s="112"/>
      <c r="FLC90" s="112"/>
      <c r="FLD90" s="112"/>
      <c r="FLE90" s="112"/>
      <c r="FLF90" s="112"/>
      <c r="FLG90" s="112"/>
      <c r="FLH90" s="112"/>
      <c r="FLI90" s="112"/>
      <c r="FLJ90" s="112"/>
      <c r="FLK90" s="112"/>
      <c r="FLL90" s="112"/>
      <c r="FLM90" s="112"/>
      <c r="FLN90" s="112"/>
      <c r="FLO90" s="112"/>
      <c r="FLP90" s="112"/>
      <c r="FLQ90" s="112"/>
      <c r="FLR90" s="112"/>
      <c r="FLS90" s="112"/>
      <c r="FLT90" s="112"/>
      <c r="FLU90" s="112"/>
      <c r="FLV90" s="112"/>
      <c r="FLW90" s="112"/>
      <c r="FLX90" s="112"/>
      <c r="FLY90" s="112"/>
      <c r="FLZ90" s="112"/>
      <c r="FMA90" s="112"/>
      <c r="FMB90" s="112"/>
      <c r="FMC90" s="112"/>
      <c r="FMD90" s="112"/>
      <c r="FME90" s="112"/>
      <c r="FMF90" s="112"/>
      <c r="FMG90" s="112"/>
      <c r="FMH90" s="112"/>
      <c r="FMI90" s="112"/>
      <c r="FMJ90" s="112"/>
      <c r="FMK90" s="112"/>
      <c r="FML90" s="112"/>
      <c r="FMM90" s="112"/>
      <c r="FMN90" s="112"/>
      <c r="FMO90" s="112"/>
      <c r="FMP90" s="112"/>
      <c r="FMQ90" s="112"/>
      <c r="FMR90" s="112"/>
      <c r="FMS90" s="112"/>
      <c r="FMT90" s="112"/>
      <c r="FMU90" s="112"/>
      <c r="FMV90" s="112"/>
      <c r="FMW90" s="112"/>
      <c r="FMX90" s="112"/>
      <c r="FMY90" s="112"/>
      <c r="FMZ90" s="112"/>
      <c r="FNA90" s="112"/>
      <c r="FNB90" s="112"/>
      <c r="FNC90" s="112"/>
      <c r="FND90" s="112"/>
      <c r="FNE90" s="112"/>
      <c r="FNF90" s="112"/>
      <c r="FNG90" s="112"/>
      <c r="FNH90" s="112"/>
      <c r="FNI90" s="112"/>
      <c r="FNJ90" s="112"/>
      <c r="FNK90" s="112"/>
      <c r="FNL90" s="112"/>
      <c r="FNM90" s="112"/>
      <c r="FNN90" s="112"/>
      <c r="FNO90" s="112"/>
      <c r="FNP90" s="112"/>
      <c r="FNQ90" s="112"/>
      <c r="FNR90" s="112"/>
      <c r="FNS90" s="112"/>
      <c r="FNT90" s="112"/>
      <c r="FNU90" s="112"/>
      <c r="FNV90" s="112"/>
      <c r="FNW90" s="112"/>
      <c r="FNX90" s="112"/>
      <c r="FNY90" s="112"/>
      <c r="FNZ90" s="112"/>
      <c r="FOA90" s="112"/>
      <c r="FOB90" s="112"/>
      <c r="FOC90" s="112"/>
      <c r="FOD90" s="112"/>
      <c r="FOE90" s="112"/>
      <c r="FOF90" s="112"/>
      <c r="FOG90" s="112"/>
      <c r="FOH90" s="112"/>
      <c r="FOI90" s="112"/>
      <c r="FOJ90" s="112"/>
      <c r="FOK90" s="112"/>
      <c r="FOL90" s="112"/>
      <c r="FOM90" s="112"/>
      <c r="FON90" s="112"/>
      <c r="FOO90" s="112"/>
      <c r="FOP90" s="112"/>
      <c r="FOQ90" s="112"/>
      <c r="FOR90" s="112"/>
      <c r="FOS90" s="112"/>
      <c r="FOT90" s="112"/>
      <c r="FOU90" s="112"/>
      <c r="FOV90" s="112"/>
      <c r="FOW90" s="112"/>
      <c r="FOX90" s="112"/>
      <c r="FOY90" s="112"/>
      <c r="FOZ90" s="112"/>
      <c r="FPA90" s="112"/>
      <c r="FPB90" s="112"/>
      <c r="FPC90" s="112"/>
      <c r="FPD90" s="112"/>
      <c r="FPE90" s="112"/>
      <c r="FPF90" s="112"/>
      <c r="FPG90" s="112"/>
      <c r="FPH90" s="112"/>
      <c r="FPI90" s="112"/>
      <c r="FPJ90" s="112"/>
      <c r="FPK90" s="112"/>
      <c r="FPL90" s="112"/>
      <c r="FPM90" s="112"/>
      <c r="FPN90" s="112"/>
      <c r="FPO90" s="112"/>
      <c r="FPP90" s="112"/>
      <c r="FPQ90" s="112"/>
      <c r="FPR90" s="112"/>
      <c r="FPS90" s="112"/>
      <c r="FPT90" s="112"/>
      <c r="FPU90" s="112"/>
      <c r="FPV90" s="112"/>
      <c r="FPW90" s="112"/>
      <c r="FPX90" s="112"/>
      <c r="FPY90" s="112"/>
      <c r="FPZ90" s="112"/>
      <c r="FQA90" s="112"/>
      <c r="FQB90" s="112"/>
      <c r="FQC90" s="112"/>
      <c r="FQD90" s="112"/>
      <c r="FQE90" s="112"/>
      <c r="FQF90" s="112"/>
      <c r="FQG90" s="112"/>
      <c r="FQH90" s="112"/>
      <c r="FQI90" s="112"/>
      <c r="FQJ90" s="112"/>
      <c r="FQK90" s="112"/>
      <c r="FQL90" s="112"/>
      <c r="FQM90" s="112"/>
      <c r="FQN90" s="112"/>
      <c r="FQO90" s="112"/>
      <c r="FQP90" s="112"/>
      <c r="FQQ90" s="112"/>
      <c r="FQR90" s="112"/>
      <c r="FQS90" s="112"/>
      <c r="FQT90" s="112"/>
      <c r="FQU90" s="112"/>
      <c r="FQV90" s="112"/>
      <c r="FQW90" s="112"/>
      <c r="FQX90" s="112"/>
      <c r="FQY90" s="112"/>
      <c r="FQZ90" s="112"/>
      <c r="FRA90" s="112"/>
      <c r="FRB90" s="112"/>
      <c r="FRC90" s="112"/>
      <c r="FRD90" s="112"/>
      <c r="FRE90" s="112"/>
      <c r="FRF90" s="112"/>
      <c r="FRG90" s="112"/>
      <c r="FRH90" s="112"/>
      <c r="FRI90" s="112"/>
      <c r="FRJ90" s="112"/>
      <c r="FRK90" s="112"/>
      <c r="FRL90" s="112"/>
      <c r="FRM90" s="112"/>
      <c r="FRN90" s="112"/>
      <c r="FRO90" s="112"/>
      <c r="FRP90" s="112"/>
      <c r="FRQ90" s="112"/>
      <c r="FRR90" s="112"/>
      <c r="FRS90" s="112"/>
      <c r="FRT90" s="112"/>
      <c r="FRU90" s="112"/>
      <c r="FRV90" s="112"/>
      <c r="FRW90" s="112"/>
      <c r="FRX90" s="112"/>
      <c r="FRY90" s="112"/>
      <c r="FRZ90" s="112"/>
      <c r="FSA90" s="112"/>
      <c r="FSB90" s="112"/>
      <c r="FSC90" s="112"/>
      <c r="FSD90" s="112"/>
      <c r="FSE90" s="112"/>
      <c r="FSF90" s="112"/>
      <c r="FSG90" s="112"/>
      <c r="FSH90" s="112"/>
      <c r="FSI90" s="112"/>
      <c r="FSJ90" s="112"/>
      <c r="FSK90" s="112"/>
      <c r="FSL90" s="112"/>
      <c r="FSM90" s="112"/>
      <c r="FSN90" s="112"/>
      <c r="FSO90" s="112"/>
      <c r="FSP90" s="112"/>
      <c r="FSQ90" s="112"/>
      <c r="FSR90" s="112"/>
      <c r="FSS90" s="112"/>
      <c r="FST90" s="112"/>
      <c r="FSU90" s="112"/>
      <c r="FSV90" s="112"/>
      <c r="FSW90" s="112"/>
      <c r="FSX90" s="112"/>
      <c r="FSY90" s="112"/>
      <c r="FSZ90" s="112"/>
      <c r="FTA90" s="112"/>
      <c r="FTB90" s="112"/>
      <c r="FTC90" s="112"/>
      <c r="FTD90" s="112"/>
      <c r="FTE90" s="112"/>
      <c r="FTF90" s="112"/>
      <c r="FTG90" s="112"/>
      <c r="FTH90" s="112"/>
      <c r="FTI90" s="112"/>
      <c r="FTJ90" s="112"/>
      <c r="FTK90" s="112"/>
      <c r="FTL90" s="112"/>
      <c r="FTM90" s="112"/>
      <c r="FTN90" s="112"/>
      <c r="FTO90" s="112"/>
      <c r="FTP90" s="112"/>
      <c r="FTQ90" s="112"/>
      <c r="FTR90" s="112"/>
      <c r="FTS90" s="112"/>
      <c r="FTT90" s="112"/>
      <c r="FTU90" s="112"/>
      <c r="FTV90" s="112"/>
      <c r="FTW90" s="112"/>
      <c r="FTX90" s="112"/>
      <c r="FTY90" s="112"/>
      <c r="FTZ90" s="112"/>
      <c r="FUA90" s="112"/>
      <c r="FUB90" s="112"/>
      <c r="FUC90" s="112"/>
      <c r="FUD90" s="112"/>
      <c r="FUE90" s="112"/>
      <c r="FUF90" s="112"/>
      <c r="FUG90" s="112"/>
      <c r="FUH90" s="112"/>
      <c r="FUI90" s="112"/>
      <c r="FUJ90" s="112"/>
      <c r="FUK90" s="112"/>
      <c r="FUL90" s="112"/>
      <c r="FUM90" s="112"/>
      <c r="FUN90" s="112"/>
      <c r="FUO90" s="112"/>
      <c r="FUP90" s="112"/>
      <c r="FUQ90" s="112"/>
      <c r="FUR90" s="112"/>
      <c r="FUS90" s="112"/>
      <c r="FUT90" s="112"/>
      <c r="FUU90" s="112"/>
      <c r="FUV90" s="112"/>
      <c r="FUW90" s="112"/>
      <c r="FUX90" s="112"/>
      <c r="FUY90" s="112"/>
      <c r="FUZ90" s="112"/>
      <c r="FVA90" s="112"/>
      <c r="FVB90" s="112"/>
      <c r="FVC90" s="112"/>
      <c r="FVD90" s="112"/>
      <c r="FVE90" s="112"/>
      <c r="FVF90" s="112"/>
      <c r="FVG90" s="112"/>
      <c r="FVH90" s="112"/>
      <c r="FVI90" s="112"/>
      <c r="FVJ90" s="112"/>
      <c r="FVK90" s="112"/>
      <c r="FVL90" s="112"/>
      <c r="FVM90" s="112"/>
      <c r="FVN90" s="112"/>
      <c r="FVO90" s="112"/>
      <c r="FVP90" s="112"/>
      <c r="FVQ90" s="112"/>
      <c r="FVR90" s="112"/>
      <c r="FVS90" s="112"/>
      <c r="FVT90" s="112"/>
      <c r="FVU90" s="112"/>
      <c r="FVV90" s="112"/>
      <c r="FVW90" s="112"/>
      <c r="FVX90" s="112"/>
      <c r="FVY90" s="112"/>
      <c r="FVZ90" s="112"/>
      <c r="FWA90" s="112"/>
      <c r="FWB90" s="112"/>
      <c r="FWC90" s="112"/>
      <c r="FWD90" s="112"/>
      <c r="FWE90" s="112"/>
      <c r="FWF90" s="112"/>
      <c r="FWG90" s="112"/>
      <c r="FWH90" s="112"/>
      <c r="FWI90" s="112"/>
      <c r="FWJ90" s="112"/>
      <c r="FWK90" s="112"/>
      <c r="FWL90" s="112"/>
      <c r="FWM90" s="112"/>
      <c r="FWN90" s="112"/>
      <c r="FWO90" s="112"/>
      <c r="FWP90" s="112"/>
      <c r="FWQ90" s="112"/>
      <c r="FWR90" s="112"/>
      <c r="FWS90" s="112"/>
      <c r="FWT90" s="112"/>
      <c r="FWU90" s="112"/>
      <c r="FWV90" s="112"/>
      <c r="FWW90" s="112"/>
      <c r="FWX90" s="112"/>
      <c r="FWY90" s="112"/>
      <c r="FWZ90" s="112"/>
      <c r="FXA90" s="112"/>
      <c r="FXB90" s="112"/>
      <c r="FXC90" s="112"/>
      <c r="FXD90" s="112"/>
      <c r="FXE90" s="112"/>
      <c r="FXF90" s="112"/>
      <c r="FXG90" s="112"/>
      <c r="FXH90" s="112"/>
      <c r="FXI90" s="112"/>
      <c r="FXJ90" s="112"/>
      <c r="FXK90" s="112"/>
      <c r="FXL90" s="112"/>
      <c r="FXM90" s="112"/>
      <c r="FXN90" s="112"/>
      <c r="FXO90" s="112"/>
      <c r="FXP90" s="112"/>
      <c r="FXQ90" s="112"/>
      <c r="FXR90" s="112"/>
      <c r="FXS90" s="112"/>
      <c r="FXT90" s="112"/>
      <c r="FXU90" s="112"/>
      <c r="FXV90" s="112"/>
      <c r="FXW90" s="112"/>
      <c r="FXX90" s="112"/>
      <c r="FXY90" s="112"/>
      <c r="FXZ90" s="112"/>
      <c r="FYA90" s="112"/>
      <c r="FYB90" s="112"/>
      <c r="FYC90" s="112"/>
      <c r="FYD90" s="112"/>
      <c r="FYE90" s="112"/>
      <c r="FYF90" s="112"/>
      <c r="FYG90" s="112"/>
      <c r="FYH90" s="112"/>
      <c r="FYI90" s="112"/>
      <c r="FYJ90" s="112"/>
      <c r="FYK90" s="112"/>
      <c r="FYL90" s="112"/>
      <c r="FYM90" s="112"/>
      <c r="FYN90" s="112"/>
      <c r="FYO90" s="112"/>
      <c r="FYP90" s="112"/>
      <c r="FYQ90" s="112"/>
      <c r="FYR90" s="112"/>
      <c r="FYS90" s="112"/>
      <c r="FYT90" s="112"/>
      <c r="FYU90" s="112"/>
      <c r="FYV90" s="112"/>
      <c r="FYW90" s="112"/>
      <c r="FYX90" s="112"/>
      <c r="FYY90" s="112"/>
      <c r="FYZ90" s="112"/>
      <c r="FZA90" s="112"/>
      <c r="FZB90" s="112"/>
      <c r="FZC90" s="112"/>
      <c r="FZD90" s="112"/>
      <c r="FZE90" s="112"/>
      <c r="FZF90" s="112"/>
      <c r="FZG90" s="112"/>
      <c r="FZH90" s="112"/>
      <c r="FZI90" s="112"/>
      <c r="FZJ90" s="112"/>
      <c r="FZK90" s="112"/>
      <c r="FZL90" s="112"/>
      <c r="FZM90" s="112"/>
      <c r="FZN90" s="112"/>
      <c r="FZO90" s="112"/>
      <c r="FZP90" s="112"/>
      <c r="FZQ90" s="112"/>
      <c r="FZR90" s="112"/>
      <c r="FZS90" s="112"/>
      <c r="FZT90" s="112"/>
      <c r="FZU90" s="112"/>
      <c r="FZV90" s="112"/>
      <c r="FZW90" s="112"/>
      <c r="FZX90" s="112"/>
      <c r="FZY90" s="112"/>
      <c r="FZZ90" s="112"/>
      <c r="GAA90" s="112"/>
      <c r="GAB90" s="112"/>
      <c r="GAC90" s="112"/>
      <c r="GAD90" s="112"/>
      <c r="GAE90" s="112"/>
      <c r="GAF90" s="112"/>
      <c r="GAG90" s="112"/>
      <c r="GAH90" s="112"/>
      <c r="GAI90" s="112"/>
      <c r="GAJ90" s="112"/>
      <c r="GAK90" s="112"/>
      <c r="GAL90" s="112"/>
      <c r="GAM90" s="112"/>
      <c r="GAN90" s="112"/>
      <c r="GAO90" s="112"/>
      <c r="GAP90" s="112"/>
      <c r="GAQ90" s="112"/>
      <c r="GAR90" s="112"/>
      <c r="GAS90" s="112"/>
      <c r="GAT90" s="112"/>
      <c r="GAU90" s="112"/>
      <c r="GAV90" s="112"/>
      <c r="GAW90" s="112"/>
      <c r="GAX90" s="112"/>
      <c r="GAY90" s="112"/>
      <c r="GAZ90" s="112"/>
      <c r="GBA90" s="112"/>
      <c r="GBB90" s="112"/>
      <c r="GBC90" s="112"/>
      <c r="GBD90" s="112"/>
      <c r="GBE90" s="112"/>
      <c r="GBF90" s="112"/>
      <c r="GBG90" s="112"/>
      <c r="GBH90" s="112"/>
      <c r="GBI90" s="112"/>
      <c r="GBJ90" s="112"/>
      <c r="GBK90" s="112"/>
      <c r="GBL90" s="112"/>
      <c r="GBM90" s="112"/>
      <c r="GBN90" s="112"/>
      <c r="GBO90" s="112"/>
      <c r="GBP90" s="112"/>
      <c r="GBQ90" s="112"/>
      <c r="GBR90" s="112"/>
      <c r="GBS90" s="112"/>
      <c r="GBT90" s="112"/>
      <c r="GBU90" s="112"/>
      <c r="GBV90" s="112"/>
      <c r="GBW90" s="112"/>
      <c r="GBX90" s="112"/>
      <c r="GBY90" s="112"/>
      <c r="GBZ90" s="112"/>
      <c r="GCA90" s="112"/>
      <c r="GCB90" s="112"/>
      <c r="GCC90" s="112"/>
      <c r="GCD90" s="112"/>
      <c r="GCE90" s="112"/>
      <c r="GCF90" s="112"/>
      <c r="GCG90" s="112"/>
      <c r="GCH90" s="112"/>
      <c r="GCI90" s="112"/>
      <c r="GCJ90" s="112"/>
      <c r="GCK90" s="112"/>
      <c r="GCL90" s="112"/>
      <c r="GCM90" s="112"/>
      <c r="GCN90" s="112"/>
      <c r="GCO90" s="112"/>
      <c r="GCP90" s="112"/>
      <c r="GCQ90" s="112"/>
      <c r="GCR90" s="112"/>
      <c r="GCS90" s="112"/>
      <c r="GCT90" s="112"/>
      <c r="GCU90" s="112"/>
      <c r="GCV90" s="112"/>
      <c r="GCW90" s="112"/>
      <c r="GCX90" s="112"/>
      <c r="GCY90" s="112"/>
      <c r="GCZ90" s="112"/>
      <c r="GDA90" s="112"/>
      <c r="GDB90" s="112"/>
      <c r="GDC90" s="112"/>
      <c r="GDD90" s="112"/>
      <c r="GDE90" s="112"/>
      <c r="GDF90" s="112"/>
      <c r="GDG90" s="112"/>
      <c r="GDH90" s="112"/>
      <c r="GDI90" s="112"/>
      <c r="GDJ90" s="112"/>
      <c r="GDK90" s="112"/>
      <c r="GDL90" s="112"/>
      <c r="GDM90" s="112"/>
      <c r="GDN90" s="112"/>
      <c r="GDO90" s="112"/>
      <c r="GDP90" s="112"/>
      <c r="GDQ90" s="112"/>
      <c r="GDR90" s="112"/>
      <c r="GDS90" s="112"/>
      <c r="GDT90" s="112"/>
      <c r="GDU90" s="112"/>
      <c r="GDV90" s="112"/>
      <c r="GDW90" s="112"/>
      <c r="GDX90" s="112"/>
      <c r="GDY90" s="112"/>
      <c r="GDZ90" s="112"/>
      <c r="GEA90" s="112"/>
      <c r="GEB90" s="112"/>
      <c r="GEC90" s="112"/>
      <c r="GED90" s="112"/>
      <c r="GEE90" s="112"/>
      <c r="GEF90" s="112"/>
      <c r="GEG90" s="112"/>
      <c r="GEH90" s="112"/>
      <c r="GEI90" s="112"/>
      <c r="GEJ90" s="112"/>
      <c r="GEK90" s="112"/>
      <c r="GEL90" s="112"/>
      <c r="GEM90" s="112"/>
      <c r="GEN90" s="112"/>
      <c r="GEO90" s="112"/>
      <c r="GEP90" s="112"/>
      <c r="GEQ90" s="112"/>
      <c r="GER90" s="112"/>
      <c r="GES90" s="112"/>
      <c r="GET90" s="112"/>
      <c r="GEU90" s="112"/>
      <c r="GEV90" s="112"/>
      <c r="GEW90" s="112"/>
      <c r="GEX90" s="112"/>
      <c r="GEY90" s="112"/>
      <c r="GEZ90" s="112"/>
      <c r="GFA90" s="112"/>
      <c r="GFB90" s="112"/>
      <c r="GFC90" s="112"/>
      <c r="GFD90" s="112"/>
      <c r="GFE90" s="112"/>
      <c r="GFF90" s="112"/>
      <c r="GFG90" s="112"/>
      <c r="GFH90" s="112"/>
      <c r="GFI90" s="112"/>
      <c r="GFJ90" s="112"/>
      <c r="GFK90" s="112"/>
      <c r="GFL90" s="112"/>
      <c r="GFM90" s="112"/>
      <c r="GFN90" s="112"/>
      <c r="GFO90" s="112"/>
      <c r="GFP90" s="112"/>
      <c r="GFQ90" s="112"/>
      <c r="GFR90" s="112"/>
      <c r="GFS90" s="112"/>
      <c r="GFT90" s="112"/>
      <c r="GFU90" s="112"/>
      <c r="GFV90" s="112"/>
      <c r="GFW90" s="112"/>
      <c r="GFX90" s="112"/>
      <c r="GFY90" s="112"/>
      <c r="GFZ90" s="112"/>
      <c r="GGA90" s="112"/>
      <c r="GGB90" s="112"/>
      <c r="GGC90" s="112"/>
      <c r="GGD90" s="112"/>
      <c r="GGE90" s="112"/>
      <c r="GGF90" s="112"/>
      <c r="GGG90" s="112"/>
      <c r="GGH90" s="112"/>
      <c r="GGI90" s="112"/>
      <c r="GGJ90" s="112"/>
      <c r="GGK90" s="112"/>
      <c r="GGL90" s="112"/>
      <c r="GGM90" s="112"/>
      <c r="GGN90" s="112"/>
      <c r="GGO90" s="112"/>
      <c r="GGP90" s="112"/>
      <c r="GGQ90" s="112"/>
      <c r="GGR90" s="112"/>
      <c r="GGS90" s="112"/>
      <c r="GGT90" s="112"/>
      <c r="GGU90" s="112"/>
      <c r="GGV90" s="112"/>
      <c r="GGW90" s="112"/>
      <c r="GGX90" s="112"/>
      <c r="GGY90" s="112"/>
      <c r="GGZ90" s="112"/>
      <c r="GHA90" s="112"/>
      <c r="GHB90" s="112"/>
      <c r="GHC90" s="112"/>
      <c r="GHD90" s="112"/>
      <c r="GHE90" s="112"/>
      <c r="GHF90" s="112"/>
      <c r="GHG90" s="112"/>
      <c r="GHH90" s="112"/>
      <c r="GHI90" s="112"/>
      <c r="GHJ90" s="112"/>
      <c r="GHK90" s="112"/>
      <c r="GHL90" s="112"/>
      <c r="GHM90" s="112"/>
      <c r="GHN90" s="112"/>
      <c r="GHO90" s="112"/>
      <c r="GHP90" s="112"/>
      <c r="GHQ90" s="112"/>
      <c r="GHR90" s="112"/>
      <c r="GHS90" s="112"/>
      <c r="GHT90" s="112"/>
      <c r="GHU90" s="112"/>
      <c r="GHV90" s="112"/>
      <c r="GHW90" s="112"/>
      <c r="GHX90" s="112"/>
      <c r="GHY90" s="112"/>
      <c r="GHZ90" s="112"/>
      <c r="GIA90" s="112"/>
      <c r="GIB90" s="112"/>
      <c r="GIC90" s="112"/>
      <c r="GID90" s="112"/>
      <c r="GIE90" s="112"/>
      <c r="GIF90" s="112"/>
      <c r="GIG90" s="112"/>
      <c r="GIH90" s="112"/>
      <c r="GII90" s="112"/>
      <c r="GIJ90" s="112"/>
      <c r="GIK90" s="112"/>
      <c r="GIL90" s="112"/>
      <c r="GIM90" s="112"/>
      <c r="GIN90" s="112"/>
      <c r="GIO90" s="112"/>
      <c r="GIP90" s="112"/>
      <c r="GIQ90" s="112"/>
      <c r="GIR90" s="112"/>
      <c r="GIS90" s="112"/>
      <c r="GIT90" s="112"/>
      <c r="GIU90" s="112"/>
      <c r="GIV90" s="112"/>
      <c r="GIW90" s="112"/>
      <c r="GIX90" s="112"/>
      <c r="GIY90" s="112"/>
      <c r="GIZ90" s="112"/>
      <c r="GJA90" s="112"/>
      <c r="GJB90" s="112"/>
      <c r="GJC90" s="112"/>
      <c r="GJD90" s="112"/>
      <c r="GJE90" s="112"/>
      <c r="GJF90" s="112"/>
      <c r="GJG90" s="112"/>
      <c r="GJH90" s="112"/>
      <c r="GJI90" s="112"/>
      <c r="GJJ90" s="112"/>
      <c r="GJK90" s="112"/>
      <c r="GJL90" s="112"/>
      <c r="GJM90" s="112"/>
      <c r="GJN90" s="112"/>
      <c r="GJO90" s="112"/>
      <c r="GJP90" s="112"/>
      <c r="GJQ90" s="112"/>
      <c r="GJR90" s="112"/>
      <c r="GJS90" s="112"/>
      <c r="GJT90" s="112"/>
      <c r="GJU90" s="112"/>
      <c r="GJV90" s="112"/>
      <c r="GJW90" s="112"/>
      <c r="GJX90" s="112"/>
      <c r="GJY90" s="112"/>
      <c r="GJZ90" s="112"/>
      <c r="GKA90" s="112"/>
      <c r="GKB90" s="112"/>
      <c r="GKC90" s="112"/>
      <c r="GKD90" s="112"/>
      <c r="GKE90" s="112"/>
      <c r="GKF90" s="112"/>
      <c r="GKG90" s="112"/>
      <c r="GKH90" s="112"/>
      <c r="GKI90" s="112"/>
      <c r="GKJ90" s="112"/>
      <c r="GKK90" s="112"/>
      <c r="GKL90" s="112"/>
      <c r="GKM90" s="112"/>
      <c r="GKN90" s="112"/>
      <c r="GKO90" s="112"/>
      <c r="GKP90" s="112"/>
      <c r="GKQ90" s="112"/>
      <c r="GKR90" s="112"/>
      <c r="GKS90" s="112"/>
      <c r="GKT90" s="112"/>
      <c r="GKU90" s="112"/>
      <c r="GKV90" s="112"/>
      <c r="GKW90" s="112"/>
      <c r="GKX90" s="112"/>
      <c r="GKY90" s="112"/>
      <c r="GKZ90" s="112"/>
      <c r="GLA90" s="112"/>
      <c r="GLB90" s="112"/>
      <c r="GLC90" s="112"/>
      <c r="GLD90" s="112"/>
      <c r="GLE90" s="112"/>
      <c r="GLF90" s="112"/>
      <c r="GLG90" s="112"/>
      <c r="GLH90" s="112"/>
      <c r="GLI90" s="112"/>
      <c r="GLJ90" s="112"/>
      <c r="GLK90" s="112"/>
      <c r="GLL90" s="112"/>
      <c r="GLM90" s="112"/>
      <c r="GLN90" s="112"/>
      <c r="GLO90" s="112"/>
      <c r="GLP90" s="112"/>
      <c r="GLQ90" s="112"/>
      <c r="GLR90" s="112"/>
      <c r="GLS90" s="112"/>
      <c r="GLT90" s="112"/>
      <c r="GLU90" s="112"/>
      <c r="GLV90" s="112"/>
      <c r="GLW90" s="112"/>
      <c r="GLX90" s="112"/>
      <c r="GLY90" s="112"/>
      <c r="GLZ90" s="112"/>
      <c r="GMA90" s="112"/>
      <c r="GMB90" s="112"/>
      <c r="GMC90" s="112"/>
      <c r="GMD90" s="112"/>
      <c r="GME90" s="112"/>
      <c r="GMF90" s="112"/>
      <c r="GMG90" s="112"/>
      <c r="GMH90" s="112"/>
      <c r="GMI90" s="112"/>
      <c r="GMJ90" s="112"/>
      <c r="GMK90" s="112"/>
      <c r="GML90" s="112"/>
      <c r="GMM90" s="112"/>
      <c r="GMN90" s="112"/>
      <c r="GMO90" s="112"/>
      <c r="GMP90" s="112"/>
      <c r="GMQ90" s="112"/>
      <c r="GMR90" s="112"/>
      <c r="GMS90" s="112"/>
      <c r="GMT90" s="112"/>
      <c r="GMU90" s="112"/>
      <c r="GMV90" s="112"/>
      <c r="GMW90" s="112"/>
      <c r="GMX90" s="112"/>
      <c r="GMY90" s="112"/>
      <c r="GMZ90" s="112"/>
      <c r="GNA90" s="112"/>
      <c r="GNB90" s="112"/>
      <c r="GNC90" s="112"/>
      <c r="GND90" s="112"/>
      <c r="GNE90" s="112"/>
      <c r="GNF90" s="112"/>
      <c r="GNG90" s="112"/>
      <c r="GNH90" s="112"/>
      <c r="GNI90" s="112"/>
      <c r="GNJ90" s="112"/>
      <c r="GNK90" s="112"/>
      <c r="GNL90" s="112"/>
      <c r="GNM90" s="112"/>
      <c r="GNN90" s="112"/>
      <c r="GNO90" s="112"/>
      <c r="GNP90" s="112"/>
      <c r="GNQ90" s="112"/>
      <c r="GNR90" s="112"/>
      <c r="GNS90" s="112"/>
      <c r="GNT90" s="112"/>
      <c r="GNU90" s="112"/>
      <c r="GNV90" s="112"/>
      <c r="GNW90" s="112"/>
      <c r="GNX90" s="112"/>
      <c r="GNY90" s="112"/>
      <c r="GNZ90" s="112"/>
      <c r="GOA90" s="112"/>
      <c r="GOB90" s="112"/>
      <c r="GOC90" s="112"/>
      <c r="GOD90" s="112"/>
      <c r="GOE90" s="112"/>
      <c r="GOF90" s="112"/>
      <c r="GOG90" s="112"/>
      <c r="GOH90" s="112"/>
      <c r="GOI90" s="112"/>
      <c r="GOJ90" s="112"/>
      <c r="GOK90" s="112"/>
      <c r="GOL90" s="112"/>
      <c r="GOM90" s="112"/>
      <c r="GON90" s="112"/>
      <c r="GOO90" s="112"/>
      <c r="GOP90" s="112"/>
      <c r="GOQ90" s="112"/>
      <c r="GOR90" s="112"/>
      <c r="GOS90" s="112"/>
      <c r="GOT90" s="112"/>
      <c r="GOU90" s="112"/>
      <c r="GOV90" s="112"/>
      <c r="GOW90" s="112"/>
      <c r="GOX90" s="112"/>
      <c r="GOY90" s="112"/>
      <c r="GOZ90" s="112"/>
      <c r="GPA90" s="112"/>
      <c r="GPB90" s="112"/>
      <c r="GPC90" s="112"/>
      <c r="GPD90" s="112"/>
      <c r="GPE90" s="112"/>
      <c r="GPF90" s="112"/>
      <c r="GPG90" s="112"/>
      <c r="GPH90" s="112"/>
      <c r="GPI90" s="112"/>
      <c r="GPJ90" s="112"/>
      <c r="GPK90" s="112"/>
      <c r="GPL90" s="112"/>
      <c r="GPM90" s="112"/>
      <c r="GPN90" s="112"/>
      <c r="GPO90" s="112"/>
      <c r="GPP90" s="112"/>
      <c r="GPQ90" s="112"/>
      <c r="GPR90" s="112"/>
      <c r="GPS90" s="112"/>
      <c r="GPT90" s="112"/>
      <c r="GPU90" s="112"/>
      <c r="GPV90" s="112"/>
      <c r="GPW90" s="112"/>
      <c r="GPX90" s="112"/>
      <c r="GPY90" s="112"/>
      <c r="GPZ90" s="112"/>
      <c r="GQA90" s="112"/>
      <c r="GQB90" s="112"/>
      <c r="GQC90" s="112"/>
      <c r="GQD90" s="112"/>
      <c r="GQE90" s="112"/>
      <c r="GQF90" s="112"/>
      <c r="GQG90" s="112"/>
      <c r="GQH90" s="112"/>
      <c r="GQI90" s="112"/>
      <c r="GQJ90" s="112"/>
      <c r="GQK90" s="112"/>
      <c r="GQL90" s="112"/>
      <c r="GQM90" s="112"/>
      <c r="GQN90" s="112"/>
      <c r="GQO90" s="112"/>
      <c r="GQP90" s="112"/>
      <c r="GQQ90" s="112"/>
      <c r="GQR90" s="112"/>
      <c r="GQS90" s="112"/>
      <c r="GQT90" s="112"/>
      <c r="GQU90" s="112"/>
      <c r="GQV90" s="112"/>
      <c r="GQW90" s="112"/>
      <c r="GQX90" s="112"/>
      <c r="GQY90" s="112"/>
      <c r="GQZ90" s="112"/>
      <c r="GRA90" s="112"/>
      <c r="GRB90" s="112"/>
      <c r="GRC90" s="112"/>
      <c r="GRD90" s="112"/>
      <c r="GRE90" s="112"/>
      <c r="GRF90" s="112"/>
      <c r="GRG90" s="112"/>
      <c r="GRH90" s="112"/>
      <c r="GRI90" s="112"/>
      <c r="GRJ90" s="112"/>
      <c r="GRK90" s="112"/>
      <c r="GRL90" s="112"/>
      <c r="GRM90" s="112"/>
      <c r="GRN90" s="112"/>
      <c r="GRO90" s="112"/>
      <c r="GRP90" s="112"/>
      <c r="GRQ90" s="112"/>
      <c r="GRR90" s="112"/>
      <c r="GRS90" s="112"/>
      <c r="GRT90" s="112"/>
      <c r="GRU90" s="112"/>
      <c r="GRV90" s="112"/>
      <c r="GRW90" s="112"/>
      <c r="GRX90" s="112"/>
      <c r="GRY90" s="112"/>
      <c r="GRZ90" s="112"/>
      <c r="GSA90" s="112"/>
      <c r="GSB90" s="112"/>
      <c r="GSC90" s="112"/>
      <c r="GSD90" s="112"/>
      <c r="GSE90" s="112"/>
      <c r="GSF90" s="112"/>
      <c r="GSG90" s="112"/>
      <c r="GSH90" s="112"/>
      <c r="GSI90" s="112"/>
      <c r="GSJ90" s="112"/>
      <c r="GSK90" s="112"/>
      <c r="GSL90" s="112"/>
      <c r="GSM90" s="112"/>
      <c r="GSN90" s="112"/>
      <c r="GSO90" s="112"/>
      <c r="GSP90" s="112"/>
      <c r="GSQ90" s="112"/>
      <c r="GSR90" s="112"/>
      <c r="GSS90" s="112"/>
      <c r="GST90" s="112"/>
      <c r="GSU90" s="112"/>
      <c r="GSV90" s="112"/>
      <c r="GSW90" s="112"/>
      <c r="GSX90" s="112"/>
      <c r="GSY90" s="112"/>
      <c r="GSZ90" s="112"/>
      <c r="GTA90" s="112"/>
      <c r="GTB90" s="112"/>
      <c r="GTC90" s="112"/>
      <c r="GTD90" s="112"/>
      <c r="GTE90" s="112"/>
      <c r="GTF90" s="112"/>
      <c r="GTG90" s="112"/>
      <c r="GTH90" s="112"/>
      <c r="GTI90" s="112"/>
      <c r="GTJ90" s="112"/>
      <c r="GTK90" s="112"/>
      <c r="GTL90" s="112"/>
      <c r="GTM90" s="112"/>
      <c r="GTN90" s="112"/>
      <c r="GTO90" s="112"/>
      <c r="GTP90" s="112"/>
      <c r="GTQ90" s="112"/>
      <c r="GTR90" s="112"/>
      <c r="GTS90" s="112"/>
      <c r="GTT90" s="112"/>
      <c r="GTU90" s="112"/>
      <c r="GTV90" s="112"/>
      <c r="GTW90" s="112"/>
      <c r="GTX90" s="112"/>
      <c r="GTY90" s="112"/>
      <c r="GTZ90" s="112"/>
      <c r="GUA90" s="112"/>
      <c r="GUB90" s="112"/>
      <c r="GUC90" s="112"/>
      <c r="GUD90" s="112"/>
      <c r="GUE90" s="112"/>
      <c r="GUF90" s="112"/>
      <c r="GUG90" s="112"/>
      <c r="GUH90" s="112"/>
      <c r="GUI90" s="112"/>
      <c r="GUJ90" s="112"/>
      <c r="GUK90" s="112"/>
      <c r="GUL90" s="112"/>
      <c r="GUM90" s="112"/>
      <c r="GUN90" s="112"/>
      <c r="GUO90" s="112"/>
      <c r="GUP90" s="112"/>
      <c r="GUQ90" s="112"/>
      <c r="GUR90" s="112"/>
      <c r="GUS90" s="112"/>
      <c r="GUT90" s="112"/>
      <c r="GUU90" s="112"/>
      <c r="GUV90" s="112"/>
      <c r="GUW90" s="112"/>
      <c r="GUX90" s="112"/>
      <c r="GUY90" s="112"/>
      <c r="GUZ90" s="112"/>
      <c r="GVA90" s="112"/>
      <c r="GVB90" s="112"/>
      <c r="GVC90" s="112"/>
      <c r="GVD90" s="112"/>
      <c r="GVE90" s="112"/>
      <c r="GVF90" s="112"/>
      <c r="GVG90" s="112"/>
      <c r="GVH90" s="112"/>
      <c r="GVI90" s="112"/>
      <c r="GVJ90" s="112"/>
      <c r="GVK90" s="112"/>
      <c r="GVL90" s="112"/>
      <c r="GVM90" s="112"/>
      <c r="GVN90" s="112"/>
      <c r="GVO90" s="112"/>
      <c r="GVP90" s="112"/>
      <c r="GVQ90" s="112"/>
      <c r="GVR90" s="112"/>
      <c r="GVS90" s="112"/>
      <c r="GVT90" s="112"/>
      <c r="GVU90" s="112"/>
      <c r="GVV90" s="112"/>
      <c r="GVW90" s="112"/>
      <c r="GVX90" s="112"/>
      <c r="GVY90" s="112"/>
      <c r="GVZ90" s="112"/>
      <c r="GWA90" s="112"/>
      <c r="GWB90" s="112"/>
      <c r="GWC90" s="112"/>
      <c r="GWD90" s="112"/>
      <c r="GWE90" s="112"/>
      <c r="GWF90" s="112"/>
      <c r="GWG90" s="112"/>
      <c r="GWH90" s="112"/>
      <c r="GWI90" s="112"/>
      <c r="GWJ90" s="112"/>
      <c r="GWK90" s="112"/>
      <c r="GWL90" s="112"/>
      <c r="GWM90" s="112"/>
      <c r="GWN90" s="112"/>
      <c r="GWO90" s="112"/>
      <c r="GWP90" s="112"/>
      <c r="GWQ90" s="112"/>
      <c r="GWR90" s="112"/>
      <c r="GWS90" s="112"/>
      <c r="GWT90" s="112"/>
      <c r="GWU90" s="112"/>
      <c r="GWV90" s="112"/>
      <c r="GWW90" s="112"/>
      <c r="GWX90" s="112"/>
      <c r="GWY90" s="112"/>
      <c r="GWZ90" s="112"/>
      <c r="GXA90" s="112"/>
      <c r="GXB90" s="112"/>
      <c r="GXC90" s="112"/>
      <c r="GXD90" s="112"/>
      <c r="GXE90" s="112"/>
      <c r="GXF90" s="112"/>
      <c r="GXG90" s="112"/>
      <c r="GXH90" s="112"/>
      <c r="GXI90" s="112"/>
      <c r="GXJ90" s="112"/>
      <c r="GXK90" s="112"/>
      <c r="GXL90" s="112"/>
      <c r="GXM90" s="112"/>
      <c r="GXN90" s="112"/>
      <c r="GXO90" s="112"/>
      <c r="GXP90" s="112"/>
      <c r="GXQ90" s="112"/>
      <c r="GXR90" s="112"/>
      <c r="GXS90" s="112"/>
      <c r="GXT90" s="112"/>
      <c r="GXU90" s="112"/>
      <c r="GXV90" s="112"/>
      <c r="GXW90" s="112"/>
      <c r="GXX90" s="112"/>
      <c r="GXY90" s="112"/>
      <c r="GXZ90" s="112"/>
      <c r="GYA90" s="112"/>
      <c r="GYB90" s="112"/>
      <c r="GYC90" s="112"/>
      <c r="GYD90" s="112"/>
      <c r="GYE90" s="112"/>
      <c r="GYF90" s="112"/>
      <c r="GYG90" s="112"/>
      <c r="GYH90" s="112"/>
      <c r="GYI90" s="112"/>
      <c r="GYJ90" s="112"/>
      <c r="GYK90" s="112"/>
      <c r="GYL90" s="112"/>
      <c r="GYM90" s="112"/>
      <c r="GYN90" s="112"/>
      <c r="GYO90" s="112"/>
      <c r="GYP90" s="112"/>
      <c r="GYQ90" s="112"/>
      <c r="GYR90" s="112"/>
      <c r="GYS90" s="112"/>
      <c r="GYT90" s="112"/>
      <c r="GYU90" s="112"/>
      <c r="GYV90" s="112"/>
      <c r="GYW90" s="112"/>
      <c r="GYX90" s="112"/>
      <c r="GYY90" s="112"/>
      <c r="GYZ90" s="112"/>
      <c r="GZA90" s="112"/>
      <c r="GZB90" s="112"/>
      <c r="GZC90" s="112"/>
      <c r="GZD90" s="112"/>
      <c r="GZE90" s="112"/>
      <c r="GZF90" s="112"/>
      <c r="GZG90" s="112"/>
      <c r="GZH90" s="112"/>
      <c r="GZI90" s="112"/>
      <c r="GZJ90" s="112"/>
      <c r="GZK90" s="112"/>
      <c r="GZL90" s="112"/>
      <c r="GZM90" s="112"/>
      <c r="GZN90" s="112"/>
      <c r="GZO90" s="112"/>
      <c r="GZP90" s="112"/>
      <c r="GZQ90" s="112"/>
      <c r="GZR90" s="112"/>
      <c r="GZS90" s="112"/>
      <c r="GZT90" s="112"/>
      <c r="GZU90" s="112"/>
      <c r="GZV90" s="112"/>
      <c r="GZW90" s="112"/>
      <c r="GZX90" s="112"/>
      <c r="GZY90" s="112"/>
      <c r="GZZ90" s="112"/>
      <c r="HAA90" s="112"/>
      <c r="HAB90" s="112"/>
      <c r="HAC90" s="112"/>
      <c r="HAD90" s="112"/>
      <c r="HAE90" s="112"/>
      <c r="HAF90" s="112"/>
      <c r="HAG90" s="112"/>
      <c r="HAH90" s="112"/>
      <c r="HAI90" s="112"/>
      <c r="HAJ90" s="112"/>
      <c r="HAK90" s="112"/>
      <c r="HAL90" s="112"/>
      <c r="HAM90" s="112"/>
      <c r="HAN90" s="112"/>
      <c r="HAO90" s="112"/>
      <c r="HAP90" s="112"/>
      <c r="HAQ90" s="112"/>
      <c r="HAR90" s="112"/>
      <c r="HAS90" s="112"/>
      <c r="HAT90" s="112"/>
      <c r="HAU90" s="112"/>
      <c r="HAV90" s="112"/>
      <c r="HAW90" s="112"/>
      <c r="HAX90" s="112"/>
      <c r="HAY90" s="112"/>
      <c r="HAZ90" s="112"/>
      <c r="HBA90" s="112"/>
      <c r="HBB90" s="112"/>
      <c r="HBC90" s="112"/>
      <c r="HBD90" s="112"/>
      <c r="HBE90" s="112"/>
      <c r="HBF90" s="112"/>
      <c r="HBG90" s="112"/>
      <c r="HBH90" s="112"/>
      <c r="HBI90" s="112"/>
      <c r="HBJ90" s="112"/>
      <c r="HBK90" s="112"/>
      <c r="HBL90" s="112"/>
      <c r="HBM90" s="112"/>
      <c r="HBN90" s="112"/>
      <c r="HBO90" s="112"/>
      <c r="HBP90" s="112"/>
      <c r="HBQ90" s="112"/>
      <c r="HBR90" s="112"/>
      <c r="HBS90" s="112"/>
      <c r="HBT90" s="112"/>
      <c r="HBU90" s="112"/>
      <c r="HBV90" s="112"/>
      <c r="HBW90" s="112"/>
      <c r="HBX90" s="112"/>
      <c r="HBY90" s="112"/>
      <c r="HBZ90" s="112"/>
      <c r="HCA90" s="112"/>
      <c r="HCB90" s="112"/>
      <c r="HCC90" s="112"/>
      <c r="HCD90" s="112"/>
      <c r="HCE90" s="112"/>
      <c r="HCF90" s="112"/>
      <c r="HCG90" s="112"/>
      <c r="HCH90" s="112"/>
      <c r="HCI90" s="112"/>
      <c r="HCJ90" s="112"/>
      <c r="HCK90" s="112"/>
      <c r="HCL90" s="112"/>
      <c r="HCM90" s="112"/>
      <c r="HCN90" s="112"/>
      <c r="HCO90" s="112"/>
      <c r="HCP90" s="112"/>
      <c r="HCQ90" s="112"/>
      <c r="HCR90" s="112"/>
      <c r="HCS90" s="112"/>
      <c r="HCT90" s="112"/>
      <c r="HCU90" s="112"/>
      <c r="HCV90" s="112"/>
      <c r="HCW90" s="112"/>
      <c r="HCX90" s="112"/>
      <c r="HCY90" s="112"/>
      <c r="HCZ90" s="112"/>
      <c r="HDA90" s="112"/>
      <c r="HDB90" s="112"/>
      <c r="HDC90" s="112"/>
      <c r="HDD90" s="112"/>
      <c r="HDE90" s="112"/>
      <c r="HDF90" s="112"/>
      <c r="HDG90" s="112"/>
      <c r="HDH90" s="112"/>
      <c r="HDI90" s="112"/>
      <c r="HDJ90" s="112"/>
      <c r="HDK90" s="112"/>
      <c r="HDL90" s="112"/>
      <c r="HDM90" s="112"/>
      <c r="HDN90" s="112"/>
      <c r="HDO90" s="112"/>
      <c r="HDP90" s="112"/>
      <c r="HDQ90" s="112"/>
      <c r="HDR90" s="112"/>
      <c r="HDS90" s="112"/>
      <c r="HDT90" s="112"/>
      <c r="HDU90" s="112"/>
      <c r="HDV90" s="112"/>
      <c r="HDW90" s="112"/>
      <c r="HDX90" s="112"/>
      <c r="HDY90" s="112"/>
      <c r="HDZ90" s="112"/>
      <c r="HEA90" s="112"/>
      <c r="HEB90" s="112"/>
      <c r="HEC90" s="112"/>
      <c r="HED90" s="112"/>
      <c r="HEE90" s="112"/>
      <c r="HEF90" s="112"/>
      <c r="HEG90" s="112"/>
      <c r="HEH90" s="112"/>
      <c r="HEI90" s="112"/>
      <c r="HEJ90" s="112"/>
      <c r="HEK90" s="112"/>
      <c r="HEL90" s="112"/>
      <c r="HEM90" s="112"/>
      <c r="HEN90" s="112"/>
      <c r="HEO90" s="112"/>
      <c r="HEP90" s="112"/>
      <c r="HEQ90" s="112"/>
      <c r="HER90" s="112"/>
      <c r="HES90" s="112"/>
      <c r="HET90" s="112"/>
      <c r="HEU90" s="112"/>
      <c r="HEV90" s="112"/>
      <c r="HEW90" s="112"/>
      <c r="HEX90" s="112"/>
      <c r="HEY90" s="112"/>
      <c r="HEZ90" s="112"/>
      <c r="HFA90" s="112"/>
      <c r="HFB90" s="112"/>
      <c r="HFC90" s="112"/>
      <c r="HFD90" s="112"/>
      <c r="HFE90" s="112"/>
      <c r="HFF90" s="112"/>
      <c r="HFG90" s="112"/>
      <c r="HFH90" s="112"/>
      <c r="HFI90" s="112"/>
      <c r="HFJ90" s="112"/>
      <c r="HFK90" s="112"/>
      <c r="HFL90" s="112"/>
      <c r="HFM90" s="112"/>
      <c r="HFN90" s="112"/>
      <c r="HFO90" s="112"/>
      <c r="HFP90" s="112"/>
      <c r="HFQ90" s="112"/>
      <c r="HFR90" s="112"/>
      <c r="HFS90" s="112"/>
      <c r="HFT90" s="112"/>
      <c r="HFU90" s="112"/>
      <c r="HFV90" s="112"/>
      <c r="HFW90" s="112"/>
      <c r="HFX90" s="112"/>
      <c r="HFY90" s="112"/>
      <c r="HFZ90" s="112"/>
      <c r="HGA90" s="112"/>
      <c r="HGB90" s="112"/>
      <c r="HGC90" s="112"/>
      <c r="HGD90" s="112"/>
      <c r="HGE90" s="112"/>
      <c r="HGF90" s="112"/>
      <c r="HGG90" s="112"/>
      <c r="HGH90" s="112"/>
      <c r="HGI90" s="112"/>
      <c r="HGJ90" s="112"/>
      <c r="HGK90" s="112"/>
      <c r="HGL90" s="112"/>
      <c r="HGM90" s="112"/>
      <c r="HGN90" s="112"/>
      <c r="HGO90" s="112"/>
      <c r="HGP90" s="112"/>
      <c r="HGQ90" s="112"/>
      <c r="HGR90" s="112"/>
      <c r="HGS90" s="112"/>
      <c r="HGT90" s="112"/>
      <c r="HGU90" s="112"/>
      <c r="HGV90" s="112"/>
      <c r="HGW90" s="112"/>
      <c r="HGX90" s="112"/>
      <c r="HGY90" s="112"/>
      <c r="HGZ90" s="112"/>
      <c r="HHA90" s="112"/>
      <c r="HHB90" s="112"/>
      <c r="HHC90" s="112"/>
      <c r="HHD90" s="112"/>
      <c r="HHE90" s="112"/>
      <c r="HHF90" s="112"/>
      <c r="HHG90" s="112"/>
      <c r="HHH90" s="112"/>
      <c r="HHI90" s="112"/>
      <c r="HHJ90" s="112"/>
      <c r="HHK90" s="112"/>
      <c r="HHL90" s="112"/>
      <c r="HHM90" s="112"/>
      <c r="HHN90" s="112"/>
      <c r="HHO90" s="112"/>
      <c r="HHP90" s="112"/>
      <c r="HHQ90" s="112"/>
      <c r="HHR90" s="112"/>
      <c r="HHS90" s="112"/>
      <c r="HHT90" s="112"/>
      <c r="HHU90" s="112"/>
      <c r="HHV90" s="112"/>
      <c r="HHW90" s="112"/>
      <c r="HHX90" s="112"/>
      <c r="HHY90" s="112"/>
      <c r="HHZ90" s="112"/>
      <c r="HIA90" s="112"/>
      <c r="HIB90" s="112"/>
      <c r="HIC90" s="112"/>
      <c r="HID90" s="112"/>
      <c r="HIE90" s="112"/>
      <c r="HIF90" s="112"/>
      <c r="HIG90" s="112"/>
      <c r="HIH90" s="112"/>
      <c r="HII90" s="112"/>
      <c r="HIJ90" s="112"/>
      <c r="HIK90" s="112"/>
      <c r="HIL90" s="112"/>
      <c r="HIM90" s="112"/>
      <c r="HIN90" s="112"/>
      <c r="HIO90" s="112"/>
      <c r="HIP90" s="112"/>
      <c r="HIQ90" s="112"/>
      <c r="HIR90" s="112"/>
      <c r="HIS90" s="112"/>
      <c r="HIT90" s="112"/>
      <c r="HIU90" s="112"/>
      <c r="HIV90" s="112"/>
      <c r="HIW90" s="112"/>
      <c r="HIX90" s="112"/>
      <c r="HIY90" s="112"/>
      <c r="HIZ90" s="112"/>
      <c r="HJA90" s="112"/>
      <c r="HJB90" s="112"/>
      <c r="HJC90" s="112"/>
      <c r="HJD90" s="112"/>
      <c r="HJE90" s="112"/>
      <c r="HJF90" s="112"/>
      <c r="HJG90" s="112"/>
      <c r="HJH90" s="112"/>
      <c r="HJI90" s="112"/>
      <c r="HJJ90" s="112"/>
      <c r="HJK90" s="112"/>
      <c r="HJL90" s="112"/>
      <c r="HJM90" s="112"/>
      <c r="HJN90" s="112"/>
      <c r="HJO90" s="112"/>
      <c r="HJP90" s="112"/>
      <c r="HJQ90" s="112"/>
      <c r="HJR90" s="112"/>
      <c r="HJS90" s="112"/>
      <c r="HJT90" s="112"/>
      <c r="HJU90" s="112"/>
      <c r="HJV90" s="112"/>
      <c r="HJW90" s="112"/>
      <c r="HJX90" s="112"/>
      <c r="HJY90" s="112"/>
      <c r="HJZ90" s="112"/>
      <c r="HKA90" s="112"/>
      <c r="HKB90" s="112"/>
      <c r="HKC90" s="112"/>
      <c r="HKD90" s="112"/>
      <c r="HKE90" s="112"/>
      <c r="HKF90" s="112"/>
      <c r="HKG90" s="112"/>
      <c r="HKH90" s="112"/>
      <c r="HKI90" s="112"/>
      <c r="HKJ90" s="112"/>
      <c r="HKK90" s="112"/>
      <c r="HKL90" s="112"/>
      <c r="HKM90" s="112"/>
      <c r="HKN90" s="112"/>
      <c r="HKO90" s="112"/>
      <c r="HKP90" s="112"/>
      <c r="HKQ90" s="112"/>
      <c r="HKR90" s="112"/>
      <c r="HKS90" s="112"/>
      <c r="HKT90" s="112"/>
      <c r="HKU90" s="112"/>
      <c r="HKV90" s="112"/>
      <c r="HKW90" s="112"/>
      <c r="HKX90" s="112"/>
      <c r="HKY90" s="112"/>
      <c r="HKZ90" s="112"/>
      <c r="HLA90" s="112"/>
      <c r="HLB90" s="112"/>
      <c r="HLC90" s="112"/>
      <c r="HLD90" s="112"/>
      <c r="HLE90" s="112"/>
      <c r="HLF90" s="112"/>
      <c r="HLG90" s="112"/>
      <c r="HLH90" s="112"/>
      <c r="HLI90" s="112"/>
      <c r="HLJ90" s="112"/>
      <c r="HLK90" s="112"/>
      <c r="HLL90" s="112"/>
      <c r="HLM90" s="112"/>
      <c r="HLN90" s="112"/>
      <c r="HLO90" s="112"/>
      <c r="HLP90" s="112"/>
      <c r="HLQ90" s="112"/>
      <c r="HLR90" s="112"/>
      <c r="HLS90" s="112"/>
      <c r="HLT90" s="112"/>
      <c r="HLU90" s="112"/>
      <c r="HLV90" s="112"/>
      <c r="HLW90" s="112"/>
      <c r="HLX90" s="112"/>
      <c r="HLY90" s="112"/>
      <c r="HLZ90" s="112"/>
      <c r="HMA90" s="112"/>
      <c r="HMB90" s="112"/>
      <c r="HMC90" s="112"/>
      <c r="HMD90" s="112"/>
      <c r="HME90" s="112"/>
      <c r="HMF90" s="112"/>
      <c r="HMG90" s="112"/>
      <c r="HMH90" s="112"/>
      <c r="HMI90" s="112"/>
      <c r="HMJ90" s="112"/>
      <c r="HMK90" s="112"/>
      <c r="HML90" s="112"/>
      <c r="HMM90" s="112"/>
      <c r="HMN90" s="112"/>
      <c r="HMO90" s="112"/>
      <c r="HMP90" s="112"/>
      <c r="HMQ90" s="112"/>
      <c r="HMR90" s="112"/>
      <c r="HMS90" s="112"/>
      <c r="HMT90" s="112"/>
      <c r="HMU90" s="112"/>
      <c r="HMV90" s="112"/>
      <c r="HMW90" s="112"/>
      <c r="HMX90" s="112"/>
      <c r="HMY90" s="112"/>
      <c r="HMZ90" s="112"/>
      <c r="HNA90" s="112"/>
      <c r="HNB90" s="112"/>
      <c r="HNC90" s="112"/>
      <c r="HND90" s="112"/>
      <c r="HNE90" s="112"/>
      <c r="HNF90" s="112"/>
      <c r="HNG90" s="112"/>
      <c r="HNH90" s="112"/>
      <c r="HNI90" s="112"/>
      <c r="HNJ90" s="112"/>
      <c r="HNK90" s="112"/>
      <c r="HNL90" s="112"/>
      <c r="HNM90" s="112"/>
      <c r="HNN90" s="112"/>
      <c r="HNO90" s="112"/>
      <c r="HNP90" s="112"/>
      <c r="HNQ90" s="112"/>
      <c r="HNR90" s="112"/>
      <c r="HNS90" s="112"/>
      <c r="HNT90" s="112"/>
      <c r="HNU90" s="112"/>
      <c r="HNV90" s="112"/>
      <c r="HNW90" s="112"/>
      <c r="HNX90" s="112"/>
      <c r="HNY90" s="112"/>
      <c r="HNZ90" s="112"/>
      <c r="HOA90" s="112"/>
      <c r="HOB90" s="112"/>
      <c r="HOC90" s="112"/>
      <c r="HOD90" s="112"/>
      <c r="HOE90" s="112"/>
      <c r="HOF90" s="112"/>
      <c r="HOG90" s="112"/>
      <c r="HOH90" s="112"/>
      <c r="HOI90" s="112"/>
      <c r="HOJ90" s="112"/>
      <c r="HOK90" s="112"/>
      <c r="HOL90" s="112"/>
      <c r="HOM90" s="112"/>
      <c r="HON90" s="112"/>
      <c r="HOO90" s="112"/>
      <c r="HOP90" s="112"/>
      <c r="HOQ90" s="112"/>
      <c r="HOR90" s="112"/>
      <c r="HOS90" s="112"/>
      <c r="HOT90" s="112"/>
      <c r="HOU90" s="112"/>
      <c r="HOV90" s="112"/>
      <c r="HOW90" s="112"/>
      <c r="HOX90" s="112"/>
      <c r="HOY90" s="112"/>
      <c r="HOZ90" s="112"/>
      <c r="HPA90" s="112"/>
      <c r="HPB90" s="112"/>
      <c r="HPC90" s="112"/>
      <c r="HPD90" s="112"/>
      <c r="HPE90" s="112"/>
      <c r="HPF90" s="112"/>
      <c r="HPG90" s="112"/>
      <c r="HPH90" s="112"/>
      <c r="HPI90" s="112"/>
      <c r="HPJ90" s="112"/>
      <c r="HPK90" s="112"/>
      <c r="HPL90" s="112"/>
      <c r="HPM90" s="112"/>
      <c r="HPN90" s="112"/>
      <c r="HPO90" s="112"/>
      <c r="HPP90" s="112"/>
      <c r="HPQ90" s="112"/>
      <c r="HPR90" s="112"/>
      <c r="HPS90" s="112"/>
      <c r="HPT90" s="112"/>
      <c r="HPU90" s="112"/>
      <c r="HPV90" s="112"/>
      <c r="HPW90" s="112"/>
      <c r="HPX90" s="112"/>
      <c r="HPY90" s="112"/>
      <c r="HPZ90" s="112"/>
      <c r="HQA90" s="112"/>
      <c r="HQB90" s="112"/>
      <c r="HQC90" s="112"/>
      <c r="HQD90" s="112"/>
      <c r="HQE90" s="112"/>
      <c r="HQF90" s="112"/>
      <c r="HQG90" s="112"/>
      <c r="HQH90" s="112"/>
      <c r="HQI90" s="112"/>
      <c r="HQJ90" s="112"/>
      <c r="HQK90" s="112"/>
      <c r="HQL90" s="112"/>
      <c r="HQM90" s="112"/>
      <c r="HQN90" s="112"/>
      <c r="HQO90" s="112"/>
      <c r="HQP90" s="112"/>
      <c r="HQQ90" s="112"/>
      <c r="HQR90" s="112"/>
      <c r="HQS90" s="112"/>
      <c r="HQT90" s="112"/>
      <c r="HQU90" s="112"/>
      <c r="HQV90" s="112"/>
      <c r="HQW90" s="112"/>
      <c r="HQX90" s="112"/>
      <c r="HQY90" s="112"/>
      <c r="HQZ90" s="112"/>
      <c r="HRA90" s="112"/>
      <c r="HRB90" s="112"/>
      <c r="HRC90" s="112"/>
      <c r="HRD90" s="112"/>
      <c r="HRE90" s="112"/>
      <c r="HRF90" s="112"/>
      <c r="HRG90" s="112"/>
      <c r="HRH90" s="112"/>
      <c r="HRI90" s="112"/>
      <c r="HRJ90" s="112"/>
      <c r="HRK90" s="112"/>
      <c r="HRL90" s="112"/>
      <c r="HRM90" s="112"/>
      <c r="HRN90" s="112"/>
      <c r="HRO90" s="112"/>
      <c r="HRP90" s="112"/>
      <c r="HRQ90" s="112"/>
      <c r="HRR90" s="112"/>
      <c r="HRS90" s="112"/>
      <c r="HRT90" s="112"/>
      <c r="HRU90" s="112"/>
      <c r="HRV90" s="112"/>
      <c r="HRW90" s="112"/>
      <c r="HRX90" s="112"/>
      <c r="HRY90" s="112"/>
      <c r="HRZ90" s="112"/>
      <c r="HSA90" s="112"/>
      <c r="HSB90" s="112"/>
      <c r="HSC90" s="112"/>
      <c r="HSD90" s="112"/>
      <c r="HSE90" s="112"/>
      <c r="HSF90" s="112"/>
      <c r="HSG90" s="112"/>
      <c r="HSH90" s="112"/>
      <c r="HSI90" s="112"/>
      <c r="HSJ90" s="112"/>
      <c r="HSK90" s="112"/>
      <c r="HSL90" s="112"/>
      <c r="HSM90" s="112"/>
      <c r="HSN90" s="112"/>
      <c r="HSO90" s="112"/>
      <c r="HSP90" s="112"/>
      <c r="HSQ90" s="112"/>
      <c r="HSR90" s="112"/>
      <c r="HSS90" s="112"/>
      <c r="HST90" s="112"/>
      <c r="HSU90" s="112"/>
      <c r="HSV90" s="112"/>
      <c r="HSW90" s="112"/>
      <c r="HSX90" s="112"/>
      <c r="HSY90" s="112"/>
      <c r="HSZ90" s="112"/>
      <c r="HTA90" s="112"/>
      <c r="HTB90" s="112"/>
      <c r="HTC90" s="112"/>
      <c r="HTD90" s="112"/>
      <c r="HTE90" s="112"/>
      <c r="HTF90" s="112"/>
      <c r="HTG90" s="112"/>
      <c r="HTH90" s="112"/>
      <c r="HTI90" s="112"/>
      <c r="HTJ90" s="112"/>
      <c r="HTK90" s="112"/>
      <c r="HTL90" s="112"/>
      <c r="HTM90" s="112"/>
      <c r="HTN90" s="112"/>
    </row>
    <row r="91" spans="1:5942" s="111" customFormat="1" ht="9.9499999999999993" hidden="1" customHeight="1" x14ac:dyDescent="0.25">
      <c r="A91" s="106" t="s">
        <v>257</v>
      </c>
      <c r="B91" s="75"/>
      <c r="C91" s="75"/>
      <c r="D91" s="339">
        <f t="shared" si="264"/>
        <v>0</v>
      </c>
      <c r="E91" s="339"/>
      <c r="F91" s="339"/>
      <c r="G91" s="339">
        <f t="shared" si="265"/>
        <v>0</v>
      </c>
      <c r="H91" s="251" t="e">
        <f t="shared" si="272"/>
        <v>#DIV/0!</v>
      </c>
      <c r="I91" s="251" t="e">
        <f t="shared" si="140"/>
        <v>#DIV/0!</v>
      </c>
      <c r="J91" s="251" t="e">
        <f t="shared" si="141"/>
        <v>#DIV/0!</v>
      </c>
      <c r="K91" s="339"/>
      <c r="L91" s="339"/>
      <c r="M91" s="339">
        <f t="shared" si="239"/>
        <v>0</v>
      </c>
      <c r="N91" s="339"/>
      <c r="O91" s="339"/>
      <c r="P91" s="339">
        <f t="shared" si="240"/>
        <v>0</v>
      </c>
      <c r="Q91" s="251" t="e">
        <f t="shared" si="142"/>
        <v>#DIV/0!</v>
      </c>
      <c r="R91" s="251" t="e">
        <f t="shared" si="143"/>
        <v>#DIV/0!</v>
      </c>
      <c r="S91" s="251" t="e">
        <f t="shared" si="144"/>
        <v>#DIV/0!</v>
      </c>
      <c r="T91" s="339"/>
      <c r="U91" s="339"/>
      <c r="V91" s="339">
        <f t="shared" si="241"/>
        <v>0</v>
      </c>
      <c r="W91" s="339"/>
      <c r="X91" s="339"/>
      <c r="Y91" s="339">
        <f t="shared" si="242"/>
        <v>0</v>
      </c>
      <c r="Z91" s="251" t="e">
        <f t="shared" si="145"/>
        <v>#DIV/0!</v>
      </c>
      <c r="AA91" s="251" t="e">
        <f t="shared" si="146"/>
        <v>#DIV/0!</v>
      </c>
      <c r="AB91" s="251" t="e">
        <f t="shared" si="147"/>
        <v>#DIV/0!</v>
      </c>
      <c r="AC91" s="339"/>
      <c r="AD91" s="339"/>
      <c r="AE91" s="339">
        <f t="shared" si="243"/>
        <v>0</v>
      </c>
      <c r="AF91" s="339"/>
      <c r="AG91" s="339"/>
      <c r="AH91" s="339">
        <f t="shared" si="244"/>
        <v>0</v>
      </c>
      <c r="AI91" s="251" t="e">
        <f t="shared" si="150"/>
        <v>#DIV/0!</v>
      </c>
      <c r="AJ91" s="251" t="e">
        <f t="shared" si="151"/>
        <v>#DIV/0!</v>
      </c>
      <c r="AK91" s="251" t="e">
        <f t="shared" si="152"/>
        <v>#DIV/0!</v>
      </c>
      <c r="AL91" s="339">
        <f t="shared" si="268"/>
        <v>0</v>
      </c>
      <c r="AM91" s="339">
        <f t="shared" si="269"/>
        <v>0</v>
      </c>
      <c r="AN91" s="339">
        <f t="shared" si="266"/>
        <v>0</v>
      </c>
      <c r="AO91" s="339">
        <f t="shared" si="270"/>
        <v>0</v>
      </c>
      <c r="AP91" s="339">
        <f t="shared" si="271"/>
        <v>0</v>
      </c>
      <c r="AQ91" s="339">
        <f t="shared" si="267"/>
        <v>0</v>
      </c>
      <c r="AR91" s="251" t="e">
        <f t="shared" si="273"/>
        <v>#DIV/0!</v>
      </c>
      <c r="AS91" s="251" t="e">
        <f t="shared" si="246"/>
        <v>#DIV/0!</v>
      </c>
      <c r="AT91" s="251" t="e">
        <f t="shared" si="247"/>
        <v>#DIV/0!</v>
      </c>
      <c r="AU91" s="117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  <c r="EG91" s="112"/>
      <c r="EH91" s="112"/>
      <c r="EI91" s="112"/>
      <c r="EJ91" s="112"/>
      <c r="EK91" s="112"/>
      <c r="EL91" s="112"/>
      <c r="EM91" s="112"/>
      <c r="EN91" s="112"/>
      <c r="EO91" s="112"/>
      <c r="EP91" s="112"/>
      <c r="EQ91" s="112"/>
      <c r="ER91" s="112"/>
      <c r="ES91" s="112"/>
      <c r="ET91" s="112"/>
      <c r="EU91" s="112"/>
      <c r="EV91" s="112"/>
      <c r="EW91" s="112"/>
      <c r="EX91" s="112"/>
      <c r="EY91" s="112"/>
      <c r="EZ91" s="112"/>
      <c r="FA91" s="112"/>
      <c r="FB91" s="112"/>
      <c r="FC91" s="112"/>
      <c r="FD91" s="112"/>
      <c r="FE91" s="112"/>
      <c r="FF91" s="112"/>
      <c r="FG91" s="112"/>
      <c r="FH91" s="112"/>
      <c r="FI91" s="112"/>
      <c r="FJ91" s="112"/>
      <c r="FK91" s="112"/>
      <c r="FL91" s="112"/>
      <c r="FM91" s="112"/>
      <c r="FN91" s="112"/>
      <c r="FO91" s="112"/>
      <c r="FP91" s="112"/>
      <c r="FQ91" s="112"/>
      <c r="FR91" s="112"/>
      <c r="FS91" s="112"/>
      <c r="FT91" s="112"/>
      <c r="FU91" s="112"/>
      <c r="FV91" s="112"/>
      <c r="FW91" s="112"/>
      <c r="FX91" s="112"/>
      <c r="FY91" s="112"/>
      <c r="FZ91" s="112"/>
      <c r="GA91" s="112"/>
      <c r="GB91" s="112"/>
      <c r="GC91" s="112"/>
      <c r="GD91" s="112"/>
      <c r="GE91" s="112"/>
      <c r="GF91" s="112"/>
      <c r="GG91" s="112"/>
      <c r="GH91" s="112"/>
      <c r="GI91" s="112"/>
      <c r="GJ91" s="112"/>
      <c r="GK91" s="112"/>
      <c r="GL91" s="112"/>
      <c r="GM91" s="112"/>
      <c r="GN91" s="112"/>
      <c r="GO91" s="112"/>
      <c r="GP91" s="112"/>
      <c r="GQ91" s="112"/>
      <c r="GR91" s="112"/>
      <c r="GS91" s="112"/>
      <c r="GT91" s="112"/>
      <c r="GU91" s="112"/>
      <c r="GV91" s="112"/>
      <c r="GW91" s="112"/>
      <c r="GX91" s="112"/>
      <c r="GY91" s="112"/>
      <c r="GZ91" s="112"/>
      <c r="HA91" s="112"/>
      <c r="HB91" s="112"/>
      <c r="HC91" s="112"/>
      <c r="HD91" s="112"/>
      <c r="HE91" s="112"/>
      <c r="HF91" s="112"/>
      <c r="HG91" s="112"/>
      <c r="HH91" s="112"/>
      <c r="HI91" s="112"/>
      <c r="HJ91" s="112"/>
      <c r="HK91" s="112"/>
      <c r="HL91" s="112"/>
      <c r="HM91" s="112"/>
      <c r="HN91" s="112"/>
      <c r="HO91" s="112"/>
      <c r="HP91" s="112"/>
      <c r="HQ91" s="112"/>
      <c r="HR91" s="112"/>
      <c r="HS91" s="112"/>
      <c r="HT91" s="112"/>
      <c r="HU91" s="112"/>
      <c r="HV91" s="112"/>
      <c r="HW91" s="112"/>
      <c r="HX91" s="112"/>
      <c r="HY91" s="112"/>
      <c r="HZ91" s="112"/>
      <c r="IA91" s="112"/>
      <c r="IB91" s="112"/>
      <c r="IC91" s="112"/>
      <c r="ID91" s="112"/>
      <c r="IE91" s="112"/>
      <c r="IF91" s="112"/>
      <c r="IG91" s="112"/>
      <c r="IH91" s="112"/>
      <c r="II91" s="112"/>
      <c r="IJ91" s="112"/>
      <c r="IK91" s="112"/>
      <c r="IL91" s="112"/>
      <c r="IM91" s="112"/>
      <c r="IN91" s="112"/>
      <c r="IO91" s="112"/>
      <c r="IP91" s="112"/>
      <c r="IQ91" s="112"/>
      <c r="IR91" s="112"/>
      <c r="IS91" s="112"/>
      <c r="IT91" s="112"/>
      <c r="IU91" s="112"/>
      <c r="IV91" s="112"/>
      <c r="IW91" s="112"/>
      <c r="IX91" s="112"/>
      <c r="IY91" s="112"/>
      <c r="IZ91" s="112"/>
      <c r="JA91" s="112"/>
      <c r="JB91" s="112"/>
      <c r="JC91" s="112"/>
      <c r="JD91" s="112"/>
      <c r="JE91" s="112"/>
      <c r="JF91" s="112"/>
      <c r="JG91" s="112"/>
      <c r="JH91" s="112"/>
      <c r="JI91" s="112"/>
      <c r="JJ91" s="112"/>
      <c r="JK91" s="112"/>
      <c r="JL91" s="112"/>
      <c r="JM91" s="112"/>
      <c r="JN91" s="112"/>
      <c r="JO91" s="112"/>
      <c r="JP91" s="112"/>
      <c r="JQ91" s="112"/>
      <c r="JR91" s="112"/>
      <c r="JS91" s="112"/>
      <c r="JT91" s="112"/>
      <c r="JU91" s="112"/>
      <c r="JV91" s="112"/>
      <c r="JW91" s="112"/>
      <c r="JX91" s="112"/>
      <c r="JY91" s="112"/>
      <c r="JZ91" s="112"/>
      <c r="KA91" s="112"/>
      <c r="KB91" s="112"/>
      <c r="KC91" s="112"/>
      <c r="KD91" s="112"/>
      <c r="KE91" s="112"/>
      <c r="KF91" s="112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2"/>
      <c r="LC91" s="112"/>
      <c r="LD91" s="112"/>
      <c r="LE91" s="112"/>
      <c r="LF91" s="112"/>
      <c r="LG91" s="112"/>
      <c r="LH91" s="112"/>
      <c r="LI91" s="112"/>
      <c r="LJ91" s="112"/>
      <c r="LK91" s="112"/>
      <c r="LL91" s="112"/>
      <c r="LM91" s="112"/>
      <c r="LN91" s="112"/>
      <c r="LO91" s="112"/>
      <c r="LP91" s="112"/>
      <c r="LQ91" s="112"/>
      <c r="LR91" s="112"/>
      <c r="LS91" s="112"/>
      <c r="LT91" s="112"/>
      <c r="LU91" s="112"/>
      <c r="LV91" s="112"/>
      <c r="LW91" s="112"/>
      <c r="LX91" s="112"/>
      <c r="LY91" s="112"/>
      <c r="LZ91" s="112"/>
      <c r="MA91" s="112"/>
      <c r="MB91" s="112"/>
      <c r="MC91" s="112"/>
      <c r="MD91" s="112"/>
      <c r="ME91" s="112"/>
      <c r="MF91" s="112"/>
      <c r="MG91" s="112"/>
      <c r="MH91" s="112"/>
      <c r="MI91" s="112"/>
      <c r="MJ91" s="112"/>
      <c r="MK91" s="112"/>
      <c r="ML91" s="112"/>
      <c r="MM91" s="112"/>
      <c r="MN91" s="112"/>
      <c r="MO91" s="112"/>
      <c r="MP91" s="112"/>
      <c r="MQ91" s="112"/>
      <c r="MR91" s="112"/>
      <c r="MS91" s="112"/>
      <c r="MT91" s="112"/>
      <c r="MU91" s="112"/>
      <c r="MV91" s="112"/>
      <c r="MW91" s="112"/>
      <c r="MX91" s="112"/>
      <c r="MY91" s="112"/>
      <c r="MZ91" s="112"/>
      <c r="NA91" s="112"/>
      <c r="NB91" s="112"/>
      <c r="NC91" s="112"/>
      <c r="ND91" s="112"/>
      <c r="NE91" s="112"/>
      <c r="NF91" s="112"/>
      <c r="NG91" s="112"/>
      <c r="NH91" s="112"/>
      <c r="NI91" s="112"/>
      <c r="NJ91" s="112"/>
      <c r="NK91" s="112"/>
      <c r="NL91" s="112"/>
      <c r="NM91" s="112"/>
      <c r="NN91" s="112"/>
      <c r="NO91" s="112"/>
      <c r="NP91" s="112"/>
      <c r="NQ91" s="112"/>
      <c r="NR91" s="112"/>
      <c r="NS91" s="112"/>
      <c r="NT91" s="112"/>
      <c r="NU91" s="112"/>
      <c r="NV91" s="112"/>
      <c r="NW91" s="112"/>
      <c r="NX91" s="112"/>
      <c r="NY91" s="112"/>
      <c r="NZ91" s="112"/>
      <c r="OA91" s="112"/>
      <c r="OB91" s="112"/>
      <c r="OC91" s="112"/>
      <c r="OD91" s="112"/>
      <c r="OE91" s="112"/>
      <c r="OF91" s="112"/>
      <c r="OG91" s="112"/>
      <c r="OH91" s="112"/>
      <c r="OI91" s="112"/>
      <c r="OJ91" s="112"/>
      <c r="OK91" s="112"/>
      <c r="OL91" s="112"/>
      <c r="OM91" s="112"/>
      <c r="ON91" s="112"/>
      <c r="OO91" s="112"/>
      <c r="OP91" s="112"/>
      <c r="OQ91" s="112"/>
      <c r="OR91" s="112"/>
      <c r="OS91" s="112"/>
      <c r="OT91" s="112"/>
      <c r="OU91" s="112"/>
      <c r="OV91" s="112"/>
      <c r="OW91" s="112"/>
      <c r="OX91" s="112"/>
      <c r="OY91" s="112"/>
      <c r="OZ91" s="112"/>
      <c r="PA91" s="112"/>
      <c r="PB91" s="112"/>
      <c r="PC91" s="112"/>
      <c r="PD91" s="112"/>
      <c r="PE91" s="112"/>
      <c r="PF91" s="112"/>
      <c r="PG91" s="112"/>
      <c r="PH91" s="112"/>
      <c r="PI91" s="112"/>
      <c r="PJ91" s="112"/>
      <c r="PK91" s="112"/>
      <c r="PL91" s="112"/>
      <c r="PM91" s="112"/>
      <c r="PN91" s="112"/>
      <c r="PO91" s="112"/>
      <c r="PP91" s="112"/>
      <c r="PQ91" s="112"/>
      <c r="PR91" s="112"/>
      <c r="PS91" s="112"/>
      <c r="PT91" s="112"/>
      <c r="PU91" s="112"/>
      <c r="PV91" s="112"/>
      <c r="PW91" s="112"/>
      <c r="PX91" s="112"/>
      <c r="PY91" s="112"/>
      <c r="PZ91" s="112"/>
      <c r="QA91" s="112"/>
      <c r="QB91" s="112"/>
      <c r="QC91" s="112"/>
      <c r="QD91" s="112"/>
      <c r="QE91" s="112"/>
      <c r="QF91" s="112"/>
      <c r="QG91" s="112"/>
      <c r="QH91" s="112"/>
      <c r="QI91" s="112"/>
      <c r="QJ91" s="112"/>
      <c r="QK91" s="112"/>
      <c r="QL91" s="112"/>
      <c r="QM91" s="112"/>
      <c r="QN91" s="112"/>
      <c r="QO91" s="112"/>
      <c r="QP91" s="112"/>
      <c r="QQ91" s="112"/>
      <c r="QR91" s="112"/>
      <c r="QS91" s="112"/>
      <c r="QT91" s="112"/>
      <c r="QU91" s="112"/>
      <c r="QV91" s="112"/>
      <c r="QW91" s="112"/>
      <c r="QX91" s="112"/>
      <c r="QY91" s="112"/>
      <c r="QZ91" s="112"/>
      <c r="RA91" s="112"/>
      <c r="RB91" s="112"/>
      <c r="RC91" s="112"/>
      <c r="RD91" s="112"/>
      <c r="RE91" s="112"/>
      <c r="RF91" s="112"/>
      <c r="RG91" s="112"/>
      <c r="RH91" s="112"/>
      <c r="RI91" s="112"/>
      <c r="RJ91" s="112"/>
      <c r="RK91" s="112"/>
      <c r="RL91" s="112"/>
      <c r="RM91" s="112"/>
      <c r="RN91" s="112"/>
      <c r="RO91" s="112"/>
      <c r="RP91" s="112"/>
      <c r="RQ91" s="112"/>
      <c r="RR91" s="112"/>
      <c r="RS91" s="112"/>
      <c r="RT91" s="112"/>
      <c r="RU91" s="112"/>
      <c r="RV91" s="112"/>
      <c r="RW91" s="112"/>
      <c r="RX91" s="112"/>
      <c r="RY91" s="112"/>
      <c r="RZ91" s="112"/>
      <c r="SA91" s="112"/>
      <c r="SB91" s="112"/>
      <c r="SC91" s="112"/>
      <c r="SD91" s="112"/>
      <c r="SE91" s="112"/>
      <c r="SF91" s="112"/>
      <c r="SG91" s="112"/>
      <c r="SH91" s="112"/>
      <c r="SI91" s="112"/>
      <c r="SJ91" s="112"/>
      <c r="SK91" s="112"/>
      <c r="SL91" s="112"/>
      <c r="SM91" s="112"/>
      <c r="SN91" s="112"/>
      <c r="SO91" s="112"/>
      <c r="SP91" s="112"/>
      <c r="SQ91" s="112"/>
      <c r="SR91" s="112"/>
      <c r="SS91" s="112"/>
      <c r="ST91" s="112"/>
      <c r="SU91" s="112"/>
      <c r="SV91" s="112"/>
      <c r="SW91" s="112"/>
      <c r="SX91" s="112"/>
      <c r="SY91" s="112"/>
      <c r="SZ91" s="112"/>
      <c r="TA91" s="112"/>
      <c r="TB91" s="112"/>
      <c r="TC91" s="112"/>
      <c r="TD91" s="112"/>
      <c r="TE91" s="112"/>
      <c r="TF91" s="112"/>
      <c r="TG91" s="112"/>
      <c r="TH91" s="112"/>
      <c r="TI91" s="112"/>
      <c r="TJ91" s="112"/>
      <c r="TK91" s="112"/>
      <c r="TL91" s="112"/>
      <c r="TM91" s="112"/>
      <c r="TN91" s="112"/>
      <c r="TO91" s="112"/>
      <c r="TP91" s="112"/>
      <c r="TQ91" s="112"/>
      <c r="TR91" s="112"/>
      <c r="TS91" s="112"/>
      <c r="TT91" s="112"/>
      <c r="TU91" s="112"/>
      <c r="TV91" s="112"/>
      <c r="TW91" s="112"/>
      <c r="TX91" s="112"/>
      <c r="TY91" s="112"/>
      <c r="TZ91" s="112"/>
      <c r="UA91" s="112"/>
      <c r="UB91" s="112"/>
      <c r="UC91" s="112"/>
      <c r="UD91" s="112"/>
      <c r="UE91" s="112"/>
      <c r="UF91" s="112"/>
      <c r="UG91" s="112"/>
      <c r="UH91" s="112"/>
      <c r="UI91" s="112"/>
      <c r="UJ91" s="112"/>
      <c r="UK91" s="112"/>
      <c r="UL91" s="112"/>
      <c r="UM91" s="112"/>
      <c r="UN91" s="112"/>
      <c r="UO91" s="112"/>
      <c r="UP91" s="112"/>
      <c r="UQ91" s="112"/>
      <c r="UR91" s="112"/>
      <c r="US91" s="112"/>
      <c r="UT91" s="112"/>
      <c r="UU91" s="112"/>
      <c r="UV91" s="112"/>
      <c r="UW91" s="112"/>
      <c r="UX91" s="112"/>
      <c r="UY91" s="112"/>
      <c r="UZ91" s="112"/>
      <c r="VA91" s="112"/>
      <c r="VB91" s="112"/>
      <c r="VC91" s="112"/>
      <c r="VD91" s="112"/>
      <c r="VE91" s="112"/>
      <c r="VF91" s="112"/>
      <c r="VG91" s="112"/>
      <c r="VH91" s="112"/>
      <c r="VI91" s="112"/>
      <c r="VJ91" s="112"/>
      <c r="VK91" s="112"/>
      <c r="VL91" s="112"/>
      <c r="VM91" s="112"/>
      <c r="VN91" s="112"/>
      <c r="VO91" s="112"/>
      <c r="VP91" s="112"/>
      <c r="VQ91" s="112"/>
      <c r="VR91" s="112"/>
      <c r="VS91" s="112"/>
      <c r="VT91" s="112"/>
      <c r="VU91" s="112"/>
      <c r="VV91" s="112"/>
      <c r="VW91" s="112"/>
      <c r="VX91" s="112"/>
      <c r="VY91" s="112"/>
      <c r="VZ91" s="112"/>
      <c r="WA91" s="112"/>
      <c r="WB91" s="112"/>
      <c r="WC91" s="112"/>
      <c r="WD91" s="112"/>
      <c r="WE91" s="112"/>
      <c r="WF91" s="112"/>
      <c r="WG91" s="112"/>
      <c r="WH91" s="112"/>
      <c r="WI91" s="112"/>
      <c r="WJ91" s="112"/>
      <c r="WK91" s="112"/>
      <c r="WL91" s="112"/>
      <c r="WM91" s="112"/>
      <c r="WN91" s="112"/>
      <c r="WO91" s="112"/>
      <c r="WP91" s="112"/>
      <c r="WQ91" s="112"/>
      <c r="WR91" s="112"/>
      <c r="WS91" s="112"/>
      <c r="WT91" s="112"/>
      <c r="WU91" s="112"/>
      <c r="WV91" s="112"/>
      <c r="WW91" s="112"/>
      <c r="WX91" s="112"/>
      <c r="WY91" s="112"/>
      <c r="WZ91" s="112"/>
      <c r="XA91" s="112"/>
      <c r="XB91" s="112"/>
      <c r="XC91" s="112"/>
      <c r="XD91" s="112"/>
      <c r="XE91" s="112"/>
      <c r="XF91" s="112"/>
      <c r="XG91" s="112"/>
      <c r="XH91" s="112"/>
      <c r="XI91" s="112"/>
      <c r="XJ91" s="112"/>
      <c r="XK91" s="112"/>
      <c r="XL91" s="112"/>
      <c r="XM91" s="112"/>
      <c r="XN91" s="112"/>
      <c r="XO91" s="112"/>
      <c r="XP91" s="112"/>
      <c r="XQ91" s="112"/>
      <c r="XR91" s="112"/>
      <c r="XS91" s="112"/>
      <c r="XT91" s="112"/>
      <c r="XU91" s="112"/>
      <c r="XV91" s="112"/>
      <c r="XW91" s="112"/>
      <c r="XX91" s="112"/>
      <c r="XY91" s="112"/>
      <c r="XZ91" s="112"/>
      <c r="YA91" s="112"/>
      <c r="YB91" s="112"/>
      <c r="YC91" s="112"/>
      <c r="YD91" s="112"/>
      <c r="YE91" s="112"/>
      <c r="YF91" s="112"/>
      <c r="YG91" s="112"/>
      <c r="YH91" s="112"/>
      <c r="YI91" s="112"/>
      <c r="YJ91" s="112"/>
      <c r="YK91" s="112"/>
      <c r="YL91" s="112"/>
      <c r="YM91" s="112"/>
      <c r="YN91" s="112"/>
      <c r="YO91" s="112"/>
      <c r="YP91" s="112"/>
      <c r="YQ91" s="112"/>
      <c r="YR91" s="112"/>
      <c r="YS91" s="112"/>
      <c r="YT91" s="112"/>
      <c r="YU91" s="112"/>
      <c r="YV91" s="112"/>
      <c r="YW91" s="112"/>
      <c r="YX91" s="112"/>
      <c r="YY91" s="112"/>
      <c r="YZ91" s="112"/>
      <c r="ZA91" s="112"/>
      <c r="ZB91" s="112"/>
      <c r="ZC91" s="112"/>
      <c r="ZD91" s="112"/>
      <c r="ZE91" s="112"/>
      <c r="ZF91" s="112"/>
      <c r="ZG91" s="112"/>
      <c r="ZH91" s="112"/>
      <c r="ZI91" s="112"/>
      <c r="ZJ91" s="112"/>
      <c r="ZK91" s="112"/>
      <c r="ZL91" s="112"/>
      <c r="ZM91" s="112"/>
      <c r="ZN91" s="112"/>
      <c r="ZO91" s="112"/>
      <c r="ZP91" s="112"/>
      <c r="ZQ91" s="112"/>
      <c r="ZR91" s="112"/>
      <c r="ZS91" s="112"/>
      <c r="ZT91" s="112"/>
      <c r="ZU91" s="112"/>
      <c r="ZV91" s="112"/>
      <c r="ZW91" s="112"/>
      <c r="ZX91" s="112"/>
      <c r="ZY91" s="112"/>
      <c r="ZZ91" s="112"/>
      <c r="AAA91" s="112"/>
      <c r="AAB91" s="112"/>
      <c r="AAC91" s="112"/>
      <c r="AAD91" s="112"/>
      <c r="AAE91" s="112"/>
      <c r="AAF91" s="112"/>
      <c r="AAG91" s="112"/>
      <c r="AAH91" s="112"/>
      <c r="AAI91" s="112"/>
      <c r="AAJ91" s="112"/>
      <c r="AAK91" s="112"/>
      <c r="AAL91" s="112"/>
      <c r="AAM91" s="112"/>
      <c r="AAN91" s="112"/>
      <c r="AAO91" s="112"/>
      <c r="AAP91" s="112"/>
      <c r="AAQ91" s="112"/>
      <c r="AAR91" s="112"/>
      <c r="AAS91" s="112"/>
      <c r="AAT91" s="112"/>
      <c r="AAU91" s="112"/>
      <c r="AAV91" s="112"/>
      <c r="AAW91" s="112"/>
      <c r="AAX91" s="112"/>
      <c r="AAY91" s="112"/>
      <c r="AAZ91" s="112"/>
      <c r="ABA91" s="112"/>
      <c r="ABB91" s="112"/>
      <c r="ABC91" s="112"/>
      <c r="ABD91" s="112"/>
      <c r="ABE91" s="112"/>
      <c r="ABF91" s="112"/>
      <c r="ABG91" s="112"/>
      <c r="ABH91" s="112"/>
      <c r="ABI91" s="112"/>
      <c r="ABJ91" s="112"/>
      <c r="ABK91" s="112"/>
      <c r="ABL91" s="112"/>
      <c r="ABM91" s="112"/>
      <c r="ABN91" s="112"/>
      <c r="ABO91" s="112"/>
      <c r="ABP91" s="112"/>
      <c r="ABQ91" s="112"/>
      <c r="ABR91" s="112"/>
      <c r="ABS91" s="112"/>
      <c r="ABT91" s="112"/>
      <c r="ABU91" s="112"/>
      <c r="ABV91" s="112"/>
      <c r="ABW91" s="112"/>
      <c r="ABX91" s="112"/>
      <c r="ABY91" s="112"/>
      <c r="ABZ91" s="112"/>
      <c r="ACA91" s="112"/>
      <c r="ACB91" s="112"/>
      <c r="ACC91" s="112"/>
      <c r="ACD91" s="112"/>
      <c r="ACE91" s="112"/>
      <c r="ACF91" s="112"/>
      <c r="ACG91" s="112"/>
      <c r="ACH91" s="112"/>
      <c r="ACI91" s="112"/>
      <c r="ACJ91" s="112"/>
      <c r="ACK91" s="112"/>
      <c r="ACL91" s="112"/>
      <c r="ACM91" s="112"/>
      <c r="ACN91" s="112"/>
      <c r="ACO91" s="112"/>
      <c r="ACP91" s="112"/>
      <c r="ACQ91" s="112"/>
      <c r="ACR91" s="112"/>
      <c r="ACS91" s="112"/>
      <c r="ACT91" s="112"/>
      <c r="ACU91" s="112"/>
      <c r="ACV91" s="112"/>
      <c r="ACW91" s="112"/>
      <c r="ACX91" s="112"/>
      <c r="ACY91" s="112"/>
      <c r="ACZ91" s="112"/>
      <c r="ADA91" s="112"/>
      <c r="ADB91" s="112"/>
      <c r="ADC91" s="112"/>
      <c r="ADD91" s="112"/>
      <c r="ADE91" s="112"/>
      <c r="ADF91" s="112"/>
      <c r="ADG91" s="112"/>
      <c r="ADH91" s="112"/>
      <c r="ADI91" s="112"/>
      <c r="ADJ91" s="112"/>
      <c r="ADK91" s="112"/>
      <c r="ADL91" s="112"/>
      <c r="ADM91" s="112"/>
      <c r="ADN91" s="112"/>
      <c r="ADO91" s="112"/>
      <c r="ADP91" s="112"/>
      <c r="ADQ91" s="112"/>
      <c r="ADR91" s="112"/>
      <c r="ADS91" s="112"/>
      <c r="ADT91" s="112"/>
      <c r="ADU91" s="112"/>
      <c r="ADV91" s="112"/>
      <c r="ADW91" s="112"/>
      <c r="ADX91" s="112"/>
      <c r="ADY91" s="112"/>
      <c r="ADZ91" s="112"/>
      <c r="AEA91" s="112"/>
      <c r="AEB91" s="112"/>
      <c r="AEC91" s="112"/>
      <c r="AED91" s="112"/>
      <c r="AEE91" s="112"/>
      <c r="AEF91" s="112"/>
      <c r="AEG91" s="112"/>
      <c r="AEH91" s="112"/>
      <c r="AEI91" s="112"/>
      <c r="AEJ91" s="112"/>
      <c r="AEK91" s="112"/>
      <c r="AEL91" s="112"/>
      <c r="AEM91" s="112"/>
      <c r="AEN91" s="112"/>
      <c r="AEO91" s="112"/>
      <c r="AEP91" s="112"/>
      <c r="AEQ91" s="112"/>
      <c r="AER91" s="112"/>
      <c r="AES91" s="112"/>
      <c r="AET91" s="112"/>
      <c r="AEU91" s="112"/>
      <c r="AEV91" s="112"/>
      <c r="AEW91" s="112"/>
      <c r="AEX91" s="112"/>
      <c r="AEY91" s="112"/>
      <c r="AEZ91" s="112"/>
      <c r="AFA91" s="112"/>
      <c r="AFB91" s="112"/>
      <c r="AFC91" s="112"/>
      <c r="AFD91" s="112"/>
      <c r="AFE91" s="112"/>
      <c r="AFF91" s="112"/>
      <c r="AFG91" s="112"/>
      <c r="AFH91" s="112"/>
      <c r="AFI91" s="112"/>
      <c r="AFJ91" s="112"/>
      <c r="AFK91" s="112"/>
      <c r="AFL91" s="112"/>
      <c r="AFM91" s="112"/>
      <c r="AFN91" s="112"/>
      <c r="AFO91" s="112"/>
      <c r="AFP91" s="112"/>
      <c r="AFQ91" s="112"/>
      <c r="AFR91" s="112"/>
      <c r="AFS91" s="112"/>
      <c r="AFT91" s="112"/>
      <c r="AFU91" s="112"/>
      <c r="AFV91" s="112"/>
      <c r="AFW91" s="112"/>
      <c r="AFX91" s="112"/>
      <c r="AFY91" s="112"/>
      <c r="AFZ91" s="112"/>
      <c r="AGA91" s="112"/>
      <c r="AGB91" s="112"/>
      <c r="AGC91" s="112"/>
      <c r="AGD91" s="112"/>
      <c r="AGE91" s="112"/>
      <c r="AGF91" s="112"/>
      <c r="AGG91" s="112"/>
      <c r="AGH91" s="112"/>
      <c r="AGI91" s="112"/>
      <c r="AGJ91" s="112"/>
      <c r="AGK91" s="112"/>
      <c r="AGL91" s="112"/>
      <c r="AGM91" s="112"/>
      <c r="AGN91" s="112"/>
      <c r="AGO91" s="112"/>
      <c r="AGP91" s="112"/>
      <c r="AGQ91" s="112"/>
      <c r="AGR91" s="112"/>
      <c r="AGS91" s="112"/>
      <c r="AGT91" s="112"/>
      <c r="AGU91" s="112"/>
      <c r="AGV91" s="112"/>
      <c r="AGW91" s="112"/>
      <c r="AGX91" s="112"/>
      <c r="AGY91" s="112"/>
      <c r="AGZ91" s="112"/>
      <c r="AHA91" s="112"/>
      <c r="AHB91" s="112"/>
      <c r="AHC91" s="112"/>
      <c r="AHD91" s="112"/>
      <c r="AHE91" s="112"/>
      <c r="AHF91" s="112"/>
      <c r="AHG91" s="112"/>
      <c r="AHH91" s="112"/>
      <c r="AHI91" s="112"/>
      <c r="AHJ91" s="112"/>
      <c r="AHK91" s="112"/>
      <c r="AHL91" s="112"/>
      <c r="AHM91" s="112"/>
      <c r="AHN91" s="112"/>
      <c r="AHO91" s="112"/>
      <c r="AHP91" s="112"/>
      <c r="AHQ91" s="112"/>
      <c r="AHR91" s="112"/>
      <c r="AHS91" s="112"/>
      <c r="AHT91" s="112"/>
      <c r="AHU91" s="112"/>
      <c r="AHV91" s="112"/>
      <c r="AHW91" s="112"/>
      <c r="AHX91" s="112"/>
      <c r="AHY91" s="112"/>
      <c r="AHZ91" s="112"/>
      <c r="AIA91" s="112"/>
      <c r="AIB91" s="112"/>
      <c r="AIC91" s="112"/>
      <c r="AID91" s="112"/>
      <c r="AIE91" s="112"/>
      <c r="AIF91" s="112"/>
      <c r="AIG91" s="112"/>
      <c r="AIH91" s="112"/>
      <c r="AII91" s="112"/>
      <c r="AIJ91" s="112"/>
      <c r="AIK91" s="112"/>
      <c r="AIL91" s="112"/>
      <c r="AIM91" s="112"/>
      <c r="AIN91" s="112"/>
      <c r="AIO91" s="112"/>
      <c r="AIP91" s="112"/>
      <c r="AIQ91" s="112"/>
      <c r="AIR91" s="112"/>
      <c r="AIS91" s="112"/>
      <c r="AIT91" s="112"/>
      <c r="AIU91" s="112"/>
      <c r="AIV91" s="112"/>
      <c r="AIW91" s="112"/>
      <c r="AIX91" s="112"/>
      <c r="AIY91" s="112"/>
      <c r="AIZ91" s="112"/>
      <c r="AJA91" s="112"/>
      <c r="AJB91" s="112"/>
      <c r="AJC91" s="112"/>
      <c r="AJD91" s="112"/>
      <c r="AJE91" s="112"/>
      <c r="AJF91" s="112"/>
      <c r="AJG91" s="112"/>
      <c r="AJH91" s="112"/>
      <c r="AJI91" s="112"/>
      <c r="AJJ91" s="112"/>
      <c r="AJK91" s="112"/>
      <c r="AJL91" s="112"/>
      <c r="AJM91" s="112"/>
      <c r="AJN91" s="112"/>
      <c r="AJO91" s="112"/>
      <c r="AJP91" s="112"/>
      <c r="AJQ91" s="112"/>
      <c r="AJR91" s="112"/>
      <c r="AJS91" s="112"/>
      <c r="AJT91" s="112"/>
      <c r="AJU91" s="112"/>
      <c r="AJV91" s="112"/>
      <c r="AJW91" s="112"/>
      <c r="AJX91" s="112"/>
      <c r="AJY91" s="112"/>
      <c r="AJZ91" s="112"/>
      <c r="AKA91" s="112"/>
      <c r="AKB91" s="112"/>
      <c r="AKC91" s="112"/>
      <c r="AKD91" s="112"/>
      <c r="AKE91" s="112"/>
      <c r="AKF91" s="112"/>
      <c r="AKG91" s="112"/>
      <c r="AKH91" s="112"/>
      <c r="AKI91" s="112"/>
      <c r="AKJ91" s="112"/>
      <c r="AKK91" s="112"/>
      <c r="AKL91" s="112"/>
      <c r="AKM91" s="112"/>
      <c r="AKN91" s="112"/>
      <c r="AKO91" s="112"/>
      <c r="AKP91" s="112"/>
      <c r="AKQ91" s="112"/>
      <c r="AKR91" s="112"/>
      <c r="AKS91" s="112"/>
      <c r="AKT91" s="112"/>
      <c r="AKU91" s="112"/>
      <c r="AKV91" s="112"/>
      <c r="AKW91" s="112"/>
      <c r="AKX91" s="112"/>
      <c r="AKY91" s="112"/>
      <c r="AKZ91" s="112"/>
      <c r="ALA91" s="112"/>
      <c r="ALB91" s="112"/>
      <c r="ALC91" s="112"/>
      <c r="ALD91" s="112"/>
      <c r="ALE91" s="112"/>
      <c r="ALF91" s="112"/>
      <c r="ALG91" s="112"/>
      <c r="ALH91" s="112"/>
      <c r="ALI91" s="112"/>
      <c r="ALJ91" s="112"/>
      <c r="ALK91" s="112"/>
      <c r="ALL91" s="112"/>
      <c r="ALM91" s="112"/>
      <c r="ALN91" s="112"/>
      <c r="ALO91" s="112"/>
      <c r="ALP91" s="112"/>
      <c r="ALQ91" s="112"/>
      <c r="ALR91" s="112"/>
      <c r="ALS91" s="112"/>
      <c r="ALT91" s="112"/>
      <c r="ALU91" s="112"/>
      <c r="ALV91" s="112"/>
      <c r="ALW91" s="112"/>
      <c r="ALX91" s="112"/>
      <c r="ALY91" s="112"/>
      <c r="ALZ91" s="112"/>
      <c r="AMA91" s="112"/>
      <c r="AMB91" s="112"/>
      <c r="AMC91" s="112"/>
      <c r="AMD91" s="112"/>
      <c r="AME91" s="112"/>
      <c r="AMF91" s="112"/>
      <c r="AMG91" s="112"/>
      <c r="AMH91" s="112"/>
      <c r="AMI91" s="112"/>
      <c r="AMJ91" s="112"/>
      <c r="AMK91" s="112"/>
      <c r="AML91" s="112"/>
      <c r="AMM91" s="112"/>
      <c r="AMN91" s="112"/>
      <c r="AMO91" s="112"/>
      <c r="AMP91" s="112"/>
      <c r="AMQ91" s="112"/>
      <c r="AMR91" s="112"/>
      <c r="AMS91" s="112"/>
      <c r="AMT91" s="112"/>
      <c r="AMU91" s="112"/>
      <c r="AMV91" s="112"/>
      <c r="AMW91" s="112"/>
      <c r="AMX91" s="112"/>
      <c r="AMY91" s="112"/>
      <c r="AMZ91" s="112"/>
      <c r="ANA91" s="112"/>
      <c r="ANB91" s="112"/>
      <c r="ANC91" s="112"/>
      <c r="AND91" s="112"/>
      <c r="ANE91" s="112"/>
      <c r="ANF91" s="112"/>
      <c r="ANG91" s="112"/>
      <c r="ANH91" s="112"/>
      <c r="ANI91" s="112"/>
      <c r="ANJ91" s="112"/>
      <c r="ANK91" s="112"/>
      <c r="ANL91" s="112"/>
      <c r="ANM91" s="112"/>
      <c r="ANN91" s="112"/>
      <c r="ANO91" s="112"/>
      <c r="ANP91" s="112"/>
      <c r="ANQ91" s="112"/>
      <c r="ANR91" s="112"/>
      <c r="ANS91" s="112"/>
      <c r="ANT91" s="112"/>
      <c r="ANU91" s="112"/>
      <c r="ANV91" s="112"/>
      <c r="ANW91" s="112"/>
      <c r="ANX91" s="112"/>
      <c r="ANY91" s="112"/>
      <c r="ANZ91" s="112"/>
      <c r="AOA91" s="112"/>
      <c r="AOB91" s="112"/>
      <c r="AOC91" s="112"/>
      <c r="AOD91" s="112"/>
      <c r="AOE91" s="112"/>
      <c r="AOF91" s="112"/>
      <c r="AOG91" s="112"/>
      <c r="AOH91" s="112"/>
      <c r="AOI91" s="112"/>
      <c r="AOJ91" s="112"/>
      <c r="AOK91" s="112"/>
      <c r="AOL91" s="112"/>
      <c r="AOM91" s="112"/>
      <c r="AON91" s="112"/>
      <c r="AOO91" s="112"/>
      <c r="AOP91" s="112"/>
      <c r="AOQ91" s="112"/>
      <c r="AOR91" s="112"/>
      <c r="AOS91" s="112"/>
      <c r="AOT91" s="112"/>
      <c r="AOU91" s="112"/>
      <c r="AOV91" s="112"/>
      <c r="AOW91" s="112"/>
      <c r="AOX91" s="112"/>
      <c r="AOY91" s="112"/>
      <c r="AOZ91" s="112"/>
      <c r="APA91" s="112"/>
      <c r="APB91" s="112"/>
      <c r="APC91" s="112"/>
      <c r="APD91" s="112"/>
      <c r="APE91" s="112"/>
      <c r="APF91" s="112"/>
      <c r="APG91" s="112"/>
      <c r="APH91" s="112"/>
      <c r="API91" s="112"/>
      <c r="APJ91" s="112"/>
      <c r="APK91" s="112"/>
      <c r="APL91" s="112"/>
      <c r="APM91" s="112"/>
      <c r="APN91" s="112"/>
      <c r="APO91" s="112"/>
      <c r="APP91" s="112"/>
      <c r="APQ91" s="112"/>
      <c r="APR91" s="112"/>
      <c r="APS91" s="112"/>
      <c r="APT91" s="112"/>
      <c r="APU91" s="112"/>
      <c r="APV91" s="112"/>
      <c r="APW91" s="112"/>
      <c r="APX91" s="112"/>
      <c r="APY91" s="112"/>
      <c r="APZ91" s="112"/>
      <c r="AQA91" s="112"/>
      <c r="AQB91" s="112"/>
      <c r="AQC91" s="112"/>
      <c r="AQD91" s="112"/>
      <c r="AQE91" s="112"/>
      <c r="AQF91" s="112"/>
      <c r="AQG91" s="112"/>
      <c r="AQH91" s="112"/>
      <c r="AQI91" s="112"/>
      <c r="AQJ91" s="112"/>
      <c r="AQK91" s="112"/>
      <c r="AQL91" s="112"/>
      <c r="AQM91" s="112"/>
      <c r="AQN91" s="112"/>
      <c r="AQO91" s="112"/>
      <c r="AQP91" s="112"/>
      <c r="AQQ91" s="112"/>
      <c r="AQR91" s="112"/>
      <c r="AQS91" s="112"/>
      <c r="AQT91" s="112"/>
      <c r="AQU91" s="112"/>
      <c r="AQV91" s="112"/>
      <c r="AQW91" s="112"/>
      <c r="AQX91" s="112"/>
      <c r="AQY91" s="112"/>
      <c r="AQZ91" s="112"/>
      <c r="ARA91" s="112"/>
      <c r="ARB91" s="112"/>
      <c r="ARC91" s="112"/>
      <c r="ARD91" s="112"/>
      <c r="ARE91" s="112"/>
      <c r="ARF91" s="112"/>
      <c r="ARG91" s="112"/>
      <c r="ARH91" s="112"/>
      <c r="ARI91" s="112"/>
      <c r="ARJ91" s="112"/>
      <c r="ARK91" s="112"/>
      <c r="ARL91" s="112"/>
      <c r="ARM91" s="112"/>
      <c r="ARN91" s="112"/>
      <c r="ARO91" s="112"/>
      <c r="ARP91" s="112"/>
      <c r="ARQ91" s="112"/>
      <c r="ARR91" s="112"/>
      <c r="ARS91" s="112"/>
      <c r="ART91" s="112"/>
      <c r="ARU91" s="112"/>
      <c r="ARV91" s="112"/>
      <c r="ARW91" s="112"/>
      <c r="ARX91" s="112"/>
      <c r="ARY91" s="112"/>
      <c r="ARZ91" s="112"/>
      <c r="ASA91" s="112"/>
      <c r="ASB91" s="112"/>
      <c r="ASC91" s="112"/>
      <c r="ASD91" s="112"/>
      <c r="ASE91" s="112"/>
      <c r="ASF91" s="112"/>
      <c r="ASG91" s="112"/>
      <c r="ASH91" s="112"/>
      <c r="ASI91" s="112"/>
      <c r="ASJ91" s="112"/>
      <c r="ASK91" s="112"/>
      <c r="ASL91" s="112"/>
      <c r="ASM91" s="112"/>
      <c r="ASN91" s="112"/>
      <c r="ASO91" s="112"/>
      <c r="ASP91" s="112"/>
      <c r="ASQ91" s="112"/>
      <c r="ASR91" s="112"/>
      <c r="ASS91" s="112"/>
      <c r="AST91" s="112"/>
      <c r="ASU91" s="112"/>
      <c r="ASV91" s="112"/>
      <c r="ASW91" s="112"/>
      <c r="ASX91" s="112"/>
      <c r="ASY91" s="112"/>
      <c r="ASZ91" s="112"/>
      <c r="ATA91" s="112"/>
      <c r="ATB91" s="112"/>
      <c r="ATC91" s="112"/>
      <c r="ATD91" s="112"/>
      <c r="ATE91" s="112"/>
      <c r="ATF91" s="112"/>
      <c r="ATG91" s="112"/>
      <c r="ATH91" s="112"/>
      <c r="ATI91" s="112"/>
      <c r="ATJ91" s="112"/>
      <c r="ATK91" s="112"/>
      <c r="ATL91" s="112"/>
      <c r="ATM91" s="112"/>
      <c r="ATN91" s="112"/>
      <c r="ATO91" s="112"/>
      <c r="ATP91" s="112"/>
      <c r="ATQ91" s="112"/>
      <c r="ATR91" s="112"/>
      <c r="ATS91" s="112"/>
      <c r="ATT91" s="112"/>
      <c r="ATU91" s="112"/>
      <c r="ATV91" s="112"/>
      <c r="ATW91" s="112"/>
      <c r="ATX91" s="112"/>
      <c r="ATY91" s="112"/>
      <c r="ATZ91" s="112"/>
      <c r="AUA91" s="112"/>
      <c r="AUB91" s="112"/>
      <c r="AUC91" s="112"/>
      <c r="AUD91" s="112"/>
      <c r="AUE91" s="112"/>
      <c r="AUF91" s="112"/>
      <c r="AUG91" s="112"/>
      <c r="AUH91" s="112"/>
      <c r="AUI91" s="112"/>
      <c r="AUJ91" s="112"/>
      <c r="AUK91" s="112"/>
      <c r="AUL91" s="112"/>
      <c r="AUM91" s="112"/>
      <c r="AUN91" s="112"/>
      <c r="AUO91" s="112"/>
      <c r="AUP91" s="112"/>
      <c r="AUQ91" s="112"/>
      <c r="AUR91" s="112"/>
      <c r="AUS91" s="112"/>
      <c r="AUT91" s="112"/>
      <c r="AUU91" s="112"/>
      <c r="AUV91" s="112"/>
      <c r="AUW91" s="112"/>
      <c r="AUX91" s="112"/>
      <c r="AUY91" s="112"/>
      <c r="AUZ91" s="112"/>
      <c r="AVA91" s="112"/>
      <c r="AVB91" s="112"/>
      <c r="AVC91" s="112"/>
      <c r="AVD91" s="112"/>
      <c r="AVE91" s="112"/>
      <c r="AVF91" s="112"/>
      <c r="AVG91" s="112"/>
      <c r="AVH91" s="112"/>
      <c r="AVI91" s="112"/>
      <c r="AVJ91" s="112"/>
      <c r="AVK91" s="112"/>
      <c r="AVL91" s="112"/>
      <c r="AVM91" s="112"/>
      <c r="AVN91" s="112"/>
      <c r="AVO91" s="112"/>
      <c r="AVP91" s="112"/>
      <c r="AVQ91" s="112"/>
      <c r="AVR91" s="112"/>
      <c r="AVS91" s="112"/>
      <c r="AVT91" s="112"/>
      <c r="AVU91" s="112"/>
      <c r="AVV91" s="112"/>
      <c r="AVW91" s="112"/>
      <c r="AVX91" s="112"/>
      <c r="AVY91" s="112"/>
      <c r="AVZ91" s="112"/>
      <c r="AWA91" s="112"/>
      <c r="AWB91" s="112"/>
      <c r="AWC91" s="112"/>
      <c r="AWD91" s="112"/>
      <c r="AWE91" s="112"/>
      <c r="AWF91" s="112"/>
      <c r="AWG91" s="112"/>
      <c r="AWH91" s="112"/>
      <c r="AWI91" s="112"/>
      <c r="AWJ91" s="112"/>
      <c r="AWK91" s="112"/>
      <c r="AWL91" s="112"/>
      <c r="AWM91" s="112"/>
      <c r="AWN91" s="112"/>
      <c r="AWO91" s="112"/>
      <c r="AWP91" s="112"/>
      <c r="AWQ91" s="112"/>
      <c r="AWR91" s="112"/>
      <c r="AWS91" s="112"/>
      <c r="AWT91" s="112"/>
      <c r="AWU91" s="112"/>
      <c r="AWV91" s="112"/>
      <c r="AWW91" s="112"/>
      <c r="AWX91" s="112"/>
      <c r="AWY91" s="112"/>
      <c r="AWZ91" s="112"/>
      <c r="AXA91" s="112"/>
      <c r="AXB91" s="112"/>
      <c r="AXC91" s="112"/>
      <c r="AXD91" s="112"/>
      <c r="AXE91" s="112"/>
      <c r="AXF91" s="112"/>
      <c r="AXG91" s="112"/>
      <c r="AXH91" s="112"/>
      <c r="AXI91" s="112"/>
      <c r="AXJ91" s="112"/>
      <c r="AXK91" s="112"/>
      <c r="AXL91" s="112"/>
      <c r="AXM91" s="112"/>
      <c r="AXN91" s="112"/>
      <c r="AXO91" s="112"/>
      <c r="AXP91" s="112"/>
      <c r="AXQ91" s="112"/>
      <c r="AXR91" s="112"/>
      <c r="AXS91" s="112"/>
      <c r="AXT91" s="112"/>
      <c r="AXU91" s="112"/>
      <c r="AXV91" s="112"/>
      <c r="AXW91" s="112"/>
      <c r="AXX91" s="112"/>
      <c r="AXY91" s="112"/>
      <c r="AXZ91" s="112"/>
      <c r="AYA91" s="112"/>
      <c r="AYB91" s="112"/>
      <c r="AYC91" s="112"/>
      <c r="AYD91" s="112"/>
      <c r="AYE91" s="112"/>
      <c r="AYF91" s="112"/>
      <c r="AYG91" s="112"/>
      <c r="AYH91" s="112"/>
      <c r="AYI91" s="112"/>
      <c r="AYJ91" s="112"/>
      <c r="AYK91" s="112"/>
      <c r="AYL91" s="112"/>
      <c r="AYM91" s="112"/>
      <c r="AYN91" s="112"/>
      <c r="AYO91" s="112"/>
      <c r="AYP91" s="112"/>
      <c r="AYQ91" s="112"/>
      <c r="AYR91" s="112"/>
      <c r="AYS91" s="112"/>
      <c r="AYT91" s="112"/>
      <c r="AYU91" s="112"/>
      <c r="AYV91" s="112"/>
      <c r="AYW91" s="112"/>
      <c r="AYX91" s="112"/>
      <c r="AYY91" s="112"/>
      <c r="AYZ91" s="112"/>
      <c r="AZA91" s="112"/>
      <c r="AZB91" s="112"/>
      <c r="AZC91" s="112"/>
      <c r="AZD91" s="112"/>
      <c r="AZE91" s="112"/>
      <c r="AZF91" s="112"/>
      <c r="AZG91" s="112"/>
      <c r="AZH91" s="112"/>
      <c r="AZI91" s="112"/>
      <c r="AZJ91" s="112"/>
      <c r="AZK91" s="112"/>
      <c r="AZL91" s="112"/>
      <c r="AZM91" s="112"/>
      <c r="AZN91" s="112"/>
      <c r="AZO91" s="112"/>
      <c r="AZP91" s="112"/>
      <c r="AZQ91" s="112"/>
      <c r="AZR91" s="112"/>
      <c r="AZS91" s="112"/>
      <c r="AZT91" s="112"/>
      <c r="AZU91" s="112"/>
      <c r="AZV91" s="112"/>
      <c r="AZW91" s="112"/>
      <c r="AZX91" s="112"/>
      <c r="AZY91" s="112"/>
      <c r="AZZ91" s="112"/>
      <c r="BAA91" s="112"/>
      <c r="BAB91" s="112"/>
      <c r="BAC91" s="112"/>
      <c r="BAD91" s="112"/>
      <c r="BAE91" s="112"/>
      <c r="BAF91" s="112"/>
      <c r="BAG91" s="112"/>
      <c r="BAH91" s="112"/>
      <c r="BAI91" s="112"/>
      <c r="BAJ91" s="112"/>
      <c r="BAK91" s="112"/>
      <c r="BAL91" s="112"/>
      <c r="BAM91" s="112"/>
      <c r="BAN91" s="112"/>
      <c r="BAO91" s="112"/>
      <c r="BAP91" s="112"/>
      <c r="BAQ91" s="112"/>
      <c r="BAR91" s="112"/>
      <c r="BAS91" s="112"/>
      <c r="BAT91" s="112"/>
      <c r="BAU91" s="112"/>
      <c r="BAV91" s="112"/>
      <c r="BAW91" s="112"/>
      <c r="BAX91" s="112"/>
      <c r="BAY91" s="112"/>
      <c r="BAZ91" s="112"/>
      <c r="BBA91" s="112"/>
      <c r="BBB91" s="112"/>
      <c r="BBC91" s="112"/>
      <c r="BBD91" s="112"/>
      <c r="BBE91" s="112"/>
      <c r="BBF91" s="112"/>
      <c r="BBG91" s="112"/>
      <c r="BBH91" s="112"/>
      <c r="BBI91" s="112"/>
      <c r="BBJ91" s="112"/>
      <c r="BBK91" s="112"/>
      <c r="BBL91" s="112"/>
      <c r="BBM91" s="112"/>
      <c r="BBN91" s="112"/>
      <c r="BBO91" s="112"/>
      <c r="BBP91" s="112"/>
      <c r="BBQ91" s="112"/>
      <c r="BBR91" s="112"/>
      <c r="BBS91" s="112"/>
      <c r="BBT91" s="112"/>
      <c r="BBU91" s="112"/>
      <c r="BBV91" s="112"/>
      <c r="BBW91" s="112"/>
      <c r="BBX91" s="112"/>
      <c r="BBY91" s="112"/>
      <c r="BBZ91" s="112"/>
      <c r="BCA91" s="112"/>
      <c r="BCB91" s="112"/>
      <c r="BCC91" s="112"/>
      <c r="BCD91" s="112"/>
      <c r="BCE91" s="112"/>
      <c r="BCF91" s="112"/>
      <c r="BCG91" s="112"/>
      <c r="BCH91" s="112"/>
      <c r="BCI91" s="112"/>
      <c r="BCJ91" s="112"/>
      <c r="BCK91" s="112"/>
      <c r="BCL91" s="112"/>
      <c r="BCM91" s="112"/>
      <c r="BCN91" s="112"/>
      <c r="BCO91" s="112"/>
      <c r="BCP91" s="112"/>
      <c r="BCQ91" s="112"/>
      <c r="BCR91" s="112"/>
      <c r="BCS91" s="112"/>
      <c r="BCT91" s="112"/>
      <c r="BCU91" s="112"/>
      <c r="BCV91" s="112"/>
      <c r="BCW91" s="112"/>
      <c r="BCX91" s="112"/>
      <c r="BCY91" s="112"/>
      <c r="BCZ91" s="112"/>
      <c r="BDA91" s="112"/>
      <c r="BDB91" s="112"/>
      <c r="BDC91" s="112"/>
      <c r="BDD91" s="112"/>
      <c r="BDE91" s="112"/>
      <c r="BDF91" s="112"/>
      <c r="BDG91" s="112"/>
      <c r="BDH91" s="112"/>
      <c r="BDI91" s="112"/>
      <c r="BDJ91" s="112"/>
      <c r="BDK91" s="112"/>
      <c r="BDL91" s="112"/>
      <c r="BDM91" s="112"/>
      <c r="BDN91" s="112"/>
      <c r="BDO91" s="112"/>
      <c r="BDP91" s="112"/>
      <c r="BDQ91" s="112"/>
      <c r="BDR91" s="112"/>
      <c r="BDS91" s="112"/>
      <c r="BDT91" s="112"/>
      <c r="BDU91" s="112"/>
      <c r="BDV91" s="112"/>
      <c r="BDW91" s="112"/>
      <c r="BDX91" s="112"/>
      <c r="BDY91" s="112"/>
      <c r="BDZ91" s="112"/>
      <c r="BEA91" s="112"/>
      <c r="BEB91" s="112"/>
      <c r="BEC91" s="112"/>
      <c r="BED91" s="112"/>
      <c r="BEE91" s="112"/>
      <c r="BEF91" s="112"/>
      <c r="BEG91" s="112"/>
      <c r="BEH91" s="112"/>
      <c r="BEI91" s="112"/>
      <c r="BEJ91" s="112"/>
      <c r="BEK91" s="112"/>
      <c r="BEL91" s="112"/>
      <c r="BEM91" s="112"/>
      <c r="BEN91" s="112"/>
      <c r="BEO91" s="112"/>
      <c r="BEP91" s="112"/>
      <c r="BEQ91" s="112"/>
      <c r="BER91" s="112"/>
      <c r="BES91" s="112"/>
      <c r="BET91" s="112"/>
      <c r="BEU91" s="112"/>
      <c r="BEV91" s="112"/>
      <c r="BEW91" s="112"/>
      <c r="BEX91" s="112"/>
      <c r="BEY91" s="112"/>
      <c r="BEZ91" s="112"/>
      <c r="BFA91" s="112"/>
      <c r="BFB91" s="112"/>
      <c r="BFC91" s="112"/>
      <c r="BFD91" s="112"/>
      <c r="BFE91" s="112"/>
      <c r="BFF91" s="112"/>
      <c r="BFG91" s="112"/>
      <c r="BFH91" s="112"/>
      <c r="BFI91" s="112"/>
      <c r="BFJ91" s="112"/>
      <c r="BFK91" s="112"/>
      <c r="BFL91" s="112"/>
      <c r="BFM91" s="112"/>
      <c r="BFN91" s="112"/>
      <c r="BFO91" s="112"/>
      <c r="BFP91" s="112"/>
      <c r="BFQ91" s="112"/>
      <c r="BFR91" s="112"/>
      <c r="BFS91" s="112"/>
      <c r="BFT91" s="112"/>
      <c r="BFU91" s="112"/>
      <c r="BFV91" s="112"/>
      <c r="BFW91" s="112"/>
      <c r="BFX91" s="112"/>
      <c r="BFY91" s="112"/>
      <c r="BFZ91" s="112"/>
      <c r="BGA91" s="112"/>
      <c r="BGB91" s="112"/>
      <c r="BGC91" s="112"/>
      <c r="BGD91" s="112"/>
      <c r="BGE91" s="112"/>
      <c r="BGF91" s="112"/>
      <c r="BGG91" s="112"/>
      <c r="BGH91" s="112"/>
      <c r="BGI91" s="112"/>
      <c r="BGJ91" s="112"/>
      <c r="BGK91" s="112"/>
      <c r="BGL91" s="112"/>
      <c r="BGM91" s="112"/>
      <c r="BGN91" s="112"/>
      <c r="BGO91" s="112"/>
      <c r="BGP91" s="112"/>
      <c r="BGQ91" s="112"/>
      <c r="BGR91" s="112"/>
      <c r="BGS91" s="112"/>
      <c r="BGT91" s="112"/>
      <c r="BGU91" s="112"/>
      <c r="BGV91" s="112"/>
      <c r="BGW91" s="112"/>
      <c r="BGX91" s="112"/>
      <c r="BGY91" s="112"/>
      <c r="BGZ91" s="112"/>
      <c r="BHA91" s="112"/>
      <c r="BHB91" s="112"/>
      <c r="BHC91" s="112"/>
      <c r="BHD91" s="112"/>
      <c r="BHE91" s="112"/>
      <c r="BHF91" s="112"/>
      <c r="BHG91" s="112"/>
      <c r="BHH91" s="112"/>
      <c r="BHI91" s="112"/>
      <c r="BHJ91" s="112"/>
      <c r="BHK91" s="112"/>
      <c r="BHL91" s="112"/>
      <c r="BHM91" s="112"/>
      <c r="BHN91" s="112"/>
      <c r="BHO91" s="112"/>
      <c r="BHP91" s="112"/>
      <c r="BHQ91" s="112"/>
      <c r="BHR91" s="112"/>
      <c r="BHS91" s="112"/>
      <c r="BHT91" s="112"/>
      <c r="BHU91" s="112"/>
      <c r="BHV91" s="112"/>
      <c r="BHW91" s="112"/>
      <c r="BHX91" s="112"/>
      <c r="BHY91" s="112"/>
      <c r="BHZ91" s="112"/>
      <c r="BIA91" s="112"/>
      <c r="BIB91" s="112"/>
      <c r="BIC91" s="112"/>
      <c r="BID91" s="112"/>
      <c r="BIE91" s="112"/>
      <c r="BIF91" s="112"/>
      <c r="BIG91" s="112"/>
      <c r="BIH91" s="112"/>
      <c r="BII91" s="112"/>
      <c r="BIJ91" s="112"/>
      <c r="BIK91" s="112"/>
      <c r="BIL91" s="112"/>
      <c r="BIM91" s="112"/>
      <c r="BIN91" s="112"/>
      <c r="BIO91" s="112"/>
      <c r="BIP91" s="112"/>
      <c r="BIQ91" s="112"/>
      <c r="BIR91" s="112"/>
      <c r="BIS91" s="112"/>
      <c r="BIT91" s="112"/>
      <c r="BIU91" s="112"/>
      <c r="BIV91" s="112"/>
      <c r="BIW91" s="112"/>
      <c r="BIX91" s="112"/>
      <c r="BIY91" s="112"/>
      <c r="BIZ91" s="112"/>
      <c r="BJA91" s="112"/>
      <c r="BJB91" s="112"/>
      <c r="BJC91" s="112"/>
      <c r="BJD91" s="112"/>
      <c r="BJE91" s="112"/>
      <c r="BJF91" s="112"/>
      <c r="BJG91" s="112"/>
      <c r="BJH91" s="112"/>
      <c r="BJI91" s="112"/>
      <c r="BJJ91" s="112"/>
      <c r="BJK91" s="112"/>
      <c r="BJL91" s="112"/>
      <c r="BJM91" s="112"/>
      <c r="BJN91" s="112"/>
      <c r="BJO91" s="112"/>
      <c r="BJP91" s="112"/>
      <c r="BJQ91" s="112"/>
      <c r="BJR91" s="112"/>
      <c r="BJS91" s="112"/>
      <c r="BJT91" s="112"/>
      <c r="BJU91" s="112"/>
      <c r="BJV91" s="112"/>
      <c r="BJW91" s="112"/>
      <c r="BJX91" s="112"/>
      <c r="BJY91" s="112"/>
      <c r="BJZ91" s="112"/>
      <c r="BKA91" s="112"/>
      <c r="BKB91" s="112"/>
      <c r="BKC91" s="112"/>
      <c r="BKD91" s="112"/>
      <c r="BKE91" s="112"/>
      <c r="BKF91" s="112"/>
      <c r="BKG91" s="112"/>
      <c r="BKH91" s="112"/>
      <c r="BKI91" s="112"/>
      <c r="BKJ91" s="112"/>
      <c r="BKK91" s="112"/>
      <c r="BKL91" s="112"/>
      <c r="BKM91" s="112"/>
      <c r="BKN91" s="112"/>
      <c r="BKO91" s="112"/>
      <c r="BKP91" s="112"/>
      <c r="BKQ91" s="112"/>
      <c r="BKR91" s="112"/>
      <c r="BKS91" s="112"/>
      <c r="BKT91" s="112"/>
      <c r="BKU91" s="112"/>
      <c r="BKV91" s="112"/>
      <c r="BKW91" s="112"/>
      <c r="BKX91" s="112"/>
      <c r="BKY91" s="112"/>
      <c r="BKZ91" s="112"/>
      <c r="BLA91" s="112"/>
      <c r="BLB91" s="112"/>
      <c r="BLC91" s="112"/>
      <c r="BLD91" s="112"/>
      <c r="BLE91" s="112"/>
      <c r="BLF91" s="112"/>
      <c r="BLG91" s="112"/>
      <c r="BLH91" s="112"/>
      <c r="BLI91" s="112"/>
      <c r="BLJ91" s="112"/>
      <c r="BLK91" s="112"/>
      <c r="BLL91" s="112"/>
      <c r="BLM91" s="112"/>
      <c r="BLN91" s="112"/>
      <c r="BLO91" s="112"/>
      <c r="BLP91" s="112"/>
      <c r="BLQ91" s="112"/>
      <c r="BLR91" s="112"/>
      <c r="BLS91" s="112"/>
      <c r="BLT91" s="112"/>
      <c r="BLU91" s="112"/>
      <c r="BLV91" s="112"/>
      <c r="BLW91" s="112"/>
      <c r="BLX91" s="112"/>
      <c r="BLY91" s="112"/>
      <c r="BLZ91" s="112"/>
      <c r="BMA91" s="112"/>
      <c r="BMB91" s="112"/>
      <c r="BMC91" s="112"/>
      <c r="BMD91" s="112"/>
      <c r="BME91" s="112"/>
      <c r="BMF91" s="112"/>
      <c r="BMG91" s="112"/>
      <c r="BMH91" s="112"/>
      <c r="BMI91" s="112"/>
      <c r="BMJ91" s="112"/>
      <c r="BMK91" s="112"/>
      <c r="BML91" s="112"/>
      <c r="BMM91" s="112"/>
      <c r="BMN91" s="112"/>
      <c r="BMO91" s="112"/>
      <c r="BMP91" s="112"/>
      <c r="BMQ91" s="112"/>
      <c r="BMR91" s="112"/>
      <c r="BMS91" s="112"/>
      <c r="BMT91" s="112"/>
      <c r="BMU91" s="112"/>
      <c r="BMV91" s="112"/>
      <c r="BMW91" s="112"/>
      <c r="BMX91" s="112"/>
      <c r="BMY91" s="112"/>
      <c r="BMZ91" s="112"/>
      <c r="BNA91" s="112"/>
      <c r="BNB91" s="112"/>
      <c r="BNC91" s="112"/>
      <c r="BND91" s="112"/>
      <c r="BNE91" s="112"/>
      <c r="BNF91" s="112"/>
      <c r="BNG91" s="112"/>
      <c r="BNH91" s="112"/>
      <c r="BNI91" s="112"/>
      <c r="BNJ91" s="112"/>
      <c r="BNK91" s="112"/>
      <c r="BNL91" s="112"/>
      <c r="BNM91" s="112"/>
      <c r="BNN91" s="112"/>
      <c r="BNO91" s="112"/>
      <c r="BNP91" s="112"/>
      <c r="BNQ91" s="112"/>
      <c r="BNR91" s="112"/>
      <c r="BNS91" s="112"/>
      <c r="BNT91" s="112"/>
      <c r="BNU91" s="112"/>
      <c r="BNV91" s="112"/>
      <c r="BNW91" s="112"/>
      <c r="BNX91" s="112"/>
      <c r="BNY91" s="112"/>
      <c r="BNZ91" s="112"/>
      <c r="BOA91" s="112"/>
      <c r="BOB91" s="112"/>
      <c r="BOC91" s="112"/>
      <c r="BOD91" s="112"/>
      <c r="BOE91" s="112"/>
      <c r="BOF91" s="112"/>
      <c r="BOG91" s="112"/>
      <c r="BOH91" s="112"/>
      <c r="BOI91" s="112"/>
      <c r="BOJ91" s="112"/>
      <c r="BOK91" s="112"/>
      <c r="BOL91" s="112"/>
      <c r="BOM91" s="112"/>
      <c r="BON91" s="112"/>
      <c r="BOO91" s="112"/>
      <c r="BOP91" s="112"/>
      <c r="BOQ91" s="112"/>
      <c r="BOR91" s="112"/>
      <c r="BOS91" s="112"/>
      <c r="BOT91" s="112"/>
      <c r="BOU91" s="112"/>
      <c r="BOV91" s="112"/>
      <c r="BOW91" s="112"/>
      <c r="BOX91" s="112"/>
      <c r="BOY91" s="112"/>
      <c r="BOZ91" s="112"/>
      <c r="BPA91" s="112"/>
      <c r="BPB91" s="112"/>
      <c r="BPC91" s="112"/>
      <c r="BPD91" s="112"/>
      <c r="BPE91" s="112"/>
      <c r="BPF91" s="112"/>
      <c r="BPG91" s="112"/>
      <c r="BPH91" s="112"/>
      <c r="BPI91" s="112"/>
      <c r="BPJ91" s="112"/>
      <c r="BPK91" s="112"/>
      <c r="BPL91" s="112"/>
      <c r="BPM91" s="112"/>
      <c r="BPN91" s="112"/>
      <c r="BPO91" s="112"/>
      <c r="BPP91" s="112"/>
      <c r="BPQ91" s="112"/>
      <c r="BPR91" s="112"/>
      <c r="BPS91" s="112"/>
      <c r="BPT91" s="112"/>
      <c r="BPU91" s="112"/>
      <c r="BPV91" s="112"/>
      <c r="BPW91" s="112"/>
      <c r="BPX91" s="112"/>
      <c r="BPY91" s="112"/>
      <c r="BPZ91" s="112"/>
      <c r="BQA91" s="112"/>
      <c r="BQB91" s="112"/>
      <c r="BQC91" s="112"/>
      <c r="BQD91" s="112"/>
      <c r="BQE91" s="112"/>
      <c r="BQF91" s="112"/>
      <c r="BQG91" s="112"/>
      <c r="BQH91" s="112"/>
      <c r="BQI91" s="112"/>
      <c r="BQJ91" s="112"/>
      <c r="BQK91" s="112"/>
      <c r="BQL91" s="112"/>
      <c r="BQM91" s="112"/>
      <c r="BQN91" s="112"/>
      <c r="BQO91" s="112"/>
      <c r="BQP91" s="112"/>
      <c r="BQQ91" s="112"/>
      <c r="BQR91" s="112"/>
      <c r="BQS91" s="112"/>
      <c r="BQT91" s="112"/>
      <c r="BQU91" s="112"/>
      <c r="BQV91" s="112"/>
      <c r="BQW91" s="112"/>
      <c r="BQX91" s="112"/>
      <c r="BQY91" s="112"/>
      <c r="BQZ91" s="112"/>
      <c r="BRA91" s="112"/>
      <c r="BRB91" s="112"/>
      <c r="BRC91" s="112"/>
      <c r="BRD91" s="112"/>
      <c r="BRE91" s="112"/>
      <c r="BRF91" s="112"/>
      <c r="BRG91" s="112"/>
      <c r="BRH91" s="112"/>
      <c r="BRI91" s="112"/>
      <c r="BRJ91" s="112"/>
      <c r="BRK91" s="112"/>
      <c r="BRL91" s="112"/>
      <c r="BRM91" s="112"/>
      <c r="BRN91" s="112"/>
      <c r="BRO91" s="112"/>
      <c r="BRP91" s="112"/>
      <c r="BRQ91" s="112"/>
      <c r="BRR91" s="112"/>
      <c r="BRS91" s="112"/>
      <c r="BRT91" s="112"/>
      <c r="BRU91" s="112"/>
      <c r="BRV91" s="112"/>
      <c r="BRW91" s="112"/>
      <c r="BRX91" s="112"/>
      <c r="BRY91" s="112"/>
      <c r="BRZ91" s="112"/>
      <c r="BSA91" s="112"/>
      <c r="BSB91" s="112"/>
      <c r="BSC91" s="112"/>
      <c r="BSD91" s="112"/>
      <c r="BSE91" s="112"/>
      <c r="BSF91" s="112"/>
      <c r="BSG91" s="112"/>
      <c r="BSH91" s="112"/>
      <c r="BSI91" s="112"/>
      <c r="BSJ91" s="112"/>
      <c r="BSK91" s="112"/>
      <c r="BSL91" s="112"/>
      <c r="BSM91" s="112"/>
      <c r="BSN91" s="112"/>
      <c r="BSO91" s="112"/>
      <c r="BSP91" s="112"/>
      <c r="BSQ91" s="112"/>
      <c r="BSR91" s="112"/>
      <c r="BSS91" s="112"/>
      <c r="BST91" s="112"/>
      <c r="BSU91" s="112"/>
      <c r="BSV91" s="112"/>
      <c r="BSW91" s="112"/>
      <c r="BSX91" s="112"/>
      <c r="BSY91" s="112"/>
      <c r="BSZ91" s="112"/>
      <c r="BTA91" s="112"/>
      <c r="BTB91" s="112"/>
      <c r="BTC91" s="112"/>
      <c r="BTD91" s="112"/>
      <c r="BTE91" s="112"/>
      <c r="BTF91" s="112"/>
      <c r="BTG91" s="112"/>
      <c r="BTH91" s="112"/>
      <c r="BTI91" s="112"/>
      <c r="BTJ91" s="112"/>
      <c r="BTK91" s="112"/>
      <c r="BTL91" s="112"/>
      <c r="BTM91" s="112"/>
      <c r="BTN91" s="112"/>
      <c r="BTO91" s="112"/>
      <c r="BTP91" s="112"/>
      <c r="BTQ91" s="112"/>
      <c r="BTR91" s="112"/>
      <c r="BTS91" s="112"/>
      <c r="BTT91" s="112"/>
      <c r="BTU91" s="112"/>
      <c r="BTV91" s="112"/>
      <c r="BTW91" s="112"/>
      <c r="BTX91" s="112"/>
      <c r="BTY91" s="112"/>
      <c r="BTZ91" s="112"/>
      <c r="BUA91" s="112"/>
      <c r="BUB91" s="112"/>
      <c r="BUC91" s="112"/>
      <c r="BUD91" s="112"/>
      <c r="BUE91" s="112"/>
      <c r="BUF91" s="112"/>
      <c r="BUG91" s="112"/>
      <c r="BUH91" s="112"/>
      <c r="BUI91" s="112"/>
      <c r="BUJ91" s="112"/>
      <c r="BUK91" s="112"/>
      <c r="BUL91" s="112"/>
      <c r="BUM91" s="112"/>
      <c r="BUN91" s="112"/>
      <c r="BUO91" s="112"/>
      <c r="BUP91" s="112"/>
      <c r="BUQ91" s="112"/>
      <c r="BUR91" s="112"/>
      <c r="BUS91" s="112"/>
      <c r="BUT91" s="112"/>
      <c r="BUU91" s="112"/>
      <c r="BUV91" s="112"/>
      <c r="BUW91" s="112"/>
      <c r="BUX91" s="112"/>
      <c r="BUY91" s="112"/>
      <c r="BUZ91" s="112"/>
      <c r="BVA91" s="112"/>
      <c r="BVB91" s="112"/>
      <c r="BVC91" s="112"/>
      <c r="BVD91" s="112"/>
      <c r="BVE91" s="112"/>
      <c r="BVF91" s="112"/>
      <c r="BVG91" s="112"/>
      <c r="BVH91" s="112"/>
      <c r="BVI91" s="112"/>
      <c r="BVJ91" s="112"/>
      <c r="BVK91" s="112"/>
      <c r="BVL91" s="112"/>
      <c r="BVM91" s="112"/>
      <c r="BVN91" s="112"/>
      <c r="BVO91" s="112"/>
      <c r="BVP91" s="112"/>
      <c r="BVQ91" s="112"/>
      <c r="BVR91" s="112"/>
      <c r="BVS91" s="112"/>
      <c r="BVT91" s="112"/>
      <c r="BVU91" s="112"/>
      <c r="BVV91" s="112"/>
      <c r="BVW91" s="112"/>
      <c r="BVX91" s="112"/>
      <c r="BVY91" s="112"/>
      <c r="BVZ91" s="112"/>
      <c r="BWA91" s="112"/>
      <c r="BWB91" s="112"/>
      <c r="BWC91" s="112"/>
      <c r="BWD91" s="112"/>
      <c r="BWE91" s="112"/>
      <c r="BWF91" s="112"/>
      <c r="BWG91" s="112"/>
      <c r="BWH91" s="112"/>
      <c r="BWI91" s="112"/>
      <c r="BWJ91" s="112"/>
      <c r="BWK91" s="112"/>
      <c r="BWL91" s="112"/>
      <c r="BWM91" s="112"/>
      <c r="BWN91" s="112"/>
      <c r="BWO91" s="112"/>
      <c r="BWP91" s="112"/>
      <c r="BWQ91" s="112"/>
      <c r="BWR91" s="112"/>
      <c r="BWS91" s="112"/>
      <c r="BWT91" s="112"/>
      <c r="BWU91" s="112"/>
      <c r="BWV91" s="112"/>
      <c r="BWW91" s="112"/>
      <c r="BWX91" s="112"/>
      <c r="BWY91" s="112"/>
      <c r="BWZ91" s="112"/>
      <c r="BXA91" s="112"/>
      <c r="BXB91" s="112"/>
      <c r="BXC91" s="112"/>
      <c r="BXD91" s="112"/>
      <c r="BXE91" s="112"/>
      <c r="BXF91" s="112"/>
      <c r="BXG91" s="112"/>
      <c r="BXH91" s="112"/>
      <c r="BXI91" s="112"/>
      <c r="BXJ91" s="112"/>
      <c r="BXK91" s="112"/>
      <c r="BXL91" s="112"/>
      <c r="BXM91" s="112"/>
      <c r="BXN91" s="112"/>
      <c r="BXO91" s="112"/>
      <c r="BXP91" s="112"/>
      <c r="BXQ91" s="112"/>
      <c r="BXR91" s="112"/>
      <c r="BXS91" s="112"/>
      <c r="BXT91" s="112"/>
      <c r="BXU91" s="112"/>
      <c r="BXV91" s="112"/>
      <c r="BXW91" s="112"/>
      <c r="BXX91" s="112"/>
      <c r="BXY91" s="112"/>
      <c r="BXZ91" s="112"/>
      <c r="BYA91" s="112"/>
      <c r="BYB91" s="112"/>
      <c r="BYC91" s="112"/>
      <c r="BYD91" s="112"/>
      <c r="BYE91" s="112"/>
      <c r="BYF91" s="112"/>
      <c r="BYG91" s="112"/>
      <c r="BYH91" s="112"/>
      <c r="BYI91" s="112"/>
      <c r="BYJ91" s="112"/>
      <c r="BYK91" s="112"/>
      <c r="BYL91" s="112"/>
      <c r="BYM91" s="112"/>
      <c r="BYN91" s="112"/>
      <c r="BYO91" s="112"/>
      <c r="BYP91" s="112"/>
      <c r="BYQ91" s="112"/>
      <c r="BYR91" s="112"/>
      <c r="BYS91" s="112"/>
      <c r="BYT91" s="112"/>
      <c r="BYU91" s="112"/>
      <c r="BYV91" s="112"/>
      <c r="BYW91" s="112"/>
      <c r="BYX91" s="112"/>
      <c r="BYY91" s="112"/>
      <c r="BYZ91" s="112"/>
      <c r="BZA91" s="112"/>
      <c r="BZB91" s="112"/>
      <c r="BZC91" s="112"/>
      <c r="BZD91" s="112"/>
      <c r="BZE91" s="112"/>
      <c r="BZF91" s="112"/>
      <c r="BZG91" s="112"/>
      <c r="BZH91" s="112"/>
      <c r="BZI91" s="112"/>
      <c r="BZJ91" s="112"/>
      <c r="BZK91" s="112"/>
      <c r="BZL91" s="112"/>
      <c r="BZM91" s="112"/>
      <c r="BZN91" s="112"/>
      <c r="BZO91" s="112"/>
      <c r="BZP91" s="112"/>
      <c r="BZQ91" s="112"/>
      <c r="BZR91" s="112"/>
      <c r="BZS91" s="112"/>
      <c r="BZT91" s="112"/>
      <c r="BZU91" s="112"/>
      <c r="BZV91" s="112"/>
      <c r="BZW91" s="112"/>
      <c r="BZX91" s="112"/>
      <c r="BZY91" s="112"/>
      <c r="BZZ91" s="112"/>
      <c r="CAA91" s="112"/>
      <c r="CAB91" s="112"/>
      <c r="CAC91" s="112"/>
      <c r="CAD91" s="112"/>
      <c r="CAE91" s="112"/>
      <c r="CAF91" s="112"/>
      <c r="CAG91" s="112"/>
      <c r="CAH91" s="112"/>
      <c r="CAI91" s="112"/>
      <c r="CAJ91" s="112"/>
      <c r="CAK91" s="112"/>
      <c r="CAL91" s="112"/>
      <c r="CAM91" s="112"/>
      <c r="CAN91" s="112"/>
      <c r="CAO91" s="112"/>
      <c r="CAP91" s="112"/>
      <c r="CAQ91" s="112"/>
      <c r="CAR91" s="112"/>
      <c r="CAS91" s="112"/>
      <c r="CAT91" s="112"/>
      <c r="CAU91" s="112"/>
      <c r="CAV91" s="112"/>
      <c r="CAW91" s="112"/>
      <c r="CAX91" s="112"/>
      <c r="CAY91" s="112"/>
      <c r="CAZ91" s="112"/>
      <c r="CBA91" s="112"/>
      <c r="CBB91" s="112"/>
      <c r="CBC91" s="112"/>
      <c r="CBD91" s="112"/>
      <c r="CBE91" s="112"/>
      <c r="CBF91" s="112"/>
      <c r="CBG91" s="112"/>
      <c r="CBH91" s="112"/>
      <c r="CBI91" s="112"/>
      <c r="CBJ91" s="112"/>
      <c r="CBK91" s="112"/>
      <c r="CBL91" s="112"/>
      <c r="CBM91" s="112"/>
      <c r="CBN91" s="112"/>
      <c r="CBO91" s="112"/>
      <c r="CBP91" s="112"/>
      <c r="CBQ91" s="112"/>
      <c r="CBR91" s="112"/>
      <c r="CBS91" s="112"/>
      <c r="CBT91" s="112"/>
      <c r="CBU91" s="112"/>
      <c r="CBV91" s="112"/>
      <c r="CBW91" s="112"/>
      <c r="CBX91" s="112"/>
      <c r="CBY91" s="112"/>
      <c r="CBZ91" s="112"/>
      <c r="CCA91" s="112"/>
      <c r="CCB91" s="112"/>
      <c r="CCC91" s="112"/>
      <c r="CCD91" s="112"/>
      <c r="CCE91" s="112"/>
      <c r="CCF91" s="112"/>
      <c r="CCG91" s="112"/>
      <c r="CCH91" s="112"/>
      <c r="CCI91" s="112"/>
      <c r="CCJ91" s="112"/>
      <c r="CCK91" s="112"/>
      <c r="CCL91" s="112"/>
      <c r="CCM91" s="112"/>
      <c r="CCN91" s="112"/>
      <c r="CCO91" s="112"/>
      <c r="CCP91" s="112"/>
      <c r="CCQ91" s="112"/>
      <c r="CCR91" s="112"/>
      <c r="CCS91" s="112"/>
      <c r="CCT91" s="112"/>
      <c r="CCU91" s="112"/>
      <c r="CCV91" s="112"/>
      <c r="CCW91" s="112"/>
      <c r="CCX91" s="112"/>
      <c r="CCY91" s="112"/>
      <c r="CCZ91" s="112"/>
      <c r="CDA91" s="112"/>
      <c r="CDB91" s="112"/>
      <c r="CDC91" s="112"/>
      <c r="CDD91" s="112"/>
      <c r="CDE91" s="112"/>
      <c r="CDF91" s="112"/>
      <c r="CDG91" s="112"/>
      <c r="CDH91" s="112"/>
      <c r="CDI91" s="112"/>
      <c r="CDJ91" s="112"/>
      <c r="CDK91" s="112"/>
      <c r="CDL91" s="112"/>
      <c r="CDM91" s="112"/>
      <c r="CDN91" s="112"/>
      <c r="CDO91" s="112"/>
      <c r="CDP91" s="112"/>
      <c r="CDQ91" s="112"/>
      <c r="CDR91" s="112"/>
      <c r="CDS91" s="112"/>
      <c r="CDT91" s="112"/>
      <c r="CDU91" s="112"/>
      <c r="CDV91" s="112"/>
      <c r="CDW91" s="112"/>
      <c r="CDX91" s="112"/>
      <c r="CDY91" s="112"/>
      <c r="CDZ91" s="112"/>
      <c r="CEA91" s="112"/>
      <c r="CEB91" s="112"/>
      <c r="CEC91" s="112"/>
      <c r="CED91" s="112"/>
      <c r="CEE91" s="112"/>
      <c r="CEF91" s="112"/>
      <c r="CEG91" s="112"/>
      <c r="CEH91" s="112"/>
      <c r="CEI91" s="112"/>
      <c r="CEJ91" s="112"/>
      <c r="CEK91" s="112"/>
      <c r="CEL91" s="112"/>
      <c r="CEM91" s="112"/>
      <c r="CEN91" s="112"/>
      <c r="CEO91" s="112"/>
      <c r="CEP91" s="112"/>
      <c r="CEQ91" s="112"/>
      <c r="CER91" s="112"/>
      <c r="CES91" s="112"/>
      <c r="CET91" s="112"/>
      <c r="CEU91" s="112"/>
      <c r="CEV91" s="112"/>
      <c r="CEW91" s="112"/>
      <c r="CEX91" s="112"/>
      <c r="CEY91" s="112"/>
      <c r="CEZ91" s="112"/>
      <c r="CFA91" s="112"/>
      <c r="CFB91" s="112"/>
      <c r="CFC91" s="112"/>
      <c r="CFD91" s="112"/>
      <c r="CFE91" s="112"/>
      <c r="CFF91" s="112"/>
      <c r="CFG91" s="112"/>
      <c r="CFH91" s="112"/>
      <c r="CFI91" s="112"/>
      <c r="CFJ91" s="112"/>
      <c r="CFK91" s="112"/>
      <c r="CFL91" s="112"/>
      <c r="CFM91" s="112"/>
      <c r="CFN91" s="112"/>
      <c r="CFO91" s="112"/>
      <c r="CFP91" s="112"/>
      <c r="CFQ91" s="112"/>
      <c r="CFR91" s="112"/>
      <c r="CFS91" s="112"/>
      <c r="CFT91" s="112"/>
      <c r="CFU91" s="112"/>
      <c r="CFV91" s="112"/>
      <c r="CFW91" s="112"/>
      <c r="CFX91" s="112"/>
      <c r="CFY91" s="112"/>
      <c r="CFZ91" s="112"/>
      <c r="CGA91" s="112"/>
      <c r="CGB91" s="112"/>
      <c r="CGC91" s="112"/>
      <c r="CGD91" s="112"/>
      <c r="CGE91" s="112"/>
      <c r="CGF91" s="112"/>
      <c r="CGG91" s="112"/>
      <c r="CGH91" s="112"/>
      <c r="CGI91" s="112"/>
      <c r="CGJ91" s="112"/>
      <c r="CGK91" s="112"/>
      <c r="CGL91" s="112"/>
      <c r="CGM91" s="112"/>
      <c r="CGN91" s="112"/>
      <c r="CGO91" s="112"/>
      <c r="CGP91" s="112"/>
      <c r="CGQ91" s="112"/>
      <c r="CGR91" s="112"/>
      <c r="CGS91" s="112"/>
      <c r="CGT91" s="112"/>
      <c r="CGU91" s="112"/>
      <c r="CGV91" s="112"/>
      <c r="CGW91" s="112"/>
      <c r="CGX91" s="112"/>
      <c r="CGY91" s="112"/>
      <c r="CGZ91" s="112"/>
      <c r="CHA91" s="112"/>
      <c r="CHB91" s="112"/>
      <c r="CHC91" s="112"/>
      <c r="CHD91" s="112"/>
      <c r="CHE91" s="112"/>
      <c r="CHF91" s="112"/>
      <c r="CHG91" s="112"/>
      <c r="CHH91" s="112"/>
      <c r="CHI91" s="112"/>
      <c r="CHJ91" s="112"/>
      <c r="CHK91" s="112"/>
      <c r="CHL91" s="112"/>
      <c r="CHM91" s="112"/>
      <c r="CHN91" s="112"/>
      <c r="CHO91" s="112"/>
      <c r="CHP91" s="112"/>
      <c r="CHQ91" s="112"/>
      <c r="CHR91" s="112"/>
      <c r="CHS91" s="112"/>
      <c r="CHT91" s="112"/>
      <c r="CHU91" s="112"/>
      <c r="CHV91" s="112"/>
      <c r="CHW91" s="112"/>
      <c r="CHX91" s="112"/>
      <c r="CHY91" s="112"/>
      <c r="CHZ91" s="112"/>
      <c r="CIA91" s="112"/>
      <c r="CIB91" s="112"/>
      <c r="CIC91" s="112"/>
      <c r="CID91" s="112"/>
      <c r="CIE91" s="112"/>
      <c r="CIF91" s="112"/>
      <c r="CIG91" s="112"/>
      <c r="CIH91" s="112"/>
      <c r="CII91" s="112"/>
      <c r="CIJ91" s="112"/>
      <c r="CIK91" s="112"/>
      <c r="CIL91" s="112"/>
      <c r="CIM91" s="112"/>
      <c r="CIN91" s="112"/>
      <c r="CIO91" s="112"/>
      <c r="CIP91" s="112"/>
      <c r="CIQ91" s="112"/>
      <c r="CIR91" s="112"/>
      <c r="CIS91" s="112"/>
      <c r="CIT91" s="112"/>
      <c r="CIU91" s="112"/>
      <c r="CIV91" s="112"/>
      <c r="CIW91" s="112"/>
      <c r="CIX91" s="112"/>
      <c r="CIY91" s="112"/>
      <c r="CIZ91" s="112"/>
      <c r="CJA91" s="112"/>
      <c r="CJB91" s="112"/>
      <c r="CJC91" s="112"/>
      <c r="CJD91" s="112"/>
      <c r="CJE91" s="112"/>
      <c r="CJF91" s="112"/>
      <c r="CJG91" s="112"/>
      <c r="CJH91" s="112"/>
      <c r="CJI91" s="112"/>
      <c r="CJJ91" s="112"/>
      <c r="CJK91" s="112"/>
      <c r="CJL91" s="112"/>
      <c r="CJM91" s="112"/>
      <c r="CJN91" s="112"/>
      <c r="CJO91" s="112"/>
      <c r="CJP91" s="112"/>
      <c r="CJQ91" s="112"/>
      <c r="CJR91" s="112"/>
      <c r="CJS91" s="112"/>
      <c r="CJT91" s="112"/>
      <c r="CJU91" s="112"/>
      <c r="CJV91" s="112"/>
      <c r="CJW91" s="112"/>
      <c r="CJX91" s="112"/>
      <c r="CJY91" s="112"/>
      <c r="CJZ91" s="112"/>
      <c r="CKA91" s="112"/>
      <c r="CKB91" s="112"/>
      <c r="CKC91" s="112"/>
      <c r="CKD91" s="112"/>
      <c r="CKE91" s="112"/>
      <c r="CKF91" s="112"/>
      <c r="CKG91" s="112"/>
      <c r="CKH91" s="112"/>
      <c r="CKI91" s="112"/>
      <c r="CKJ91" s="112"/>
      <c r="CKK91" s="112"/>
      <c r="CKL91" s="112"/>
      <c r="CKM91" s="112"/>
      <c r="CKN91" s="112"/>
      <c r="CKO91" s="112"/>
      <c r="CKP91" s="112"/>
      <c r="CKQ91" s="112"/>
      <c r="CKR91" s="112"/>
      <c r="CKS91" s="112"/>
      <c r="CKT91" s="112"/>
      <c r="CKU91" s="112"/>
      <c r="CKV91" s="112"/>
      <c r="CKW91" s="112"/>
      <c r="CKX91" s="112"/>
      <c r="CKY91" s="112"/>
      <c r="CKZ91" s="112"/>
      <c r="CLA91" s="112"/>
      <c r="CLB91" s="112"/>
      <c r="CLC91" s="112"/>
      <c r="CLD91" s="112"/>
      <c r="CLE91" s="112"/>
      <c r="CLF91" s="112"/>
      <c r="CLG91" s="112"/>
      <c r="CLH91" s="112"/>
      <c r="CLI91" s="112"/>
      <c r="CLJ91" s="112"/>
      <c r="CLK91" s="112"/>
      <c r="CLL91" s="112"/>
      <c r="CLM91" s="112"/>
      <c r="CLN91" s="112"/>
      <c r="CLO91" s="112"/>
      <c r="CLP91" s="112"/>
      <c r="CLQ91" s="112"/>
      <c r="CLR91" s="112"/>
      <c r="CLS91" s="112"/>
      <c r="CLT91" s="112"/>
      <c r="CLU91" s="112"/>
      <c r="CLV91" s="112"/>
      <c r="CLW91" s="112"/>
      <c r="CLX91" s="112"/>
      <c r="CLY91" s="112"/>
      <c r="CLZ91" s="112"/>
      <c r="CMA91" s="112"/>
      <c r="CMB91" s="112"/>
      <c r="CMC91" s="112"/>
      <c r="CMD91" s="112"/>
      <c r="CME91" s="112"/>
      <c r="CMF91" s="112"/>
      <c r="CMG91" s="112"/>
      <c r="CMH91" s="112"/>
      <c r="CMI91" s="112"/>
      <c r="CMJ91" s="112"/>
      <c r="CMK91" s="112"/>
      <c r="CML91" s="112"/>
      <c r="CMM91" s="112"/>
      <c r="CMN91" s="112"/>
      <c r="CMO91" s="112"/>
      <c r="CMP91" s="112"/>
      <c r="CMQ91" s="112"/>
      <c r="CMR91" s="112"/>
      <c r="CMS91" s="112"/>
      <c r="CMT91" s="112"/>
      <c r="CMU91" s="112"/>
      <c r="CMV91" s="112"/>
      <c r="CMW91" s="112"/>
      <c r="CMX91" s="112"/>
      <c r="CMY91" s="112"/>
      <c r="CMZ91" s="112"/>
      <c r="CNA91" s="112"/>
      <c r="CNB91" s="112"/>
      <c r="CNC91" s="112"/>
      <c r="CND91" s="112"/>
      <c r="CNE91" s="112"/>
      <c r="CNF91" s="112"/>
      <c r="CNG91" s="112"/>
      <c r="CNH91" s="112"/>
      <c r="CNI91" s="112"/>
      <c r="CNJ91" s="112"/>
      <c r="CNK91" s="112"/>
      <c r="CNL91" s="112"/>
      <c r="CNM91" s="112"/>
      <c r="CNN91" s="112"/>
      <c r="CNO91" s="112"/>
      <c r="CNP91" s="112"/>
      <c r="CNQ91" s="112"/>
      <c r="CNR91" s="112"/>
      <c r="CNS91" s="112"/>
      <c r="CNT91" s="112"/>
      <c r="CNU91" s="112"/>
      <c r="CNV91" s="112"/>
      <c r="CNW91" s="112"/>
      <c r="CNX91" s="112"/>
      <c r="CNY91" s="112"/>
      <c r="CNZ91" s="112"/>
      <c r="COA91" s="112"/>
      <c r="COB91" s="112"/>
      <c r="COC91" s="112"/>
      <c r="COD91" s="112"/>
      <c r="COE91" s="112"/>
      <c r="COF91" s="112"/>
      <c r="COG91" s="112"/>
      <c r="COH91" s="112"/>
      <c r="COI91" s="112"/>
      <c r="COJ91" s="112"/>
      <c r="COK91" s="112"/>
      <c r="COL91" s="112"/>
      <c r="COM91" s="112"/>
      <c r="CON91" s="112"/>
      <c r="COO91" s="112"/>
      <c r="COP91" s="112"/>
      <c r="COQ91" s="112"/>
      <c r="COR91" s="112"/>
      <c r="COS91" s="112"/>
      <c r="COT91" s="112"/>
      <c r="COU91" s="112"/>
      <c r="COV91" s="112"/>
      <c r="COW91" s="112"/>
      <c r="COX91" s="112"/>
      <c r="COY91" s="112"/>
      <c r="COZ91" s="112"/>
      <c r="CPA91" s="112"/>
      <c r="CPB91" s="112"/>
      <c r="CPC91" s="112"/>
      <c r="CPD91" s="112"/>
      <c r="CPE91" s="112"/>
      <c r="CPF91" s="112"/>
      <c r="CPG91" s="112"/>
      <c r="CPH91" s="112"/>
      <c r="CPI91" s="112"/>
      <c r="CPJ91" s="112"/>
      <c r="CPK91" s="112"/>
      <c r="CPL91" s="112"/>
      <c r="CPM91" s="112"/>
      <c r="CPN91" s="112"/>
      <c r="CPO91" s="112"/>
      <c r="CPP91" s="112"/>
      <c r="CPQ91" s="112"/>
      <c r="CPR91" s="112"/>
      <c r="CPS91" s="112"/>
      <c r="CPT91" s="112"/>
      <c r="CPU91" s="112"/>
      <c r="CPV91" s="112"/>
      <c r="CPW91" s="112"/>
      <c r="CPX91" s="112"/>
      <c r="CPY91" s="112"/>
      <c r="CPZ91" s="112"/>
      <c r="CQA91" s="112"/>
      <c r="CQB91" s="112"/>
      <c r="CQC91" s="112"/>
      <c r="CQD91" s="112"/>
      <c r="CQE91" s="112"/>
      <c r="CQF91" s="112"/>
      <c r="CQG91" s="112"/>
      <c r="CQH91" s="112"/>
      <c r="CQI91" s="112"/>
      <c r="CQJ91" s="112"/>
      <c r="CQK91" s="112"/>
      <c r="CQL91" s="112"/>
      <c r="CQM91" s="112"/>
      <c r="CQN91" s="112"/>
      <c r="CQO91" s="112"/>
      <c r="CQP91" s="112"/>
      <c r="CQQ91" s="112"/>
      <c r="CQR91" s="112"/>
      <c r="CQS91" s="112"/>
      <c r="CQT91" s="112"/>
      <c r="CQU91" s="112"/>
      <c r="CQV91" s="112"/>
      <c r="CQW91" s="112"/>
      <c r="CQX91" s="112"/>
      <c r="CQY91" s="112"/>
      <c r="CQZ91" s="112"/>
      <c r="CRA91" s="112"/>
      <c r="CRB91" s="112"/>
      <c r="CRC91" s="112"/>
      <c r="CRD91" s="112"/>
      <c r="CRE91" s="112"/>
      <c r="CRF91" s="112"/>
      <c r="CRG91" s="112"/>
      <c r="CRH91" s="112"/>
      <c r="CRI91" s="112"/>
      <c r="CRJ91" s="112"/>
      <c r="CRK91" s="112"/>
      <c r="CRL91" s="112"/>
      <c r="CRM91" s="112"/>
      <c r="CRN91" s="112"/>
      <c r="CRO91" s="112"/>
      <c r="CRP91" s="112"/>
      <c r="CRQ91" s="112"/>
      <c r="CRR91" s="112"/>
      <c r="CRS91" s="112"/>
      <c r="CRT91" s="112"/>
      <c r="CRU91" s="112"/>
      <c r="CRV91" s="112"/>
      <c r="CRW91" s="112"/>
      <c r="CRX91" s="112"/>
      <c r="CRY91" s="112"/>
      <c r="CRZ91" s="112"/>
      <c r="CSA91" s="112"/>
      <c r="CSB91" s="112"/>
      <c r="CSC91" s="112"/>
      <c r="CSD91" s="112"/>
      <c r="CSE91" s="112"/>
      <c r="CSF91" s="112"/>
      <c r="CSG91" s="112"/>
      <c r="CSH91" s="112"/>
      <c r="CSI91" s="112"/>
      <c r="CSJ91" s="112"/>
      <c r="CSK91" s="112"/>
      <c r="CSL91" s="112"/>
      <c r="CSM91" s="112"/>
      <c r="CSN91" s="112"/>
      <c r="CSO91" s="112"/>
      <c r="CSP91" s="112"/>
      <c r="CSQ91" s="112"/>
      <c r="CSR91" s="112"/>
      <c r="CSS91" s="112"/>
      <c r="CST91" s="112"/>
      <c r="CSU91" s="112"/>
      <c r="CSV91" s="112"/>
      <c r="CSW91" s="112"/>
      <c r="CSX91" s="112"/>
      <c r="CSY91" s="112"/>
      <c r="CSZ91" s="112"/>
      <c r="CTA91" s="112"/>
      <c r="CTB91" s="112"/>
      <c r="CTC91" s="112"/>
      <c r="CTD91" s="112"/>
      <c r="CTE91" s="112"/>
      <c r="CTF91" s="112"/>
      <c r="CTG91" s="112"/>
      <c r="CTH91" s="112"/>
      <c r="CTI91" s="112"/>
      <c r="CTJ91" s="112"/>
      <c r="CTK91" s="112"/>
      <c r="CTL91" s="112"/>
      <c r="CTM91" s="112"/>
      <c r="CTN91" s="112"/>
      <c r="CTO91" s="112"/>
      <c r="CTP91" s="112"/>
      <c r="CTQ91" s="112"/>
      <c r="CTR91" s="112"/>
      <c r="CTS91" s="112"/>
      <c r="CTT91" s="112"/>
      <c r="CTU91" s="112"/>
      <c r="CTV91" s="112"/>
      <c r="CTW91" s="112"/>
      <c r="CTX91" s="112"/>
      <c r="CTY91" s="112"/>
      <c r="CTZ91" s="112"/>
      <c r="CUA91" s="112"/>
      <c r="CUB91" s="112"/>
      <c r="CUC91" s="112"/>
      <c r="CUD91" s="112"/>
      <c r="CUE91" s="112"/>
      <c r="CUF91" s="112"/>
      <c r="CUG91" s="112"/>
      <c r="CUH91" s="112"/>
      <c r="CUI91" s="112"/>
      <c r="CUJ91" s="112"/>
      <c r="CUK91" s="112"/>
      <c r="CUL91" s="112"/>
      <c r="CUM91" s="112"/>
      <c r="CUN91" s="112"/>
      <c r="CUO91" s="112"/>
      <c r="CUP91" s="112"/>
      <c r="CUQ91" s="112"/>
      <c r="CUR91" s="112"/>
      <c r="CUS91" s="112"/>
      <c r="CUT91" s="112"/>
      <c r="CUU91" s="112"/>
      <c r="CUV91" s="112"/>
      <c r="CUW91" s="112"/>
      <c r="CUX91" s="112"/>
      <c r="CUY91" s="112"/>
      <c r="CUZ91" s="112"/>
      <c r="CVA91" s="112"/>
      <c r="CVB91" s="112"/>
      <c r="CVC91" s="112"/>
      <c r="CVD91" s="112"/>
      <c r="CVE91" s="112"/>
      <c r="CVF91" s="112"/>
      <c r="CVG91" s="112"/>
      <c r="CVH91" s="112"/>
      <c r="CVI91" s="112"/>
      <c r="CVJ91" s="112"/>
      <c r="CVK91" s="112"/>
      <c r="CVL91" s="112"/>
      <c r="CVM91" s="112"/>
      <c r="CVN91" s="112"/>
      <c r="CVO91" s="112"/>
      <c r="CVP91" s="112"/>
      <c r="CVQ91" s="112"/>
      <c r="CVR91" s="112"/>
      <c r="CVS91" s="112"/>
      <c r="CVT91" s="112"/>
      <c r="CVU91" s="112"/>
      <c r="CVV91" s="112"/>
      <c r="CVW91" s="112"/>
      <c r="CVX91" s="112"/>
      <c r="CVY91" s="112"/>
      <c r="CVZ91" s="112"/>
      <c r="CWA91" s="112"/>
      <c r="CWB91" s="112"/>
      <c r="CWC91" s="112"/>
      <c r="CWD91" s="112"/>
      <c r="CWE91" s="112"/>
      <c r="CWF91" s="112"/>
      <c r="CWG91" s="112"/>
      <c r="CWH91" s="112"/>
      <c r="CWI91" s="112"/>
      <c r="CWJ91" s="112"/>
      <c r="CWK91" s="112"/>
      <c r="CWL91" s="112"/>
      <c r="CWM91" s="112"/>
      <c r="CWN91" s="112"/>
      <c r="CWO91" s="112"/>
      <c r="CWP91" s="112"/>
      <c r="CWQ91" s="112"/>
      <c r="CWR91" s="112"/>
      <c r="CWS91" s="112"/>
      <c r="CWT91" s="112"/>
      <c r="CWU91" s="112"/>
      <c r="CWV91" s="112"/>
      <c r="CWW91" s="112"/>
      <c r="CWX91" s="112"/>
      <c r="CWY91" s="112"/>
      <c r="CWZ91" s="112"/>
      <c r="CXA91" s="112"/>
      <c r="CXB91" s="112"/>
      <c r="CXC91" s="112"/>
      <c r="CXD91" s="112"/>
      <c r="CXE91" s="112"/>
      <c r="CXF91" s="112"/>
      <c r="CXG91" s="112"/>
      <c r="CXH91" s="112"/>
      <c r="CXI91" s="112"/>
      <c r="CXJ91" s="112"/>
      <c r="CXK91" s="112"/>
      <c r="CXL91" s="112"/>
      <c r="CXM91" s="112"/>
      <c r="CXN91" s="112"/>
      <c r="CXO91" s="112"/>
      <c r="CXP91" s="112"/>
      <c r="CXQ91" s="112"/>
      <c r="CXR91" s="112"/>
      <c r="CXS91" s="112"/>
      <c r="CXT91" s="112"/>
      <c r="CXU91" s="112"/>
      <c r="CXV91" s="112"/>
      <c r="CXW91" s="112"/>
      <c r="CXX91" s="112"/>
      <c r="CXY91" s="112"/>
      <c r="CXZ91" s="112"/>
      <c r="CYA91" s="112"/>
      <c r="CYB91" s="112"/>
      <c r="CYC91" s="112"/>
      <c r="CYD91" s="112"/>
      <c r="CYE91" s="112"/>
      <c r="CYF91" s="112"/>
      <c r="CYG91" s="112"/>
      <c r="CYH91" s="112"/>
      <c r="CYI91" s="112"/>
      <c r="CYJ91" s="112"/>
      <c r="CYK91" s="112"/>
      <c r="CYL91" s="112"/>
      <c r="CYM91" s="112"/>
      <c r="CYN91" s="112"/>
      <c r="CYO91" s="112"/>
      <c r="CYP91" s="112"/>
      <c r="CYQ91" s="112"/>
      <c r="CYR91" s="112"/>
      <c r="CYS91" s="112"/>
      <c r="CYT91" s="112"/>
      <c r="CYU91" s="112"/>
      <c r="CYV91" s="112"/>
      <c r="CYW91" s="112"/>
      <c r="CYX91" s="112"/>
      <c r="CYY91" s="112"/>
      <c r="CYZ91" s="112"/>
      <c r="CZA91" s="112"/>
      <c r="CZB91" s="112"/>
      <c r="CZC91" s="112"/>
      <c r="CZD91" s="112"/>
      <c r="CZE91" s="112"/>
      <c r="CZF91" s="112"/>
      <c r="CZG91" s="112"/>
      <c r="CZH91" s="112"/>
      <c r="CZI91" s="112"/>
      <c r="CZJ91" s="112"/>
      <c r="CZK91" s="112"/>
      <c r="CZL91" s="112"/>
      <c r="CZM91" s="112"/>
      <c r="CZN91" s="112"/>
      <c r="CZO91" s="112"/>
      <c r="CZP91" s="112"/>
      <c r="CZQ91" s="112"/>
      <c r="CZR91" s="112"/>
      <c r="CZS91" s="112"/>
      <c r="CZT91" s="112"/>
      <c r="CZU91" s="112"/>
      <c r="CZV91" s="112"/>
      <c r="CZW91" s="112"/>
      <c r="CZX91" s="112"/>
      <c r="CZY91" s="112"/>
      <c r="CZZ91" s="112"/>
      <c r="DAA91" s="112"/>
      <c r="DAB91" s="112"/>
      <c r="DAC91" s="112"/>
      <c r="DAD91" s="112"/>
      <c r="DAE91" s="112"/>
      <c r="DAF91" s="112"/>
      <c r="DAG91" s="112"/>
      <c r="DAH91" s="112"/>
      <c r="DAI91" s="112"/>
      <c r="DAJ91" s="112"/>
      <c r="DAK91" s="112"/>
      <c r="DAL91" s="112"/>
      <c r="DAM91" s="112"/>
      <c r="DAN91" s="112"/>
      <c r="DAO91" s="112"/>
      <c r="DAP91" s="112"/>
      <c r="DAQ91" s="112"/>
      <c r="DAR91" s="112"/>
      <c r="DAS91" s="112"/>
      <c r="DAT91" s="112"/>
      <c r="DAU91" s="112"/>
      <c r="DAV91" s="112"/>
      <c r="DAW91" s="112"/>
      <c r="DAX91" s="112"/>
      <c r="DAY91" s="112"/>
      <c r="DAZ91" s="112"/>
      <c r="DBA91" s="112"/>
      <c r="DBB91" s="112"/>
      <c r="DBC91" s="112"/>
      <c r="DBD91" s="112"/>
      <c r="DBE91" s="112"/>
      <c r="DBF91" s="112"/>
      <c r="DBG91" s="112"/>
      <c r="DBH91" s="112"/>
      <c r="DBI91" s="112"/>
      <c r="DBJ91" s="112"/>
      <c r="DBK91" s="112"/>
      <c r="DBL91" s="112"/>
      <c r="DBM91" s="112"/>
      <c r="DBN91" s="112"/>
      <c r="DBO91" s="112"/>
      <c r="DBP91" s="112"/>
      <c r="DBQ91" s="112"/>
      <c r="DBR91" s="112"/>
      <c r="DBS91" s="112"/>
      <c r="DBT91" s="112"/>
      <c r="DBU91" s="112"/>
      <c r="DBV91" s="112"/>
      <c r="DBW91" s="112"/>
      <c r="DBX91" s="112"/>
      <c r="DBY91" s="112"/>
      <c r="DBZ91" s="112"/>
      <c r="DCA91" s="112"/>
      <c r="DCB91" s="112"/>
      <c r="DCC91" s="112"/>
      <c r="DCD91" s="112"/>
      <c r="DCE91" s="112"/>
      <c r="DCF91" s="112"/>
      <c r="DCG91" s="112"/>
      <c r="DCH91" s="112"/>
      <c r="DCI91" s="112"/>
      <c r="DCJ91" s="112"/>
      <c r="DCK91" s="112"/>
      <c r="DCL91" s="112"/>
      <c r="DCM91" s="112"/>
      <c r="DCN91" s="112"/>
      <c r="DCO91" s="112"/>
      <c r="DCP91" s="112"/>
      <c r="DCQ91" s="112"/>
      <c r="DCR91" s="112"/>
      <c r="DCS91" s="112"/>
      <c r="DCT91" s="112"/>
      <c r="DCU91" s="112"/>
      <c r="DCV91" s="112"/>
      <c r="DCW91" s="112"/>
      <c r="DCX91" s="112"/>
      <c r="DCY91" s="112"/>
      <c r="DCZ91" s="112"/>
      <c r="DDA91" s="112"/>
      <c r="DDB91" s="112"/>
      <c r="DDC91" s="112"/>
      <c r="DDD91" s="112"/>
      <c r="DDE91" s="112"/>
      <c r="DDF91" s="112"/>
      <c r="DDG91" s="112"/>
      <c r="DDH91" s="112"/>
      <c r="DDI91" s="112"/>
      <c r="DDJ91" s="112"/>
      <c r="DDK91" s="112"/>
      <c r="DDL91" s="112"/>
      <c r="DDM91" s="112"/>
      <c r="DDN91" s="112"/>
      <c r="DDO91" s="112"/>
      <c r="DDP91" s="112"/>
      <c r="DDQ91" s="112"/>
      <c r="DDR91" s="112"/>
      <c r="DDS91" s="112"/>
      <c r="DDT91" s="112"/>
      <c r="DDU91" s="112"/>
      <c r="DDV91" s="112"/>
      <c r="DDW91" s="112"/>
      <c r="DDX91" s="112"/>
      <c r="DDY91" s="112"/>
      <c r="DDZ91" s="112"/>
      <c r="DEA91" s="112"/>
      <c r="DEB91" s="112"/>
      <c r="DEC91" s="112"/>
      <c r="DED91" s="112"/>
      <c r="DEE91" s="112"/>
      <c r="DEF91" s="112"/>
      <c r="DEG91" s="112"/>
      <c r="DEH91" s="112"/>
      <c r="DEI91" s="112"/>
      <c r="DEJ91" s="112"/>
      <c r="DEK91" s="112"/>
      <c r="DEL91" s="112"/>
      <c r="DEM91" s="112"/>
      <c r="DEN91" s="112"/>
      <c r="DEO91" s="112"/>
      <c r="DEP91" s="112"/>
      <c r="DEQ91" s="112"/>
      <c r="DER91" s="112"/>
      <c r="DES91" s="112"/>
      <c r="DET91" s="112"/>
      <c r="DEU91" s="112"/>
      <c r="DEV91" s="112"/>
      <c r="DEW91" s="112"/>
      <c r="DEX91" s="112"/>
      <c r="DEY91" s="112"/>
      <c r="DEZ91" s="112"/>
      <c r="DFA91" s="112"/>
      <c r="DFB91" s="112"/>
      <c r="DFC91" s="112"/>
      <c r="DFD91" s="112"/>
      <c r="DFE91" s="112"/>
      <c r="DFF91" s="112"/>
      <c r="DFG91" s="112"/>
      <c r="DFH91" s="112"/>
      <c r="DFI91" s="112"/>
      <c r="DFJ91" s="112"/>
      <c r="DFK91" s="112"/>
      <c r="DFL91" s="112"/>
      <c r="DFM91" s="112"/>
      <c r="DFN91" s="112"/>
      <c r="DFO91" s="112"/>
      <c r="DFP91" s="112"/>
      <c r="DFQ91" s="112"/>
      <c r="DFR91" s="112"/>
      <c r="DFS91" s="112"/>
      <c r="DFT91" s="112"/>
      <c r="DFU91" s="112"/>
      <c r="DFV91" s="112"/>
      <c r="DFW91" s="112"/>
      <c r="DFX91" s="112"/>
      <c r="DFY91" s="112"/>
      <c r="DFZ91" s="112"/>
      <c r="DGA91" s="112"/>
      <c r="DGB91" s="112"/>
      <c r="DGC91" s="112"/>
      <c r="DGD91" s="112"/>
      <c r="DGE91" s="112"/>
      <c r="DGF91" s="112"/>
      <c r="DGG91" s="112"/>
      <c r="DGH91" s="112"/>
      <c r="DGI91" s="112"/>
      <c r="DGJ91" s="112"/>
      <c r="DGK91" s="112"/>
      <c r="DGL91" s="112"/>
      <c r="DGM91" s="112"/>
      <c r="DGN91" s="112"/>
      <c r="DGO91" s="112"/>
      <c r="DGP91" s="112"/>
      <c r="DGQ91" s="112"/>
      <c r="DGR91" s="112"/>
      <c r="DGS91" s="112"/>
      <c r="DGT91" s="112"/>
      <c r="DGU91" s="112"/>
      <c r="DGV91" s="112"/>
      <c r="DGW91" s="112"/>
      <c r="DGX91" s="112"/>
      <c r="DGY91" s="112"/>
      <c r="DGZ91" s="112"/>
      <c r="DHA91" s="112"/>
      <c r="DHB91" s="112"/>
      <c r="DHC91" s="112"/>
      <c r="DHD91" s="112"/>
      <c r="DHE91" s="112"/>
      <c r="DHF91" s="112"/>
      <c r="DHG91" s="112"/>
      <c r="DHH91" s="112"/>
      <c r="DHI91" s="112"/>
      <c r="DHJ91" s="112"/>
      <c r="DHK91" s="112"/>
      <c r="DHL91" s="112"/>
      <c r="DHM91" s="112"/>
      <c r="DHN91" s="112"/>
      <c r="DHO91" s="112"/>
      <c r="DHP91" s="112"/>
      <c r="DHQ91" s="112"/>
      <c r="DHR91" s="112"/>
      <c r="DHS91" s="112"/>
      <c r="DHT91" s="112"/>
      <c r="DHU91" s="112"/>
      <c r="DHV91" s="112"/>
      <c r="DHW91" s="112"/>
      <c r="DHX91" s="112"/>
      <c r="DHY91" s="112"/>
      <c r="DHZ91" s="112"/>
      <c r="DIA91" s="112"/>
      <c r="DIB91" s="112"/>
      <c r="DIC91" s="112"/>
      <c r="DID91" s="112"/>
      <c r="DIE91" s="112"/>
      <c r="DIF91" s="112"/>
      <c r="DIG91" s="112"/>
      <c r="DIH91" s="112"/>
      <c r="DII91" s="112"/>
      <c r="DIJ91" s="112"/>
      <c r="DIK91" s="112"/>
      <c r="DIL91" s="112"/>
      <c r="DIM91" s="112"/>
      <c r="DIN91" s="112"/>
      <c r="DIO91" s="112"/>
      <c r="DIP91" s="112"/>
      <c r="DIQ91" s="112"/>
      <c r="DIR91" s="112"/>
      <c r="DIS91" s="112"/>
      <c r="DIT91" s="112"/>
      <c r="DIU91" s="112"/>
      <c r="DIV91" s="112"/>
      <c r="DIW91" s="112"/>
      <c r="DIX91" s="112"/>
      <c r="DIY91" s="112"/>
      <c r="DIZ91" s="112"/>
      <c r="DJA91" s="112"/>
      <c r="DJB91" s="112"/>
      <c r="DJC91" s="112"/>
      <c r="DJD91" s="112"/>
      <c r="DJE91" s="112"/>
      <c r="DJF91" s="112"/>
      <c r="DJG91" s="112"/>
      <c r="DJH91" s="112"/>
      <c r="DJI91" s="112"/>
      <c r="DJJ91" s="112"/>
      <c r="DJK91" s="112"/>
      <c r="DJL91" s="112"/>
      <c r="DJM91" s="112"/>
      <c r="DJN91" s="112"/>
      <c r="DJO91" s="112"/>
      <c r="DJP91" s="112"/>
      <c r="DJQ91" s="112"/>
      <c r="DJR91" s="112"/>
      <c r="DJS91" s="112"/>
      <c r="DJT91" s="112"/>
      <c r="DJU91" s="112"/>
      <c r="DJV91" s="112"/>
      <c r="DJW91" s="112"/>
      <c r="DJX91" s="112"/>
      <c r="DJY91" s="112"/>
      <c r="DJZ91" s="112"/>
      <c r="DKA91" s="112"/>
      <c r="DKB91" s="112"/>
      <c r="DKC91" s="112"/>
      <c r="DKD91" s="112"/>
      <c r="DKE91" s="112"/>
      <c r="DKF91" s="112"/>
      <c r="DKG91" s="112"/>
      <c r="DKH91" s="112"/>
      <c r="DKI91" s="112"/>
      <c r="DKJ91" s="112"/>
      <c r="DKK91" s="112"/>
      <c r="DKL91" s="112"/>
      <c r="DKM91" s="112"/>
      <c r="DKN91" s="112"/>
      <c r="DKO91" s="112"/>
      <c r="DKP91" s="112"/>
      <c r="DKQ91" s="112"/>
      <c r="DKR91" s="112"/>
      <c r="DKS91" s="112"/>
      <c r="DKT91" s="112"/>
      <c r="DKU91" s="112"/>
      <c r="DKV91" s="112"/>
      <c r="DKW91" s="112"/>
      <c r="DKX91" s="112"/>
      <c r="DKY91" s="112"/>
      <c r="DKZ91" s="112"/>
      <c r="DLA91" s="112"/>
      <c r="DLB91" s="112"/>
      <c r="DLC91" s="112"/>
      <c r="DLD91" s="112"/>
      <c r="DLE91" s="112"/>
      <c r="DLF91" s="112"/>
      <c r="DLG91" s="112"/>
      <c r="DLH91" s="112"/>
      <c r="DLI91" s="112"/>
      <c r="DLJ91" s="112"/>
      <c r="DLK91" s="112"/>
      <c r="DLL91" s="112"/>
      <c r="DLM91" s="112"/>
      <c r="DLN91" s="112"/>
      <c r="DLO91" s="112"/>
      <c r="DLP91" s="112"/>
      <c r="DLQ91" s="112"/>
      <c r="DLR91" s="112"/>
      <c r="DLS91" s="112"/>
      <c r="DLT91" s="112"/>
      <c r="DLU91" s="112"/>
      <c r="DLV91" s="112"/>
      <c r="DLW91" s="112"/>
      <c r="DLX91" s="112"/>
      <c r="DLY91" s="112"/>
      <c r="DLZ91" s="112"/>
      <c r="DMA91" s="112"/>
      <c r="DMB91" s="112"/>
      <c r="DMC91" s="112"/>
      <c r="DMD91" s="112"/>
      <c r="DME91" s="112"/>
      <c r="DMF91" s="112"/>
      <c r="DMG91" s="112"/>
      <c r="DMH91" s="112"/>
      <c r="DMI91" s="112"/>
      <c r="DMJ91" s="112"/>
      <c r="DMK91" s="112"/>
      <c r="DML91" s="112"/>
      <c r="DMM91" s="112"/>
      <c r="DMN91" s="112"/>
      <c r="DMO91" s="112"/>
      <c r="DMP91" s="112"/>
      <c r="DMQ91" s="112"/>
      <c r="DMR91" s="112"/>
      <c r="DMS91" s="112"/>
      <c r="DMT91" s="112"/>
      <c r="DMU91" s="112"/>
      <c r="DMV91" s="112"/>
      <c r="DMW91" s="112"/>
      <c r="DMX91" s="112"/>
      <c r="DMY91" s="112"/>
      <c r="DMZ91" s="112"/>
      <c r="DNA91" s="112"/>
      <c r="DNB91" s="112"/>
      <c r="DNC91" s="112"/>
      <c r="DND91" s="112"/>
      <c r="DNE91" s="112"/>
      <c r="DNF91" s="112"/>
      <c r="DNG91" s="112"/>
      <c r="DNH91" s="112"/>
      <c r="DNI91" s="112"/>
      <c r="DNJ91" s="112"/>
      <c r="DNK91" s="112"/>
      <c r="DNL91" s="112"/>
      <c r="DNM91" s="112"/>
      <c r="DNN91" s="112"/>
      <c r="DNO91" s="112"/>
      <c r="DNP91" s="112"/>
      <c r="DNQ91" s="112"/>
      <c r="DNR91" s="112"/>
      <c r="DNS91" s="112"/>
      <c r="DNT91" s="112"/>
      <c r="DNU91" s="112"/>
      <c r="DNV91" s="112"/>
      <c r="DNW91" s="112"/>
      <c r="DNX91" s="112"/>
      <c r="DNY91" s="112"/>
      <c r="DNZ91" s="112"/>
      <c r="DOA91" s="112"/>
      <c r="DOB91" s="112"/>
      <c r="DOC91" s="112"/>
      <c r="DOD91" s="112"/>
      <c r="DOE91" s="112"/>
      <c r="DOF91" s="112"/>
      <c r="DOG91" s="112"/>
      <c r="DOH91" s="112"/>
      <c r="DOI91" s="112"/>
      <c r="DOJ91" s="112"/>
      <c r="DOK91" s="112"/>
      <c r="DOL91" s="112"/>
      <c r="DOM91" s="112"/>
      <c r="DON91" s="112"/>
      <c r="DOO91" s="112"/>
      <c r="DOP91" s="112"/>
      <c r="DOQ91" s="112"/>
      <c r="DOR91" s="112"/>
      <c r="DOS91" s="112"/>
      <c r="DOT91" s="112"/>
      <c r="DOU91" s="112"/>
      <c r="DOV91" s="112"/>
      <c r="DOW91" s="112"/>
      <c r="DOX91" s="112"/>
      <c r="DOY91" s="112"/>
      <c r="DOZ91" s="112"/>
      <c r="DPA91" s="112"/>
      <c r="DPB91" s="112"/>
      <c r="DPC91" s="112"/>
      <c r="DPD91" s="112"/>
      <c r="DPE91" s="112"/>
      <c r="DPF91" s="112"/>
      <c r="DPG91" s="112"/>
      <c r="DPH91" s="112"/>
      <c r="DPI91" s="112"/>
      <c r="DPJ91" s="112"/>
      <c r="DPK91" s="112"/>
      <c r="DPL91" s="112"/>
      <c r="DPM91" s="112"/>
      <c r="DPN91" s="112"/>
      <c r="DPO91" s="112"/>
      <c r="DPP91" s="112"/>
      <c r="DPQ91" s="112"/>
      <c r="DPR91" s="112"/>
      <c r="DPS91" s="112"/>
      <c r="DPT91" s="112"/>
      <c r="DPU91" s="112"/>
      <c r="DPV91" s="112"/>
      <c r="DPW91" s="112"/>
      <c r="DPX91" s="112"/>
      <c r="DPY91" s="112"/>
      <c r="DPZ91" s="112"/>
      <c r="DQA91" s="112"/>
      <c r="DQB91" s="112"/>
      <c r="DQC91" s="112"/>
      <c r="DQD91" s="112"/>
      <c r="DQE91" s="112"/>
      <c r="DQF91" s="112"/>
      <c r="DQG91" s="112"/>
      <c r="DQH91" s="112"/>
      <c r="DQI91" s="112"/>
      <c r="DQJ91" s="112"/>
      <c r="DQK91" s="112"/>
      <c r="DQL91" s="112"/>
      <c r="DQM91" s="112"/>
      <c r="DQN91" s="112"/>
      <c r="DQO91" s="112"/>
      <c r="DQP91" s="112"/>
      <c r="DQQ91" s="112"/>
      <c r="DQR91" s="112"/>
      <c r="DQS91" s="112"/>
      <c r="DQT91" s="112"/>
      <c r="DQU91" s="112"/>
      <c r="DQV91" s="112"/>
      <c r="DQW91" s="112"/>
      <c r="DQX91" s="112"/>
      <c r="DQY91" s="112"/>
      <c r="DQZ91" s="112"/>
      <c r="DRA91" s="112"/>
      <c r="DRB91" s="112"/>
      <c r="DRC91" s="112"/>
      <c r="DRD91" s="112"/>
      <c r="DRE91" s="112"/>
      <c r="DRF91" s="112"/>
      <c r="DRG91" s="112"/>
      <c r="DRH91" s="112"/>
      <c r="DRI91" s="112"/>
      <c r="DRJ91" s="112"/>
      <c r="DRK91" s="112"/>
      <c r="DRL91" s="112"/>
      <c r="DRM91" s="112"/>
      <c r="DRN91" s="112"/>
      <c r="DRO91" s="112"/>
      <c r="DRP91" s="112"/>
      <c r="DRQ91" s="112"/>
      <c r="DRR91" s="112"/>
      <c r="DRS91" s="112"/>
      <c r="DRT91" s="112"/>
      <c r="DRU91" s="112"/>
      <c r="DRV91" s="112"/>
      <c r="DRW91" s="112"/>
      <c r="DRX91" s="112"/>
      <c r="DRY91" s="112"/>
      <c r="DRZ91" s="112"/>
      <c r="DSA91" s="112"/>
      <c r="DSB91" s="112"/>
      <c r="DSC91" s="112"/>
      <c r="DSD91" s="112"/>
      <c r="DSE91" s="112"/>
      <c r="DSF91" s="112"/>
      <c r="DSG91" s="112"/>
      <c r="DSH91" s="112"/>
      <c r="DSI91" s="112"/>
      <c r="DSJ91" s="112"/>
      <c r="DSK91" s="112"/>
      <c r="DSL91" s="112"/>
      <c r="DSM91" s="112"/>
      <c r="DSN91" s="112"/>
      <c r="DSO91" s="112"/>
      <c r="DSP91" s="112"/>
      <c r="DSQ91" s="112"/>
      <c r="DSR91" s="112"/>
      <c r="DSS91" s="112"/>
      <c r="DST91" s="112"/>
      <c r="DSU91" s="112"/>
      <c r="DSV91" s="112"/>
      <c r="DSW91" s="112"/>
      <c r="DSX91" s="112"/>
      <c r="DSY91" s="112"/>
      <c r="DSZ91" s="112"/>
      <c r="DTA91" s="112"/>
      <c r="DTB91" s="112"/>
      <c r="DTC91" s="112"/>
      <c r="DTD91" s="112"/>
      <c r="DTE91" s="112"/>
      <c r="DTF91" s="112"/>
      <c r="DTG91" s="112"/>
      <c r="DTH91" s="112"/>
      <c r="DTI91" s="112"/>
      <c r="DTJ91" s="112"/>
      <c r="DTK91" s="112"/>
      <c r="DTL91" s="112"/>
      <c r="DTM91" s="112"/>
      <c r="DTN91" s="112"/>
      <c r="DTO91" s="112"/>
      <c r="DTP91" s="112"/>
      <c r="DTQ91" s="112"/>
      <c r="DTR91" s="112"/>
      <c r="DTS91" s="112"/>
      <c r="DTT91" s="112"/>
      <c r="DTU91" s="112"/>
      <c r="DTV91" s="112"/>
      <c r="DTW91" s="112"/>
      <c r="DTX91" s="112"/>
      <c r="DTY91" s="112"/>
      <c r="DTZ91" s="112"/>
      <c r="DUA91" s="112"/>
      <c r="DUB91" s="112"/>
      <c r="DUC91" s="112"/>
      <c r="DUD91" s="112"/>
      <c r="DUE91" s="112"/>
      <c r="DUF91" s="112"/>
      <c r="DUG91" s="112"/>
      <c r="DUH91" s="112"/>
      <c r="DUI91" s="112"/>
      <c r="DUJ91" s="112"/>
      <c r="DUK91" s="112"/>
      <c r="DUL91" s="112"/>
      <c r="DUM91" s="112"/>
      <c r="DUN91" s="112"/>
      <c r="DUO91" s="112"/>
      <c r="DUP91" s="112"/>
      <c r="DUQ91" s="112"/>
      <c r="DUR91" s="112"/>
      <c r="DUS91" s="112"/>
      <c r="DUT91" s="112"/>
      <c r="DUU91" s="112"/>
      <c r="DUV91" s="112"/>
      <c r="DUW91" s="112"/>
      <c r="DUX91" s="112"/>
      <c r="DUY91" s="112"/>
      <c r="DUZ91" s="112"/>
      <c r="DVA91" s="112"/>
      <c r="DVB91" s="112"/>
      <c r="DVC91" s="112"/>
      <c r="DVD91" s="112"/>
      <c r="DVE91" s="112"/>
      <c r="DVF91" s="112"/>
      <c r="DVG91" s="112"/>
      <c r="DVH91" s="112"/>
      <c r="DVI91" s="112"/>
      <c r="DVJ91" s="112"/>
      <c r="DVK91" s="112"/>
      <c r="DVL91" s="112"/>
      <c r="DVM91" s="112"/>
      <c r="DVN91" s="112"/>
      <c r="DVO91" s="112"/>
      <c r="DVP91" s="112"/>
      <c r="DVQ91" s="112"/>
      <c r="DVR91" s="112"/>
      <c r="DVS91" s="112"/>
      <c r="DVT91" s="112"/>
      <c r="DVU91" s="112"/>
      <c r="DVV91" s="112"/>
      <c r="DVW91" s="112"/>
      <c r="DVX91" s="112"/>
      <c r="DVY91" s="112"/>
      <c r="DVZ91" s="112"/>
      <c r="DWA91" s="112"/>
      <c r="DWB91" s="112"/>
      <c r="DWC91" s="112"/>
      <c r="DWD91" s="112"/>
      <c r="DWE91" s="112"/>
      <c r="DWF91" s="112"/>
      <c r="DWG91" s="112"/>
      <c r="DWH91" s="112"/>
      <c r="DWI91" s="112"/>
      <c r="DWJ91" s="112"/>
      <c r="DWK91" s="112"/>
      <c r="DWL91" s="112"/>
      <c r="DWM91" s="112"/>
      <c r="DWN91" s="112"/>
      <c r="DWO91" s="112"/>
      <c r="DWP91" s="112"/>
      <c r="DWQ91" s="112"/>
      <c r="DWR91" s="112"/>
      <c r="DWS91" s="112"/>
      <c r="DWT91" s="112"/>
      <c r="DWU91" s="112"/>
      <c r="DWV91" s="112"/>
      <c r="DWW91" s="112"/>
      <c r="DWX91" s="112"/>
      <c r="DWY91" s="112"/>
      <c r="DWZ91" s="112"/>
      <c r="DXA91" s="112"/>
      <c r="DXB91" s="112"/>
      <c r="DXC91" s="112"/>
      <c r="DXD91" s="112"/>
      <c r="DXE91" s="112"/>
      <c r="DXF91" s="112"/>
      <c r="DXG91" s="112"/>
      <c r="DXH91" s="112"/>
      <c r="DXI91" s="112"/>
      <c r="DXJ91" s="112"/>
      <c r="DXK91" s="112"/>
      <c r="DXL91" s="112"/>
      <c r="DXM91" s="112"/>
      <c r="DXN91" s="112"/>
      <c r="DXO91" s="112"/>
      <c r="DXP91" s="112"/>
      <c r="DXQ91" s="112"/>
      <c r="DXR91" s="112"/>
      <c r="DXS91" s="112"/>
      <c r="DXT91" s="112"/>
      <c r="DXU91" s="112"/>
      <c r="DXV91" s="112"/>
      <c r="DXW91" s="112"/>
      <c r="DXX91" s="112"/>
      <c r="DXY91" s="112"/>
      <c r="DXZ91" s="112"/>
      <c r="DYA91" s="112"/>
      <c r="DYB91" s="112"/>
      <c r="DYC91" s="112"/>
      <c r="DYD91" s="112"/>
      <c r="DYE91" s="112"/>
      <c r="DYF91" s="112"/>
      <c r="DYG91" s="112"/>
      <c r="DYH91" s="112"/>
      <c r="DYI91" s="112"/>
      <c r="DYJ91" s="112"/>
      <c r="DYK91" s="112"/>
      <c r="DYL91" s="112"/>
      <c r="DYM91" s="112"/>
      <c r="DYN91" s="112"/>
      <c r="DYO91" s="112"/>
      <c r="DYP91" s="112"/>
      <c r="DYQ91" s="112"/>
      <c r="DYR91" s="112"/>
      <c r="DYS91" s="112"/>
      <c r="DYT91" s="112"/>
      <c r="DYU91" s="112"/>
      <c r="DYV91" s="112"/>
      <c r="DYW91" s="112"/>
      <c r="DYX91" s="112"/>
      <c r="DYY91" s="112"/>
      <c r="DYZ91" s="112"/>
      <c r="DZA91" s="112"/>
      <c r="DZB91" s="112"/>
      <c r="DZC91" s="112"/>
      <c r="DZD91" s="112"/>
      <c r="DZE91" s="112"/>
      <c r="DZF91" s="112"/>
      <c r="DZG91" s="112"/>
      <c r="DZH91" s="112"/>
      <c r="DZI91" s="112"/>
      <c r="DZJ91" s="112"/>
      <c r="DZK91" s="112"/>
      <c r="DZL91" s="112"/>
      <c r="DZM91" s="112"/>
      <c r="DZN91" s="112"/>
      <c r="DZO91" s="112"/>
      <c r="DZP91" s="112"/>
      <c r="DZQ91" s="112"/>
      <c r="DZR91" s="112"/>
      <c r="DZS91" s="112"/>
      <c r="DZT91" s="112"/>
      <c r="DZU91" s="112"/>
      <c r="DZV91" s="112"/>
      <c r="DZW91" s="112"/>
      <c r="DZX91" s="112"/>
      <c r="DZY91" s="112"/>
      <c r="DZZ91" s="112"/>
      <c r="EAA91" s="112"/>
      <c r="EAB91" s="112"/>
      <c r="EAC91" s="112"/>
      <c r="EAD91" s="112"/>
      <c r="EAE91" s="112"/>
      <c r="EAF91" s="112"/>
      <c r="EAG91" s="112"/>
      <c r="EAH91" s="112"/>
      <c r="EAI91" s="112"/>
      <c r="EAJ91" s="112"/>
      <c r="EAK91" s="112"/>
      <c r="EAL91" s="112"/>
      <c r="EAM91" s="112"/>
      <c r="EAN91" s="112"/>
      <c r="EAO91" s="112"/>
      <c r="EAP91" s="112"/>
      <c r="EAQ91" s="112"/>
      <c r="EAR91" s="112"/>
      <c r="EAS91" s="112"/>
      <c r="EAT91" s="112"/>
      <c r="EAU91" s="112"/>
      <c r="EAV91" s="112"/>
      <c r="EAW91" s="112"/>
      <c r="EAX91" s="112"/>
      <c r="EAY91" s="112"/>
      <c r="EAZ91" s="112"/>
      <c r="EBA91" s="112"/>
      <c r="EBB91" s="112"/>
      <c r="EBC91" s="112"/>
      <c r="EBD91" s="112"/>
      <c r="EBE91" s="112"/>
      <c r="EBF91" s="112"/>
      <c r="EBG91" s="112"/>
      <c r="EBH91" s="112"/>
      <c r="EBI91" s="112"/>
      <c r="EBJ91" s="112"/>
      <c r="EBK91" s="112"/>
      <c r="EBL91" s="112"/>
      <c r="EBM91" s="112"/>
      <c r="EBN91" s="112"/>
      <c r="EBO91" s="112"/>
      <c r="EBP91" s="112"/>
      <c r="EBQ91" s="112"/>
      <c r="EBR91" s="112"/>
      <c r="EBS91" s="112"/>
      <c r="EBT91" s="112"/>
      <c r="EBU91" s="112"/>
      <c r="EBV91" s="112"/>
      <c r="EBW91" s="112"/>
      <c r="EBX91" s="112"/>
      <c r="EBY91" s="112"/>
      <c r="EBZ91" s="112"/>
      <c r="ECA91" s="112"/>
      <c r="ECB91" s="112"/>
      <c r="ECC91" s="112"/>
      <c r="ECD91" s="112"/>
      <c r="ECE91" s="112"/>
      <c r="ECF91" s="112"/>
      <c r="ECG91" s="112"/>
      <c r="ECH91" s="112"/>
      <c r="ECI91" s="112"/>
      <c r="ECJ91" s="112"/>
      <c r="ECK91" s="112"/>
      <c r="ECL91" s="112"/>
      <c r="ECM91" s="112"/>
      <c r="ECN91" s="112"/>
      <c r="ECO91" s="112"/>
      <c r="ECP91" s="112"/>
      <c r="ECQ91" s="112"/>
      <c r="ECR91" s="112"/>
      <c r="ECS91" s="112"/>
      <c r="ECT91" s="112"/>
      <c r="ECU91" s="112"/>
      <c r="ECV91" s="112"/>
      <c r="ECW91" s="112"/>
      <c r="ECX91" s="112"/>
      <c r="ECY91" s="112"/>
      <c r="ECZ91" s="112"/>
      <c r="EDA91" s="112"/>
      <c r="EDB91" s="112"/>
      <c r="EDC91" s="112"/>
      <c r="EDD91" s="112"/>
      <c r="EDE91" s="112"/>
      <c r="EDF91" s="112"/>
      <c r="EDG91" s="112"/>
      <c r="EDH91" s="112"/>
      <c r="EDI91" s="112"/>
      <c r="EDJ91" s="112"/>
      <c r="EDK91" s="112"/>
      <c r="EDL91" s="112"/>
      <c r="EDM91" s="112"/>
      <c r="EDN91" s="112"/>
      <c r="EDO91" s="112"/>
      <c r="EDP91" s="112"/>
      <c r="EDQ91" s="112"/>
      <c r="EDR91" s="112"/>
      <c r="EDS91" s="112"/>
      <c r="EDT91" s="112"/>
      <c r="EDU91" s="112"/>
      <c r="EDV91" s="112"/>
      <c r="EDW91" s="112"/>
      <c r="EDX91" s="112"/>
      <c r="EDY91" s="112"/>
      <c r="EDZ91" s="112"/>
      <c r="EEA91" s="112"/>
      <c r="EEB91" s="112"/>
      <c r="EEC91" s="112"/>
      <c r="EED91" s="112"/>
      <c r="EEE91" s="112"/>
      <c r="EEF91" s="112"/>
      <c r="EEG91" s="112"/>
      <c r="EEH91" s="112"/>
      <c r="EEI91" s="112"/>
      <c r="EEJ91" s="112"/>
      <c r="EEK91" s="112"/>
      <c r="EEL91" s="112"/>
      <c r="EEM91" s="112"/>
      <c r="EEN91" s="112"/>
      <c r="EEO91" s="112"/>
      <c r="EEP91" s="112"/>
      <c r="EEQ91" s="112"/>
      <c r="EER91" s="112"/>
      <c r="EES91" s="112"/>
      <c r="EET91" s="112"/>
      <c r="EEU91" s="112"/>
      <c r="EEV91" s="112"/>
      <c r="EEW91" s="112"/>
      <c r="EEX91" s="112"/>
      <c r="EEY91" s="112"/>
      <c r="EEZ91" s="112"/>
      <c r="EFA91" s="112"/>
      <c r="EFB91" s="112"/>
      <c r="EFC91" s="112"/>
      <c r="EFD91" s="112"/>
      <c r="EFE91" s="112"/>
      <c r="EFF91" s="112"/>
      <c r="EFG91" s="112"/>
      <c r="EFH91" s="112"/>
      <c r="EFI91" s="112"/>
      <c r="EFJ91" s="112"/>
      <c r="EFK91" s="112"/>
      <c r="EFL91" s="112"/>
      <c r="EFM91" s="112"/>
      <c r="EFN91" s="112"/>
      <c r="EFO91" s="112"/>
      <c r="EFP91" s="112"/>
      <c r="EFQ91" s="112"/>
      <c r="EFR91" s="112"/>
      <c r="EFS91" s="112"/>
      <c r="EFT91" s="112"/>
      <c r="EFU91" s="112"/>
      <c r="EFV91" s="112"/>
      <c r="EFW91" s="112"/>
      <c r="EFX91" s="112"/>
      <c r="EFY91" s="112"/>
      <c r="EFZ91" s="112"/>
      <c r="EGA91" s="112"/>
      <c r="EGB91" s="112"/>
      <c r="EGC91" s="112"/>
      <c r="EGD91" s="112"/>
      <c r="EGE91" s="112"/>
      <c r="EGF91" s="112"/>
      <c r="EGG91" s="112"/>
      <c r="EGH91" s="112"/>
      <c r="EGI91" s="112"/>
      <c r="EGJ91" s="112"/>
      <c r="EGK91" s="112"/>
      <c r="EGL91" s="112"/>
      <c r="EGM91" s="112"/>
      <c r="EGN91" s="112"/>
      <c r="EGO91" s="112"/>
      <c r="EGP91" s="112"/>
      <c r="EGQ91" s="112"/>
      <c r="EGR91" s="112"/>
      <c r="EGS91" s="112"/>
      <c r="EGT91" s="112"/>
      <c r="EGU91" s="112"/>
      <c r="EGV91" s="112"/>
      <c r="EGW91" s="112"/>
      <c r="EGX91" s="112"/>
      <c r="EGY91" s="112"/>
      <c r="EGZ91" s="112"/>
      <c r="EHA91" s="112"/>
      <c r="EHB91" s="112"/>
      <c r="EHC91" s="112"/>
      <c r="EHD91" s="112"/>
      <c r="EHE91" s="112"/>
      <c r="EHF91" s="112"/>
      <c r="EHG91" s="112"/>
      <c r="EHH91" s="112"/>
      <c r="EHI91" s="112"/>
      <c r="EHJ91" s="112"/>
      <c r="EHK91" s="112"/>
      <c r="EHL91" s="112"/>
      <c r="EHM91" s="112"/>
      <c r="EHN91" s="112"/>
      <c r="EHO91" s="112"/>
      <c r="EHP91" s="112"/>
      <c r="EHQ91" s="112"/>
      <c r="EHR91" s="112"/>
      <c r="EHS91" s="112"/>
      <c r="EHT91" s="112"/>
      <c r="EHU91" s="112"/>
      <c r="EHV91" s="112"/>
      <c r="EHW91" s="112"/>
      <c r="EHX91" s="112"/>
      <c r="EHY91" s="112"/>
      <c r="EHZ91" s="112"/>
      <c r="EIA91" s="112"/>
      <c r="EIB91" s="112"/>
      <c r="EIC91" s="112"/>
      <c r="EID91" s="112"/>
      <c r="EIE91" s="112"/>
      <c r="EIF91" s="112"/>
      <c r="EIG91" s="112"/>
      <c r="EIH91" s="112"/>
      <c r="EII91" s="112"/>
      <c r="EIJ91" s="112"/>
      <c r="EIK91" s="112"/>
      <c r="EIL91" s="112"/>
      <c r="EIM91" s="112"/>
      <c r="EIN91" s="112"/>
      <c r="EIO91" s="112"/>
      <c r="EIP91" s="112"/>
      <c r="EIQ91" s="112"/>
      <c r="EIR91" s="112"/>
      <c r="EIS91" s="112"/>
      <c r="EIT91" s="112"/>
      <c r="EIU91" s="112"/>
      <c r="EIV91" s="112"/>
      <c r="EIW91" s="112"/>
      <c r="EIX91" s="112"/>
      <c r="EIY91" s="112"/>
      <c r="EIZ91" s="112"/>
      <c r="EJA91" s="112"/>
      <c r="EJB91" s="112"/>
      <c r="EJC91" s="112"/>
      <c r="EJD91" s="112"/>
      <c r="EJE91" s="112"/>
      <c r="EJF91" s="112"/>
      <c r="EJG91" s="112"/>
      <c r="EJH91" s="112"/>
      <c r="EJI91" s="112"/>
      <c r="EJJ91" s="112"/>
      <c r="EJK91" s="112"/>
      <c r="EJL91" s="112"/>
      <c r="EJM91" s="112"/>
      <c r="EJN91" s="112"/>
      <c r="EJO91" s="112"/>
      <c r="EJP91" s="112"/>
      <c r="EJQ91" s="112"/>
      <c r="EJR91" s="112"/>
      <c r="EJS91" s="112"/>
      <c r="EJT91" s="112"/>
      <c r="EJU91" s="112"/>
      <c r="EJV91" s="112"/>
      <c r="EJW91" s="112"/>
      <c r="EJX91" s="112"/>
      <c r="EJY91" s="112"/>
      <c r="EJZ91" s="112"/>
      <c r="EKA91" s="112"/>
      <c r="EKB91" s="112"/>
      <c r="EKC91" s="112"/>
      <c r="EKD91" s="112"/>
      <c r="EKE91" s="112"/>
      <c r="EKF91" s="112"/>
      <c r="EKG91" s="112"/>
      <c r="EKH91" s="112"/>
      <c r="EKI91" s="112"/>
      <c r="EKJ91" s="112"/>
      <c r="EKK91" s="112"/>
      <c r="EKL91" s="112"/>
      <c r="EKM91" s="112"/>
      <c r="EKN91" s="112"/>
      <c r="EKO91" s="112"/>
      <c r="EKP91" s="112"/>
      <c r="EKQ91" s="112"/>
      <c r="EKR91" s="112"/>
      <c r="EKS91" s="112"/>
      <c r="EKT91" s="112"/>
      <c r="EKU91" s="112"/>
      <c r="EKV91" s="112"/>
      <c r="EKW91" s="112"/>
      <c r="EKX91" s="112"/>
      <c r="EKY91" s="112"/>
      <c r="EKZ91" s="112"/>
      <c r="ELA91" s="112"/>
      <c r="ELB91" s="112"/>
      <c r="ELC91" s="112"/>
      <c r="ELD91" s="112"/>
      <c r="ELE91" s="112"/>
      <c r="ELF91" s="112"/>
      <c r="ELG91" s="112"/>
      <c r="ELH91" s="112"/>
      <c r="ELI91" s="112"/>
      <c r="ELJ91" s="112"/>
      <c r="ELK91" s="112"/>
      <c r="ELL91" s="112"/>
      <c r="ELM91" s="112"/>
      <c r="ELN91" s="112"/>
      <c r="ELO91" s="112"/>
      <c r="ELP91" s="112"/>
      <c r="ELQ91" s="112"/>
      <c r="ELR91" s="112"/>
      <c r="ELS91" s="112"/>
      <c r="ELT91" s="112"/>
      <c r="ELU91" s="112"/>
      <c r="ELV91" s="112"/>
      <c r="ELW91" s="112"/>
      <c r="ELX91" s="112"/>
      <c r="ELY91" s="112"/>
      <c r="ELZ91" s="112"/>
      <c r="EMA91" s="112"/>
      <c r="EMB91" s="112"/>
      <c r="EMC91" s="112"/>
      <c r="EMD91" s="112"/>
      <c r="EME91" s="112"/>
      <c r="EMF91" s="112"/>
      <c r="EMG91" s="112"/>
      <c r="EMH91" s="112"/>
      <c r="EMI91" s="112"/>
      <c r="EMJ91" s="112"/>
      <c r="EMK91" s="112"/>
      <c r="EML91" s="112"/>
      <c r="EMM91" s="112"/>
      <c r="EMN91" s="112"/>
      <c r="EMO91" s="112"/>
      <c r="EMP91" s="112"/>
      <c r="EMQ91" s="112"/>
      <c r="EMR91" s="112"/>
      <c r="EMS91" s="112"/>
      <c r="EMT91" s="112"/>
      <c r="EMU91" s="112"/>
      <c r="EMV91" s="112"/>
      <c r="EMW91" s="112"/>
      <c r="EMX91" s="112"/>
      <c r="EMY91" s="112"/>
      <c r="EMZ91" s="112"/>
      <c r="ENA91" s="112"/>
      <c r="ENB91" s="112"/>
      <c r="ENC91" s="112"/>
      <c r="END91" s="112"/>
      <c r="ENE91" s="112"/>
      <c r="ENF91" s="112"/>
      <c r="ENG91" s="112"/>
      <c r="ENH91" s="112"/>
      <c r="ENI91" s="112"/>
      <c r="ENJ91" s="112"/>
      <c r="ENK91" s="112"/>
      <c r="ENL91" s="112"/>
      <c r="ENM91" s="112"/>
      <c r="ENN91" s="112"/>
      <c r="ENO91" s="112"/>
      <c r="ENP91" s="112"/>
      <c r="ENQ91" s="112"/>
      <c r="ENR91" s="112"/>
      <c r="ENS91" s="112"/>
      <c r="ENT91" s="112"/>
      <c r="ENU91" s="112"/>
      <c r="ENV91" s="112"/>
      <c r="ENW91" s="112"/>
      <c r="ENX91" s="112"/>
      <c r="ENY91" s="112"/>
      <c r="ENZ91" s="112"/>
      <c r="EOA91" s="112"/>
      <c r="EOB91" s="112"/>
      <c r="EOC91" s="112"/>
      <c r="EOD91" s="112"/>
      <c r="EOE91" s="112"/>
      <c r="EOF91" s="112"/>
      <c r="EOG91" s="112"/>
      <c r="EOH91" s="112"/>
      <c r="EOI91" s="112"/>
      <c r="EOJ91" s="112"/>
      <c r="EOK91" s="112"/>
      <c r="EOL91" s="112"/>
      <c r="EOM91" s="112"/>
      <c r="EON91" s="112"/>
      <c r="EOO91" s="112"/>
      <c r="EOP91" s="112"/>
      <c r="EOQ91" s="112"/>
      <c r="EOR91" s="112"/>
      <c r="EOS91" s="112"/>
      <c r="EOT91" s="112"/>
      <c r="EOU91" s="112"/>
      <c r="EOV91" s="112"/>
      <c r="EOW91" s="112"/>
      <c r="EOX91" s="112"/>
      <c r="EOY91" s="112"/>
      <c r="EOZ91" s="112"/>
      <c r="EPA91" s="112"/>
      <c r="EPB91" s="112"/>
      <c r="EPC91" s="112"/>
      <c r="EPD91" s="112"/>
      <c r="EPE91" s="112"/>
      <c r="EPF91" s="112"/>
      <c r="EPG91" s="112"/>
      <c r="EPH91" s="112"/>
      <c r="EPI91" s="112"/>
      <c r="EPJ91" s="112"/>
      <c r="EPK91" s="112"/>
      <c r="EPL91" s="112"/>
      <c r="EPM91" s="112"/>
      <c r="EPN91" s="112"/>
      <c r="EPO91" s="112"/>
      <c r="EPP91" s="112"/>
      <c r="EPQ91" s="112"/>
      <c r="EPR91" s="112"/>
      <c r="EPS91" s="112"/>
      <c r="EPT91" s="112"/>
      <c r="EPU91" s="112"/>
      <c r="EPV91" s="112"/>
      <c r="EPW91" s="112"/>
      <c r="EPX91" s="112"/>
      <c r="EPY91" s="112"/>
      <c r="EPZ91" s="112"/>
      <c r="EQA91" s="112"/>
      <c r="EQB91" s="112"/>
      <c r="EQC91" s="112"/>
      <c r="EQD91" s="112"/>
      <c r="EQE91" s="112"/>
      <c r="EQF91" s="112"/>
      <c r="EQG91" s="112"/>
      <c r="EQH91" s="112"/>
      <c r="EQI91" s="112"/>
      <c r="EQJ91" s="112"/>
      <c r="EQK91" s="112"/>
      <c r="EQL91" s="112"/>
      <c r="EQM91" s="112"/>
      <c r="EQN91" s="112"/>
      <c r="EQO91" s="112"/>
      <c r="EQP91" s="112"/>
      <c r="EQQ91" s="112"/>
      <c r="EQR91" s="112"/>
      <c r="EQS91" s="112"/>
      <c r="EQT91" s="112"/>
      <c r="EQU91" s="112"/>
      <c r="EQV91" s="112"/>
      <c r="EQW91" s="112"/>
      <c r="EQX91" s="112"/>
      <c r="EQY91" s="112"/>
      <c r="EQZ91" s="112"/>
      <c r="ERA91" s="112"/>
      <c r="ERB91" s="112"/>
      <c r="ERC91" s="112"/>
      <c r="ERD91" s="112"/>
      <c r="ERE91" s="112"/>
      <c r="ERF91" s="112"/>
      <c r="ERG91" s="112"/>
      <c r="ERH91" s="112"/>
      <c r="ERI91" s="112"/>
      <c r="ERJ91" s="112"/>
      <c r="ERK91" s="112"/>
      <c r="ERL91" s="112"/>
      <c r="ERM91" s="112"/>
      <c r="ERN91" s="112"/>
      <c r="ERO91" s="112"/>
      <c r="ERP91" s="112"/>
      <c r="ERQ91" s="112"/>
      <c r="ERR91" s="112"/>
      <c r="ERS91" s="112"/>
      <c r="ERT91" s="112"/>
      <c r="ERU91" s="112"/>
      <c r="ERV91" s="112"/>
      <c r="ERW91" s="112"/>
      <c r="ERX91" s="112"/>
      <c r="ERY91" s="112"/>
      <c r="ERZ91" s="112"/>
      <c r="ESA91" s="112"/>
      <c r="ESB91" s="112"/>
      <c r="ESC91" s="112"/>
      <c r="ESD91" s="112"/>
      <c r="ESE91" s="112"/>
      <c r="ESF91" s="112"/>
      <c r="ESG91" s="112"/>
      <c r="ESH91" s="112"/>
      <c r="ESI91" s="112"/>
      <c r="ESJ91" s="112"/>
      <c r="ESK91" s="112"/>
      <c r="ESL91" s="112"/>
      <c r="ESM91" s="112"/>
      <c r="ESN91" s="112"/>
      <c r="ESO91" s="112"/>
      <c r="ESP91" s="112"/>
      <c r="ESQ91" s="112"/>
      <c r="ESR91" s="112"/>
      <c r="ESS91" s="112"/>
      <c r="EST91" s="112"/>
      <c r="ESU91" s="112"/>
      <c r="ESV91" s="112"/>
      <c r="ESW91" s="112"/>
      <c r="ESX91" s="112"/>
      <c r="ESY91" s="112"/>
      <c r="ESZ91" s="112"/>
      <c r="ETA91" s="112"/>
      <c r="ETB91" s="112"/>
      <c r="ETC91" s="112"/>
      <c r="ETD91" s="112"/>
      <c r="ETE91" s="112"/>
      <c r="ETF91" s="112"/>
      <c r="ETG91" s="112"/>
      <c r="ETH91" s="112"/>
      <c r="ETI91" s="112"/>
      <c r="ETJ91" s="112"/>
      <c r="ETK91" s="112"/>
      <c r="ETL91" s="112"/>
      <c r="ETM91" s="112"/>
      <c r="ETN91" s="112"/>
      <c r="ETO91" s="112"/>
      <c r="ETP91" s="112"/>
      <c r="ETQ91" s="112"/>
      <c r="ETR91" s="112"/>
      <c r="ETS91" s="112"/>
      <c r="ETT91" s="112"/>
      <c r="ETU91" s="112"/>
      <c r="ETV91" s="112"/>
      <c r="ETW91" s="112"/>
      <c r="ETX91" s="112"/>
      <c r="ETY91" s="112"/>
      <c r="ETZ91" s="112"/>
      <c r="EUA91" s="112"/>
      <c r="EUB91" s="112"/>
      <c r="EUC91" s="112"/>
      <c r="EUD91" s="112"/>
      <c r="EUE91" s="112"/>
      <c r="EUF91" s="112"/>
      <c r="EUG91" s="112"/>
      <c r="EUH91" s="112"/>
      <c r="EUI91" s="112"/>
      <c r="EUJ91" s="112"/>
      <c r="EUK91" s="112"/>
      <c r="EUL91" s="112"/>
      <c r="EUM91" s="112"/>
      <c r="EUN91" s="112"/>
      <c r="EUO91" s="112"/>
      <c r="EUP91" s="112"/>
      <c r="EUQ91" s="112"/>
      <c r="EUR91" s="112"/>
      <c r="EUS91" s="112"/>
      <c r="EUT91" s="112"/>
      <c r="EUU91" s="112"/>
      <c r="EUV91" s="112"/>
      <c r="EUW91" s="112"/>
      <c r="EUX91" s="112"/>
      <c r="EUY91" s="112"/>
      <c r="EUZ91" s="112"/>
      <c r="EVA91" s="112"/>
      <c r="EVB91" s="112"/>
      <c r="EVC91" s="112"/>
      <c r="EVD91" s="112"/>
      <c r="EVE91" s="112"/>
      <c r="EVF91" s="112"/>
      <c r="EVG91" s="112"/>
      <c r="EVH91" s="112"/>
      <c r="EVI91" s="112"/>
      <c r="EVJ91" s="112"/>
      <c r="EVK91" s="112"/>
      <c r="EVL91" s="112"/>
      <c r="EVM91" s="112"/>
      <c r="EVN91" s="112"/>
      <c r="EVO91" s="112"/>
      <c r="EVP91" s="112"/>
      <c r="EVQ91" s="112"/>
      <c r="EVR91" s="112"/>
      <c r="EVS91" s="112"/>
      <c r="EVT91" s="112"/>
      <c r="EVU91" s="112"/>
      <c r="EVV91" s="112"/>
      <c r="EVW91" s="112"/>
      <c r="EVX91" s="112"/>
      <c r="EVY91" s="112"/>
      <c r="EVZ91" s="112"/>
      <c r="EWA91" s="112"/>
      <c r="EWB91" s="112"/>
      <c r="EWC91" s="112"/>
      <c r="EWD91" s="112"/>
      <c r="EWE91" s="112"/>
      <c r="EWF91" s="112"/>
      <c r="EWG91" s="112"/>
      <c r="EWH91" s="112"/>
      <c r="EWI91" s="112"/>
      <c r="EWJ91" s="112"/>
      <c r="EWK91" s="112"/>
      <c r="EWL91" s="112"/>
      <c r="EWM91" s="112"/>
      <c r="EWN91" s="112"/>
      <c r="EWO91" s="112"/>
      <c r="EWP91" s="112"/>
      <c r="EWQ91" s="112"/>
      <c r="EWR91" s="112"/>
      <c r="EWS91" s="112"/>
      <c r="EWT91" s="112"/>
      <c r="EWU91" s="112"/>
      <c r="EWV91" s="112"/>
      <c r="EWW91" s="112"/>
      <c r="EWX91" s="112"/>
      <c r="EWY91" s="112"/>
      <c r="EWZ91" s="112"/>
      <c r="EXA91" s="112"/>
      <c r="EXB91" s="112"/>
      <c r="EXC91" s="112"/>
      <c r="EXD91" s="112"/>
      <c r="EXE91" s="112"/>
      <c r="EXF91" s="112"/>
      <c r="EXG91" s="112"/>
      <c r="EXH91" s="112"/>
      <c r="EXI91" s="112"/>
      <c r="EXJ91" s="112"/>
      <c r="EXK91" s="112"/>
      <c r="EXL91" s="112"/>
      <c r="EXM91" s="112"/>
      <c r="EXN91" s="112"/>
      <c r="EXO91" s="112"/>
      <c r="EXP91" s="112"/>
      <c r="EXQ91" s="112"/>
      <c r="EXR91" s="112"/>
      <c r="EXS91" s="112"/>
      <c r="EXT91" s="112"/>
      <c r="EXU91" s="112"/>
      <c r="EXV91" s="112"/>
      <c r="EXW91" s="112"/>
      <c r="EXX91" s="112"/>
      <c r="EXY91" s="112"/>
      <c r="EXZ91" s="112"/>
      <c r="EYA91" s="112"/>
      <c r="EYB91" s="112"/>
      <c r="EYC91" s="112"/>
      <c r="EYD91" s="112"/>
      <c r="EYE91" s="112"/>
      <c r="EYF91" s="112"/>
      <c r="EYG91" s="112"/>
      <c r="EYH91" s="112"/>
      <c r="EYI91" s="112"/>
      <c r="EYJ91" s="112"/>
      <c r="EYK91" s="112"/>
      <c r="EYL91" s="112"/>
      <c r="EYM91" s="112"/>
      <c r="EYN91" s="112"/>
      <c r="EYO91" s="112"/>
      <c r="EYP91" s="112"/>
      <c r="EYQ91" s="112"/>
      <c r="EYR91" s="112"/>
      <c r="EYS91" s="112"/>
      <c r="EYT91" s="112"/>
      <c r="EYU91" s="112"/>
      <c r="EYV91" s="112"/>
      <c r="EYW91" s="112"/>
      <c r="EYX91" s="112"/>
      <c r="EYY91" s="112"/>
      <c r="EYZ91" s="112"/>
      <c r="EZA91" s="112"/>
      <c r="EZB91" s="112"/>
      <c r="EZC91" s="112"/>
      <c r="EZD91" s="112"/>
      <c r="EZE91" s="112"/>
      <c r="EZF91" s="112"/>
      <c r="EZG91" s="112"/>
      <c r="EZH91" s="112"/>
      <c r="EZI91" s="112"/>
      <c r="EZJ91" s="112"/>
      <c r="EZK91" s="112"/>
      <c r="EZL91" s="112"/>
      <c r="EZM91" s="112"/>
      <c r="EZN91" s="112"/>
      <c r="EZO91" s="112"/>
      <c r="EZP91" s="112"/>
      <c r="EZQ91" s="112"/>
      <c r="EZR91" s="112"/>
      <c r="EZS91" s="112"/>
      <c r="EZT91" s="112"/>
      <c r="EZU91" s="112"/>
      <c r="EZV91" s="112"/>
      <c r="EZW91" s="112"/>
      <c r="EZX91" s="112"/>
      <c r="EZY91" s="112"/>
      <c r="EZZ91" s="112"/>
      <c r="FAA91" s="112"/>
      <c r="FAB91" s="112"/>
      <c r="FAC91" s="112"/>
      <c r="FAD91" s="112"/>
      <c r="FAE91" s="112"/>
      <c r="FAF91" s="112"/>
      <c r="FAG91" s="112"/>
      <c r="FAH91" s="112"/>
      <c r="FAI91" s="112"/>
      <c r="FAJ91" s="112"/>
      <c r="FAK91" s="112"/>
      <c r="FAL91" s="112"/>
      <c r="FAM91" s="112"/>
      <c r="FAN91" s="112"/>
      <c r="FAO91" s="112"/>
      <c r="FAP91" s="112"/>
      <c r="FAQ91" s="112"/>
      <c r="FAR91" s="112"/>
      <c r="FAS91" s="112"/>
      <c r="FAT91" s="112"/>
      <c r="FAU91" s="112"/>
      <c r="FAV91" s="112"/>
      <c r="FAW91" s="112"/>
      <c r="FAX91" s="112"/>
      <c r="FAY91" s="112"/>
      <c r="FAZ91" s="112"/>
      <c r="FBA91" s="112"/>
      <c r="FBB91" s="112"/>
      <c r="FBC91" s="112"/>
      <c r="FBD91" s="112"/>
      <c r="FBE91" s="112"/>
      <c r="FBF91" s="112"/>
      <c r="FBG91" s="112"/>
      <c r="FBH91" s="112"/>
      <c r="FBI91" s="112"/>
      <c r="FBJ91" s="112"/>
      <c r="FBK91" s="112"/>
      <c r="FBL91" s="112"/>
      <c r="FBM91" s="112"/>
      <c r="FBN91" s="112"/>
      <c r="FBO91" s="112"/>
      <c r="FBP91" s="112"/>
      <c r="FBQ91" s="112"/>
      <c r="FBR91" s="112"/>
      <c r="FBS91" s="112"/>
      <c r="FBT91" s="112"/>
      <c r="FBU91" s="112"/>
      <c r="FBV91" s="112"/>
      <c r="FBW91" s="112"/>
      <c r="FBX91" s="112"/>
      <c r="FBY91" s="112"/>
      <c r="FBZ91" s="112"/>
      <c r="FCA91" s="112"/>
      <c r="FCB91" s="112"/>
      <c r="FCC91" s="112"/>
      <c r="FCD91" s="112"/>
      <c r="FCE91" s="112"/>
      <c r="FCF91" s="112"/>
      <c r="FCG91" s="112"/>
      <c r="FCH91" s="112"/>
      <c r="FCI91" s="112"/>
      <c r="FCJ91" s="112"/>
      <c r="FCK91" s="112"/>
      <c r="FCL91" s="112"/>
      <c r="FCM91" s="112"/>
      <c r="FCN91" s="112"/>
      <c r="FCO91" s="112"/>
      <c r="FCP91" s="112"/>
      <c r="FCQ91" s="112"/>
      <c r="FCR91" s="112"/>
      <c r="FCS91" s="112"/>
      <c r="FCT91" s="112"/>
      <c r="FCU91" s="112"/>
      <c r="FCV91" s="112"/>
      <c r="FCW91" s="112"/>
      <c r="FCX91" s="112"/>
      <c r="FCY91" s="112"/>
      <c r="FCZ91" s="112"/>
      <c r="FDA91" s="112"/>
      <c r="FDB91" s="112"/>
      <c r="FDC91" s="112"/>
      <c r="FDD91" s="112"/>
      <c r="FDE91" s="112"/>
      <c r="FDF91" s="112"/>
      <c r="FDG91" s="112"/>
      <c r="FDH91" s="112"/>
      <c r="FDI91" s="112"/>
      <c r="FDJ91" s="112"/>
      <c r="FDK91" s="112"/>
      <c r="FDL91" s="112"/>
      <c r="FDM91" s="112"/>
      <c r="FDN91" s="112"/>
      <c r="FDO91" s="112"/>
      <c r="FDP91" s="112"/>
      <c r="FDQ91" s="112"/>
      <c r="FDR91" s="112"/>
      <c r="FDS91" s="112"/>
      <c r="FDT91" s="112"/>
      <c r="FDU91" s="112"/>
      <c r="FDV91" s="112"/>
      <c r="FDW91" s="112"/>
      <c r="FDX91" s="112"/>
      <c r="FDY91" s="112"/>
      <c r="FDZ91" s="112"/>
      <c r="FEA91" s="112"/>
      <c r="FEB91" s="112"/>
      <c r="FEC91" s="112"/>
      <c r="FED91" s="112"/>
      <c r="FEE91" s="112"/>
      <c r="FEF91" s="112"/>
      <c r="FEG91" s="112"/>
      <c r="FEH91" s="112"/>
      <c r="FEI91" s="112"/>
      <c r="FEJ91" s="112"/>
      <c r="FEK91" s="112"/>
      <c r="FEL91" s="112"/>
      <c r="FEM91" s="112"/>
      <c r="FEN91" s="112"/>
      <c r="FEO91" s="112"/>
      <c r="FEP91" s="112"/>
      <c r="FEQ91" s="112"/>
      <c r="FER91" s="112"/>
      <c r="FES91" s="112"/>
      <c r="FET91" s="112"/>
      <c r="FEU91" s="112"/>
      <c r="FEV91" s="112"/>
      <c r="FEW91" s="112"/>
      <c r="FEX91" s="112"/>
      <c r="FEY91" s="112"/>
      <c r="FEZ91" s="112"/>
      <c r="FFA91" s="112"/>
      <c r="FFB91" s="112"/>
      <c r="FFC91" s="112"/>
      <c r="FFD91" s="112"/>
      <c r="FFE91" s="112"/>
      <c r="FFF91" s="112"/>
      <c r="FFG91" s="112"/>
      <c r="FFH91" s="112"/>
      <c r="FFI91" s="112"/>
      <c r="FFJ91" s="112"/>
      <c r="FFK91" s="112"/>
      <c r="FFL91" s="112"/>
      <c r="FFM91" s="112"/>
      <c r="FFN91" s="112"/>
      <c r="FFO91" s="112"/>
      <c r="FFP91" s="112"/>
      <c r="FFQ91" s="112"/>
      <c r="FFR91" s="112"/>
      <c r="FFS91" s="112"/>
      <c r="FFT91" s="112"/>
      <c r="FFU91" s="112"/>
      <c r="FFV91" s="112"/>
      <c r="FFW91" s="112"/>
      <c r="FFX91" s="112"/>
      <c r="FFY91" s="112"/>
      <c r="FFZ91" s="112"/>
      <c r="FGA91" s="112"/>
      <c r="FGB91" s="112"/>
      <c r="FGC91" s="112"/>
      <c r="FGD91" s="112"/>
      <c r="FGE91" s="112"/>
      <c r="FGF91" s="112"/>
      <c r="FGG91" s="112"/>
      <c r="FGH91" s="112"/>
      <c r="FGI91" s="112"/>
      <c r="FGJ91" s="112"/>
      <c r="FGK91" s="112"/>
      <c r="FGL91" s="112"/>
      <c r="FGM91" s="112"/>
      <c r="FGN91" s="112"/>
      <c r="FGO91" s="112"/>
      <c r="FGP91" s="112"/>
      <c r="FGQ91" s="112"/>
      <c r="FGR91" s="112"/>
      <c r="FGS91" s="112"/>
      <c r="FGT91" s="112"/>
      <c r="FGU91" s="112"/>
      <c r="FGV91" s="112"/>
      <c r="FGW91" s="112"/>
      <c r="FGX91" s="112"/>
      <c r="FGY91" s="112"/>
      <c r="FGZ91" s="112"/>
      <c r="FHA91" s="112"/>
      <c r="FHB91" s="112"/>
      <c r="FHC91" s="112"/>
      <c r="FHD91" s="112"/>
      <c r="FHE91" s="112"/>
      <c r="FHF91" s="112"/>
      <c r="FHG91" s="112"/>
      <c r="FHH91" s="112"/>
      <c r="FHI91" s="112"/>
      <c r="FHJ91" s="112"/>
      <c r="FHK91" s="112"/>
      <c r="FHL91" s="112"/>
      <c r="FHM91" s="112"/>
      <c r="FHN91" s="112"/>
      <c r="FHO91" s="112"/>
      <c r="FHP91" s="112"/>
      <c r="FHQ91" s="112"/>
      <c r="FHR91" s="112"/>
      <c r="FHS91" s="112"/>
      <c r="FHT91" s="112"/>
      <c r="FHU91" s="112"/>
      <c r="FHV91" s="112"/>
      <c r="FHW91" s="112"/>
      <c r="FHX91" s="112"/>
      <c r="FHY91" s="112"/>
      <c r="FHZ91" s="112"/>
      <c r="FIA91" s="112"/>
      <c r="FIB91" s="112"/>
      <c r="FIC91" s="112"/>
      <c r="FID91" s="112"/>
      <c r="FIE91" s="112"/>
      <c r="FIF91" s="112"/>
      <c r="FIG91" s="112"/>
      <c r="FIH91" s="112"/>
      <c r="FII91" s="112"/>
      <c r="FIJ91" s="112"/>
      <c r="FIK91" s="112"/>
      <c r="FIL91" s="112"/>
      <c r="FIM91" s="112"/>
      <c r="FIN91" s="112"/>
      <c r="FIO91" s="112"/>
      <c r="FIP91" s="112"/>
      <c r="FIQ91" s="112"/>
      <c r="FIR91" s="112"/>
      <c r="FIS91" s="112"/>
      <c r="FIT91" s="112"/>
      <c r="FIU91" s="112"/>
      <c r="FIV91" s="112"/>
      <c r="FIW91" s="112"/>
      <c r="FIX91" s="112"/>
      <c r="FIY91" s="112"/>
      <c r="FIZ91" s="112"/>
      <c r="FJA91" s="112"/>
      <c r="FJB91" s="112"/>
      <c r="FJC91" s="112"/>
      <c r="FJD91" s="112"/>
      <c r="FJE91" s="112"/>
      <c r="FJF91" s="112"/>
      <c r="FJG91" s="112"/>
      <c r="FJH91" s="112"/>
      <c r="FJI91" s="112"/>
      <c r="FJJ91" s="112"/>
      <c r="FJK91" s="112"/>
      <c r="FJL91" s="112"/>
      <c r="FJM91" s="112"/>
      <c r="FJN91" s="112"/>
      <c r="FJO91" s="112"/>
      <c r="FJP91" s="112"/>
      <c r="FJQ91" s="112"/>
      <c r="FJR91" s="112"/>
      <c r="FJS91" s="112"/>
      <c r="FJT91" s="112"/>
      <c r="FJU91" s="112"/>
      <c r="FJV91" s="112"/>
      <c r="FJW91" s="112"/>
      <c r="FJX91" s="112"/>
      <c r="FJY91" s="112"/>
      <c r="FJZ91" s="112"/>
      <c r="FKA91" s="112"/>
      <c r="FKB91" s="112"/>
      <c r="FKC91" s="112"/>
      <c r="FKD91" s="112"/>
      <c r="FKE91" s="112"/>
      <c r="FKF91" s="112"/>
      <c r="FKG91" s="112"/>
      <c r="FKH91" s="112"/>
      <c r="FKI91" s="112"/>
      <c r="FKJ91" s="112"/>
      <c r="FKK91" s="112"/>
      <c r="FKL91" s="112"/>
      <c r="FKM91" s="112"/>
      <c r="FKN91" s="112"/>
      <c r="FKO91" s="112"/>
      <c r="FKP91" s="112"/>
      <c r="FKQ91" s="112"/>
      <c r="FKR91" s="112"/>
      <c r="FKS91" s="112"/>
      <c r="FKT91" s="112"/>
      <c r="FKU91" s="112"/>
      <c r="FKV91" s="112"/>
      <c r="FKW91" s="112"/>
      <c r="FKX91" s="112"/>
      <c r="FKY91" s="112"/>
      <c r="FKZ91" s="112"/>
      <c r="FLA91" s="112"/>
      <c r="FLB91" s="112"/>
      <c r="FLC91" s="112"/>
      <c r="FLD91" s="112"/>
      <c r="FLE91" s="112"/>
      <c r="FLF91" s="112"/>
      <c r="FLG91" s="112"/>
      <c r="FLH91" s="112"/>
      <c r="FLI91" s="112"/>
      <c r="FLJ91" s="112"/>
      <c r="FLK91" s="112"/>
      <c r="FLL91" s="112"/>
      <c r="FLM91" s="112"/>
      <c r="FLN91" s="112"/>
      <c r="FLO91" s="112"/>
      <c r="FLP91" s="112"/>
      <c r="FLQ91" s="112"/>
      <c r="FLR91" s="112"/>
      <c r="FLS91" s="112"/>
      <c r="FLT91" s="112"/>
      <c r="FLU91" s="112"/>
      <c r="FLV91" s="112"/>
      <c r="FLW91" s="112"/>
      <c r="FLX91" s="112"/>
      <c r="FLY91" s="112"/>
      <c r="FLZ91" s="112"/>
      <c r="FMA91" s="112"/>
      <c r="FMB91" s="112"/>
      <c r="FMC91" s="112"/>
      <c r="FMD91" s="112"/>
      <c r="FME91" s="112"/>
      <c r="FMF91" s="112"/>
      <c r="FMG91" s="112"/>
      <c r="FMH91" s="112"/>
      <c r="FMI91" s="112"/>
      <c r="FMJ91" s="112"/>
      <c r="FMK91" s="112"/>
      <c r="FML91" s="112"/>
      <c r="FMM91" s="112"/>
      <c r="FMN91" s="112"/>
      <c r="FMO91" s="112"/>
      <c r="FMP91" s="112"/>
      <c r="FMQ91" s="112"/>
      <c r="FMR91" s="112"/>
      <c r="FMS91" s="112"/>
      <c r="FMT91" s="112"/>
      <c r="FMU91" s="112"/>
      <c r="FMV91" s="112"/>
      <c r="FMW91" s="112"/>
      <c r="FMX91" s="112"/>
      <c r="FMY91" s="112"/>
      <c r="FMZ91" s="112"/>
      <c r="FNA91" s="112"/>
      <c r="FNB91" s="112"/>
      <c r="FNC91" s="112"/>
      <c r="FND91" s="112"/>
      <c r="FNE91" s="112"/>
      <c r="FNF91" s="112"/>
      <c r="FNG91" s="112"/>
      <c r="FNH91" s="112"/>
      <c r="FNI91" s="112"/>
      <c r="FNJ91" s="112"/>
      <c r="FNK91" s="112"/>
      <c r="FNL91" s="112"/>
      <c r="FNM91" s="112"/>
      <c r="FNN91" s="112"/>
      <c r="FNO91" s="112"/>
      <c r="FNP91" s="112"/>
      <c r="FNQ91" s="112"/>
      <c r="FNR91" s="112"/>
      <c r="FNS91" s="112"/>
      <c r="FNT91" s="112"/>
      <c r="FNU91" s="112"/>
      <c r="FNV91" s="112"/>
      <c r="FNW91" s="112"/>
      <c r="FNX91" s="112"/>
      <c r="FNY91" s="112"/>
      <c r="FNZ91" s="112"/>
      <c r="FOA91" s="112"/>
      <c r="FOB91" s="112"/>
      <c r="FOC91" s="112"/>
      <c r="FOD91" s="112"/>
      <c r="FOE91" s="112"/>
      <c r="FOF91" s="112"/>
      <c r="FOG91" s="112"/>
      <c r="FOH91" s="112"/>
      <c r="FOI91" s="112"/>
      <c r="FOJ91" s="112"/>
      <c r="FOK91" s="112"/>
      <c r="FOL91" s="112"/>
      <c r="FOM91" s="112"/>
      <c r="FON91" s="112"/>
      <c r="FOO91" s="112"/>
      <c r="FOP91" s="112"/>
      <c r="FOQ91" s="112"/>
      <c r="FOR91" s="112"/>
      <c r="FOS91" s="112"/>
      <c r="FOT91" s="112"/>
      <c r="FOU91" s="112"/>
      <c r="FOV91" s="112"/>
      <c r="FOW91" s="112"/>
      <c r="FOX91" s="112"/>
      <c r="FOY91" s="112"/>
      <c r="FOZ91" s="112"/>
      <c r="FPA91" s="112"/>
      <c r="FPB91" s="112"/>
      <c r="FPC91" s="112"/>
      <c r="FPD91" s="112"/>
      <c r="FPE91" s="112"/>
      <c r="FPF91" s="112"/>
      <c r="FPG91" s="112"/>
      <c r="FPH91" s="112"/>
      <c r="FPI91" s="112"/>
      <c r="FPJ91" s="112"/>
      <c r="FPK91" s="112"/>
      <c r="FPL91" s="112"/>
      <c r="FPM91" s="112"/>
      <c r="FPN91" s="112"/>
      <c r="FPO91" s="112"/>
      <c r="FPP91" s="112"/>
      <c r="FPQ91" s="112"/>
      <c r="FPR91" s="112"/>
      <c r="FPS91" s="112"/>
      <c r="FPT91" s="112"/>
      <c r="FPU91" s="112"/>
      <c r="FPV91" s="112"/>
      <c r="FPW91" s="112"/>
      <c r="FPX91" s="112"/>
      <c r="FPY91" s="112"/>
      <c r="FPZ91" s="112"/>
      <c r="FQA91" s="112"/>
      <c r="FQB91" s="112"/>
      <c r="FQC91" s="112"/>
      <c r="FQD91" s="112"/>
      <c r="FQE91" s="112"/>
      <c r="FQF91" s="112"/>
      <c r="FQG91" s="112"/>
      <c r="FQH91" s="112"/>
      <c r="FQI91" s="112"/>
      <c r="FQJ91" s="112"/>
      <c r="FQK91" s="112"/>
      <c r="FQL91" s="112"/>
      <c r="FQM91" s="112"/>
      <c r="FQN91" s="112"/>
      <c r="FQO91" s="112"/>
      <c r="FQP91" s="112"/>
      <c r="FQQ91" s="112"/>
      <c r="FQR91" s="112"/>
      <c r="FQS91" s="112"/>
      <c r="FQT91" s="112"/>
      <c r="FQU91" s="112"/>
      <c r="FQV91" s="112"/>
      <c r="FQW91" s="112"/>
      <c r="FQX91" s="112"/>
      <c r="FQY91" s="112"/>
      <c r="FQZ91" s="112"/>
      <c r="FRA91" s="112"/>
      <c r="FRB91" s="112"/>
      <c r="FRC91" s="112"/>
      <c r="FRD91" s="112"/>
      <c r="FRE91" s="112"/>
      <c r="FRF91" s="112"/>
      <c r="FRG91" s="112"/>
      <c r="FRH91" s="112"/>
      <c r="FRI91" s="112"/>
      <c r="FRJ91" s="112"/>
      <c r="FRK91" s="112"/>
      <c r="FRL91" s="112"/>
      <c r="FRM91" s="112"/>
      <c r="FRN91" s="112"/>
      <c r="FRO91" s="112"/>
      <c r="FRP91" s="112"/>
      <c r="FRQ91" s="112"/>
      <c r="FRR91" s="112"/>
      <c r="FRS91" s="112"/>
      <c r="FRT91" s="112"/>
      <c r="FRU91" s="112"/>
      <c r="FRV91" s="112"/>
      <c r="FRW91" s="112"/>
      <c r="FRX91" s="112"/>
      <c r="FRY91" s="112"/>
      <c r="FRZ91" s="112"/>
      <c r="FSA91" s="112"/>
      <c r="FSB91" s="112"/>
      <c r="FSC91" s="112"/>
      <c r="FSD91" s="112"/>
      <c r="FSE91" s="112"/>
      <c r="FSF91" s="112"/>
      <c r="FSG91" s="112"/>
      <c r="FSH91" s="112"/>
      <c r="FSI91" s="112"/>
      <c r="FSJ91" s="112"/>
      <c r="FSK91" s="112"/>
      <c r="FSL91" s="112"/>
      <c r="FSM91" s="112"/>
      <c r="FSN91" s="112"/>
      <c r="FSO91" s="112"/>
      <c r="FSP91" s="112"/>
      <c r="FSQ91" s="112"/>
      <c r="FSR91" s="112"/>
      <c r="FSS91" s="112"/>
      <c r="FST91" s="112"/>
      <c r="FSU91" s="112"/>
      <c r="FSV91" s="112"/>
      <c r="FSW91" s="112"/>
      <c r="FSX91" s="112"/>
      <c r="FSY91" s="112"/>
      <c r="FSZ91" s="112"/>
      <c r="FTA91" s="112"/>
      <c r="FTB91" s="112"/>
      <c r="FTC91" s="112"/>
      <c r="FTD91" s="112"/>
      <c r="FTE91" s="112"/>
      <c r="FTF91" s="112"/>
      <c r="FTG91" s="112"/>
      <c r="FTH91" s="112"/>
      <c r="FTI91" s="112"/>
      <c r="FTJ91" s="112"/>
      <c r="FTK91" s="112"/>
      <c r="FTL91" s="112"/>
      <c r="FTM91" s="112"/>
      <c r="FTN91" s="112"/>
      <c r="FTO91" s="112"/>
      <c r="FTP91" s="112"/>
      <c r="FTQ91" s="112"/>
      <c r="FTR91" s="112"/>
      <c r="FTS91" s="112"/>
      <c r="FTT91" s="112"/>
      <c r="FTU91" s="112"/>
      <c r="FTV91" s="112"/>
      <c r="FTW91" s="112"/>
      <c r="FTX91" s="112"/>
      <c r="FTY91" s="112"/>
      <c r="FTZ91" s="112"/>
      <c r="FUA91" s="112"/>
      <c r="FUB91" s="112"/>
      <c r="FUC91" s="112"/>
      <c r="FUD91" s="112"/>
      <c r="FUE91" s="112"/>
      <c r="FUF91" s="112"/>
      <c r="FUG91" s="112"/>
      <c r="FUH91" s="112"/>
      <c r="FUI91" s="112"/>
      <c r="FUJ91" s="112"/>
      <c r="FUK91" s="112"/>
      <c r="FUL91" s="112"/>
      <c r="FUM91" s="112"/>
      <c r="FUN91" s="112"/>
      <c r="FUO91" s="112"/>
      <c r="FUP91" s="112"/>
      <c r="FUQ91" s="112"/>
      <c r="FUR91" s="112"/>
      <c r="FUS91" s="112"/>
      <c r="FUT91" s="112"/>
      <c r="FUU91" s="112"/>
      <c r="FUV91" s="112"/>
      <c r="FUW91" s="112"/>
      <c r="FUX91" s="112"/>
      <c r="FUY91" s="112"/>
      <c r="FUZ91" s="112"/>
      <c r="FVA91" s="112"/>
      <c r="FVB91" s="112"/>
      <c r="FVC91" s="112"/>
      <c r="FVD91" s="112"/>
      <c r="FVE91" s="112"/>
      <c r="FVF91" s="112"/>
      <c r="FVG91" s="112"/>
      <c r="FVH91" s="112"/>
      <c r="FVI91" s="112"/>
      <c r="FVJ91" s="112"/>
      <c r="FVK91" s="112"/>
      <c r="FVL91" s="112"/>
      <c r="FVM91" s="112"/>
      <c r="FVN91" s="112"/>
      <c r="FVO91" s="112"/>
      <c r="FVP91" s="112"/>
      <c r="FVQ91" s="112"/>
      <c r="FVR91" s="112"/>
      <c r="FVS91" s="112"/>
      <c r="FVT91" s="112"/>
      <c r="FVU91" s="112"/>
      <c r="FVV91" s="112"/>
      <c r="FVW91" s="112"/>
      <c r="FVX91" s="112"/>
      <c r="FVY91" s="112"/>
      <c r="FVZ91" s="112"/>
      <c r="FWA91" s="112"/>
      <c r="FWB91" s="112"/>
      <c r="FWC91" s="112"/>
      <c r="FWD91" s="112"/>
      <c r="FWE91" s="112"/>
      <c r="FWF91" s="112"/>
      <c r="FWG91" s="112"/>
      <c r="FWH91" s="112"/>
      <c r="FWI91" s="112"/>
      <c r="FWJ91" s="112"/>
      <c r="FWK91" s="112"/>
      <c r="FWL91" s="112"/>
      <c r="FWM91" s="112"/>
      <c r="FWN91" s="112"/>
      <c r="FWO91" s="112"/>
      <c r="FWP91" s="112"/>
      <c r="FWQ91" s="112"/>
      <c r="FWR91" s="112"/>
      <c r="FWS91" s="112"/>
      <c r="FWT91" s="112"/>
      <c r="FWU91" s="112"/>
      <c r="FWV91" s="112"/>
      <c r="FWW91" s="112"/>
      <c r="FWX91" s="112"/>
      <c r="FWY91" s="112"/>
      <c r="FWZ91" s="112"/>
      <c r="FXA91" s="112"/>
      <c r="FXB91" s="112"/>
      <c r="FXC91" s="112"/>
      <c r="FXD91" s="112"/>
      <c r="FXE91" s="112"/>
      <c r="FXF91" s="112"/>
      <c r="FXG91" s="112"/>
      <c r="FXH91" s="112"/>
      <c r="FXI91" s="112"/>
      <c r="FXJ91" s="112"/>
      <c r="FXK91" s="112"/>
      <c r="FXL91" s="112"/>
      <c r="FXM91" s="112"/>
      <c r="FXN91" s="112"/>
      <c r="FXO91" s="112"/>
      <c r="FXP91" s="112"/>
      <c r="FXQ91" s="112"/>
      <c r="FXR91" s="112"/>
      <c r="FXS91" s="112"/>
      <c r="FXT91" s="112"/>
      <c r="FXU91" s="112"/>
      <c r="FXV91" s="112"/>
      <c r="FXW91" s="112"/>
      <c r="FXX91" s="112"/>
      <c r="FXY91" s="112"/>
      <c r="FXZ91" s="112"/>
      <c r="FYA91" s="112"/>
      <c r="FYB91" s="112"/>
      <c r="FYC91" s="112"/>
      <c r="FYD91" s="112"/>
      <c r="FYE91" s="112"/>
      <c r="FYF91" s="112"/>
      <c r="FYG91" s="112"/>
      <c r="FYH91" s="112"/>
      <c r="FYI91" s="112"/>
      <c r="FYJ91" s="112"/>
      <c r="FYK91" s="112"/>
      <c r="FYL91" s="112"/>
      <c r="FYM91" s="112"/>
      <c r="FYN91" s="112"/>
      <c r="FYO91" s="112"/>
      <c r="FYP91" s="112"/>
      <c r="FYQ91" s="112"/>
      <c r="FYR91" s="112"/>
      <c r="FYS91" s="112"/>
      <c r="FYT91" s="112"/>
      <c r="FYU91" s="112"/>
      <c r="FYV91" s="112"/>
      <c r="FYW91" s="112"/>
      <c r="FYX91" s="112"/>
      <c r="FYY91" s="112"/>
      <c r="FYZ91" s="112"/>
      <c r="FZA91" s="112"/>
      <c r="FZB91" s="112"/>
      <c r="FZC91" s="112"/>
      <c r="FZD91" s="112"/>
      <c r="FZE91" s="112"/>
      <c r="FZF91" s="112"/>
      <c r="FZG91" s="112"/>
      <c r="FZH91" s="112"/>
      <c r="FZI91" s="112"/>
      <c r="FZJ91" s="112"/>
      <c r="FZK91" s="112"/>
      <c r="FZL91" s="112"/>
      <c r="FZM91" s="112"/>
      <c r="FZN91" s="112"/>
      <c r="FZO91" s="112"/>
      <c r="FZP91" s="112"/>
      <c r="FZQ91" s="112"/>
      <c r="FZR91" s="112"/>
      <c r="FZS91" s="112"/>
      <c r="FZT91" s="112"/>
      <c r="FZU91" s="112"/>
      <c r="FZV91" s="112"/>
      <c r="FZW91" s="112"/>
      <c r="FZX91" s="112"/>
      <c r="FZY91" s="112"/>
      <c r="FZZ91" s="112"/>
      <c r="GAA91" s="112"/>
      <c r="GAB91" s="112"/>
      <c r="GAC91" s="112"/>
      <c r="GAD91" s="112"/>
      <c r="GAE91" s="112"/>
      <c r="GAF91" s="112"/>
      <c r="GAG91" s="112"/>
      <c r="GAH91" s="112"/>
      <c r="GAI91" s="112"/>
      <c r="GAJ91" s="112"/>
      <c r="GAK91" s="112"/>
      <c r="GAL91" s="112"/>
      <c r="GAM91" s="112"/>
      <c r="GAN91" s="112"/>
      <c r="GAO91" s="112"/>
      <c r="GAP91" s="112"/>
      <c r="GAQ91" s="112"/>
      <c r="GAR91" s="112"/>
      <c r="GAS91" s="112"/>
      <c r="GAT91" s="112"/>
      <c r="GAU91" s="112"/>
      <c r="GAV91" s="112"/>
      <c r="GAW91" s="112"/>
      <c r="GAX91" s="112"/>
      <c r="GAY91" s="112"/>
      <c r="GAZ91" s="112"/>
      <c r="GBA91" s="112"/>
      <c r="GBB91" s="112"/>
      <c r="GBC91" s="112"/>
      <c r="GBD91" s="112"/>
      <c r="GBE91" s="112"/>
      <c r="GBF91" s="112"/>
      <c r="GBG91" s="112"/>
      <c r="GBH91" s="112"/>
      <c r="GBI91" s="112"/>
      <c r="GBJ91" s="112"/>
      <c r="GBK91" s="112"/>
      <c r="GBL91" s="112"/>
      <c r="GBM91" s="112"/>
      <c r="GBN91" s="112"/>
      <c r="GBO91" s="112"/>
      <c r="GBP91" s="112"/>
      <c r="GBQ91" s="112"/>
      <c r="GBR91" s="112"/>
      <c r="GBS91" s="112"/>
      <c r="GBT91" s="112"/>
      <c r="GBU91" s="112"/>
      <c r="GBV91" s="112"/>
      <c r="GBW91" s="112"/>
      <c r="GBX91" s="112"/>
      <c r="GBY91" s="112"/>
      <c r="GBZ91" s="112"/>
      <c r="GCA91" s="112"/>
      <c r="GCB91" s="112"/>
      <c r="GCC91" s="112"/>
      <c r="GCD91" s="112"/>
      <c r="GCE91" s="112"/>
      <c r="GCF91" s="112"/>
      <c r="GCG91" s="112"/>
      <c r="GCH91" s="112"/>
      <c r="GCI91" s="112"/>
      <c r="GCJ91" s="112"/>
      <c r="GCK91" s="112"/>
      <c r="GCL91" s="112"/>
      <c r="GCM91" s="112"/>
      <c r="GCN91" s="112"/>
      <c r="GCO91" s="112"/>
      <c r="GCP91" s="112"/>
      <c r="GCQ91" s="112"/>
      <c r="GCR91" s="112"/>
      <c r="GCS91" s="112"/>
      <c r="GCT91" s="112"/>
      <c r="GCU91" s="112"/>
      <c r="GCV91" s="112"/>
      <c r="GCW91" s="112"/>
      <c r="GCX91" s="112"/>
      <c r="GCY91" s="112"/>
      <c r="GCZ91" s="112"/>
      <c r="GDA91" s="112"/>
      <c r="GDB91" s="112"/>
      <c r="GDC91" s="112"/>
      <c r="GDD91" s="112"/>
      <c r="GDE91" s="112"/>
      <c r="GDF91" s="112"/>
      <c r="GDG91" s="112"/>
      <c r="GDH91" s="112"/>
      <c r="GDI91" s="112"/>
      <c r="GDJ91" s="112"/>
      <c r="GDK91" s="112"/>
      <c r="GDL91" s="112"/>
      <c r="GDM91" s="112"/>
      <c r="GDN91" s="112"/>
      <c r="GDO91" s="112"/>
      <c r="GDP91" s="112"/>
      <c r="GDQ91" s="112"/>
      <c r="GDR91" s="112"/>
      <c r="GDS91" s="112"/>
      <c r="GDT91" s="112"/>
      <c r="GDU91" s="112"/>
      <c r="GDV91" s="112"/>
      <c r="GDW91" s="112"/>
      <c r="GDX91" s="112"/>
      <c r="GDY91" s="112"/>
      <c r="GDZ91" s="112"/>
      <c r="GEA91" s="112"/>
      <c r="GEB91" s="112"/>
      <c r="GEC91" s="112"/>
      <c r="GED91" s="112"/>
      <c r="GEE91" s="112"/>
      <c r="GEF91" s="112"/>
      <c r="GEG91" s="112"/>
      <c r="GEH91" s="112"/>
      <c r="GEI91" s="112"/>
      <c r="GEJ91" s="112"/>
      <c r="GEK91" s="112"/>
      <c r="GEL91" s="112"/>
      <c r="GEM91" s="112"/>
      <c r="GEN91" s="112"/>
      <c r="GEO91" s="112"/>
      <c r="GEP91" s="112"/>
      <c r="GEQ91" s="112"/>
      <c r="GER91" s="112"/>
      <c r="GES91" s="112"/>
      <c r="GET91" s="112"/>
      <c r="GEU91" s="112"/>
      <c r="GEV91" s="112"/>
      <c r="GEW91" s="112"/>
      <c r="GEX91" s="112"/>
      <c r="GEY91" s="112"/>
      <c r="GEZ91" s="112"/>
      <c r="GFA91" s="112"/>
      <c r="GFB91" s="112"/>
      <c r="GFC91" s="112"/>
      <c r="GFD91" s="112"/>
      <c r="GFE91" s="112"/>
      <c r="GFF91" s="112"/>
      <c r="GFG91" s="112"/>
      <c r="GFH91" s="112"/>
      <c r="GFI91" s="112"/>
      <c r="GFJ91" s="112"/>
      <c r="GFK91" s="112"/>
      <c r="GFL91" s="112"/>
      <c r="GFM91" s="112"/>
      <c r="GFN91" s="112"/>
      <c r="GFO91" s="112"/>
      <c r="GFP91" s="112"/>
      <c r="GFQ91" s="112"/>
      <c r="GFR91" s="112"/>
      <c r="GFS91" s="112"/>
      <c r="GFT91" s="112"/>
      <c r="GFU91" s="112"/>
      <c r="GFV91" s="112"/>
      <c r="GFW91" s="112"/>
      <c r="GFX91" s="112"/>
      <c r="GFY91" s="112"/>
      <c r="GFZ91" s="112"/>
      <c r="GGA91" s="112"/>
      <c r="GGB91" s="112"/>
      <c r="GGC91" s="112"/>
      <c r="GGD91" s="112"/>
      <c r="GGE91" s="112"/>
      <c r="GGF91" s="112"/>
      <c r="GGG91" s="112"/>
      <c r="GGH91" s="112"/>
      <c r="GGI91" s="112"/>
      <c r="GGJ91" s="112"/>
      <c r="GGK91" s="112"/>
      <c r="GGL91" s="112"/>
      <c r="GGM91" s="112"/>
      <c r="GGN91" s="112"/>
      <c r="GGO91" s="112"/>
      <c r="GGP91" s="112"/>
      <c r="GGQ91" s="112"/>
      <c r="GGR91" s="112"/>
      <c r="GGS91" s="112"/>
      <c r="GGT91" s="112"/>
      <c r="GGU91" s="112"/>
      <c r="GGV91" s="112"/>
      <c r="GGW91" s="112"/>
      <c r="GGX91" s="112"/>
      <c r="GGY91" s="112"/>
      <c r="GGZ91" s="112"/>
      <c r="GHA91" s="112"/>
      <c r="GHB91" s="112"/>
      <c r="GHC91" s="112"/>
      <c r="GHD91" s="112"/>
      <c r="GHE91" s="112"/>
      <c r="GHF91" s="112"/>
      <c r="GHG91" s="112"/>
      <c r="GHH91" s="112"/>
      <c r="GHI91" s="112"/>
      <c r="GHJ91" s="112"/>
      <c r="GHK91" s="112"/>
      <c r="GHL91" s="112"/>
      <c r="GHM91" s="112"/>
      <c r="GHN91" s="112"/>
      <c r="GHO91" s="112"/>
      <c r="GHP91" s="112"/>
      <c r="GHQ91" s="112"/>
      <c r="GHR91" s="112"/>
      <c r="GHS91" s="112"/>
      <c r="GHT91" s="112"/>
      <c r="GHU91" s="112"/>
      <c r="GHV91" s="112"/>
      <c r="GHW91" s="112"/>
      <c r="GHX91" s="112"/>
      <c r="GHY91" s="112"/>
      <c r="GHZ91" s="112"/>
      <c r="GIA91" s="112"/>
      <c r="GIB91" s="112"/>
      <c r="GIC91" s="112"/>
      <c r="GID91" s="112"/>
      <c r="GIE91" s="112"/>
      <c r="GIF91" s="112"/>
      <c r="GIG91" s="112"/>
      <c r="GIH91" s="112"/>
      <c r="GII91" s="112"/>
      <c r="GIJ91" s="112"/>
      <c r="GIK91" s="112"/>
      <c r="GIL91" s="112"/>
      <c r="GIM91" s="112"/>
      <c r="GIN91" s="112"/>
      <c r="GIO91" s="112"/>
      <c r="GIP91" s="112"/>
      <c r="GIQ91" s="112"/>
      <c r="GIR91" s="112"/>
      <c r="GIS91" s="112"/>
      <c r="GIT91" s="112"/>
      <c r="GIU91" s="112"/>
      <c r="GIV91" s="112"/>
      <c r="GIW91" s="112"/>
      <c r="GIX91" s="112"/>
      <c r="GIY91" s="112"/>
      <c r="GIZ91" s="112"/>
      <c r="GJA91" s="112"/>
      <c r="GJB91" s="112"/>
      <c r="GJC91" s="112"/>
      <c r="GJD91" s="112"/>
      <c r="GJE91" s="112"/>
      <c r="GJF91" s="112"/>
      <c r="GJG91" s="112"/>
      <c r="GJH91" s="112"/>
      <c r="GJI91" s="112"/>
      <c r="GJJ91" s="112"/>
      <c r="GJK91" s="112"/>
      <c r="GJL91" s="112"/>
      <c r="GJM91" s="112"/>
      <c r="GJN91" s="112"/>
      <c r="GJO91" s="112"/>
      <c r="GJP91" s="112"/>
      <c r="GJQ91" s="112"/>
      <c r="GJR91" s="112"/>
      <c r="GJS91" s="112"/>
      <c r="GJT91" s="112"/>
      <c r="GJU91" s="112"/>
      <c r="GJV91" s="112"/>
      <c r="GJW91" s="112"/>
      <c r="GJX91" s="112"/>
      <c r="GJY91" s="112"/>
      <c r="GJZ91" s="112"/>
      <c r="GKA91" s="112"/>
      <c r="GKB91" s="112"/>
      <c r="GKC91" s="112"/>
      <c r="GKD91" s="112"/>
      <c r="GKE91" s="112"/>
      <c r="GKF91" s="112"/>
      <c r="GKG91" s="112"/>
      <c r="GKH91" s="112"/>
      <c r="GKI91" s="112"/>
      <c r="GKJ91" s="112"/>
      <c r="GKK91" s="112"/>
      <c r="GKL91" s="112"/>
      <c r="GKM91" s="112"/>
      <c r="GKN91" s="112"/>
      <c r="GKO91" s="112"/>
      <c r="GKP91" s="112"/>
      <c r="GKQ91" s="112"/>
      <c r="GKR91" s="112"/>
      <c r="GKS91" s="112"/>
      <c r="GKT91" s="112"/>
      <c r="GKU91" s="112"/>
      <c r="GKV91" s="112"/>
      <c r="GKW91" s="112"/>
      <c r="GKX91" s="112"/>
      <c r="GKY91" s="112"/>
      <c r="GKZ91" s="112"/>
      <c r="GLA91" s="112"/>
      <c r="GLB91" s="112"/>
      <c r="GLC91" s="112"/>
      <c r="GLD91" s="112"/>
      <c r="GLE91" s="112"/>
      <c r="GLF91" s="112"/>
      <c r="GLG91" s="112"/>
      <c r="GLH91" s="112"/>
      <c r="GLI91" s="112"/>
      <c r="GLJ91" s="112"/>
      <c r="GLK91" s="112"/>
      <c r="GLL91" s="112"/>
      <c r="GLM91" s="112"/>
      <c r="GLN91" s="112"/>
      <c r="GLO91" s="112"/>
      <c r="GLP91" s="112"/>
      <c r="GLQ91" s="112"/>
      <c r="GLR91" s="112"/>
      <c r="GLS91" s="112"/>
      <c r="GLT91" s="112"/>
      <c r="GLU91" s="112"/>
      <c r="GLV91" s="112"/>
      <c r="GLW91" s="112"/>
      <c r="GLX91" s="112"/>
      <c r="GLY91" s="112"/>
      <c r="GLZ91" s="112"/>
      <c r="GMA91" s="112"/>
      <c r="GMB91" s="112"/>
      <c r="GMC91" s="112"/>
      <c r="GMD91" s="112"/>
      <c r="GME91" s="112"/>
      <c r="GMF91" s="112"/>
      <c r="GMG91" s="112"/>
      <c r="GMH91" s="112"/>
      <c r="GMI91" s="112"/>
      <c r="GMJ91" s="112"/>
      <c r="GMK91" s="112"/>
      <c r="GML91" s="112"/>
      <c r="GMM91" s="112"/>
      <c r="GMN91" s="112"/>
      <c r="GMO91" s="112"/>
      <c r="GMP91" s="112"/>
      <c r="GMQ91" s="112"/>
      <c r="GMR91" s="112"/>
      <c r="GMS91" s="112"/>
      <c r="GMT91" s="112"/>
      <c r="GMU91" s="112"/>
      <c r="GMV91" s="112"/>
      <c r="GMW91" s="112"/>
      <c r="GMX91" s="112"/>
      <c r="GMY91" s="112"/>
      <c r="GMZ91" s="112"/>
      <c r="GNA91" s="112"/>
      <c r="GNB91" s="112"/>
      <c r="GNC91" s="112"/>
      <c r="GND91" s="112"/>
      <c r="GNE91" s="112"/>
      <c r="GNF91" s="112"/>
      <c r="GNG91" s="112"/>
      <c r="GNH91" s="112"/>
      <c r="GNI91" s="112"/>
      <c r="GNJ91" s="112"/>
      <c r="GNK91" s="112"/>
      <c r="GNL91" s="112"/>
      <c r="GNM91" s="112"/>
      <c r="GNN91" s="112"/>
      <c r="GNO91" s="112"/>
      <c r="GNP91" s="112"/>
      <c r="GNQ91" s="112"/>
      <c r="GNR91" s="112"/>
      <c r="GNS91" s="112"/>
      <c r="GNT91" s="112"/>
      <c r="GNU91" s="112"/>
      <c r="GNV91" s="112"/>
      <c r="GNW91" s="112"/>
      <c r="GNX91" s="112"/>
      <c r="GNY91" s="112"/>
      <c r="GNZ91" s="112"/>
      <c r="GOA91" s="112"/>
      <c r="GOB91" s="112"/>
      <c r="GOC91" s="112"/>
      <c r="GOD91" s="112"/>
      <c r="GOE91" s="112"/>
      <c r="GOF91" s="112"/>
      <c r="GOG91" s="112"/>
      <c r="GOH91" s="112"/>
      <c r="GOI91" s="112"/>
      <c r="GOJ91" s="112"/>
      <c r="GOK91" s="112"/>
      <c r="GOL91" s="112"/>
      <c r="GOM91" s="112"/>
      <c r="GON91" s="112"/>
      <c r="GOO91" s="112"/>
      <c r="GOP91" s="112"/>
      <c r="GOQ91" s="112"/>
      <c r="GOR91" s="112"/>
      <c r="GOS91" s="112"/>
      <c r="GOT91" s="112"/>
      <c r="GOU91" s="112"/>
      <c r="GOV91" s="112"/>
      <c r="GOW91" s="112"/>
      <c r="GOX91" s="112"/>
      <c r="GOY91" s="112"/>
      <c r="GOZ91" s="112"/>
      <c r="GPA91" s="112"/>
      <c r="GPB91" s="112"/>
      <c r="GPC91" s="112"/>
      <c r="GPD91" s="112"/>
      <c r="GPE91" s="112"/>
      <c r="GPF91" s="112"/>
      <c r="GPG91" s="112"/>
      <c r="GPH91" s="112"/>
      <c r="GPI91" s="112"/>
      <c r="GPJ91" s="112"/>
      <c r="GPK91" s="112"/>
      <c r="GPL91" s="112"/>
      <c r="GPM91" s="112"/>
      <c r="GPN91" s="112"/>
      <c r="GPO91" s="112"/>
      <c r="GPP91" s="112"/>
      <c r="GPQ91" s="112"/>
      <c r="GPR91" s="112"/>
      <c r="GPS91" s="112"/>
      <c r="GPT91" s="112"/>
      <c r="GPU91" s="112"/>
      <c r="GPV91" s="112"/>
      <c r="GPW91" s="112"/>
      <c r="GPX91" s="112"/>
      <c r="GPY91" s="112"/>
      <c r="GPZ91" s="112"/>
      <c r="GQA91" s="112"/>
      <c r="GQB91" s="112"/>
      <c r="GQC91" s="112"/>
      <c r="GQD91" s="112"/>
      <c r="GQE91" s="112"/>
      <c r="GQF91" s="112"/>
      <c r="GQG91" s="112"/>
      <c r="GQH91" s="112"/>
      <c r="GQI91" s="112"/>
      <c r="GQJ91" s="112"/>
      <c r="GQK91" s="112"/>
      <c r="GQL91" s="112"/>
      <c r="GQM91" s="112"/>
      <c r="GQN91" s="112"/>
      <c r="GQO91" s="112"/>
      <c r="GQP91" s="112"/>
      <c r="GQQ91" s="112"/>
      <c r="GQR91" s="112"/>
      <c r="GQS91" s="112"/>
      <c r="GQT91" s="112"/>
      <c r="GQU91" s="112"/>
      <c r="GQV91" s="112"/>
      <c r="GQW91" s="112"/>
      <c r="GQX91" s="112"/>
      <c r="GQY91" s="112"/>
      <c r="GQZ91" s="112"/>
      <c r="GRA91" s="112"/>
      <c r="GRB91" s="112"/>
      <c r="GRC91" s="112"/>
      <c r="GRD91" s="112"/>
      <c r="GRE91" s="112"/>
      <c r="GRF91" s="112"/>
      <c r="GRG91" s="112"/>
      <c r="GRH91" s="112"/>
      <c r="GRI91" s="112"/>
      <c r="GRJ91" s="112"/>
      <c r="GRK91" s="112"/>
      <c r="GRL91" s="112"/>
      <c r="GRM91" s="112"/>
      <c r="GRN91" s="112"/>
      <c r="GRO91" s="112"/>
      <c r="GRP91" s="112"/>
      <c r="GRQ91" s="112"/>
      <c r="GRR91" s="112"/>
      <c r="GRS91" s="112"/>
      <c r="GRT91" s="112"/>
      <c r="GRU91" s="112"/>
      <c r="GRV91" s="112"/>
      <c r="GRW91" s="112"/>
      <c r="GRX91" s="112"/>
      <c r="GRY91" s="112"/>
      <c r="GRZ91" s="112"/>
      <c r="GSA91" s="112"/>
      <c r="GSB91" s="112"/>
      <c r="GSC91" s="112"/>
      <c r="GSD91" s="112"/>
      <c r="GSE91" s="112"/>
      <c r="GSF91" s="112"/>
      <c r="GSG91" s="112"/>
      <c r="GSH91" s="112"/>
      <c r="GSI91" s="112"/>
      <c r="GSJ91" s="112"/>
      <c r="GSK91" s="112"/>
      <c r="GSL91" s="112"/>
      <c r="GSM91" s="112"/>
      <c r="GSN91" s="112"/>
      <c r="GSO91" s="112"/>
      <c r="GSP91" s="112"/>
      <c r="GSQ91" s="112"/>
      <c r="GSR91" s="112"/>
      <c r="GSS91" s="112"/>
      <c r="GST91" s="112"/>
      <c r="GSU91" s="112"/>
      <c r="GSV91" s="112"/>
      <c r="GSW91" s="112"/>
      <c r="GSX91" s="112"/>
      <c r="GSY91" s="112"/>
      <c r="GSZ91" s="112"/>
      <c r="GTA91" s="112"/>
      <c r="GTB91" s="112"/>
      <c r="GTC91" s="112"/>
      <c r="GTD91" s="112"/>
      <c r="GTE91" s="112"/>
      <c r="GTF91" s="112"/>
      <c r="GTG91" s="112"/>
      <c r="GTH91" s="112"/>
      <c r="GTI91" s="112"/>
      <c r="GTJ91" s="112"/>
      <c r="GTK91" s="112"/>
      <c r="GTL91" s="112"/>
      <c r="GTM91" s="112"/>
      <c r="GTN91" s="112"/>
      <c r="GTO91" s="112"/>
      <c r="GTP91" s="112"/>
      <c r="GTQ91" s="112"/>
      <c r="GTR91" s="112"/>
      <c r="GTS91" s="112"/>
      <c r="GTT91" s="112"/>
      <c r="GTU91" s="112"/>
      <c r="GTV91" s="112"/>
      <c r="GTW91" s="112"/>
      <c r="GTX91" s="112"/>
      <c r="GTY91" s="112"/>
      <c r="GTZ91" s="112"/>
      <c r="GUA91" s="112"/>
      <c r="GUB91" s="112"/>
      <c r="GUC91" s="112"/>
      <c r="GUD91" s="112"/>
      <c r="GUE91" s="112"/>
      <c r="GUF91" s="112"/>
      <c r="GUG91" s="112"/>
      <c r="GUH91" s="112"/>
      <c r="GUI91" s="112"/>
      <c r="GUJ91" s="112"/>
      <c r="GUK91" s="112"/>
      <c r="GUL91" s="112"/>
      <c r="GUM91" s="112"/>
      <c r="GUN91" s="112"/>
      <c r="GUO91" s="112"/>
      <c r="GUP91" s="112"/>
      <c r="GUQ91" s="112"/>
      <c r="GUR91" s="112"/>
      <c r="GUS91" s="112"/>
      <c r="GUT91" s="112"/>
      <c r="GUU91" s="112"/>
      <c r="GUV91" s="112"/>
      <c r="GUW91" s="112"/>
      <c r="GUX91" s="112"/>
      <c r="GUY91" s="112"/>
      <c r="GUZ91" s="112"/>
      <c r="GVA91" s="112"/>
      <c r="GVB91" s="112"/>
      <c r="GVC91" s="112"/>
      <c r="GVD91" s="112"/>
      <c r="GVE91" s="112"/>
      <c r="GVF91" s="112"/>
      <c r="GVG91" s="112"/>
      <c r="GVH91" s="112"/>
      <c r="GVI91" s="112"/>
      <c r="GVJ91" s="112"/>
      <c r="GVK91" s="112"/>
      <c r="GVL91" s="112"/>
      <c r="GVM91" s="112"/>
      <c r="GVN91" s="112"/>
      <c r="GVO91" s="112"/>
      <c r="GVP91" s="112"/>
      <c r="GVQ91" s="112"/>
      <c r="GVR91" s="112"/>
      <c r="GVS91" s="112"/>
      <c r="GVT91" s="112"/>
      <c r="GVU91" s="112"/>
      <c r="GVV91" s="112"/>
      <c r="GVW91" s="112"/>
      <c r="GVX91" s="112"/>
      <c r="GVY91" s="112"/>
      <c r="GVZ91" s="112"/>
      <c r="GWA91" s="112"/>
      <c r="GWB91" s="112"/>
      <c r="GWC91" s="112"/>
      <c r="GWD91" s="112"/>
      <c r="GWE91" s="112"/>
      <c r="GWF91" s="112"/>
      <c r="GWG91" s="112"/>
      <c r="GWH91" s="112"/>
      <c r="GWI91" s="112"/>
      <c r="GWJ91" s="112"/>
      <c r="GWK91" s="112"/>
      <c r="GWL91" s="112"/>
      <c r="GWM91" s="112"/>
      <c r="GWN91" s="112"/>
      <c r="GWO91" s="112"/>
      <c r="GWP91" s="112"/>
      <c r="GWQ91" s="112"/>
      <c r="GWR91" s="112"/>
      <c r="GWS91" s="112"/>
      <c r="GWT91" s="112"/>
      <c r="GWU91" s="112"/>
      <c r="GWV91" s="112"/>
      <c r="GWW91" s="112"/>
      <c r="GWX91" s="112"/>
      <c r="GWY91" s="112"/>
      <c r="GWZ91" s="112"/>
      <c r="GXA91" s="112"/>
      <c r="GXB91" s="112"/>
      <c r="GXC91" s="112"/>
      <c r="GXD91" s="112"/>
      <c r="GXE91" s="112"/>
      <c r="GXF91" s="112"/>
      <c r="GXG91" s="112"/>
      <c r="GXH91" s="112"/>
      <c r="GXI91" s="112"/>
      <c r="GXJ91" s="112"/>
      <c r="GXK91" s="112"/>
      <c r="GXL91" s="112"/>
      <c r="GXM91" s="112"/>
      <c r="GXN91" s="112"/>
      <c r="GXO91" s="112"/>
      <c r="GXP91" s="112"/>
      <c r="GXQ91" s="112"/>
      <c r="GXR91" s="112"/>
      <c r="GXS91" s="112"/>
      <c r="GXT91" s="112"/>
      <c r="GXU91" s="112"/>
      <c r="GXV91" s="112"/>
      <c r="GXW91" s="112"/>
      <c r="GXX91" s="112"/>
      <c r="GXY91" s="112"/>
      <c r="GXZ91" s="112"/>
      <c r="GYA91" s="112"/>
      <c r="GYB91" s="112"/>
      <c r="GYC91" s="112"/>
      <c r="GYD91" s="112"/>
      <c r="GYE91" s="112"/>
      <c r="GYF91" s="112"/>
      <c r="GYG91" s="112"/>
      <c r="GYH91" s="112"/>
      <c r="GYI91" s="112"/>
      <c r="GYJ91" s="112"/>
      <c r="GYK91" s="112"/>
      <c r="GYL91" s="112"/>
      <c r="GYM91" s="112"/>
      <c r="GYN91" s="112"/>
      <c r="GYO91" s="112"/>
      <c r="GYP91" s="112"/>
      <c r="GYQ91" s="112"/>
      <c r="GYR91" s="112"/>
      <c r="GYS91" s="112"/>
      <c r="GYT91" s="112"/>
      <c r="GYU91" s="112"/>
      <c r="GYV91" s="112"/>
      <c r="GYW91" s="112"/>
      <c r="GYX91" s="112"/>
      <c r="GYY91" s="112"/>
      <c r="GYZ91" s="112"/>
      <c r="GZA91" s="112"/>
      <c r="GZB91" s="112"/>
      <c r="GZC91" s="112"/>
      <c r="GZD91" s="112"/>
      <c r="GZE91" s="112"/>
      <c r="GZF91" s="112"/>
      <c r="GZG91" s="112"/>
      <c r="GZH91" s="112"/>
      <c r="GZI91" s="112"/>
      <c r="GZJ91" s="112"/>
      <c r="GZK91" s="112"/>
      <c r="GZL91" s="112"/>
      <c r="GZM91" s="112"/>
      <c r="GZN91" s="112"/>
      <c r="GZO91" s="112"/>
      <c r="GZP91" s="112"/>
      <c r="GZQ91" s="112"/>
      <c r="GZR91" s="112"/>
      <c r="GZS91" s="112"/>
      <c r="GZT91" s="112"/>
      <c r="GZU91" s="112"/>
      <c r="GZV91" s="112"/>
      <c r="GZW91" s="112"/>
      <c r="GZX91" s="112"/>
      <c r="GZY91" s="112"/>
      <c r="GZZ91" s="112"/>
      <c r="HAA91" s="112"/>
      <c r="HAB91" s="112"/>
      <c r="HAC91" s="112"/>
      <c r="HAD91" s="112"/>
      <c r="HAE91" s="112"/>
      <c r="HAF91" s="112"/>
      <c r="HAG91" s="112"/>
      <c r="HAH91" s="112"/>
      <c r="HAI91" s="112"/>
      <c r="HAJ91" s="112"/>
      <c r="HAK91" s="112"/>
      <c r="HAL91" s="112"/>
      <c r="HAM91" s="112"/>
      <c r="HAN91" s="112"/>
      <c r="HAO91" s="112"/>
      <c r="HAP91" s="112"/>
      <c r="HAQ91" s="112"/>
      <c r="HAR91" s="112"/>
      <c r="HAS91" s="112"/>
      <c r="HAT91" s="112"/>
      <c r="HAU91" s="112"/>
      <c r="HAV91" s="112"/>
      <c r="HAW91" s="112"/>
      <c r="HAX91" s="112"/>
      <c r="HAY91" s="112"/>
      <c r="HAZ91" s="112"/>
      <c r="HBA91" s="112"/>
      <c r="HBB91" s="112"/>
      <c r="HBC91" s="112"/>
      <c r="HBD91" s="112"/>
      <c r="HBE91" s="112"/>
      <c r="HBF91" s="112"/>
      <c r="HBG91" s="112"/>
      <c r="HBH91" s="112"/>
      <c r="HBI91" s="112"/>
      <c r="HBJ91" s="112"/>
      <c r="HBK91" s="112"/>
      <c r="HBL91" s="112"/>
      <c r="HBM91" s="112"/>
      <c r="HBN91" s="112"/>
      <c r="HBO91" s="112"/>
      <c r="HBP91" s="112"/>
      <c r="HBQ91" s="112"/>
      <c r="HBR91" s="112"/>
      <c r="HBS91" s="112"/>
      <c r="HBT91" s="112"/>
      <c r="HBU91" s="112"/>
      <c r="HBV91" s="112"/>
      <c r="HBW91" s="112"/>
      <c r="HBX91" s="112"/>
      <c r="HBY91" s="112"/>
      <c r="HBZ91" s="112"/>
      <c r="HCA91" s="112"/>
      <c r="HCB91" s="112"/>
      <c r="HCC91" s="112"/>
      <c r="HCD91" s="112"/>
      <c r="HCE91" s="112"/>
      <c r="HCF91" s="112"/>
      <c r="HCG91" s="112"/>
      <c r="HCH91" s="112"/>
      <c r="HCI91" s="112"/>
      <c r="HCJ91" s="112"/>
      <c r="HCK91" s="112"/>
      <c r="HCL91" s="112"/>
      <c r="HCM91" s="112"/>
      <c r="HCN91" s="112"/>
      <c r="HCO91" s="112"/>
      <c r="HCP91" s="112"/>
      <c r="HCQ91" s="112"/>
      <c r="HCR91" s="112"/>
      <c r="HCS91" s="112"/>
      <c r="HCT91" s="112"/>
      <c r="HCU91" s="112"/>
      <c r="HCV91" s="112"/>
      <c r="HCW91" s="112"/>
      <c r="HCX91" s="112"/>
      <c r="HCY91" s="112"/>
      <c r="HCZ91" s="112"/>
      <c r="HDA91" s="112"/>
      <c r="HDB91" s="112"/>
      <c r="HDC91" s="112"/>
      <c r="HDD91" s="112"/>
      <c r="HDE91" s="112"/>
      <c r="HDF91" s="112"/>
      <c r="HDG91" s="112"/>
      <c r="HDH91" s="112"/>
      <c r="HDI91" s="112"/>
      <c r="HDJ91" s="112"/>
      <c r="HDK91" s="112"/>
      <c r="HDL91" s="112"/>
      <c r="HDM91" s="112"/>
      <c r="HDN91" s="112"/>
      <c r="HDO91" s="112"/>
      <c r="HDP91" s="112"/>
      <c r="HDQ91" s="112"/>
      <c r="HDR91" s="112"/>
      <c r="HDS91" s="112"/>
      <c r="HDT91" s="112"/>
      <c r="HDU91" s="112"/>
      <c r="HDV91" s="112"/>
      <c r="HDW91" s="112"/>
      <c r="HDX91" s="112"/>
      <c r="HDY91" s="112"/>
      <c r="HDZ91" s="112"/>
      <c r="HEA91" s="112"/>
      <c r="HEB91" s="112"/>
      <c r="HEC91" s="112"/>
      <c r="HED91" s="112"/>
      <c r="HEE91" s="112"/>
      <c r="HEF91" s="112"/>
      <c r="HEG91" s="112"/>
      <c r="HEH91" s="112"/>
      <c r="HEI91" s="112"/>
      <c r="HEJ91" s="112"/>
      <c r="HEK91" s="112"/>
      <c r="HEL91" s="112"/>
      <c r="HEM91" s="112"/>
      <c r="HEN91" s="112"/>
      <c r="HEO91" s="112"/>
      <c r="HEP91" s="112"/>
      <c r="HEQ91" s="112"/>
      <c r="HER91" s="112"/>
      <c r="HES91" s="112"/>
      <c r="HET91" s="112"/>
      <c r="HEU91" s="112"/>
      <c r="HEV91" s="112"/>
      <c r="HEW91" s="112"/>
      <c r="HEX91" s="112"/>
      <c r="HEY91" s="112"/>
      <c r="HEZ91" s="112"/>
      <c r="HFA91" s="112"/>
      <c r="HFB91" s="112"/>
      <c r="HFC91" s="112"/>
      <c r="HFD91" s="112"/>
      <c r="HFE91" s="112"/>
      <c r="HFF91" s="112"/>
      <c r="HFG91" s="112"/>
      <c r="HFH91" s="112"/>
      <c r="HFI91" s="112"/>
      <c r="HFJ91" s="112"/>
      <c r="HFK91" s="112"/>
      <c r="HFL91" s="112"/>
      <c r="HFM91" s="112"/>
      <c r="HFN91" s="112"/>
      <c r="HFO91" s="112"/>
      <c r="HFP91" s="112"/>
      <c r="HFQ91" s="112"/>
      <c r="HFR91" s="112"/>
      <c r="HFS91" s="112"/>
      <c r="HFT91" s="112"/>
      <c r="HFU91" s="112"/>
      <c r="HFV91" s="112"/>
      <c r="HFW91" s="112"/>
      <c r="HFX91" s="112"/>
      <c r="HFY91" s="112"/>
      <c r="HFZ91" s="112"/>
      <c r="HGA91" s="112"/>
      <c r="HGB91" s="112"/>
      <c r="HGC91" s="112"/>
      <c r="HGD91" s="112"/>
      <c r="HGE91" s="112"/>
      <c r="HGF91" s="112"/>
      <c r="HGG91" s="112"/>
      <c r="HGH91" s="112"/>
      <c r="HGI91" s="112"/>
      <c r="HGJ91" s="112"/>
      <c r="HGK91" s="112"/>
      <c r="HGL91" s="112"/>
      <c r="HGM91" s="112"/>
      <c r="HGN91" s="112"/>
      <c r="HGO91" s="112"/>
      <c r="HGP91" s="112"/>
      <c r="HGQ91" s="112"/>
      <c r="HGR91" s="112"/>
      <c r="HGS91" s="112"/>
      <c r="HGT91" s="112"/>
      <c r="HGU91" s="112"/>
      <c r="HGV91" s="112"/>
      <c r="HGW91" s="112"/>
      <c r="HGX91" s="112"/>
      <c r="HGY91" s="112"/>
      <c r="HGZ91" s="112"/>
      <c r="HHA91" s="112"/>
      <c r="HHB91" s="112"/>
      <c r="HHC91" s="112"/>
      <c r="HHD91" s="112"/>
      <c r="HHE91" s="112"/>
      <c r="HHF91" s="112"/>
      <c r="HHG91" s="112"/>
      <c r="HHH91" s="112"/>
      <c r="HHI91" s="112"/>
      <c r="HHJ91" s="112"/>
      <c r="HHK91" s="112"/>
      <c r="HHL91" s="112"/>
      <c r="HHM91" s="112"/>
      <c r="HHN91" s="112"/>
      <c r="HHO91" s="112"/>
      <c r="HHP91" s="112"/>
      <c r="HHQ91" s="112"/>
      <c r="HHR91" s="112"/>
      <c r="HHS91" s="112"/>
      <c r="HHT91" s="112"/>
      <c r="HHU91" s="112"/>
      <c r="HHV91" s="112"/>
      <c r="HHW91" s="112"/>
      <c r="HHX91" s="112"/>
      <c r="HHY91" s="112"/>
      <c r="HHZ91" s="112"/>
      <c r="HIA91" s="112"/>
      <c r="HIB91" s="112"/>
      <c r="HIC91" s="112"/>
      <c r="HID91" s="112"/>
      <c r="HIE91" s="112"/>
      <c r="HIF91" s="112"/>
      <c r="HIG91" s="112"/>
      <c r="HIH91" s="112"/>
      <c r="HII91" s="112"/>
      <c r="HIJ91" s="112"/>
      <c r="HIK91" s="112"/>
      <c r="HIL91" s="112"/>
      <c r="HIM91" s="112"/>
      <c r="HIN91" s="112"/>
      <c r="HIO91" s="112"/>
      <c r="HIP91" s="112"/>
      <c r="HIQ91" s="112"/>
      <c r="HIR91" s="112"/>
      <c r="HIS91" s="112"/>
      <c r="HIT91" s="112"/>
      <c r="HIU91" s="112"/>
      <c r="HIV91" s="112"/>
      <c r="HIW91" s="112"/>
      <c r="HIX91" s="112"/>
      <c r="HIY91" s="112"/>
      <c r="HIZ91" s="112"/>
      <c r="HJA91" s="112"/>
      <c r="HJB91" s="112"/>
      <c r="HJC91" s="112"/>
      <c r="HJD91" s="112"/>
      <c r="HJE91" s="112"/>
      <c r="HJF91" s="112"/>
      <c r="HJG91" s="112"/>
      <c r="HJH91" s="112"/>
      <c r="HJI91" s="112"/>
      <c r="HJJ91" s="112"/>
      <c r="HJK91" s="112"/>
      <c r="HJL91" s="112"/>
      <c r="HJM91" s="112"/>
      <c r="HJN91" s="112"/>
      <c r="HJO91" s="112"/>
      <c r="HJP91" s="112"/>
      <c r="HJQ91" s="112"/>
      <c r="HJR91" s="112"/>
      <c r="HJS91" s="112"/>
      <c r="HJT91" s="112"/>
      <c r="HJU91" s="112"/>
      <c r="HJV91" s="112"/>
      <c r="HJW91" s="112"/>
      <c r="HJX91" s="112"/>
      <c r="HJY91" s="112"/>
      <c r="HJZ91" s="112"/>
      <c r="HKA91" s="112"/>
      <c r="HKB91" s="112"/>
      <c r="HKC91" s="112"/>
      <c r="HKD91" s="112"/>
      <c r="HKE91" s="112"/>
      <c r="HKF91" s="112"/>
      <c r="HKG91" s="112"/>
      <c r="HKH91" s="112"/>
      <c r="HKI91" s="112"/>
      <c r="HKJ91" s="112"/>
      <c r="HKK91" s="112"/>
      <c r="HKL91" s="112"/>
      <c r="HKM91" s="112"/>
      <c r="HKN91" s="112"/>
      <c r="HKO91" s="112"/>
      <c r="HKP91" s="112"/>
      <c r="HKQ91" s="112"/>
      <c r="HKR91" s="112"/>
      <c r="HKS91" s="112"/>
      <c r="HKT91" s="112"/>
      <c r="HKU91" s="112"/>
      <c r="HKV91" s="112"/>
      <c r="HKW91" s="112"/>
      <c r="HKX91" s="112"/>
      <c r="HKY91" s="112"/>
      <c r="HKZ91" s="112"/>
      <c r="HLA91" s="112"/>
      <c r="HLB91" s="112"/>
      <c r="HLC91" s="112"/>
      <c r="HLD91" s="112"/>
      <c r="HLE91" s="112"/>
      <c r="HLF91" s="112"/>
      <c r="HLG91" s="112"/>
      <c r="HLH91" s="112"/>
      <c r="HLI91" s="112"/>
      <c r="HLJ91" s="112"/>
      <c r="HLK91" s="112"/>
      <c r="HLL91" s="112"/>
      <c r="HLM91" s="112"/>
      <c r="HLN91" s="112"/>
      <c r="HLO91" s="112"/>
      <c r="HLP91" s="112"/>
      <c r="HLQ91" s="112"/>
      <c r="HLR91" s="112"/>
      <c r="HLS91" s="112"/>
      <c r="HLT91" s="112"/>
      <c r="HLU91" s="112"/>
      <c r="HLV91" s="112"/>
      <c r="HLW91" s="112"/>
      <c r="HLX91" s="112"/>
      <c r="HLY91" s="112"/>
      <c r="HLZ91" s="112"/>
      <c r="HMA91" s="112"/>
      <c r="HMB91" s="112"/>
      <c r="HMC91" s="112"/>
      <c r="HMD91" s="112"/>
      <c r="HME91" s="112"/>
      <c r="HMF91" s="112"/>
      <c r="HMG91" s="112"/>
      <c r="HMH91" s="112"/>
      <c r="HMI91" s="112"/>
      <c r="HMJ91" s="112"/>
      <c r="HMK91" s="112"/>
      <c r="HML91" s="112"/>
      <c r="HMM91" s="112"/>
      <c r="HMN91" s="112"/>
      <c r="HMO91" s="112"/>
      <c r="HMP91" s="112"/>
      <c r="HMQ91" s="112"/>
      <c r="HMR91" s="112"/>
      <c r="HMS91" s="112"/>
      <c r="HMT91" s="112"/>
      <c r="HMU91" s="112"/>
      <c r="HMV91" s="112"/>
      <c r="HMW91" s="112"/>
      <c r="HMX91" s="112"/>
      <c r="HMY91" s="112"/>
      <c r="HMZ91" s="112"/>
      <c r="HNA91" s="112"/>
      <c r="HNB91" s="112"/>
      <c r="HNC91" s="112"/>
      <c r="HND91" s="112"/>
      <c r="HNE91" s="112"/>
      <c r="HNF91" s="112"/>
      <c r="HNG91" s="112"/>
      <c r="HNH91" s="112"/>
      <c r="HNI91" s="112"/>
      <c r="HNJ91" s="112"/>
      <c r="HNK91" s="112"/>
      <c r="HNL91" s="112"/>
      <c r="HNM91" s="112"/>
      <c r="HNN91" s="112"/>
      <c r="HNO91" s="112"/>
      <c r="HNP91" s="112"/>
      <c r="HNQ91" s="112"/>
      <c r="HNR91" s="112"/>
      <c r="HNS91" s="112"/>
      <c r="HNT91" s="112"/>
      <c r="HNU91" s="112"/>
      <c r="HNV91" s="112"/>
      <c r="HNW91" s="112"/>
      <c r="HNX91" s="112"/>
      <c r="HNY91" s="112"/>
      <c r="HNZ91" s="112"/>
      <c r="HOA91" s="112"/>
      <c r="HOB91" s="112"/>
      <c r="HOC91" s="112"/>
      <c r="HOD91" s="112"/>
      <c r="HOE91" s="112"/>
      <c r="HOF91" s="112"/>
      <c r="HOG91" s="112"/>
      <c r="HOH91" s="112"/>
      <c r="HOI91" s="112"/>
      <c r="HOJ91" s="112"/>
      <c r="HOK91" s="112"/>
      <c r="HOL91" s="112"/>
      <c r="HOM91" s="112"/>
      <c r="HON91" s="112"/>
      <c r="HOO91" s="112"/>
      <c r="HOP91" s="112"/>
      <c r="HOQ91" s="112"/>
      <c r="HOR91" s="112"/>
      <c r="HOS91" s="112"/>
      <c r="HOT91" s="112"/>
      <c r="HOU91" s="112"/>
      <c r="HOV91" s="112"/>
      <c r="HOW91" s="112"/>
      <c r="HOX91" s="112"/>
      <c r="HOY91" s="112"/>
      <c r="HOZ91" s="112"/>
      <c r="HPA91" s="112"/>
      <c r="HPB91" s="112"/>
      <c r="HPC91" s="112"/>
      <c r="HPD91" s="112"/>
      <c r="HPE91" s="112"/>
      <c r="HPF91" s="112"/>
      <c r="HPG91" s="112"/>
      <c r="HPH91" s="112"/>
      <c r="HPI91" s="112"/>
      <c r="HPJ91" s="112"/>
      <c r="HPK91" s="112"/>
      <c r="HPL91" s="112"/>
      <c r="HPM91" s="112"/>
      <c r="HPN91" s="112"/>
      <c r="HPO91" s="112"/>
      <c r="HPP91" s="112"/>
      <c r="HPQ91" s="112"/>
      <c r="HPR91" s="112"/>
      <c r="HPS91" s="112"/>
      <c r="HPT91" s="112"/>
      <c r="HPU91" s="112"/>
      <c r="HPV91" s="112"/>
      <c r="HPW91" s="112"/>
      <c r="HPX91" s="112"/>
      <c r="HPY91" s="112"/>
      <c r="HPZ91" s="112"/>
      <c r="HQA91" s="112"/>
      <c r="HQB91" s="112"/>
      <c r="HQC91" s="112"/>
      <c r="HQD91" s="112"/>
      <c r="HQE91" s="112"/>
      <c r="HQF91" s="112"/>
      <c r="HQG91" s="112"/>
      <c r="HQH91" s="112"/>
      <c r="HQI91" s="112"/>
      <c r="HQJ91" s="112"/>
      <c r="HQK91" s="112"/>
      <c r="HQL91" s="112"/>
      <c r="HQM91" s="112"/>
      <c r="HQN91" s="112"/>
      <c r="HQO91" s="112"/>
      <c r="HQP91" s="112"/>
      <c r="HQQ91" s="112"/>
      <c r="HQR91" s="112"/>
      <c r="HQS91" s="112"/>
      <c r="HQT91" s="112"/>
      <c r="HQU91" s="112"/>
      <c r="HQV91" s="112"/>
      <c r="HQW91" s="112"/>
      <c r="HQX91" s="112"/>
      <c r="HQY91" s="112"/>
      <c r="HQZ91" s="112"/>
      <c r="HRA91" s="112"/>
      <c r="HRB91" s="112"/>
      <c r="HRC91" s="112"/>
      <c r="HRD91" s="112"/>
      <c r="HRE91" s="112"/>
      <c r="HRF91" s="112"/>
      <c r="HRG91" s="112"/>
      <c r="HRH91" s="112"/>
      <c r="HRI91" s="112"/>
      <c r="HRJ91" s="112"/>
      <c r="HRK91" s="112"/>
      <c r="HRL91" s="112"/>
      <c r="HRM91" s="112"/>
      <c r="HRN91" s="112"/>
      <c r="HRO91" s="112"/>
      <c r="HRP91" s="112"/>
      <c r="HRQ91" s="112"/>
      <c r="HRR91" s="112"/>
      <c r="HRS91" s="112"/>
      <c r="HRT91" s="112"/>
      <c r="HRU91" s="112"/>
      <c r="HRV91" s="112"/>
      <c r="HRW91" s="112"/>
      <c r="HRX91" s="112"/>
      <c r="HRY91" s="112"/>
      <c r="HRZ91" s="112"/>
      <c r="HSA91" s="112"/>
      <c r="HSB91" s="112"/>
      <c r="HSC91" s="112"/>
      <c r="HSD91" s="112"/>
      <c r="HSE91" s="112"/>
      <c r="HSF91" s="112"/>
      <c r="HSG91" s="112"/>
      <c r="HSH91" s="112"/>
      <c r="HSI91" s="112"/>
      <c r="HSJ91" s="112"/>
      <c r="HSK91" s="112"/>
      <c r="HSL91" s="112"/>
      <c r="HSM91" s="112"/>
      <c r="HSN91" s="112"/>
      <c r="HSO91" s="112"/>
      <c r="HSP91" s="112"/>
      <c r="HSQ91" s="112"/>
      <c r="HSR91" s="112"/>
      <c r="HSS91" s="112"/>
      <c r="HST91" s="112"/>
      <c r="HSU91" s="112"/>
      <c r="HSV91" s="112"/>
      <c r="HSW91" s="112"/>
      <c r="HSX91" s="112"/>
      <c r="HSY91" s="112"/>
      <c r="HSZ91" s="112"/>
      <c r="HTA91" s="112"/>
      <c r="HTB91" s="112"/>
      <c r="HTC91" s="112"/>
      <c r="HTD91" s="112"/>
      <c r="HTE91" s="112"/>
      <c r="HTF91" s="112"/>
      <c r="HTG91" s="112"/>
      <c r="HTH91" s="112"/>
      <c r="HTI91" s="112"/>
      <c r="HTJ91" s="112"/>
      <c r="HTK91" s="112"/>
      <c r="HTL91" s="112"/>
      <c r="HTM91" s="112"/>
      <c r="HTN91" s="112"/>
    </row>
    <row r="92" spans="1:5942" s="111" customFormat="1" ht="9.9499999999999993" customHeight="1" x14ac:dyDescent="0.25">
      <c r="A92" s="388" t="s">
        <v>37</v>
      </c>
      <c r="B92" s="337">
        <f>SUM(B93:B100)</f>
        <v>74</v>
      </c>
      <c r="C92" s="337">
        <f>SUM(C93:C100)</f>
        <v>0</v>
      </c>
      <c r="D92" s="337">
        <f t="shared" si="264"/>
        <v>74</v>
      </c>
      <c r="E92" s="337">
        <f>SUM(E93:E100)</f>
        <v>7</v>
      </c>
      <c r="F92" s="337">
        <f>SUM(F93:F100)</f>
        <v>0</v>
      </c>
      <c r="G92" s="337">
        <f t="shared" si="265"/>
        <v>7</v>
      </c>
      <c r="H92" s="263">
        <f t="shared" si="272"/>
        <v>9.45945945945946E-2</v>
      </c>
      <c r="I92" s="263" t="e">
        <f t="shared" si="140"/>
        <v>#DIV/0!</v>
      </c>
      <c r="J92" s="263">
        <f t="shared" si="141"/>
        <v>9.45945945945946E-2</v>
      </c>
      <c r="K92" s="337">
        <f t="shared" ref="K92:L92" si="274">SUM(K93:K100)</f>
        <v>42</v>
      </c>
      <c r="L92" s="337">
        <f t="shared" si="274"/>
        <v>0</v>
      </c>
      <c r="M92" s="337">
        <f t="shared" si="239"/>
        <v>42</v>
      </c>
      <c r="N92" s="337">
        <f t="shared" ref="N92:O92" si="275">SUM(N93:N100)</f>
        <v>0</v>
      </c>
      <c r="O92" s="337">
        <f t="shared" si="275"/>
        <v>0</v>
      </c>
      <c r="P92" s="337">
        <f t="shared" si="240"/>
        <v>0</v>
      </c>
      <c r="Q92" s="263">
        <f t="shared" si="142"/>
        <v>0</v>
      </c>
      <c r="R92" s="263" t="e">
        <f t="shared" si="143"/>
        <v>#DIV/0!</v>
      </c>
      <c r="S92" s="263">
        <f t="shared" si="144"/>
        <v>0</v>
      </c>
      <c r="T92" s="337">
        <f t="shared" ref="T92:U92" si="276">SUM(T93:T100)</f>
        <v>0</v>
      </c>
      <c r="U92" s="337">
        <f t="shared" si="276"/>
        <v>0</v>
      </c>
      <c r="V92" s="337">
        <f t="shared" si="241"/>
        <v>0</v>
      </c>
      <c r="W92" s="337">
        <f t="shared" ref="W92:X92" si="277">SUM(W93:W100)</f>
        <v>0</v>
      </c>
      <c r="X92" s="337">
        <f t="shared" si="277"/>
        <v>0</v>
      </c>
      <c r="Y92" s="337">
        <f t="shared" si="242"/>
        <v>0</v>
      </c>
      <c r="Z92" s="263" t="e">
        <f t="shared" si="145"/>
        <v>#DIV/0!</v>
      </c>
      <c r="AA92" s="263" t="e">
        <f t="shared" si="146"/>
        <v>#DIV/0!</v>
      </c>
      <c r="AB92" s="263" t="e">
        <f t="shared" si="147"/>
        <v>#DIV/0!</v>
      </c>
      <c r="AC92" s="337">
        <f t="shared" ref="AC92:AD92" si="278">SUM(AC93:AC100)</f>
        <v>0</v>
      </c>
      <c r="AD92" s="337">
        <f t="shared" si="278"/>
        <v>0</v>
      </c>
      <c r="AE92" s="337">
        <f t="shared" si="243"/>
        <v>0</v>
      </c>
      <c r="AF92" s="337">
        <f t="shared" ref="AF92:AG92" si="279">SUM(AF93:AF100)</f>
        <v>0</v>
      </c>
      <c r="AG92" s="337">
        <f t="shared" si="279"/>
        <v>0</v>
      </c>
      <c r="AH92" s="337">
        <f t="shared" si="244"/>
        <v>0</v>
      </c>
      <c r="AI92" s="263" t="e">
        <f t="shared" si="150"/>
        <v>#DIV/0!</v>
      </c>
      <c r="AJ92" s="263" t="e">
        <f t="shared" si="151"/>
        <v>#DIV/0!</v>
      </c>
      <c r="AK92" s="263" t="e">
        <f t="shared" si="152"/>
        <v>#DIV/0!</v>
      </c>
      <c r="AL92" s="337">
        <f>SUM(AL93:AL100)</f>
        <v>116</v>
      </c>
      <c r="AM92" s="337">
        <f>SUM(AM93:AM100)</f>
        <v>0</v>
      </c>
      <c r="AN92" s="337">
        <f t="shared" si="266"/>
        <v>116</v>
      </c>
      <c r="AO92" s="337">
        <f>SUM(AO93:AO100)</f>
        <v>7</v>
      </c>
      <c r="AP92" s="337">
        <f>SUM(AP93:AP100)</f>
        <v>0</v>
      </c>
      <c r="AQ92" s="337">
        <f t="shared" si="267"/>
        <v>7</v>
      </c>
      <c r="AR92" s="263">
        <f t="shared" si="273"/>
        <v>6.0344827586206899E-2</v>
      </c>
      <c r="AS92" s="263" t="e">
        <f t="shared" si="246"/>
        <v>#DIV/0!</v>
      </c>
      <c r="AT92" s="263">
        <f t="shared" si="247"/>
        <v>6.0344827586206899E-2</v>
      </c>
      <c r="AU92" s="117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  <c r="BAW92" s="112"/>
      <c r="BAX92" s="112"/>
      <c r="BAY92" s="112"/>
      <c r="BAZ92" s="112"/>
      <c r="BBA92" s="112"/>
      <c r="BBB92" s="112"/>
      <c r="BBC92" s="112"/>
      <c r="BBD92" s="112"/>
      <c r="BBE92" s="112"/>
      <c r="BBF92" s="112"/>
      <c r="BBG92" s="112"/>
      <c r="BBH92" s="112"/>
      <c r="BBI92" s="112"/>
      <c r="BBJ92" s="112"/>
      <c r="BBK92" s="112"/>
      <c r="BBL92" s="112"/>
      <c r="BBM92" s="112"/>
      <c r="BBN92" s="112"/>
      <c r="BBO92" s="112"/>
      <c r="BBP92" s="112"/>
      <c r="BBQ92" s="112"/>
      <c r="BBR92" s="112"/>
      <c r="BBS92" s="112"/>
      <c r="BBT92" s="112"/>
      <c r="BBU92" s="112"/>
      <c r="BBV92" s="112"/>
      <c r="BBW92" s="112"/>
      <c r="BBX92" s="112"/>
      <c r="BBY92" s="112"/>
      <c r="BBZ92" s="112"/>
      <c r="BCA92" s="112"/>
      <c r="BCB92" s="112"/>
      <c r="BCC92" s="112"/>
      <c r="BCD92" s="112"/>
      <c r="BCE92" s="112"/>
      <c r="BCF92" s="112"/>
      <c r="BCG92" s="112"/>
      <c r="BCH92" s="112"/>
      <c r="BCI92" s="112"/>
      <c r="BCJ92" s="112"/>
      <c r="BCK92" s="112"/>
      <c r="BCL92" s="112"/>
      <c r="BCM92" s="112"/>
      <c r="BCN92" s="112"/>
      <c r="BCO92" s="112"/>
      <c r="BCP92" s="112"/>
      <c r="BCQ92" s="112"/>
      <c r="BCR92" s="112"/>
      <c r="BCS92" s="112"/>
      <c r="BCT92" s="112"/>
      <c r="BCU92" s="112"/>
      <c r="BCV92" s="112"/>
      <c r="BCW92" s="112"/>
      <c r="BCX92" s="112"/>
      <c r="BCY92" s="112"/>
      <c r="BCZ92" s="112"/>
      <c r="BDA92" s="112"/>
      <c r="BDB92" s="112"/>
      <c r="BDC92" s="112"/>
      <c r="BDD92" s="112"/>
      <c r="BDE92" s="112"/>
      <c r="BDF92" s="112"/>
      <c r="BDG92" s="112"/>
      <c r="BDH92" s="112"/>
      <c r="BDI92" s="112"/>
      <c r="BDJ92" s="112"/>
      <c r="BDK92" s="112"/>
      <c r="BDL92" s="112"/>
      <c r="BDM92" s="112"/>
      <c r="BDN92" s="112"/>
      <c r="BDO92" s="112"/>
      <c r="BDP92" s="112"/>
      <c r="BDQ92" s="112"/>
      <c r="BDR92" s="112"/>
      <c r="BDS92" s="112"/>
      <c r="BDT92" s="112"/>
      <c r="BDU92" s="112"/>
      <c r="BDV92" s="112"/>
      <c r="BDW92" s="112"/>
      <c r="BDX92" s="112"/>
      <c r="BDY92" s="112"/>
      <c r="BDZ92" s="112"/>
      <c r="BEA92" s="112"/>
      <c r="BEB92" s="112"/>
      <c r="BEC92" s="112"/>
      <c r="BED92" s="112"/>
      <c r="BEE92" s="112"/>
      <c r="BEF92" s="112"/>
      <c r="BEG92" s="112"/>
      <c r="BEH92" s="112"/>
      <c r="BEI92" s="112"/>
      <c r="BEJ92" s="112"/>
      <c r="BEK92" s="112"/>
      <c r="BEL92" s="112"/>
      <c r="BEM92" s="112"/>
      <c r="BEN92" s="112"/>
      <c r="BEO92" s="112"/>
      <c r="BEP92" s="112"/>
      <c r="BEQ92" s="112"/>
      <c r="BER92" s="112"/>
      <c r="BES92" s="112"/>
      <c r="BET92" s="112"/>
      <c r="BEU92" s="112"/>
      <c r="BEV92" s="112"/>
      <c r="BEW92" s="112"/>
      <c r="BEX92" s="112"/>
      <c r="BEY92" s="112"/>
      <c r="BEZ92" s="112"/>
      <c r="BFA92" s="112"/>
      <c r="BFB92" s="112"/>
      <c r="BFC92" s="112"/>
      <c r="BFD92" s="112"/>
      <c r="BFE92" s="112"/>
      <c r="BFF92" s="112"/>
      <c r="BFG92" s="112"/>
      <c r="BFH92" s="112"/>
      <c r="BFI92" s="112"/>
      <c r="BFJ92" s="112"/>
      <c r="BFK92" s="112"/>
      <c r="BFL92" s="112"/>
      <c r="BFM92" s="112"/>
      <c r="BFN92" s="112"/>
      <c r="BFO92" s="112"/>
      <c r="BFP92" s="112"/>
      <c r="BFQ92" s="112"/>
      <c r="BFR92" s="112"/>
      <c r="BFS92" s="112"/>
      <c r="BFT92" s="112"/>
      <c r="BFU92" s="112"/>
      <c r="BFV92" s="112"/>
      <c r="BFW92" s="112"/>
      <c r="BFX92" s="112"/>
      <c r="BFY92" s="112"/>
      <c r="BFZ92" s="112"/>
      <c r="BGA92" s="112"/>
      <c r="BGB92" s="112"/>
      <c r="BGC92" s="112"/>
      <c r="BGD92" s="112"/>
      <c r="BGE92" s="112"/>
      <c r="BGF92" s="112"/>
      <c r="BGG92" s="112"/>
      <c r="BGH92" s="112"/>
      <c r="BGI92" s="112"/>
      <c r="BGJ92" s="112"/>
      <c r="BGK92" s="112"/>
      <c r="BGL92" s="112"/>
      <c r="BGM92" s="112"/>
      <c r="BGN92" s="112"/>
      <c r="BGO92" s="112"/>
      <c r="BGP92" s="112"/>
      <c r="BGQ92" s="112"/>
      <c r="BGR92" s="112"/>
      <c r="BGS92" s="112"/>
      <c r="BGT92" s="112"/>
      <c r="BGU92" s="112"/>
      <c r="BGV92" s="112"/>
      <c r="BGW92" s="112"/>
      <c r="BGX92" s="112"/>
      <c r="BGY92" s="112"/>
      <c r="BGZ92" s="112"/>
      <c r="BHA92" s="112"/>
      <c r="BHB92" s="112"/>
      <c r="BHC92" s="112"/>
      <c r="BHD92" s="112"/>
      <c r="BHE92" s="112"/>
      <c r="BHF92" s="112"/>
      <c r="BHG92" s="112"/>
      <c r="BHH92" s="112"/>
      <c r="BHI92" s="112"/>
      <c r="BHJ92" s="112"/>
      <c r="BHK92" s="112"/>
      <c r="BHL92" s="112"/>
      <c r="BHM92" s="112"/>
      <c r="BHN92" s="112"/>
      <c r="BHO92" s="112"/>
      <c r="BHP92" s="112"/>
      <c r="BHQ92" s="112"/>
      <c r="BHR92" s="112"/>
      <c r="BHS92" s="112"/>
      <c r="BHT92" s="112"/>
      <c r="BHU92" s="112"/>
      <c r="BHV92" s="112"/>
      <c r="BHW92" s="112"/>
      <c r="BHX92" s="112"/>
      <c r="BHY92" s="112"/>
      <c r="BHZ92" s="112"/>
      <c r="BIA92" s="112"/>
      <c r="BIB92" s="112"/>
      <c r="BIC92" s="112"/>
      <c r="BID92" s="112"/>
      <c r="BIE92" s="112"/>
      <c r="BIF92" s="112"/>
      <c r="BIG92" s="112"/>
      <c r="BIH92" s="112"/>
      <c r="BII92" s="112"/>
      <c r="BIJ92" s="112"/>
      <c r="BIK92" s="112"/>
      <c r="BIL92" s="112"/>
      <c r="BIM92" s="112"/>
      <c r="BIN92" s="112"/>
      <c r="BIO92" s="112"/>
      <c r="BIP92" s="112"/>
      <c r="BIQ92" s="112"/>
      <c r="BIR92" s="112"/>
      <c r="BIS92" s="112"/>
      <c r="BIT92" s="112"/>
      <c r="BIU92" s="112"/>
      <c r="BIV92" s="112"/>
      <c r="BIW92" s="112"/>
      <c r="BIX92" s="112"/>
      <c r="BIY92" s="112"/>
      <c r="BIZ92" s="112"/>
      <c r="BJA92" s="112"/>
      <c r="BJB92" s="112"/>
      <c r="BJC92" s="112"/>
      <c r="BJD92" s="112"/>
      <c r="BJE92" s="112"/>
      <c r="BJF92" s="112"/>
      <c r="BJG92" s="112"/>
      <c r="BJH92" s="112"/>
      <c r="BJI92" s="112"/>
      <c r="BJJ92" s="112"/>
      <c r="BJK92" s="112"/>
      <c r="BJL92" s="112"/>
      <c r="BJM92" s="112"/>
      <c r="BJN92" s="112"/>
      <c r="BJO92" s="112"/>
      <c r="BJP92" s="112"/>
      <c r="BJQ92" s="112"/>
      <c r="BJR92" s="112"/>
      <c r="BJS92" s="112"/>
      <c r="BJT92" s="112"/>
      <c r="BJU92" s="112"/>
      <c r="BJV92" s="112"/>
      <c r="BJW92" s="112"/>
      <c r="BJX92" s="112"/>
      <c r="BJY92" s="112"/>
      <c r="BJZ92" s="112"/>
      <c r="BKA92" s="112"/>
      <c r="BKB92" s="112"/>
      <c r="BKC92" s="112"/>
      <c r="BKD92" s="112"/>
      <c r="BKE92" s="112"/>
      <c r="BKF92" s="112"/>
      <c r="BKG92" s="112"/>
      <c r="BKH92" s="112"/>
      <c r="BKI92" s="112"/>
      <c r="BKJ92" s="112"/>
      <c r="BKK92" s="112"/>
      <c r="BKL92" s="112"/>
      <c r="BKM92" s="112"/>
      <c r="BKN92" s="112"/>
      <c r="BKO92" s="112"/>
      <c r="BKP92" s="112"/>
      <c r="BKQ92" s="112"/>
      <c r="BKR92" s="112"/>
      <c r="BKS92" s="112"/>
      <c r="BKT92" s="112"/>
      <c r="BKU92" s="112"/>
      <c r="BKV92" s="112"/>
      <c r="BKW92" s="112"/>
      <c r="BKX92" s="112"/>
      <c r="BKY92" s="112"/>
      <c r="BKZ92" s="112"/>
      <c r="BLA92" s="112"/>
      <c r="BLB92" s="112"/>
      <c r="BLC92" s="112"/>
      <c r="BLD92" s="112"/>
      <c r="BLE92" s="112"/>
      <c r="BLF92" s="112"/>
      <c r="BLG92" s="112"/>
      <c r="BLH92" s="112"/>
      <c r="BLI92" s="112"/>
      <c r="BLJ92" s="112"/>
      <c r="BLK92" s="112"/>
      <c r="BLL92" s="112"/>
      <c r="BLM92" s="112"/>
      <c r="BLN92" s="112"/>
      <c r="BLO92" s="112"/>
      <c r="BLP92" s="112"/>
      <c r="BLQ92" s="112"/>
      <c r="BLR92" s="112"/>
      <c r="BLS92" s="112"/>
      <c r="BLT92" s="112"/>
      <c r="BLU92" s="112"/>
      <c r="BLV92" s="112"/>
      <c r="BLW92" s="112"/>
      <c r="BLX92" s="112"/>
      <c r="BLY92" s="112"/>
      <c r="BLZ92" s="112"/>
      <c r="BMA92" s="112"/>
      <c r="BMB92" s="112"/>
      <c r="BMC92" s="112"/>
      <c r="BMD92" s="112"/>
      <c r="BME92" s="112"/>
      <c r="BMF92" s="112"/>
      <c r="BMG92" s="112"/>
      <c r="BMH92" s="112"/>
      <c r="BMI92" s="112"/>
      <c r="BMJ92" s="112"/>
      <c r="BMK92" s="112"/>
      <c r="BML92" s="112"/>
      <c r="BMM92" s="112"/>
      <c r="BMN92" s="112"/>
      <c r="BMO92" s="112"/>
      <c r="BMP92" s="112"/>
      <c r="BMQ92" s="112"/>
      <c r="BMR92" s="112"/>
      <c r="BMS92" s="112"/>
      <c r="BMT92" s="112"/>
      <c r="BMU92" s="112"/>
      <c r="BMV92" s="112"/>
      <c r="BMW92" s="112"/>
      <c r="BMX92" s="112"/>
      <c r="BMY92" s="112"/>
      <c r="BMZ92" s="112"/>
      <c r="BNA92" s="112"/>
      <c r="BNB92" s="112"/>
      <c r="BNC92" s="112"/>
      <c r="BND92" s="112"/>
      <c r="BNE92" s="112"/>
      <c r="BNF92" s="112"/>
      <c r="BNG92" s="112"/>
      <c r="BNH92" s="112"/>
      <c r="BNI92" s="112"/>
      <c r="BNJ92" s="112"/>
      <c r="BNK92" s="112"/>
      <c r="BNL92" s="112"/>
      <c r="BNM92" s="112"/>
      <c r="BNN92" s="112"/>
      <c r="BNO92" s="112"/>
      <c r="BNP92" s="112"/>
      <c r="BNQ92" s="112"/>
      <c r="BNR92" s="112"/>
      <c r="BNS92" s="112"/>
      <c r="BNT92" s="112"/>
      <c r="BNU92" s="112"/>
      <c r="BNV92" s="112"/>
      <c r="BNW92" s="112"/>
      <c r="BNX92" s="112"/>
      <c r="BNY92" s="112"/>
      <c r="BNZ92" s="112"/>
      <c r="BOA92" s="112"/>
      <c r="BOB92" s="112"/>
      <c r="BOC92" s="112"/>
      <c r="BOD92" s="112"/>
      <c r="BOE92" s="112"/>
      <c r="BOF92" s="112"/>
      <c r="BOG92" s="112"/>
      <c r="BOH92" s="112"/>
      <c r="BOI92" s="112"/>
      <c r="BOJ92" s="112"/>
      <c r="BOK92" s="112"/>
      <c r="BOL92" s="112"/>
      <c r="BOM92" s="112"/>
      <c r="BON92" s="112"/>
      <c r="BOO92" s="112"/>
      <c r="BOP92" s="112"/>
      <c r="BOQ92" s="112"/>
      <c r="BOR92" s="112"/>
      <c r="BOS92" s="112"/>
      <c r="BOT92" s="112"/>
      <c r="BOU92" s="112"/>
      <c r="BOV92" s="112"/>
      <c r="BOW92" s="112"/>
      <c r="BOX92" s="112"/>
      <c r="BOY92" s="112"/>
      <c r="BOZ92" s="112"/>
      <c r="BPA92" s="112"/>
      <c r="BPB92" s="112"/>
      <c r="BPC92" s="112"/>
      <c r="BPD92" s="112"/>
      <c r="BPE92" s="112"/>
      <c r="BPF92" s="112"/>
      <c r="BPG92" s="112"/>
      <c r="BPH92" s="112"/>
      <c r="BPI92" s="112"/>
      <c r="BPJ92" s="112"/>
      <c r="BPK92" s="112"/>
      <c r="BPL92" s="112"/>
      <c r="BPM92" s="112"/>
      <c r="BPN92" s="112"/>
      <c r="BPO92" s="112"/>
      <c r="BPP92" s="112"/>
      <c r="BPQ92" s="112"/>
      <c r="BPR92" s="112"/>
      <c r="BPS92" s="112"/>
      <c r="BPT92" s="112"/>
      <c r="BPU92" s="112"/>
      <c r="BPV92" s="112"/>
      <c r="BPW92" s="112"/>
      <c r="BPX92" s="112"/>
      <c r="BPY92" s="112"/>
      <c r="BPZ92" s="112"/>
      <c r="BQA92" s="112"/>
      <c r="BQB92" s="112"/>
      <c r="BQC92" s="112"/>
      <c r="BQD92" s="112"/>
      <c r="BQE92" s="112"/>
      <c r="BQF92" s="112"/>
      <c r="BQG92" s="112"/>
      <c r="BQH92" s="112"/>
      <c r="BQI92" s="112"/>
      <c r="BQJ92" s="112"/>
      <c r="BQK92" s="112"/>
      <c r="BQL92" s="112"/>
      <c r="BQM92" s="112"/>
      <c r="BQN92" s="112"/>
      <c r="BQO92" s="112"/>
      <c r="BQP92" s="112"/>
      <c r="BQQ92" s="112"/>
      <c r="BQR92" s="112"/>
      <c r="BQS92" s="112"/>
      <c r="BQT92" s="112"/>
      <c r="BQU92" s="112"/>
      <c r="BQV92" s="112"/>
      <c r="BQW92" s="112"/>
      <c r="BQX92" s="112"/>
      <c r="BQY92" s="112"/>
      <c r="BQZ92" s="112"/>
      <c r="BRA92" s="112"/>
      <c r="BRB92" s="112"/>
      <c r="BRC92" s="112"/>
      <c r="BRD92" s="112"/>
      <c r="BRE92" s="112"/>
      <c r="BRF92" s="112"/>
      <c r="BRG92" s="112"/>
      <c r="BRH92" s="112"/>
      <c r="BRI92" s="112"/>
      <c r="BRJ92" s="112"/>
      <c r="BRK92" s="112"/>
      <c r="BRL92" s="112"/>
      <c r="BRM92" s="112"/>
      <c r="BRN92" s="112"/>
      <c r="BRO92" s="112"/>
      <c r="BRP92" s="112"/>
      <c r="BRQ92" s="112"/>
      <c r="BRR92" s="112"/>
      <c r="BRS92" s="112"/>
      <c r="BRT92" s="112"/>
      <c r="BRU92" s="112"/>
      <c r="BRV92" s="112"/>
      <c r="BRW92" s="112"/>
      <c r="BRX92" s="112"/>
      <c r="BRY92" s="112"/>
      <c r="BRZ92" s="112"/>
      <c r="BSA92" s="112"/>
      <c r="BSB92" s="112"/>
      <c r="BSC92" s="112"/>
      <c r="BSD92" s="112"/>
      <c r="BSE92" s="112"/>
      <c r="BSF92" s="112"/>
      <c r="BSG92" s="112"/>
      <c r="BSH92" s="112"/>
      <c r="BSI92" s="112"/>
      <c r="BSJ92" s="112"/>
      <c r="BSK92" s="112"/>
      <c r="BSL92" s="112"/>
      <c r="BSM92" s="112"/>
      <c r="BSN92" s="112"/>
      <c r="BSO92" s="112"/>
      <c r="BSP92" s="112"/>
      <c r="BSQ92" s="112"/>
      <c r="BSR92" s="112"/>
      <c r="BSS92" s="112"/>
      <c r="BST92" s="112"/>
      <c r="BSU92" s="112"/>
      <c r="BSV92" s="112"/>
      <c r="BSW92" s="112"/>
      <c r="BSX92" s="112"/>
      <c r="BSY92" s="112"/>
      <c r="BSZ92" s="112"/>
      <c r="BTA92" s="112"/>
      <c r="BTB92" s="112"/>
      <c r="BTC92" s="112"/>
      <c r="BTD92" s="112"/>
      <c r="BTE92" s="112"/>
      <c r="BTF92" s="112"/>
      <c r="BTG92" s="112"/>
      <c r="BTH92" s="112"/>
      <c r="BTI92" s="112"/>
      <c r="BTJ92" s="112"/>
      <c r="BTK92" s="112"/>
      <c r="BTL92" s="112"/>
      <c r="BTM92" s="112"/>
      <c r="BTN92" s="112"/>
      <c r="BTO92" s="112"/>
      <c r="BTP92" s="112"/>
      <c r="BTQ92" s="112"/>
      <c r="BTR92" s="112"/>
      <c r="BTS92" s="112"/>
      <c r="BTT92" s="112"/>
      <c r="BTU92" s="112"/>
      <c r="BTV92" s="112"/>
      <c r="BTW92" s="112"/>
      <c r="BTX92" s="112"/>
      <c r="BTY92" s="112"/>
      <c r="BTZ92" s="112"/>
      <c r="BUA92" s="112"/>
      <c r="BUB92" s="112"/>
      <c r="BUC92" s="112"/>
      <c r="BUD92" s="112"/>
      <c r="BUE92" s="112"/>
      <c r="BUF92" s="112"/>
      <c r="BUG92" s="112"/>
      <c r="BUH92" s="112"/>
      <c r="BUI92" s="112"/>
      <c r="BUJ92" s="112"/>
      <c r="BUK92" s="112"/>
      <c r="BUL92" s="112"/>
      <c r="BUM92" s="112"/>
      <c r="BUN92" s="112"/>
      <c r="BUO92" s="112"/>
      <c r="BUP92" s="112"/>
      <c r="BUQ92" s="112"/>
      <c r="BUR92" s="112"/>
      <c r="BUS92" s="112"/>
      <c r="BUT92" s="112"/>
      <c r="BUU92" s="112"/>
      <c r="BUV92" s="112"/>
      <c r="BUW92" s="112"/>
      <c r="BUX92" s="112"/>
      <c r="BUY92" s="112"/>
      <c r="BUZ92" s="112"/>
      <c r="BVA92" s="112"/>
      <c r="BVB92" s="112"/>
      <c r="BVC92" s="112"/>
      <c r="BVD92" s="112"/>
      <c r="BVE92" s="112"/>
      <c r="BVF92" s="112"/>
      <c r="BVG92" s="112"/>
      <c r="BVH92" s="112"/>
      <c r="BVI92" s="112"/>
      <c r="BVJ92" s="112"/>
      <c r="BVK92" s="112"/>
      <c r="BVL92" s="112"/>
      <c r="BVM92" s="112"/>
      <c r="BVN92" s="112"/>
      <c r="BVO92" s="112"/>
      <c r="BVP92" s="112"/>
      <c r="BVQ92" s="112"/>
      <c r="BVR92" s="112"/>
      <c r="BVS92" s="112"/>
      <c r="BVT92" s="112"/>
      <c r="BVU92" s="112"/>
      <c r="BVV92" s="112"/>
      <c r="BVW92" s="112"/>
      <c r="BVX92" s="112"/>
      <c r="BVY92" s="112"/>
      <c r="BVZ92" s="112"/>
      <c r="BWA92" s="112"/>
      <c r="BWB92" s="112"/>
      <c r="BWC92" s="112"/>
      <c r="BWD92" s="112"/>
      <c r="BWE92" s="112"/>
      <c r="BWF92" s="112"/>
      <c r="BWG92" s="112"/>
      <c r="BWH92" s="112"/>
      <c r="BWI92" s="112"/>
      <c r="BWJ92" s="112"/>
      <c r="BWK92" s="112"/>
      <c r="BWL92" s="112"/>
      <c r="BWM92" s="112"/>
      <c r="BWN92" s="112"/>
      <c r="BWO92" s="112"/>
      <c r="BWP92" s="112"/>
      <c r="BWQ92" s="112"/>
      <c r="BWR92" s="112"/>
      <c r="BWS92" s="112"/>
      <c r="BWT92" s="112"/>
      <c r="BWU92" s="112"/>
      <c r="BWV92" s="112"/>
      <c r="BWW92" s="112"/>
      <c r="BWX92" s="112"/>
      <c r="BWY92" s="112"/>
      <c r="BWZ92" s="112"/>
      <c r="BXA92" s="112"/>
      <c r="BXB92" s="112"/>
      <c r="BXC92" s="112"/>
      <c r="BXD92" s="112"/>
      <c r="BXE92" s="112"/>
      <c r="BXF92" s="112"/>
      <c r="BXG92" s="112"/>
      <c r="BXH92" s="112"/>
      <c r="BXI92" s="112"/>
      <c r="BXJ92" s="112"/>
      <c r="BXK92" s="112"/>
      <c r="BXL92" s="112"/>
      <c r="BXM92" s="112"/>
      <c r="BXN92" s="112"/>
      <c r="BXO92" s="112"/>
      <c r="BXP92" s="112"/>
      <c r="BXQ92" s="112"/>
      <c r="BXR92" s="112"/>
      <c r="BXS92" s="112"/>
      <c r="BXT92" s="112"/>
      <c r="BXU92" s="112"/>
      <c r="BXV92" s="112"/>
      <c r="BXW92" s="112"/>
      <c r="BXX92" s="112"/>
      <c r="BXY92" s="112"/>
      <c r="BXZ92" s="112"/>
      <c r="BYA92" s="112"/>
      <c r="BYB92" s="112"/>
      <c r="BYC92" s="112"/>
      <c r="BYD92" s="112"/>
      <c r="BYE92" s="112"/>
      <c r="BYF92" s="112"/>
      <c r="BYG92" s="112"/>
      <c r="BYH92" s="112"/>
      <c r="BYI92" s="112"/>
      <c r="BYJ92" s="112"/>
      <c r="BYK92" s="112"/>
      <c r="BYL92" s="112"/>
      <c r="BYM92" s="112"/>
      <c r="BYN92" s="112"/>
      <c r="BYO92" s="112"/>
      <c r="BYP92" s="112"/>
      <c r="BYQ92" s="112"/>
      <c r="BYR92" s="112"/>
      <c r="BYS92" s="112"/>
      <c r="BYT92" s="112"/>
      <c r="BYU92" s="112"/>
      <c r="BYV92" s="112"/>
      <c r="BYW92" s="112"/>
      <c r="BYX92" s="112"/>
      <c r="BYY92" s="112"/>
      <c r="BYZ92" s="112"/>
      <c r="BZA92" s="112"/>
      <c r="BZB92" s="112"/>
      <c r="BZC92" s="112"/>
      <c r="BZD92" s="112"/>
      <c r="BZE92" s="112"/>
      <c r="BZF92" s="112"/>
      <c r="BZG92" s="112"/>
      <c r="BZH92" s="112"/>
      <c r="BZI92" s="112"/>
      <c r="BZJ92" s="112"/>
      <c r="BZK92" s="112"/>
      <c r="BZL92" s="112"/>
      <c r="BZM92" s="112"/>
      <c r="BZN92" s="112"/>
      <c r="BZO92" s="112"/>
      <c r="BZP92" s="112"/>
      <c r="BZQ92" s="112"/>
      <c r="BZR92" s="112"/>
      <c r="BZS92" s="112"/>
      <c r="BZT92" s="112"/>
      <c r="BZU92" s="112"/>
      <c r="BZV92" s="112"/>
      <c r="BZW92" s="112"/>
      <c r="BZX92" s="112"/>
      <c r="BZY92" s="112"/>
      <c r="BZZ92" s="112"/>
      <c r="CAA92" s="112"/>
      <c r="CAB92" s="112"/>
      <c r="CAC92" s="112"/>
      <c r="CAD92" s="112"/>
      <c r="CAE92" s="112"/>
      <c r="CAF92" s="112"/>
      <c r="CAG92" s="112"/>
      <c r="CAH92" s="112"/>
      <c r="CAI92" s="112"/>
      <c r="CAJ92" s="112"/>
      <c r="CAK92" s="112"/>
      <c r="CAL92" s="112"/>
      <c r="CAM92" s="112"/>
      <c r="CAN92" s="112"/>
      <c r="CAO92" s="112"/>
      <c r="CAP92" s="112"/>
      <c r="CAQ92" s="112"/>
      <c r="CAR92" s="112"/>
      <c r="CAS92" s="112"/>
      <c r="CAT92" s="112"/>
      <c r="CAU92" s="112"/>
      <c r="CAV92" s="112"/>
      <c r="CAW92" s="112"/>
      <c r="CAX92" s="112"/>
      <c r="CAY92" s="112"/>
      <c r="CAZ92" s="112"/>
      <c r="CBA92" s="112"/>
      <c r="CBB92" s="112"/>
      <c r="CBC92" s="112"/>
      <c r="CBD92" s="112"/>
      <c r="CBE92" s="112"/>
      <c r="CBF92" s="112"/>
      <c r="CBG92" s="112"/>
      <c r="CBH92" s="112"/>
      <c r="CBI92" s="112"/>
      <c r="CBJ92" s="112"/>
      <c r="CBK92" s="112"/>
      <c r="CBL92" s="112"/>
      <c r="CBM92" s="112"/>
      <c r="CBN92" s="112"/>
      <c r="CBO92" s="112"/>
      <c r="CBP92" s="112"/>
      <c r="CBQ92" s="112"/>
      <c r="CBR92" s="112"/>
      <c r="CBS92" s="112"/>
      <c r="CBT92" s="112"/>
      <c r="CBU92" s="112"/>
      <c r="CBV92" s="112"/>
      <c r="CBW92" s="112"/>
      <c r="CBX92" s="112"/>
      <c r="CBY92" s="112"/>
      <c r="CBZ92" s="112"/>
      <c r="CCA92" s="112"/>
      <c r="CCB92" s="112"/>
      <c r="CCC92" s="112"/>
      <c r="CCD92" s="112"/>
      <c r="CCE92" s="112"/>
      <c r="CCF92" s="112"/>
      <c r="CCG92" s="112"/>
      <c r="CCH92" s="112"/>
      <c r="CCI92" s="112"/>
      <c r="CCJ92" s="112"/>
      <c r="CCK92" s="112"/>
      <c r="CCL92" s="112"/>
      <c r="CCM92" s="112"/>
      <c r="CCN92" s="112"/>
      <c r="CCO92" s="112"/>
      <c r="CCP92" s="112"/>
      <c r="CCQ92" s="112"/>
      <c r="CCR92" s="112"/>
      <c r="CCS92" s="112"/>
      <c r="CCT92" s="112"/>
      <c r="CCU92" s="112"/>
      <c r="CCV92" s="112"/>
      <c r="CCW92" s="112"/>
      <c r="CCX92" s="112"/>
      <c r="CCY92" s="112"/>
      <c r="CCZ92" s="112"/>
      <c r="CDA92" s="112"/>
      <c r="CDB92" s="112"/>
      <c r="CDC92" s="112"/>
      <c r="CDD92" s="112"/>
      <c r="CDE92" s="112"/>
      <c r="CDF92" s="112"/>
      <c r="CDG92" s="112"/>
      <c r="CDH92" s="112"/>
      <c r="CDI92" s="112"/>
      <c r="CDJ92" s="112"/>
      <c r="CDK92" s="112"/>
      <c r="CDL92" s="112"/>
      <c r="CDM92" s="112"/>
      <c r="CDN92" s="112"/>
      <c r="CDO92" s="112"/>
      <c r="CDP92" s="112"/>
      <c r="CDQ92" s="112"/>
      <c r="CDR92" s="112"/>
      <c r="CDS92" s="112"/>
      <c r="CDT92" s="112"/>
      <c r="CDU92" s="112"/>
      <c r="CDV92" s="112"/>
      <c r="CDW92" s="112"/>
      <c r="CDX92" s="112"/>
      <c r="CDY92" s="112"/>
      <c r="CDZ92" s="112"/>
      <c r="CEA92" s="112"/>
      <c r="CEB92" s="112"/>
      <c r="CEC92" s="112"/>
      <c r="CED92" s="112"/>
      <c r="CEE92" s="112"/>
      <c r="CEF92" s="112"/>
      <c r="CEG92" s="112"/>
      <c r="CEH92" s="112"/>
      <c r="CEI92" s="112"/>
      <c r="CEJ92" s="112"/>
      <c r="CEK92" s="112"/>
      <c r="CEL92" s="112"/>
      <c r="CEM92" s="112"/>
      <c r="CEN92" s="112"/>
      <c r="CEO92" s="112"/>
      <c r="CEP92" s="112"/>
      <c r="CEQ92" s="112"/>
      <c r="CER92" s="112"/>
      <c r="CES92" s="112"/>
      <c r="CET92" s="112"/>
      <c r="CEU92" s="112"/>
      <c r="CEV92" s="112"/>
      <c r="CEW92" s="112"/>
      <c r="CEX92" s="112"/>
      <c r="CEY92" s="112"/>
      <c r="CEZ92" s="112"/>
      <c r="CFA92" s="112"/>
      <c r="CFB92" s="112"/>
      <c r="CFC92" s="112"/>
      <c r="CFD92" s="112"/>
      <c r="CFE92" s="112"/>
      <c r="CFF92" s="112"/>
      <c r="CFG92" s="112"/>
      <c r="CFH92" s="112"/>
      <c r="CFI92" s="112"/>
      <c r="CFJ92" s="112"/>
      <c r="CFK92" s="112"/>
      <c r="CFL92" s="112"/>
      <c r="CFM92" s="112"/>
      <c r="CFN92" s="112"/>
      <c r="CFO92" s="112"/>
      <c r="CFP92" s="112"/>
      <c r="CFQ92" s="112"/>
      <c r="CFR92" s="112"/>
      <c r="CFS92" s="112"/>
      <c r="CFT92" s="112"/>
      <c r="CFU92" s="112"/>
      <c r="CFV92" s="112"/>
      <c r="CFW92" s="112"/>
      <c r="CFX92" s="112"/>
      <c r="CFY92" s="112"/>
      <c r="CFZ92" s="112"/>
      <c r="CGA92" s="112"/>
      <c r="CGB92" s="112"/>
      <c r="CGC92" s="112"/>
      <c r="CGD92" s="112"/>
      <c r="CGE92" s="112"/>
      <c r="CGF92" s="112"/>
      <c r="CGG92" s="112"/>
      <c r="CGH92" s="112"/>
      <c r="CGI92" s="112"/>
      <c r="CGJ92" s="112"/>
      <c r="CGK92" s="112"/>
      <c r="CGL92" s="112"/>
      <c r="CGM92" s="112"/>
      <c r="CGN92" s="112"/>
      <c r="CGO92" s="112"/>
      <c r="CGP92" s="112"/>
      <c r="CGQ92" s="112"/>
      <c r="CGR92" s="112"/>
      <c r="CGS92" s="112"/>
      <c r="CGT92" s="112"/>
      <c r="CGU92" s="112"/>
      <c r="CGV92" s="112"/>
      <c r="CGW92" s="112"/>
      <c r="CGX92" s="112"/>
      <c r="CGY92" s="112"/>
      <c r="CGZ92" s="112"/>
      <c r="CHA92" s="112"/>
      <c r="CHB92" s="112"/>
      <c r="CHC92" s="112"/>
      <c r="CHD92" s="112"/>
      <c r="CHE92" s="112"/>
      <c r="CHF92" s="112"/>
      <c r="CHG92" s="112"/>
      <c r="CHH92" s="112"/>
      <c r="CHI92" s="112"/>
      <c r="CHJ92" s="112"/>
      <c r="CHK92" s="112"/>
      <c r="CHL92" s="112"/>
      <c r="CHM92" s="112"/>
      <c r="CHN92" s="112"/>
      <c r="CHO92" s="112"/>
      <c r="CHP92" s="112"/>
      <c r="CHQ92" s="112"/>
      <c r="CHR92" s="112"/>
      <c r="CHS92" s="112"/>
      <c r="CHT92" s="112"/>
      <c r="CHU92" s="112"/>
      <c r="CHV92" s="112"/>
      <c r="CHW92" s="112"/>
      <c r="CHX92" s="112"/>
      <c r="CHY92" s="112"/>
      <c r="CHZ92" s="112"/>
      <c r="CIA92" s="112"/>
      <c r="CIB92" s="112"/>
      <c r="CIC92" s="112"/>
      <c r="CID92" s="112"/>
      <c r="CIE92" s="112"/>
      <c r="CIF92" s="112"/>
      <c r="CIG92" s="112"/>
      <c r="CIH92" s="112"/>
      <c r="CII92" s="112"/>
      <c r="CIJ92" s="112"/>
      <c r="CIK92" s="112"/>
      <c r="CIL92" s="112"/>
      <c r="CIM92" s="112"/>
      <c r="CIN92" s="112"/>
      <c r="CIO92" s="112"/>
      <c r="CIP92" s="112"/>
      <c r="CIQ92" s="112"/>
      <c r="CIR92" s="112"/>
      <c r="CIS92" s="112"/>
      <c r="CIT92" s="112"/>
      <c r="CIU92" s="112"/>
      <c r="CIV92" s="112"/>
      <c r="CIW92" s="112"/>
      <c r="CIX92" s="112"/>
      <c r="CIY92" s="112"/>
      <c r="CIZ92" s="112"/>
      <c r="CJA92" s="112"/>
      <c r="CJB92" s="112"/>
      <c r="CJC92" s="112"/>
      <c r="CJD92" s="112"/>
      <c r="CJE92" s="112"/>
      <c r="CJF92" s="112"/>
      <c r="CJG92" s="112"/>
      <c r="CJH92" s="112"/>
      <c r="CJI92" s="112"/>
      <c r="CJJ92" s="112"/>
      <c r="CJK92" s="112"/>
      <c r="CJL92" s="112"/>
      <c r="CJM92" s="112"/>
      <c r="CJN92" s="112"/>
      <c r="CJO92" s="112"/>
      <c r="CJP92" s="112"/>
      <c r="CJQ92" s="112"/>
      <c r="CJR92" s="112"/>
      <c r="CJS92" s="112"/>
      <c r="CJT92" s="112"/>
      <c r="CJU92" s="112"/>
      <c r="CJV92" s="112"/>
      <c r="CJW92" s="112"/>
      <c r="CJX92" s="112"/>
      <c r="CJY92" s="112"/>
      <c r="CJZ92" s="112"/>
      <c r="CKA92" s="112"/>
      <c r="CKB92" s="112"/>
      <c r="CKC92" s="112"/>
      <c r="CKD92" s="112"/>
      <c r="CKE92" s="112"/>
      <c r="CKF92" s="112"/>
      <c r="CKG92" s="112"/>
      <c r="CKH92" s="112"/>
      <c r="CKI92" s="112"/>
      <c r="CKJ92" s="112"/>
      <c r="CKK92" s="112"/>
      <c r="CKL92" s="112"/>
      <c r="CKM92" s="112"/>
      <c r="CKN92" s="112"/>
      <c r="CKO92" s="112"/>
      <c r="CKP92" s="112"/>
      <c r="CKQ92" s="112"/>
      <c r="CKR92" s="112"/>
      <c r="CKS92" s="112"/>
      <c r="CKT92" s="112"/>
      <c r="CKU92" s="112"/>
      <c r="CKV92" s="112"/>
      <c r="CKW92" s="112"/>
      <c r="CKX92" s="112"/>
      <c r="CKY92" s="112"/>
      <c r="CKZ92" s="112"/>
      <c r="CLA92" s="112"/>
      <c r="CLB92" s="112"/>
      <c r="CLC92" s="112"/>
      <c r="CLD92" s="112"/>
      <c r="CLE92" s="112"/>
      <c r="CLF92" s="112"/>
      <c r="CLG92" s="112"/>
      <c r="CLH92" s="112"/>
      <c r="CLI92" s="112"/>
      <c r="CLJ92" s="112"/>
      <c r="CLK92" s="112"/>
      <c r="CLL92" s="112"/>
      <c r="CLM92" s="112"/>
      <c r="CLN92" s="112"/>
      <c r="CLO92" s="112"/>
      <c r="CLP92" s="112"/>
      <c r="CLQ92" s="112"/>
      <c r="CLR92" s="112"/>
      <c r="CLS92" s="112"/>
      <c r="CLT92" s="112"/>
      <c r="CLU92" s="112"/>
      <c r="CLV92" s="112"/>
      <c r="CLW92" s="112"/>
      <c r="CLX92" s="112"/>
      <c r="CLY92" s="112"/>
      <c r="CLZ92" s="112"/>
      <c r="CMA92" s="112"/>
      <c r="CMB92" s="112"/>
      <c r="CMC92" s="112"/>
      <c r="CMD92" s="112"/>
      <c r="CME92" s="112"/>
      <c r="CMF92" s="112"/>
      <c r="CMG92" s="112"/>
      <c r="CMH92" s="112"/>
      <c r="CMI92" s="112"/>
      <c r="CMJ92" s="112"/>
      <c r="CMK92" s="112"/>
      <c r="CML92" s="112"/>
      <c r="CMM92" s="112"/>
      <c r="CMN92" s="112"/>
      <c r="CMO92" s="112"/>
      <c r="CMP92" s="112"/>
      <c r="CMQ92" s="112"/>
      <c r="CMR92" s="112"/>
      <c r="CMS92" s="112"/>
      <c r="CMT92" s="112"/>
      <c r="CMU92" s="112"/>
      <c r="CMV92" s="112"/>
      <c r="CMW92" s="112"/>
      <c r="CMX92" s="112"/>
      <c r="CMY92" s="112"/>
      <c r="CMZ92" s="112"/>
      <c r="CNA92" s="112"/>
      <c r="CNB92" s="112"/>
      <c r="CNC92" s="112"/>
      <c r="CND92" s="112"/>
      <c r="CNE92" s="112"/>
      <c r="CNF92" s="112"/>
      <c r="CNG92" s="112"/>
      <c r="CNH92" s="112"/>
      <c r="CNI92" s="112"/>
      <c r="CNJ92" s="112"/>
      <c r="CNK92" s="112"/>
      <c r="CNL92" s="112"/>
      <c r="CNM92" s="112"/>
      <c r="CNN92" s="112"/>
      <c r="CNO92" s="112"/>
      <c r="CNP92" s="112"/>
      <c r="CNQ92" s="112"/>
      <c r="CNR92" s="112"/>
      <c r="CNS92" s="112"/>
      <c r="CNT92" s="112"/>
      <c r="CNU92" s="112"/>
      <c r="CNV92" s="112"/>
      <c r="CNW92" s="112"/>
      <c r="CNX92" s="112"/>
      <c r="CNY92" s="112"/>
      <c r="CNZ92" s="112"/>
      <c r="COA92" s="112"/>
      <c r="COB92" s="112"/>
      <c r="COC92" s="112"/>
      <c r="COD92" s="112"/>
      <c r="COE92" s="112"/>
      <c r="COF92" s="112"/>
      <c r="COG92" s="112"/>
      <c r="COH92" s="112"/>
      <c r="COI92" s="112"/>
      <c r="COJ92" s="112"/>
      <c r="COK92" s="112"/>
      <c r="COL92" s="112"/>
      <c r="COM92" s="112"/>
      <c r="CON92" s="112"/>
      <c r="COO92" s="112"/>
      <c r="COP92" s="112"/>
      <c r="COQ92" s="112"/>
      <c r="COR92" s="112"/>
      <c r="COS92" s="112"/>
      <c r="COT92" s="112"/>
      <c r="COU92" s="112"/>
      <c r="COV92" s="112"/>
      <c r="COW92" s="112"/>
      <c r="COX92" s="112"/>
      <c r="COY92" s="112"/>
      <c r="COZ92" s="112"/>
      <c r="CPA92" s="112"/>
      <c r="CPB92" s="112"/>
      <c r="CPC92" s="112"/>
      <c r="CPD92" s="112"/>
      <c r="CPE92" s="112"/>
      <c r="CPF92" s="112"/>
      <c r="CPG92" s="112"/>
      <c r="CPH92" s="112"/>
      <c r="CPI92" s="112"/>
      <c r="CPJ92" s="112"/>
      <c r="CPK92" s="112"/>
      <c r="CPL92" s="112"/>
      <c r="CPM92" s="112"/>
      <c r="CPN92" s="112"/>
      <c r="CPO92" s="112"/>
      <c r="CPP92" s="112"/>
      <c r="CPQ92" s="112"/>
      <c r="CPR92" s="112"/>
      <c r="CPS92" s="112"/>
      <c r="CPT92" s="112"/>
      <c r="CPU92" s="112"/>
      <c r="CPV92" s="112"/>
      <c r="CPW92" s="112"/>
      <c r="CPX92" s="112"/>
      <c r="CPY92" s="112"/>
      <c r="CPZ92" s="112"/>
      <c r="CQA92" s="112"/>
      <c r="CQB92" s="112"/>
      <c r="CQC92" s="112"/>
      <c r="CQD92" s="112"/>
      <c r="CQE92" s="112"/>
      <c r="CQF92" s="112"/>
      <c r="CQG92" s="112"/>
      <c r="CQH92" s="112"/>
      <c r="CQI92" s="112"/>
      <c r="CQJ92" s="112"/>
      <c r="CQK92" s="112"/>
      <c r="CQL92" s="112"/>
      <c r="CQM92" s="112"/>
      <c r="CQN92" s="112"/>
      <c r="CQO92" s="112"/>
      <c r="CQP92" s="112"/>
      <c r="CQQ92" s="112"/>
      <c r="CQR92" s="112"/>
      <c r="CQS92" s="112"/>
      <c r="CQT92" s="112"/>
      <c r="CQU92" s="112"/>
      <c r="CQV92" s="112"/>
      <c r="CQW92" s="112"/>
      <c r="CQX92" s="112"/>
      <c r="CQY92" s="112"/>
      <c r="CQZ92" s="112"/>
      <c r="CRA92" s="112"/>
      <c r="CRB92" s="112"/>
      <c r="CRC92" s="112"/>
      <c r="CRD92" s="112"/>
      <c r="CRE92" s="112"/>
      <c r="CRF92" s="112"/>
      <c r="CRG92" s="112"/>
      <c r="CRH92" s="112"/>
      <c r="CRI92" s="112"/>
      <c r="CRJ92" s="112"/>
      <c r="CRK92" s="112"/>
      <c r="CRL92" s="112"/>
      <c r="CRM92" s="112"/>
      <c r="CRN92" s="112"/>
      <c r="CRO92" s="112"/>
      <c r="CRP92" s="112"/>
      <c r="CRQ92" s="112"/>
      <c r="CRR92" s="112"/>
      <c r="CRS92" s="112"/>
      <c r="CRT92" s="112"/>
      <c r="CRU92" s="112"/>
      <c r="CRV92" s="112"/>
      <c r="CRW92" s="112"/>
      <c r="CRX92" s="112"/>
      <c r="CRY92" s="112"/>
      <c r="CRZ92" s="112"/>
      <c r="CSA92" s="112"/>
      <c r="CSB92" s="112"/>
      <c r="CSC92" s="112"/>
      <c r="CSD92" s="112"/>
      <c r="CSE92" s="112"/>
      <c r="CSF92" s="112"/>
      <c r="CSG92" s="112"/>
      <c r="CSH92" s="112"/>
      <c r="CSI92" s="112"/>
      <c r="CSJ92" s="112"/>
      <c r="CSK92" s="112"/>
      <c r="CSL92" s="112"/>
      <c r="CSM92" s="112"/>
      <c r="CSN92" s="112"/>
      <c r="CSO92" s="112"/>
      <c r="CSP92" s="112"/>
      <c r="CSQ92" s="112"/>
      <c r="CSR92" s="112"/>
      <c r="CSS92" s="112"/>
      <c r="CST92" s="112"/>
      <c r="CSU92" s="112"/>
      <c r="CSV92" s="112"/>
      <c r="CSW92" s="112"/>
      <c r="CSX92" s="112"/>
      <c r="CSY92" s="112"/>
      <c r="CSZ92" s="112"/>
      <c r="CTA92" s="112"/>
      <c r="CTB92" s="112"/>
      <c r="CTC92" s="112"/>
      <c r="CTD92" s="112"/>
      <c r="CTE92" s="112"/>
      <c r="CTF92" s="112"/>
      <c r="CTG92" s="112"/>
      <c r="CTH92" s="112"/>
      <c r="CTI92" s="112"/>
      <c r="CTJ92" s="112"/>
      <c r="CTK92" s="112"/>
      <c r="CTL92" s="112"/>
      <c r="CTM92" s="112"/>
      <c r="CTN92" s="112"/>
      <c r="CTO92" s="112"/>
      <c r="CTP92" s="112"/>
      <c r="CTQ92" s="112"/>
      <c r="CTR92" s="112"/>
      <c r="CTS92" s="112"/>
      <c r="CTT92" s="112"/>
      <c r="CTU92" s="112"/>
      <c r="CTV92" s="112"/>
      <c r="CTW92" s="112"/>
      <c r="CTX92" s="112"/>
      <c r="CTY92" s="112"/>
      <c r="CTZ92" s="112"/>
      <c r="CUA92" s="112"/>
      <c r="CUB92" s="112"/>
      <c r="CUC92" s="112"/>
      <c r="CUD92" s="112"/>
      <c r="CUE92" s="112"/>
      <c r="CUF92" s="112"/>
      <c r="CUG92" s="112"/>
      <c r="CUH92" s="112"/>
      <c r="CUI92" s="112"/>
      <c r="CUJ92" s="112"/>
      <c r="CUK92" s="112"/>
      <c r="CUL92" s="112"/>
      <c r="CUM92" s="112"/>
      <c r="CUN92" s="112"/>
      <c r="CUO92" s="112"/>
      <c r="CUP92" s="112"/>
      <c r="CUQ92" s="112"/>
      <c r="CUR92" s="112"/>
      <c r="CUS92" s="112"/>
      <c r="CUT92" s="112"/>
      <c r="CUU92" s="112"/>
      <c r="CUV92" s="112"/>
      <c r="CUW92" s="112"/>
      <c r="CUX92" s="112"/>
      <c r="CUY92" s="112"/>
      <c r="CUZ92" s="112"/>
      <c r="CVA92" s="112"/>
      <c r="CVB92" s="112"/>
      <c r="CVC92" s="112"/>
      <c r="CVD92" s="112"/>
      <c r="CVE92" s="112"/>
      <c r="CVF92" s="112"/>
      <c r="CVG92" s="112"/>
      <c r="CVH92" s="112"/>
      <c r="CVI92" s="112"/>
      <c r="CVJ92" s="112"/>
      <c r="CVK92" s="112"/>
      <c r="CVL92" s="112"/>
      <c r="CVM92" s="112"/>
      <c r="CVN92" s="112"/>
      <c r="CVO92" s="112"/>
      <c r="CVP92" s="112"/>
      <c r="CVQ92" s="112"/>
      <c r="CVR92" s="112"/>
      <c r="CVS92" s="112"/>
      <c r="CVT92" s="112"/>
      <c r="CVU92" s="112"/>
      <c r="CVV92" s="112"/>
      <c r="CVW92" s="112"/>
      <c r="CVX92" s="112"/>
      <c r="CVY92" s="112"/>
      <c r="CVZ92" s="112"/>
      <c r="CWA92" s="112"/>
      <c r="CWB92" s="112"/>
      <c r="CWC92" s="112"/>
      <c r="CWD92" s="112"/>
      <c r="CWE92" s="112"/>
      <c r="CWF92" s="112"/>
      <c r="CWG92" s="112"/>
      <c r="CWH92" s="112"/>
      <c r="CWI92" s="112"/>
      <c r="CWJ92" s="112"/>
      <c r="CWK92" s="112"/>
      <c r="CWL92" s="112"/>
      <c r="CWM92" s="112"/>
      <c r="CWN92" s="112"/>
      <c r="CWO92" s="112"/>
      <c r="CWP92" s="112"/>
      <c r="CWQ92" s="112"/>
      <c r="CWR92" s="112"/>
      <c r="CWS92" s="112"/>
      <c r="CWT92" s="112"/>
      <c r="CWU92" s="112"/>
      <c r="CWV92" s="112"/>
      <c r="CWW92" s="112"/>
      <c r="CWX92" s="112"/>
      <c r="CWY92" s="112"/>
      <c r="CWZ92" s="112"/>
      <c r="CXA92" s="112"/>
      <c r="CXB92" s="112"/>
      <c r="CXC92" s="112"/>
      <c r="CXD92" s="112"/>
      <c r="CXE92" s="112"/>
      <c r="CXF92" s="112"/>
      <c r="CXG92" s="112"/>
      <c r="CXH92" s="112"/>
      <c r="CXI92" s="112"/>
      <c r="CXJ92" s="112"/>
      <c r="CXK92" s="112"/>
      <c r="CXL92" s="112"/>
      <c r="CXM92" s="112"/>
      <c r="CXN92" s="112"/>
      <c r="CXO92" s="112"/>
      <c r="CXP92" s="112"/>
      <c r="CXQ92" s="112"/>
      <c r="CXR92" s="112"/>
      <c r="CXS92" s="112"/>
      <c r="CXT92" s="112"/>
      <c r="CXU92" s="112"/>
      <c r="CXV92" s="112"/>
      <c r="CXW92" s="112"/>
      <c r="CXX92" s="112"/>
      <c r="CXY92" s="112"/>
      <c r="CXZ92" s="112"/>
      <c r="CYA92" s="112"/>
      <c r="CYB92" s="112"/>
      <c r="CYC92" s="112"/>
      <c r="CYD92" s="112"/>
      <c r="CYE92" s="112"/>
      <c r="CYF92" s="112"/>
      <c r="CYG92" s="112"/>
      <c r="CYH92" s="112"/>
      <c r="CYI92" s="112"/>
      <c r="CYJ92" s="112"/>
      <c r="CYK92" s="112"/>
      <c r="CYL92" s="112"/>
      <c r="CYM92" s="112"/>
      <c r="CYN92" s="112"/>
      <c r="CYO92" s="112"/>
      <c r="CYP92" s="112"/>
      <c r="CYQ92" s="112"/>
      <c r="CYR92" s="112"/>
      <c r="CYS92" s="112"/>
      <c r="CYT92" s="112"/>
      <c r="CYU92" s="112"/>
      <c r="CYV92" s="112"/>
      <c r="CYW92" s="112"/>
      <c r="CYX92" s="112"/>
      <c r="CYY92" s="112"/>
      <c r="CYZ92" s="112"/>
      <c r="CZA92" s="112"/>
      <c r="CZB92" s="112"/>
      <c r="CZC92" s="112"/>
      <c r="CZD92" s="112"/>
      <c r="CZE92" s="112"/>
      <c r="CZF92" s="112"/>
      <c r="CZG92" s="112"/>
      <c r="CZH92" s="112"/>
      <c r="CZI92" s="112"/>
      <c r="CZJ92" s="112"/>
      <c r="CZK92" s="112"/>
      <c r="CZL92" s="112"/>
      <c r="CZM92" s="112"/>
      <c r="CZN92" s="112"/>
      <c r="CZO92" s="112"/>
      <c r="CZP92" s="112"/>
      <c r="CZQ92" s="112"/>
      <c r="CZR92" s="112"/>
      <c r="CZS92" s="112"/>
      <c r="CZT92" s="112"/>
      <c r="CZU92" s="112"/>
      <c r="CZV92" s="112"/>
      <c r="CZW92" s="112"/>
      <c r="CZX92" s="112"/>
      <c r="CZY92" s="112"/>
      <c r="CZZ92" s="112"/>
      <c r="DAA92" s="112"/>
      <c r="DAB92" s="112"/>
      <c r="DAC92" s="112"/>
      <c r="DAD92" s="112"/>
      <c r="DAE92" s="112"/>
      <c r="DAF92" s="112"/>
      <c r="DAG92" s="112"/>
      <c r="DAH92" s="112"/>
      <c r="DAI92" s="112"/>
      <c r="DAJ92" s="112"/>
      <c r="DAK92" s="112"/>
      <c r="DAL92" s="112"/>
      <c r="DAM92" s="112"/>
      <c r="DAN92" s="112"/>
      <c r="DAO92" s="112"/>
      <c r="DAP92" s="112"/>
      <c r="DAQ92" s="112"/>
      <c r="DAR92" s="112"/>
      <c r="DAS92" s="112"/>
      <c r="DAT92" s="112"/>
      <c r="DAU92" s="112"/>
      <c r="DAV92" s="112"/>
      <c r="DAW92" s="112"/>
      <c r="DAX92" s="112"/>
      <c r="DAY92" s="112"/>
      <c r="DAZ92" s="112"/>
      <c r="DBA92" s="112"/>
      <c r="DBB92" s="112"/>
      <c r="DBC92" s="112"/>
      <c r="DBD92" s="112"/>
      <c r="DBE92" s="112"/>
      <c r="DBF92" s="112"/>
      <c r="DBG92" s="112"/>
      <c r="DBH92" s="112"/>
      <c r="DBI92" s="112"/>
      <c r="DBJ92" s="112"/>
      <c r="DBK92" s="112"/>
      <c r="DBL92" s="112"/>
      <c r="DBM92" s="112"/>
      <c r="DBN92" s="112"/>
      <c r="DBO92" s="112"/>
      <c r="DBP92" s="112"/>
      <c r="DBQ92" s="112"/>
      <c r="DBR92" s="112"/>
      <c r="DBS92" s="112"/>
      <c r="DBT92" s="112"/>
      <c r="DBU92" s="112"/>
      <c r="DBV92" s="112"/>
      <c r="DBW92" s="112"/>
      <c r="DBX92" s="112"/>
      <c r="DBY92" s="112"/>
      <c r="DBZ92" s="112"/>
      <c r="DCA92" s="112"/>
      <c r="DCB92" s="112"/>
      <c r="DCC92" s="112"/>
      <c r="DCD92" s="112"/>
      <c r="DCE92" s="112"/>
      <c r="DCF92" s="112"/>
      <c r="DCG92" s="112"/>
      <c r="DCH92" s="112"/>
      <c r="DCI92" s="112"/>
      <c r="DCJ92" s="112"/>
      <c r="DCK92" s="112"/>
      <c r="DCL92" s="112"/>
      <c r="DCM92" s="112"/>
      <c r="DCN92" s="112"/>
      <c r="DCO92" s="112"/>
      <c r="DCP92" s="112"/>
      <c r="DCQ92" s="112"/>
      <c r="DCR92" s="112"/>
      <c r="DCS92" s="112"/>
      <c r="DCT92" s="112"/>
      <c r="DCU92" s="112"/>
      <c r="DCV92" s="112"/>
      <c r="DCW92" s="112"/>
      <c r="DCX92" s="112"/>
      <c r="DCY92" s="112"/>
      <c r="DCZ92" s="112"/>
      <c r="DDA92" s="112"/>
      <c r="DDB92" s="112"/>
      <c r="DDC92" s="112"/>
      <c r="DDD92" s="112"/>
      <c r="DDE92" s="112"/>
      <c r="DDF92" s="112"/>
      <c r="DDG92" s="112"/>
      <c r="DDH92" s="112"/>
      <c r="DDI92" s="112"/>
      <c r="DDJ92" s="112"/>
      <c r="DDK92" s="112"/>
      <c r="DDL92" s="112"/>
      <c r="DDM92" s="112"/>
      <c r="DDN92" s="112"/>
      <c r="DDO92" s="112"/>
      <c r="DDP92" s="112"/>
      <c r="DDQ92" s="112"/>
      <c r="DDR92" s="112"/>
      <c r="DDS92" s="112"/>
      <c r="DDT92" s="112"/>
      <c r="DDU92" s="112"/>
      <c r="DDV92" s="112"/>
      <c r="DDW92" s="112"/>
      <c r="DDX92" s="112"/>
      <c r="DDY92" s="112"/>
      <c r="DDZ92" s="112"/>
      <c r="DEA92" s="112"/>
      <c r="DEB92" s="112"/>
      <c r="DEC92" s="112"/>
      <c r="DED92" s="112"/>
      <c r="DEE92" s="112"/>
      <c r="DEF92" s="112"/>
      <c r="DEG92" s="112"/>
      <c r="DEH92" s="112"/>
      <c r="DEI92" s="112"/>
      <c r="DEJ92" s="112"/>
      <c r="DEK92" s="112"/>
      <c r="DEL92" s="112"/>
      <c r="DEM92" s="112"/>
      <c r="DEN92" s="112"/>
      <c r="DEO92" s="112"/>
      <c r="DEP92" s="112"/>
      <c r="DEQ92" s="112"/>
      <c r="DER92" s="112"/>
      <c r="DES92" s="112"/>
      <c r="DET92" s="112"/>
      <c r="DEU92" s="112"/>
      <c r="DEV92" s="112"/>
      <c r="DEW92" s="112"/>
      <c r="DEX92" s="112"/>
      <c r="DEY92" s="112"/>
      <c r="DEZ92" s="112"/>
      <c r="DFA92" s="112"/>
      <c r="DFB92" s="112"/>
      <c r="DFC92" s="112"/>
      <c r="DFD92" s="112"/>
      <c r="DFE92" s="112"/>
      <c r="DFF92" s="112"/>
      <c r="DFG92" s="112"/>
      <c r="DFH92" s="112"/>
      <c r="DFI92" s="112"/>
      <c r="DFJ92" s="112"/>
      <c r="DFK92" s="112"/>
      <c r="DFL92" s="112"/>
      <c r="DFM92" s="112"/>
      <c r="DFN92" s="112"/>
      <c r="DFO92" s="112"/>
      <c r="DFP92" s="112"/>
      <c r="DFQ92" s="112"/>
      <c r="DFR92" s="112"/>
      <c r="DFS92" s="112"/>
      <c r="DFT92" s="112"/>
      <c r="DFU92" s="112"/>
      <c r="DFV92" s="112"/>
      <c r="DFW92" s="112"/>
      <c r="DFX92" s="112"/>
      <c r="DFY92" s="112"/>
      <c r="DFZ92" s="112"/>
      <c r="DGA92" s="112"/>
      <c r="DGB92" s="112"/>
      <c r="DGC92" s="112"/>
      <c r="DGD92" s="112"/>
      <c r="DGE92" s="112"/>
      <c r="DGF92" s="112"/>
      <c r="DGG92" s="112"/>
      <c r="DGH92" s="112"/>
      <c r="DGI92" s="112"/>
      <c r="DGJ92" s="112"/>
      <c r="DGK92" s="112"/>
      <c r="DGL92" s="112"/>
      <c r="DGM92" s="112"/>
      <c r="DGN92" s="112"/>
      <c r="DGO92" s="112"/>
      <c r="DGP92" s="112"/>
      <c r="DGQ92" s="112"/>
      <c r="DGR92" s="112"/>
      <c r="DGS92" s="112"/>
      <c r="DGT92" s="112"/>
      <c r="DGU92" s="112"/>
      <c r="DGV92" s="112"/>
      <c r="DGW92" s="112"/>
      <c r="DGX92" s="112"/>
      <c r="DGY92" s="112"/>
      <c r="DGZ92" s="112"/>
      <c r="DHA92" s="112"/>
      <c r="DHB92" s="112"/>
      <c r="DHC92" s="112"/>
      <c r="DHD92" s="112"/>
      <c r="DHE92" s="112"/>
      <c r="DHF92" s="112"/>
      <c r="DHG92" s="112"/>
      <c r="DHH92" s="112"/>
      <c r="DHI92" s="112"/>
      <c r="DHJ92" s="112"/>
      <c r="DHK92" s="112"/>
      <c r="DHL92" s="112"/>
      <c r="DHM92" s="112"/>
      <c r="DHN92" s="112"/>
      <c r="DHO92" s="112"/>
      <c r="DHP92" s="112"/>
      <c r="DHQ92" s="112"/>
      <c r="DHR92" s="112"/>
      <c r="DHS92" s="112"/>
      <c r="DHT92" s="112"/>
      <c r="DHU92" s="112"/>
      <c r="DHV92" s="112"/>
      <c r="DHW92" s="112"/>
      <c r="DHX92" s="112"/>
      <c r="DHY92" s="112"/>
      <c r="DHZ92" s="112"/>
      <c r="DIA92" s="112"/>
      <c r="DIB92" s="112"/>
      <c r="DIC92" s="112"/>
      <c r="DID92" s="112"/>
      <c r="DIE92" s="112"/>
      <c r="DIF92" s="112"/>
      <c r="DIG92" s="112"/>
      <c r="DIH92" s="112"/>
      <c r="DII92" s="112"/>
      <c r="DIJ92" s="112"/>
      <c r="DIK92" s="112"/>
      <c r="DIL92" s="112"/>
      <c r="DIM92" s="112"/>
      <c r="DIN92" s="112"/>
      <c r="DIO92" s="112"/>
      <c r="DIP92" s="112"/>
      <c r="DIQ92" s="112"/>
      <c r="DIR92" s="112"/>
      <c r="DIS92" s="112"/>
      <c r="DIT92" s="112"/>
      <c r="DIU92" s="112"/>
      <c r="DIV92" s="112"/>
      <c r="DIW92" s="112"/>
      <c r="DIX92" s="112"/>
      <c r="DIY92" s="112"/>
      <c r="DIZ92" s="112"/>
      <c r="DJA92" s="112"/>
      <c r="DJB92" s="112"/>
      <c r="DJC92" s="112"/>
      <c r="DJD92" s="112"/>
      <c r="DJE92" s="112"/>
      <c r="DJF92" s="112"/>
      <c r="DJG92" s="112"/>
      <c r="DJH92" s="112"/>
      <c r="DJI92" s="112"/>
      <c r="DJJ92" s="112"/>
      <c r="DJK92" s="112"/>
      <c r="DJL92" s="112"/>
      <c r="DJM92" s="112"/>
      <c r="DJN92" s="112"/>
      <c r="DJO92" s="112"/>
      <c r="DJP92" s="112"/>
      <c r="DJQ92" s="112"/>
      <c r="DJR92" s="112"/>
      <c r="DJS92" s="112"/>
      <c r="DJT92" s="112"/>
      <c r="DJU92" s="112"/>
      <c r="DJV92" s="112"/>
      <c r="DJW92" s="112"/>
      <c r="DJX92" s="112"/>
      <c r="DJY92" s="112"/>
      <c r="DJZ92" s="112"/>
      <c r="DKA92" s="112"/>
      <c r="DKB92" s="112"/>
      <c r="DKC92" s="112"/>
      <c r="DKD92" s="112"/>
      <c r="DKE92" s="112"/>
      <c r="DKF92" s="112"/>
      <c r="DKG92" s="112"/>
      <c r="DKH92" s="112"/>
      <c r="DKI92" s="112"/>
      <c r="DKJ92" s="112"/>
      <c r="DKK92" s="112"/>
      <c r="DKL92" s="112"/>
      <c r="DKM92" s="112"/>
      <c r="DKN92" s="112"/>
      <c r="DKO92" s="112"/>
      <c r="DKP92" s="112"/>
      <c r="DKQ92" s="112"/>
      <c r="DKR92" s="112"/>
      <c r="DKS92" s="112"/>
      <c r="DKT92" s="112"/>
      <c r="DKU92" s="112"/>
      <c r="DKV92" s="112"/>
      <c r="DKW92" s="112"/>
      <c r="DKX92" s="112"/>
      <c r="DKY92" s="112"/>
      <c r="DKZ92" s="112"/>
      <c r="DLA92" s="112"/>
      <c r="DLB92" s="112"/>
      <c r="DLC92" s="112"/>
      <c r="DLD92" s="112"/>
      <c r="DLE92" s="112"/>
      <c r="DLF92" s="112"/>
      <c r="DLG92" s="112"/>
      <c r="DLH92" s="112"/>
      <c r="DLI92" s="112"/>
      <c r="DLJ92" s="112"/>
      <c r="DLK92" s="112"/>
      <c r="DLL92" s="112"/>
      <c r="DLM92" s="112"/>
      <c r="DLN92" s="112"/>
      <c r="DLO92" s="112"/>
      <c r="DLP92" s="112"/>
      <c r="DLQ92" s="112"/>
      <c r="DLR92" s="112"/>
      <c r="DLS92" s="112"/>
      <c r="DLT92" s="112"/>
      <c r="DLU92" s="112"/>
      <c r="DLV92" s="112"/>
      <c r="DLW92" s="112"/>
      <c r="DLX92" s="112"/>
      <c r="DLY92" s="112"/>
      <c r="DLZ92" s="112"/>
      <c r="DMA92" s="112"/>
      <c r="DMB92" s="112"/>
      <c r="DMC92" s="112"/>
      <c r="DMD92" s="112"/>
      <c r="DME92" s="112"/>
      <c r="DMF92" s="112"/>
      <c r="DMG92" s="112"/>
      <c r="DMH92" s="112"/>
      <c r="DMI92" s="112"/>
      <c r="DMJ92" s="112"/>
      <c r="DMK92" s="112"/>
      <c r="DML92" s="112"/>
      <c r="DMM92" s="112"/>
      <c r="DMN92" s="112"/>
      <c r="DMO92" s="112"/>
      <c r="DMP92" s="112"/>
      <c r="DMQ92" s="112"/>
      <c r="DMR92" s="112"/>
      <c r="DMS92" s="112"/>
      <c r="DMT92" s="112"/>
      <c r="DMU92" s="112"/>
      <c r="DMV92" s="112"/>
      <c r="DMW92" s="112"/>
      <c r="DMX92" s="112"/>
      <c r="DMY92" s="112"/>
      <c r="DMZ92" s="112"/>
      <c r="DNA92" s="112"/>
      <c r="DNB92" s="112"/>
      <c r="DNC92" s="112"/>
      <c r="DND92" s="112"/>
      <c r="DNE92" s="112"/>
      <c r="DNF92" s="112"/>
      <c r="DNG92" s="112"/>
      <c r="DNH92" s="112"/>
      <c r="DNI92" s="112"/>
      <c r="DNJ92" s="112"/>
      <c r="DNK92" s="112"/>
      <c r="DNL92" s="112"/>
      <c r="DNM92" s="112"/>
      <c r="DNN92" s="112"/>
      <c r="DNO92" s="112"/>
      <c r="DNP92" s="112"/>
      <c r="DNQ92" s="112"/>
      <c r="DNR92" s="112"/>
      <c r="DNS92" s="112"/>
      <c r="DNT92" s="112"/>
      <c r="DNU92" s="112"/>
      <c r="DNV92" s="112"/>
      <c r="DNW92" s="112"/>
      <c r="DNX92" s="112"/>
      <c r="DNY92" s="112"/>
      <c r="DNZ92" s="112"/>
      <c r="DOA92" s="112"/>
      <c r="DOB92" s="112"/>
      <c r="DOC92" s="112"/>
      <c r="DOD92" s="112"/>
      <c r="DOE92" s="112"/>
      <c r="DOF92" s="112"/>
      <c r="DOG92" s="112"/>
      <c r="DOH92" s="112"/>
      <c r="DOI92" s="112"/>
      <c r="DOJ92" s="112"/>
      <c r="DOK92" s="112"/>
      <c r="DOL92" s="112"/>
      <c r="DOM92" s="112"/>
      <c r="DON92" s="112"/>
      <c r="DOO92" s="112"/>
      <c r="DOP92" s="112"/>
      <c r="DOQ92" s="112"/>
      <c r="DOR92" s="112"/>
      <c r="DOS92" s="112"/>
      <c r="DOT92" s="112"/>
      <c r="DOU92" s="112"/>
      <c r="DOV92" s="112"/>
      <c r="DOW92" s="112"/>
      <c r="DOX92" s="112"/>
      <c r="DOY92" s="112"/>
      <c r="DOZ92" s="112"/>
      <c r="DPA92" s="112"/>
      <c r="DPB92" s="112"/>
      <c r="DPC92" s="112"/>
      <c r="DPD92" s="112"/>
      <c r="DPE92" s="112"/>
      <c r="DPF92" s="112"/>
      <c r="DPG92" s="112"/>
      <c r="DPH92" s="112"/>
      <c r="DPI92" s="112"/>
      <c r="DPJ92" s="112"/>
      <c r="DPK92" s="112"/>
      <c r="DPL92" s="112"/>
      <c r="DPM92" s="112"/>
      <c r="DPN92" s="112"/>
      <c r="DPO92" s="112"/>
      <c r="DPP92" s="112"/>
      <c r="DPQ92" s="112"/>
      <c r="DPR92" s="112"/>
      <c r="DPS92" s="112"/>
      <c r="DPT92" s="112"/>
      <c r="DPU92" s="112"/>
      <c r="DPV92" s="112"/>
      <c r="DPW92" s="112"/>
      <c r="DPX92" s="112"/>
      <c r="DPY92" s="112"/>
      <c r="DPZ92" s="112"/>
      <c r="DQA92" s="112"/>
      <c r="DQB92" s="112"/>
      <c r="DQC92" s="112"/>
      <c r="DQD92" s="112"/>
      <c r="DQE92" s="112"/>
      <c r="DQF92" s="112"/>
      <c r="DQG92" s="112"/>
      <c r="DQH92" s="112"/>
      <c r="DQI92" s="112"/>
      <c r="DQJ92" s="112"/>
      <c r="DQK92" s="112"/>
      <c r="DQL92" s="112"/>
      <c r="DQM92" s="112"/>
      <c r="DQN92" s="112"/>
      <c r="DQO92" s="112"/>
      <c r="DQP92" s="112"/>
      <c r="DQQ92" s="112"/>
      <c r="DQR92" s="112"/>
      <c r="DQS92" s="112"/>
      <c r="DQT92" s="112"/>
      <c r="DQU92" s="112"/>
      <c r="DQV92" s="112"/>
      <c r="DQW92" s="112"/>
      <c r="DQX92" s="112"/>
      <c r="DQY92" s="112"/>
      <c r="DQZ92" s="112"/>
      <c r="DRA92" s="112"/>
      <c r="DRB92" s="112"/>
      <c r="DRC92" s="112"/>
      <c r="DRD92" s="112"/>
      <c r="DRE92" s="112"/>
      <c r="DRF92" s="112"/>
      <c r="DRG92" s="112"/>
      <c r="DRH92" s="112"/>
      <c r="DRI92" s="112"/>
      <c r="DRJ92" s="112"/>
      <c r="DRK92" s="112"/>
      <c r="DRL92" s="112"/>
      <c r="DRM92" s="112"/>
      <c r="DRN92" s="112"/>
      <c r="DRO92" s="112"/>
      <c r="DRP92" s="112"/>
      <c r="DRQ92" s="112"/>
      <c r="DRR92" s="112"/>
      <c r="DRS92" s="112"/>
      <c r="DRT92" s="112"/>
      <c r="DRU92" s="112"/>
      <c r="DRV92" s="112"/>
      <c r="DRW92" s="112"/>
      <c r="DRX92" s="112"/>
      <c r="DRY92" s="112"/>
      <c r="DRZ92" s="112"/>
      <c r="DSA92" s="112"/>
      <c r="DSB92" s="112"/>
      <c r="DSC92" s="112"/>
      <c r="DSD92" s="112"/>
      <c r="DSE92" s="112"/>
      <c r="DSF92" s="112"/>
      <c r="DSG92" s="112"/>
      <c r="DSH92" s="112"/>
      <c r="DSI92" s="112"/>
      <c r="DSJ92" s="112"/>
      <c r="DSK92" s="112"/>
      <c r="DSL92" s="112"/>
      <c r="DSM92" s="112"/>
      <c r="DSN92" s="112"/>
      <c r="DSO92" s="112"/>
      <c r="DSP92" s="112"/>
      <c r="DSQ92" s="112"/>
      <c r="DSR92" s="112"/>
      <c r="DSS92" s="112"/>
      <c r="DST92" s="112"/>
      <c r="DSU92" s="112"/>
      <c r="DSV92" s="112"/>
      <c r="DSW92" s="112"/>
      <c r="DSX92" s="112"/>
      <c r="DSY92" s="112"/>
      <c r="DSZ92" s="112"/>
      <c r="DTA92" s="112"/>
      <c r="DTB92" s="112"/>
      <c r="DTC92" s="112"/>
      <c r="DTD92" s="112"/>
      <c r="DTE92" s="112"/>
      <c r="DTF92" s="112"/>
      <c r="DTG92" s="112"/>
      <c r="DTH92" s="112"/>
      <c r="DTI92" s="112"/>
      <c r="DTJ92" s="112"/>
      <c r="DTK92" s="112"/>
      <c r="DTL92" s="112"/>
      <c r="DTM92" s="112"/>
      <c r="DTN92" s="112"/>
      <c r="DTO92" s="112"/>
      <c r="DTP92" s="112"/>
      <c r="DTQ92" s="112"/>
      <c r="DTR92" s="112"/>
      <c r="DTS92" s="112"/>
      <c r="DTT92" s="112"/>
      <c r="DTU92" s="112"/>
      <c r="DTV92" s="112"/>
      <c r="DTW92" s="112"/>
      <c r="DTX92" s="112"/>
      <c r="DTY92" s="112"/>
      <c r="DTZ92" s="112"/>
      <c r="DUA92" s="112"/>
      <c r="DUB92" s="112"/>
      <c r="DUC92" s="112"/>
      <c r="DUD92" s="112"/>
      <c r="DUE92" s="112"/>
      <c r="DUF92" s="112"/>
      <c r="DUG92" s="112"/>
      <c r="DUH92" s="112"/>
      <c r="DUI92" s="112"/>
      <c r="DUJ92" s="112"/>
      <c r="DUK92" s="112"/>
      <c r="DUL92" s="112"/>
      <c r="DUM92" s="112"/>
      <c r="DUN92" s="112"/>
      <c r="DUO92" s="112"/>
      <c r="DUP92" s="112"/>
      <c r="DUQ92" s="112"/>
      <c r="DUR92" s="112"/>
      <c r="DUS92" s="112"/>
      <c r="DUT92" s="112"/>
      <c r="DUU92" s="112"/>
      <c r="DUV92" s="112"/>
      <c r="DUW92" s="112"/>
      <c r="DUX92" s="112"/>
      <c r="DUY92" s="112"/>
      <c r="DUZ92" s="112"/>
      <c r="DVA92" s="112"/>
      <c r="DVB92" s="112"/>
      <c r="DVC92" s="112"/>
      <c r="DVD92" s="112"/>
      <c r="DVE92" s="112"/>
      <c r="DVF92" s="112"/>
      <c r="DVG92" s="112"/>
      <c r="DVH92" s="112"/>
      <c r="DVI92" s="112"/>
      <c r="DVJ92" s="112"/>
      <c r="DVK92" s="112"/>
      <c r="DVL92" s="112"/>
      <c r="DVM92" s="112"/>
      <c r="DVN92" s="112"/>
      <c r="DVO92" s="112"/>
      <c r="DVP92" s="112"/>
      <c r="DVQ92" s="112"/>
      <c r="DVR92" s="112"/>
      <c r="DVS92" s="112"/>
      <c r="DVT92" s="112"/>
      <c r="DVU92" s="112"/>
      <c r="DVV92" s="112"/>
      <c r="DVW92" s="112"/>
      <c r="DVX92" s="112"/>
      <c r="DVY92" s="112"/>
      <c r="DVZ92" s="112"/>
      <c r="DWA92" s="112"/>
      <c r="DWB92" s="112"/>
      <c r="DWC92" s="112"/>
      <c r="DWD92" s="112"/>
      <c r="DWE92" s="112"/>
      <c r="DWF92" s="112"/>
      <c r="DWG92" s="112"/>
      <c r="DWH92" s="112"/>
      <c r="DWI92" s="112"/>
      <c r="DWJ92" s="112"/>
      <c r="DWK92" s="112"/>
      <c r="DWL92" s="112"/>
      <c r="DWM92" s="112"/>
      <c r="DWN92" s="112"/>
      <c r="DWO92" s="112"/>
      <c r="DWP92" s="112"/>
      <c r="DWQ92" s="112"/>
      <c r="DWR92" s="112"/>
      <c r="DWS92" s="112"/>
      <c r="DWT92" s="112"/>
      <c r="DWU92" s="112"/>
      <c r="DWV92" s="112"/>
      <c r="DWW92" s="112"/>
      <c r="DWX92" s="112"/>
      <c r="DWY92" s="112"/>
      <c r="DWZ92" s="112"/>
      <c r="DXA92" s="112"/>
      <c r="DXB92" s="112"/>
      <c r="DXC92" s="112"/>
      <c r="DXD92" s="112"/>
      <c r="DXE92" s="112"/>
      <c r="DXF92" s="112"/>
      <c r="DXG92" s="112"/>
      <c r="DXH92" s="112"/>
      <c r="DXI92" s="112"/>
      <c r="DXJ92" s="112"/>
      <c r="DXK92" s="112"/>
      <c r="DXL92" s="112"/>
      <c r="DXM92" s="112"/>
      <c r="DXN92" s="112"/>
      <c r="DXO92" s="112"/>
      <c r="DXP92" s="112"/>
      <c r="DXQ92" s="112"/>
      <c r="DXR92" s="112"/>
      <c r="DXS92" s="112"/>
      <c r="DXT92" s="112"/>
      <c r="DXU92" s="112"/>
      <c r="DXV92" s="112"/>
      <c r="DXW92" s="112"/>
      <c r="DXX92" s="112"/>
      <c r="DXY92" s="112"/>
      <c r="DXZ92" s="112"/>
      <c r="DYA92" s="112"/>
      <c r="DYB92" s="112"/>
      <c r="DYC92" s="112"/>
      <c r="DYD92" s="112"/>
      <c r="DYE92" s="112"/>
      <c r="DYF92" s="112"/>
      <c r="DYG92" s="112"/>
      <c r="DYH92" s="112"/>
      <c r="DYI92" s="112"/>
      <c r="DYJ92" s="112"/>
      <c r="DYK92" s="112"/>
      <c r="DYL92" s="112"/>
      <c r="DYM92" s="112"/>
      <c r="DYN92" s="112"/>
      <c r="DYO92" s="112"/>
      <c r="DYP92" s="112"/>
      <c r="DYQ92" s="112"/>
      <c r="DYR92" s="112"/>
      <c r="DYS92" s="112"/>
      <c r="DYT92" s="112"/>
      <c r="DYU92" s="112"/>
      <c r="DYV92" s="112"/>
      <c r="DYW92" s="112"/>
      <c r="DYX92" s="112"/>
      <c r="DYY92" s="112"/>
      <c r="DYZ92" s="112"/>
      <c r="DZA92" s="112"/>
      <c r="DZB92" s="112"/>
      <c r="DZC92" s="112"/>
      <c r="DZD92" s="112"/>
      <c r="DZE92" s="112"/>
      <c r="DZF92" s="112"/>
      <c r="DZG92" s="112"/>
      <c r="DZH92" s="112"/>
      <c r="DZI92" s="112"/>
      <c r="DZJ92" s="112"/>
      <c r="DZK92" s="112"/>
      <c r="DZL92" s="112"/>
      <c r="DZM92" s="112"/>
      <c r="DZN92" s="112"/>
      <c r="DZO92" s="112"/>
      <c r="DZP92" s="112"/>
      <c r="DZQ92" s="112"/>
      <c r="DZR92" s="112"/>
      <c r="DZS92" s="112"/>
      <c r="DZT92" s="112"/>
      <c r="DZU92" s="112"/>
      <c r="DZV92" s="112"/>
      <c r="DZW92" s="112"/>
      <c r="DZX92" s="112"/>
      <c r="DZY92" s="112"/>
      <c r="DZZ92" s="112"/>
      <c r="EAA92" s="112"/>
      <c r="EAB92" s="112"/>
      <c r="EAC92" s="112"/>
      <c r="EAD92" s="112"/>
      <c r="EAE92" s="112"/>
      <c r="EAF92" s="112"/>
      <c r="EAG92" s="112"/>
      <c r="EAH92" s="112"/>
      <c r="EAI92" s="112"/>
      <c r="EAJ92" s="112"/>
      <c r="EAK92" s="112"/>
      <c r="EAL92" s="112"/>
      <c r="EAM92" s="112"/>
      <c r="EAN92" s="112"/>
      <c r="EAO92" s="112"/>
      <c r="EAP92" s="112"/>
      <c r="EAQ92" s="112"/>
      <c r="EAR92" s="112"/>
      <c r="EAS92" s="112"/>
      <c r="EAT92" s="112"/>
      <c r="EAU92" s="112"/>
      <c r="EAV92" s="112"/>
      <c r="EAW92" s="112"/>
      <c r="EAX92" s="112"/>
      <c r="EAY92" s="112"/>
      <c r="EAZ92" s="112"/>
      <c r="EBA92" s="112"/>
      <c r="EBB92" s="112"/>
      <c r="EBC92" s="112"/>
      <c r="EBD92" s="112"/>
      <c r="EBE92" s="112"/>
      <c r="EBF92" s="112"/>
      <c r="EBG92" s="112"/>
      <c r="EBH92" s="112"/>
      <c r="EBI92" s="112"/>
      <c r="EBJ92" s="112"/>
      <c r="EBK92" s="112"/>
      <c r="EBL92" s="112"/>
      <c r="EBM92" s="112"/>
      <c r="EBN92" s="112"/>
      <c r="EBO92" s="112"/>
      <c r="EBP92" s="112"/>
      <c r="EBQ92" s="112"/>
      <c r="EBR92" s="112"/>
      <c r="EBS92" s="112"/>
      <c r="EBT92" s="112"/>
      <c r="EBU92" s="112"/>
      <c r="EBV92" s="112"/>
      <c r="EBW92" s="112"/>
      <c r="EBX92" s="112"/>
      <c r="EBY92" s="112"/>
      <c r="EBZ92" s="112"/>
      <c r="ECA92" s="112"/>
      <c r="ECB92" s="112"/>
      <c r="ECC92" s="112"/>
      <c r="ECD92" s="112"/>
      <c r="ECE92" s="112"/>
      <c r="ECF92" s="112"/>
      <c r="ECG92" s="112"/>
      <c r="ECH92" s="112"/>
      <c r="ECI92" s="112"/>
      <c r="ECJ92" s="112"/>
      <c r="ECK92" s="112"/>
      <c r="ECL92" s="112"/>
      <c r="ECM92" s="112"/>
      <c r="ECN92" s="112"/>
      <c r="ECO92" s="112"/>
      <c r="ECP92" s="112"/>
      <c r="ECQ92" s="112"/>
      <c r="ECR92" s="112"/>
      <c r="ECS92" s="112"/>
      <c r="ECT92" s="112"/>
      <c r="ECU92" s="112"/>
      <c r="ECV92" s="112"/>
      <c r="ECW92" s="112"/>
      <c r="ECX92" s="112"/>
      <c r="ECY92" s="112"/>
      <c r="ECZ92" s="112"/>
      <c r="EDA92" s="112"/>
      <c r="EDB92" s="112"/>
      <c r="EDC92" s="112"/>
      <c r="EDD92" s="112"/>
      <c r="EDE92" s="112"/>
      <c r="EDF92" s="112"/>
      <c r="EDG92" s="112"/>
      <c r="EDH92" s="112"/>
      <c r="EDI92" s="112"/>
      <c r="EDJ92" s="112"/>
      <c r="EDK92" s="112"/>
      <c r="EDL92" s="112"/>
      <c r="EDM92" s="112"/>
      <c r="EDN92" s="112"/>
      <c r="EDO92" s="112"/>
      <c r="EDP92" s="112"/>
      <c r="EDQ92" s="112"/>
      <c r="EDR92" s="112"/>
      <c r="EDS92" s="112"/>
      <c r="EDT92" s="112"/>
      <c r="EDU92" s="112"/>
      <c r="EDV92" s="112"/>
      <c r="EDW92" s="112"/>
      <c r="EDX92" s="112"/>
      <c r="EDY92" s="112"/>
      <c r="EDZ92" s="112"/>
      <c r="EEA92" s="112"/>
      <c r="EEB92" s="112"/>
      <c r="EEC92" s="112"/>
      <c r="EED92" s="112"/>
      <c r="EEE92" s="112"/>
      <c r="EEF92" s="112"/>
      <c r="EEG92" s="112"/>
      <c r="EEH92" s="112"/>
      <c r="EEI92" s="112"/>
      <c r="EEJ92" s="112"/>
      <c r="EEK92" s="112"/>
      <c r="EEL92" s="112"/>
      <c r="EEM92" s="112"/>
      <c r="EEN92" s="112"/>
      <c r="EEO92" s="112"/>
      <c r="EEP92" s="112"/>
      <c r="EEQ92" s="112"/>
      <c r="EER92" s="112"/>
      <c r="EES92" s="112"/>
      <c r="EET92" s="112"/>
      <c r="EEU92" s="112"/>
      <c r="EEV92" s="112"/>
      <c r="EEW92" s="112"/>
      <c r="EEX92" s="112"/>
      <c r="EEY92" s="112"/>
      <c r="EEZ92" s="112"/>
      <c r="EFA92" s="112"/>
      <c r="EFB92" s="112"/>
      <c r="EFC92" s="112"/>
      <c r="EFD92" s="112"/>
      <c r="EFE92" s="112"/>
      <c r="EFF92" s="112"/>
      <c r="EFG92" s="112"/>
      <c r="EFH92" s="112"/>
      <c r="EFI92" s="112"/>
      <c r="EFJ92" s="112"/>
      <c r="EFK92" s="112"/>
      <c r="EFL92" s="112"/>
      <c r="EFM92" s="112"/>
      <c r="EFN92" s="112"/>
      <c r="EFO92" s="112"/>
      <c r="EFP92" s="112"/>
      <c r="EFQ92" s="112"/>
      <c r="EFR92" s="112"/>
      <c r="EFS92" s="112"/>
      <c r="EFT92" s="112"/>
      <c r="EFU92" s="112"/>
      <c r="EFV92" s="112"/>
      <c r="EFW92" s="112"/>
      <c r="EFX92" s="112"/>
      <c r="EFY92" s="112"/>
      <c r="EFZ92" s="112"/>
      <c r="EGA92" s="112"/>
      <c r="EGB92" s="112"/>
      <c r="EGC92" s="112"/>
      <c r="EGD92" s="112"/>
      <c r="EGE92" s="112"/>
      <c r="EGF92" s="112"/>
      <c r="EGG92" s="112"/>
      <c r="EGH92" s="112"/>
      <c r="EGI92" s="112"/>
      <c r="EGJ92" s="112"/>
      <c r="EGK92" s="112"/>
      <c r="EGL92" s="112"/>
      <c r="EGM92" s="112"/>
      <c r="EGN92" s="112"/>
      <c r="EGO92" s="112"/>
      <c r="EGP92" s="112"/>
      <c r="EGQ92" s="112"/>
      <c r="EGR92" s="112"/>
      <c r="EGS92" s="112"/>
      <c r="EGT92" s="112"/>
      <c r="EGU92" s="112"/>
      <c r="EGV92" s="112"/>
      <c r="EGW92" s="112"/>
      <c r="EGX92" s="112"/>
      <c r="EGY92" s="112"/>
      <c r="EGZ92" s="112"/>
      <c r="EHA92" s="112"/>
      <c r="EHB92" s="112"/>
      <c r="EHC92" s="112"/>
      <c r="EHD92" s="112"/>
      <c r="EHE92" s="112"/>
      <c r="EHF92" s="112"/>
      <c r="EHG92" s="112"/>
      <c r="EHH92" s="112"/>
      <c r="EHI92" s="112"/>
      <c r="EHJ92" s="112"/>
      <c r="EHK92" s="112"/>
      <c r="EHL92" s="112"/>
      <c r="EHM92" s="112"/>
      <c r="EHN92" s="112"/>
      <c r="EHO92" s="112"/>
      <c r="EHP92" s="112"/>
      <c r="EHQ92" s="112"/>
      <c r="EHR92" s="112"/>
      <c r="EHS92" s="112"/>
      <c r="EHT92" s="112"/>
      <c r="EHU92" s="112"/>
      <c r="EHV92" s="112"/>
      <c r="EHW92" s="112"/>
      <c r="EHX92" s="112"/>
      <c r="EHY92" s="112"/>
      <c r="EHZ92" s="112"/>
      <c r="EIA92" s="112"/>
      <c r="EIB92" s="112"/>
      <c r="EIC92" s="112"/>
      <c r="EID92" s="112"/>
      <c r="EIE92" s="112"/>
      <c r="EIF92" s="112"/>
      <c r="EIG92" s="112"/>
      <c r="EIH92" s="112"/>
      <c r="EII92" s="112"/>
      <c r="EIJ92" s="112"/>
      <c r="EIK92" s="112"/>
      <c r="EIL92" s="112"/>
      <c r="EIM92" s="112"/>
      <c r="EIN92" s="112"/>
      <c r="EIO92" s="112"/>
      <c r="EIP92" s="112"/>
      <c r="EIQ92" s="112"/>
      <c r="EIR92" s="112"/>
      <c r="EIS92" s="112"/>
      <c r="EIT92" s="112"/>
      <c r="EIU92" s="112"/>
      <c r="EIV92" s="112"/>
      <c r="EIW92" s="112"/>
      <c r="EIX92" s="112"/>
      <c r="EIY92" s="112"/>
      <c r="EIZ92" s="112"/>
      <c r="EJA92" s="112"/>
      <c r="EJB92" s="112"/>
      <c r="EJC92" s="112"/>
      <c r="EJD92" s="112"/>
      <c r="EJE92" s="112"/>
      <c r="EJF92" s="112"/>
      <c r="EJG92" s="112"/>
      <c r="EJH92" s="112"/>
      <c r="EJI92" s="112"/>
      <c r="EJJ92" s="112"/>
      <c r="EJK92" s="112"/>
      <c r="EJL92" s="112"/>
      <c r="EJM92" s="112"/>
      <c r="EJN92" s="112"/>
      <c r="EJO92" s="112"/>
      <c r="EJP92" s="112"/>
      <c r="EJQ92" s="112"/>
      <c r="EJR92" s="112"/>
      <c r="EJS92" s="112"/>
      <c r="EJT92" s="112"/>
      <c r="EJU92" s="112"/>
      <c r="EJV92" s="112"/>
      <c r="EJW92" s="112"/>
      <c r="EJX92" s="112"/>
      <c r="EJY92" s="112"/>
      <c r="EJZ92" s="112"/>
      <c r="EKA92" s="112"/>
      <c r="EKB92" s="112"/>
      <c r="EKC92" s="112"/>
      <c r="EKD92" s="112"/>
      <c r="EKE92" s="112"/>
      <c r="EKF92" s="112"/>
      <c r="EKG92" s="112"/>
      <c r="EKH92" s="112"/>
      <c r="EKI92" s="112"/>
      <c r="EKJ92" s="112"/>
      <c r="EKK92" s="112"/>
      <c r="EKL92" s="112"/>
      <c r="EKM92" s="112"/>
      <c r="EKN92" s="112"/>
      <c r="EKO92" s="112"/>
      <c r="EKP92" s="112"/>
      <c r="EKQ92" s="112"/>
      <c r="EKR92" s="112"/>
      <c r="EKS92" s="112"/>
      <c r="EKT92" s="112"/>
      <c r="EKU92" s="112"/>
      <c r="EKV92" s="112"/>
      <c r="EKW92" s="112"/>
      <c r="EKX92" s="112"/>
      <c r="EKY92" s="112"/>
      <c r="EKZ92" s="112"/>
      <c r="ELA92" s="112"/>
      <c r="ELB92" s="112"/>
      <c r="ELC92" s="112"/>
      <c r="ELD92" s="112"/>
      <c r="ELE92" s="112"/>
      <c r="ELF92" s="112"/>
      <c r="ELG92" s="112"/>
      <c r="ELH92" s="112"/>
      <c r="ELI92" s="112"/>
      <c r="ELJ92" s="112"/>
      <c r="ELK92" s="112"/>
      <c r="ELL92" s="112"/>
      <c r="ELM92" s="112"/>
      <c r="ELN92" s="112"/>
      <c r="ELO92" s="112"/>
      <c r="ELP92" s="112"/>
      <c r="ELQ92" s="112"/>
      <c r="ELR92" s="112"/>
      <c r="ELS92" s="112"/>
      <c r="ELT92" s="112"/>
      <c r="ELU92" s="112"/>
      <c r="ELV92" s="112"/>
      <c r="ELW92" s="112"/>
      <c r="ELX92" s="112"/>
      <c r="ELY92" s="112"/>
      <c r="ELZ92" s="112"/>
      <c r="EMA92" s="112"/>
      <c r="EMB92" s="112"/>
      <c r="EMC92" s="112"/>
      <c r="EMD92" s="112"/>
      <c r="EME92" s="112"/>
      <c r="EMF92" s="112"/>
      <c r="EMG92" s="112"/>
      <c r="EMH92" s="112"/>
      <c r="EMI92" s="112"/>
      <c r="EMJ92" s="112"/>
      <c r="EMK92" s="112"/>
      <c r="EML92" s="112"/>
      <c r="EMM92" s="112"/>
      <c r="EMN92" s="112"/>
      <c r="EMO92" s="112"/>
      <c r="EMP92" s="112"/>
      <c r="EMQ92" s="112"/>
      <c r="EMR92" s="112"/>
      <c r="EMS92" s="112"/>
      <c r="EMT92" s="112"/>
      <c r="EMU92" s="112"/>
      <c r="EMV92" s="112"/>
      <c r="EMW92" s="112"/>
      <c r="EMX92" s="112"/>
      <c r="EMY92" s="112"/>
      <c r="EMZ92" s="112"/>
      <c r="ENA92" s="112"/>
      <c r="ENB92" s="112"/>
      <c r="ENC92" s="112"/>
      <c r="END92" s="112"/>
      <c r="ENE92" s="112"/>
      <c r="ENF92" s="112"/>
      <c r="ENG92" s="112"/>
      <c r="ENH92" s="112"/>
      <c r="ENI92" s="112"/>
      <c r="ENJ92" s="112"/>
      <c r="ENK92" s="112"/>
      <c r="ENL92" s="112"/>
      <c r="ENM92" s="112"/>
      <c r="ENN92" s="112"/>
      <c r="ENO92" s="112"/>
      <c r="ENP92" s="112"/>
      <c r="ENQ92" s="112"/>
      <c r="ENR92" s="112"/>
      <c r="ENS92" s="112"/>
      <c r="ENT92" s="112"/>
      <c r="ENU92" s="112"/>
      <c r="ENV92" s="112"/>
      <c r="ENW92" s="112"/>
      <c r="ENX92" s="112"/>
      <c r="ENY92" s="112"/>
      <c r="ENZ92" s="112"/>
      <c r="EOA92" s="112"/>
      <c r="EOB92" s="112"/>
      <c r="EOC92" s="112"/>
      <c r="EOD92" s="112"/>
      <c r="EOE92" s="112"/>
      <c r="EOF92" s="112"/>
      <c r="EOG92" s="112"/>
      <c r="EOH92" s="112"/>
      <c r="EOI92" s="112"/>
      <c r="EOJ92" s="112"/>
      <c r="EOK92" s="112"/>
      <c r="EOL92" s="112"/>
      <c r="EOM92" s="112"/>
      <c r="EON92" s="112"/>
      <c r="EOO92" s="112"/>
      <c r="EOP92" s="112"/>
      <c r="EOQ92" s="112"/>
      <c r="EOR92" s="112"/>
      <c r="EOS92" s="112"/>
      <c r="EOT92" s="112"/>
      <c r="EOU92" s="112"/>
      <c r="EOV92" s="112"/>
      <c r="EOW92" s="112"/>
      <c r="EOX92" s="112"/>
      <c r="EOY92" s="112"/>
      <c r="EOZ92" s="112"/>
      <c r="EPA92" s="112"/>
      <c r="EPB92" s="112"/>
      <c r="EPC92" s="112"/>
      <c r="EPD92" s="112"/>
      <c r="EPE92" s="112"/>
      <c r="EPF92" s="112"/>
      <c r="EPG92" s="112"/>
      <c r="EPH92" s="112"/>
      <c r="EPI92" s="112"/>
      <c r="EPJ92" s="112"/>
      <c r="EPK92" s="112"/>
      <c r="EPL92" s="112"/>
      <c r="EPM92" s="112"/>
      <c r="EPN92" s="112"/>
      <c r="EPO92" s="112"/>
      <c r="EPP92" s="112"/>
      <c r="EPQ92" s="112"/>
      <c r="EPR92" s="112"/>
      <c r="EPS92" s="112"/>
      <c r="EPT92" s="112"/>
      <c r="EPU92" s="112"/>
      <c r="EPV92" s="112"/>
      <c r="EPW92" s="112"/>
      <c r="EPX92" s="112"/>
      <c r="EPY92" s="112"/>
      <c r="EPZ92" s="112"/>
      <c r="EQA92" s="112"/>
      <c r="EQB92" s="112"/>
      <c r="EQC92" s="112"/>
      <c r="EQD92" s="112"/>
      <c r="EQE92" s="112"/>
      <c r="EQF92" s="112"/>
      <c r="EQG92" s="112"/>
      <c r="EQH92" s="112"/>
      <c r="EQI92" s="112"/>
      <c r="EQJ92" s="112"/>
      <c r="EQK92" s="112"/>
      <c r="EQL92" s="112"/>
      <c r="EQM92" s="112"/>
      <c r="EQN92" s="112"/>
      <c r="EQO92" s="112"/>
      <c r="EQP92" s="112"/>
      <c r="EQQ92" s="112"/>
      <c r="EQR92" s="112"/>
      <c r="EQS92" s="112"/>
      <c r="EQT92" s="112"/>
      <c r="EQU92" s="112"/>
      <c r="EQV92" s="112"/>
      <c r="EQW92" s="112"/>
      <c r="EQX92" s="112"/>
      <c r="EQY92" s="112"/>
      <c r="EQZ92" s="112"/>
      <c r="ERA92" s="112"/>
      <c r="ERB92" s="112"/>
      <c r="ERC92" s="112"/>
      <c r="ERD92" s="112"/>
      <c r="ERE92" s="112"/>
      <c r="ERF92" s="112"/>
      <c r="ERG92" s="112"/>
      <c r="ERH92" s="112"/>
      <c r="ERI92" s="112"/>
      <c r="ERJ92" s="112"/>
      <c r="ERK92" s="112"/>
      <c r="ERL92" s="112"/>
      <c r="ERM92" s="112"/>
      <c r="ERN92" s="112"/>
      <c r="ERO92" s="112"/>
      <c r="ERP92" s="112"/>
      <c r="ERQ92" s="112"/>
      <c r="ERR92" s="112"/>
      <c r="ERS92" s="112"/>
      <c r="ERT92" s="112"/>
      <c r="ERU92" s="112"/>
      <c r="ERV92" s="112"/>
      <c r="ERW92" s="112"/>
      <c r="ERX92" s="112"/>
      <c r="ERY92" s="112"/>
      <c r="ERZ92" s="112"/>
      <c r="ESA92" s="112"/>
      <c r="ESB92" s="112"/>
      <c r="ESC92" s="112"/>
      <c r="ESD92" s="112"/>
      <c r="ESE92" s="112"/>
      <c r="ESF92" s="112"/>
      <c r="ESG92" s="112"/>
      <c r="ESH92" s="112"/>
      <c r="ESI92" s="112"/>
      <c r="ESJ92" s="112"/>
      <c r="ESK92" s="112"/>
      <c r="ESL92" s="112"/>
      <c r="ESM92" s="112"/>
      <c r="ESN92" s="112"/>
      <c r="ESO92" s="112"/>
      <c r="ESP92" s="112"/>
      <c r="ESQ92" s="112"/>
      <c r="ESR92" s="112"/>
      <c r="ESS92" s="112"/>
      <c r="EST92" s="112"/>
      <c r="ESU92" s="112"/>
      <c r="ESV92" s="112"/>
      <c r="ESW92" s="112"/>
      <c r="ESX92" s="112"/>
      <c r="ESY92" s="112"/>
      <c r="ESZ92" s="112"/>
      <c r="ETA92" s="112"/>
      <c r="ETB92" s="112"/>
      <c r="ETC92" s="112"/>
      <c r="ETD92" s="112"/>
      <c r="ETE92" s="112"/>
      <c r="ETF92" s="112"/>
      <c r="ETG92" s="112"/>
      <c r="ETH92" s="112"/>
      <c r="ETI92" s="112"/>
      <c r="ETJ92" s="112"/>
      <c r="ETK92" s="112"/>
      <c r="ETL92" s="112"/>
      <c r="ETM92" s="112"/>
      <c r="ETN92" s="112"/>
      <c r="ETO92" s="112"/>
      <c r="ETP92" s="112"/>
      <c r="ETQ92" s="112"/>
      <c r="ETR92" s="112"/>
      <c r="ETS92" s="112"/>
      <c r="ETT92" s="112"/>
      <c r="ETU92" s="112"/>
      <c r="ETV92" s="112"/>
      <c r="ETW92" s="112"/>
      <c r="ETX92" s="112"/>
      <c r="ETY92" s="112"/>
      <c r="ETZ92" s="112"/>
      <c r="EUA92" s="112"/>
      <c r="EUB92" s="112"/>
      <c r="EUC92" s="112"/>
      <c r="EUD92" s="112"/>
      <c r="EUE92" s="112"/>
      <c r="EUF92" s="112"/>
      <c r="EUG92" s="112"/>
      <c r="EUH92" s="112"/>
      <c r="EUI92" s="112"/>
      <c r="EUJ92" s="112"/>
      <c r="EUK92" s="112"/>
      <c r="EUL92" s="112"/>
      <c r="EUM92" s="112"/>
      <c r="EUN92" s="112"/>
      <c r="EUO92" s="112"/>
      <c r="EUP92" s="112"/>
      <c r="EUQ92" s="112"/>
      <c r="EUR92" s="112"/>
      <c r="EUS92" s="112"/>
      <c r="EUT92" s="112"/>
      <c r="EUU92" s="112"/>
      <c r="EUV92" s="112"/>
      <c r="EUW92" s="112"/>
      <c r="EUX92" s="112"/>
      <c r="EUY92" s="112"/>
      <c r="EUZ92" s="112"/>
      <c r="EVA92" s="112"/>
      <c r="EVB92" s="112"/>
      <c r="EVC92" s="112"/>
      <c r="EVD92" s="112"/>
      <c r="EVE92" s="112"/>
      <c r="EVF92" s="112"/>
      <c r="EVG92" s="112"/>
      <c r="EVH92" s="112"/>
      <c r="EVI92" s="112"/>
      <c r="EVJ92" s="112"/>
      <c r="EVK92" s="112"/>
      <c r="EVL92" s="112"/>
      <c r="EVM92" s="112"/>
      <c r="EVN92" s="112"/>
      <c r="EVO92" s="112"/>
      <c r="EVP92" s="112"/>
      <c r="EVQ92" s="112"/>
      <c r="EVR92" s="112"/>
      <c r="EVS92" s="112"/>
      <c r="EVT92" s="112"/>
      <c r="EVU92" s="112"/>
      <c r="EVV92" s="112"/>
      <c r="EVW92" s="112"/>
      <c r="EVX92" s="112"/>
      <c r="EVY92" s="112"/>
      <c r="EVZ92" s="112"/>
      <c r="EWA92" s="112"/>
      <c r="EWB92" s="112"/>
      <c r="EWC92" s="112"/>
      <c r="EWD92" s="112"/>
      <c r="EWE92" s="112"/>
      <c r="EWF92" s="112"/>
      <c r="EWG92" s="112"/>
      <c r="EWH92" s="112"/>
      <c r="EWI92" s="112"/>
      <c r="EWJ92" s="112"/>
      <c r="EWK92" s="112"/>
      <c r="EWL92" s="112"/>
      <c r="EWM92" s="112"/>
      <c r="EWN92" s="112"/>
      <c r="EWO92" s="112"/>
      <c r="EWP92" s="112"/>
      <c r="EWQ92" s="112"/>
      <c r="EWR92" s="112"/>
      <c r="EWS92" s="112"/>
      <c r="EWT92" s="112"/>
      <c r="EWU92" s="112"/>
      <c r="EWV92" s="112"/>
      <c r="EWW92" s="112"/>
      <c r="EWX92" s="112"/>
      <c r="EWY92" s="112"/>
      <c r="EWZ92" s="112"/>
      <c r="EXA92" s="112"/>
      <c r="EXB92" s="112"/>
      <c r="EXC92" s="112"/>
      <c r="EXD92" s="112"/>
      <c r="EXE92" s="112"/>
      <c r="EXF92" s="112"/>
      <c r="EXG92" s="112"/>
      <c r="EXH92" s="112"/>
      <c r="EXI92" s="112"/>
      <c r="EXJ92" s="112"/>
      <c r="EXK92" s="112"/>
      <c r="EXL92" s="112"/>
      <c r="EXM92" s="112"/>
      <c r="EXN92" s="112"/>
      <c r="EXO92" s="112"/>
      <c r="EXP92" s="112"/>
      <c r="EXQ92" s="112"/>
      <c r="EXR92" s="112"/>
      <c r="EXS92" s="112"/>
      <c r="EXT92" s="112"/>
      <c r="EXU92" s="112"/>
      <c r="EXV92" s="112"/>
      <c r="EXW92" s="112"/>
      <c r="EXX92" s="112"/>
      <c r="EXY92" s="112"/>
      <c r="EXZ92" s="112"/>
      <c r="EYA92" s="112"/>
      <c r="EYB92" s="112"/>
      <c r="EYC92" s="112"/>
      <c r="EYD92" s="112"/>
      <c r="EYE92" s="112"/>
      <c r="EYF92" s="112"/>
      <c r="EYG92" s="112"/>
      <c r="EYH92" s="112"/>
      <c r="EYI92" s="112"/>
      <c r="EYJ92" s="112"/>
      <c r="EYK92" s="112"/>
      <c r="EYL92" s="112"/>
      <c r="EYM92" s="112"/>
      <c r="EYN92" s="112"/>
      <c r="EYO92" s="112"/>
      <c r="EYP92" s="112"/>
      <c r="EYQ92" s="112"/>
      <c r="EYR92" s="112"/>
      <c r="EYS92" s="112"/>
      <c r="EYT92" s="112"/>
      <c r="EYU92" s="112"/>
      <c r="EYV92" s="112"/>
      <c r="EYW92" s="112"/>
      <c r="EYX92" s="112"/>
      <c r="EYY92" s="112"/>
      <c r="EYZ92" s="112"/>
      <c r="EZA92" s="112"/>
      <c r="EZB92" s="112"/>
      <c r="EZC92" s="112"/>
      <c r="EZD92" s="112"/>
      <c r="EZE92" s="112"/>
      <c r="EZF92" s="112"/>
      <c r="EZG92" s="112"/>
      <c r="EZH92" s="112"/>
      <c r="EZI92" s="112"/>
      <c r="EZJ92" s="112"/>
      <c r="EZK92" s="112"/>
      <c r="EZL92" s="112"/>
      <c r="EZM92" s="112"/>
      <c r="EZN92" s="112"/>
      <c r="EZO92" s="112"/>
      <c r="EZP92" s="112"/>
      <c r="EZQ92" s="112"/>
      <c r="EZR92" s="112"/>
      <c r="EZS92" s="112"/>
      <c r="EZT92" s="112"/>
      <c r="EZU92" s="112"/>
      <c r="EZV92" s="112"/>
      <c r="EZW92" s="112"/>
      <c r="EZX92" s="112"/>
      <c r="EZY92" s="112"/>
      <c r="EZZ92" s="112"/>
      <c r="FAA92" s="112"/>
      <c r="FAB92" s="112"/>
      <c r="FAC92" s="112"/>
      <c r="FAD92" s="112"/>
      <c r="FAE92" s="112"/>
      <c r="FAF92" s="112"/>
      <c r="FAG92" s="112"/>
      <c r="FAH92" s="112"/>
      <c r="FAI92" s="112"/>
      <c r="FAJ92" s="112"/>
      <c r="FAK92" s="112"/>
      <c r="FAL92" s="112"/>
      <c r="FAM92" s="112"/>
      <c r="FAN92" s="112"/>
      <c r="FAO92" s="112"/>
      <c r="FAP92" s="112"/>
      <c r="FAQ92" s="112"/>
      <c r="FAR92" s="112"/>
      <c r="FAS92" s="112"/>
      <c r="FAT92" s="112"/>
      <c r="FAU92" s="112"/>
      <c r="FAV92" s="112"/>
      <c r="FAW92" s="112"/>
      <c r="FAX92" s="112"/>
      <c r="FAY92" s="112"/>
      <c r="FAZ92" s="112"/>
      <c r="FBA92" s="112"/>
      <c r="FBB92" s="112"/>
      <c r="FBC92" s="112"/>
      <c r="FBD92" s="112"/>
      <c r="FBE92" s="112"/>
      <c r="FBF92" s="112"/>
      <c r="FBG92" s="112"/>
      <c r="FBH92" s="112"/>
      <c r="FBI92" s="112"/>
      <c r="FBJ92" s="112"/>
      <c r="FBK92" s="112"/>
      <c r="FBL92" s="112"/>
      <c r="FBM92" s="112"/>
      <c r="FBN92" s="112"/>
      <c r="FBO92" s="112"/>
      <c r="FBP92" s="112"/>
      <c r="FBQ92" s="112"/>
      <c r="FBR92" s="112"/>
      <c r="FBS92" s="112"/>
      <c r="FBT92" s="112"/>
      <c r="FBU92" s="112"/>
      <c r="FBV92" s="112"/>
      <c r="FBW92" s="112"/>
      <c r="FBX92" s="112"/>
      <c r="FBY92" s="112"/>
      <c r="FBZ92" s="112"/>
      <c r="FCA92" s="112"/>
      <c r="FCB92" s="112"/>
      <c r="FCC92" s="112"/>
      <c r="FCD92" s="112"/>
      <c r="FCE92" s="112"/>
      <c r="FCF92" s="112"/>
      <c r="FCG92" s="112"/>
      <c r="FCH92" s="112"/>
      <c r="FCI92" s="112"/>
      <c r="FCJ92" s="112"/>
      <c r="FCK92" s="112"/>
      <c r="FCL92" s="112"/>
      <c r="FCM92" s="112"/>
      <c r="FCN92" s="112"/>
      <c r="FCO92" s="112"/>
      <c r="FCP92" s="112"/>
      <c r="FCQ92" s="112"/>
      <c r="FCR92" s="112"/>
      <c r="FCS92" s="112"/>
      <c r="FCT92" s="112"/>
      <c r="FCU92" s="112"/>
      <c r="FCV92" s="112"/>
      <c r="FCW92" s="112"/>
      <c r="FCX92" s="112"/>
      <c r="FCY92" s="112"/>
      <c r="FCZ92" s="112"/>
      <c r="FDA92" s="112"/>
      <c r="FDB92" s="112"/>
      <c r="FDC92" s="112"/>
      <c r="FDD92" s="112"/>
      <c r="FDE92" s="112"/>
      <c r="FDF92" s="112"/>
      <c r="FDG92" s="112"/>
      <c r="FDH92" s="112"/>
      <c r="FDI92" s="112"/>
      <c r="FDJ92" s="112"/>
      <c r="FDK92" s="112"/>
      <c r="FDL92" s="112"/>
      <c r="FDM92" s="112"/>
      <c r="FDN92" s="112"/>
      <c r="FDO92" s="112"/>
      <c r="FDP92" s="112"/>
      <c r="FDQ92" s="112"/>
      <c r="FDR92" s="112"/>
      <c r="FDS92" s="112"/>
      <c r="FDT92" s="112"/>
      <c r="FDU92" s="112"/>
      <c r="FDV92" s="112"/>
      <c r="FDW92" s="112"/>
      <c r="FDX92" s="112"/>
      <c r="FDY92" s="112"/>
      <c r="FDZ92" s="112"/>
      <c r="FEA92" s="112"/>
      <c r="FEB92" s="112"/>
      <c r="FEC92" s="112"/>
      <c r="FED92" s="112"/>
      <c r="FEE92" s="112"/>
      <c r="FEF92" s="112"/>
      <c r="FEG92" s="112"/>
      <c r="FEH92" s="112"/>
      <c r="FEI92" s="112"/>
      <c r="FEJ92" s="112"/>
      <c r="FEK92" s="112"/>
      <c r="FEL92" s="112"/>
      <c r="FEM92" s="112"/>
      <c r="FEN92" s="112"/>
      <c r="FEO92" s="112"/>
      <c r="FEP92" s="112"/>
      <c r="FEQ92" s="112"/>
      <c r="FER92" s="112"/>
      <c r="FES92" s="112"/>
      <c r="FET92" s="112"/>
      <c r="FEU92" s="112"/>
      <c r="FEV92" s="112"/>
      <c r="FEW92" s="112"/>
      <c r="FEX92" s="112"/>
      <c r="FEY92" s="112"/>
      <c r="FEZ92" s="112"/>
      <c r="FFA92" s="112"/>
      <c r="FFB92" s="112"/>
      <c r="FFC92" s="112"/>
      <c r="FFD92" s="112"/>
      <c r="FFE92" s="112"/>
      <c r="FFF92" s="112"/>
      <c r="FFG92" s="112"/>
      <c r="FFH92" s="112"/>
      <c r="FFI92" s="112"/>
      <c r="FFJ92" s="112"/>
      <c r="FFK92" s="112"/>
      <c r="FFL92" s="112"/>
      <c r="FFM92" s="112"/>
      <c r="FFN92" s="112"/>
      <c r="FFO92" s="112"/>
      <c r="FFP92" s="112"/>
      <c r="FFQ92" s="112"/>
      <c r="FFR92" s="112"/>
      <c r="FFS92" s="112"/>
      <c r="FFT92" s="112"/>
      <c r="FFU92" s="112"/>
      <c r="FFV92" s="112"/>
      <c r="FFW92" s="112"/>
      <c r="FFX92" s="112"/>
      <c r="FFY92" s="112"/>
      <c r="FFZ92" s="112"/>
      <c r="FGA92" s="112"/>
      <c r="FGB92" s="112"/>
      <c r="FGC92" s="112"/>
      <c r="FGD92" s="112"/>
      <c r="FGE92" s="112"/>
      <c r="FGF92" s="112"/>
      <c r="FGG92" s="112"/>
      <c r="FGH92" s="112"/>
      <c r="FGI92" s="112"/>
      <c r="FGJ92" s="112"/>
      <c r="FGK92" s="112"/>
      <c r="FGL92" s="112"/>
      <c r="FGM92" s="112"/>
      <c r="FGN92" s="112"/>
      <c r="FGO92" s="112"/>
      <c r="FGP92" s="112"/>
      <c r="FGQ92" s="112"/>
      <c r="FGR92" s="112"/>
      <c r="FGS92" s="112"/>
      <c r="FGT92" s="112"/>
      <c r="FGU92" s="112"/>
      <c r="FGV92" s="112"/>
      <c r="FGW92" s="112"/>
      <c r="FGX92" s="112"/>
      <c r="FGY92" s="112"/>
      <c r="FGZ92" s="112"/>
      <c r="FHA92" s="112"/>
      <c r="FHB92" s="112"/>
      <c r="FHC92" s="112"/>
      <c r="FHD92" s="112"/>
      <c r="FHE92" s="112"/>
      <c r="FHF92" s="112"/>
      <c r="FHG92" s="112"/>
      <c r="FHH92" s="112"/>
      <c r="FHI92" s="112"/>
      <c r="FHJ92" s="112"/>
      <c r="FHK92" s="112"/>
      <c r="FHL92" s="112"/>
      <c r="FHM92" s="112"/>
      <c r="FHN92" s="112"/>
      <c r="FHO92" s="112"/>
      <c r="FHP92" s="112"/>
      <c r="FHQ92" s="112"/>
      <c r="FHR92" s="112"/>
      <c r="FHS92" s="112"/>
      <c r="FHT92" s="112"/>
      <c r="FHU92" s="112"/>
      <c r="FHV92" s="112"/>
      <c r="FHW92" s="112"/>
      <c r="FHX92" s="112"/>
      <c r="FHY92" s="112"/>
      <c r="FHZ92" s="112"/>
      <c r="FIA92" s="112"/>
      <c r="FIB92" s="112"/>
      <c r="FIC92" s="112"/>
      <c r="FID92" s="112"/>
      <c r="FIE92" s="112"/>
      <c r="FIF92" s="112"/>
      <c r="FIG92" s="112"/>
      <c r="FIH92" s="112"/>
      <c r="FII92" s="112"/>
      <c r="FIJ92" s="112"/>
      <c r="FIK92" s="112"/>
      <c r="FIL92" s="112"/>
      <c r="FIM92" s="112"/>
      <c r="FIN92" s="112"/>
      <c r="FIO92" s="112"/>
      <c r="FIP92" s="112"/>
      <c r="FIQ92" s="112"/>
      <c r="FIR92" s="112"/>
      <c r="FIS92" s="112"/>
      <c r="FIT92" s="112"/>
      <c r="FIU92" s="112"/>
      <c r="FIV92" s="112"/>
      <c r="FIW92" s="112"/>
      <c r="FIX92" s="112"/>
      <c r="FIY92" s="112"/>
      <c r="FIZ92" s="112"/>
      <c r="FJA92" s="112"/>
      <c r="FJB92" s="112"/>
      <c r="FJC92" s="112"/>
      <c r="FJD92" s="112"/>
      <c r="FJE92" s="112"/>
      <c r="FJF92" s="112"/>
      <c r="FJG92" s="112"/>
      <c r="FJH92" s="112"/>
      <c r="FJI92" s="112"/>
      <c r="FJJ92" s="112"/>
      <c r="FJK92" s="112"/>
      <c r="FJL92" s="112"/>
      <c r="FJM92" s="112"/>
      <c r="FJN92" s="112"/>
      <c r="FJO92" s="112"/>
      <c r="FJP92" s="112"/>
      <c r="FJQ92" s="112"/>
      <c r="FJR92" s="112"/>
      <c r="FJS92" s="112"/>
      <c r="FJT92" s="112"/>
      <c r="FJU92" s="112"/>
      <c r="FJV92" s="112"/>
      <c r="FJW92" s="112"/>
      <c r="FJX92" s="112"/>
      <c r="FJY92" s="112"/>
      <c r="FJZ92" s="112"/>
      <c r="FKA92" s="112"/>
      <c r="FKB92" s="112"/>
      <c r="FKC92" s="112"/>
      <c r="FKD92" s="112"/>
      <c r="FKE92" s="112"/>
      <c r="FKF92" s="112"/>
      <c r="FKG92" s="112"/>
      <c r="FKH92" s="112"/>
      <c r="FKI92" s="112"/>
      <c r="FKJ92" s="112"/>
      <c r="FKK92" s="112"/>
      <c r="FKL92" s="112"/>
      <c r="FKM92" s="112"/>
      <c r="FKN92" s="112"/>
      <c r="FKO92" s="112"/>
      <c r="FKP92" s="112"/>
      <c r="FKQ92" s="112"/>
      <c r="FKR92" s="112"/>
      <c r="FKS92" s="112"/>
      <c r="FKT92" s="112"/>
      <c r="FKU92" s="112"/>
      <c r="FKV92" s="112"/>
      <c r="FKW92" s="112"/>
      <c r="FKX92" s="112"/>
      <c r="FKY92" s="112"/>
      <c r="FKZ92" s="112"/>
      <c r="FLA92" s="112"/>
      <c r="FLB92" s="112"/>
      <c r="FLC92" s="112"/>
      <c r="FLD92" s="112"/>
      <c r="FLE92" s="112"/>
      <c r="FLF92" s="112"/>
      <c r="FLG92" s="112"/>
      <c r="FLH92" s="112"/>
      <c r="FLI92" s="112"/>
      <c r="FLJ92" s="112"/>
      <c r="FLK92" s="112"/>
      <c r="FLL92" s="112"/>
      <c r="FLM92" s="112"/>
      <c r="FLN92" s="112"/>
      <c r="FLO92" s="112"/>
      <c r="FLP92" s="112"/>
      <c r="FLQ92" s="112"/>
      <c r="FLR92" s="112"/>
      <c r="FLS92" s="112"/>
      <c r="FLT92" s="112"/>
      <c r="FLU92" s="112"/>
      <c r="FLV92" s="112"/>
      <c r="FLW92" s="112"/>
      <c r="FLX92" s="112"/>
      <c r="FLY92" s="112"/>
      <c r="FLZ92" s="112"/>
      <c r="FMA92" s="112"/>
      <c r="FMB92" s="112"/>
      <c r="FMC92" s="112"/>
      <c r="FMD92" s="112"/>
      <c r="FME92" s="112"/>
      <c r="FMF92" s="112"/>
      <c r="FMG92" s="112"/>
      <c r="FMH92" s="112"/>
      <c r="FMI92" s="112"/>
      <c r="FMJ92" s="112"/>
      <c r="FMK92" s="112"/>
      <c r="FML92" s="112"/>
      <c r="FMM92" s="112"/>
      <c r="FMN92" s="112"/>
      <c r="FMO92" s="112"/>
      <c r="FMP92" s="112"/>
      <c r="FMQ92" s="112"/>
      <c r="FMR92" s="112"/>
      <c r="FMS92" s="112"/>
      <c r="FMT92" s="112"/>
      <c r="FMU92" s="112"/>
      <c r="FMV92" s="112"/>
      <c r="FMW92" s="112"/>
      <c r="FMX92" s="112"/>
      <c r="FMY92" s="112"/>
      <c r="FMZ92" s="112"/>
      <c r="FNA92" s="112"/>
      <c r="FNB92" s="112"/>
      <c r="FNC92" s="112"/>
      <c r="FND92" s="112"/>
      <c r="FNE92" s="112"/>
      <c r="FNF92" s="112"/>
      <c r="FNG92" s="112"/>
      <c r="FNH92" s="112"/>
      <c r="FNI92" s="112"/>
      <c r="FNJ92" s="112"/>
      <c r="FNK92" s="112"/>
      <c r="FNL92" s="112"/>
      <c r="FNM92" s="112"/>
      <c r="FNN92" s="112"/>
      <c r="FNO92" s="112"/>
      <c r="FNP92" s="112"/>
      <c r="FNQ92" s="112"/>
      <c r="FNR92" s="112"/>
      <c r="FNS92" s="112"/>
      <c r="FNT92" s="112"/>
      <c r="FNU92" s="112"/>
      <c r="FNV92" s="112"/>
      <c r="FNW92" s="112"/>
      <c r="FNX92" s="112"/>
      <c r="FNY92" s="112"/>
      <c r="FNZ92" s="112"/>
      <c r="FOA92" s="112"/>
      <c r="FOB92" s="112"/>
      <c r="FOC92" s="112"/>
      <c r="FOD92" s="112"/>
      <c r="FOE92" s="112"/>
      <c r="FOF92" s="112"/>
      <c r="FOG92" s="112"/>
      <c r="FOH92" s="112"/>
      <c r="FOI92" s="112"/>
      <c r="FOJ92" s="112"/>
      <c r="FOK92" s="112"/>
      <c r="FOL92" s="112"/>
      <c r="FOM92" s="112"/>
      <c r="FON92" s="112"/>
      <c r="FOO92" s="112"/>
      <c r="FOP92" s="112"/>
      <c r="FOQ92" s="112"/>
      <c r="FOR92" s="112"/>
      <c r="FOS92" s="112"/>
      <c r="FOT92" s="112"/>
      <c r="FOU92" s="112"/>
      <c r="FOV92" s="112"/>
      <c r="FOW92" s="112"/>
      <c r="FOX92" s="112"/>
      <c r="FOY92" s="112"/>
      <c r="FOZ92" s="112"/>
      <c r="FPA92" s="112"/>
      <c r="FPB92" s="112"/>
      <c r="FPC92" s="112"/>
      <c r="FPD92" s="112"/>
      <c r="FPE92" s="112"/>
      <c r="FPF92" s="112"/>
      <c r="FPG92" s="112"/>
      <c r="FPH92" s="112"/>
      <c r="FPI92" s="112"/>
      <c r="FPJ92" s="112"/>
      <c r="FPK92" s="112"/>
      <c r="FPL92" s="112"/>
      <c r="FPM92" s="112"/>
      <c r="FPN92" s="112"/>
      <c r="FPO92" s="112"/>
      <c r="FPP92" s="112"/>
      <c r="FPQ92" s="112"/>
      <c r="FPR92" s="112"/>
      <c r="FPS92" s="112"/>
      <c r="FPT92" s="112"/>
      <c r="FPU92" s="112"/>
      <c r="FPV92" s="112"/>
      <c r="FPW92" s="112"/>
      <c r="FPX92" s="112"/>
      <c r="FPY92" s="112"/>
      <c r="FPZ92" s="112"/>
      <c r="FQA92" s="112"/>
      <c r="FQB92" s="112"/>
      <c r="FQC92" s="112"/>
      <c r="FQD92" s="112"/>
      <c r="FQE92" s="112"/>
      <c r="FQF92" s="112"/>
      <c r="FQG92" s="112"/>
      <c r="FQH92" s="112"/>
      <c r="FQI92" s="112"/>
      <c r="FQJ92" s="112"/>
      <c r="FQK92" s="112"/>
      <c r="FQL92" s="112"/>
      <c r="FQM92" s="112"/>
      <c r="FQN92" s="112"/>
      <c r="FQO92" s="112"/>
      <c r="FQP92" s="112"/>
      <c r="FQQ92" s="112"/>
      <c r="FQR92" s="112"/>
      <c r="FQS92" s="112"/>
      <c r="FQT92" s="112"/>
      <c r="FQU92" s="112"/>
      <c r="FQV92" s="112"/>
      <c r="FQW92" s="112"/>
      <c r="FQX92" s="112"/>
      <c r="FQY92" s="112"/>
      <c r="FQZ92" s="112"/>
      <c r="FRA92" s="112"/>
      <c r="FRB92" s="112"/>
      <c r="FRC92" s="112"/>
      <c r="FRD92" s="112"/>
      <c r="FRE92" s="112"/>
      <c r="FRF92" s="112"/>
      <c r="FRG92" s="112"/>
      <c r="FRH92" s="112"/>
      <c r="FRI92" s="112"/>
      <c r="FRJ92" s="112"/>
      <c r="FRK92" s="112"/>
      <c r="FRL92" s="112"/>
      <c r="FRM92" s="112"/>
      <c r="FRN92" s="112"/>
      <c r="FRO92" s="112"/>
      <c r="FRP92" s="112"/>
      <c r="FRQ92" s="112"/>
      <c r="FRR92" s="112"/>
      <c r="FRS92" s="112"/>
      <c r="FRT92" s="112"/>
      <c r="FRU92" s="112"/>
      <c r="FRV92" s="112"/>
      <c r="FRW92" s="112"/>
      <c r="FRX92" s="112"/>
      <c r="FRY92" s="112"/>
      <c r="FRZ92" s="112"/>
      <c r="FSA92" s="112"/>
      <c r="FSB92" s="112"/>
      <c r="FSC92" s="112"/>
      <c r="FSD92" s="112"/>
      <c r="FSE92" s="112"/>
      <c r="FSF92" s="112"/>
      <c r="FSG92" s="112"/>
      <c r="FSH92" s="112"/>
      <c r="FSI92" s="112"/>
      <c r="FSJ92" s="112"/>
      <c r="FSK92" s="112"/>
      <c r="FSL92" s="112"/>
      <c r="FSM92" s="112"/>
      <c r="FSN92" s="112"/>
      <c r="FSO92" s="112"/>
      <c r="FSP92" s="112"/>
      <c r="FSQ92" s="112"/>
      <c r="FSR92" s="112"/>
      <c r="FSS92" s="112"/>
      <c r="FST92" s="112"/>
      <c r="FSU92" s="112"/>
      <c r="FSV92" s="112"/>
      <c r="FSW92" s="112"/>
      <c r="FSX92" s="112"/>
      <c r="FSY92" s="112"/>
      <c r="FSZ92" s="112"/>
      <c r="FTA92" s="112"/>
      <c r="FTB92" s="112"/>
      <c r="FTC92" s="112"/>
      <c r="FTD92" s="112"/>
      <c r="FTE92" s="112"/>
      <c r="FTF92" s="112"/>
      <c r="FTG92" s="112"/>
      <c r="FTH92" s="112"/>
      <c r="FTI92" s="112"/>
      <c r="FTJ92" s="112"/>
      <c r="FTK92" s="112"/>
      <c r="FTL92" s="112"/>
      <c r="FTM92" s="112"/>
      <c r="FTN92" s="112"/>
      <c r="FTO92" s="112"/>
      <c r="FTP92" s="112"/>
      <c r="FTQ92" s="112"/>
      <c r="FTR92" s="112"/>
      <c r="FTS92" s="112"/>
      <c r="FTT92" s="112"/>
      <c r="FTU92" s="112"/>
      <c r="FTV92" s="112"/>
      <c r="FTW92" s="112"/>
      <c r="FTX92" s="112"/>
      <c r="FTY92" s="112"/>
      <c r="FTZ92" s="112"/>
      <c r="FUA92" s="112"/>
      <c r="FUB92" s="112"/>
      <c r="FUC92" s="112"/>
      <c r="FUD92" s="112"/>
      <c r="FUE92" s="112"/>
      <c r="FUF92" s="112"/>
      <c r="FUG92" s="112"/>
      <c r="FUH92" s="112"/>
      <c r="FUI92" s="112"/>
      <c r="FUJ92" s="112"/>
      <c r="FUK92" s="112"/>
      <c r="FUL92" s="112"/>
      <c r="FUM92" s="112"/>
      <c r="FUN92" s="112"/>
      <c r="FUO92" s="112"/>
      <c r="FUP92" s="112"/>
      <c r="FUQ92" s="112"/>
      <c r="FUR92" s="112"/>
      <c r="FUS92" s="112"/>
      <c r="FUT92" s="112"/>
      <c r="FUU92" s="112"/>
      <c r="FUV92" s="112"/>
      <c r="FUW92" s="112"/>
      <c r="FUX92" s="112"/>
      <c r="FUY92" s="112"/>
      <c r="FUZ92" s="112"/>
      <c r="FVA92" s="112"/>
      <c r="FVB92" s="112"/>
      <c r="FVC92" s="112"/>
      <c r="FVD92" s="112"/>
      <c r="FVE92" s="112"/>
      <c r="FVF92" s="112"/>
      <c r="FVG92" s="112"/>
      <c r="FVH92" s="112"/>
      <c r="FVI92" s="112"/>
      <c r="FVJ92" s="112"/>
      <c r="FVK92" s="112"/>
      <c r="FVL92" s="112"/>
      <c r="FVM92" s="112"/>
      <c r="FVN92" s="112"/>
      <c r="FVO92" s="112"/>
      <c r="FVP92" s="112"/>
      <c r="FVQ92" s="112"/>
      <c r="FVR92" s="112"/>
      <c r="FVS92" s="112"/>
      <c r="FVT92" s="112"/>
      <c r="FVU92" s="112"/>
      <c r="FVV92" s="112"/>
      <c r="FVW92" s="112"/>
      <c r="FVX92" s="112"/>
      <c r="FVY92" s="112"/>
      <c r="FVZ92" s="112"/>
      <c r="FWA92" s="112"/>
      <c r="FWB92" s="112"/>
      <c r="FWC92" s="112"/>
      <c r="FWD92" s="112"/>
      <c r="FWE92" s="112"/>
      <c r="FWF92" s="112"/>
      <c r="FWG92" s="112"/>
      <c r="FWH92" s="112"/>
      <c r="FWI92" s="112"/>
      <c r="FWJ92" s="112"/>
      <c r="FWK92" s="112"/>
      <c r="FWL92" s="112"/>
      <c r="FWM92" s="112"/>
      <c r="FWN92" s="112"/>
      <c r="FWO92" s="112"/>
      <c r="FWP92" s="112"/>
      <c r="FWQ92" s="112"/>
      <c r="FWR92" s="112"/>
      <c r="FWS92" s="112"/>
      <c r="FWT92" s="112"/>
      <c r="FWU92" s="112"/>
      <c r="FWV92" s="112"/>
      <c r="FWW92" s="112"/>
      <c r="FWX92" s="112"/>
      <c r="FWY92" s="112"/>
      <c r="FWZ92" s="112"/>
      <c r="FXA92" s="112"/>
      <c r="FXB92" s="112"/>
      <c r="FXC92" s="112"/>
      <c r="FXD92" s="112"/>
      <c r="FXE92" s="112"/>
      <c r="FXF92" s="112"/>
      <c r="FXG92" s="112"/>
      <c r="FXH92" s="112"/>
      <c r="FXI92" s="112"/>
      <c r="FXJ92" s="112"/>
      <c r="FXK92" s="112"/>
      <c r="FXL92" s="112"/>
      <c r="FXM92" s="112"/>
      <c r="FXN92" s="112"/>
      <c r="FXO92" s="112"/>
      <c r="FXP92" s="112"/>
      <c r="FXQ92" s="112"/>
      <c r="FXR92" s="112"/>
      <c r="FXS92" s="112"/>
      <c r="FXT92" s="112"/>
      <c r="FXU92" s="112"/>
      <c r="FXV92" s="112"/>
      <c r="FXW92" s="112"/>
      <c r="FXX92" s="112"/>
      <c r="FXY92" s="112"/>
      <c r="FXZ92" s="112"/>
      <c r="FYA92" s="112"/>
      <c r="FYB92" s="112"/>
      <c r="FYC92" s="112"/>
      <c r="FYD92" s="112"/>
      <c r="FYE92" s="112"/>
      <c r="FYF92" s="112"/>
      <c r="FYG92" s="112"/>
      <c r="FYH92" s="112"/>
      <c r="FYI92" s="112"/>
      <c r="FYJ92" s="112"/>
      <c r="FYK92" s="112"/>
      <c r="FYL92" s="112"/>
      <c r="FYM92" s="112"/>
      <c r="FYN92" s="112"/>
      <c r="FYO92" s="112"/>
      <c r="FYP92" s="112"/>
      <c r="FYQ92" s="112"/>
      <c r="FYR92" s="112"/>
      <c r="FYS92" s="112"/>
      <c r="FYT92" s="112"/>
      <c r="FYU92" s="112"/>
      <c r="FYV92" s="112"/>
      <c r="FYW92" s="112"/>
      <c r="FYX92" s="112"/>
      <c r="FYY92" s="112"/>
      <c r="FYZ92" s="112"/>
      <c r="FZA92" s="112"/>
      <c r="FZB92" s="112"/>
      <c r="FZC92" s="112"/>
      <c r="FZD92" s="112"/>
      <c r="FZE92" s="112"/>
      <c r="FZF92" s="112"/>
      <c r="FZG92" s="112"/>
      <c r="FZH92" s="112"/>
      <c r="FZI92" s="112"/>
      <c r="FZJ92" s="112"/>
      <c r="FZK92" s="112"/>
      <c r="FZL92" s="112"/>
      <c r="FZM92" s="112"/>
      <c r="FZN92" s="112"/>
      <c r="FZO92" s="112"/>
      <c r="FZP92" s="112"/>
      <c r="FZQ92" s="112"/>
      <c r="FZR92" s="112"/>
      <c r="FZS92" s="112"/>
      <c r="FZT92" s="112"/>
      <c r="FZU92" s="112"/>
      <c r="FZV92" s="112"/>
      <c r="FZW92" s="112"/>
      <c r="FZX92" s="112"/>
      <c r="FZY92" s="112"/>
      <c r="FZZ92" s="112"/>
      <c r="GAA92" s="112"/>
      <c r="GAB92" s="112"/>
      <c r="GAC92" s="112"/>
      <c r="GAD92" s="112"/>
      <c r="GAE92" s="112"/>
      <c r="GAF92" s="112"/>
      <c r="GAG92" s="112"/>
      <c r="GAH92" s="112"/>
      <c r="GAI92" s="112"/>
      <c r="GAJ92" s="112"/>
      <c r="GAK92" s="112"/>
      <c r="GAL92" s="112"/>
      <c r="GAM92" s="112"/>
      <c r="GAN92" s="112"/>
      <c r="GAO92" s="112"/>
      <c r="GAP92" s="112"/>
      <c r="GAQ92" s="112"/>
      <c r="GAR92" s="112"/>
      <c r="GAS92" s="112"/>
      <c r="GAT92" s="112"/>
      <c r="GAU92" s="112"/>
      <c r="GAV92" s="112"/>
      <c r="GAW92" s="112"/>
      <c r="GAX92" s="112"/>
      <c r="GAY92" s="112"/>
      <c r="GAZ92" s="112"/>
      <c r="GBA92" s="112"/>
      <c r="GBB92" s="112"/>
      <c r="GBC92" s="112"/>
      <c r="GBD92" s="112"/>
      <c r="GBE92" s="112"/>
      <c r="GBF92" s="112"/>
      <c r="GBG92" s="112"/>
      <c r="GBH92" s="112"/>
      <c r="GBI92" s="112"/>
      <c r="GBJ92" s="112"/>
      <c r="GBK92" s="112"/>
      <c r="GBL92" s="112"/>
      <c r="GBM92" s="112"/>
      <c r="GBN92" s="112"/>
      <c r="GBO92" s="112"/>
      <c r="GBP92" s="112"/>
      <c r="GBQ92" s="112"/>
      <c r="GBR92" s="112"/>
      <c r="GBS92" s="112"/>
      <c r="GBT92" s="112"/>
      <c r="GBU92" s="112"/>
      <c r="GBV92" s="112"/>
      <c r="GBW92" s="112"/>
      <c r="GBX92" s="112"/>
      <c r="GBY92" s="112"/>
      <c r="GBZ92" s="112"/>
      <c r="GCA92" s="112"/>
      <c r="GCB92" s="112"/>
      <c r="GCC92" s="112"/>
      <c r="GCD92" s="112"/>
      <c r="GCE92" s="112"/>
      <c r="GCF92" s="112"/>
      <c r="GCG92" s="112"/>
      <c r="GCH92" s="112"/>
      <c r="GCI92" s="112"/>
      <c r="GCJ92" s="112"/>
      <c r="GCK92" s="112"/>
      <c r="GCL92" s="112"/>
      <c r="GCM92" s="112"/>
      <c r="GCN92" s="112"/>
      <c r="GCO92" s="112"/>
      <c r="GCP92" s="112"/>
      <c r="GCQ92" s="112"/>
      <c r="GCR92" s="112"/>
      <c r="GCS92" s="112"/>
      <c r="GCT92" s="112"/>
      <c r="GCU92" s="112"/>
      <c r="GCV92" s="112"/>
      <c r="GCW92" s="112"/>
      <c r="GCX92" s="112"/>
      <c r="GCY92" s="112"/>
      <c r="GCZ92" s="112"/>
      <c r="GDA92" s="112"/>
      <c r="GDB92" s="112"/>
      <c r="GDC92" s="112"/>
      <c r="GDD92" s="112"/>
      <c r="GDE92" s="112"/>
      <c r="GDF92" s="112"/>
      <c r="GDG92" s="112"/>
      <c r="GDH92" s="112"/>
      <c r="GDI92" s="112"/>
      <c r="GDJ92" s="112"/>
      <c r="GDK92" s="112"/>
      <c r="GDL92" s="112"/>
      <c r="GDM92" s="112"/>
      <c r="GDN92" s="112"/>
      <c r="GDO92" s="112"/>
      <c r="GDP92" s="112"/>
      <c r="GDQ92" s="112"/>
      <c r="GDR92" s="112"/>
      <c r="GDS92" s="112"/>
      <c r="GDT92" s="112"/>
      <c r="GDU92" s="112"/>
      <c r="GDV92" s="112"/>
      <c r="GDW92" s="112"/>
      <c r="GDX92" s="112"/>
      <c r="GDY92" s="112"/>
      <c r="GDZ92" s="112"/>
      <c r="GEA92" s="112"/>
      <c r="GEB92" s="112"/>
      <c r="GEC92" s="112"/>
      <c r="GED92" s="112"/>
      <c r="GEE92" s="112"/>
      <c r="GEF92" s="112"/>
      <c r="GEG92" s="112"/>
      <c r="GEH92" s="112"/>
      <c r="GEI92" s="112"/>
      <c r="GEJ92" s="112"/>
      <c r="GEK92" s="112"/>
      <c r="GEL92" s="112"/>
      <c r="GEM92" s="112"/>
      <c r="GEN92" s="112"/>
      <c r="GEO92" s="112"/>
      <c r="GEP92" s="112"/>
      <c r="GEQ92" s="112"/>
      <c r="GER92" s="112"/>
      <c r="GES92" s="112"/>
      <c r="GET92" s="112"/>
      <c r="GEU92" s="112"/>
      <c r="GEV92" s="112"/>
      <c r="GEW92" s="112"/>
      <c r="GEX92" s="112"/>
      <c r="GEY92" s="112"/>
      <c r="GEZ92" s="112"/>
      <c r="GFA92" s="112"/>
      <c r="GFB92" s="112"/>
      <c r="GFC92" s="112"/>
      <c r="GFD92" s="112"/>
      <c r="GFE92" s="112"/>
      <c r="GFF92" s="112"/>
      <c r="GFG92" s="112"/>
      <c r="GFH92" s="112"/>
      <c r="GFI92" s="112"/>
      <c r="GFJ92" s="112"/>
      <c r="GFK92" s="112"/>
      <c r="GFL92" s="112"/>
      <c r="GFM92" s="112"/>
      <c r="GFN92" s="112"/>
      <c r="GFO92" s="112"/>
      <c r="GFP92" s="112"/>
      <c r="GFQ92" s="112"/>
      <c r="GFR92" s="112"/>
      <c r="GFS92" s="112"/>
      <c r="GFT92" s="112"/>
      <c r="GFU92" s="112"/>
      <c r="GFV92" s="112"/>
      <c r="GFW92" s="112"/>
      <c r="GFX92" s="112"/>
      <c r="GFY92" s="112"/>
      <c r="GFZ92" s="112"/>
      <c r="GGA92" s="112"/>
      <c r="GGB92" s="112"/>
      <c r="GGC92" s="112"/>
      <c r="GGD92" s="112"/>
      <c r="GGE92" s="112"/>
      <c r="GGF92" s="112"/>
      <c r="GGG92" s="112"/>
      <c r="GGH92" s="112"/>
      <c r="GGI92" s="112"/>
      <c r="GGJ92" s="112"/>
      <c r="GGK92" s="112"/>
      <c r="GGL92" s="112"/>
      <c r="GGM92" s="112"/>
      <c r="GGN92" s="112"/>
      <c r="GGO92" s="112"/>
      <c r="GGP92" s="112"/>
      <c r="GGQ92" s="112"/>
      <c r="GGR92" s="112"/>
      <c r="GGS92" s="112"/>
      <c r="GGT92" s="112"/>
      <c r="GGU92" s="112"/>
      <c r="GGV92" s="112"/>
      <c r="GGW92" s="112"/>
      <c r="GGX92" s="112"/>
      <c r="GGY92" s="112"/>
      <c r="GGZ92" s="112"/>
      <c r="GHA92" s="112"/>
      <c r="GHB92" s="112"/>
      <c r="GHC92" s="112"/>
      <c r="GHD92" s="112"/>
      <c r="GHE92" s="112"/>
      <c r="GHF92" s="112"/>
      <c r="GHG92" s="112"/>
      <c r="GHH92" s="112"/>
      <c r="GHI92" s="112"/>
      <c r="GHJ92" s="112"/>
      <c r="GHK92" s="112"/>
      <c r="GHL92" s="112"/>
      <c r="GHM92" s="112"/>
      <c r="GHN92" s="112"/>
      <c r="GHO92" s="112"/>
      <c r="GHP92" s="112"/>
      <c r="GHQ92" s="112"/>
      <c r="GHR92" s="112"/>
      <c r="GHS92" s="112"/>
      <c r="GHT92" s="112"/>
      <c r="GHU92" s="112"/>
      <c r="GHV92" s="112"/>
      <c r="GHW92" s="112"/>
      <c r="GHX92" s="112"/>
      <c r="GHY92" s="112"/>
      <c r="GHZ92" s="112"/>
      <c r="GIA92" s="112"/>
      <c r="GIB92" s="112"/>
      <c r="GIC92" s="112"/>
      <c r="GID92" s="112"/>
      <c r="GIE92" s="112"/>
      <c r="GIF92" s="112"/>
      <c r="GIG92" s="112"/>
      <c r="GIH92" s="112"/>
      <c r="GII92" s="112"/>
      <c r="GIJ92" s="112"/>
      <c r="GIK92" s="112"/>
      <c r="GIL92" s="112"/>
      <c r="GIM92" s="112"/>
      <c r="GIN92" s="112"/>
      <c r="GIO92" s="112"/>
      <c r="GIP92" s="112"/>
      <c r="GIQ92" s="112"/>
      <c r="GIR92" s="112"/>
      <c r="GIS92" s="112"/>
      <c r="GIT92" s="112"/>
      <c r="GIU92" s="112"/>
      <c r="GIV92" s="112"/>
      <c r="GIW92" s="112"/>
      <c r="GIX92" s="112"/>
      <c r="GIY92" s="112"/>
      <c r="GIZ92" s="112"/>
      <c r="GJA92" s="112"/>
      <c r="GJB92" s="112"/>
      <c r="GJC92" s="112"/>
      <c r="GJD92" s="112"/>
      <c r="GJE92" s="112"/>
      <c r="GJF92" s="112"/>
      <c r="GJG92" s="112"/>
      <c r="GJH92" s="112"/>
      <c r="GJI92" s="112"/>
      <c r="GJJ92" s="112"/>
      <c r="GJK92" s="112"/>
      <c r="GJL92" s="112"/>
      <c r="GJM92" s="112"/>
      <c r="GJN92" s="112"/>
      <c r="GJO92" s="112"/>
      <c r="GJP92" s="112"/>
      <c r="GJQ92" s="112"/>
      <c r="GJR92" s="112"/>
      <c r="GJS92" s="112"/>
      <c r="GJT92" s="112"/>
      <c r="GJU92" s="112"/>
      <c r="GJV92" s="112"/>
      <c r="GJW92" s="112"/>
      <c r="GJX92" s="112"/>
      <c r="GJY92" s="112"/>
      <c r="GJZ92" s="112"/>
      <c r="GKA92" s="112"/>
      <c r="GKB92" s="112"/>
      <c r="GKC92" s="112"/>
      <c r="GKD92" s="112"/>
      <c r="GKE92" s="112"/>
      <c r="GKF92" s="112"/>
      <c r="GKG92" s="112"/>
      <c r="GKH92" s="112"/>
      <c r="GKI92" s="112"/>
      <c r="GKJ92" s="112"/>
      <c r="GKK92" s="112"/>
      <c r="GKL92" s="112"/>
      <c r="GKM92" s="112"/>
      <c r="GKN92" s="112"/>
      <c r="GKO92" s="112"/>
      <c r="GKP92" s="112"/>
      <c r="GKQ92" s="112"/>
      <c r="GKR92" s="112"/>
      <c r="GKS92" s="112"/>
      <c r="GKT92" s="112"/>
      <c r="GKU92" s="112"/>
      <c r="GKV92" s="112"/>
      <c r="GKW92" s="112"/>
      <c r="GKX92" s="112"/>
      <c r="GKY92" s="112"/>
      <c r="GKZ92" s="112"/>
      <c r="GLA92" s="112"/>
      <c r="GLB92" s="112"/>
      <c r="GLC92" s="112"/>
      <c r="GLD92" s="112"/>
      <c r="GLE92" s="112"/>
      <c r="GLF92" s="112"/>
      <c r="GLG92" s="112"/>
      <c r="GLH92" s="112"/>
      <c r="GLI92" s="112"/>
      <c r="GLJ92" s="112"/>
      <c r="GLK92" s="112"/>
      <c r="GLL92" s="112"/>
      <c r="GLM92" s="112"/>
      <c r="GLN92" s="112"/>
      <c r="GLO92" s="112"/>
      <c r="GLP92" s="112"/>
      <c r="GLQ92" s="112"/>
      <c r="GLR92" s="112"/>
      <c r="GLS92" s="112"/>
      <c r="GLT92" s="112"/>
      <c r="GLU92" s="112"/>
      <c r="GLV92" s="112"/>
      <c r="GLW92" s="112"/>
      <c r="GLX92" s="112"/>
      <c r="GLY92" s="112"/>
      <c r="GLZ92" s="112"/>
      <c r="GMA92" s="112"/>
      <c r="GMB92" s="112"/>
      <c r="GMC92" s="112"/>
      <c r="GMD92" s="112"/>
      <c r="GME92" s="112"/>
      <c r="GMF92" s="112"/>
      <c r="GMG92" s="112"/>
      <c r="GMH92" s="112"/>
      <c r="GMI92" s="112"/>
      <c r="GMJ92" s="112"/>
      <c r="GMK92" s="112"/>
      <c r="GML92" s="112"/>
      <c r="GMM92" s="112"/>
      <c r="GMN92" s="112"/>
      <c r="GMO92" s="112"/>
      <c r="GMP92" s="112"/>
      <c r="GMQ92" s="112"/>
      <c r="GMR92" s="112"/>
      <c r="GMS92" s="112"/>
      <c r="GMT92" s="112"/>
      <c r="GMU92" s="112"/>
      <c r="GMV92" s="112"/>
      <c r="GMW92" s="112"/>
      <c r="GMX92" s="112"/>
      <c r="GMY92" s="112"/>
      <c r="GMZ92" s="112"/>
      <c r="GNA92" s="112"/>
      <c r="GNB92" s="112"/>
      <c r="GNC92" s="112"/>
      <c r="GND92" s="112"/>
      <c r="GNE92" s="112"/>
      <c r="GNF92" s="112"/>
      <c r="GNG92" s="112"/>
      <c r="GNH92" s="112"/>
      <c r="GNI92" s="112"/>
      <c r="GNJ92" s="112"/>
      <c r="GNK92" s="112"/>
      <c r="GNL92" s="112"/>
      <c r="GNM92" s="112"/>
      <c r="GNN92" s="112"/>
      <c r="GNO92" s="112"/>
      <c r="GNP92" s="112"/>
      <c r="GNQ92" s="112"/>
      <c r="GNR92" s="112"/>
      <c r="GNS92" s="112"/>
      <c r="GNT92" s="112"/>
      <c r="GNU92" s="112"/>
      <c r="GNV92" s="112"/>
      <c r="GNW92" s="112"/>
      <c r="GNX92" s="112"/>
      <c r="GNY92" s="112"/>
      <c r="GNZ92" s="112"/>
      <c r="GOA92" s="112"/>
      <c r="GOB92" s="112"/>
      <c r="GOC92" s="112"/>
      <c r="GOD92" s="112"/>
      <c r="GOE92" s="112"/>
      <c r="GOF92" s="112"/>
      <c r="GOG92" s="112"/>
      <c r="GOH92" s="112"/>
      <c r="GOI92" s="112"/>
      <c r="GOJ92" s="112"/>
      <c r="GOK92" s="112"/>
      <c r="GOL92" s="112"/>
      <c r="GOM92" s="112"/>
      <c r="GON92" s="112"/>
      <c r="GOO92" s="112"/>
      <c r="GOP92" s="112"/>
      <c r="GOQ92" s="112"/>
      <c r="GOR92" s="112"/>
      <c r="GOS92" s="112"/>
      <c r="GOT92" s="112"/>
      <c r="GOU92" s="112"/>
      <c r="GOV92" s="112"/>
      <c r="GOW92" s="112"/>
      <c r="GOX92" s="112"/>
      <c r="GOY92" s="112"/>
      <c r="GOZ92" s="112"/>
      <c r="GPA92" s="112"/>
      <c r="GPB92" s="112"/>
      <c r="GPC92" s="112"/>
      <c r="GPD92" s="112"/>
      <c r="GPE92" s="112"/>
      <c r="GPF92" s="112"/>
      <c r="GPG92" s="112"/>
      <c r="GPH92" s="112"/>
      <c r="GPI92" s="112"/>
      <c r="GPJ92" s="112"/>
      <c r="GPK92" s="112"/>
      <c r="GPL92" s="112"/>
      <c r="GPM92" s="112"/>
      <c r="GPN92" s="112"/>
      <c r="GPO92" s="112"/>
      <c r="GPP92" s="112"/>
      <c r="GPQ92" s="112"/>
      <c r="GPR92" s="112"/>
      <c r="GPS92" s="112"/>
      <c r="GPT92" s="112"/>
      <c r="GPU92" s="112"/>
      <c r="GPV92" s="112"/>
      <c r="GPW92" s="112"/>
      <c r="GPX92" s="112"/>
      <c r="GPY92" s="112"/>
      <c r="GPZ92" s="112"/>
      <c r="GQA92" s="112"/>
      <c r="GQB92" s="112"/>
      <c r="GQC92" s="112"/>
      <c r="GQD92" s="112"/>
      <c r="GQE92" s="112"/>
      <c r="GQF92" s="112"/>
      <c r="GQG92" s="112"/>
      <c r="GQH92" s="112"/>
      <c r="GQI92" s="112"/>
      <c r="GQJ92" s="112"/>
      <c r="GQK92" s="112"/>
      <c r="GQL92" s="112"/>
      <c r="GQM92" s="112"/>
      <c r="GQN92" s="112"/>
      <c r="GQO92" s="112"/>
      <c r="GQP92" s="112"/>
      <c r="GQQ92" s="112"/>
      <c r="GQR92" s="112"/>
      <c r="GQS92" s="112"/>
      <c r="GQT92" s="112"/>
      <c r="GQU92" s="112"/>
      <c r="GQV92" s="112"/>
      <c r="GQW92" s="112"/>
      <c r="GQX92" s="112"/>
      <c r="GQY92" s="112"/>
      <c r="GQZ92" s="112"/>
      <c r="GRA92" s="112"/>
      <c r="GRB92" s="112"/>
      <c r="GRC92" s="112"/>
      <c r="GRD92" s="112"/>
      <c r="GRE92" s="112"/>
      <c r="GRF92" s="112"/>
      <c r="GRG92" s="112"/>
      <c r="GRH92" s="112"/>
      <c r="GRI92" s="112"/>
      <c r="GRJ92" s="112"/>
      <c r="GRK92" s="112"/>
      <c r="GRL92" s="112"/>
      <c r="GRM92" s="112"/>
      <c r="GRN92" s="112"/>
      <c r="GRO92" s="112"/>
      <c r="GRP92" s="112"/>
      <c r="GRQ92" s="112"/>
      <c r="GRR92" s="112"/>
      <c r="GRS92" s="112"/>
      <c r="GRT92" s="112"/>
      <c r="GRU92" s="112"/>
      <c r="GRV92" s="112"/>
      <c r="GRW92" s="112"/>
      <c r="GRX92" s="112"/>
      <c r="GRY92" s="112"/>
      <c r="GRZ92" s="112"/>
      <c r="GSA92" s="112"/>
      <c r="GSB92" s="112"/>
      <c r="GSC92" s="112"/>
      <c r="GSD92" s="112"/>
      <c r="GSE92" s="112"/>
      <c r="GSF92" s="112"/>
      <c r="GSG92" s="112"/>
      <c r="GSH92" s="112"/>
      <c r="GSI92" s="112"/>
      <c r="GSJ92" s="112"/>
      <c r="GSK92" s="112"/>
      <c r="GSL92" s="112"/>
      <c r="GSM92" s="112"/>
      <c r="GSN92" s="112"/>
      <c r="GSO92" s="112"/>
      <c r="GSP92" s="112"/>
      <c r="GSQ92" s="112"/>
      <c r="GSR92" s="112"/>
      <c r="GSS92" s="112"/>
      <c r="GST92" s="112"/>
      <c r="GSU92" s="112"/>
      <c r="GSV92" s="112"/>
      <c r="GSW92" s="112"/>
      <c r="GSX92" s="112"/>
      <c r="GSY92" s="112"/>
      <c r="GSZ92" s="112"/>
      <c r="GTA92" s="112"/>
      <c r="GTB92" s="112"/>
      <c r="GTC92" s="112"/>
      <c r="GTD92" s="112"/>
      <c r="GTE92" s="112"/>
      <c r="GTF92" s="112"/>
      <c r="GTG92" s="112"/>
      <c r="GTH92" s="112"/>
      <c r="GTI92" s="112"/>
      <c r="GTJ92" s="112"/>
      <c r="GTK92" s="112"/>
      <c r="GTL92" s="112"/>
      <c r="GTM92" s="112"/>
      <c r="GTN92" s="112"/>
      <c r="GTO92" s="112"/>
      <c r="GTP92" s="112"/>
      <c r="GTQ92" s="112"/>
      <c r="GTR92" s="112"/>
      <c r="GTS92" s="112"/>
      <c r="GTT92" s="112"/>
      <c r="GTU92" s="112"/>
      <c r="GTV92" s="112"/>
      <c r="GTW92" s="112"/>
      <c r="GTX92" s="112"/>
      <c r="GTY92" s="112"/>
      <c r="GTZ92" s="112"/>
      <c r="GUA92" s="112"/>
      <c r="GUB92" s="112"/>
      <c r="GUC92" s="112"/>
      <c r="GUD92" s="112"/>
      <c r="GUE92" s="112"/>
      <c r="GUF92" s="112"/>
      <c r="GUG92" s="112"/>
      <c r="GUH92" s="112"/>
      <c r="GUI92" s="112"/>
      <c r="GUJ92" s="112"/>
      <c r="GUK92" s="112"/>
      <c r="GUL92" s="112"/>
      <c r="GUM92" s="112"/>
      <c r="GUN92" s="112"/>
      <c r="GUO92" s="112"/>
      <c r="GUP92" s="112"/>
      <c r="GUQ92" s="112"/>
      <c r="GUR92" s="112"/>
      <c r="GUS92" s="112"/>
      <c r="GUT92" s="112"/>
      <c r="GUU92" s="112"/>
      <c r="GUV92" s="112"/>
      <c r="GUW92" s="112"/>
      <c r="GUX92" s="112"/>
      <c r="GUY92" s="112"/>
      <c r="GUZ92" s="112"/>
      <c r="GVA92" s="112"/>
      <c r="GVB92" s="112"/>
      <c r="GVC92" s="112"/>
      <c r="GVD92" s="112"/>
      <c r="GVE92" s="112"/>
      <c r="GVF92" s="112"/>
      <c r="GVG92" s="112"/>
      <c r="GVH92" s="112"/>
      <c r="GVI92" s="112"/>
      <c r="GVJ92" s="112"/>
      <c r="GVK92" s="112"/>
      <c r="GVL92" s="112"/>
      <c r="GVM92" s="112"/>
      <c r="GVN92" s="112"/>
      <c r="GVO92" s="112"/>
      <c r="GVP92" s="112"/>
      <c r="GVQ92" s="112"/>
      <c r="GVR92" s="112"/>
      <c r="GVS92" s="112"/>
      <c r="GVT92" s="112"/>
      <c r="GVU92" s="112"/>
      <c r="GVV92" s="112"/>
      <c r="GVW92" s="112"/>
      <c r="GVX92" s="112"/>
      <c r="GVY92" s="112"/>
      <c r="GVZ92" s="112"/>
      <c r="GWA92" s="112"/>
      <c r="GWB92" s="112"/>
      <c r="GWC92" s="112"/>
      <c r="GWD92" s="112"/>
      <c r="GWE92" s="112"/>
      <c r="GWF92" s="112"/>
      <c r="GWG92" s="112"/>
      <c r="GWH92" s="112"/>
      <c r="GWI92" s="112"/>
      <c r="GWJ92" s="112"/>
      <c r="GWK92" s="112"/>
      <c r="GWL92" s="112"/>
      <c r="GWM92" s="112"/>
      <c r="GWN92" s="112"/>
      <c r="GWO92" s="112"/>
      <c r="GWP92" s="112"/>
      <c r="GWQ92" s="112"/>
      <c r="GWR92" s="112"/>
      <c r="GWS92" s="112"/>
      <c r="GWT92" s="112"/>
      <c r="GWU92" s="112"/>
      <c r="GWV92" s="112"/>
      <c r="GWW92" s="112"/>
      <c r="GWX92" s="112"/>
      <c r="GWY92" s="112"/>
      <c r="GWZ92" s="112"/>
      <c r="GXA92" s="112"/>
      <c r="GXB92" s="112"/>
      <c r="GXC92" s="112"/>
      <c r="GXD92" s="112"/>
      <c r="GXE92" s="112"/>
      <c r="GXF92" s="112"/>
      <c r="GXG92" s="112"/>
      <c r="GXH92" s="112"/>
      <c r="GXI92" s="112"/>
      <c r="GXJ92" s="112"/>
      <c r="GXK92" s="112"/>
      <c r="GXL92" s="112"/>
      <c r="GXM92" s="112"/>
      <c r="GXN92" s="112"/>
      <c r="GXO92" s="112"/>
      <c r="GXP92" s="112"/>
      <c r="GXQ92" s="112"/>
      <c r="GXR92" s="112"/>
      <c r="GXS92" s="112"/>
      <c r="GXT92" s="112"/>
      <c r="GXU92" s="112"/>
      <c r="GXV92" s="112"/>
      <c r="GXW92" s="112"/>
      <c r="GXX92" s="112"/>
      <c r="GXY92" s="112"/>
      <c r="GXZ92" s="112"/>
      <c r="GYA92" s="112"/>
      <c r="GYB92" s="112"/>
      <c r="GYC92" s="112"/>
      <c r="GYD92" s="112"/>
      <c r="GYE92" s="112"/>
      <c r="GYF92" s="112"/>
      <c r="GYG92" s="112"/>
      <c r="GYH92" s="112"/>
      <c r="GYI92" s="112"/>
      <c r="GYJ92" s="112"/>
      <c r="GYK92" s="112"/>
      <c r="GYL92" s="112"/>
      <c r="GYM92" s="112"/>
      <c r="GYN92" s="112"/>
      <c r="GYO92" s="112"/>
      <c r="GYP92" s="112"/>
      <c r="GYQ92" s="112"/>
      <c r="GYR92" s="112"/>
      <c r="GYS92" s="112"/>
      <c r="GYT92" s="112"/>
      <c r="GYU92" s="112"/>
      <c r="GYV92" s="112"/>
      <c r="GYW92" s="112"/>
      <c r="GYX92" s="112"/>
      <c r="GYY92" s="112"/>
      <c r="GYZ92" s="112"/>
      <c r="GZA92" s="112"/>
      <c r="GZB92" s="112"/>
      <c r="GZC92" s="112"/>
      <c r="GZD92" s="112"/>
      <c r="GZE92" s="112"/>
      <c r="GZF92" s="112"/>
      <c r="GZG92" s="112"/>
      <c r="GZH92" s="112"/>
      <c r="GZI92" s="112"/>
      <c r="GZJ92" s="112"/>
      <c r="GZK92" s="112"/>
      <c r="GZL92" s="112"/>
      <c r="GZM92" s="112"/>
      <c r="GZN92" s="112"/>
      <c r="GZO92" s="112"/>
      <c r="GZP92" s="112"/>
      <c r="GZQ92" s="112"/>
      <c r="GZR92" s="112"/>
      <c r="GZS92" s="112"/>
      <c r="GZT92" s="112"/>
      <c r="GZU92" s="112"/>
      <c r="GZV92" s="112"/>
      <c r="GZW92" s="112"/>
      <c r="GZX92" s="112"/>
      <c r="GZY92" s="112"/>
      <c r="GZZ92" s="112"/>
      <c r="HAA92" s="112"/>
      <c r="HAB92" s="112"/>
      <c r="HAC92" s="112"/>
      <c r="HAD92" s="112"/>
      <c r="HAE92" s="112"/>
      <c r="HAF92" s="112"/>
      <c r="HAG92" s="112"/>
      <c r="HAH92" s="112"/>
      <c r="HAI92" s="112"/>
      <c r="HAJ92" s="112"/>
      <c r="HAK92" s="112"/>
      <c r="HAL92" s="112"/>
      <c r="HAM92" s="112"/>
      <c r="HAN92" s="112"/>
      <c r="HAO92" s="112"/>
      <c r="HAP92" s="112"/>
      <c r="HAQ92" s="112"/>
      <c r="HAR92" s="112"/>
      <c r="HAS92" s="112"/>
      <c r="HAT92" s="112"/>
      <c r="HAU92" s="112"/>
      <c r="HAV92" s="112"/>
      <c r="HAW92" s="112"/>
      <c r="HAX92" s="112"/>
      <c r="HAY92" s="112"/>
      <c r="HAZ92" s="112"/>
      <c r="HBA92" s="112"/>
      <c r="HBB92" s="112"/>
      <c r="HBC92" s="112"/>
      <c r="HBD92" s="112"/>
      <c r="HBE92" s="112"/>
      <c r="HBF92" s="112"/>
      <c r="HBG92" s="112"/>
      <c r="HBH92" s="112"/>
      <c r="HBI92" s="112"/>
      <c r="HBJ92" s="112"/>
      <c r="HBK92" s="112"/>
      <c r="HBL92" s="112"/>
      <c r="HBM92" s="112"/>
      <c r="HBN92" s="112"/>
      <c r="HBO92" s="112"/>
      <c r="HBP92" s="112"/>
      <c r="HBQ92" s="112"/>
      <c r="HBR92" s="112"/>
      <c r="HBS92" s="112"/>
      <c r="HBT92" s="112"/>
      <c r="HBU92" s="112"/>
      <c r="HBV92" s="112"/>
      <c r="HBW92" s="112"/>
      <c r="HBX92" s="112"/>
      <c r="HBY92" s="112"/>
      <c r="HBZ92" s="112"/>
      <c r="HCA92" s="112"/>
      <c r="HCB92" s="112"/>
      <c r="HCC92" s="112"/>
      <c r="HCD92" s="112"/>
      <c r="HCE92" s="112"/>
      <c r="HCF92" s="112"/>
      <c r="HCG92" s="112"/>
      <c r="HCH92" s="112"/>
      <c r="HCI92" s="112"/>
      <c r="HCJ92" s="112"/>
      <c r="HCK92" s="112"/>
      <c r="HCL92" s="112"/>
      <c r="HCM92" s="112"/>
      <c r="HCN92" s="112"/>
      <c r="HCO92" s="112"/>
      <c r="HCP92" s="112"/>
      <c r="HCQ92" s="112"/>
      <c r="HCR92" s="112"/>
      <c r="HCS92" s="112"/>
      <c r="HCT92" s="112"/>
      <c r="HCU92" s="112"/>
      <c r="HCV92" s="112"/>
      <c r="HCW92" s="112"/>
      <c r="HCX92" s="112"/>
      <c r="HCY92" s="112"/>
      <c r="HCZ92" s="112"/>
      <c r="HDA92" s="112"/>
      <c r="HDB92" s="112"/>
      <c r="HDC92" s="112"/>
      <c r="HDD92" s="112"/>
      <c r="HDE92" s="112"/>
      <c r="HDF92" s="112"/>
      <c r="HDG92" s="112"/>
      <c r="HDH92" s="112"/>
      <c r="HDI92" s="112"/>
      <c r="HDJ92" s="112"/>
      <c r="HDK92" s="112"/>
      <c r="HDL92" s="112"/>
      <c r="HDM92" s="112"/>
      <c r="HDN92" s="112"/>
      <c r="HDO92" s="112"/>
      <c r="HDP92" s="112"/>
      <c r="HDQ92" s="112"/>
      <c r="HDR92" s="112"/>
      <c r="HDS92" s="112"/>
      <c r="HDT92" s="112"/>
      <c r="HDU92" s="112"/>
      <c r="HDV92" s="112"/>
      <c r="HDW92" s="112"/>
      <c r="HDX92" s="112"/>
      <c r="HDY92" s="112"/>
      <c r="HDZ92" s="112"/>
      <c r="HEA92" s="112"/>
      <c r="HEB92" s="112"/>
      <c r="HEC92" s="112"/>
      <c r="HED92" s="112"/>
      <c r="HEE92" s="112"/>
      <c r="HEF92" s="112"/>
      <c r="HEG92" s="112"/>
      <c r="HEH92" s="112"/>
      <c r="HEI92" s="112"/>
      <c r="HEJ92" s="112"/>
      <c r="HEK92" s="112"/>
      <c r="HEL92" s="112"/>
      <c r="HEM92" s="112"/>
      <c r="HEN92" s="112"/>
      <c r="HEO92" s="112"/>
      <c r="HEP92" s="112"/>
      <c r="HEQ92" s="112"/>
      <c r="HER92" s="112"/>
      <c r="HES92" s="112"/>
      <c r="HET92" s="112"/>
      <c r="HEU92" s="112"/>
      <c r="HEV92" s="112"/>
      <c r="HEW92" s="112"/>
      <c r="HEX92" s="112"/>
      <c r="HEY92" s="112"/>
      <c r="HEZ92" s="112"/>
      <c r="HFA92" s="112"/>
      <c r="HFB92" s="112"/>
      <c r="HFC92" s="112"/>
      <c r="HFD92" s="112"/>
      <c r="HFE92" s="112"/>
      <c r="HFF92" s="112"/>
      <c r="HFG92" s="112"/>
      <c r="HFH92" s="112"/>
      <c r="HFI92" s="112"/>
      <c r="HFJ92" s="112"/>
      <c r="HFK92" s="112"/>
      <c r="HFL92" s="112"/>
      <c r="HFM92" s="112"/>
      <c r="HFN92" s="112"/>
      <c r="HFO92" s="112"/>
      <c r="HFP92" s="112"/>
      <c r="HFQ92" s="112"/>
      <c r="HFR92" s="112"/>
      <c r="HFS92" s="112"/>
      <c r="HFT92" s="112"/>
      <c r="HFU92" s="112"/>
      <c r="HFV92" s="112"/>
      <c r="HFW92" s="112"/>
      <c r="HFX92" s="112"/>
      <c r="HFY92" s="112"/>
      <c r="HFZ92" s="112"/>
      <c r="HGA92" s="112"/>
      <c r="HGB92" s="112"/>
      <c r="HGC92" s="112"/>
      <c r="HGD92" s="112"/>
      <c r="HGE92" s="112"/>
      <c r="HGF92" s="112"/>
      <c r="HGG92" s="112"/>
      <c r="HGH92" s="112"/>
      <c r="HGI92" s="112"/>
      <c r="HGJ92" s="112"/>
      <c r="HGK92" s="112"/>
      <c r="HGL92" s="112"/>
      <c r="HGM92" s="112"/>
      <c r="HGN92" s="112"/>
      <c r="HGO92" s="112"/>
      <c r="HGP92" s="112"/>
      <c r="HGQ92" s="112"/>
      <c r="HGR92" s="112"/>
      <c r="HGS92" s="112"/>
      <c r="HGT92" s="112"/>
      <c r="HGU92" s="112"/>
      <c r="HGV92" s="112"/>
      <c r="HGW92" s="112"/>
      <c r="HGX92" s="112"/>
      <c r="HGY92" s="112"/>
      <c r="HGZ92" s="112"/>
      <c r="HHA92" s="112"/>
      <c r="HHB92" s="112"/>
      <c r="HHC92" s="112"/>
      <c r="HHD92" s="112"/>
      <c r="HHE92" s="112"/>
      <c r="HHF92" s="112"/>
      <c r="HHG92" s="112"/>
      <c r="HHH92" s="112"/>
      <c r="HHI92" s="112"/>
      <c r="HHJ92" s="112"/>
      <c r="HHK92" s="112"/>
      <c r="HHL92" s="112"/>
      <c r="HHM92" s="112"/>
      <c r="HHN92" s="112"/>
      <c r="HHO92" s="112"/>
      <c r="HHP92" s="112"/>
      <c r="HHQ92" s="112"/>
      <c r="HHR92" s="112"/>
      <c r="HHS92" s="112"/>
      <c r="HHT92" s="112"/>
      <c r="HHU92" s="112"/>
      <c r="HHV92" s="112"/>
      <c r="HHW92" s="112"/>
      <c r="HHX92" s="112"/>
      <c r="HHY92" s="112"/>
      <c r="HHZ92" s="112"/>
      <c r="HIA92" s="112"/>
      <c r="HIB92" s="112"/>
      <c r="HIC92" s="112"/>
      <c r="HID92" s="112"/>
      <c r="HIE92" s="112"/>
      <c r="HIF92" s="112"/>
      <c r="HIG92" s="112"/>
      <c r="HIH92" s="112"/>
      <c r="HII92" s="112"/>
      <c r="HIJ92" s="112"/>
      <c r="HIK92" s="112"/>
      <c r="HIL92" s="112"/>
      <c r="HIM92" s="112"/>
      <c r="HIN92" s="112"/>
      <c r="HIO92" s="112"/>
      <c r="HIP92" s="112"/>
      <c r="HIQ92" s="112"/>
      <c r="HIR92" s="112"/>
      <c r="HIS92" s="112"/>
      <c r="HIT92" s="112"/>
      <c r="HIU92" s="112"/>
      <c r="HIV92" s="112"/>
      <c r="HIW92" s="112"/>
      <c r="HIX92" s="112"/>
      <c r="HIY92" s="112"/>
      <c r="HIZ92" s="112"/>
      <c r="HJA92" s="112"/>
      <c r="HJB92" s="112"/>
      <c r="HJC92" s="112"/>
      <c r="HJD92" s="112"/>
      <c r="HJE92" s="112"/>
      <c r="HJF92" s="112"/>
      <c r="HJG92" s="112"/>
      <c r="HJH92" s="112"/>
      <c r="HJI92" s="112"/>
      <c r="HJJ92" s="112"/>
      <c r="HJK92" s="112"/>
      <c r="HJL92" s="112"/>
      <c r="HJM92" s="112"/>
      <c r="HJN92" s="112"/>
      <c r="HJO92" s="112"/>
      <c r="HJP92" s="112"/>
      <c r="HJQ92" s="112"/>
      <c r="HJR92" s="112"/>
      <c r="HJS92" s="112"/>
      <c r="HJT92" s="112"/>
      <c r="HJU92" s="112"/>
      <c r="HJV92" s="112"/>
      <c r="HJW92" s="112"/>
      <c r="HJX92" s="112"/>
      <c r="HJY92" s="112"/>
      <c r="HJZ92" s="112"/>
      <c r="HKA92" s="112"/>
      <c r="HKB92" s="112"/>
      <c r="HKC92" s="112"/>
      <c r="HKD92" s="112"/>
      <c r="HKE92" s="112"/>
      <c r="HKF92" s="112"/>
      <c r="HKG92" s="112"/>
      <c r="HKH92" s="112"/>
      <c r="HKI92" s="112"/>
      <c r="HKJ92" s="112"/>
      <c r="HKK92" s="112"/>
      <c r="HKL92" s="112"/>
      <c r="HKM92" s="112"/>
      <c r="HKN92" s="112"/>
      <c r="HKO92" s="112"/>
      <c r="HKP92" s="112"/>
      <c r="HKQ92" s="112"/>
      <c r="HKR92" s="112"/>
      <c r="HKS92" s="112"/>
      <c r="HKT92" s="112"/>
      <c r="HKU92" s="112"/>
      <c r="HKV92" s="112"/>
      <c r="HKW92" s="112"/>
      <c r="HKX92" s="112"/>
      <c r="HKY92" s="112"/>
      <c r="HKZ92" s="112"/>
      <c r="HLA92" s="112"/>
      <c r="HLB92" s="112"/>
      <c r="HLC92" s="112"/>
      <c r="HLD92" s="112"/>
      <c r="HLE92" s="112"/>
      <c r="HLF92" s="112"/>
      <c r="HLG92" s="112"/>
      <c r="HLH92" s="112"/>
      <c r="HLI92" s="112"/>
      <c r="HLJ92" s="112"/>
      <c r="HLK92" s="112"/>
      <c r="HLL92" s="112"/>
      <c r="HLM92" s="112"/>
      <c r="HLN92" s="112"/>
      <c r="HLO92" s="112"/>
      <c r="HLP92" s="112"/>
      <c r="HLQ92" s="112"/>
      <c r="HLR92" s="112"/>
      <c r="HLS92" s="112"/>
      <c r="HLT92" s="112"/>
      <c r="HLU92" s="112"/>
      <c r="HLV92" s="112"/>
      <c r="HLW92" s="112"/>
      <c r="HLX92" s="112"/>
      <c r="HLY92" s="112"/>
      <c r="HLZ92" s="112"/>
      <c r="HMA92" s="112"/>
      <c r="HMB92" s="112"/>
      <c r="HMC92" s="112"/>
      <c r="HMD92" s="112"/>
      <c r="HME92" s="112"/>
      <c r="HMF92" s="112"/>
      <c r="HMG92" s="112"/>
      <c r="HMH92" s="112"/>
      <c r="HMI92" s="112"/>
      <c r="HMJ92" s="112"/>
      <c r="HMK92" s="112"/>
      <c r="HML92" s="112"/>
      <c r="HMM92" s="112"/>
      <c r="HMN92" s="112"/>
      <c r="HMO92" s="112"/>
      <c r="HMP92" s="112"/>
      <c r="HMQ92" s="112"/>
      <c r="HMR92" s="112"/>
      <c r="HMS92" s="112"/>
      <c r="HMT92" s="112"/>
      <c r="HMU92" s="112"/>
      <c r="HMV92" s="112"/>
      <c r="HMW92" s="112"/>
      <c r="HMX92" s="112"/>
      <c r="HMY92" s="112"/>
      <c r="HMZ92" s="112"/>
      <c r="HNA92" s="112"/>
      <c r="HNB92" s="112"/>
      <c r="HNC92" s="112"/>
      <c r="HND92" s="112"/>
      <c r="HNE92" s="112"/>
      <c r="HNF92" s="112"/>
      <c r="HNG92" s="112"/>
      <c r="HNH92" s="112"/>
      <c r="HNI92" s="112"/>
      <c r="HNJ92" s="112"/>
      <c r="HNK92" s="112"/>
      <c r="HNL92" s="112"/>
      <c r="HNM92" s="112"/>
      <c r="HNN92" s="112"/>
      <c r="HNO92" s="112"/>
      <c r="HNP92" s="112"/>
      <c r="HNQ92" s="112"/>
      <c r="HNR92" s="112"/>
      <c r="HNS92" s="112"/>
      <c r="HNT92" s="112"/>
      <c r="HNU92" s="112"/>
      <c r="HNV92" s="112"/>
      <c r="HNW92" s="112"/>
      <c r="HNX92" s="112"/>
      <c r="HNY92" s="112"/>
      <c r="HNZ92" s="112"/>
      <c r="HOA92" s="112"/>
      <c r="HOB92" s="112"/>
      <c r="HOC92" s="112"/>
      <c r="HOD92" s="112"/>
      <c r="HOE92" s="112"/>
      <c r="HOF92" s="112"/>
      <c r="HOG92" s="112"/>
      <c r="HOH92" s="112"/>
      <c r="HOI92" s="112"/>
      <c r="HOJ92" s="112"/>
      <c r="HOK92" s="112"/>
      <c r="HOL92" s="112"/>
      <c r="HOM92" s="112"/>
      <c r="HON92" s="112"/>
      <c r="HOO92" s="112"/>
      <c r="HOP92" s="112"/>
      <c r="HOQ92" s="112"/>
      <c r="HOR92" s="112"/>
      <c r="HOS92" s="112"/>
      <c r="HOT92" s="112"/>
      <c r="HOU92" s="112"/>
      <c r="HOV92" s="112"/>
      <c r="HOW92" s="112"/>
      <c r="HOX92" s="112"/>
      <c r="HOY92" s="112"/>
      <c r="HOZ92" s="112"/>
      <c r="HPA92" s="112"/>
      <c r="HPB92" s="112"/>
      <c r="HPC92" s="112"/>
      <c r="HPD92" s="112"/>
      <c r="HPE92" s="112"/>
      <c r="HPF92" s="112"/>
      <c r="HPG92" s="112"/>
      <c r="HPH92" s="112"/>
      <c r="HPI92" s="112"/>
      <c r="HPJ92" s="112"/>
      <c r="HPK92" s="112"/>
      <c r="HPL92" s="112"/>
      <c r="HPM92" s="112"/>
      <c r="HPN92" s="112"/>
      <c r="HPO92" s="112"/>
      <c r="HPP92" s="112"/>
      <c r="HPQ92" s="112"/>
      <c r="HPR92" s="112"/>
      <c r="HPS92" s="112"/>
      <c r="HPT92" s="112"/>
      <c r="HPU92" s="112"/>
      <c r="HPV92" s="112"/>
      <c r="HPW92" s="112"/>
      <c r="HPX92" s="112"/>
      <c r="HPY92" s="112"/>
      <c r="HPZ92" s="112"/>
      <c r="HQA92" s="112"/>
      <c r="HQB92" s="112"/>
      <c r="HQC92" s="112"/>
      <c r="HQD92" s="112"/>
      <c r="HQE92" s="112"/>
      <c r="HQF92" s="112"/>
      <c r="HQG92" s="112"/>
      <c r="HQH92" s="112"/>
      <c r="HQI92" s="112"/>
      <c r="HQJ92" s="112"/>
      <c r="HQK92" s="112"/>
      <c r="HQL92" s="112"/>
      <c r="HQM92" s="112"/>
      <c r="HQN92" s="112"/>
      <c r="HQO92" s="112"/>
      <c r="HQP92" s="112"/>
      <c r="HQQ92" s="112"/>
      <c r="HQR92" s="112"/>
      <c r="HQS92" s="112"/>
      <c r="HQT92" s="112"/>
      <c r="HQU92" s="112"/>
      <c r="HQV92" s="112"/>
      <c r="HQW92" s="112"/>
      <c r="HQX92" s="112"/>
      <c r="HQY92" s="112"/>
      <c r="HQZ92" s="112"/>
      <c r="HRA92" s="112"/>
      <c r="HRB92" s="112"/>
      <c r="HRC92" s="112"/>
      <c r="HRD92" s="112"/>
      <c r="HRE92" s="112"/>
      <c r="HRF92" s="112"/>
      <c r="HRG92" s="112"/>
      <c r="HRH92" s="112"/>
      <c r="HRI92" s="112"/>
      <c r="HRJ92" s="112"/>
      <c r="HRK92" s="112"/>
      <c r="HRL92" s="112"/>
      <c r="HRM92" s="112"/>
      <c r="HRN92" s="112"/>
      <c r="HRO92" s="112"/>
      <c r="HRP92" s="112"/>
      <c r="HRQ92" s="112"/>
      <c r="HRR92" s="112"/>
      <c r="HRS92" s="112"/>
      <c r="HRT92" s="112"/>
      <c r="HRU92" s="112"/>
      <c r="HRV92" s="112"/>
      <c r="HRW92" s="112"/>
      <c r="HRX92" s="112"/>
      <c r="HRY92" s="112"/>
      <c r="HRZ92" s="112"/>
      <c r="HSA92" s="112"/>
      <c r="HSB92" s="112"/>
      <c r="HSC92" s="112"/>
      <c r="HSD92" s="112"/>
      <c r="HSE92" s="112"/>
      <c r="HSF92" s="112"/>
      <c r="HSG92" s="112"/>
      <c r="HSH92" s="112"/>
      <c r="HSI92" s="112"/>
      <c r="HSJ92" s="112"/>
      <c r="HSK92" s="112"/>
      <c r="HSL92" s="112"/>
      <c r="HSM92" s="112"/>
      <c r="HSN92" s="112"/>
      <c r="HSO92" s="112"/>
      <c r="HSP92" s="112"/>
      <c r="HSQ92" s="112"/>
      <c r="HSR92" s="112"/>
      <c r="HSS92" s="112"/>
      <c r="HST92" s="112"/>
      <c r="HSU92" s="112"/>
      <c r="HSV92" s="112"/>
      <c r="HSW92" s="112"/>
      <c r="HSX92" s="112"/>
      <c r="HSY92" s="112"/>
      <c r="HSZ92" s="112"/>
      <c r="HTA92" s="112"/>
      <c r="HTB92" s="112"/>
      <c r="HTC92" s="112"/>
      <c r="HTD92" s="112"/>
      <c r="HTE92" s="112"/>
      <c r="HTF92" s="112"/>
      <c r="HTG92" s="112"/>
      <c r="HTH92" s="112"/>
      <c r="HTI92" s="112"/>
      <c r="HTJ92" s="112"/>
      <c r="HTK92" s="112"/>
      <c r="HTL92" s="112"/>
      <c r="HTM92" s="112"/>
      <c r="HTN92" s="112"/>
    </row>
    <row r="93" spans="1:5942" s="111" customFormat="1" ht="9.9499999999999993" customHeight="1" x14ac:dyDescent="0.25">
      <c r="A93" s="106" t="s">
        <v>61</v>
      </c>
      <c r="B93" s="75">
        <v>10</v>
      </c>
      <c r="C93" s="393"/>
      <c r="D93" s="339">
        <f t="shared" si="264"/>
        <v>10</v>
      </c>
      <c r="E93" s="339">
        <v>1</v>
      </c>
      <c r="F93" s="393"/>
      <c r="G93" s="339">
        <f t="shared" si="265"/>
        <v>1</v>
      </c>
      <c r="H93" s="251">
        <f t="shared" si="272"/>
        <v>0.1</v>
      </c>
      <c r="I93" s="251" t="e">
        <f t="shared" si="140"/>
        <v>#DIV/0!</v>
      </c>
      <c r="J93" s="251">
        <f t="shared" si="141"/>
        <v>0.1</v>
      </c>
      <c r="K93" s="339">
        <v>3</v>
      </c>
      <c r="L93" s="393"/>
      <c r="M93" s="339">
        <f t="shared" si="239"/>
        <v>3</v>
      </c>
      <c r="N93" s="339">
        <v>0</v>
      </c>
      <c r="O93" s="393"/>
      <c r="P93" s="339">
        <f t="shared" si="240"/>
        <v>0</v>
      </c>
      <c r="Q93" s="251">
        <f t="shared" si="142"/>
        <v>0</v>
      </c>
      <c r="R93" s="251" t="e">
        <f t="shared" si="143"/>
        <v>#DIV/0!</v>
      </c>
      <c r="S93" s="251">
        <f t="shared" si="144"/>
        <v>0</v>
      </c>
      <c r="T93" s="339">
        <v>0</v>
      </c>
      <c r="U93" s="393"/>
      <c r="V93" s="339">
        <f t="shared" si="241"/>
        <v>0</v>
      </c>
      <c r="W93" s="339">
        <v>0</v>
      </c>
      <c r="X93" s="393"/>
      <c r="Y93" s="339">
        <f t="shared" si="242"/>
        <v>0</v>
      </c>
      <c r="Z93" s="251" t="e">
        <f t="shared" si="145"/>
        <v>#DIV/0!</v>
      </c>
      <c r="AA93" s="251" t="e">
        <f t="shared" si="146"/>
        <v>#DIV/0!</v>
      </c>
      <c r="AB93" s="251" t="e">
        <f t="shared" si="147"/>
        <v>#DIV/0!</v>
      </c>
      <c r="AC93" s="414"/>
      <c r="AD93" s="414"/>
      <c r="AE93" s="393">
        <f t="shared" si="243"/>
        <v>0</v>
      </c>
      <c r="AF93" s="414"/>
      <c r="AG93" s="414"/>
      <c r="AH93" s="393">
        <f t="shared" si="244"/>
        <v>0</v>
      </c>
      <c r="AI93" s="479" t="e">
        <f t="shared" si="150"/>
        <v>#DIV/0!</v>
      </c>
      <c r="AJ93" s="479" t="e">
        <f t="shared" si="151"/>
        <v>#DIV/0!</v>
      </c>
      <c r="AK93" s="479" t="e">
        <f t="shared" si="152"/>
        <v>#DIV/0!</v>
      </c>
      <c r="AL93" s="339">
        <f t="shared" ref="AL93:AL100" si="280">SUM(B93,K93,T93,AC93)</f>
        <v>13</v>
      </c>
      <c r="AM93" s="393"/>
      <c r="AN93" s="339">
        <f t="shared" si="266"/>
        <v>13</v>
      </c>
      <c r="AO93" s="339">
        <f t="shared" ref="AO93:AO100" si="281">SUM(E93,N93,W93,AF93)</f>
        <v>1</v>
      </c>
      <c r="AP93" s="393"/>
      <c r="AQ93" s="339">
        <f t="shared" si="267"/>
        <v>1</v>
      </c>
      <c r="AR93" s="251">
        <f t="shared" si="273"/>
        <v>7.6923076923076927E-2</v>
      </c>
      <c r="AS93" s="251" t="e">
        <f t="shared" si="246"/>
        <v>#DIV/0!</v>
      </c>
      <c r="AT93" s="251">
        <f t="shared" si="247"/>
        <v>7.6923076923076927E-2</v>
      </c>
      <c r="AU93" s="117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  <c r="EG93" s="112"/>
      <c r="EH93" s="112"/>
      <c r="EI93" s="112"/>
      <c r="EJ93" s="112"/>
      <c r="EK93" s="112"/>
      <c r="EL93" s="112"/>
      <c r="EM93" s="112"/>
      <c r="EN93" s="112"/>
      <c r="EO93" s="112"/>
      <c r="EP93" s="112"/>
      <c r="EQ93" s="112"/>
      <c r="ER93" s="112"/>
      <c r="ES93" s="112"/>
      <c r="ET93" s="112"/>
      <c r="EU93" s="112"/>
      <c r="EV93" s="112"/>
      <c r="EW93" s="112"/>
      <c r="EX93" s="112"/>
      <c r="EY93" s="112"/>
      <c r="EZ93" s="112"/>
      <c r="FA93" s="112"/>
      <c r="FB93" s="112"/>
      <c r="FC93" s="112"/>
      <c r="FD93" s="112"/>
      <c r="FE93" s="112"/>
      <c r="FF93" s="112"/>
      <c r="FG93" s="112"/>
      <c r="FH93" s="112"/>
      <c r="FI93" s="112"/>
      <c r="FJ93" s="112"/>
      <c r="FK93" s="112"/>
      <c r="FL93" s="112"/>
      <c r="FM93" s="112"/>
      <c r="FN93" s="112"/>
      <c r="FO93" s="112"/>
      <c r="FP93" s="112"/>
      <c r="FQ93" s="112"/>
      <c r="FR93" s="112"/>
      <c r="FS93" s="112"/>
      <c r="FT93" s="112"/>
      <c r="FU93" s="112"/>
      <c r="FV93" s="112"/>
      <c r="FW93" s="112"/>
      <c r="FX93" s="112"/>
      <c r="FY93" s="112"/>
      <c r="FZ93" s="112"/>
      <c r="GA93" s="112"/>
      <c r="GB93" s="112"/>
      <c r="GC93" s="112"/>
      <c r="GD93" s="112"/>
      <c r="GE93" s="112"/>
      <c r="GF93" s="112"/>
      <c r="GG93" s="112"/>
      <c r="GH93" s="112"/>
      <c r="GI93" s="112"/>
      <c r="GJ93" s="112"/>
      <c r="GK93" s="112"/>
      <c r="GL93" s="112"/>
      <c r="GM93" s="112"/>
      <c r="GN93" s="112"/>
      <c r="GO93" s="112"/>
      <c r="GP93" s="112"/>
      <c r="GQ93" s="112"/>
      <c r="GR93" s="112"/>
      <c r="GS93" s="112"/>
      <c r="GT93" s="112"/>
      <c r="GU93" s="112"/>
      <c r="GV93" s="112"/>
      <c r="GW93" s="112"/>
      <c r="GX93" s="112"/>
      <c r="GY93" s="112"/>
      <c r="GZ93" s="112"/>
      <c r="HA93" s="112"/>
      <c r="HB93" s="112"/>
      <c r="HC93" s="112"/>
      <c r="HD93" s="112"/>
      <c r="HE93" s="112"/>
      <c r="HF93" s="112"/>
      <c r="HG93" s="112"/>
      <c r="HH93" s="112"/>
      <c r="HI93" s="112"/>
      <c r="HJ93" s="112"/>
      <c r="HK93" s="112"/>
      <c r="HL93" s="112"/>
      <c r="HM93" s="112"/>
      <c r="HN93" s="112"/>
      <c r="HO93" s="112"/>
      <c r="HP93" s="112"/>
      <c r="HQ93" s="112"/>
      <c r="HR93" s="112"/>
      <c r="HS93" s="112"/>
      <c r="HT93" s="112"/>
      <c r="HU93" s="112"/>
      <c r="HV93" s="112"/>
      <c r="HW93" s="112"/>
      <c r="HX93" s="112"/>
      <c r="HY93" s="112"/>
      <c r="HZ93" s="112"/>
      <c r="IA93" s="112"/>
      <c r="IB93" s="112"/>
      <c r="IC93" s="112"/>
      <c r="ID93" s="112"/>
      <c r="IE93" s="112"/>
      <c r="IF93" s="112"/>
      <c r="IG93" s="112"/>
      <c r="IH93" s="112"/>
      <c r="II93" s="112"/>
      <c r="IJ93" s="112"/>
      <c r="IK93" s="112"/>
      <c r="IL93" s="112"/>
      <c r="IM93" s="112"/>
      <c r="IN93" s="112"/>
      <c r="IO93" s="112"/>
      <c r="IP93" s="112"/>
      <c r="IQ93" s="112"/>
      <c r="IR93" s="112"/>
      <c r="IS93" s="112"/>
      <c r="IT93" s="112"/>
      <c r="IU93" s="112"/>
      <c r="IV93" s="112"/>
      <c r="IW93" s="112"/>
      <c r="IX93" s="112"/>
      <c r="IY93" s="112"/>
      <c r="IZ93" s="112"/>
      <c r="JA93" s="112"/>
      <c r="JB93" s="112"/>
      <c r="JC93" s="112"/>
      <c r="JD93" s="112"/>
      <c r="JE93" s="112"/>
      <c r="JF93" s="112"/>
      <c r="JG93" s="112"/>
      <c r="JH93" s="112"/>
      <c r="JI93" s="112"/>
      <c r="JJ93" s="112"/>
      <c r="JK93" s="112"/>
      <c r="JL93" s="112"/>
      <c r="JM93" s="112"/>
      <c r="JN93" s="112"/>
      <c r="JO93" s="112"/>
      <c r="JP93" s="112"/>
      <c r="JQ93" s="112"/>
      <c r="JR93" s="112"/>
      <c r="JS93" s="112"/>
      <c r="JT93" s="112"/>
      <c r="JU93" s="112"/>
      <c r="JV93" s="112"/>
      <c r="JW93" s="112"/>
      <c r="JX93" s="112"/>
      <c r="JY93" s="112"/>
      <c r="JZ93" s="112"/>
      <c r="KA93" s="112"/>
      <c r="KB93" s="112"/>
      <c r="KC93" s="112"/>
      <c r="KD93" s="112"/>
      <c r="KE93" s="112"/>
      <c r="KF93" s="112"/>
      <c r="KG93" s="112"/>
      <c r="KH93" s="112"/>
      <c r="KI93" s="112"/>
      <c r="KJ93" s="112"/>
      <c r="KK93" s="112"/>
      <c r="KL93" s="112"/>
      <c r="KM93" s="112"/>
      <c r="KN93" s="112"/>
      <c r="KO93" s="112"/>
      <c r="KP93" s="112"/>
      <c r="KQ93" s="112"/>
      <c r="KR93" s="112"/>
      <c r="KS93" s="112"/>
      <c r="KT93" s="112"/>
      <c r="KU93" s="112"/>
      <c r="KV93" s="112"/>
      <c r="KW93" s="112"/>
      <c r="KX93" s="112"/>
      <c r="KY93" s="112"/>
      <c r="KZ93" s="112"/>
      <c r="LA93" s="112"/>
      <c r="LB93" s="112"/>
      <c r="LC93" s="112"/>
      <c r="LD93" s="112"/>
      <c r="LE93" s="112"/>
      <c r="LF93" s="112"/>
      <c r="LG93" s="112"/>
      <c r="LH93" s="112"/>
      <c r="LI93" s="112"/>
      <c r="LJ93" s="112"/>
      <c r="LK93" s="112"/>
      <c r="LL93" s="112"/>
      <c r="LM93" s="112"/>
      <c r="LN93" s="112"/>
      <c r="LO93" s="112"/>
      <c r="LP93" s="112"/>
      <c r="LQ93" s="112"/>
      <c r="LR93" s="112"/>
      <c r="LS93" s="112"/>
      <c r="LT93" s="112"/>
      <c r="LU93" s="112"/>
      <c r="LV93" s="112"/>
      <c r="LW93" s="112"/>
      <c r="LX93" s="112"/>
      <c r="LY93" s="112"/>
      <c r="LZ93" s="112"/>
      <c r="MA93" s="112"/>
      <c r="MB93" s="112"/>
      <c r="MC93" s="112"/>
      <c r="MD93" s="112"/>
      <c r="ME93" s="112"/>
      <c r="MF93" s="112"/>
      <c r="MG93" s="112"/>
      <c r="MH93" s="112"/>
      <c r="MI93" s="112"/>
      <c r="MJ93" s="112"/>
      <c r="MK93" s="112"/>
      <c r="ML93" s="112"/>
      <c r="MM93" s="112"/>
      <c r="MN93" s="112"/>
      <c r="MO93" s="112"/>
      <c r="MP93" s="112"/>
      <c r="MQ93" s="112"/>
      <c r="MR93" s="112"/>
      <c r="MS93" s="112"/>
      <c r="MT93" s="112"/>
      <c r="MU93" s="112"/>
      <c r="MV93" s="112"/>
      <c r="MW93" s="112"/>
      <c r="MX93" s="112"/>
      <c r="MY93" s="112"/>
      <c r="MZ93" s="112"/>
      <c r="NA93" s="112"/>
      <c r="NB93" s="112"/>
      <c r="NC93" s="112"/>
      <c r="ND93" s="112"/>
      <c r="NE93" s="112"/>
      <c r="NF93" s="112"/>
      <c r="NG93" s="112"/>
      <c r="NH93" s="112"/>
      <c r="NI93" s="112"/>
      <c r="NJ93" s="112"/>
      <c r="NK93" s="112"/>
      <c r="NL93" s="112"/>
      <c r="NM93" s="112"/>
      <c r="NN93" s="112"/>
      <c r="NO93" s="112"/>
      <c r="NP93" s="112"/>
      <c r="NQ93" s="112"/>
      <c r="NR93" s="112"/>
      <c r="NS93" s="112"/>
      <c r="NT93" s="112"/>
      <c r="NU93" s="112"/>
      <c r="NV93" s="112"/>
      <c r="NW93" s="112"/>
      <c r="NX93" s="112"/>
      <c r="NY93" s="112"/>
      <c r="NZ93" s="112"/>
      <c r="OA93" s="112"/>
      <c r="OB93" s="112"/>
      <c r="OC93" s="112"/>
      <c r="OD93" s="112"/>
      <c r="OE93" s="112"/>
      <c r="OF93" s="112"/>
      <c r="OG93" s="112"/>
      <c r="OH93" s="112"/>
      <c r="OI93" s="112"/>
      <c r="OJ93" s="112"/>
      <c r="OK93" s="112"/>
      <c r="OL93" s="112"/>
      <c r="OM93" s="112"/>
      <c r="ON93" s="112"/>
      <c r="OO93" s="112"/>
      <c r="OP93" s="112"/>
      <c r="OQ93" s="112"/>
      <c r="OR93" s="112"/>
      <c r="OS93" s="112"/>
      <c r="OT93" s="112"/>
      <c r="OU93" s="112"/>
      <c r="OV93" s="112"/>
      <c r="OW93" s="112"/>
      <c r="OX93" s="112"/>
      <c r="OY93" s="112"/>
      <c r="OZ93" s="112"/>
      <c r="PA93" s="112"/>
      <c r="PB93" s="112"/>
      <c r="PC93" s="112"/>
      <c r="PD93" s="112"/>
      <c r="PE93" s="112"/>
      <c r="PF93" s="112"/>
      <c r="PG93" s="112"/>
      <c r="PH93" s="112"/>
      <c r="PI93" s="112"/>
      <c r="PJ93" s="112"/>
      <c r="PK93" s="112"/>
      <c r="PL93" s="112"/>
      <c r="PM93" s="112"/>
      <c r="PN93" s="112"/>
      <c r="PO93" s="112"/>
      <c r="PP93" s="112"/>
      <c r="PQ93" s="112"/>
      <c r="PR93" s="112"/>
      <c r="PS93" s="112"/>
      <c r="PT93" s="112"/>
      <c r="PU93" s="112"/>
      <c r="PV93" s="112"/>
      <c r="PW93" s="112"/>
      <c r="PX93" s="112"/>
      <c r="PY93" s="112"/>
      <c r="PZ93" s="112"/>
      <c r="QA93" s="112"/>
      <c r="QB93" s="112"/>
      <c r="QC93" s="112"/>
      <c r="QD93" s="112"/>
      <c r="QE93" s="112"/>
      <c r="QF93" s="112"/>
      <c r="QG93" s="112"/>
      <c r="QH93" s="112"/>
      <c r="QI93" s="112"/>
      <c r="QJ93" s="112"/>
      <c r="QK93" s="112"/>
      <c r="QL93" s="112"/>
      <c r="QM93" s="112"/>
      <c r="QN93" s="112"/>
      <c r="QO93" s="112"/>
      <c r="QP93" s="112"/>
      <c r="QQ93" s="112"/>
      <c r="QR93" s="112"/>
      <c r="QS93" s="112"/>
      <c r="QT93" s="112"/>
      <c r="QU93" s="112"/>
      <c r="QV93" s="112"/>
      <c r="QW93" s="112"/>
      <c r="QX93" s="112"/>
      <c r="QY93" s="112"/>
      <c r="QZ93" s="112"/>
      <c r="RA93" s="112"/>
      <c r="RB93" s="112"/>
      <c r="RC93" s="112"/>
      <c r="RD93" s="112"/>
      <c r="RE93" s="112"/>
      <c r="RF93" s="112"/>
      <c r="RG93" s="112"/>
      <c r="RH93" s="112"/>
      <c r="RI93" s="112"/>
      <c r="RJ93" s="112"/>
      <c r="RK93" s="112"/>
      <c r="RL93" s="112"/>
      <c r="RM93" s="112"/>
      <c r="RN93" s="112"/>
      <c r="RO93" s="112"/>
      <c r="RP93" s="112"/>
      <c r="RQ93" s="112"/>
      <c r="RR93" s="112"/>
      <c r="RS93" s="112"/>
      <c r="RT93" s="112"/>
      <c r="RU93" s="112"/>
      <c r="RV93" s="112"/>
      <c r="RW93" s="112"/>
      <c r="RX93" s="112"/>
      <c r="RY93" s="112"/>
      <c r="RZ93" s="112"/>
      <c r="SA93" s="112"/>
      <c r="SB93" s="112"/>
      <c r="SC93" s="112"/>
      <c r="SD93" s="112"/>
      <c r="SE93" s="112"/>
      <c r="SF93" s="112"/>
      <c r="SG93" s="112"/>
      <c r="SH93" s="112"/>
      <c r="SI93" s="112"/>
      <c r="SJ93" s="112"/>
      <c r="SK93" s="112"/>
      <c r="SL93" s="112"/>
      <c r="SM93" s="112"/>
      <c r="SN93" s="112"/>
      <c r="SO93" s="112"/>
      <c r="SP93" s="112"/>
      <c r="SQ93" s="112"/>
      <c r="SR93" s="112"/>
      <c r="SS93" s="112"/>
      <c r="ST93" s="112"/>
      <c r="SU93" s="112"/>
      <c r="SV93" s="112"/>
      <c r="SW93" s="112"/>
      <c r="SX93" s="112"/>
      <c r="SY93" s="112"/>
      <c r="SZ93" s="112"/>
      <c r="TA93" s="112"/>
      <c r="TB93" s="112"/>
      <c r="TC93" s="112"/>
      <c r="TD93" s="112"/>
      <c r="TE93" s="112"/>
      <c r="TF93" s="112"/>
      <c r="TG93" s="112"/>
      <c r="TH93" s="112"/>
      <c r="TI93" s="112"/>
      <c r="TJ93" s="112"/>
      <c r="TK93" s="112"/>
      <c r="TL93" s="112"/>
      <c r="TM93" s="112"/>
      <c r="TN93" s="112"/>
      <c r="TO93" s="112"/>
      <c r="TP93" s="112"/>
      <c r="TQ93" s="112"/>
      <c r="TR93" s="112"/>
      <c r="TS93" s="112"/>
      <c r="TT93" s="112"/>
      <c r="TU93" s="112"/>
      <c r="TV93" s="112"/>
      <c r="TW93" s="112"/>
      <c r="TX93" s="112"/>
      <c r="TY93" s="112"/>
      <c r="TZ93" s="112"/>
      <c r="UA93" s="112"/>
      <c r="UB93" s="112"/>
      <c r="UC93" s="112"/>
      <c r="UD93" s="112"/>
      <c r="UE93" s="112"/>
      <c r="UF93" s="112"/>
      <c r="UG93" s="112"/>
      <c r="UH93" s="112"/>
      <c r="UI93" s="112"/>
      <c r="UJ93" s="112"/>
      <c r="UK93" s="112"/>
      <c r="UL93" s="112"/>
      <c r="UM93" s="112"/>
      <c r="UN93" s="112"/>
      <c r="UO93" s="112"/>
      <c r="UP93" s="112"/>
      <c r="UQ93" s="112"/>
      <c r="UR93" s="112"/>
      <c r="US93" s="112"/>
      <c r="UT93" s="112"/>
      <c r="UU93" s="112"/>
      <c r="UV93" s="112"/>
      <c r="UW93" s="112"/>
      <c r="UX93" s="112"/>
      <c r="UY93" s="112"/>
      <c r="UZ93" s="112"/>
      <c r="VA93" s="112"/>
      <c r="VB93" s="112"/>
      <c r="VC93" s="112"/>
      <c r="VD93" s="112"/>
      <c r="VE93" s="112"/>
      <c r="VF93" s="112"/>
      <c r="VG93" s="112"/>
      <c r="VH93" s="112"/>
      <c r="VI93" s="112"/>
      <c r="VJ93" s="112"/>
      <c r="VK93" s="112"/>
      <c r="VL93" s="112"/>
      <c r="VM93" s="112"/>
      <c r="VN93" s="112"/>
      <c r="VO93" s="112"/>
      <c r="VP93" s="112"/>
      <c r="VQ93" s="112"/>
      <c r="VR93" s="112"/>
      <c r="VS93" s="112"/>
      <c r="VT93" s="112"/>
      <c r="VU93" s="112"/>
      <c r="VV93" s="112"/>
      <c r="VW93" s="112"/>
      <c r="VX93" s="112"/>
      <c r="VY93" s="112"/>
      <c r="VZ93" s="112"/>
      <c r="WA93" s="112"/>
      <c r="WB93" s="112"/>
      <c r="WC93" s="112"/>
      <c r="WD93" s="112"/>
      <c r="WE93" s="112"/>
      <c r="WF93" s="112"/>
      <c r="WG93" s="112"/>
      <c r="WH93" s="112"/>
      <c r="WI93" s="112"/>
      <c r="WJ93" s="112"/>
      <c r="WK93" s="112"/>
      <c r="WL93" s="112"/>
      <c r="WM93" s="112"/>
      <c r="WN93" s="112"/>
      <c r="WO93" s="112"/>
      <c r="WP93" s="112"/>
      <c r="WQ93" s="112"/>
      <c r="WR93" s="112"/>
      <c r="WS93" s="112"/>
      <c r="WT93" s="112"/>
      <c r="WU93" s="112"/>
      <c r="WV93" s="112"/>
      <c r="WW93" s="112"/>
      <c r="WX93" s="112"/>
      <c r="WY93" s="112"/>
      <c r="WZ93" s="112"/>
      <c r="XA93" s="112"/>
      <c r="XB93" s="112"/>
      <c r="XC93" s="112"/>
      <c r="XD93" s="112"/>
      <c r="XE93" s="112"/>
      <c r="XF93" s="112"/>
      <c r="XG93" s="112"/>
      <c r="XH93" s="112"/>
      <c r="XI93" s="112"/>
      <c r="XJ93" s="112"/>
      <c r="XK93" s="112"/>
      <c r="XL93" s="112"/>
      <c r="XM93" s="112"/>
      <c r="XN93" s="112"/>
      <c r="XO93" s="112"/>
      <c r="XP93" s="112"/>
      <c r="XQ93" s="112"/>
      <c r="XR93" s="112"/>
      <c r="XS93" s="112"/>
      <c r="XT93" s="112"/>
      <c r="XU93" s="112"/>
      <c r="XV93" s="112"/>
      <c r="XW93" s="112"/>
      <c r="XX93" s="112"/>
      <c r="XY93" s="112"/>
      <c r="XZ93" s="112"/>
      <c r="YA93" s="112"/>
      <c r="YB93" s="112"/>
      <c r="YC93" s="112"/>
      <c r="YD93" s="112"/>
      <c r="YE93" s="112"/>
      <c r="YF93" s="112"/>
      <c r="YG93" s="112"/>
      <c r="YH93" s="112"/>
      <c r="YI93" s="112"/>
      <c r="YJ93" s="112"/>
      <c r="YK93" s="112"/>
      <c r="YL93" s="112"/>
      <c r="YM93" s="112"/>
      <c r="YN93" s="112"/>
      <c r="YO93" s="112"/>
      <c r="YP93" s="112"/>
      <c r="YQ93" s="112"/>
      <c r="YR93" s="112"/>
      <c r="YS93" s="112"/>
      <c r="YT93" s="112"/>
      <c r="YU93" s="112"/>
      <c r="YV93" s="112"/>
      <c r="YW93" s="112"/>
      <c r="YX93" s="112"/>
      <c r="YY93" s="112"/>
      <c r="YZ93" s="112"/>
      <c r="ZA93" s="112"/>
      <c r="ZB93" s="112"/>
      <c r="ZC93" s="112"/>
      <c r="ZD93" s="112"/>
      <c r="ZE93" s="112"/>
      <c r="ZF93" s="112"/>
      <c r="ZG93" s="112"/>
      <c r="ZH93" s="112"/>
      <c r="ZI93" s="112"/>
      <c r="ZJ93" s="112"/>
      <c r="ZK93" s="112"/>
      <c r="ZL93" s="112"/>
      <c r="ZM93" s="112"/>
      <c r="ZN93" s="112"/>
      <c r="ZO93" s="112"/>
      <c r="ZP93" s="112"/>
      <c r="ZQ93" s="112"/>
      <c r="ZR93" s="112"/>
      <c r="ZS93" s="112"/>
      <c r="ZT93" s="112"/>
      <c r="ZU93" s="112"/>
      <c r="ZV93" s="112"/>
      <c r="ZW93" s="112"/>
      <c r="ZX93" s="112"/>
      <c r="ZY93" s="112"/>
      <c r="ZZ93" s="112"/>
      <c r="AAA93" s="112"/>
      <c r="AAB93" s="112"/>
      <c r="AAC93" s="112"/>
      <c r="AAD93" s="112"/>
      <c r="AAE93" s="112"/>
      <c r="AAF93" s="112"/>
      <c r="AAG93" s="112"/>
      <c r="AAH93" s="112"/>
      <c r="AAI93" s="112"/>
      <c r="AAJ93" s="112"/>
      <c r="AAK93" s="112"/>
      <c r="AAL93" s="112"/>
      <c r="AAM93" s="112"/>
      <c r="AAN93" s="112"/>
      <c r="AAO93" s="112"/>
      <c r="AAP93" s="112"/>
      <c r="AAQ93" s="112"/>
      <c r="AAR93" s="112"/>
      <c r="AAS93" s="112"/>
      <c r="AAT93" s="112"/>
      <c r="AAU93" s="112"/>
      <c r="AAV93" s="112"/>
      <c r="AAW93" s="112"/>
      <c r="AAX93" s="112"/>
      <c r="AAY93" s="112"/>
      <c r="AAZ93" s="112"/>
      <c r="ABA93" s="112"/>
      <c r="ABB93" s="112"/>
      <c r="ABC93" s="112"/>
      <c r="ABD93" s="112"/>
      <c r="ABE93" s="112"/>
      <c r="ABF93" s="112"/>
      <c r="ABG93" s="112"/>
      <c r="ABH93" s="112"/>
      <c r="ABI93" s="112"/>
      <c r="ABJ93" s="112"/>
      <c r="ABK93" s="112"/>
      <c r="ABL93" s="112"/>
      <c r="ABM93" s="112"/>
      <c r="ABN93" s="112"/>
      <c r="ABO93" s="112"/>
      <c r="ABP93" s="112"/>
      <c r="ABQ93" s="112"/>
      <c r="ABR93" s="112"/>
      <c r="ABS93" s="112"/>
      <c r="ABT93" s="112"/>
      <c r="ABU93" s="112"/>
      <c r="ABV93" s="112"/>
      <c r="ABW93" s="112"/>
      <c r="ABX93" s="112"/>
      <c r="ABY93" s="112"/>
      <c r="ABZ93" s="112"/>
      <c r="ACA93" s="112"/>
      <c r="ACB93" s="112"/>
      <c r="ACC93" s="112"/>
      <c r="ACD93" s="112"/>
      <c r="ACE93" s="112"/>
      <c r="ACF93" s="112"/>
      <c r="ACG93" s="112"/>
      <c r="ACH93" s="112"/>
      <c r="ACI93" s="112"/>
      <c r="ACJ93" s="112"/>
      <c r="ACK93" s="112"/>
      <c r="ACL93" s="112"/>
      <c r="ACM93" s="112"/>
      <c r="ACN93" s="112"/>
      <c r="ACO93" s="112"/>
      <c r="ACP93" s="112"/>
      <c r="ACQ93" s="112"/>
      <c r="ACR93" s="112"/>
      <c r="ACS93" s="112"/>
      <c r="ACT93" s="112"/>
      <c r="ACU93" s="112"/>
      <c r="ACV93" s="112"/>
      <c r="ACW93" s="112"/>
      <c r="ACX93" s="112"/>
      <c r="ACY93" s="112"/>
      <c r="ACZ93" s="112"/>
      <c r="ADA93" s="112"/>
      <c r="ADB93" s="112"/>
      <c r="ADC93" s="112"/>
      <c r="ADD93" s="112"/>
      <c r="ADE93" s="112"/>
      <c r="ADF93" s="112"/>
      <c r="ADG93" s="112"/>
      <c r="ADH93" s="112"/>
      <c r="ADI93" s="112"/>
      <c r="ADJ93" s="112"/>
      <c r="ADK93" s="112"/>
      <c r="ADL93" s="112"/>
      <c r="ADM93" s="112"/>
      <c r="ADN93" s="112"/>
      <c r="ADO93" s="112"/>
      <c r="ADP93" s="112"/>
      <c r="ADQ93" s="112"/>
      <c r="ADR93" s="112"/>
      <c r="ADS93" s="112"/>
      <c r="ADT93" s="112"/>
      <c r="ADU93" s="112"/>
      <c r="ADV93" s="112"/>
      <c r="ADW93" s="112"/>
      <c r="ADX93" s="112"/>
      <c r="ADY93" s="112"/>
      <c r="ADZ93" s="112"/>
      <c r="AEA93" s="112"/>
      <c r="AEB93" s="112"/>
      <c r="AEC93" s="112"/>
      <c r="AED93" s="112"/>
      <c r="AEE93" s="112"/>
      <c r="AEF93" s="112"/>
      <c r="AEG93" s="112"/>
      <c r="AEH93" s="112"/>
      <c r="AEI93" s="112"/>
      <c r="AEJ93" s="112"/>
      <c r="AEK93" s="112"/>
      <c r="AEL93" s="112"/>
      <c r="AEM93" s="112"/>
      <c r="AEN93" s="112"/>
      <c r="AEO93" s="112"/>
      <c r="AEP93" s="112"/>
      <c r="AEQ93" s="112"/>
      <c r="AER93" s="112"/>
      <c r="AES93" s="112"/>
      <c r="AET93" s="112"/>
      <c r="AEU93" s="112"/>
      <c r="AEV93" s="112"/>
      <c r="AEW93" s="112"/>
      <c r="AEX93" s="112"/>
      <c r="AEY93" s="112"/>
      <c r="AEZ93" s="112"/>
      <c r="AFA93" s="112"/>
      <c r="AFB93" s="112"/>
      <c r="AFC93" s="112"/>
      <c r="AFD93" s="112"/>
      <c r="AFE93" s="112"/>
      <c r="AFF93" s="112"/>
      <c r="AFG93" s="112"/>
      <c r="AFH93" s="112"/>
      <c r="AFI93" s="112"/>
      <c r="AFJ93" s="112"/>
      <c r="AFK93" s="112"/>
      <c r="AFL93" s="112"/>
      <c r="AFM93" s="112"/>
      <c r="AFN93" s="112"/>
      <c r="AFO93" s="112"/>
      <c r="AFP93" s="112"/>
      <c r="AFQ93" s="112"/>
      <c r="AFR93" s="112"/>
      <c r="AFS93" s="112"/>
      <c r="AFT93" s="112"/>
      <c r="AFU93" s="112"/>
      <c r="AFV93" s="112"/>
      <c r="AFW93" s="112"/>
      <c r="AFX93" s="112"/>
      <c r="AFY93" s="112"/>
      <c r="AFZ93" s="112"/>
      <c r="AGA93" s="112"/>
      <c r="AGB93" s="112"/>
      <c r="AGC93" s="112"/>
      <c r="AGD93" s="112"/>
      <c r="AGE93" s="112"/>
      <c r="AGF93" s="112"/>
      <c r="AGG93" s="112"/>
      <c r="AGH93" s="112"/>
      <c r="AGI93" s="112"/>
      <c r="AGJ93" s="112"/>
      <c r="AGK93" s="112"/>
      <c r="AGL93" s="112"/>
      <c r="AGM93" s="112"/>
      <c r="AGN93" s="112"/>
      <c r="AGO93" s="112"/>
      <c r="AGP93" s="112"/>
      <c r="AGQ93" s="112"/>
      <c r="AGR93" s="112"/>
      <c r="AGS93" s="112"/>
      <c r="AGT93" s="112"/>
      <c r="AGU93" s="112"/>
      <c r="AGV93" s="112"/>
      <c r="AGW93" s="112"/>
      <c r="AGX93" s="112"/>
      <c r="AGY93" s="112"/>
      <c r="AGZ93" s="112"/>
      <c r="AHA93" s="112"/>
      <c r="AHB93" s="112"/>
      <c r="AHC93" s="112"/>
      <c r="AHD93" s="112"/>
      <c r="AHE93" s="112"/>
      <c r="AHF93" s="112"/>
      <c r="AHG93" s="112"/>
      <c r="AHH93" s="112"/>
      <c r="AHI93" s="112"/>
      <c r="AHJ93" s="112"/>
      <c r="AHK93" s="112"/>
      <c r="AHL93" s="112"/>
      <c r="AHM93" s="112"/>
      <c r="AHN93" s="112"/>
      <c r="AHO93" s="112"/>
      <c r="AHP93" s="112"/>
      <c r="AHQ93" s="112"/>
      <c r="AHR93" s="112"/>
      <c r="AHS93" s="112"/>
      <c r="AHT93" s="112"/>
      <c r="AHU93" s="112"/>
      <c r="AHV93" s="112"/>
      <c r="AHW93" s="112"/>
      <c r="AHX93" s="112"/>
      <c r="AHY93" s="112"/>
      <c r="AHZ93" s="112"/>
      <c r="AIA93" s="112"/>
      <c r="AIB93" s="112"/>
      <c r="AIC93" s="112"/>
      <c r="AID93" s="112"/>
      <c r="AIE93" s="112"/>
      <c r="AIF93" s="112"/>
      <c r="AIG93" s="112"/>
      <c r="AIH93" s="112"/>
      <c r="AII93" s="112"/>
      <c r="AIJ93" s="112"/>
      <c r="AIK93" s="112"/>
      <c r="AIL93" s="112"/>
      <c r="AIM93" s="112"/>
      <c r="AIN93" s="112"/>
      <c r="AIO93" s="112"/>
      <c r="AIP93" s="112"/>
      <c r="AIQ93" s="112"/>
      <c r="AIR93" s="112"/>
      <c r="AIS93" s="112"/>
      <c r="AIT93" s="112"/>
      <c r="AIU93" s="112"/>
      <c r="AIV93" s="112"/>
      <c r="AIW93" s="112"/>
      <c r="AIX93" s="112"/>
      <c r="AIY93" s="112"/>
      <c r="AIZ93" s="112"/>
      <c r="AJA93" s="112"/>
      <c r="AJB93" s="112"/>
      <c r="AJC93" s="112"/>
      <c r="AJD93" s="112"/>
      <c r="AJE93" s="112"/>
      <c r="AJF93" s="112"/>
      <c r="AJG93" s="112"/>
      <c r="AJH93" s="112"/>
      <c r="AJI93" s="112"/>
      <c r="AJJ93" s="112"/>
      <c r="AJK93" s="112"/>
      <c r="AJL93" s="112"/>
      <c r="AJM93" s="112"/>
      <c r="AJN93" s="112"/>
      <c r="AJO93" s="112"/>
      <c r="AJP93" s="112"/>
      <c r="AJQ93" s="112"/>
      <c r="AJR93" s="112"/>
      <c r="AJS93" s="112"/>
      <c r="AJT93" s="112"/>
      <c r="AJU93" s="112"/>
      <c r="AJV93" s="112"/>
      <c r="AJW93" s="112"/>
      <c r="AJX93" s="112"/>
      <c r="AJY93" s="112"/>
      <c r="AJZ93" s="112"/>
      <c r="AKA93" s="112"/>
      <c r="AKB93" s="112"/>
      <c r="AKC93" s="112"/>
      <c r="AKD93" s="112"/>
      <c r="AKE93" s="112"/>
      <c r="AKF93" s="112"/>
      <c r="AKG93" s="112"/>
      <c r="AKH93" s="112"/>
      <c r="AKI93" s="112"/>
      <c r="AKJ93" s="112"/>
      <c r="AKK93" s="112"/>
      <c r="AKL93" s="112"/>
      <c r="AKM93" s="112"/>
      <c r="AKN93" s="112"/>
      <c r="AKO93" s="112"/>
      <c r="AKP93" s="112"/>
      <c r="AKQ93" s="112"/>
      <c r="AKR93" s="112"/>
      <c r="AKS93" s="112"/>
      <c r="AKT93" s="112"/>
      <c r="AKU93" s="112"/>
      <c r="AKV93" s="112"/>
      <c r="AKW93" s="112"/>
      <c r="AKX93" s="112"/>
      <c r="AKY93" s="112"/>
      <c r="AKZ93" s="112"/>
      <c r="ALA93" s="112"/>
      <c r="ALB93" s="112"/>
      <c r="ALC93" s="112"/>
      <c r="ALD93" s="112"/>
      <c r="ALE93" s="112"/>
      <c r="ALF93" s="112"/>
      <c r="ALG93" s="112"/>
      <c r="ALH93" s="112"/>
      <c r="ALI93" s="112"/>
      <c r="ALJ93" s="112"/>
      <c r="ALK93" s="112"/>
      <c r="ALL93" s="112"/>
      <c r="ALM93" s="112"/>
      <c r="ALN93" s="112"/>
      <c r="ALO93" s="112"/>
      <c r="ALP93" s="112"/>
      <c r="ALQ93" s="112"/>
      <c r="ALR93" s="112"/>
      <c r="ALS93" s="112"/>
      <c r="ALT93" s="112"/>
      <c r="ALU93" s="112"/>
      <c r="ALV93" s="112"/>
      <c r="ALW93" s="112"/>
      <c r="ALX93" s="112"/>
      <c r="ALY93" s="112"/>
      <c r="ALZ93" s="112"/>
      <c r="AMA93" s="112"/>
      <c r="AMB93" s="112"/>
      <c r="AMC93" s="112"/>
      <c r="AMD93" s="112"/>
      <c r="AME93" s="112"/>
      <c r="AMF93" s="112"/>
      <c r="AMG93" s="112"/>
      <c r="AMH93" s="112"/>
      <c r="AMI93" s="112"/>
      <c r="AMJ93" s="112"/>
      <c r="AMK93" s="112"/>
      <c r="AML93" s="112"/>
      <c r="AMM93" s="112"/>
      <c r="AMN93" s="112"/>
      <c r="AMO93" s="112"/>
      <c r="AMP93" s="112"/>
      <c r="AMQ93" s="112"/>
      <c r="AMR93" s="112"/>
      <c r="AMS93" s="112"/>
      <c r="AMT93" s="112"/>
      <c r="AMU93" s="112"/>
      <c r="AMV93" s="112"/>
      <c r="AMW93" s="112"/>
      <c r="AMX93" s="112"/>
      <c r="AMY93" s="112"/>
      <c r="AMZ93" s="112"/>
      <c r="ANA93" s="112"/>
      <c r="ANB93" s="112"/>
      <c r="ANC93" s="112"/>
      <c r="AND93" s="112"/>
      <c r="ANE93" s="112"/>
      <c r="ANF93" s="112"/>
      <c r="ANG93" s="112"/>
      <c r="ANH93" s="112"/>
      <c r="ANI93" s="112"/>
      <c r="ANJ93" s="112"/>
      <c r="ANK93" s="112"/>
      <c r="ANL93" s="112"/>
      <c r="ANM93" s="112"/>
      <c r="ANN93" s="112"/>
      <c r="ANO93" s="112"/>
      <c r="ANP93" s="112"/>
      <c r="ANQ93" s="112"/>
      <c r="ANR93" s="112"/>
      <c r="ANS93" s="112"/>
      <c r="ANT93" s="112"/>
      <c r="ANU93" s="112"/>
      <c r="ANV93" s="112"/>
      <c r="ANW93" s="112"/>
      <c r="ANX93" s="112"/>
      <c r="ANY93" s="112"/>
      <c r="ANZ93" s="112"/>
      <c r="AOA93" s="112"/>
      <c r="AOB93" s="112"/>
      <c r="AOC93" s="112"/>
      <c r="AOD93" s="112"/>
      <c r="AOE93" s="112"/>
      <c r="AOF93" s="112"/>
      <c r="AOG93" s="112"/>
      <c r="AOH93" s="112"/>
      <c r="AOI93" s="112"/>
      <c r="AOJ93" s="112"/>
      <c r="AOK93" s="112"/>
      <c r="AOL93" s="112"/>
      <c r="AOM93" s="112"/>
      <c r="AON93" s="112"/>
      <c r="AOO93" s="112"/>
      <c r="AOP93" s="112"/>
      <c r="AOQ93" s="112"/>
      <c r="AOR93" s="112"/>
      <c r="AOS93" s="112"/>
      <c r="AOT93" s="112"/>
      <c r="AOU93" s="112"/>
      <c r="AOV93" s="112"/>
      <c r="AOW93" s="112"/>
      <c r="AOX93" s="112"/>
      <c r="AOY93" s="112"/>
      <c r="AOZ93" s="112"/>
      <c r="APA93" s="112"/>
      <c r="APB93" s="112"/>
      <c r="APC93" s="112"/>
      <c r="APD93" s="112"/>
      <c r="APE93" s="112"/>
      <c r="APF93" s="112"/>
      <c r="APG93" s="112"/>
      <c r="APH93" s="112"/>
      <c r="API93" s="112"/>
      <c r="APJ93" s="112"/>
      <c r="APK93" s="112"/>
      <c r="APL93" s="112"/>
      <c r="APM93" s="112"/>
      <c r="APN93" s="112"/>
      <c r="APO93" s="112"/>
      <c r="APP93" s="112"/>
      <c r="APQ93" s="112"/>
      <c r="APR93" s="112"/>
      <c r="APS93" s="112"/>
      <c r="APT93" s="112"/>
      <c r="APU93" s="112"/>
      <c r="APV93" s="112"/>
      <c r="APW93" s="112"/>
      <c r="APX93" s="112"/>
      <c r="APY93" s="112"/>
      <c r="APZ93" s="112"/>
      <c r="AQA93" s="112"/>
      <c r="AQB93" s="112"/>
      <c r="AQC93" s="112"/>
      <c r="AQD93" s="112"/>
      <c r="AQE93" s="112"/>
      <c r="AQF93" s="112"/>
      <c r="AQG93" s="112"/>
      <c r="AQH93" s="112"/>
      <c r="AQI93" s="112"/>
      <c r="AQJ93" s="112"/>
      <c r="AQK93" s="112"/>
      <c r="AQL93" s="112"/>
      <c r="AQM93" s="112"/>
      <c r="AQN93" s="112"/>
      <c r="AQO93" s="112"/>
      <c r="AQP93" s="112"/>
      <c r="AQQ93" s="112"/>
      <c r="AQR93" s="112"/>
      <c r="AQS93" s="112"/>
      <c r="AQT93" s="112"/>
      <c r="AQU93" s="112"/>
      <c r="AQV93" s="112"/>
      <c r="AQW93" s="112"/>
      <c r="AQX93" s="112"/>
      <c r="AQY93" s="112"/>
      <c r="AQZ93" s="112"/>
      <c r="ARA93" s="112"/>
      <c r="ARB93" s="112"/>
      <c r="ARC93" s="112"/>
      <c r="ARD93" s="112"/>
      <c r="ARE93" s="112"/>
      <c r="ARF93" s="112"/>
      <c r="ARG93" s="112"/>
      <c r="ARH93" s="112"/>
      <c r="ARI93" s="112"/>
      <c r="ARJ93" s="112"/>
      <c r="ARK93" s="112"/>
      <c r="ARL93" s="112"/>
      <c r="ARM93" s="112"/>
      <c r="ARN93" s="112"/>
      <c r="ARO93" s="112"/>
      <c r="ARP93" s="112"/>
      <c r="ARQ93" s="112"/>
      <c r="ARR93" s="112"/>
      <c r="ARS93" s="112"/>
      <c r="ART93" s="112"/>
      <c r="ARU93" s="112"/>
      <c r="ARV93" s="112"/>
      <c r="ARW93" s="112"/>
      <c r="ARX93" s="112"/>
      <c r="ARY93" s="112"/>
      <c r="ARZ93" s="112"/>
      <c r="ASA93" s="112"/>
      <c r="ASB93" s="112"/>
      <c r="ASC93" s="112"/>
      <c r="ASD93" s="112"/>
      <c r="ASE93" s="112"/>
      <c r="ASF93" s="112"/>
      <c r="ASG93" s="112"/>
      <c r="ASH93" s="112"/>
      <c r="ASI93" s="112"/>
      <c r="ASJ93" s="112"/>
      <c r="ASK93" s="112"/>
      <c r="ASL93" s="112"/>
      <c r="ASM93" s="112"/>
      <c r="ASN93" s="112"/>
      <c r="ASO93" s="112"/>
      <c r="ASP93" s="112"/>
      <c r="ASQ93" s="112"/>
      <c r="ASR93" s="112"/>
      <c r="ASS93" s="112"/>
      <c r="AST93" s="112"/>
      <c r="ASU93" s="112"/>
      <c r="ASV93" s="112"/>
      <c r="ASW93" s="112"/>
      <c r="ASX93" s="112"/>
      <c r="ASY93" s="112"/>
      <c r="ASZ93" s="112"/>
      <c r="ATA93" s="112"/>
      <c r="ATB93" s="112"/>
      <c r="ATC93" s="112"/>
      <c r="ATD93" s="112"/>
      <c r="ATE93" s="112"/>
      <c r="ATF93" s="112"/>
      <c r="ATG93" s="112"/>
      <c r="ATH93" s="112"/>
      <c r="ATI93" s="112"/>
      <c r="ATJ93" s="112"/>
      <c r="ATK93" s="112"/>
      <c r="ATL93" s="112"/>
      <c r="ATM93" s="112"/>
      <c r="ATN93" s="112"/>
      <c r="ATO93" s="112"/>
      <c r="ATP93" s="112"/>
      <c r="ATQ93" s="112"/>
      <c r="ATR93" s="112"/>
      <c r="ATS93" s="112"/>
      <c r="ATT93" s="112"/>
      <c r="ATU93" s="112"/>
      <c r="ATV93" s="112"/>
      <c r="ATW93" s="112"/>
      <c r="ATX93" s="112"/>
      <c r="ATY93" s="112"/>
      <c r="ATZ93" s="112"/>
      <c r="AUA93" s="112"/>
      <c r="AUB93" s="112"/>
      <c r="AUC93" s="112"/>
      <c r="AUD93" s="112"/>
      <c r="AUE93" s="112"/>
      <c r="AUF93" s="112"/>
      <c r="AUG93" s="112"/>
      <c r="AUH93" s="112"/>
      <c r="AUI93" s="112"/>
      <c r="AUJ93" s="112"/>
      <c r="AUK93" s="112"/>
      <c r="AUL93" s="112"/>
      <c r="AUM93" s="112"/>
      <c r="AUN93" s="112"/>
      <c r="AUO93" s="112"/>
      <c r="AUP93" s="112"/>
      <c r="AUQ93" s="112"/>
      <c r="AUR93" s="112"/>
      <c r="AUS93" s="112"/>
      <c r="AUT93" s="112"/>
      <c r="AUU93" s="112"/>
      <c r="AUV93" s="112"/>
      <c r="AUW93" s="112"/>
      <c r="AUX93" s="112"/>
      <c r="AUY93" s="112"/>
      <c r="AUZ93" s="112"/>
      <c r="AVA93" s="112"/>
      <c r="AVB93" s="112"/>
      <c r="AVC93" s="112"/>
      <c r="AVD93" s="112"/>
      <c r="AVE93" s="112"/>
      <c r="AVF93" s="112"/>
      <c r="AVG93" s="112"/>
      <c r="AVH93" s="112"/>
      <c r="AVI93" s="112"/>
      <c r="AVJ93" s="112"/>
      <c r="AVK93" s="112"/>
      <c r="AVL93" s="112"/>
      <c r="AVM93" s="112"/>
      <c r="AVN93" s="112"/>
      <c r="AVO93" s="112"/>
      <c r="AVP93" s="112"/>
      <c r="AVQ93" s="112"/>
      <c r="AVR93" s="112"/>
      <c r="AVS93" s="112"/>
      <c r="AVT93" s="112"/>
      <c r="AVU93" s="112"/>
      <c r="AVV93" s="112"/>
      <c r="AVW93" s="112"/>
      <c r="AVX93" s="112"/>
      <c r="AVY93" s="112"/>
      <c r="AVZ93" s="112"/>
      <c r="AWA93" s="112"/>
      <c r="AWB93" s="112"/>
      <c r="AWC93" s="112"/>
      <c r="AWD93" s="112"/>
      <c r="AWE93" s="112"/>
      <c r="AWF93" s="112"/>
      <c r="AWG93" s="112"/>
      <c r="AWH93" s="112"/>
      <c r="AWI93" s="112"/>
      <c r="AWJ93" s="112"/>
      <c r="AWK93" s="112"/>
      <c r="AWL93" s="112"/>
      <c r="AWM93" s="112"/>
      <c r="AWN93" s="112"/>
      <c r="AWO93" s="112"/>
      <c r="AWP93" s="112"/>
      <c r="AWQ93" s="112"/>
      <c r="AWR93" s="112"/>
      <c r="AWS93" s="112"/>
      <c r="AWT93" s="112"/>
      <c r="AWU93" s="112"/>
      <c r="AWV93" s="112"/>
      <c r="AWW93" s="112"/>
      <c r="AWX93" s="112"/>
      <c r="AWY93" s="112"/>
      <c r="AWZ93" s="112"/>
      <c r="AXA93" s="112"/>
      <c r="AXB93" s="112"/>
      <c r="AXC93" s="112"/>
      <c r="AXD93" s="112"/>
      <c r="AXE93" s="112"/>
      <c r="AXF93" s="112"/>
      <c r="AXG93" s="112"/>
      <c r="AXH93" s="112"/>
      <c r="AXI93" s="112"/>
      <c r="AXJ93" s="112"/>
      <c r="AXK93" s="112"/>
      <c r="AXL93" s="112"/>
      <c r="AXM93" s="112"/>
      <c r="AXN93" s="112"/>
      <c r="AXO93" s="112"/>
      <c r="AXP93" s="112"/>
      <c r="AXQ93" s="112"/>
      <c r="AXR93" s="112"/>
      <c r="AXS93" s="112"/>
      <c r="AXT93" s="112"/>
      <c r="AXU93" s="112"/>
      <c r="AXV93" s="112"/>
      <c r="AXW93" s="112"/>
      <c r="AXX93" s="112"/>
      <c r="AXY93" s="112"/>
      <c r="AXZ93" s="112"/>
      <c r="AYA93" s="112"/>
      <c r="AYB93" s="112"/>
      <c r="AYC93" s="112"/>
      <c r="AYD93" s="112"/>
      <c r="AYE93" s="112"/>
      <c r="AYF93" s="112"/>
      <c r="AYG93" s="112"/>
      <c r="AYH93" s="112"/>
      <c r="AYI93" s="112"/>
      <c r="AYJ93" s="112"/>
      <c r="AYK93" s="112"/>
      <c r="AYL93" s="112"/>
      <c r="AYM93" s="112"/>
      <c r="AYN93" s="112"/>
      <c r="AYO93" s="112"/>
      <c r="AYP93" s="112"/>
      <c r="AYQ93" s="112"/>
      <c r="AYR93" s="112"/>
      <c r="AYS93" s="112"/>
      <c r="AYT93" s="112"/>
      <c r="AYU93" s="112"/>
      <c r="AYV93" s="112"/>
      <c r="AYW93" s="112"/>
      <c r="AYX93" s="112"/>
      <c r="AYY93" s="112"/>
      <c r="AYZ93" s="112"/>
      <c r="AZA93" s="112"/>
      <c r="AZB93" s="112"/>
      <c r="AZC93" s="112"/>
      <c r="AZD93" s="112"/>
      <c r="AZE93" s="112"/>
      <c r="AZF93" s="112"/>
      <c r="AZG93" s="112"/>
      <c r="AZH93" s="112"/>
      <c r="AZI93" s="112"/>
      <c r="AZJ93" s="112"/>
      <c r="AZK93" s="112"/>
      <c r="AZL93" s="112"/>
      <c r="AZM93" s="112"/>
      <c r="AZN93" s="112"/>
      <c r="AZO93" s="112"/>
      <c r="AZP93" s="112"/>
      <c r="AZQ93" s="112"/>
      <c r="AZR93" s="112"/>
      <c r="AZS93" s="112"/>
      <c r="AZT93" s="112"/>
      <c r="AZU93" s="112"/>
      <c r="AZV93" s="112"/>
      <c r="AZW93" s="112"/>
      <c r="AZX93" s="112"/>
      <c r="AZY93" s="112"/>
      <c r="AZZ93" s="112"/>
      <c r="BAA93" s="112"/>
      <c r="BAB93" s="112"/>
      <c r="BAC93" s="112"/>
      <c r="BAD93" s="112"/>
      <c r="BAE93" s="112"/>
      <c r="BAF93" s="112"/>
      <c r="BAG93" s="112"/>
      <c r="BAH93" s="112"/>
      <c r="BAI93" s="112"/>
      <c r="BAJ93" s="112"/>
      <c r="BAK93" s="112"/>
      <c r="BAL93" s="112"/>
      <c r="BAM93" s="112"/>
      <c r="BAN93" s="112"/>
      <c r="BAO93" s="112"/>
      <c r="BAP93" s="112"/>
      <c r="BAQ93" s="112"/>
      <c r="BAR93" s="112"/>
      <c r="BAS93" s="112"/>
      <c r="BAT93" s="112"/>
      <c r="BAU93" s="112"/>
      <c r="BAV93" s="112"/>
      <c r="BAW93" s="112"/>
      <c r="BAX93" s="112"/>
      <c r="BAY93" s="112"/>
      <c r="BAZ93" s="112"/>
      <c r="BBA93" s="112"/>
      <c r="BBB93" s="112"/>
      <c r="BBC93" s="112"/>
      <c r="BBD93" s="112"/>
      <c r="BBE93" s="112"/>
      <c r="BBF93" s="112"/>
      <c r="BBG93" s="112"/>
      <c r="BBH93" s="112"/>
      <c r="BBI93" s="112"/>
      <c r="BBJ93" s="112"/>
      <c r="BBK93" s="112"/>
      <c r="BBL93" s="112"/>
      <c r="BBM93" s="112"/>
      <c r="BBN93" s="112"/>
      <c r="BBO93" s="112"/>
      <c r="BBP93" s="112"/>
      <c r="BBQ93" s="112"/>
      <c r="BBR93" s="112"/>
      <c r="BBS93" s="112"/>
      <c r="BBT93" s="112"/>
      <c r="BBU93" s="112"/>
      <c r="BBV93" s="112"/>
      <c r="BBW93" s="112"/>
      <c r="BBX93" s="112"/>
      <c r="BBY93" s="112"/>
      <c r="BBZ93" s="112"/>
      <c r="BCA93" s="112"/>
      <c r="BCB93" s="112"/>
      <c r="BCC93" s="112"/>
      <c r="BCD93" s="112"/>
      <c r="BCE93" s="112"/>
      <c r="BCF93" s="112"/>
      <c r="BCG93" s="112"/>
      <c r="BCH93" s="112"/>
      <c r="BCI93" s="112"/>
      <c r="BCJ93" s="112"/>
      <c r="BCK93" s="112"/>
      <c r="BCL93" s="112"/>
      <c r="BCM93" s="112"/>
      <c r="BCN93" s="112"/>
      <c r="BCO93" s="112"/>
      <c r="BCP93" s="112"/>
      <c r="BCQ93" s="112"/>
      <c r="BCR93" s="112"/>
      <c r="BCS93" s="112"/>
      <c r="BCT93" s="112"/>
      <c r="BCU93" s="112"/>
      <c r="BCV93" s="112"/>
      <c r="BCW93" s="112"/>
      <c r="BCX93" s="112"/>
      <c r="BCY93" s="112"/>
      <c r="BCZ93" s="112"/>
      <c r="BDA93" s="112"/>
      <c r="BDB93" s="112"/>
      <c r="BDC93" s="112"/>
      <c r="BDD93" s="112"/>
      <c r="BDE93" s="112"/>
      <c r="BDF93" s="112"/>
      <c r="BDG93" s="112"/>
      <c r="BDH93" s="112"/>
      <c r="BDI93" s="112"/>
      <c r="BDJ93" s="112"/>
      <c r="BDK93" s="112"/>
      <c r="BDL93" s="112"/>
      <c r="BDM93" s="112"/>
      <c r="BDN93" s="112"/>
      <c r="BDO93" s="112"/>
      <c r="BDP93" s="112"/>
      <c r="BDQ93" s="112"/>
      <c r="BDR93" s="112"/>
      <c r="BDS93" s="112"/>
      <c r="BDT93" s="112"/>
      <c r="BDU93" s="112"/>
      <c r="BDV93" s="112"/>
      <c r="BDW93" s="112"/>
      <c r="BDX93" s="112"/>
      <c r="BDY93" s="112"/>
      <c r="BDZ93" s="112"/>
      <c r="BEA93" s="112"/>
      <c r="BEB93" s="112"/>
      <c r="BEC93" s="112"/>
      <c r="BED93" s="112"/>
      <c r="BEE93" s="112"/>
      <c r="BEF93" s="112"/>
      <c r="BEG93" s="112"/>
      <c r="BEH93" s="112"/>
      <c r="BEI93" s="112"/>
      <c r="BEJ93" s="112"/>
      <c r="BEK93" s="112"/>
      <c r="BEL93" s="112"/>
      <c r="BEM93" s="112"/>
      <c r="BEN93" s="112"/>
      <c r="BEO93" s="112"/>
      <c r="BEP93" s="112"/>
      <c r="BEQ93" s="112"/>
      <c r="BER93" s="112"/>
      <c r="BES93" s="112"/>
      <c r="BET93" s="112"/>
      <c r="BEU93" s="112"/>
      <c r="BEV93" s="112"/>
      <c r="BEW93" s="112"/>
      <c r="BEX93" s="112"/>
      <c r="BEY93" s="112"/>
      <c r="BEZ93" s="112"/>
      <c r="BFA93" s="112"/>
      <c r="BFB93" s="112"/>
      <c r="BFC93" s="112"/>
      <c r="BFD93" s="112"/>
      <c r="BFE93" s="112"/>
      <c r="BFF93" s="112"/>
      <c r="BFG93" s="112"/>
      <c r="BFH93" s="112"/>
      <c r="BFI93" s="112"/>
      <c r="BFJ93" s="112"/>
      <c r="BFK93" s="112"/>
      <c r="BFL93" s="112"/>
      <c r="BFM93" s="112"/>
      <c r="BFN93" s="112"/>
      <c r="BFO93" s="112"/>
      <c r="BFP93" s="112"/>
      <c r="BFQ93" s="112"/>
      <c r="BFR93" s="112"/>
      <c r="BFS93" s="112"/>
      <c r="BFT93" s="112"/>
      <c r="BFU93" s="112"/>
      <c r="BFV93" s="112"/>
      <c r="BFW93" s="112"/>
      <c r="BFX93" s="112"/>
      <c r="BFY93" s="112"/>
      <c r="BFZ93" s="112"/>
      <c r="BGA93" s="112"/>
      <c r="BGB93" s="112"/>
      <c r="BGC93" s="112"/>
      <c r="BGD93" s="112"/>
      <c r="BGE93" s="112"/>
      <c r="BGF93" s="112"/>
      <c r="BGG93" s="112"/>
      <c r="BGH93" s="112"/>
      <c r="BGI93" s="112"/>
      <c r="BGJ93" s="112"/>
      <c r="BGK93" s="112"/>
      <c r="BGL93" s="112"/>
      <c r="BGM93" s="112"/>
      <c r="BGN93" s="112"/>
      <c r="BGO93" s="112"/>
      <c r="BGP93" s="112"/>
      <c r="BGQ93" s="112"/>
      <c r="BGR93" s="112"/>
      <c r="BGS93" s="112"/>
      <c r="BGT93" s="112"/>
      <c r="BGU93" s="112"/>
      <c r="BGV93" s="112"/>
      <c r="BGW93" s="112"/>
      <c r="BGX93" s="112"/>
      <c r="BGY93" s="112"/>
      <c r="BGZ93" s="112"/>
      <c r="BHA93" s="112"/>
      <c r="BHB93" s="112"/>
      <c r="BHC93" s="112"/>
      <c r="BHD93" s="112"/>
      <c r="BHE93" s="112"/>
      <c r="BHF93" s="112"/>
      <c r="BHG93" s="112"/>
      <c r="BHH93" s="112"/>
      <c r="BHI93" s="112"/>
      <c r="BHJ93" s="112"/>
      <c r="BHK93" s="112"/>
      <c r="BHL93" s="112"/>
      <c r="BHM93" s="112"/>
      <c r="BHN93" s="112"/>
      <c r="BHO93" s="112"/>
      <c r="BHP93" s="112"/>
      <c r="BHQ93" s="112"/>
      <c r="BHR93" s="112"/>
      <c r="BHS93" s="112"/>
      <c r="BHT93" s="112"/>
      <c r="BHU93" s="112"/>
      <c r="BHV93" s="112"/>
      <c r="BHW93" s="112"/>
      <c r="BHX93" s="112"/>
      <c r="BHY93" s="112"/>
      <c r="BHZ93" s="112"/>
      <c r="BIA93" s="112"/>
      <c r="BIB93" s="112"/>
      <c r="BIC93" s="112"/>
      <c r="BID93" s="112"/>
      <c r="BIE93" s="112"/>
      <c r="BIF93" s="112"/>
      <c r="BIG93" s="112"/>
      <c r="BIH93" s="112"/>
      <c r="BII93" s="112"/>
      <c r="BIJ93" s="112"/>
      <c r="BIK93" s="112"/>
      <c r="BIL93" s="112"/>
      <c r="BIM93" s="112"/>
      <c r="BIN93" s="112"/>
      <c r="BIO93" s="112"/>
      <c r="BIP93" s="112"/>
      <c r="BIQ93" s="112"/>
      <c r="BIR93" s="112"/>
      <c r="BIS93" s="112"/>
      <c r="BIT93" s="112"/>
      <c r="BIU93" s="112"/>
      <c r="BIV93" s="112"/>
      <c r="BIW93" s="112"/>
      <c r="BIX93" s="112"/>
      <c r="BIY93" s="112"/>
      <c r="BIZ93" s="112"/>
      <c r="BJA93" s="112"/>
      <c r="BJB93" s="112"/>
      <c r="BJC93" s="112"/>
      <c r="BJD93" s="112"/>
      <c r="BJE93" s="112"/>
      <c r="BJF93" s="112"/>
      <c r="BJG93" s="112"/>
      <c r="BJH93" s="112"/>
      <c r="BJI93" s="112"/>
      <c r="BJJ93" s="112"/>
      <c r="BJK93" s="112"/>
      <c r="BJL93" s="112"/>
      <c r="BJM93" s="112"/>
      <c r="BJN93" s="112"/>
      <c r="BJO93" s="112"/>
      <c r="BJP93" s="112"/>
      <c r="BJQ93" s="112"/>
      <c r="BJR93" s="112"/>
      <c r="BJS93" s="112"/>
      <c r="BJT93" s="112"/>
      <c r="BJU93" s="112"/>
      <c r="BJV93" s="112"/>
      <c r="BJW93" s="112"/>
      <c r="BJX93" s="112"/>
      <c r="BJY93" s="112"/>
      <c r="BJZ93" s="112"/>
      <c r="BKA93" s="112"/>
      <c r="BKB93" s="112"/>
      <c r="BKC93" s="112"/>
      <c r="BKD93" s="112"/>
      <c r="BKE93" s="112"/>
      <c r="BKF93" s="112"/>
      <c r="BKG93" s="112"/>
      <c r="BKH93" s="112"/>
      <c r="BKI93" s="112"/>
      <c r="BKJ93" s="112"/>
      <c r="BKK93" s="112"/>
      <c r="BKL93" s="112"/>
      <c r="BKM93" s="112"/>
      <c r="BKN93" s="112"/>
      <c r="BKO93" s="112"/>
      <c r="BKP93" s="112"/>
      <c r="BKQ93" s="112"/>
      <c r="BKR93" s="112"/>
      <c r="BKS93" s="112"/>
      <c r="BKT93" s="112"/>
      <c r="BKU93" s="112"/>
      <c r="BKV93" s="112"/>
      <c r="BKW93" s="112"/>
      <c r="BKX93" s="112"/>
      <c r="BKY93" s="112"/>
      <c r="BKZ93" s="112"/>
      <c r="BLA93" s="112"/>
      <c r="BLB93" s="112"/>
      <c r="BLC93" s="112"/>
      <c r="BLD93" s="112"/>
      <c r="BLE93" s="112"/>
      <c r="BLF93" s="112"/>
      <c r="BLG93" s="112"/>
      <c r="BLH93" s="112"/>
      <c r="BLI93" s="112"/>
      <c r="BLJ93" s="112"/>
      <c r="BLK93" s="112"/>
      <c r="BLL93" s="112"/>
      <c r="BLM93" s="112"/>
      <c r="BLN93" s="112"/>
      <c r="BLO93" s="112"/>
      <c r="BLP93" s="112"/>
      <c r="BLQ93" s="112"/>
      <c r="BLR93" s="112"/>
      <c r="BLS93" s="112"/>
      <c r="BLT93" s="112"/>
      <c r="BLU93" s="112"/>
      <c r="BLV93" s="112"/>
      <c r="BLW93" s="112"/>
      <c r="BLX93" s="112"/>
      <c r="BLY93" s="112"/>
      <c r="BLZ93" s="112"/>
      <c r="BMA93" s="112"/>
      <c r="BMB93" s="112"/>
      <c r="BMC93" s="112"/>
      <c r="BMD93" s="112"/>
      <c r="BME93" s="112"/>
      <c r="BMF93" s="112"/>
      <c r="BMG93" s="112"/>
      <c r="BMH93" s="112"/>
      <c r="BMI93" s="112"/>
      <c r="BMJ93" s="112"/>
      <c r="BMK93" s="112"/>
      <c r="BML93" s="112"/>
      <c r="BMM93" s="112"/>
      <c r="BMN93" s="112"/>
      <c r="BMO93" s="112"/>
      <c r="BMP93" s="112"/>
      <c r="BMQ93" s="112"/>
      <c r="BMR93" s="112"/>
      <c r="BMS93" s="112"/>
      <c r="BMT93" s="112"/>
      <c r="BMU93" s="112"/>
      <c r="BMV93" s="112"/>
      <c r="BMW93" s="112"/>
      <c r="BMX93" s="112"/>
      <c r="BMY93" s="112"/>
      <c r="BMZ93" s="112"/>
      <c r="BNA93" s="112"/>
      <c r="BNB93" s="112"/>
      <c r="BNC93" s="112"/>
      <c r="BND93" s="112"/>
      <c r="BNE93" s="112"/>
      <c r="BNF93" s="112"/>
      <c r="BNG93" s="112"/>
      <c r="BNH93" s="112"/>
      <c r="BNI93" s="112"/>
      <c r="BNJ93" s="112"/>
      <c r="BNK93" s="112"/>
      <c r="BNL93" s="112"/>
      <c r="BNM93" s="112"/>
      <c r="BNN93" s="112"/>
      <c r="BNO93" s="112"/>
      <c r="BNP93" s="112"/>
      <c r="BNQ93" s="112"/>
      <c r="BNR93" s="112"/>
      <c r="BNS93" s="112"/>
      <c r="BNT93" s="112"/>
      <c r="BNU93" s="112"/>
      <c r="BNV93" s="112"/>
      <c r="BNW93" s="112"/>
      <c r="BNX93" s="112"/>
      <c r="BNY93" s="112"/>
      <c r="BNZ93" s="112"/>
      <c r="BOA93" s="112"/>
      <c r="BOB93" s="112"/>
      <c r="BOC93" s="112"/>
      <c r="BOD93" s="112"/>
      <c r="BOE93" s="112"/>
      <c r="BOF93" s="112"/>
      <c r="BOG93" s="112"/>
      <c r="BOH93" s="112"/>
      <c r="BOI93" s="112"/>
      <c r="BOJ93" s="112"/>
      <c r="BOK93" s="112"/>
      <c r="BOL93" s="112"/>
      <c r="BOM93" s="112"/>
      <c r="BON93" s="112"/>
      <c r="BOO93" s="112"/>
      <c r="BOP93" s="112"/>
      <c r="BOQ93" s="112"/>
      <c r="BOR93" s="112"/>
      <c r="BOS93" s="112"/>
      <c r="BOT93" s="112"/>
      <c r="BOU93" s="112"/>
      <c r="BOV93" s="112"/>
      <c r="BOW93" s="112"/>
      <c r="BOX93" s="112"/>
      <c r="BOY93" s="112"/>
      <c r="BOZ93" s="112"/>
      <c r="BPA93" s="112"/>
      <c r="BPB93" s="112"/>
      <c r="BPC93" s="112"/>
      <c r="BPD93" s="112"/>
      <c r="BPE93" s="112"/>
      <c r="BPF93" s="112"/>
      <c r="BPG93" s="112"/>
      <c r="BPH93" s="112"/>
      <c r="BPI93" s="112"/>
      <c r="BPJ93" s="112"/>
      <c r="BPK93" s="112"/>
      <c r="BPL93" s="112"/>
      <c r="BPM93" s="112"/>
      <c r="BPN93" s="112"/>
      <c r="BPO93" s="112"/>
      <c r="BPP93" s="112"/>
      <c r="BPQ93" s="112"/>
      <c r="BPR93" s="112"/>
      <c r="BPS93" s="112"/>
      <c r="BPT93" s="112"/>
      <c r="BPU93" s="112"/>
      <c r="BPV93" s="112"/>
      <c r="BPW93" s="112"/>
      <c r="BPX93" s="112"/>
      <c r="BPY93" s="112"/>
      <c r="BPZ93" s="112"/>
      <c r="BQA93" s="112"/>
      <c r="BQB93" s="112"/>
      <c r="BQC93" s="112"/>
      <c r="BQD93" s="112"/>
      <c r="BQE93" s="112"/>
      <c r="BQF93" s="112"/>
      <c r="BQG93" s="112"/>
      <c r="BQH93" s="112"/>
      <c r="BQI93" s="112"/>
      <c r="BQJ93" s="112"/>
      <c r="BQK93" s="112"/>
      <c r="BQL93" s="112"/>
      <c r="BQM93" s="112"/>
      <c r="BQN93" s="112"/>
      <c r="BQO93" s="112"/>
      <c r="BQP93" s="112"/>
      <c r="BQQ93" s="112"/>
      <c r="BQR93" s="112"/>
      <c r="BQS93" s="112"/>
      <c r="BQT93" s="112"/>
      <c r="BQU93" s="112"/>
      <c r="BQV93" s="112"/>
      <c r="BQW93" s="112"/>
      <c r="BQX93" s="112"/>
      <c r="BQY93" s="112"/>
      <c r="BQZ93" s="112"/>
      <c r="BRA93" s="112"/>
      <c r="BRB93" s="112"/>
      <c r="BRC93" s="112"/>
      <c r="BRD93" s="112"/>
      <c r="BRE93" s="112"/>
      <c r="BRF93" s="112"/>
      <c r="BRG93" s="112"/>
      <c r="BRH93" s="112"/>
      <c r="BRI93" s="112"/>
      <c r="BRJ93" s="112"/>
      <c r="BRK93" s="112"/>
      <c r="BRL93" s="112"/>
      <c r="BRM93" s="112"/>
      <c r="BRN93" s="112"/>
      <c r="BRO93" s="112"/>
      <c r="BRP93" s="112"/>
      <c r="BRQ93" s="112"/>
      <c r="BRR93" s="112"/>
      <c r="BRS93" s="112"/>
      <c r="BRT93" s="112"/>
      <c r="BRU93" s="112"/>
      <c r="BRV93" s="112"/>
      <c r="BRW93" s="112"/>
      <c r="BRX93" s="112"/>
      <c r="BRY93" s="112"/>
      <c r="BRZ93" s="112"/>
      <c r="BSA93" s="112"/>
      <c r="BSB93" s="112"/>
      <c r="BSC93" s="112"/>
      <c r="BSD93" s="112"/>
      <c r="BSE93" s="112"/>
      <c r="BSF93" s="112"/>
      <c r="BSG93" s="112"/>
      <c r="BSH93" s="112"/>
      <c r="BSI93" s="112"/>
      <c r="BSJ93" s="112"/>
      <c r="BSK93" s="112"/>
      <c r="BSL93" s="112"/>
      <c r="BSM93" s="112"/>
      <c r="BSN93" s="112"/>
      <c r="BSO93" s="112"/>
      <c r="BSP93" s="112"/>
      <c r="BSQ93" s="112"/>
      <c r="BSR93" s="112"/>
      <c r="BSS93" s="112"/>
      <c r="BST93" s="112"/>
      <c r="BSU93" s="112"/>
      <c r="BSV93" s="112"/>
      <c r="BSW93" s="112"/>
      <c r="BSX93" s="112"/>
      <c r="BSY93" s="112"/>
      <c r="BSZ93" s="112"/>
      <c r="BTA93" s="112"/>
      <c r="BTB93" s="112"/>
      <c r="BTC93" s="112"/>
      <c r="BTD93" s="112"/>
      <c r="BTE93" s="112"/>
      <c r="BTF93" s="112"/>
      <c r="BTG93" s="112"/>
      <c r="BTH93" s="112"/>
      <c r="BTI93" s="112"/>
      <c r="BTJ93" s="112"/>
      <c r="BTK93" s="112"/>
      <c r="BTL93" s="112"/>
      <c r="BTM93" s="112"/>
      <c r="BTN93" s="112"/>
      <c r="BTO93" s="112"/>
      <c r="BTP93" s="112"/>
      <c r="BTQ93" s="112"/>
      <c r="BTR93" s="112"/>
      <c r="BTS93" s="112"/>
      <c r="BTT93" s="112"/>
      <c r="BTU93" s="112"/>
      <c r="BTV93" s="112"/>
      <c r="BTW93" s="112"/>
      <c r="BTX93" s="112"/>
      <c r="BTY93" s="112"/>
      <c r="BTZ93" s="112"/>
      <c r="BUA93" s="112"/>
      <c r="BUB93" s="112"/>
      <c r="BUC93" s="112"/>
      <c r="BUD93" s="112"/>
      <c r="BUE93" s="112"/>
      <c r="BUF93" s="112"/>
      <c r="BUG93" s="112"/>
      <c r="BUH93" s="112"/>
      <c r="BUI93" s="112"/>
      <c r="BUJ93" s="112"/>
      <c r="BUK93" s="112"/>
      <c r="BUL93" s="112"/>
      <c r="BUM93" s="112"/>
      <c r="BUN93" s="112"/>
      <c r="BUO93" s="112"/>
      <c r="BUP93" s="112"/>
      <c r="BUQ93" s="112"/>
      <c r="BUR93" s="112"/>
      <c r="BUS93" s="112"/>
      <c r="BUT93" s="112"/>
      <c r="BUU93" s="112"/>
      <c r="BUV93" s="112"/>
      <c r="BUW93" s="112"/>
      <c r="BUX93" s="112"/>
      <c r="BUY93" s="112"/>
      <c r="BUZ93" s="112"/>
      <c r="BVA93" s="112"/>
      <c r="BVB93" s="112"/>
      <c r="BVC93" s="112"/>
      <c r="BVD93" s="112"/>
      <c r="BVE93" s="112"/>
      <c r="BVF93" s="112"/>
      <c r="BVG93" s="112"/>
      <c r="BVH93" s="112"/>
      <c r="BVI93" s="112"/>
      <c r="BVJ93" s="112"/>
      <c r="BVK93" s="112"/>
      <c r="BVL93" s="112"/>
      <c r="BVM93" s="112"/>
      <c r="BVN93" s="112"/>
      <c r="BVO93" s="112"/>
      <c r="BVP93" s="112"/>
      <c r="BVQ93" s="112"/>
      <c r="BVR93" s="112"/>
      <c r="BVS93" s="112"/>
      <c r="BVT93" s="112"/>
      <c r="BVU93" s="112"/>
      <c r="BVV93" s="112"/>
      <c r="BVW93" s="112"/>
      <c r="BVX93" s="112"/>
      <c r="BVY93" s="112"/>
      <c r="BVZ93" s="112"/>
      <c r="BWA93" s="112"/>
      <c r="BWB93" s="112"/>
      <c r="BWC93" s="112"/>
      <c r="BWD93" s="112"/>
      <c r="BWE93" s="112"/>
      <c r="BWF93" s="112"/>
      <c r="BWG93" s="112"/>
      <c r="BWH93" s="112"/>
      <c r="BWI93" s="112"/>
      <c r="BWJ93" s="112"/>
      <c r="BWK93" s="112"/>
      <c r="BWL93" s="112"/>
      <c r="BWM93" s="112"/>
      <c r="BWN93" s="112"/>
      <c r="BWO93" s="112"/>
      <c r="BWP93" s="112"/>
      <c r="BWQ93" s="112"/>
      <c r="BWR93" s="112"/>
      <c r="BWS93" s="112"/>
      <c r="BWT93" s="112"/>
      <c r="BWU93" s="112"/>
      <c r="BWV93" s="112"/>
      <c r="BWW93" s="112"/>
      <c r="BWX93" s="112"/>
      <c r="BWY93" s="112"/>
      <c r="BWZ93" s="112"/>
      <c r="BXA93" s="112"/>
      <c r="BXB93" s="112"/>
      <c r="BXC93" s="112"/>
      <c r="BXD93" s="112"/>
      <c r="BXE93" s="112"/>
      <c r="BXF93" s="112"/>
      <c r="BXG93" s="112"/>
      <c r="BXH93" s="112"/>
      <c r="BXI93" s="112"/>
      <c r="BXJ93" s="112"/>
      <c r="BXK93" s="112"/>
      <c r="BXL93" s="112"/>
      <c r="BXM93" s="112"/>
      <c r="BXN93" s="112"/>
      <c r="BXO93" s="112"/>
      <c r="BXP93" s="112"/>
      <c r="BXQ93" s="112"/>
      <c r="BXR93" s="112"/>
      <c r="BXS93" s="112"/>
      <c r="BXT93" s="112"/>
      <c r="BXU93" s="112"/>
      <c r="BXV93" s="112"/>
      <c r="BXW93" s="112"/>
      <c r="BXX93" s="112"/>
      <c r="BXY93" s="112"/>
      <c r="BXZ93" s="112"/>
      <c r="BYA93" s="112"/>
      <c r="BYB93" s="112"/>
      <c r="BYC93" s="112"/>
      <c r="BYD93" s="112"/>
      <c r="BYE93" s="112"/>
      <c r="BYF93" s="112"/>
      <c r="BYG93" s="112"/>
      <c r="BYH93" s="112"/>
      <c r="BYI93" s="112"/>
      <c r="BYJ93" s="112"/>
      <c r="BYK93" s="112"/>
      <c r="BYL93" s="112"/>
      <c r="BYM93" s="112"/>
      <c r="BYN93" s="112"/>
      <c r="BYO93" s="112"/>
      <c r="BYP93" s="112"/>
      <c r="BYQ93" s="112"/>
      <c r="BYR93" s="112"/>
      <c r="BYS93" s="112"/>
      <c r="BYT93" s="112"/>
      <c r="BYU93" s="112"/>
      <c r="BYV93" s="112"/>
      <c r="BYW93" s="112"/>
      <c r="BYX93" s="112"/>
      <c r="BYY93" s="112"/>
      <c r="BYZ93" s="112"/>
      <c r="BZA93" s="112"/>
      <c r="BZB93" s="112"/>
      <c r="BZC93" s="112"/>
      <c r="BZD93" s="112"/>
      <c r="BZE93" s="112"/>
      <c r="BZF93" s="112"/>
      <c r="BZG93" s="112"/>
      <c r="BZH93" s="112"/>
      <c r="BZI93" s="112"/>
      <c r="BZJ93" s="112"/>
      <c r="BZK93" s="112"/>
      <c r="BZL93" s="112"/>
      <c r="BZM93" s="112"/>
      <c r="BZN93" s="112"/>
      <c r="BZO93" s="112"/>
      <c r="BZP93" s="112"/>
      <c r="BZQ93" s="112"/>
      <c r="BZR93" s="112"/>
      <c r="BZS93" s="112"/>
      <c r="BZT93" s="112"/>
      <c r="BZU93" s="112"/>
      <c r="BZV93" s="112"/>
      <c r="BZW93" s="112"/>
      <c r="BZX93" s="112"/>
      <c r="BZY93" s="112"/>
      <c r="BZZ93" s="112"/>
      <c r="CAA93" s="112"/>
      <c r="CAB93" s="112"/>
      <c r="CAC93" s="112"/>
      <c r="CAD93" s="112"/>
      <c r="CAE93" s="112"/>
      <c r="CAF93" s="112"/>
      <c r="CAG93" s="112"/>
      <c r="CAH93" s="112"/>
      <c r="CAI93" s="112"/>
      <c r="CAJ93" s="112"/>
      <c r="CAK93" s="112"/>
      <c r="CAL93" s="112"/>
      <c r="CAM93" s="112"/>
      <c r="CAN93" s="112"/>
      <c r="CAO93" s="112"/>
      <c r="CAP93" s="112"/>
      <c r="CAQ93" s="112"/>
      <c r="CAR93" s="112"/>
      <c r="CAS93" s="112"/>
      <c r="CAT93" s="112"/>
      <c r="CAU93" s="112"/>
      <c r="CAV93" s="112"/>
      <c r="CAW93" s="112"/>
      <c r="CAX93" s="112"/>
      <c r="CAY93" s="112"/>
      <c r="CAZ93" s="112"/>
      <c r="CBA93" s="112"/>
      <c r="CBB93" s="112"/>
      <c r="CBC93" s="112"/>
      <c r="CBD93" s="112"/>
      <c r="CBE93" s="112"/>
      <c r="CBF93" s="112"/>
      <c r="CBG93" s="112"/>
      <c r="CBH93" s="112"/>
      <c r="CBI93" s="112"/>
      <c r="CBJ93" s="112"/>
      <c r="CBK93" s="112"/>
      <c r="CBL93" s="112"/>
      <c r="CBM93" s="112"/>
      <c r="CBN93" s="112"/>
      <c r="CBO93" s="112"/>
      <c r="CBP93" s="112"/>
      <c r="CBQ93" s="112"/>
      <c r="CBR93" s="112"/>
      <c r="CBS93" s="112"/>
      <c r="CBT93" s="112"/>
      <c r="CBU93" s="112"/>
      <c r="CBV93" s="112"/>
      <c r="CBW93" s="112"/>
      <c r="CBX93" s="112"/>
      <c r="CBY93" s="112"/>
      <c r="CBZ93" s="112"/>
      <c r="CCA93" s="112"/>
      <c r="CCB93" s="112"/>
      <c r="CCC93" s="112"/>
      <c r="CCD93" s="112"/>
      <c r="CCE93" s="112"/>
      <c r="CCF93" s="112"/>
      <c r="CCG93" s="112"/>
      <c r="CCH93" s="112"/>
      <c r="CCI93" s="112"/>
      <c r="CCJ93" s="112"/>
      <c r="CCK93" s="112"/>
      <c r="CCL93" s="112"/>
      <c r="CCM93" s="112"/>
      <c r="CCN93" s="112"/>
      <c r="CCO93" s="112"/>
      <c r="CCP93" s="112"/>
      <c r="CCQ93" s="112"/>
      <c r="CCR93" s="112"/>
      <c r="CCS93" s="112"/>
      <c r="CCT93" s="112"/>
      <c r="CCU93" s="112"/>
      <c r="CCV93" s="112"/>
      <c r="CCW93" s="112"/>
      <c r="CCX93" s="112"/>
      <c r="CCY93" s="112"/>
      <c r="CCZ93" s="112"/>
      <c r="CDA93" s="112"/>
      <c r="CDB93" s="112"/>
      <c r="CDC93" s="112"/>
      <c r="CDD93" s="112"/>
      <c r="CDE93" s="112"/>
      <c r="CDF93" s="112"/>
      <c r="CDG93" s="112"/>
      <c r="CDH93" s="112"/>
      <c r="CDI93" s="112"/>
      <c r="CDJ93" s="112"/>
      <c r="CDK93" s="112"/>
      <c r="CDL93" s="112"/>
      <c r="CDM93" s="112"/>
      <c r="CDN93" s="112"/>
      <c r="CDO93" s="112"/>
      <c r="CDP93" s="112"/>
      <c r="CDQ93" s="112"/>
      <c r="CDR93" s="112"/>
      <c r="CDS93" s="112"/>
      <c r="CDT93" s="112"/>
      <c r="CDU93" s="112"/>
      <c r="CDV93" s="112"/>
      <c r="CDW93" s="112"/>
      <c r="CDX93" s="112"/>
      <c r="CDY93" s="112"/>
      <c r="CDZ93" s="112"/>
      <c r="CEA93" s="112"/>
      <c r="CEB93" s="112"/>
      <c r="CEC93" s="112"/>
      <c r="CED93" s="112"/>
      <c r="CEE93" s="112"/>
      <c r="CEF93" s="112"/>
      <c r="CEG93" s="112"/>
      <c r="CEH93" s="112"/>
      <c r="CEI93" s="112"/>
      <c r="CEJ93" s="112"/>
      <c r="CEK93" s="112"/>
      <c r="CEL93" s="112"/>
      <c r="CEM93" s="112"/>
      <c r="CEN93" s="112"/>
      <c r="CEO93" s="112"/>
      <c r="CEP93" s="112"/>
      <c r="CEQ93" s="112"/>
      <c r="CER93" s="112"/>
      <c r="CES93" s="112"/>
      <c r="CET93" s="112"/>
      <c r="CEU93" s="112"/>
      <c r="CEV93" s="112"/>
      <c r="CEW93" s="112"/>
      <c r="CEX93" s="112"/>
      <c r="CEY93" s="112"/>
      <c r="CEZ93" s="112"/>
      <c r="CFA93" s="112"/>
      <c r="CFB93" s="112"/>
      <c r="CFC93" s="112"/>
      <c r="CFD93" s="112"/>
      <c r="CFE93" s="112"/>
      <c r="CFF93" s="112"/>
      <c r="CFG93" s="112"/>
      <c r="CFH93" s="112"/>
      <c r="CFI93" s="112"/>
      <c r="CFJ93" s="112"/>
      <c r="CFK93" s="112"/>
      <c r="CFL93" s="112"/>
      <c r="CFM93" s="112"/>
      <c r="CFN93" s="112"/>
      <c r="CFO93" s="112"/>
      <c r="CFP93" s="112"/>
      <c r="CFQ93" s="112"/>
      <c r="CFR93" s="112"/>
      <c r="CFS93" s="112"/>
      <c r="CFT93" s="112"/>
      <c r="CFU93" s="112"/>
      <c r="CFV93" s="112"/>
      <c r="CFW93" s="112"/>
      <c r="CFX93" s="112"/>
      <c r="CFY93" s="112"/>
      <c r="CFZ93" s="112"/>
      <c r="CGA93" s="112"/>
      <c r="CGB93" s="112"/>
      <c r="CGC93" s="112"/>
      <c r="CGD93" s="112"/>
      <c r="CGE93" s="112"/>
      <c r="CGF93" s="112"/>
      <c r="CGG93" s="112"/>
      <c r="CGH93" s="112"/>
      <c r="CGI93" s="112"/>
      <c r="CGJ93" s="112"/>
      <c r="CGK93" s="112"/>
      <c r="CGL93" s="112"/>
      <c r="CGM93" s="112"/>
      <c r="CGN93" s="112"/>
      <c r="CGO93" s="112"/>
      <c r="CGP93" s="112"/>
      <c r="CGQ93" s="112"/>
      <c r="CGR93" s="112"/>
      <c r="CGS93" s="112"/>
      <c r="CGT93" s="112"/>
      <c r="CGU93" s="112"/>
      <c r="CGV93" s="112"/>
      <c r="CGW93" s="112"/>
      <c r="CGX93" s="112"/>
      <c r="CGY93" s="112"/>
      <c r="CGZ93" s="112"/>
      <c r="CHA93" s="112"/>
      <c r="CHB93" s="112"/>
      <c r="CHC93" s="112"/>
      <c r="CHD93" s="112"/>
      <c r="CHE93" s="112"/>
      <c r="CHF93" s="112"/>
      <c r="CHG93" s="112"/>
      <c r="CHH93" s="112"/>
      <c r="CHI93" s="112"/>
      <c r="CHJ93" s="112"/>
      <c r="CHK93" s="112"/>
      <c r="CHL93" s="112"/>
      <c r="CHM93" s="112"/>
      <c r="CHN93" s="112"/>
      <c r="CHO93" s="112"/>
      <c r="CHP93" s="112"/>
      <c r="CHQ93" s="112"/>
      <c r="CHR93" s="112"/>
      <c r="CHS93" s="112"/>
      <c r="CHT93" s="112"/>
      <c r="CHU93" s="112"/>
      <c r="CHV93" s="112"/>
      <c r="CHW93" s="112"/>
      <c r="CHX93" s="112"/>
      <c r="CHY93" s="112"/>
      <c r="CHZ93" s="112"/>
      <c r="CIA93" s="112"/>
      <c r="CIB93" s="112"/>
      <c r="CIC93" s="112"/>
      <c r="CID93" s="112"/>
      <c r="CIE93" s="112"/>
      <c r="CIF93" s="112"/>
      <c r="CIG93" s="112"/>
      <c r="CIH93" s="112"/>
      <c r="CII93" s="112"/>
      <c r="CIJ93" s="112"/>
      <c r="CIK93" s="112"/>
      <c r="CIL93" s="112"/>
      <c r="CIM93" s="112"/>
      <c r="CIN93" s="112"/>
      <c r="CIO93" s="112"/>
      <c r="CIP93" s="112"/>
      <c r="CIQ93" s="112"/>
      <c r="CIR93" s="112"/>
      <c r="CIS93" s="112"/>
      <c r="CIT93" s="112"/>
      <c r="CIU93" s="112"/>
      <c r="CIV93" s="112"/>
      <c r="CIW93" s="112"/>
      <c r="CIX93" s="112"/>
      <c r="CIY93" s="112"/>
      <c r="CIZ93" s="112"/>
      <c r="CJA93" s="112"/>
      <c r="CJB93" s="112"/>
      <c r="CJC93" s="112"/>
      <c r="CJD93" s="112"/>
      <c r="CJE93" s="112"/>
      <c r="CJF93" s="112"/>
      <c r="CJG93" s="112"/>
      <c r="CJH93" s="112"/>
      <c r="CJI93" s="112"/>
      <c r="CJJ93" s="112"/>
      <c r="CJK93" s="112"/>
      <c r="CJL93" s="112"/>
      <c r="CJM93" s="112"/>
      <c r="CJN93" s="112"/>
      <c r="CJO93" s="112"/>
      <c r="CJP93" s="112"/>
      <c r="CJQ93" s="112"/>
      <c r="CJR93" s="112"/>
      <c r="CJS93" s="112"/>
      <c r="CJT93" s="112"/>
      <c r="CJU93" s="112"/>
      <c r="CJV93" s="112"/>
      <c r="CJW93" s="112"/>
      <c r="CJX93" s="112"/>
      <c r="CJY93" s="112"/>
      <c r="CJZ93" s="112"/>
      <c r="CKA93" s="112"/>
      <c r="CKB93" s="112"/>
      <c r="CKC93" s="112"/>
      <c r="CKD93" s="112"/>
      <c r="CKE93" s="112"/>
      <c r="CKF93" s="112"/>
      <c r="CKG93" s="112"/>
      <c r="CKH93" s="112"/>
      <c r="CKI93" s="112"/>
      <c r="CKJ93" s="112"/>
      <c r="CKK93" s="112"/>
      <c r="CKL93" s="112"/>
      <c r="CKM93" s="112"/>
      <c r="CKN93" s="112"/>
      <c r="CKO93" s="112"/>
      <c r="CKP93" s="112"/>
      <c r="CKQ93" s="112"/>
      <c r="CKR93" s="112"/>
      <c r="CKS93" s="112"/>
      <c r="CKT93" s="112"/>
      <c r="CKU93" s="112"/>
      <c r="CKV93" s="112"/>
      <c r="CKW93" s="112"/>
      <c r="CKX93" s="112"/>
      <c r="CKY93" s="112"/>
      <c r="CKZ93" s="112"/>
      <c r="CLA93" s="112"/>
      <c r="CLB93" s="112"/>
      <c r="CLC93" s="112"/>
      <c r="CLD93" s="112"/>
      <c r="CLE93" s="112"/>
      <c r="CLF93" s="112"/>
      <c r="CLG93" s="112"/>
      <c r="CLH93" s="112"/>
      <c r="CLI93" s="112"/>
      <c r="CLJ93" s="112"/>
      <c r="CLK93" s="112"/>
      <c r="CLL93" s="112"/>
      <c r="CLM93" s="112"/>
      <c r="CLN93" s="112"/>
      <c r="CLO93" s="112"/>
      <c r="CLP93" s="112"/>
      <c r="CLQ93" s="112"/>
      <c r="CLR93" s="112"/>
      <c r="CLS93" s="112"/>
      <c r="CLT93" s="112"/>
      <c r="CLU93" s="112"/>
      <c r="CLV93" s="112"/>
      <c r="CLW93" s="112"/>
      <c r="CLX93" s="112"/>
      <c r="CLY93" s="112"/>
      <c r="CLZ93" s="112"/>
      <c r="CMA93" s="112"/>
      <c r="CMB93" s="112"/>
      <c r="CMC93" s="112"/>
      <c r="CMD93" s="112"/>
      <c r="CME93" s="112"/>
      <c r="CMF93" s="112"/>
      <c r="CMG93" s="112"/>
      <c r="CMH93" s="112"/>
      <c r="CMI93" s="112"/>
      <c r="CMJ93" s="112"/>
      <c r="CMK93" s="112"/>
      <c r="CML93" s="112"/>
      <c r="CMM93" s="112"/>
      <c r="CMN93" s="112"/>
      <c r="CMO93" s="112"/>
      <c r="CMP93" s="112"/>
      <c r="CMQ93" s="112"/>
      <c r="CMR93" s="112"/>
      <c r="CMS93" s="112"/>
      <c r="CMT93" s="112"/>
      <c r="CMU93" s="112"/>
      <c r="CMV93" s="112"/>
      <c r="CMW93" s="112"/>
      <c r="CMX93" s="112"/>
      <c r="CMY93" s="112"/>
      <c r="CMZ93" s="112"/>
      <c r="CNA93" s="112"/>
      <c r="CNB93" s="112"/>
      <c r="CNC93" s="112"/>
      <c r="CND93" s="112"/>
      <c r="CNE93" s="112"/>
      <c r="CNF93" s="112"/>
      <c r="CNG93" s="112"/>
      <c r="CNH93" s="112"/>
      <c r="CNI93" s="112"/>
      <c r="CNJ93" s="112"/>
      <c r="CNK93" s="112"/>
      <c r="CNL93" s="112"/>
      <c r="CNM93" s="112"/>
      <c r="CNN93" s="112"/>
      <c r="CNO93" s="112"/>
      <c r="CNP93" s="112"/>
      <c r="CNQ93" s="112"/>
      <c r="CNR93" s="112"/>
      <c r="CNS93" s="112"/>
      <c r="CNT93" s="112"/>
      <c r="CNU93" s="112"/>
      <c r="CNV93" s="112"/>
      <c r="CNW93" s="112"/>
      <c r="CNX93" s="112"/>
      <c r="CNY93" s="112"/>
      <c r="CNZ93" s="112"/>
      <c r="COA93" s="112"/>
      <c r="COB93" s="112"/>
      <c r="COC93" s="112"/>
      <c r="COD93" s="112"/>
      <c r="COE93" s="112"/>
      <c r="COF93" s="112"/>
      <c r="COG93" s="112"/>
      <c r="COH93" s="112"/>
      <c r="COI93" s="112"/>
      <c r="COJ93" s="112"/>
      <c r="COK93" s="112"/>
      <c r="COL93" s="112"/>
      <c r="COM93" s="112"/>
      <c r="CON93" s="112"/>
      <c r="COO93" s="112"/>
      <c r="COP93" s="112"/>
      <c r="COQ93" s="112"/>
      <c r="COR93" s="112"/>
      <c r="COS93" s="112"/>
      <c r="COT93" s="112"/>
      <c r="COU93" s="112"/>
      <c r="COV93" s="112"/>
      <c r="COW93" s="112"/>
      <c r="COX93" s="112"/>
      <c r="COY93" s="112"/>
      <c r="COZ93" s="112"/>
      <c r="CPA93" s="112"/>
      <c r="CPB93" s="112"/>
      <c r="CPC93" s="112"/>
      <c r="CPD93" s="112"/>
      <c r="CPE93" s="112"/>
      <c r="CPF93" s="112"/>
      <c r="CPG93" s="112"/>
      <c r="CPH93" s="112"/>
      <c r="CPI93" s="112"/>
      <c r="CPJ93" s="112"/>
      <c r="CPK93" s="112"/>
      <c r="CPL93" s="112"/>
      <c r="CPM93" s="112"/>
      <c r="CPN93" s="112"/>
      <c r="CPO93" s="112"/>
      <c r="CPP93" s="112"/>
      <c r="CPQ93" s="112"/>
      <c r="CPR93" s="112"/>
      <c r="CPS93" s="112"/>
      <c r="CPT93" s="112"/>
      <c r="CPU93" s="112"/>
      <c r="CPV93" s="112"/>
      <c r="CPW93" s="112"/>
      <c r="CPX93" s="112"/>
      <c r="CPY93" s="112"/>
      <c r="CPZ93" s="112"/>
      <c r="CQA93" s="112"/>
      <c r="CQB93" s="112"/>
      <c r="CQC93" s="112"/>
      <c r="CQD93" s="112"/>
      <c r="CQE93" s="112"/>
      <c r="CQF93" s="112"/>
      <c r="CQG93" s="112"/>
      <c r="CQH93" s="112"/>
      <c r="CQI93" s="112"/>
      <c r="CQJ93" s="112"/>
      <c r="CQK93" s="112"/>
      <c r="CQL93" s="112"/>
      <c r="CQM93" s="112"/>
      <c r="CQN93" s="112"/>
      <c r="CQO93" s="112"/>
      <c r="CQP93" s="112"/>
      <c r="CQQ93" s="112"/>
      <c r="CQR93" s="112"/>
      <c r="CQS93" s="112"/>
      <c r="CQT93" s="112"/>
      <c r="CQU93" s="112"/>
      <c r="CQV93" s="112"/>
      <c r="CQW93" s="112"/>
      <c r="CQX93" s="112"/>
      <c r="CQY93" s="112"/>
      <c r="CQZ93" s="112"/>
      <c r="CRA93" s="112"/>
      <c r="CRB93" s="112"/>
      <c r="CRC93" s="112"/>
      <c r="CRD93" s="112"/>
      <c r="CRE93" s="112"/>
      <c r="CRF93" s="112"/>
      <c r="CRG93" s="112"/>
      <c r="CRH93" s="112"/>
      <c r="CRI93" s="112"/>
      <c r="CRJ93" s="112"/>
      <c r="CRK93" s="112"/>
      <c r="CRL93" s="112"/>
      <c r="CRM93" s="112"/>
      <c r="CRN93" s="112"/>
      <c r="CRO93" s="112"/>
      <c r="CRP93" s="112"/>
      <c r="CRQ93" s="112"/>
      <c r="CRR93" s="112"/>
      <c r="CRS93" s="112"/>
      <c r="CRT93" s="112"/>
      <c r="CRU93" s="112"/>
      <c r="CRV93" s="112"/>
      <c r="CRW93" s="112"/>
      <c r="CRX93" s="112"/>
      <c r="CRY93" s="112"/>
      <c r="CRZ93" s="112"/>
      <c r="CSA93" s="112"/>
      <c r="CSB93" s="112"/>
      <c r="CSC93" s="112"/>
      <c r="CSD93" s="112"/>
      <c r="CSE93" s="112"/>
      <c r="CSF93" s="112"/>
      <c r="CSG93" s="112"/>
      <c r="CSH93" s="112"/>
      <c r="CSI93" s="112"/>
      <c r="CSJ93" s="112"/>
      <c r="CSK93" s="112"/>
      <c r="CSL93" s="112"/>
      <c r="CSM93" s="112"/>
      <c r="CSN93" s="112"/>
      <c r="CSO93" s="112"/>
      <c r="CSP93" s="112"/>
      <c r="CSQ93" s="112"/>
      <c r="CSR93" s="112"/>
      <c r="CSS93" s="112"/>
      <c r="CST93" s="112"/>
      <c r="CSU93" s="112"/>
      <c r="CSV93" s="112"/>
      <c r="CSW93" s="112"/>
      <c r="CSX93" s="112"/>
      <c r="CSY93" s="112"/>
      <c r="CSZ93" s="112"/>
      <c r="CTA93" s="112"/>
      <c r="CTB93" s="112"/>
      <c r="CTC93" s="112"/>
      <c r="CTD93" s="112"/>
      <c r="CTE93" s="112"/>
      <c r="CTF93" s="112"/>
      <c r="CTG93" s="112"/>
      <c r="CTH93" s="112"/>
      <c r="CTI93" s="112"/>
      <c r="CTJ93" s="112"/>
      <c r="CTK93" s="112"/>
      <c r="CTL93" s="112"/>
      <c r="CTM93" s="112"/>
      <c r="CTN93" s="112"/>
      <c r="CTO93" s="112"/>
      <c r="CTP93" s="112"/>
      <c r="CTQ93" s="112"/>
      <c r="CTR93" s="112"/>
      <c r="CTS93" s="112"/>
      <c r="CTT93" s="112"/>
      <c r="CTU93" s="112"/>
      <c r="CTV93" s="112"/>
      <c r="CTW93" s="112"/>
      <c r="CTX93" s="112"/>
      <c r="CTY93" s="112"/>
      <c r="CTZ93" s="112"/>
      <c r="CUA93" s="112"/>
      <c r="CUB93" s="112"/>
      <c r="CUC93" s="112"/>
      <c r="CUD93" s="112"/>
      <c r="CUE93" s="112"/>
      <c r="CUF93" s="112"/>
      <c r="CUG93" s="112"/>
      <c r="CUH93" s="112"/>
      <c r="CUI93" s="112"/>
      <c r="CUJ93" s="112"/>
      <c r="CUK93" s="112"/>
      <c r="CUL93" s="112"/>
      <c r="CUM93" s="112"/>
      <c r="CUN93" s="112"/>
      <c r="CUO93" s="112"/>
      <c r="CUP93" s="112"/>
      <c r="CUQ93" s="112"/>
      <c r="CUR93" s="112"/>
      <c r="CUS93" s="112"/>
      <c r="CUT93" s="112"/>
      <c r="CUU93" s="112"/>
      <c r="CUV93" s="112"/>
      <c r="CUW93" s="112"/>
      <c r="CUX93" s="112"/>
      <c r="CUY93" s="112"/>
      <c r="CUZ93" s="112"/>
      <c r="CVA93" s="112"/>
      <c r="CVB93" s="112"/>
      <c r="CVC93" s="112"/>
      <c r="CVD93" s="112"/>
      <c r="CVE93" s="112"/>
      <c r="CVF93" s="112"/>
      <c r="CVG93" s="112"/>
      <c r="CVH93" s="112"/>
      <c r="CVI93" s="112"/>
      <c r="CVJ93" s="112"/>
      <c r="CVK93" s="112"/>
      <c r="CVL93" s="112"/>
      <c r="CVM93" s="112"/>
      <c r="CVN93" s="112"/>
      <c r="CVO93" s="112"/>
      <c r="CVP93" s="112"/>
      <c r="CVQ93" s="112"/>
      <c r="CVR93" s="112"/>
      <c r="CVS93" s="112"/>
      <c r="CVT93" s="112"/>
      <c r="CVU93" s="112"/>
      <c r="CVV93" s="112"/>
      <c r="CVW93" s="112"/>
      <c r="CVX93" s="112"/>
      <c r="CVY93" s="112"/>
      <c r="CVZ93" s="112"/>
      <c r="CWA93" s="112"/>
      <c r="CWB93" s="112"/>
      <c r="CWC93" s="112"/>
      <c r="CWD93" s="112"/>
      <c r="CWE93" s="112"/>
      <c r="CWF93" s="112"/>
      <c r="CWG93" s="112"/>
      <c r="CWH93" s="112"/>
      <c r="CWI93" s="112"/>
      <c r="CWJ93" s="112"/>
      <c r="CWK93" s="112"/>
      <c r="CWL93" s="112"/>
      <c r="CWM93" s="112"/>
      <c r="CWN93" s="112"/>
      <c r="CWO93" s="112"/>
      <c r="CWP93" s="112"/>
      <c r="CWQ93" s="112"/>
      <c r="CWR93" s="112"/>
      <c r="CWS93" s="112"/>
      <c r="CWT93" s="112"/>
      <c r="CWU93" s="112"/>
      <c r="CWV93" s="112"/>
      <c r="CWW93" s="112"/>
      <c r="CWX93" s="112"/>
      <c r="CWY93" s="112"/>
      <c r="CWZ93" s="112"/>
      <c r="CXA93" s="112"/>
      <c r="CXB93" s="112"/>
      <c r="CXC93" s="112"/>
      <c r="CXD93" s="112"/>
      <c r="CXE93" s="112"/>
      <c r="CXF93" s="112"/>
      <c r="CXG93" s="112"/>
      <c r="CXH93" s="112"/>
      <c r="CXI93" s="112"/>
      <c r="CXJ93" s="112"/>
      <c r="CXK93" s="112"/>
      <c r="CXL93" s="112"/>
      <c r="CXM93" s="112"/>
      <c r="CXN93" s="112"/>
      <c r="CXO93" s="112"/>
      <c r="CXP93" s="112"/>
      <c r="CXQ93" s="112"/>
      <c r="CXR93" s="112"/>
      <c r="CXS93" s="112"/>
      <c r="CXT93" s="112"/>
      <c r="CXU93" s="112"/>
      <c r="CXV93" s="112"/>
      <c r="CXW93" s="112"/>
      <c r="CXX93" s="112"/>
      <c r="CXY93" s="112"/>
      <c r="CXZ93" s="112"/>
      <c r="CYA93" s="112"/>
      <c r="CYB93" s="112"/>
      <c r="CYC93" s="112"/>
      <c r="CYD93" s="112"/>
      <c r="CYE93" s="112"/>
      <c r="CYF93" s="112"/>
      <c r="CYG93" s="112"/>
      <c r="CYH93" s="112"/>
      <c r="CYI93" s="112"/>
      <c r="CYJ93" s="112"/>
      <c r="CYK93" s="112"/>
      <c r="CYL93" s="112"/>
      <c r="CYM93" s="112"/>
      <c r="CYN93" s="112"/>
      <c r="CYO93" s="112"/>
      <c r="CYP93" s="112"/>
      <c r="CYQ93" s="112"/>
      <c r="CYR93" s="112"/>
      <c r="CYS93" s="112"/>
      <c r="CYT93" s="112"/>
      <c r="CYU93" s="112"/>
      <c r="CYV93" s="112"/>
      <c r="CYW93" s="112"/>
      <c r="CYX93" s="112"/>
      <c r="CYY93" s="112"/>
      <c r="CYZ93" s="112"/>
      <c r="CZA93" s="112"/>
      <c r="CZB93" s="112"/>
      <c r="CZC93" s="112"/>
      <c r="CZD93" s="112"/>
      <c r="CZE93" s="112"/>
      <c r="CZF93" s="112"/>
      <c r="CZG93" s="112"/>
      <c r="CZH93" s="112"/>
      <c r="CZI93" s="112"/>
      <c r="CZJ93" s="112"/>
      <c r="CZK93" s="112"/>
      <c r="CZL93" s="112"/>
      <c r="CZM93" s="112"/>
      <c r="CZN93" s="112"/>
      <c r="CZO93" s="112"/>
      <c r="CZP93" s="112"/>
      <c r="CZQ93" s="112"/>
      <c r="CZR93" s="112"/>
      <c r="CZS93" s="112"/>
      <c r="CZT93" s="112"/>
      <c r="CZU93" s="112"/>
      <c r="CZV93" s="112"/>
      <c r="CZW93" s="112"/>
      <c r="CZX93" s="112"/>
      <c r="CZY93" s="112"/>
      <c r="CZZ93" s="112"/>
      <c r="DAA93" s="112"/>
      <c r="DAB93" s="112"/>
      <c r="DAC93" s="112"/>
      <c r="DAD93" s="112"/>
      <c r="DAE93" s="112"/>
      <c r="DAF93" s="112"/>
      <c r="DAG93" s="112"/>
      <c r="DAH93" s="112"/>
      <c r="DAI93" s="112"/>
      <c r="DAJ93" s="112"/>
      <c r="DAK93" s="112"/>
      <c r="DAL93" s="112"/>
      <c r="DAM93" s="112"/>
      <c r="DAN93" s="112"/>
      <c r="DAO93" s="112"/>
      <c r="DAP93" s="112"/>
      <c r="DAQ93" s="112"/>
      <c r="DAR93" s="112"/>
      <c r="DAS93" s="112"/>
      <c r="DAT93" s="112"/>
      <c r="DAU93" s="112"/>
      <c r="DAV93" s="112"/>
      <c r="DAW93" s="112"/>
      <c r="DAX93" s="112"/>
      <c r="DAY93" s="112"/>
      <c r="DAZ93" s="112"/>
      <c r="DBA93" s="112"/>
      <c r="DBB93" s="112"/>
      <c r="DBC93" s="112"/>
      <c r="DBD93" s="112"/>
      <c r="DBE93" s="112"/>
      <c r="DBF93" s="112"/>
      <c r="DBG93" s="112"/>
      <c r="DBH93" s="112"/>
      <c r="DBI93" s="112"/>
      <c r="DBJ93" s="112"/>
      <c r="DBK93" s="112"/>
      <c r="DBL93" s="112"/>
      <c r="DBM93" s="112"/>
      <c r="DBN93" s="112"/>
      <c r="DBO93" s="112"/>
      <c r="DBP93" s="112"/>
      <c r="DBQ93" s="112"/>
      <c r="DBR93" s="112"/>
      <c r="DBS93" s="112"/>
      <c r="DBT93" s="112"/>
      <c r="DBU93" s="112"/>
      <c r="DBV93" s="112"/>
      <c r="DBW93" s="112"/>
      <c r="DBX93" s="112"/>
      <c r="DBY93" s="112"/>
      <c r="DBZ93" s="112"/>
      <c r="DCA93" s="112"/>
      <c r="DCB93" s="112"/>
      <c r="DCC93" s="112"/>
      <c r="DCD93" s="112"/>
      <c r="DCE93" s="112"/>
      <c r="DCF93" s="112"/>
      <c r="DCG93" s="112"/>
      <c r="DCH93" s="112"/>
      <c r="DCI93" s="112"/>
      <c r="DCJ93" s="112"/>
      <c r="DCK93" s="112"/>
      <c r="DCL93" s="112"/>
      <c r="DCM93" s="112"/>
      <c r="DCN93" s="112"/>
      <c r="DCO93" s="112"/>
      <c r="DCP93" s="112"/>
      <c r="DCQ93" s="112"/>
      <c r="DCR93" s="112"/>
      <c r="DCS93" s="112"/>
      <c r="DCT93" s="112"/>
      <c r="DCU93" s="112"/>
      <c r="DCV93" s="112"/>
      <c r="DCW93" s="112"/>
      <c r="DCX93" s="112"/>
      <c r="DCY93" s="112"/>
      <c r="DCZ93" s="112"/>
      <c r="DDA93" s="112"/>
      <c r="DDB93" s="112"/>
      <c r="DDC93" s="112"/>
      <c r="DDD93" s="112"/>
      <c r="DDE93" s="112"/>
      <c r="DDF93" s="112"/>
      <c r="DDG93" s="112"/>
      <c r="DDH93" s="112"/>
      <c r="DDI93" s="112"/>
      <c r="DDJ93" s="112"/>
      <c r="DDK93" s="112"/>
      <c r="DDL93" s="112"/>
      <c r="DDM93" s="112"/>
      <c r="DDN93" s="112"/>
      <c r="DDO93" s="112"/>
      <c r="DDP93" s="112"/>
      <c r="DDQ93" s="112"/>
      <c r="DDR93" s="112"/>
      <c r="DDS93" s="112"/>
      <c r="DDT93" s="112"/>
      <c r="DDU93" s="112"/>
      <c r="DDV93" s="112"/>
      <c r="DDW93" s="112"/>
      <c r="DDX93" s="112"/>
      <c r="DDY93" s="112"/>
      <c r="DDZ93" s="112"/>
      <c r="DEA93" s="112"/>
      <c r="DEB93" s="112"/>
      <c r="DEC93" s="112"/>
      <c r="DED93" s="112"/>
      <c r="DEE93" s="112"/>
      <c r="DEF93" s="112"/>
      <c r="DEG93" s="112"/>
      <c r="DEH93" s="112"/>
      <c r="DEI93" s="112"/>
      <c r="DEJ93" s="112"/>
      <c r="DEK93" s="112"/>
      <c r="DEL93" s="112"/>
      <c r="DEM93" s="112"/>
      <c r="DEN93" s="112"/>
      <c r="DEO93" s="112"/>
      <c r="DEP93" s="112"/>
      <c r="DEQ93" s="112"/>
      <c r="DER93" s="112"/>
      <c r="DES93" s="112"/>
      <c r="DET93" s="112"/>
      <c r="DEU93" s="112"/>
      <c r="DEV93" s="112"/>
      <c r="DEW93" s="112"/>
      <c r="DEX93" s="112"/>
      <c r="DEY93" s="112"/>
      <c r="DEZ93" s="112"/>
      <c r="DFA93" s="112"/>
      <c r="DFB93" s="112"/>
      <c r="DFC93" s="112"/>
      <c r="DFD93" s="112"/>
      <c r="DFE93" s="112"/>
      <c r="DFF93" s="112"/>
      <c r="DFG93" s="112"/>
      <c r="DFH93" s="112"/>
      <c r="DFI93" s="112"/>
      <c r="DFJ93" s="112"/>
      <c r="DFK93" s="112"/>
      <c r="DFL93" s="112"/>
      <c r="DFM93" s="112"/>
      <c r="DFN93" s="112"/>
      <c r="DFO93" s="112"/>
      <c r="DFP93" s="112"/>
      <c r="DFQ93" s="112"/>
      <c r="DFR93" s="112"/>
      <c r="DFS93" s="112"/>
      <c r="DFT93" s="112"/>
      <c r="DFU93" s="112"/>
      <c r="DFV93" s="112"/>
      <c r="DFW93" s="112"/>
      <c r="DFX93" s="112"/>
      <c r="DFY93" s="112"/>
      <c r="DFZ93" s="112"/>
      <c r="DGA93" s="112"/>
      <c r="DGB93" s="112"/>
      <c r="DGC93" s="112"/>
      <c r="DGD93" s="112"/>
      <c r="DGE93" s="112"/>
      <c r="DGF93" s="112"/>
      <c r="DGG93" s="112"/>
      <c r="DGH93" s="112"/>
      <c r="DGI93" s="112"/>
      <c r="DGJ93" s="112"/>
      <c r="DGK93" s="112"/>
      <c r="DGL93" s="112"/>
      <c r="DGM93" s="112"/>
      <c r="DGN93" s="112"/>
      <c r="DGO93" s="112"/>
      <c r="DGP93" s="112"/>
      <c r="DGQ93" s="112"/>
      <c r="DGR93" s="112"/>
      <c r="DGS93" s="112"/>
      <c r="DGT93" s="112"/>
      <c r="DGU93" s="112"/>
      <c r="DGV93" s="112"/>
      <c r="DGW93" s="112"/>
      <c r="DGX93" s="112"/>
      <c r="DGY93" s="112"/>
      <c r="DGZ93" s="112"/>
      <c r="DHA93" s="112"/>
      <c r="DHB93" s="112"/>
      <c r="DHC93" s="112"/>
      <c r="DHD93" s="112"/>
      <c r="DHE93" s="112"/>
      <c r="DHF93" s="112"/>
      <c r="DHG93" s="112"/>
      <c r="DHH93" s="112"/>
      <c r="DHI93" s="112"/>
      <c r="DHJ93" s="112"/>
      <c r="DHK93" s="112"/>
      <c r="DHL93" s="112"/>
      <c r="DHM93" s="112"/>
      <c r="DHN93" s="112"/>
      <c r="DHO93" s="112"/>
      <c r="DHP93" s="112"/>
      <c r="DHQ93" s="112"/>
      <c r="DHR93" s="112"/>
      <c r="DHS93" s="112"/>
      <c r="DHT93" s="112"/>
      <c r="DHU93" s="112"/>
      <c r="DHV93" s="112"/>
      <c r="DHW93" s="112"/>
      <c r="DHX93" s="112"/>
      <c r="DHY93" s="112"/>
      <c r="DHZ93" s="112"/>
      <c r="DIA93" s="112"/>
      <c r="DIB93" s="112"/>
      <c r="DIC93" s="112"/>
      <c r="DID93" s="112"/>
      <c r="DIE93" s="112"/>
      <c r="DIF93" s="112"/>
      <c r="DIG93" s="112"/>
      <c r="DIH93" s="112"/>
      <c r="DII93" s="112"/>
      <c r="DIJ93" s="112"/>
      <c r="DIK93" s="112"/>
      <c r="DIL93" s="112"/>
      <c r="DIM93" s="112"/>
      <c r="DIN93" s="112"/>
      <c r="DIO93" s="112"/>
      <c r="DIP93" s="112"/>
      <c r="DIQ93" s="112"/>
      <c r="DIR93" s="112"/>
      <c r="DIS93" s="112"/>
      <c r="DIT93" s="112"/>
      <c r="DIU93" s="112"/>
      <c r="DIV93" s="112"/>
      <c r="DIW93" s="112"/>
      <c r="DIX93" s="112"/>
      <c r="DIY93" s="112"/>
      <c r="DIZ93" s="112"/>
      <c r="DJA93" s="112"/>
      <c r="DJB93" s="112"/>
      <c r="DJC93" s="112"/>
      <c r="DJD93" s="112"/>
      <c r="DJE93" s="112"/>
      <c r="DJF93" s="112"/>
      <c r="DJG93" s="112"/>
      <c r="DJH93" s="112"/>
      <c r="DJI93" s="112"/>
      <c r="DJJ93" s="112"/>
      <c r="DJK93" s="112"/>
      <c r="DJL93" s="112"/>
      <c r="DJM93" s="112"/>
      <c r="DJN93" s="112"/>
      <c r="DJO93" s="112"/>
      <c r="DJP93" s="112"/>
      <c r="DJQ93" s="112"/>
      <c r="DJR93" s="112"/>
      <c r="DJS93" s="112"/>
      <c r="DJT93" s="112"/>
      <c r="DJU93" s="112"/>
      <c r="DJV93" s="112"/>
      <c r="DJW93" s="112"/>
      <c r="DJX93" s="112"/>
      <c r="DJY93" s="112"/>
      <c r="DJZ93" s="112"/>
      <c r="DKA93" s="112"/>
      <c r="DKB93" s="112"/>
      <c r="DKC93" s="112"/>
      <c r="DKD93" s="112"/>
      <c r="DKE93" s="112"/>
      <c r="DKF93" s="112"/>
      <c r="DKG93" s="112"/>
      <c r="DKH93" s="112"/>
      <c r="DKI93" s="112"/>
      <c r="DKJ93" s="112"/>
      <c r="DKK93" s="112"/>
      <c r="DKL93" s="112"/>
      <c r="DKM93" s="112"/>
      <c r="DKN93" s="112"/>
      <c r="DKO93" s="112"/>
      <c r="DKP93" s="112"/>
      <c r="DKQ93" s="112"/>
      <c r="DKR93" s="112"/>
      <c r="DKS93" s="112"/>
      <c r="DKT93" s="112"/>
      <c r="DKU93" s="112"/>
      <c r="DKV93" s="112"/>
      <c r="DKW93" s="112"/>
      <c r="DKX93" s="112"/>
      <c r="DKY93" s="112"/>
      <c r="DKZ93" s="112"/>
      <c r="DLA93" s="112"/>
      <c r="DLB93" s="112"/>
      <c r="DLC93" s="112"/>
      <c r="DLD93" s="112"/>
      <c r="DLE93" s="112"/>
      <c r="DLF93" s="112"/>
      <c r="DLG93" s="112"/>
      <c r="DLH93" s="112"/>
      <c r="DLI93" s="112"/>
      <c r="DLJ93" s="112"/>
      <c r="DLK93" s="112"/>
      <c r="DLL93" s="112"/>
      <c r="DLM93" s="112"/>
      <c r="DLN93" s="112"/>
      <c r="DLO93" s="112"/>
      <c r="DLP93" s="112"/>
      <c r="DLQ93" s="112"/>
      <c r="DLR93" s="112"/>
      <c r="DLS93" s="112"/>
      <c r="DLT93" s="112"/>
      <c r="DLU93" s="112"/>
      <c r="DLV93" s="112"/>
      <c r="DLW93" s="112"/>
      <c r="DLX93" s="112"/>
      <c r="DLY93" s="112"/>
      <c r="DLZ93" s="112"/>
      <c r="DMA93" s="112"/>
      <c r="DMB93" s="112"/>
      <c r="DMC93" s="112"/>
      <c r="DMD93" s="112"/>
      <c r="DME93" s="112"/>
      <c r="DMF93" s="112"/>
      <c r="DMG93" s="112"/>
      <c r="DMH93" s="112"/>
      <c r="DMI93" s="112"/>
      <c r="DMJ93" s="112"/>
      <c r="DMK93" s="112"/>
      <c r="DML93" s="112"/>
      <c r="DMM93" s="112"/>
      <c r="DMN93" s="112"/>
      <c r="DMO93" s="112"/>
      <c r="DMP93" s="112"/>
      <c r="DMQ93" s="112"/>
      <c r="DMR93" s="112"/>
      <c r="DMS93" s="112"/>
      <c r="DMT93" s="112"/>
      <c r="DMU93" s="112"/>
      <c r="DMV93" s="112"/>
      <c r="DMW93" s="112"/>
      <c r="DMX93" s="112"/>
      <c r="DMY93" s="112"/>
      <c r="DMZ93" s="112"/>
      <c r="DNA93" s="112"/>
      <c r="DNB93" s="112"/>
      <c r="DNC93" s="112"/>
      <c r="DND93" s="112"/>
      <c r="DNE93" s="112"/>
      <c r="DNF93" s="112"/>
      <c r="DNG93" s="112"/>
      <c r="DNH93" s="112"/>
      <c r="DNI93" s="112"/>
      <c r="DNJ93" s="112"/>
      <c r="DNK93" s="112"/>
      <c r="DNL93" s="112"/>
      <c r="DNM93" s="112"/>
      <c r="DNN93" s="112"/>
      <c r="DNO93" s="112"/>
      <c r="DNP93" s="112"/>
      <c r="DNQ93" s="112"/>
      <c r="DNR93" s="112"/>
      <c r="DNS93" s="112"/>
      <c r="DNT93" s="112"/>
      <c r="DNU93" s="112"/>
      <c r="DNV93" s="112"/>
      <c r="DNW93" s="112"/>
      <c r="DNX93" s="112"/>
      <c r="DNY93" s="112"/>
      <c r="DNZ93" s="112"/>
      <c r="DOA93" s="112"/>
      <c r="DOB93" s="112"/>
      <c r="DOC93" s="112"/>
      <c r="DOD93" s="112"/>
      <c r="DOE93" s="112"/>
      <c r="DOF93" s="112"/>
      <c r="DOG93" s="112"/>
      <c r="DOH93" s="112"/>
      <c r="DOI93" s="112"/>
      <c r="DOJ93" s="112"/>
      <c r="DOK93" s="112"/>
      <c r="DOL93" s="112"/>
      <c r="DOM93" s="112"/>
      <c r="DON93" s="112"/>
      <c r="DOO93" s="112"/>
      <c r="DOP93" s="112"/>
      <c r="DOQ93" s="112"/>
      <c r="DOR93" s="112"/>
      <c r="DOS93" s="112"/>
      <c r="DOT93" s="112"/>
      <c r="DOU93" s="112"/>
      <c r="DOV93" s="112"/>
      <c r="DOW93" s="112"/>
      <c r="DOX93" s="112"/>
      <c r="DOY93" s="112"/>
      <c r="DOZ93" s="112"/>
      <c r="DPA93" s="112"/>
      <c r="DPB93" s="112"/>
      <c r="DPC93" s="112"/>
      <c r="DPD93" s="112"/>
      <c r="DPE93" s="112"/>
      <c r="DPF93" s="112"/>
      <c r="DPG93" s="112"/>
      <c r="DPH93" s="112"/>
      <c r="DPI93" s="112"/>
      <c r="DPJ93" s="112"/>
      <c r="DPK93" s="112"/>
      <c r="DPL93" s="112"/>
      <c r="DPM93" s="112"/>
      <c r="DPN93" s="112"/>
      <c r="DPO93" s="112"/>
      <c r="DPP93" s="112"/>
      <c r="DPQ93" s="112"/>
      <c r="DPR93" s="112"/>
      <c r="DPS93" s="112"/>
      <c r="DPT93" s="112"/>
      <c r="DPU93" s="112"/>
      <c r="DPV93" s="112"/>
      <c r="DPW93" s="112"/>
      <c r="DPX93" s="112"/>
      <c r="DPY93" s="112"/>
      <c r="DPZ93" s="112"/>
      <c r="DQA93" s="112"/>
      <c r="DQB93" s="112"/>
      <c r="DQC93" s="112"/>
      <c r="DQD93" s="112"/>
      <c r="DQE93" s="112"/>
      <c r="DQF93" s="112"/>
      <c r="DQG93" s="112"/>
      <c r="DQH93" s="112"/>
      <c r="DQI93" s="112"/>
      <c r="DQJ93" s="112"/>
      <c r="DQK93" s="112"/>
      <c r="DQL93" s="112"/>
      <c r="DQM93" s="112"/>
      <c r="DQN93" s="112"/>
      <c r="DQO93" s="112"/>
      <c r="DQP93" s="112"/>
      <c r="DQQ93" s="112"/>
      <c r="DQR93" s="112"/>
      <c r="DQS93" s="112"/>
      <c r="DQT93" s="112"/>
      <c r="DQU93" s="112"/>
      <c r="DQV93" s="112"/>
      <c r="DQW93" s="112"/>
      <c r="DQX93" s="112"/>
      <c r="DQY93" s="112"/>
      <c r="DQZ93" s="112"/>
      <c r="DRA93" s="112"/>
      <c r="DRB93" s="112"/>
      <c r="DRC93" s="112"/>
      <c r="DRD93" s="112"/>
      <c r="DRE93" s="112"/>
      <c r="DRF93" s="112"/>
      <c r="DRG93" s="112"/>
      <c r="DRH93" s="112"/>
      <c r="DRI93" s="112"/>
      <c r="DRJ93" s="112"/>
      <c r="DRK93" s="112"/>
      <c r="DRL93" s="112"/>
      <c r="DRM93" s="112"/>
      <c r="DRN93" s="112"/>
      <c r="DRO93" s="112"/>
      <c r="DRP93" s="112"/>
      <c r="DRQ93" s="112"/>
      <c r="DRR93" s="112"/>
      <c r="DRS93" s="112"/>
      <c r="DRT93" s="112"/>
      <c r="DRU93" s="112"/>
      <c r="DRV93" s="112"/>
      <c r="DRW93" s="112"/>
      <c r="DRX93" s="112"/>
      <c r="DRY93" s="112"/>
      <c r="DRZ93" s="112"/>
      <c r="DSA93" s="112"/>
      <c r="DSB93" s="112"/>
      <c r="DSC93" s="112"/>
      <c r="DSD93" s="112"/>
      <c r="DSE93" s="112"/>
      <c r="DSF93" s="112"/>
      <c r="DSG93" s="112"/>
      <c r="DSH93" s="112"/>
      <c r="DSI93" s="112"/>
      <c r="DSJ93" s="112"/>
      <c r="DSK93" s="112"/>
      <c r="DSL93" s="112"/>
      <c r="DSM93" s="112"/>
      <c r="DSN93" s="112"/>
      <c r="DSO93" s="112"/>
      <c r="DSP93" s="112"/>
      <c r="DSQ93" s="112"/>
      <c r="DSR93" s="112"/>
      <c r="DSS93" s="112"/>
      <c r="DST93" s="112"/>
      <c r="DSU93" s="112"/>
      <c r="DSV93" s="112"/>
      <c r="DSW93" s="112"/>
      <c r="DSX93" s="112"/>
      <c r="DSY93" s="112"/>
      <c r="DSZ93" s="112"/>
      <c r="DTA93" s="112"/>
      <c r="DTB93" s="112"/>
      <c r="DTC93" s="112"/>
      <c r="DTD93" s="112"/>
      <c r="DTE93" s="112"/>
      <c r="DTF93" s="112"/>
      <c r="DTG93" s="112"/>
      <c r="DTH93" s="112"/>
      <c r="DTI93" s="112"/>
      <c r="DTJ93" s="112"/>
      <c r="DTK93" s="112"/>
      <c r="DTL93" s="112"/>
      <c r="DTM93" s="112"/>
      <c r="DTN93" s="112"/>
      <c r="DTO93" s="112"/>
      <c r="DTP93" s="112"/>
      <c r="DTQ93" s="112"/>
      <c r="DTR93" s="112"/>
      <c r="DTS93" s="112"/>
      <c r="DTT93" s="112"/>
      <c r="DTU93" s="112"/>
      <c r="DTV93" s="112"/>
      <c r="DTW93" s="112"/>
      <c r="DTX93" s="112"/>
      <c r="DTY93" s="112"/>
      <c r="DTZ93" s="112"/>
      <c r="DUA93" s="112"/>
      <c r="DUB93" s="112"/>
      <c r="DUC93" s="112"/>
      <c r="DUD93" s="112"/>
      <c r="DUE93" s="112"/>
      <c r="DUF93" s="112"/>
      <c r="DUG93" s="112"/>
      <c r="DUH93" s="112"/>
      <c r="DUI93" s="112"/>
      <c r="DUJ93" s="112"/>
      <c r="DUK93" s="112"/>
      <c r="DUL93" s="112"/>
      <c r="DUM93" s="112"/>
      <c r="DUN93" s="112"/>
      <c r="DUO93" s="112"/>
      <c r="DUP93" s="112"/>
      <c r="DUQ93" s="112"/>
      <c r="DUR93" s="112"/>
      <c r="DUS93" s="112"/>
      <c r="DUT93" s="112"/>
      <c r="DUU93" s="112"/>
      <c r="DUV93" s="112"/>
      <c r="DUW93" s="112"/>
      <c r="DUX93" s="112"/>
      <c r="DUY93" s="112"/>
      <c r="DUZ93" s="112"/>
      <c r="DVA93" s="112"/>
      <c r="DVB93" s="112"/>
      <c r="DVC93" s="112"/>
      <c r="DVD93" s="112"/>
      <c r="DVE93" s="112"/>
      <c r="DVF93" s="112"/>
      <c r="DVG93" s="112"/>
      <c r="DVH93" s="112"/>
      <c r="DVI93" s="112"/>
      <c r="DVJ93" s="112"/>
      <c r="DVK93" s="112"/>
      <c r="DVL93" s="112"/>
      <c r="DVM93" s="112"/>
      <c r="DVN93" s="112"/>
      <c r="DVO93" s="112"/>
      <c r="DVP93" s="112"/>
      <c r="DVQ93" s="112"/>
      <c r="DVR93" s="112"/>
      <c r="DVS93" s="112"/>
      <c r="DVT93" s="112"/>
      <c r="DVU93" s="112"/>
      <c r="DVV93" s="112"/>
      <c r="DVW93" s="112"/>
      <c r="DVX93" s="112"/>
      <c r="DVY93" s="112"/>
      <c r="DVZ93" s="112"/>
      <c r="DWA93" s="112"/>
      <c r="DWB93" s="112"/>
      <c r="DWC93" s="112"/>
      <c r="DWD93" s="112"/>
      <c r="DWE93" s="112"/>
      <c r="DWF93" s="112"/>
      <c r="DWG93" s="112"/>
      <c r="DWH93" s="112"/>
      <c r="DWI93" s="112"/>
      <c r="DWJ93" s="112"/>
      <c r="DWK93" s="112"/>
      <c r="DWL93" s="112"/>
      <c r="DWM93" s="112"/>
      <c r="DWN93" s="112"/>
      <c r="DWO93" s="112"/>
      <c r="DWP93" s="112"/>
      <c r="DWQ93" s="112"/>
      <c r="DWR93" s="112"/>
      <c r="DWS93" s="112"/>
      <c r="DWT93" s="112"/>
      <c r="DWU93" s="112"/>
      <c r="DWV93" s="112"/>
      <c r="DWW93" s="112"/>
      <c r="DWX93" s="112"/>
      <c r="DWY93" s="112"/>
      <c r="DWZ93" s="112"/>
      <c r="DXA93" s="112"/>
      <c r="DXB93" s="112"/>
      <c r="DXC93" s="112"/>
      <c r="DXD93" s="112"/>
      <c r="DXE93" s="112"/>
      <c r="DXF93" s="112"/>
      <c r="DXG93" s="112"/>
      <c r="DXH93" s="112"/>
      <c r="DXI93" s="112"/>
      <c r="DXJ93" s="112"/>
      <c r="DXK93" s="112"/>
      <c r="DXL93" s="112"/>
      <c r="DXM93" s="112"/>
      <c r="DXN93" s="112"/>
      <c r="DXO93" s="112"/>
      <c r="DXP93" s="112"/>
      <c r="DXQ93" s="112"/>
      <c r="DXR93" s="112"/>
      <c r="DXS93" s="112"/>
      <c r="DXT93" s="112"/>
      <c r="DXU93" s="112"/>
      <c r="DXV93" s="112"/>
      <c r="DXW93" s="112"/>
      <c r="DXX93" s="112"/>
      <c r="DXY93" s="112"/>
      <c r="DXZ93" s="112"/>
      <c r="DYA93" s="112"/>
      <c r="DYB93" s="112"/>
      <c r="DYC93" s="112"/>
      <c r="DYD93" s="112"/>
      <c r="DYE93" s="112"/>
      <c r="DYF93" s="112"/>
      <c r="DYG93" s="112"/>
      <c r="DYH93" s="112"/>
      <c r="DYI93" s="112"/>
      <c r="DYJ93" s="112"/>
      <c r="DYK93" s="112"/>
      <c r="DYL93" s="112"/>
      <c r="DYM93" s="112"/>
      <c r="DYN93" s="112"/>
      <c r="DYO93" s="112"/>
      <c r="DYP93" s="112"/>
      <c r="DYQ93" s="112"/>
      <c r="DYR93" s="112"/>
      <c r="DYS93" s="112"/>
      <c r="DYT93" s="112"/>
      <c r="DYU93" s="112"/>
      <c r="DYV93" s="112"/>
      <c r="DYW93" s="112"/>
      <c r="DYX93" s="112"/>
      <c r="DYY93" s="112"/>
      <c r="DYZ93" s="112"/>
      <c r="DZA93" s="112"/>
      <c r="DZB93" s="112"/>
      <c r="DZC93" s="112"/>
      <c r="DZD93" s="112"/>
      <c r="DZE93" s="112"/>
      <c r="DZF93" s="112"/>
      <c r="DZG93" s="112"/>
      <c r="DZH93" s="112"/>
      <c r="DZI93" s="112"/>
      <c r="DZJ93" s="112"/>
      <c r="DZK93" s="112"/>
      <c r="DZL93" s="112"/>
      <c r="DZM93" s="112"/>
      <c r="DZN93" s="112"/>
      <c r="DZO93" s="112"/>
      <c r="DZP93" s="112"/>
      <c r="DZQ93" s="112"/>
      <c r="DZR93" s="112"/>
      <c r="DZS93" s="112"/>
      <c r="DZT93" s="112"/>
      <c r="DZU93" s="112"/>
      <c r="DZV93" s="112"/>
      <c r="DZW93" s="112"/>
      <c r="DZX93" s="112"/>
      <c r="DZY93" s="112"/>
      <c r="DZZ93" s="112"/>
      <c r="EAA93" s="112"/>
      <c r="EAB93" s="112"/>
      <c r="EAC93" s="112"/>
      <c r="EAD93" s="112"/>
      <c r="EAE93" s="112"/>
      <c r="EAF93" s="112"/>
      <c r="EAG93" s="112"/>
      <c r="EAH93" s="112"/>
      <c r="EAI93" s="112"/>
      <c r="EAJ93" s="112"/>
      <c r="EAK93" s="112"/>
      <c r="EAL93" s="112"/>
      <c r="EAM93" s="112"/>
      <c r="EAN93" s="112"/>
      <c r="EAO93" s="112"/>
      <c r="EAP93" s="112"/>
      <c r="EAQ93" s="112"/>
      <c r="EAR93" s="112"/>
      <c r="EAS93" s="112"/>
      <c r="EAT93" s="112"/>
      <c r="EAU93" s="112"/>
      <c r="EAV93" s="112"/>
      <c r="EAW93" s="112"/>
      <c r="EAX93" s="112"/>
      <c r="EAY93" s="112"/>
      <c r="EAZ93" s="112"/>
      <c r="EBA93" s="112"/>
      <c r="EBB93" s="112"/>
      <c r="EBC93" s="112"/>
      <c r="EBD93" s="112"/>
      <c r="EBE93" s="112"/>
      <c r="EBF93" s="112"/>
      <c r="EBG93" s="112"/>
      <c r="EBH93" s="112"/>
      <c r="EBI93" s="112"/>
      <c r="EBJ93" s="112"/>
      <c r="EBK93" s="112"/>
      <c r="EBL93" s="112"/>
      <c r="EBM93" s="112"/>
      <c r="EBN93" s="112"/>
      <c r="EBO93" s="112"/>
      <c r="EBP93" s="112"/>
      <c r="EBQ93" s="112"/>
      <c r="EBR93" s="112"/>
      <c r="EBS93" s="112"/>
      <c r="EBT93" s="112"/>
      <c r="EBU93" s="112"/>
      <c r="EBV93" s="112"/>
      <c r="EBW93" s="112"/>
      <c r="EBX93" s="112"/>
      <c r="EBY93" s="112"/>
      <c r="EBZ93" s="112"/>
      <c r="ECA93" s="112"/>
      <c r="ECB93" s="112"/>
      <c r="ECC93" s="112"/>
      <c r="ECD93" s="112"/>
      <c r="ECE93" s="112"/>
      <c r="ECF93" s="112"/>
      <c r="ECG93" s="112"/>
      <c r="ECH93" s="112"/>
      <c r="ECI93" s="112"/>
      <c r="ECJ93" s="112"/>
      <c r="ECK93" s="112"/>
      <c r="ECL93" s="112"/>
      <c r="ECM93" s="112"/>
      <c r="ECN93" s="112"/>
      <c r="ECO93" s="112"/>
      <c r="ECP93" s="112"/>
      <c r="ECQ93" s="112"/>
      <c r="ECR93" s="112"/>
      <c r="ECS93" s="112"/>
      <c r="ECT93" s="112"/>
      <c r="ECU93" s="112"/>
      <c r="ECV93" s="112"/>
      <c r="ECW93" s="112"/>
      <c r="ECX93" s="112"/>
      <c r="ECY93" s="112"/>
      <c r="ECZ93" s="112"/>
      <c r="EDA93" s="112"/>
      <c r="EDB93" s="112"/>
      <c r="EDC93" s="112"/>
      <c r="EDD93" s="112"/>
      <c r="EDE93" s="112"/>
      <c r="EDF93" s="112"/>
      <c r="EDG93" s="112"/>
      <c r="EDH93" s="112"/>
      <c r="EDI93" s="112"/>
      <c r="EDJ93" s="112"/>
      <c r="EDK93" s="112"/>
      <c r="EDL93" s="112"/>
      <c r="EDM93" s="112"/>
      <c r="EDN93" s="112"/>
      <c r="EDO93" s="112"/>
      <c r="EDP93" s="112"/>
      <c r="EDQ93" s="112"/>
      <c r="EDR93" s="112"/>
      <c r="EDS93" s="112"/>
      <c r="EDT93" s="112"/>
      <c r="EDU93" s="112"/>
      <c r="EDV93" s="112"/>
      <c r="EDW93" s="112"/>
      <c r="EDX93" s="112"/>
      <c r="EDY93" s="112"/>
      <c r="EDZ93" s="112"/>
      <c r="EEA93" s="112"/>
      <c r="EEB93" s="112"/>
      <c r="EEC93" s="112"/>
      <c r="EED93" s="112"/>
      <c r="EEE93" s="112"/>
      <c r="EEF93" s="112"/>
      <c r="EEG93" s="112"/>
      <c r="EEH93" s="112"/>
      <c r="EEI93" s="112"/>
      <c r="EEJ93" s="112"/>
      <c r="EEK93" s="112"/>
      <c r="EEL93" s="112"/>
      <c r="EEM93" s="112"/>
      <c r="EEN93" s="112"/>
      <c r="EEO93" s="112"/>
      <c r="EEP93" s="112"/>
      <c r="EEQ93" s="112"/>
      <c r="EER93" s="112"/>
      <c r="EES93" s="112"/>
      <c r="EET93" s="112"/>
      <c r="EEU93" s="112"/>
      <c r="EEV93" s="112"/>
      <c r="EEW93" s="112"/>
      <c r="EEX93" s="112"/>
      <c r="EEY93" s="112"/>
      <c r="EEZ93" s="112"/>
      <c r="EFA93" s="112"/>
      <c r="EFB93" s="112"/>
      <c r="EFC93" s="112"/>
      <c r="EFD93" s="112"/>
      <c r="EFE93" s="112"/>
      <c r="EFF93" s="112"/>
      <c r="EFG93" s="112"/>
      <c r="EFH93" s="112"/>
      <c r="EFI93" s="112"/>
      <c r="EFJ93" s="112"/>
      <c r="EFK93" s="112"/>
      <c r="EFL93" s="112"/>
      <c r="EFM93" s="112"/>
      <c r="EFN93" s="112"/>
      <c r="EFO93" s="112"/>
      <c r="EFP93" s="112"/>
      <c r="EFQ93" s="112"/>
      <c r="EFR93" s="112"/>
      <c r="EFS93" s="112"/>
      <c r="EFT93" s="112"/>
      <c r="EFU93" s="112"/>
      <c r="EFV93" s="112"/>
      <c r="EFW93" s="112"/>
      <c r="EFX93" s="112"/>
      <c r="EFY93" s="112"/>
      <c r="EFZ93" s="112"/>
      <c r="EGA93" s="112"/>
      <c r="EGB93" s="112"/>
      <c r="EGC93" s="112"/>
      <c r="EGD93" s="112"/>
      <c r="EGE93" s="112"/>
      <c r="EGF93" s="112"/>
      <c r="EGG93" s="112"/>
      <c r="EGH93" s="112"/>
      <c r="EGI93" s="112"/>
      <c r="EGJ93" s="112"/>
      <c r="EGK93" s="112"/>
      <c r="EGL93" s="112"/>
      <c r="EGM93" s="112"/>
      <c r="EGN93" s="112"/>
      <c r="EGO93" s="112"/>
      <c r="EGP93" s="112"/>
      <c r="EGQ93" s="112"/>
      <c r="EGR93" s="112"/>
      <c r="EGS93" s="112"/>
      <c r="EGT93" s="112"/>
      <c r="EGU93" s="112"/>
      <c r="EGV93" s="112"/>
      <c r="EGW93" s="112"/>
      <c r="EGX93" s="112"/>
      <c r="EGY93" s="112"/>
      <c r="EGZ93" s="112"/>
      <c r="EHA93" s="112"/>
      <c r="EHB93" s="112"/>
      <c r="EHC93" s="112"/>
      <c r="EHD93" s="112"/>
      <c r="EHE93" s="112"/>
      <c r="EHF93" s="112"/>
      <c r="EHG93" s="112"/>
      <c r="EHH93" s="112"/>
      <c r="EHI93" s="112"/>
      <c r="EHJ93" s="112"/>
      <c r="EHK93" s="112"/>
      <c r="EHL93" s="112"/>
      <c r="EHM93" s="112"/>
      <c r="EHN93" s="112"/>
      <c r="EHO93" s="112"/>
      <c r="EHP93" s="112"/>
      <c r="EHQ93" s="112"/>
      <c r="EHR93" s="112"/>
      <c r="EHS93" s="112"/>
      <c r="EHT93" s="112"/>
      <c r="EHU93" s="112"/>
      <c r="EHV93" s="112"/>
      <c r="EHW93" s="112"/>
      <c r="EHX93" s="112"/>
      <c r="EHY93" s="112"/>
      <c r="EHZ93" s="112"/>
      <c r="EIA93" s="112"/>
      <c r="EIB93" s="112"/>
      <c r="EIC93" s="112"/>
      <c r="EID93" s="112"/>
      <c r="EIE93" s="112"/>
      <c r="EIF93" s="112"/>
      <c r="EIG93" s="112"/>
      <c r="EIH93" s="112"/>
      <c r="EII93" s="112"/>
      <c r="EIJ93" s="112"/>
      <c r="EIK93" s="112"/>
      <c r="EIL93" s="112"/>
      <c r="EIM93" s="112"/>
      <c r="EIN93" s="112"/>
      <c r="EIO93" s="112"/>
      <c r="EIP93" s="112"/>
      <c r="EIQ93" s="112"/>
      <c r="EIR93" s="112"/>
      <c r="EIS93" s="112"/>
      <c r="EIT93" s="112"/>
      <c r="EIU93" s="112"/>
      <c r="EIV93" s="112"/>
      <c r="EIW93" s="112"/>
      <c r="EIX93" s="112"/>
      <c r="EIY93" s="112"/>
      <c r="EIZ93" s="112"/>
      <c r="EJA93" s="112"/>
      <c r="EJB93" s="112"/>
      <c r="EJC93" s="112"/>
      <c r="EJD93" s="112"/>
      <c r="EJE93" s="112"/>
      <c r="EJF93" s="112"/>
      <c r="EJG93" s="112"/>
      <c r="EJH93" s="112"/>
      <c r="EJI93" s="112"/>
      <c r="EJJ93" s="112"/>
      <c r="EJK93" s="112"/>
      <c r="EJL93" s="112"/>
      <c r="EJM93" s="112"/>
      <c r="EJN93" s="112"/>
      <c r="EJO93" s="112"/>
      <c r="EJP93" s="112"/>
      <c r="EJQ93" s="112"/>
      <c r="EJR93" s="112"/>
      <c r="EJS93" s="112"/>
      <c r="EJT93" s="112"/>
      <c r="EJU93" s="112"/>
      <c r="EJV93" s="112"/>
      <c r="EJW93" s="112"/>
      <c r="EJX93" s="112"/>
      <c r="EJY93" s="112"/>
      <c r="EJZ93" s="112"/>
      <c r="EKA93" s="112"/>
      <c r="EKB93" s="112"/>
      <c r="EKC93" s="112"/>
      <c r="EKD93" s="112"/>
      <c r="EKE93" s="112"/>
      <c r="EKF93" s="112"/>
      <c r="EKG93" s="112"/>
      <c r="EKH93" s="112"/>
      <c r="EKI93" s="112"/>
      <c r="EKJ93" s="112"/>
      <c r="EKK93" s="112"/>
      <c r="EKL93" s="112"/>
      <c r="EKM93" s="112"/>
      <c r="EKN93" s="112"/>
      <c r="EKO93" s="112"/>
      <c r="EKP93" s="112"/>
      <c r="EKQ93" s="112"/>
      <c r="EKR93" s="112"/>
      <c r="EKS93" s="112"/>
      <c r="EKT93" s="112"/>
      <c r="EKU93" s="112"/>
      <c r="EKV93" s="112"/>
      <c r="EKW93" s="112"/>
      <c r="EKX93" s="112"/>
      <c r="EKY93" s="112"/>
      <c r="EKZ93" s="112"/>
      <c r="ELA93" s="112"/>
      <c r="ELB93" s="112"/>
      <c r="ELC93" s="112"/>
      <c r="ELD93" s="112"/>
      <c r="ELE93" s="112"/>
      <c r="ELF93" s="112"/>
      <c r="ELG93" s="112"/>
      <c r="ELH93" s="112"/>
      <c r="ELI93" s="112"/>
      <c r="ELJ93" s="112"/>
      <c r="ELK93" s="112"/>
      <c r="ELL93" s="112"/>
      <c r="ELM93" s="112"/>
      <c r="ELN93" s="112"/>
      <c r="ELO93" s="112"/>
      <c r="ELP93" s="112"/>
      <c r="ELQ93" s="112"/>
      <c r="ELR93" s="112"/>
      <c r="ELS93" s="112"/>
      <c r="ELT93" s="112"/>
      <c r="ELU93" s="112"/>
      <c r="ELV93" s="112"/>
      <c r="ELW93" s="112"/>
      <c r="ELX93" s="112"/>
      <c r="ELY93" s="112"/>
      <c r="ELZ93" s="112"/>
      <c r="EMA93" s="112"/>
      <c r="EMB93" s="112"/>
      <c r="EMC93" s="112"/>
      <c r="EMD93" s="112"/>
      <c r="EME93" s="112"/>
      <c r="EMF93" s="112"/>
      <c r="EMG93" s="112"/>
      <c r="EMH93" s="112"/>
      <c r="EMI93" s="112"/>
      <c r="EMJ93" s="112"/>
      <c r="EMK93" s="112"/>
      <c r="EML93" s="112"/>
      <c r="EMM93" s="112"/>
      <c r="EMN93" s="112"/>
      <c r="EMO93" s="112"/>
      <c r="EMP93" s="112"/>
      <c r="EMQ93" s="112"/>
      <c r="EMR93" s="112"/>
      <c r="EMS93" s="112"/>
      <c r="EMT93" s="112"/>
      <c r="EMU93" s="112"/>
      <c r="EMV93" s="112"/>
      <c r="EMW93" s="112"/>
      <c r="EMX93" s="112"/>
      <c r="EMY93" s="112"/>
      <c r="EMZ93" s="112"/>
      <c r="ENA93" s="112"/>
      <c r="ENB93" s="112"/>
      <c r="ENC93" s="112"/>
      <c r="END93" s="112"/>
      <c r="ENE93" s="112"/>
      <c r="ENF93" s="112"/>
      <c r="ENG93" s="112"/>
      <c r="ENH93" s="112"/>
      <c r="ENI93" s="112"/>
      <c r="ENJ93" s="112"/>
      <c r="ENK93" s="112"/>
      <c r="ENL93" s="112"/>
      <c r="ENM93" s="112"/>
      <c r="ENN93" s="112"/>
      <c r="ENO93" s="112"/>
      <c r="ENP93" s="112"/>
      <c r="ENQ93" s="112"/>
      <c r="ENR93" s="112"/>
      <c r="ENS93" s="112"/>
      <c r="ENT93" s="112"/>
      <c r="ENU93" s="112"/>
      <c r="ENV93" s="112"/>
      <c r="ENW93" s="112"/>
      <c r="ENX93" s="112"/>
      <c r="ENY93" s="112"/>
      <c r="ENZ93" s="112"/>
      <c r="EOA93" s="112"/>
      <c r="EOB93" s="112"/>
      <c r="EOC93" s="112"/>
      <c r="EOD93" s="112"/>
      <c r="EOE93" s="112"/>
      <c r="EOF93" s="112"/>
      <c r="EOG93" s="112"/>
      <c r="EOH93" s="112"/>
      <c r="EOI93" s="112"/>
      <c r="EOJ93" s="112"/>
      <c r="EOK93" s="112"/>
      <c r="EOL93" s="112"/>
      <c r="EOM93" s="112"/>
      <c r="EON93" s="112"/>
      <c r="EOO93" s="112"/>
      <c r="EOP93" s="112"/>
      <c r="EOQ93" s="112"/>
      <c r="EOR93" s="112"/>
      <c r="EOS93" s="112"/>
      <c r="EOT93" s="112"/>
      <c r="EOU93" s="112"/>
      <c r="EOV93" s="112"/>
      <c r="EOW93" s="112"/>
      <c r="EOX93" s="112"/>
      <c r="EOY93" s="112"/>
      <c r="EOZ93" s="112"/>
      <c r="EPA93" s="112"/>
      <c r="EPB93" s="112"/>
      <c r="EPC93" s="112"/>
      <c r="EPD93" s="112"/>
      <c r="EPE93" s="112"/>
      <c r="EPF93" s="112"/>
      <c r="EPG93" s="112"/>
      <c r="EPH93" s="112"/>
      <c r="EPI93" s="112"/>
      <c r="EPJ93" s="112"/>
      <c r="EPK93" s="112"/>
      <c r="EPL93" s="112"/>
      <c r="EPM93" s="112"/>
      <c r="EPN93" s="112"/>
      <c r="EPO93" s="112"/>
      <c r="EPP93" s="112"/>
      <c r="EPQ93" s="112"/>
      <c r="EPR93" s="112"/>
      <c r="EPS93" s="112"/>
      <c r="EPT93" s="112"/>
      <c r="EPU93" s="112"/>
      <c r="EPV93" s="112"/>
      <c r="EPW93" s="112"/>
      <c r="EPX93" s="112"/>
      <c r="EPY93" s="112"/>
      <c r="EPZ93" s="112"/>
      <c r="EQA93" s="112"/>
      <c r="EQB93" s="112"/>
      <c r="EQC93" s="112"/>
      <c r="EQD93" s="112"/>
      <c r="EQE93" s="112"/>
      <c r="EQF93" s="112"/>
      <c r="EQG93" s="112"/>
      <c r="EQH93" s="112"/>
      <c r="EQI93" s="112"/>
      <c r="EQJ93" s="112"/>
      <c r="EQK93" s="112"/>
      <c r="EQL93" s="112"/>
      <c r="EQM93" s="112"/>
      <c r="EQN93" s="112"/>
      <c r="EQO93" s="112"/>
      <c r="EQP93" s="112"/>
      <c r="EQQ93" s="112"/>
      <c r="EQR93" s="112"/>
      <c r="EQS93" s="112"/>
      <c r="EQT93" s="112"/>
      <c r="EQU93" s="112"/>
      <c r="EQV93" s="112"/>
      <c r="EQW93" s="112"/>
      <c r="EQX93" s="112"/>
      <c r="EQY93" s="112"/>
      <c r="EQZ93" s="112"/>
      <c r="ERA93" s="112"/>
      <c r="ERB93" s="112"/>
      <c r="ERC93" s="112"/>
      <c r="ERD93" s="112"/>
      <c r="ERE93" s="112"/>
      <c r="ERF93" s="112"/>
      <c r="ERG93" s="112"/>
      <c r="ERH93" s="112"/>
      <c r="ERI93" s="112"/>
      <c r="ERJ93" s="112"/>
      <c r="ERK93" s="112"/>
      <c r="ERL93" s="112"/>
      <c r="ERM93" s="112"/>
      <c r="ERN93" s="112"/>
      <c r="ERO93" s="112"/>
      <c r="ERP93" s="112"/>
      <c r="ERQ93" s="112"/>
      <c r="ERR93" s="112"/>
      <c r="ERS93" s="112"/>
      <c r="ERT93" s="112"/>
      <c r="ERU93" s="112"/>
      <c r="ERV93" s="112"/>
      <c r="ERW93" s="112"/>
      <c r="ERX93" s="112"/>
      <c r="ERY93" s="112"/>
      <c r="ERZ93" s="112"/>
      <c r="ESA93" s="112"/>
      <c r="ESB93" s="112"/>
      <c r="ESC93" s="112"/>
      <c r="ESD93" s="112"/>
      <c r="ESE93" s="112"/>
      <c r="ESF93" s="112"/>
      <c r="ESG93" s="112"/>
      <c r="ESH93" s="112"/>
      <c r="ESI93" s="112"/>
      <c r="ESJ93" s="112"/>
      <c r="ESK93" s="112"/>
      <c r="ESL93" s="112"/>
      <c r="ESM93" s="112"/>
      <c r="ESN93" s="112"/>
      <c r="ESO93" s="112"/>
      <c r="ESP93" s="112"/>
      <c r="ESQ93" s="112"/>
      <c r="ESR93" s="112"/>
      <c r="ESS93" s="112"/>
      <c r="EST93" s="112"/>
      <c r="ESU93" s="112"/>
      <c r="ESV93" s="112"/>
      <c r="ESW93" s="112"/>
      <c r="ESX93" s="112"/>
      <c r="ESY93" s="112"/>
      <c r="ESZ93" s="112"/>
      <c r="ETA93" s="112"/>
      <c r="ETB93" s="112"/>
      <c r="ETC93" s="112"/>
      <c r="ETD93" s="112"/>
      <c r="ETE93" s="112"/>
      <c r="ETF93" s="112"/>
      <c r="ETG93" s="112"/>
      <c r="ETH93" s="112"/>
      <c r="ETI93" s="112"/>
      <c r="ETJ93" s="112"/>
      <c r="ETK93" s="112"/>
      <c r="ETL93" s="112"/>
      <c r="ETM93" s="112"/>
      <c r="ETN93" s="112"/>
      <c r="ETO93" s="112"/>
      <c r="ETP93" s="112"/>
      <c r="ETQ93" s="112"/>
      <c r="ETR93" s="112"/>
      <c r="ETS93" s="112"/>
      <c r="ETT93" s="112"/>
      <c r="ETU93" s="112"/>
      <c r="ETV93" s="112"/>
      <c r="ETW93" s="112"/>
      <c r="ETX93" s="112"/>
      <c r="ETY93" s="112"/>
      <c r="ETZ93" s="112"/>
      <c r="EUA93" s="112"/>
      <c r="EUB93" s="112"/>
      <c r="EUC93" s="112"/>
      <c r="EUD93" s="112"/>
      <c r="EUE93" s="112"/>
      <c r="EUF93" s="112"/>
      <c r="EUG93" s="112"/>
      <c r="EUH93" s="112"/>
      <c r="EUI93" s="112"/>
      <c r="EUJ93" s="112"/>
      <c r="EUK93" s="112"/>
      <c r="EUL93" s="112"/>
      <c r="EUM93" s="112"/>
      <c r="EUN93" s="112"/>
      <c r="EUO93" s="112"/>
      <c r="EUP93" s="112"/>
      <c r="EUQ93" s="112"/>
      <c r="EUR93" s="112"/>
      <c r="EUS93" s="112"/>
      <c r="EUT93" s="112"/>
      <c r="EUU93" s="112"/>
      <c r="EUV93" s="112"/>
      <c r="EUW93" s="112"/>
      <c r="EUX93" s="112"/>
      <c r="EUY93" s="112"/>
      <c r="EUZ93" s="112"/>
      <c r="EVA93" s="112"/>
      <c r="EVB93" s="112"/>
      <c r="EVC93" s="112"/>
      <c r="EVD93" s="112"/>
      <c r="EVE93" s="112"/>
      <c r="EVF93" s="112"/>
      <c r="EVG93" s="112"/>
      <c r="EVH93" s="112"/>
      <c r="EVI93" s="112"/>
      <c r="EVJ93" s="112"/>
      <c r="EVK93" s="112"/>
      <c r="EVL93" s="112"/>
      <c r="EVM93" s="112"/>
      <c r="EVN93" s="112"/>
      <c r="EVO93" s="112"/>
      <c r="EVP93" s="112"/>
      <c r="EVQ93" s="112"/>
      <c r="EVR93" s="112"/>
      <c r="EVS93" s="112"/>
      <c r="EVT93" s="112"/>
      <c r="EVU93" s="112"/>
      <c r="EVV93" s="112"/>
      <c r="EVW93" s="112"/>
      <c r="EVX93" s="112"/>
      <c r="EVY93" s="112"/>
      <c r="EVZ93" s="112"/>
      <c r="EWA93" s="112"/>
      <c r="EWB93" s="112"/>
      <c r="EWC93" s="112"/>
      <c r="EWD93" s="112"/>
      <c r="EWE93" s="112"/>
      <c r="EWF93" s="112"/>
      <c r="EWG93" s="112"/>
      <c r="EWH93" s="112"/>
      <c r="EWI93" s="112"/>
      <c r="EWJ93" s="112"/>
      <c r="EWK93" s="112"/>
      <c r="EWL93" s="112"/>
      <c r="EWM93" s="112"/>
      <c r="EWN93" s="112"/>
      <c r="EWO93" s="112"/>
      <c r="EWP93" s="112"/>
      <c r="EWQ93" s="112"/>
      <c r="EWR93" s="112"/>
      <c r="EWS93" s="112"/>
      <c r="EWT93" s="112"/>
      <c r="EWU93" s="112"/>
      <c r="EWV93" s="112"/>
      <c r="EWW93" s="112"/>
      <c r="EWX93" s="112"/>
      <c r="EWY93" s="112"/>
      <c r="EWZ93" s="112"/>
      <c r="EXA93" s="112"/>
      <c r="EXB93" s="112"/>
      <c r="EXC93" s="112"/>
      <c r="EXD93" s="112"/>
      <c r="EXE93" s="112"/>
      <c r="EXF93" s="112"/>
      <c r="EXG93" s="112"/>
      <c r="EXH93" s="112"/>
      <c r="EXI93" s="112"/>
      <c r="EXJ93" s="112"/>
      <c r="EXK93" s="112"/>
      <c r="EXL93" s="112"/>
      <c r="EXM93" s="112"/>
      <c r="EXN93" s="112"/>
      <c r="EXO93" s="112"/>
      <c r="EXP93" s="112"/>
      <c r="EXQ93" s="112"/>
      <c r="EXR93" s="112"/>
      <c r="EXS93" s="112"/>
      <c r="EXT93" s="112"/>
      <c r="EXU93" s="112"/>
      <c r="EXV93" s="112"/>
      <c r="EXW93" s="112"/>
      <c r="EXX93" s="112"/>
      <c r="EXY93" s="112"/>
      <c r="EXZ93" s="112"/>
      <c r="EYA93" s="112"/>
      <c r="EYB93" s="112"/>
      <c r="EYC93" s="112"/>
      <c r="EYD93" s="112"/>
      <c r="EYE93" s="112"/>
      <c r="EYF93" s="112"/>
      <c r="EYG93" s="112"/>
      <c r="EYH93" s="112"/>
      <c r="EYI93" s="112"/>
      <c r="EYJ93" s="112"/>
      <c r="EYK93" s="112"/>
      <c r="EYL93" s="112"/>
      <c r="EYM93" s="112"/>
      <c r="EYN93" s="112"/>
      <c r="EYO93" s="112"/>
      <c r="EYP93" s="112"/>
      <c r="EYQ93" s="112"/>
      <c r="EYR93" s="112"/>
      <c r="EYS93" s="112"/>
      <c r="EYT93" s="112"/>
      <c r="EYU93" s="112"/>
      <c r="EYV93" s="112"/>
      <c r="EYW93" s="112"/>
      <c r="EYX93" s="112"/>
      <c r="EYY93" s="112"/>
      <c r="EYZ93" s="112"/>
      <c r="EZA93" s="112"/>
      <c r="EZB93" s="112"/>
      <c r="EZC93" s="112"/>
      <c r="EZD93" s="112"/>
      <c r="EZE93" s="112"/>
      <c r="EZF93" s="112"/>
      <c r="EZG93" s="112"/>
      <c r="EZH93" s="112"/>
      <c r="EZI93" s="112"/>
      <c r="EZJ93" s="112"/>
      <c r="EZK93" s="112"/>
      <c r="EZL93" s="112"/>
      <c r="EZM93" s="112"/>
      <c r="EZN93" s="112"/>
      <c r="EZO93" s="112"/>
      <c r="EZP93" s="112"/>
      <c r="EZQ93" s="112"/>
      <c r="EZR93" s="112"/>
      <c r="EZS93" s="112"/>
      <c r="EZT93" s="112"/>
      <c r="EZU93" s="112"/>
      <c r="EZV93" s="112"/>
      <c r="EZW93" s="112"/>
      <c r="EZX93" s="112"/>
      <c r="EZY93" s="112"/>
      <c r="EZZ93" s="112"/>
      <c r="FAA93" s="112"/>
      <c r="FAB93" s="112"/>
      <c r="FAC93" s="112"/>
      <c r="FAD93" s="112"/>
      <c r="FAE93" s="112"/>
      <c r="FAF93" s="112"/>
      <c r="FAG93" s="112"/>
      <c r="FAH93" s="112"/>
      <c r="FAI93" s="112"/>
      <c r="FAJ93" s="112"/>
      <c r="FAK93" s="112"/>
      <c r="FAL93" s="112"/>
      <c r="FAM93" s="112"/>
      <c r="FAN93" s="112"/>
      <c r="FAO93" s="112"/>
      <c r="FAP93" s="112"/>
      <c r="FAQ93" s="112"/>
      <c r="FAR93" s="112"/>
      <c r="FAS93" s="112"/>
      <c r="FAT93" s="112"/>
      <c r="FAU93" s="112"/>
      <c r="FAV93" s="112"/>
      <c r="FAW93" s="112"/>
      <c r="FAX93" s="112"/>
      <c r="FAY93" s="112"/>
      <c r="FAZ93" s="112"/>
      <c r="FBA93" s="112"/>
      <c r="FBB93" s="112"/>
      <c r="FBC93" s="112"/>
      <c r="FBD93" s="112"/>
      <c r="FBE93" s="112"/>
      <c r="FBF93" s="112"/>
      <c r="FBG93" s="112"/>
      <c r="FBH93" s="112"/>
      <c r="FBI93" s="112"/>
      <c r="FBJ93" s="112"/>
      <c r="FBK93" s="112"/>
      <c r="FBL93" s="112"/>
      <c r="FBM93" s="112"/>
      <c r="FBN93" s="112"/>
      <c r="FBO93" s="112"/>
      <c r="FBP93" s="112"/>
      <c r="FBQ93" s="112"/>
      <c r="FBR93" s="112"/>
      <c r="FBS93" s="112"/>
      <c r="FBT93" s="112"/>
      <c r="FBU93" s="112"/>
      <c r="FBV93" s="112"/>
      <c r="FBW93" s="112"/>
      <c r="FBX93" s="112"/>
      <c r="FBY93" s="112"/>
      <c r="FBZ93" s="112"/>
      <c r="FCA93" s="112"/>
      <c r="FCB93" s="112"/>
      <c r="FCC93" s="112"/>
      <c r="FCD93" s="112"/>
      <c r="FCE93" s="112"/>
      <c r="FCF93" s="112"/>
      <c r="FCG93" s="112"/>
      <c r="FCH93" s="112"/>
      <c r="FCI93" s="112"/>
      <c r="FCJ93" s="112"/>
      <c r="FCK93" s="112"/>
      <c r="FCL93" s="112"/>
      <c r="FCM93" s="112"/>
      <c r="FCN93" s="112"/>
      <c r="FCO93" s="112"/>
      <c r="FCP93" s="112"/>
      <c r="FCQ93" s="112"/>
      <c r="FCR93" s="112"/>
      <c r="FCS93" s="112"/>
      <c r="FCT93" s="112"/>
      <c r="FCU93" s="112"/>
      <c r="FCV93" s="112"/>
      <c r="FCW93" s="112"/>
      <c r="FCX93" s="112"/>
      <c r="FCY93" s="112"/>
      <c r="FCZ93" s="112"/>
      <c r="FDA93" s="112"/>
      <c r="FDB93" s="112"/>
      <c r="FDC93" s="112"/>
      <c r="FDD93" s="112"/>
      <c r="FDE93" s="112"/>
      <c r="FDF93" s="112"/>
      <c r="FDG93" s="112"/>
      <c r="FDH93" s="112"/>
      <c r="FDI93" s="112"/>
      <c r="FDJ93" s="112"/>
      <c r="FDK93" s="112"/>
      <c r="FDL93" s="112"/>
      <c r="FDM93" s="112"/>
      <c r="FDN93" s="112"/>
      <c r="FDO93" s="112"/>
      <c r="FDP93" s="112"/>
      <c r="FDQ93" s="112"/>
      <c r="FDR93" s="112"/>
      <c r="FDS93" s="112"/>
      <c r="FDT93" s="112"/>
      <c r="FDU93" s="112"/>
      <c r="FDV93" s="112"/>
      <c r="FDW93" s="112"/>
      <c r="FDX93" s="112"/>
      <c r="FDY93" s="112"/>
      <c r="FDZ93" s="112"/>
      <c r="FEA93" s="112"/>
      <c r="FEB93" s="112"/>
      <c r="FEC93" s="112"/>
      <c r="FED93" s="112"/>
      <c r="FEE93" s="112"/>
      <c r="FEF93" s="112"/>
      <c r="FEG93" s="112"/>
      <c r="FEH93" s="112"/>
      <c r="FEI93" s="112"/>
      <c r="FEJ93" s="112"/>
      <c r="FEK93" s="112"/>
      <c r="FEL93" s="112"/>
      <c r="FEM93" s="112"/>
      <c r="FEN93" s="112"/>
      <c r="FEO93" s="112"/>
      <c r="FEP93" s="112"/>
      <c r="FEQ93" s="112"/>
      <c r="FER93" s="112"/>
      <c r="FES93" s="112"/>
      <c r="FET93" s="112"/>
      <c r="FEU93" s="112"/>
      <c r="FEV93" s="112"/>
      <c r="FEW93" s="112"/>
      <c r="FEX93" s="112"/>
      <c r="FEY93" s="112"/>
      <c r="FEZ93" s="112"/>
      <c r="FFA93" s="112"/>
      <c r="FFB93" s="112"/>
      <c r="FFC93" s="112"/>
      <c r="FFD93" s="112"/>
      <c r="FFE93" s="112"/>
      <c r="FFF93" s="112"/>
      <c r="FFG93" s="112"/>
      <c r="FFH93" s="112"/>
      <c r="FFI93" s="112"/>
      <c r="FFJ93" s="112"/>
      <c r="FFK93" s="112"/>
      <c r="FFL93" s="112"/>
      <c r="FFM93" s="112"/>
      <c r="FFN93" s="112"/>
      <c r="FFO93" s="112"/>
      <c r="FFP93" s="112"/>
      <c r="FFQ93" s="112"/>
      <c r="FFR93" s="112"/>
      <c r="FFS93" s="112"/>
      <c r="FFT93" s="112"/>
      <c r="FFU93" s="112"/>
      <c r="FFV93" s="112"/>
      <c r="FFW93" s="112"/>
      <c r="FFX93" s="112"/>
      <c r="FFY93" s="112"/>
      <c r="FFZ93" s="112"/>
      <c r="FGA93" s="112"/>
      <c r="FGB93" s="112"/>
      <c r="FGC93" s="112"/>
      <c r="FGD93" s="112"/>
      <c r="FGE93" s="112"/>
      <c r="FGF93" s="112"/>
      <c r="FGG93" s="112"/>
      <c r="FGH93" s="112"/>
      <c r="FGI93" s="112"/>
      <c r="FGJ93" s="112"/>
      <c r="FGK93" s="112"/>
      <c r="FGL93" s="112"/>
      <c r="FGM93" s="112"/>
      <c r="FGN93" s="112"/>
      <c r="FGO93" s="112"/>
      <c r="FGP93" s="112"/>
      <c r="FGQ93" s="112"/>
      <c r="FGR93" s="112"/>
      <c r="FGS93" s="112"/>
      <c r="FGT93" s="112"/>
      <c r="FGU93" s="112"/>
      <c r="FGV93" s="112"/>
      <c r="FGW93" s="112"/>
      <c r="FGX93" s="112"/>
      <c r="FGY93" s="112"/>
      <c r="FGZ93" s="112"/>
      <c r="FHA93" s="112"/>
      <c r="FHB93" s="112"/>
      <c r="FHC93" s="112"/>
      <c r="FHD93" s="112"/>
      <c r="FHE93" s="112"/>
      <c r="FHF93" s="112"/>
      <c r="FHG93" s="112"/>
      <c r="FHH93" s="112"/>
      <c r="FHI93" s="112"/>
      <c r="FHJ93" s="112"/>
      <c r="FHK93" s="112"/>
      <c r="FHL93" s="112"/>
      <c r="FHM93" s="112"/>
      <c r="FHN93" s="112"/>
      <c r="FHO93" s="112"/>
      <c r="FHP93" s="112"/>
      <c r="FHQ93" s="112"/>
      <c r="FHR93" s="112"/>
      <c r="FHS93" s="112"/>
      <c r="FHT93" s="112"/>
      <c r="FHU93" s="112"/>
      <c r="FHV93" s="112"/>
      <c r="FHW93" s="112"/>
      <c r="FHX93" s="112"/>
      <c r="FHY93" s="112"/>
      <c r="FHZ93" s="112"/>
      <c r="FIA93" s="112"/>
      <c r="FIB93" s="112"/>
      <c r="FIC93" s="112"/>
      <c r="FID93" s="112"/>
      <c r="FIE93" s="112"/>
      <c r="FIF93" s="112"/>
      <c r="FIG93" s="112"/>
      <c r="FIH93" s="112"/>
      <c r="FII93" s="112"/>
      <c r="FIJ93" s="112"/>
      <c r="FIK93" s="112"/>
      <c r="FIL93" s="112"/>
      <c r="FIM93" s="112"/>
      <c r="FIN93" s="112"/>
      <c r="FIO93" s="112"/>
      <c r="FIP93" s="112"/>
      <c r="FIQ93" s="112"/>
      <c r="FIR93" s="112"/>
      <c r="FIS93" s="112"/>
      <c r="FIT93" s="112"/>
      <c r="FIU93" s="112"/>
      <c r="FIV93" s="112"/>
      <c r="FIW93" s="112"/>
      <c r="FIX93" s="112"/>
      <c r="FIY93" s="112"/>
      <c r="FIZ93" s="112"/>
      <c r="FJA93" s="112"/>
      <c r="FJB93" s="112"/>
      <c r="FJC93" s="112"/>
      <c r="FJD93" s="112"/>
      <c r="FJE93" s="112"/>
      <c r="FJF93" s="112"/>
      <c r="FJG93" s="112"/>
      <c r="FJH93" s="112"/>
      <c r="FJI93" s="112"/>
      <c r="FJJ93" s="112"/>
      <c r="FJK93" s="112"/>
      <c r="FJL93" s="112"/>
      <c r="FJM93" s="112"/>
      <c r="FJN93" s="112"/>
      <c r="FJO93" s="112"/>
      <c r="FJP93" s="112"/>
      <c r="FJQ93" s="112"/>
      <c r="FJR93" s="112"/>
      <c r="FJS93" s="112"/>
      <c r="FJT93" s="112"/>
      <c r="FJU93" s="112"/>
      <c r="FJV93" s="112"/>
      <c r="FJW93" s="112"/>
      <c r="FJX93" s="112"/>
      <c r="FJY93" s="112"/>
      <c r="FJZ93" s="112"/>
      <c r="FKA93" s="112"/>
      <c r="FKB93" s="112"/>
      <c r="FKC93" s="112"/>
      <c r="FKD93" s="112"/>
      <c r="FKE93" s="112"/>
      <c r="FKF93" s="112"/>
      <c r="FKG93" s="112"/>
      <c r="FKH93" s="112"/>
      <c r="FKI93" s="112"/>
      <c r="FKJ93" s="112"/>
      <c r="FKK93" s="112"/>
      <c r="FKL93" s="112"/>
      <c r="FKM93" s="112"/>
      <c r="FKN93" s="112"/>
      <c r="FKO93" s="112"/>
      <c r="FKP93" s="112"/>
      <c r="FKQ93" s="112"/>
      <c r="FKR93" s="112"/>
      <c r="FKS93" s="112"/>
      <c r="FKT93" s="112"/>
      <c r="FKU93" s="112"/>
      <c r="FKV93" s="112"/>
      <c r="FKW93" s="112"/>
      <c r="FKX93" s="112"/>
      <c r="FKY93" s="112"/>
      <c r="FKZ93" s="112"/>
      <c r="FLA93" s="112"/>
      <c r="FLB93" s="112"/>
      <c r="FLC93" s="112"/>
      <c r="FLD93" s="112"/>
      <c r="FLE93" s="112"/>
      <c r="FLF93" s="112"/>
      <c r="FLG93" s="112"/>
      <c r="FLH93" s="112"/>
      <c r="FLI93" s="112"/>
      <c r="FLJ93" s="112"/>
      <c r="FLK93" s="112"/>
      <c r="FLL93" s="112"/>
      <c r="FLM93" s="112"/>
      <c r="FLN93" s="112"/>
      <c r="FLO93" s="112"/>
      <c r="FLP93" s="112"/>
      <c r="FLQ93" s="112"/>
      <c r="FLR93" s="112"/>
      <c r="FLS93" s="112"/>
      <c r="FLT93" s="112"/>
      <c r="FLU93" s="112"/>
      <c r="FLV93" s="112"/>
      <c r="FLW93" s="112"/>
      <c r="FLX93" s="112"/>
      <c r="FLY93" s="112"/>
      <c r="FLZ93" s="112"/>
      <c r="FMA93" s="112"/>
      <c r="FMB93" s="112"/>
      <c r="FMC93" s="112"/>
      <c r="FMD93" s="112"/>
      <c r="FME93" s="112"/>
      <c r="FMF93" s="112"/>
      <c r="FMG93" s="112"/>
      <c r="FMH93" s="112"/>
      <c r="FMI93" s="112"/>
      <c r="FMJ93" s="112"/>
      <c r="FMK93" s="112"/>
      <c r="FML93" s="112"/>
      <c r="FMM93" s="112"/>
      <c r="FMN93" s="112"/>
      <c r="FMO93" s="112"/>
      <c r="FMP93" s="112"/>
      <c r="FMQ93" s="112"/>
      <c r="FMR93" s="112"/>
      <c r="FMS93" s="112"/>
      <c r="FMT93" s="112"/>
      <c r="FMU93" s="112"/>
      <c r="FMV93" s="112"/>
      <c r="FMW93" s="112"/>
      <c r="FMX93" s="112"/>
      <c r="FMY93" s="112"/>
      <c r="FMZ93" s="112"/>
      <c r="FNA93" s="112"/>
      <c r="FNB93" s="112"/>
      <c r="FNC93" s="112"/>
      <c r="FND93" s="112"/>
      <c r="FNE93" s="112"/>
      <c r="FNF93" s="112"/>
      <c r="FNG93" s="112"/>
      <c r="FNH93" s="112"/>
      <c r="FNI93" s="112"/>
      <c r="FNJ93" s="112"/>
      <c r="FNK93" s="112"/>
      <c r="FNL93" s="112"/>
      <c r="FNM93" s="112"/>
      <c r="FNN93" s="112"/>
      <c r="FNO93" s="112"/>
      <c r="FNP93" s="112"/>
      <c r="FNQ93" s="112"/>
      <c r="FNR93" s="112"/>
      <c r="FNS93" s="112"/>
      <c r="FNT93" s="112"/>
      <c r="FNU93" s="112"/>
      <c r="FNV93" s="112"/>
      <c r="FNW93" s="112"/>
      <c r="FNX93" s="112"/>
      <c r="FNY93" s="112"/>
      <c r="FNZ93" s="112"/>
      <c r="FOA93" s="112"/>
      <c r="FOB93" s="112"/>
      <c r="FOC93" s="112"/>
      <c r="FOD93" s="112"/>
      <c r="FOE93" s="112"/>
      <c r="FOF93" s="112"/>
      <c r="FOG93" s="112"/>
      <c r="FOH93" s="112"/>
      <c r="FOI93" s="112"/>
      <c r="FOJ93" s="112"/>
      <c r="FOK93" s="112"/>
      <c r="FOL93" s="112"/>
      <c r="FOM93" s="112"/>
      <c r="FON93" s="112"/>
      <c r="FOO93" s="112"/>
      <c r="FOP93" s="112"/>
      <c r="FOQ93" s="112"/>
      <c r="FOR93" s="112"/>
      <c r="FOS93" s="112"/>
      <c r="FOT93" s="112"/>
      <c r="FOU93" s="112"/>
      <c r="FOV93" s="112"/>
      <c r="FOW93" s="112"/>
      <c r="FOX93" s="112"/>
      <c r="FOY93" s="112"/>
      <c r="FOZ93" s="112"/>
      <c r="FPA93" s="112"/>
      <c r="FPB93" s="112"/>
      <c r="FPC93" s="112"/>
      <c r="FPD93" s="112"/>
      <c r="FPE93" s="112"/>
      <c r="FPF93" s="112"/>
      <c r="FPG93" s="112"/>
      <c r="FPH93" s="112"/>
      <c r="FPI93" s="112"/>
      <c r="FPJ93" s="112"/>
      <c r="FPK93" s="112"/>
      <c r="FPL93" s="112"/>
      <c r="FPM93" s="112"/>
      <c r="FPN93" s="112"/>
      <c r="FPO93" s="112"/>
      <c r="FPP93" s="112"/>
      <c r="FPQ93" s="112"/>
      <c r="FPR93" s="112"/>
      <c r="FPS93" s="112"/>
      <c r="FPT93" s="112"/>
      <c r="FPU93" s="112"/>
      <c r="FPV93" s="112"/>
      <c r="FPW93" s="112"/>
      <c r="FPX93" s="112"/>
      <c r="FPY93" s="112"/>
      <c r="FPZ93" s="112"/>
      <c r="FQA93" s="112"/>
      <c r="FQB93" s="112"/>
      <c r="FQC93" s="112"/>
      <c r="FQD93" s="112"/>
      <c r="FQE93" s="112"/>
      <c r="FQF93" s="112"/>
      <c r="FQG93" s="112"/>
      <c r="FQH93" s="112"/>
      <c r="FQI93" s="112"/>
      <c r="FQJ93" s="112"/>
      <c r="FQK93" s="112"/>
      <c r="FQL93" s="112"/>
      <c r="FQM93" s="112"/>
      <c r="FQN93" s="112"/>
      <c r="FQO93" s="112"/>
      <c r="FQP93" s="112"/>
      <c r="FQQ93" s="112"/>
      <c r="FQR93" s="112"/>
      <c r="FQS93" s="112"/>
      <c r="FQT93" s="112"/>
      <c r="FQU93" s="112"/>
      <c r="FQV93" s="112"/>
      <c r="FQW93" s="112"/>
      <c r="FQX93" s="112"/>
      <c r="FQY93" s="112"/>
      <c r="FQZ93" s="112"/>
      <c r="FRA93" s="112"/>
      <c r="FRB93" s="112"/>
      <c r="FRC93" s="112"/>
      <c r="FRD93" s="112"/>
      <c r="FRE93" s="112"/>
      <c r="FRF93" s="112"/>
      <c r="FRG93" s="112"/>
      <c r="FRH93" s="112"/>
      <c r="FRI93" s="112"/>
      <c r="FRJ93" s="112"/>
      <c r="FRK93" s="112"/>
      <c r="FRL93" s="112"/>
      <c r="FRM93" s="112"/>
      <c r="FRN93" s="112"/>
      <c r="FRO93" s="112"/>
      <c r="FRP93" s="112"/>
      <c r="FRQ93" s="112"/>
      <c r="FRR93" s="112"/>
      <c r="FRS93" s="112"/>
      <c r="FRT93" s="112"/>
      <c r="FRU93" s="112"/>
      <c r="FRV93" s="112"/>
      <c r="FRW93" s="112"/>
      <c r="FRX93" s="112"/>
      <c r="FRY93" s="112"/>
      <c r="FRZ93" s="112"/>
      <c r="FSA93" s="112"/>
      <c r="FSB93" s="112"/>
      <c r="FSC93" s="112"/>
      <c r="FSD93" s="112"/>
      <c r="FSE93" s="112"/>
      <c r="FSF93" s="112"/>
      <c r="FSG93" s="112"/>
      <c r="FSH93" s="112"/>
      <c r="FSI93" s="112"/>
      <c r="FSJ93" s="112"/>
      <c r="FSK93" s="112"/>
      <c r="FSL93" s="112"/>
      <c r="FSM93" s="112"/>
      <c r="FSN93" s="112"/>
      <c r="FSO93" s="112"/>
      <c r="FSP93" s="112"/>
      <c r="FSQ93" s="112"/>
      <c r="FSR93" s="112"/>
      <c r="FSS93" s="112"/>
      <c r="FST93" s="112"/>
      <c r="FSU93" s="112"/>
      <c r="FSV93" s="112"/>
      <c r="FSW93" s="112"/>
      <c r="FSX93" s="112"/>
      <c r="FSY93" s="112"/>
      <c r="FSZ93" s="112"/>
      <c r="FTA93" s="112"/>
      <c r="FTB93" s="112"/>
      <c r="FTC93" s="112"/>
      <c r="FTD93" s="112"/>
      <c r="FTE93" s="112"/>
      <c r="FTF93" s="112"/>
      <c r="FTG93" s="112"/>
      <c r="FTH93" s="112"/>
      <c r="FTI93" s="112"/>
      <c r="FTJ93" s="112"/>
      <c r="FTK93" s="112"/>
      <c r="FTL93" s="112"/>
      <c r="FTM93" s="112"/>
      <c r="FTN93" s="112"/>
      <c r="FTO93" s="112"/>
      <c r="FTP93" s="112"/>
      <c r="FTQ93" s="112"/>
      <c r="FTR93" s="112"/>
      <c r="FTS93" s="112"/>
      <c r="FTT93" s="112"/>
      <c r="FTU93" s="112"/>
      <c r="FTV93" s="112"/>
      <c r="FTW93" s="112"/>
      <c r="FTX93" s="112"/>
      <c r="FTY93" s="112"/>
      <c r="FTZ93" s="112"/>
      <c r="FUA93" s="112"/>
      <c r="FUB93" s="112"/>
      <c r="FUC93" s="112"/>
      <c r="FUD93" s="112"/>
      <c r="FUE93" s="112"/>
      <c r="FUF93" s="112"/>
      <c r="FUG93" s="112"/>
      <c r="FUH93" s="112"/>
      <c r="FUI93" s="112"/>
      <c r="FUJ93" s="112"/>
      <c r="FUK93" s="112"/>
      <c r="FUL93" s="112"/>
      <c r="FUM93" s="112"/>
      <c r="FUN93" s="112"/>
      <c r="FUO93" s="112"/>
      <c r="FUP93" s="112"/>
      <c r="FUQ93" s="112"/>
      <c r="FUR93" s="112"/>
      <c r="FUS93" s="112"/>
      <c r="FUT93" s="112"/>
      <c r="FUU93" s="112"/>
      <c r="FUV93" s="112"/>
      <c r="FUW93" s="112"/>
      <c r="FUX93" s="112"/>
      <c r="FUY93" s="112"/>
      <c r="FUZ93" s="112"/>
      <c r="FVA93" s="112"/>
      <c r="FVB93" s="112"/>
      <c r="FVC93" s="112"/>
      <c r="FVD93" s="112"/>
      <c r="FVE93" s="112"/>
      <c r="FVF93" s="112"/>
      <c r="FVG93" s="112"/>
      <c r="FVH93" s="112"/>
      <c r="FVI93" s="112"/>
      <c r="FVJ93" s="112"/>
      <c r="FVK93" s="112"/>
      <c r="FVL93" s="112"/>
      <c r="FVM93" s="112"/>
      <c r="FVN93" s="112"/>
      <c r="FVO93" s="112"/>
      <c r="FVP93" s="112"/>
      <c r="FVQ93" s="112"/>
      <c r="FVR93" s="112"/>
      <c r="FVS93" s="112"/>
      <c r="FVT93" s="112"/>
      <c r="FVU93" s="112"/>
      <c r="FVV93" s="112"/>
      <c r="FVW93" s="112"/>
      <c r="FVX93" s="112"/>
      <c r="FVY93" s="112"/>
      <c r="FVZ93" s="112"/>
      <c r="FWA93" s="112"/>
      <c r="FWB93" s="112"/>
      <c r="FWC93" s="112"/>
      <c r="FWD93" s="112"/>
      <c r="FWE93" s="112"/>
      <c r="FWF93" s="112"/>
      <c r="FWG93" s="112"/>
      <c r="FWH93" s="112"/>
      <c r="FWI93" s="112"/>
      <c r="FWJ93" s="112"/>
      <c r="FWK93" s="112"/>
      <c r="FWL93" s="112"/>
      <c r="FWM93" s="112"/>
      <c r="FWN93" s="112"/>
      <c r="FWO93" s="112"/>
      <c r="FWP93" s="112"/>
      <c r="FWQ93" s="112"/>
      <c r="FWR93" s="112"/>
      <c r="FWS93" s="112"/>
      <c r="FWT93" s="112"/>
      <c r="FWU93" s="112"/>
      <c r="FWV93" s="112"/>
      <c r="FWW93" s="112"/>
      <c r="FWX93" s="112"/>
      <c r="FWY93" s="112"/>
      <c r="FWZ93" s="112"/>
      <c r="FXA93" s="112"/>
      <c r="FXB93" s="112"/>
      <c r="FXC93" s="112"/>
      <c r="FXD93" s="112"/>
      <c r="FXE93" s="112"/>
      <c r="FXF93" s="112"/>
      <c r="FXG93" s="112"/>
      <c r="FXH93" s="112"/>
      <c r="FXI93" s="112"/>
      <c r="FXJ93" s="112"/>
      <c r="FXK93" s="112"/>
      <c r="FXL93" s="112"/>
      <c r="FXM93" s="112"/>
      <c r="FXN93" s="112"/>
      <c r="FXO93" s="112"/>
      <c r="FXP93" s="112"/>
      <c r="FXQ93" s="112"/>
      <c r="FXR93" s="112"/>
      <c r="FXS93" s="112"/>
      <c r="FXT93" s="112"/>
      <c r="FXU93" s="112"/>
      <c r="FXV93" s="112"/>
      <c r="FXW93" s="112"/>
      <c r="FXX93" s="112"/>
      <c r="FXY93" s="112"/>
      <c r="FXZ93" s="112"/>
      <c r="FYA93" s="112"/>
      <c r="FYB93" s="112"/>
      <c r="FYC93" s="112"/>
      <c r="FYD93" s="112"/>
      <c r="FYE93" s="112"/>
      <c r="FYF93" s="112"/>
      <c r="FYG93" s="112"/>
      <c r="FYH93" s="112"/>
      <c r="FYI93" s="112"/>
      <c r="FYJ93" s="112"/>
      <c r="FYK93" s="112"/>
      <c r="FYL93" s="112"/>
      <c r="FYM93" s="112"/>
      <c r="FYN93" s="112"/>
      <c r="FYO93" s="112"/>
      <c r="FYP93" s="112"/>
      <c r="FYQ93" s="112"/>
      <c r="FYR93" s="112"/>
      <c r="FYS93" s="112"/>
      <c r="FYT93" s="112"/>
      <c r="FYU93" s="112"/>
      <c r="FYV93" s="112"/>
      <c r="FYW93" s="112"/>
      <c r="FYX93" s="112"/>
      <c r="FYY93" s="112"/>
      <c r="FYZ93" s="112"/>
      <c r="FZA93" s="112"/>
      <c r="FZB93" s="112"/>
      <c r="FZC93" s="112"/>
      <c r="FZD93" s="112"/>
      <c r="FZE93" s="112"/>
      <c r="FZF93" s="112"/>
      <c r="FZG93" s="112"/>
      <c r="FZH93" s="112"/>
      <c r="FZI93" s="112"/>
      <c r="FZJ93" s="112"/>
      <c r="FZK93" s="112"/>
      <c r="FZL93" s="112"/>
      <c r="FZM93" s="112"/>
      <c r="FZN93" s="112"/>
      <c r="FZO93" s="112"/>
      <c r="FZP93" s="112"/>
      <c r="FZQ93" s="112"/>
      <c r="FZR93" s="112"/>
      <c r="FZS93" s="112"/>
      <c r="FZT93" s="112"/>
      <c r="FZU93" s="112"/>
      <c r="FZV93" s="112"/>
      <c r="FZW93" s="112"/>
      <c r="FZX93" s="112"/>
      <c r="FZY93" s="112"/>
      <c r="FZZ93" s="112"/>
      <c r="GAA93" s="112"/>
      <c r="GAB93" s="112"/>
      <c r="GAC93" s="112"/>
      <c r="GAD93" s="112"/>
      <c r="GAE93" s="112"/>
      <c r="GAF93" s="112"/>
      <c r="GAG93" s="112"/>
      <c r="GAH93" s="112"/>
      <c r="GAI93" s="112"/>
      <c r="GAJ93" s="112"/>
      <c r="GAK93" s="112"/>
      <c r="GAL93" s="112"/>
      <c r="GAM93" s="112"/>
      <c r="GAN93" s="112"/>
      <c r="GAO93" s="112"/>
      <c r="GAP93" s="112"/>
      <c r="GAQ93" s="112"/>
      <c r="GAR93" s="112"/>
      <c r="GAS93" s="112"/>
      <c r="GAT93" s="112"/>
      <c r="GAU93" s="112"/>
      <c r="GAV93" s="112"/>
      <c r="GAW93" s="112"/>
      <c r="GAX93" s="112"/>
      <c r="GAY93" s="112"/>
      <c r="GAZ93" s="112"/>
      <c r="GBA93" s="112"/>
      <c r="GBB93" s="112"/>
      <c r="GBC93" s="112"/>
      <c r="GBD93" s="112"/>
      <c r="GBE93" s="112"/>
      <c r="GBF93" s="112"/>
      <c r="GBG93" s="112"/>
      <c r="GBH93" s="112"/>
      <c r="GBI93" s="112"/>
      <c r="GBJ93" s="112"/>
      <c r="GBK93" s="112"/>
      <c r="GBL93" s="112"/>
      <c r="GBM93" s="112"/>
      <c r="GBN93" s="112"/>
      <c r="GBO93" s="112"/>
      <c r="GBP93" s="112"/>
      <c r="GBQ93" s="112"/>
      <c r="GBR93" s="112"/>
      <c r="GBS93" s="112"/>
      <c r="GBT93" s="112"/>
      <c r="GBU93" s="112"/>
      <c r="GBV93" s="112"/>
      <c r="GBW93" s="112"/>
      <c r="GBX93" s="112"/>
      <c r="GBY93" s="112"/>
      <c r="GBZ93" s="112"/>
      <c r="GCA93" s="112"/>
      <c r="GCB93" s="112"/>
      <c r="GCC93" s="112"/>
      <c r="GCD93" s="112"/>
      <c r="GCE93" s="112"/>
      <c r="GCF93" s="112"/>
      <c r="GCG93" s="112"/>
      <c r="GCH93" s="112"/>
      <c r="GCI93" s="112"/>
      <c r="GCJ93" s="112"/>
      <c r="GCK93" s="112"/>
      <c r="GCL93" s="112"/>
      <c r="GCM93" s="112"/>
      <c r="GCN93" s="112"/>
      <c r="GCO93" s="112"/>
      <c r="GCP93" s="112"/>
      <c r="GCQ93" s="112"/>
      <c r="GCR93" s="112"/>
      <c r="GCS93" s="112"/>
      <c r="GCT93" s="112"/>
      <c r="GCU93" s="112"/>
      <c r="GCV93" s="112"/>
      <c r="GCW93" s="112"/>
      <c r="GCX93" s="112"/>
      <c r="GCY93" s="112"/>
      <c r="GCZ93" s="112"/>
      <c r="GDA93" s="112"/>
      <c r="GDB93" s="112"/>
      <c r="GDC93" s="112"/>
      <c r="GDD93" s="112"/>
      <c r="GDE93" s="112"/>
      <c r="GDF93" s="112"/>
      <c r="GDG93" s="112"/>
      <c r="GDH93" s="112"/>
      <c r="GDI93" s="112"/>
      <c r="GDJ93" s="112"/>
      <c r="GDK93" s="112"/>
      <c r="GDL93" s="112"/>
      <c r="GDM93" s="112"/>
      <c r="GDN93" s="112"/>
      <c r="GDO93" s="112"/>
      <c r="GDP93" s="112"/>
      <c r="GDQ93" s="112"/>
      <c r="GDR93" s="112"/>
      <c r="GDS93" s="112"/>
      <c r="GDT93" s="112"/>
      <c r="GDU93" s="112"/>
      <c r="GDV93" s="112"/>
      <c r="GDW93" s="112"/>
      <c r="GDX93" s="112"/>
      <c r="GDY93" s="112"/>
      <c r="GDZ93" s="112"/>
      <c r="GEA93" s="112"/>
      <c r="GEB93" s="112"/>
      <c r="GEC93" s="112"/>
      <c r="GED93" s="112"/>
      <c r="GEE93" s="112"/>
      <c r="GEF93" s="112"/>
      <c r="GEG93" s="112"/>
      <c r="GEH93" s="112"/>
      <c r="GEI93" s="112"/>
      <c r="GEJ93" s="112"/>
      <c r="GEK93" s="112"/>
      <c r="GEL93" s="112"/>
      <c r="GEM93" s="112"/>
      <c r="GEN93" s="112"/>
      <c r="GEO93" s="112"/>
      <c r="GEP93" s="112"/>
      <c r="GEQ93" s="112"/>
      <c r="GER93" s="112"/>
      <c r="GES93" s="112"/>
      <c r="GET93" s="112"/>
      <c r="GEU93" s="112"/>
      <c r="GEV93" s="112"/>
      <c r="GEW93" s="112"/>
      <c r="GEX93" s="112"/>
      <c r="GEY93" s="112"/>
      <c r="GEZ93" s="112"/>
      <c r="GFA93" s="112"/>
      <c r="GFB93" s="112"/>
      <c r="GFC93" s="112"/>
      <c r="GFD93" s="112"/>
      <c r="GFE93" s="112"/>
      <c r="GFF93" s="112"/>
      <c r="GFG93" s="112"/>
      <c r="GFH93" s="112"/>
      <c r="GFI93" s="112"/>
      <c r="GFJ93" s="112"/>
      <c r="GFK93" s="112"/>
      <c r="GFL93" s="112"/>
      <c r="GFM93" s="112"/>
      <c r="GFN93" s="112"/>
      <c r="GFO93" s="112"/>
      <c r="GFP93" s="112"/>
      <c r="GFQ93" s="112"/>
      <c r="GFR93" s="112"/>
      <c r="GFS93" s="112"/>
      <c r="GFT93" s="112"/>
      <c r="GFU93" s="112"/>
      <c r="GFV93" s="112"/>
      <c r="GFW93" s="112"/>
      <c r="GFX93" s="112"/>
      <c r="GFY93" s="112"/>
      <c r="GFZ93" s="112"/>
      <c r="GGA93" s="112"/>
      <c r="GGB93" s="112"/>
      <c r="GGC93" s="112"/>
      <c r="GGD93" s="112"/>
      <c r="GGE93" s="112"/>
      <c r="GGF93" s="112"/>
      <c r="GGG93" s="112"/>
      <c r="GGH93" s="112"/>
      <c r="GGI93" s="112"/>
      <c r="GGJ93" s="112"/>
      <c r="GGK93" s="112"/>
      <c r="GGL93" s="112"/>
      <c r="GGM93" s="112"/>
      <c r="GGN93" s="112"/>
      <c r="GGO93" s="112"/>
      <c r="GGP93" s="112"/>
      <c r="GGQ93" s="112"/>
      <c r="GGR93" s="112"/>
      <c r="GGS93" s="112"/>
      <c r="GGT93" s="112"/>
      <c r="GGU93" s="112"/>
      <c r="GGV93" s="112"/>
      <c r="GGW93" s="112"/>
      <c r="GGX93" s="112"/>
      <c r="GGY93" s="112"/>
      <c r="GGZ93" s="112"/>
      <c r="GHA93" s="112"/>
      <c r="GHB93" s="112"/>
      <c r="GHC93" s="112"/>
      <c r="GHD93" s="112"/>
      <c r="GHE93" s="112"/>
      <c r="GHF93" s="112"/>
      <c r="GHG93" s="112"/>
      <c r="GHH93" s="112"/>
      <c r="GHI93" s="112"/>
      <c r="GHJ93" s="112"/>
      <c r="GHK93" s="112"/>
      <c r="GHL93" s="112"/>
      <c r="GHM93" s="112"/>
      <c r="GHN93" s="112"/>
      <c r="GHO93" s="112"/>
      <c r="GHP93" s="112"/>
      <c r="GHQ93" s="112"/>
      <c r="GHR93" s="112"/>
      <c r="GHS93" s="112"/>
      <c r="GHT93" s="112"/>
      <c r="GHU93" s="112"/>
      <c r="GHV93" s="112"/>
      <c r="GHW93" s="112"/>
      <c r="GHX93" s="112"/>
      <c r="GHY93" s="112"/>
      <c r="GHZ93" s="112"/>
      <c r="GIA93" s="112"/>
      <c r="GIB93" s="112"/>
      <c r="GIC93" s="112"/>
      <c r="GID93" s="112"/>
      <c r="GIE93" s="112"/>
      <c r="GIF93" s="112"/>
      <c r="GIG93" s="112"/>
      <c r="GIH93" s="112"/>
      <c r="GII93" s="112"/>
      <c r="GIJ93" s="112"/>
      <c r="GIK93" s="112"/>
      <c r="GIL93" s="112"/>
      <c r="GIM93" s="112"/>
      <c r="GIN93" s="112"/>
      <c r="GIO93" s="112"/>
      <c r="GIP93" s="112"/>
      <c r="GIQ93" s="112"/>
      <c r="GIR93" s="112"/>
      <c r="GIS93" s="112"/>
      <c r="GIT93" s="112"/>
      <c r="GIU93" s="112"/>
      <c r="GIV93" s="112"/>
      <c r="GIW93" s="112"/>
      <c r="GIX93" s="112"/>
      <c r="GIY93" s="112"/>
      <c r="GIZ93" s="112"/>
      <c r="GJA93" s="112"/>
      <c r="GJB93" s="112"/>
      <c r="GJC93" s="112"/>
      <c r="GJD93" s="112"/>
      <c r="GJE93" s="112"/>
      <c r="GJF93" s="112"/>
      <c r="GJG93" s="112"/>
      <c r="GJH93" s="112"/>
      <c r="GJI93" s="112"/>
      <c r="GJJ93" s="112"/>
      <c r="GJK93" s="112"/>
      <c r="GJL93" s="112"/>
      <c r="GJM93" s="112"/>
      <c r="GJN93" s="112"/>
      <c r="GJO93" s="112"/>
      <c r="GJP93" s="112"/>
      <c r="GJQ93" s="112"/>
      <c r="GJR93" s="112"/>
      <c r="GJS93" s="112"/>
      <c r="GJT93" s="112"/>
      <c r="GJU93" s="112"/>
      <c r="GJV93" s="112"/>
      <c r="GJW93" s="112"/>
      <c r="GJX93" s="112"/>
      <c r="GJY93" s="112"/>
      <c r="GJZ93" s="112"/>
      <c r="GKA93" s="112"/>
      <c r="GKB93" s="112"/>
      <c r="GKC93" s="112"/>
      <c r="GKD93" s="112"/>
      <c r="GKE93" s="112"/>
      <c r="GKF93" s="112"/>
      <c r="GKG93" s="112"/>
      <c r="GKH93" s="112"/>
      <c r="GKI93" s="112"/>
      <c r="GKJ93" s="112"/>
      <c r="GKK93" s="112"/>
      <c r="GKL93" s="112"/>
      <c r="GKM93" s="112"/>
      <c r="GKN93" s="112"/>
      <c r="GKO93" s="112"/>
      <c r="GKP93" s="112"/>
      <c r="GKQ93" s="112"/>
      <c r="GKR93" s="112"/>
      <c r="GKS93" s="112"/>
      <c r="GKT93" s="112"/>
      <c r="GKU93" s="112"/>
      <c r="GKV93" s="112"/>
      <c r="GKW93" s="112"/>
      <c r="GKX93" s="112"/>
      <c r="GKY93" s="112"/>
      <c r="GKZ93" s="112"/>
      <c r="GLA93" s="112"/>
      <c r="GLB93" s="112"/>
      <c r="GLC93" s="112"/>
      <c r="GLD93" s="112"/>
      <c r="GLE93" s="112"/>
      <c r="GLF93" s="112"/>
      <c r="GLG93" s="112"/>
      <c r="GLH93" s="112"/>
      <c r="GLI93" s="112"/>
      <c r="GLJ93" s="112"/>
      <c r="GLK93" s="112"/>
      <c r="GLL93" s="112"/>
      <c r="GLM93" s="112"/>
      <c r="GLN93" s="112"/>
      <c r="GLO93" s="112"/>
      <c r="GLP93" s="112"/>
      <c r="GLQ93" s="112"/>
      <c r="GLR93" s="112"/>
      <c r="GLS93" s="112"/>
      <c r="GLT93" s="112"/>
      <c r="GLU93" s="112"/>
      <c r="GLV93" s="112"/>
      <c r="GLW93" s="112"/>
      <c r="GLX93" s="112"/>
      <c r="GLY93" s="112"/>
      <c r="GLZ93" s="112"/>
      <c r="GMA93" s="112"/>
      <c r="GMB93" s="112"/>
      <c r="GMC93" s="112"/>
      <c r="GMD93" s="112"/>
      <c r="GME93" s="112"/>
      <c r="GMF93" s="112"/>
      <c r="GMG93" s="112"/>
      <c r="GMH93" s="112"/>
      <c r="GMI93" s="112"/>
      <c r="GMJ93" s="112"/>
      <c r="GMK93" s="112"/>
      <c r="GML93" s="112"/>
      <c r="GMM93" s="112"/>
      <c r="GMN93" s="112"/>
      <c r="GMO93" s="112"/>
      <c r="GMP93" s="112"/>
      <c r="GMQ93" s="112"/>
      <c r="GMR93" s="112"/>
      <c r="GMS93" s="112"/>
      <c r="GMT93" s="112"/>
      <c r="GMU93" s="112"/>
      <c r="GMV93" s="112"/>
      <c r="GMW93" s="112"/>
      <c r="GMX93" s="112"/>
      <c r="GMY93" s="112"/>
      <c r="GMZ93" s="112"/>
      <c r="GNA93" s="112"/>
      <c r="GNB93" s="112"/>
      <c r="GNC93" s="112"/>
      <c r="GND93" s="112"/>
      <c r="GNE93" s="112"/>
      <c r="GNF93" s="112"/>
      <c r="GNG93" s="112"/>
      <c r="GNH93" s="112"/>
      <c r="GNI93" s="112"/>
      <c r="GNJ93" s="112"/>
      <c r="GNK93" s="112"/>
      <c r="GNL93" s="112"/>
      <c r="GNM93" s="112"/>
      <c r="GNN93" s="112"/>
      <c r="GNO93" s="112"/>
      <c r="GNP93" s="112"/>
      <c r="GNQ93" s="112"/>
      <c r="GNR93" s="112"/>
      <c r="GNS93" s="112"/>
      <c r="GNT93" s="112"/>
      <c r="GNU93" s="112"/>
      <c r="GNV93" s="112"/>
      <c r="GNW93" s="112"/>
      <c r="GNX93" s="112"/>
      <c r="GNY93" s="112"/>
      <c r="GNZ93" s="112"/>
      <c r="GOA93" s="112"/>
      <c r="GOB93" s="112"/>
      <c r="GOC93" s="112"/>
      <c r="GOD93" s="112"/>
      <c r="GOE93" s="112"/>
      <c r="GOF93" s="112"/>
      <c r="GOG93" s="112"/>
      <c r="GOH93" s="112"/>
      <c r="GOI93" s="112"/>
      <c r="GOJ93" s="112"/>
      <c r="GOK93" s="112"/>
      <c r="GOL93" s="112"/>
      <c r="GOM93" s="112"/>
      <c r="GON93" s="112"/>
      <c r="GOO93" s="112"/>
      <c r="GOP93" s="112"/>
      <c r="GOQ93" s="112"/>
      <c r="GOR93" s="112"/>
      <c r="GOS93" s="112"/>
      <c r="GOT93" s="112"/>
      <c r="GOU93" s="112"/>
      <c r="GOV93" s="112"/>
      <c r="GOW93" s="112"/>
      <c r="GOX93" s="112"/>
      <c r="GOY93" s="112"/>
      <c r="GOZ93" s="112"/>
      <c r="GPA93" s="112"/>
      <c r="GPB93" s="112"/>
      <c r="GPC93" s="112"/>
      <c r="GPD93" s="112"/>
      <c r="GPE93" s="112"/>
      <c r="GPF93" s="112"/>
      <c r="GPG93" s="112"/>
      <c r="GPH93" s="112"/>
      <c r="GPI93" s="112"/>
      <c r="GPJ93" s="112"/>
      <c r="GPK93" s="112"/>
      <c r="GPL93" s="112"/>
      <c r="GPM93" s="112"/>
      <c r="GPN93" s="112"/>
      <c r="GPO93" s="112"/>
      <c r="GPP93" s="112"/>
      <c r="GPQ93" s="112"/>
      <c r="GPR93" s="112"/>
      <c r="GPS93" s="112"/>
      <c r="GPT93" s="112"/>
      <c r="GPU93" s="112"/>
      <c r="GPV93" s="112"/>
      <c r="GPW93" s="112"/>
      <c r="GPX93" s="112"/>
      <c r="GPY93" s="112"/>
      <c r="GPZ93" s="112"/>
      <c r="GQA93" s="112"/>
      <c r="GQB93" s="112"/>
      <c r="GQC93" s="112"/>
      <c r="GQD93" s="112"/>
      <c r="GQE93" s="112"/>
      <c r="GQF93" s="112"/>
      <c r="GQG93" s="112"/>
      <c r="GQH93" s="112"/>
      <c r="GQI93" s="112"/>
      <c r="GQJ93" s="112"/>
      <c r="GQK93" s="112"/>
      <c r="GQL93" s="112"/>
      <c r="GQM93" s="112"/>
      <c r="GQN93" s="112"/>
      <c r="GQO93" s="112"/>
      <c r="GQP93" s="112"/>
      <c r="GQQ93" s="112"/>
      <c r="GQR93" s="112"/>
      <c r="GQS93" s="112"/>
      <c r="GQT93" s="112"/>
      <c r="GQU93" s="112"/>
      <c r="GQV93" s="112"/>
      <c r="GQW93" s="112"/>
      <c r="GQX93" s="112"/>
      <c r="GQY93" s="112"/>
      <c r="GQZ93" s="112"/>
      <c r="GRA93" s="112"/>
      <c r="GRB93" s="112"/>
      <c r="GRC93" s="112"/>
      <c r="GRD93" s="112"/>
      <c r="GRE93" s="112"/>
      <c r="GRF93" s="112"/>
      <c r="GRG93" s="112"/>
      <c r="GRH93" s="112"/>
      <c r="GRI93" s="112"/>
      <c r="GRJ93" s="112"/>
      <c r="GRK93" s="112"/>
      <c r="GRL93" s="112"/>
      <c r="GRM93" s="112"/>
      <c r="GRN93" s="112"/>
      <c r="GRO93" s="112"/>
      <c r="GRP93" s="112"/>
      <c r="GRQ93" s="112"/>
      <c r="GRR93" s="112"/>
      <c r="GRS93" s="112"/>
      <c r="GRT93" s="112"/>
      <c r="GRU93" s="112"/>
      <c r="GRV93" s="112"/>
      <c r="GRW93" s="112"/>
      <c r="GRX93" s="112"/>
      <c r="GRY93" s="112"/>
      <c r="GRZ93" s="112"/>
      <c r="GSA93" s="112"/>
      <c r="GSB93" s="112"/>
      <c r="GSC93" s="112"/>
      <c r="GSD93" s="112"/>
      <c r="GSE93" s="112"/>
      <c r="GSF93" s="112"/>
      <c r="GSG93" s="112"/>
      <c r="GSH93" s="112"/>
      <c r="GSI93" s="112"/>
      <c r="GSJ93" s="112"/>
      <c r="GSK93" s="112"/>
      <c r="GSL93" s="112"/>
      <c r="GSM93" s="112"/>
      <c r="GSN93" s="112"/>
      <c r="GSO93" s="112"/>
      <c r="GSP93" s="112"/>
      <c r="GSQ93" s="112"/>
      <c r="GSR93" s="112"/>
      <c r="GSS93" s="112"/>
      <c r="GST93" s="112"/>
      <c r="GSU93" s="112"/>
      <c r="GSV93" s="112"/>
      <c r="GSW93" s="112"/>
      <c r="GSX93" s="112"/>
      <c r="GSY93" s="112"/>
      <c r="GSZ93" s="112"/>
      <c r="GTA93" s="112"/>
      <c r="GTB93" s="112"/>
      <c r="GTC93" s="112"/>
      <c r="GTD93" s="112"/>
      <c r="GTE93" s="112"/>
      <c r="GTF93" s="112"/>
      <c r="GTG93" s="112"/>
      <c r="GTH93" s="112"/>
      <c r="GTI93" s="112"/>
      <c r="GTJ93" s="112"/>
      <c r="GTK93" s="112"/>
      <c r="GTL93" s="112"/>
      <c r="GTM93" s="112"/>
      <c r="GTN93" s="112"/>
      <c r="GTO93" s="112"/>
      <c r="GTP93" s="112"/>
      <c r="GTQ93" s="112"/>
      <c r="GTR93" s="112"/>
      <c r="GTS93" s="112"/>
      <c r="GTT93" s="112"/>
      <c r="GTU93" s="112"/>
      <c r="GTV93" s="112"/>
      <c r="GTW93" s="112"/>
      <c r="GTX93" s="112"/>
      <c r="GTY93" s="112"/>
      <c r="GTZ93" s="112"/>
      <c r="GUA93" s="112"/>
      <c r="GUB93" s="112"/>
      <c r="GUC93" s="112"/>
      <c r="GUD93" s="112"/>
      <c r="GUE93" s="112"/>
      <c r="GUF93" s="112"/>
      <c r="GUG93" s="112"/>
      <c r="GUH93" s="112"/>
      <c r="GUI93" s="112"/>
      <c r="GUJ93" s="112"/>
      <c r="GUK93" s="112"/>
      <c r="GUL93" s="112"/>
      <c r="GUM93" s="112"/>
      <c r="GUN93" s="112"/>
      <c r="GUO93" s="112"/>
      <c r="GUP93" s="112"/>
      <c r="GUQ93" s="112"/>
      <c r="GUR93" s="112"/>
      <c r="GUS93" s="112"/>
      <c r="GUT93" s="112"/>
      <c r="GUU93" s="112"/>
      <c r="GUV93" s="112"/>
      <c r="GUW93" s="112"/>
      <c r="GUX93" s="112"/>
      <c r="GUY93" s="112"/>
      <c r="GUZ93" s="112"/>
      <c r="GVA93" s="112"/>
      <c r="GVB93" s="112"/>
      <c r="GVC93" s="112"/>
      <c r="GVD93" s="112"/>
      <c r="GVE93" s="112"/>
      <c r="GVF93" s="112"/>
      <c r="GVG93" s="112"/>
      <c r="GVH93" s="112"/>
      <c r="GVI93" s="112"/>
      <c r="GVJ93" s="112"/>
      <c r="GVK93" s="112"/>
      <c r="GVL93" s="112"/>
      <c r="GVM93" s="112"/>
      <c r="GVN93" s="112"/>
      <c r="GVO93" s="112"/>
      <c r="GVP93" s="112"/>
      <c r="GVQ93" s="112"/>
      <c r="GVR93" s="112"/>
      <c r="GVS93" s="112"/>
      <c r="GVT93" s="112"/>
      <c r="GVU93" s="112"/>
      <c r="GVV93" s="112"/>
      <c r="GVW93" s="112"/>
      <c r="GVX93" s="112"/>
      <c r="GVY93" s="112"/>
      <c r="GVZ93" s="112"/>
      <c r="GWA93" s="112"/>
      <c r="GWB93" s="112"/>
      <c r="GWC93" s="112"/>
      <c r="GWD93" s="112"/>
      <c r="GWE93" s="112"/>
      <c r="GWF93" s="112"/>
      <c r="GWG93" s="112"/>
      <c r="GWH93" s="112"/>
      <c r="GWI93" s="112"/>
      <c r="GWJ93" s="112"/>
      <c r="GWK93" s="112"/>
      <c r="GWL93" s="112"/>
      <c r="GWM93" s="112"/>
      <c r="GWN93" s="112"/>
      <c r="GWO93" s="112"/>
      <c r="GWP93" s="112"/>
      <c r="GWQ93" s="112"/>
      <c r="GWR93" s="112"/>
      <c r="GWS93" s="112"/>
      <c r="GWT93" s="112"/>
      <c r="GWU93" s="112"/>
      <c r="GWV93" s="112"/>
      <c r="GWW93" s="112"/>
      <c r="GWX93" s="112"/>
      <c r="GWY93" s="112"/>
      <c r="GWZ93" s="112"/>
      <c r="GXA93" s="112"/>
      <c r="GXB93" s="112"/>
      <c r="GXC93" s="112"/>
      <c r="GXD93" s="112"/>
      <c r="GXE93" s="112"/>
      <c r="GXF93" s="112"/>
      <c r="GXG93" s="112"/>
      <c r="GXH93" s="112"/>
      <c r="GXI93" s="112"/>
      <c r="GXJ93" s="112"/>
      <c r="GXK93" s="112"/>
      <c r="GXL93" s="112"/>
      <c r="GXM93" s="112"/>
      <c r="GXN93" s="112"/>
      <c r="GXO93" s="112"/>
      <c r="GXP93" s="112"/>
      <c r="GXQ93" s="112"/>
      <c r="GXR93" s="112"/>
      <c r="GXS93" s="112"/>
      <c r="GXT93" s="112"/>
      <c r="GXU93" s="112"/>
      <c r="GXV93" s="112"/>
      <c r="GXW93" s="112"/>
      <c r="GXX93" s="112"/>
      <c r="GXY93" s="112"/>
      <c r="GXZ93" s="112"/>
      <c r="GYA93" s="112"/>
      <c r="GYB93" s="112"/>
      <c r="GYC93" s="112"/>
      <c r="GYD93" s="112"/>
      <c r="GYE93" s="112"/>
      <c r="GYF93" s="112"/>
      <c r="GYG93" s="112"/>
      <c r="GYH93" s="112"/>
      <c r="GYI93" s="112"/>
      <c r="GYJ93" s="112"/>
      <c r="GYK93" s="112"/>
      <c r="GYL93" s="112"/>
      <c r="GYM93" s="112"/>
      <c r="GYN93" s="112"/>
      <c r="GYO93" s="112"/>
      <c r="GYP93" s="112"/>
      <c r="GYQ93" s="112"/>
      <c r="GYR93" s="112"/>
      <c r="GYS93" s="112"/>
      <c r="GYT93" s="112"/>
      <c r="GYU93" s="112"/>
      <c r="GYV93" s="112"/>
      <c r="GYW93" s="112"/>
      <c r="GYX93" s="112"/>
      <c r="GYY93" s="112"/>
      <c r="GYZ93" s="112"/>
      <c r="GZA93" s="112"/>
      <c r="GZB93" s="112"/>
      <c r="GZC93" s="112"/>
      <c r="GZD93" s="112"/>
      <c r="GZE93" s="112"/>
      <c r="GZF93" s="112"/>
      <c r="GZG93" s="112"/>
      <c r="GZH93" s="112"/>
      <c r="GZI93" s="112"/>
      <c r="GZJ93" s="112"/>
      <c r="GZK93" s="112"/>
      <c r="GZL93" s="112"/>
      <c r="GZM93" s="112"/>
      <c r="GZN93" s="112"/>
      <c r="GZO93" s="112"/>
      <c r="GZP93" s="112"/>
      <c r="GZQ93" s="112"/>
      <c r="GZR93" s="112"/>
      <c r="GZS93" s="112"/>
      <c r="GZT93" s="112"/>
      <c r="GZU93" s="112"/>
      <c r="GZV93" s="112"/>
      <c r="GZW93" s="112"/>
      <c r="GZX93" s="112"/>
      <c r="GZY93" s="112"/>
      <c r="GZZ93" s="112"/>
      <c r="HAA93" s="112"/>
      <c r="HAB93" s="112"/>
      <c r="HAC93" s="112"/>
      <c r="HAD93" s="112"/>
      <c r="HAE93" s="112"/>
      <c r="HAF93" s="112"/>
      <c r="HAG93" s="112"/>
      <c r="HAH93" s="112"/>
      <c r="HAI93" s="112"/>
      <c r="HAJ93" s="112"/>
      <c r="HAK93" s="112"/>
      <c r="HAL93" s="112"/>
      <c r="HAM93" s="112"/>
      <c r="HAN93" s="112"/>
      <c r="HAO93" s="112"/>
      <c r="HAP93" s="112"/>
      <c r="HAQ93" s="112"/>
      <c r="HAR93" s="112"/>
      <c r="HAS93" s="112"/>
      <c r="HAT93" s="112"/>
      <c r="HAU93" s="112"/>
      <c r="HAV93" s="112"/>
      <c r="HAW93" s="112"/>
      <c r="HAX93" s="112"/>
      <c r="HAY93" s="112"/>
      <c r="HAZ93" s="112"/>
      <c r="HBA93" s="112"/>
      <c r="HBB93" s="112"/>
      <c r="HBC93" s="112"/>
      <c r="HBD93" s="112"/>
      <c r="HBE93" s="112"/>
      <c r="HBF93" s="112"/>
      <c r="HBG93" s="112"/>
      <c r="HBH93" s="112"/>
      <c r="HBI93" s="112"/>
      <c r="HBJ93" s="112"/>
      <c r="HBK93" s="112"/>
      <c r="HBL93" s="112"/>
      <c r="HBM93" s="112"/>
      <c r="HBN93" s="112"/>
      <c r="HBO93" s="112"/>
      <c r="HBP93" s="112"/>
      <c r="HBQ93" s="112"/>
      <c r="HBR93" s="112"/>
      <c r="HBS93" s="112"/>
      <c r="HBT93" s="112"/>
      <c r="HBU93" s="112"/>
      <c r="HBV93" s="112"/>
      <c r="HBW93" s="112"/>
      <c r="HBX93" s="112"/>
      <c r="HBY93" s="112"/>
      <c r="HBZ93" s="112"/>
      <c r="HCA93" s="112"/>
      <c r="HCB93" s="112"/>
      <c r="HCC93" s="112"/>
      <c r="HCD93" s="112"/>
      <c r="HCE93" s="112"/>
      <c r="HCF93" s="112"/>
      <c r="HCG93" s="112"/>
      <c r="HCH93" s="112"/>
      <c r="HCI93" s="112"/>
      <c r="HCJ93" s="112"/>
      <c r="HCK93" s="112"/>
      <c r="HCL93" s="112"/>
      <c r="HCM93" s="112"/>
      <c r="HCN93" s="112"/>
      <c r="HCO93" s="112"/>
      <c r="HCP93" s="112"/>
      <c r="HCQ93" s="112"/>
      <c r="HCR93" s="112"/>
      <c r="HCS93" s="112"/>
      <c r="HCT93" s="112"/>
      <c r="HCU93" s="112"/>
      <c r="HCV93" s="112"/>
      <c r="HCW93" s="112"/>
      <c r="HCX93" s="112"/>
      <c r="HCY93" s="112"/>
      <c r="HCZ93" s="112"/>
      <c r="HDA93" s="112"/>
      <c r="HDB93" s="112"/>
      <c r="HDC93" s="112"/>
      <c r="HDD93" s="112"/>
      <c r="HDE93" s="112"/>
      <c r="HDF93" s="112"/>
      <c r="HDG93" s="112"/>
      <c r="HDH93" s="112"/>
      <c r="HDI93" s="112"/>
      <c r="HDJ93" s="112"/>
      <c r="HDK93" s="112"/>
      <c r="HDL93" s="112"/>
      <c r="HDM93" s="112"/>
      <c r="HDN93" s="112"/>
      <c r="HDO93" s="112"/>
      <c r="HDP93" s="112"/>
      <c r="HDQ93" s="112"/>
      <c r="HDR93" s="112"/>
      <c r="HDS93" s="112"/>
      <c r="HDT93" s="112"/>
      <c r="HDU93" s="112"/>
      <c r="HDV93" s="112"/>
      <c r="HDW93" s="112"/>
      <c r="HDX93" s="112"/>
      <c r="HDY93" s="112"/>
      <c r="HDZ93" s="112"/>
      <c r="HEA93" s="112"/>
      <c r="HEB93" s="112"/>
      <c r="HEC93" s="112"/>
      <c r="HED93" s="112"/>
      <c r="HEE93" s="112"/>
      <c r="HEF93" s="112"/>
      <c r="HEG93" s="112"/>
      <c r="HEH93" s="112"/>
      <c r="HEI93" s="112"/>
      <c r="HEJ93" s="112"/>
      <c r="HEK93" s="112"/>
      <c r="HEL93" s="112"/>
      <c r="HEM93" s="112"/>
      <c r="HEN93" s="112"/>
      <c r="HEO93" s="112"/>
      <c r="HEP93" s="112"/>
      <c r="HEQ93" s="112"/>
      <c r="HER93" s="112"/>
      <c r="HES93" s="112"/>
      <c r="HET93" s="112"/>
      <c r="HEU93" s="112"/>
      <c r="HEV93" s="112"/>
      <c r="HEW93" s="112"/>
      <c r="HEX93" s="112"/>
      <c r="HEY93" s="112"/>
      <c r="HEZ93" s="112"/>
      <c r="HFA93" s="112"/>
      <c r="HFB93" s="112"/>
      <c r="HFC93" s="112"/>
      <c r="HFD93" s="112"/>
      <c r="HFE93" s="112"/>
      <c r="HFF93" s="112"/>
      <c r="HFG93" s="112"/>
      <c r="HFH93" s="112"/>
      <c r="HFI93" s="112"/>
      <c r="HFJ93" s="112"/>
      <c r="HFK93" s="112"/>
      <c r="HFL93" s="112"/>
      <c r="HFM93" s="112"/>
      <c r="HFN93" s="112"/>
      <c r="HFO93" s="112"/>
      <c r="HFP93" s="112"/>
      <c r="HFQ93" s="112"/>
      <c r="HFR93" s="112"/>
      <c r="HFS93" s="112"/>
      <c r="HFT93" s="112"/>
      <c r="HFU93" s="112"/>
      <c r="HFV93" s="112"/>
      <c r="HFW93" s="112"/>
      <c r="HFX93" s="112"/>
      <c r="HFY93" s="112"/>
      <c r="HFZ93" s="112"/>
      <c r="HGA93" s="112"/>
      <c r="HGB93" s="112"/>
      <c r="HGC93" s="112"/>
      <c r="HGD93" s="112"/>
      <c r="HGE93" s="112"/>
      <c r="HGF93" s="112"/>
      <c r="HGG93" s="112"/>
      <c r="HGH93" s="112"/>
      <c r="HGI93" s="112"/>
      <c r="HGJ93" s="112"/>
      <c r="HGK93" s="112"/>
      <c r="HGL93" s="112"/>
      <c r="HGM93" s="112"/>
      <c r="HGN93" s="112"/>
      <c r="HGO93" s="112"/>
      <c r="HGP93" s="112"/>
      <c r="HGQ93" s="112"/>
      <c r="HGR93" s="112"/>
      <c r="HGS93" s="112"/>
      <c r="HGT93" s="112"/>
      <c r="HGU93" s="112"/>
      <c r="HGV93" s="112"/>
      <c r="HGW93" s="112"/>
      <c r="HGX93" s="112"/>
      <c r="HGY93" s="112"/>
      <c r="HGZ93" s="112"/>
      <c r="HHA93" s="112"/>
      <c r="HHB93" s="112"/>
      <c r="HHC93" s="112"/>
      <c r="HHD93" s="112"/>
      <c r="HHE93" s="112"/>
      <c r="HHF93" s="112"/>
      <c r="HHG93" s="112"/>
      <c r="HHH93" s="112"/>
      <c r="HHI93" s="112"/>
      <c r="HHJ93" s="112"/>
      <c r="HHK93" s="112"/>
      <c r="HHL93" s="112"/>
      <c r="HHM93" s="112"/>
      <c r="HHN93" s="112"/>
      <c r="HHO93" s="112"/>
      <c r="HHP93" s="112"/>
      <c r="HHQ93" s="112"/>
      <c r="HHR93" s="112"/>
      <c r="HHS93" s="112"/>
      <c r="HHT93" s="112"/>
      <c r="HHU93" s="112"/>
      <c r="HHV93" s="112"/>
      <c r="HHW93" s="112"/>
      <c r="HHX93" s="112"/>
      <c r="HHY93" s="112"/>
      <c r="HHZ93" s="112"/>
      <c r="HIA93" s="112"/>
      <c r="HIB93" s="112"/>
      <c r="HIC93" s="112"/>
      <c r="HID93" s="112"/>
      <c r="HIE93" s="112"/>
      <c r="HIF93" s="112"/>
      <c r="HIG93" s="112"/>
      <c r="HIH93" s="112"/>
      <c r="HII93" s="112"/>
      <c r="HIJ93" s="112"/>
      <c r="HIK93" s="112"/>
      <c r="HIL93" s="112"/>
      <c r="HIM93" s="112"/>
      <c r="HIN93" s="112"/>
      <c r="HIO93" s="112"/>
      <c r="HIP93" s="112"/>
      <c r="HIQ93" s="112"/>
      <c r="HIR93" s="112"/>
      <c r="HIS93" s="112"/>
      <c r="HIT93" s="112"/>
      <c r="HIU93" s="112"/>
      <c r="HIV93" s="112"/>
      <c r="HIW93" s="112"/>
      <c r="HIX93" s="112"/>
      <c r="HIY93" s="112"/>
      <c r="HIZ93" s="112"/>
      <c r="HJA93" s="112"/>
      <c r="HJB93" s="112"/>
      <c r="HJC93" s="112"/>
      <c r="HJD93" s="112"/>
      <c r="HJE93" s="112"/>
      <c r="HJF93" s="112"/>
      <c r="HJG93" s="112"/>
      <c r="HJH93" s="112"/>
      <c r="HJI93" s="112"/>
      <c r="HJJ93" s="112"/>
      <c r="HJK93" s="112"/>
      <c r="HJL93" s="112"/>
      <c r="HJM93" s="112"/>
      <c r="HJN93" s="112"/>
      <c r="HJO93" s="112"/>
      <c r="HJP93" s="112"/>
      <c r="HJQ93" s="112"/>
      <c r="HJR93" s="112"/>
      <c r="HJS93" s="112"/>
      <c r="HJT93" s="112"/>
      <c r="HJU93" s="112"/>
      <c r="HJV93" s="112"/>
      <c r="HJW93" s="112"/>
      <c r="HJX93" s="112"/>
      <c r="HJY93" s="112"/>
      <c r="HJZ93" s="112"/>
      <c r="HKA93" s="112"/>
      <c r="HKB93" s="112"/>
      <c r="HKC93" s="112"/>
      <c r="HKD93" s="112"/>
      <c r="HKE93" s="112"/>
      <c r="HKF93" s="112"/>
      <c r="HKG93" s="112"/>
      <c r="HKH93" s="112"/>
      <c r="HKI93" s="112"/>
      <c r="HKJ93" s="112"/>
      <c r="HKK93" s="112"/>
      <c r="HKL93" s="112"/>
      <c r="HKM93" s="112"/>
      <c r="HKN93" s="112"/>
      <c r="HKO93" s="112"/>
      <c r="HKP93" s="112"/>
      <c r="HKQ93" s="112"/>
      <c r="HKR93" s="112"/>
      <c r="HKS93" s="112"/>
      <c r="HKT93" s="112"/>
      <c r="HKU93" s="112"/>
      <c r="HKV93" s="112"/>
      <c r="HKW93" s="112"/>
      <c r="HKX93" s="112"/>
      <c r="HKY93" s="112"/>
      <c r="HKZ93" s="112"/>
      <c r="HLA93" s="112"/>
      <c r="HLB93" s="112"/>
      <c r="HLC93" s="112"/>
      <c r="HLD93" s="112"/>
      <c r="HLE93" s="112"/>
      <c r="HLF93" s="112"/>
      <c r="HLG93" s="112"/>
      <c r="HLH93" s="112"/>
      <c r="HLI93" s="112"/>
      <c r="HLJ93" s="112"/>
      <c r="HLK93" s="112"/>
      <c r="HLL93" s="112"/>
      <c r="HLM93" s="112"/>
      <c r="HLN93" s="112"/>
      <c r="HLO93" s="112"/>
      <c r="HLP93" s="112"/>
      <c r="HLQ93" s="112"/>
      <c r="HLR93" s="112"/>
      <c r="HLS93" s="112"/>
      <c r="HLT93" s="112"/>
      <c r="HLU93" s="112"/>
      <c r="HLV93" s="112"/>
      <c r="HLW93" s="112"/>
      <c r="HLX93" s="112"/>
      <c r="HLY93" s="112"/>
      <c r="HLZ93" s="112"/>
      <c r="HMA93" s="112"/>
      <c r="HMB93" s="112"/>
      <c r="HMC93" s="112"/>
      <c r="HMD93" s="112"/>
      <c r="HME93" s="112"/>
      <c r="HMF93" s="112"/>
      <c r="HMG93" s="112"/>
      <c r="HMH93" s="112"/>
      <c r="HMI93" s="112"/>
      <c r="HMJ93" s="112"/>
      <c r="HMK93" s="112"/>
      <c r="HML93" s="112"/>
      <c r="HMM93" s="112"/>
      <c r="HMN93" s="112"/>
      <c r="HMO93" s="112"/>
      <c r="HMP93" s="112"/>
      <c r="HMQ93" s="112"/>
      <c r="HMR93" s="112"/>
      <c r="HMS93" s="112"/>
      <c r="HMT93" s="112"/>
      <c r="HMU93" s="112"/>
      <c r="HMV93" s="112"/>
      <c r="HMW93" s="112"/>
      <c r="HMX93" s="112"/>
      <c r="HMY93" s="112"/>
      <c r="HMZ93" s="112"/>
      <c r="HNA93" s="112"/>
      <c r="HNB93" s="112"/>
      <c r="HNC93" s="112"/>
      <c r="HND93" s="112"/>
      <c r="HNE93" s="112"/>
      <c r="HNF93" s="112"/>
      <c r="HNG93" s="112"/>
      <c r="HNH93" s="112"/>
      <c r="HNI93" s="112"/>
      <c r="HNJ93" s="112"/>
      <c r="HNK93" s="112"/>
      <c r="HNL93" s="112"/>
      <c r="HNM93" s="112"/>
      <c r="HNN93" s="112"/>
      <c r="HNO93" s="112"/>
      <c r="HNP93" s="112"/>
      <c r="HNQ93" s="112"/>
      <c r="HNR93" s="112"/>
      <c r="HNS93" s="112"/>
      <c r="HNT93" s="112"/>
      <c r="HNU93" s="112"/>
      <c r="HNV93" s="112"/>
      <c r="HNW93" s="112"/>
      <c r="HNX93" s="112"/>
      <c r="HNY93" s="112"/>
      <c r="HNZ93" s="112"/>
      <c r="HOA93" s="112"/>
      <c r="HOB93" s="112"/>
      <c r="HOC93" s="112"/>
      <c r="HOD93" s="112"/>
      <c r="HOE93" s="112"/>
      <c r="HOF93" s="112"/>
      <c r="HOG93" s="112"/>
      <c r="HOH93" s="112"/>
      <c r="HOI93" s="112"/>
      <c r="HOJ93" s="112"/>
      <c r="HOK93" s="112"/>
      <c r="HOL93" s="112"/>
      <c r="HOM93" s="112"/>
      <c r="HON93" s="112"/>
      <c r="HOO93" s="112"/>
      <c r="HOP93" s="112"/>
      <c r="HOQ93" s="112"/>
      <c r="HOR93" s="112"/>
      <c r="HOS93" s="112"/>
      <c r="HOT93" s="112"/>
      <c r="HOU93" s="112"/>
      <c r="HOV93" s="112"/>
      <c r="HOW93" s="112"/>
      <c r="HOX93" s="112"/>
      <c r="HOY93" s="112"/>
      <c r="HOZ93" s="112"/>
      <c r="HPA93" s="112"/>
      <c r="HPB93" s="112"/>
      <c r="HPC93" s="112"/>
      <c r="HPD93" s="112"/>
      <c r="HPE93" s="112"/>
      <c r="HPF93" s="112"/>
      <c r="HPG93" s="112"/>
      <c r="HPH93" s="112"/>
      <c r="HPI93" s="112"/>
      <c r="HPJ93" s="112"/>
      <c r="HPK93" s="112"/>
      <c r="HPL93" s="112"/>
      <c r="HPM93" s="112"/>
      <c r="HPN93" s="112"/>
      <c r="HPO93" s="112"/>
      <c r="HPP93" s="112"/>
      <c r="HPQ93" s="112"/>
      <c r="HPR93" s="112"/>
      <c r="HPS93" s="112"/>
      <c r="HPT93" s="112"/>
      <c r="HPU93" s="112"/>
      <c r="HPV93" s="112"/>
      <c r="HPW93" s="112"/>
      <c r="HPX93" s="112"/>
      <c r="HPY93" s="112"/>
      <c r="HPZ93" s="112"/>
      <c r="HQA93" s="112"/>
      <c r="HQB93" s="112"/>
      <c r="HQC93" s="112"/>
      <c r="HQD93" s="112"/>
      <c r="HQE93" s="112"/>
      <c r="HQF93" s="112"/>
      <c r="HQG93" s="112"/>
      <c r="HQH93" s="112"/>
      <c r="HQI93" s="112"/>
      <c r="HQJ93" s="112"/>
      <c r="HQK93" s="112"/>
      <c r="HQL93" s="112"/>
      <c r="HQM93" s="112"/>
      <c r="HQN93" s="112"/>
      <c r="HQO93" s="112"/>
      <c r="HQP93" s="112"/>
      <c r="HQQ93" s="112"/>
      <c r="HQR93" s="112"/>
      <c r="HQS93" s="112"/>
      <c r="HQT93" s="112"/>
      <c r="HQU93" s="112"/>
      <c r="HQV93" s="112"/>
      <c r="HQW93" s="112"/>
      <c r="HQX93" s="112"/>
      <c r="HQY93" s="112"/>
      <c r="HQZ93" s="112"/>
      <c r="HRA93" s="112"/>
      <c r="HRB93" s="112"/>
      <c r="HRC93" s="112"/>
      <c r="HRD93" s="112"/>
      <c r="HRE93" s="112"/>
      <c r="HRF93" s="112"/>
      <c r="HRG93" s="112"/>
      <c r="HRH93" s="112"/>
      <c r="HRI93" s="112"/>
      <c r="HRJ93" s="112"/>
      <c r="HRK93" s="112"/>
      <c r="HRL93" s="112"/>
      <c r="HRM93" s="112"/>
      <c r="HRN93" s="112"/>
      <c r="HRO93" s="112"/>
      <c r="HRP93" s="112"/>
      <c r="HRQ93" s="112"/>
      <c r="HRR93" s="112"/>
      <c r="HRS93" s="112"/>
      <c r="HRT93" s="112"/>
      <c r="HRU93" s="112"/>
      <c r="HRV93" s="112"/>
      <c r="HRW93" s="112"/>
      <c r="HRX93" s="112"/>
      <c r="HRY93" s="112"/>
      <c r="HRZ93" s="112"/>
      <c r="HSA93" s="112"/>
      <c r="HSB93" s="112"/>
      <c r="HSC93" s="112"/>
      <c r="HSD93" s="112"/>
      <c r="HSE93" s="112"/>
      <c r="HSF93" s="112"/>
      <c r="HSG93" s="112"/>
      <c r="HSH93" s="112"/>
      <c r="HSI93" s="112"/>
      <c r="HSJ93" s="112"/>
      <c r="HSK93" s="112"/>
      <c r="HSL93" s="112"/>
      <c r="HSM93" s="112"/>
      <c r="HSN93" s="112"/>
      <c r="HSO93" s="112"/>
      <c r="HSP93" s="112"/>
      <c r="HSQ93" s="112"/>
      <c r="HSR93" s="112"/>
      <c r="HSS93" s="112"/>
      <c r="HST93" s="112"/>
      <c r="HSU93" s="112"/>
      <c r="HSV93" s="112"/>
      <c r="HSW93" s="112"/>
      <c r="HSX93" s="112"/>
      <c r="HSY93" s="112"/>
      <c r="HSZ93" s="112"/>
      <c r="HTA93" s="112"/>
      <c r="HTB93" s="112"/>
      <c r="HTC93" s="112"/>
      <c r="HTD93" s="112"/>
      <c r="HTE93" s="112"/>
      <c r="HTF93" s="112"/>
      <c r="HTG93" s="112"/>
      <c r="HTH93" s="112"/>
      <c r="HTI93" s="112"/>
      <c r="HTJ93" s="112"/>
      <c r="HTK93" s="112"/>
      <c r="HTL93" s="112"/>
      <c r="HTM93" s="112"/>
      <c r="HTN93" s="112"/>
    </row>
    <row r="94" spans="1:5942" s="111" customFormat="1" ht="9.9499999999999993" customHeight="1" x14ac:dyDescent="0.25">
      <c r="A94" s="106" t="s">
        <v>116</v>
      </c>
      <c r="B94" s="75">
        <v>5</v>
      </c>
      <c r="C94" s="393"/>
      <c r="D94" s="339">
        <f t="shared" si="264"/>
        <v>5</v>
      </c>
      <c r="E94" s="339">
        <v>0</v>
      </c>
      <c r="F94" s="393"/>
      <c r="G94" s="339">
        <f t="shared" si="265"/>
        <v>0</v>
      </c>
      <c r="H94" s="251">
        <f t="shared" si="272"/>
        <v>0</v>
      </c>
      <c r="I94" s="251" t="e">
        <f t="shared" si="140"/>
        <v>#DIV/0!</v>
      </c>
      <c r="J94" s="251">
        <f t="shared" si="141"/>
        <v>0</v>
      </c>
      <c r="K94" s="339">
        <v>4</v>
      </c>
      <c r="L94" s="393"/>
      <c r="M94" s="339">
        <f t="shared" si="239"/>
        <v>4</v>
      </c>
      <c r="N94" s="339">
        <v>0</v>
      </c>
      <c r="O94" s="393"/>
      <c r="P94" s="339">
        <f t="shared" si="240"/>
        <v>0</v>
      </c>
      <c r="Q94" s="251">
        <f t="shared" si="142"/>
        <v>0</v>
      </c>
      <c r="R94" s="251" t="e">
        <f t="shared" si="143"/>
        <v>#DIV/0!</v>
      </c>
      <c r="S94" s="251">
        <f t="shared" si="144"/>
        <v>0</v>
      </c>
      <c r="T94" s="339">
        <v>0</v>
      </c>
      <c r="U94" s="393"/>
      <c r="V94" s="339">
        <f t="shared" si="241"/>
        <v>0</v>
      </c>
      <c r="W94" s="339">
        <v>0</v>
      </c>
      <c r="X94" s="393"/>
      <c r="Y94" s="339">
        <f t="shared" si="242"/>
        <v>0</v>
      </c>
      <c r="Z94" s="251" t="e">
        <f t="shared" si="145"/>
        <v>#DIV/0!</v>
      </c>
      <c r="AA94" s="251" t="e">
        <f t="shared" si="146"/>
        <v>#DIV/0!</v>
      </c>
      <c r="AB94" s="251" t="e">
        <f t="shared" si="147"/>
        <v>#DIV/0!</v>
      </c>
      <c r="AC94" s="393"/>
      <c r="AD94" s="393"/>
      <c r="AE94" s="393">
        <f t="shared" si="243"/>
        <v>0</v>
      </c>
      <c r="AF94" s="393"/>
      <c r="AG94" s="393"/>
      <c r="AH94" s="393">
        <f t="shared" si="244"/>
        <v>0</v>
      </c>
      <c r="AI94" s="479" t="e">
        <f t="shared" si="150"/>
        <v>#DIV/0!</v>
      </c>
      <c r="AJ94" s="479" t="e">
        <f t="shared" si="151"/>
        <v>#DIV/0!</v>
      </c>
      <c r="AK94" s="479" t="e">
        <f t="shared" si="152"/>
        <v>#DIV/0!</v>
      </c>
      <c r="AL94" s="339">
        <f t="shared" si="280"/>
        <v>9</v>
      </c>
      <c r="AM94" s="393"/>
      <c r="AN94" s="339">
        <f t="shared" si="266"/>
        <v>9</v>
      </c>
      <c r="AO94" s="339">
        <f t="shared" si="281"/>
        <v>0</v>
      </c>
      <c r="AP94" s="393"/>
      <c r="AQ94" s="339">
        <f t="shared" si="267"/>
        <v>0</v>
      </c>
      <c r="AR94" s="251">
        <f t="shared" si="273"/>
        <v>0</v>
      </c>
      <c r="AS94" s="251" t="e">
        <f t="shared" si="246"/>
        <v>#DIV/0!</v>
      </c>
      <c r="AT94" s="251">
        <f t="shared" si="247"/>
        <v>0</v>
      </c>
      <c r="AU94" s="117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  <c r="EG94" s="112"/>
      <c r="EH94" s="112"/>
      <c r="EI94" s="112"/>
      <c r="EJ94" s="112"/>
      <c r="EK94" s="112"/>
      <c r="EL94" s="112"/>
      <c r="EM94" s="112"/>
      <c r="EN94" s="112"/>
      <c r="EO94" s="112"/>
      <c r="EP94" s="112"/>
      <c r="EQ94" s="112"/>
      <c r="ER94" s="112"/>
      <c r="ES94" s="112"/>
      <c r="ET94" s="112"/>
      <c r="EU94" s="112"/>
      <c r="EV94" s="112"/>
      <c r="EW94" s="112"/>
      <c r="EX94" s="112"/>
      <c r="EY94" s="112"/>
      <c r="EZ94" s="112"/>
      <c r="FA94" s="112"/>
      <c r="FB94" s="112"/>
      <c r="FC94" s="112"/>
      <c r="FD94" s="112"/>
      <c r="FE94" s="112"/>
      <c r="FF94" s="112"/>
      <c r="FG94" s="112"/>
      <c r="FH94" s="112"/>
      <c r="FI94" s="112"/>
      <c r="FJ94" s="112"/>
      <c r="FK94" s="112"/>
      <c r="FL94" s="112"/>
      <c r="FM94" s="112"/>
      <c r="FN94" s="112"/>
      <c r="FO94" s="112"/>
      <c r="FP94" s="112"/>
      <c r="FQ94" s="112"/>
      <c r="FR94" s="112"/>
      <c r="FS94" s="112"/>
      <c r="FT94" s="112"/>
      <c r="FU94" s="112"/>
      <c r="FV94" s="112"/>
      <c r="FW94" s="112"/>
      <c r="FX94" s="112"/>
      <c r="FY94" s="112"/>
      <c r="FZ94" s="112"/>
      <c r="GA94" s="112"/>
      <c r="GB94" s="112"/>
      <c r="GC94" s="112"/>
      <c r="GD94" s="112"/>
      <c r="GE94" s="112"/>
      <c r="GF94" s="112"/>
      <c r="GG94" s="112"/>
      <c r="GH94" s="112"/>
      <c r="GI94" s="112"/>
      <c r="GJ94" s="112"/>
      <c r="GK94" s="112"/>
      <c r="GL94" s="112"/>
      <c r="GM94" s="112"/>
      <c r="GN94" s="112"/>
      <c r="GO94" s="112"/>
      <c r="GP94" s="112"/>
      <c r="GQ94" s="112"/>
      <c r="GR94" s="112"/>
      <c r="GS94" s="112"/>
      <c r="GT94" s="112"/>
      <c r="GU94" s="112"/>
      <c r="GV94" s="112"/>
      <c r="GW94" s="112"/>
      <c r="GX94" s="112"/>
      <c r="GY94" s="112"/>
      <c r="GZ94" s="112"/>
      <c r="HA94" s="112"/>
      <c r="HB94" s="112"/>
      <c r="HC94" s="112"/>
      <c r="HD94" s="112"/>
      <c r="HE94" s="112"/>
      <c r="HF94" s="112"/>
      <c r="HG94" s="112"/>
      <c r="HH94" s="112"/>
      <c r="HI94" s="112"/>
      <c r="HJ94" s="112"/>
      <c r="HK94" s="112"/>
      <c r="HL94" s="112"/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/>
      <c r="HY94" s="112"/>
      <c r="HZ94" s="112"/>
      <c r="IA94" s="112"/>
      <c r="IB94" s="112"/>
      <c r="IC94" s="112"/>
      <c r="ID94" s="112"/>
      <c r="IE94" s="112"/>
      <c r="IF94" s="112"/>
      <c r="IG94" s="112"/>
      <c r="IH94" s="112"/>
      <c r="II94" s="112"/>
      <c r="IJ94" s="112"/>
      <c r="IK94" s="112"/>
      <c r="IL94" s="112"/>
      <c r="IM94" s="112"/>
      <c r="IN94" s="112"/>
      <c r="IO94" s="112"/>
      <c r="IP94" s="112"/>
      <c r="IQ94" s="112"/>
      <c r="IR94" s="112"/>
      <c r="IS94" s="112"/>
      <c r="IT94" s="112"/>
      <c r="IU94" s="112"/>
      <c r="IV94" s="112"/>
      <c r="IW94" s="112"/>
      <c r="IX94" s="112"/>
      <c r="IY94" s="112"/>
      <c r="IZ94" s="112"/>
      <c r="JA94" s="112"/>
      <c r="JB94" s="112"/>
      <c r="JC94" s="112"/>
      <c r="JD94" s="112"/>
      <c r="JE94" s="112"/>
      <c r="JF94" s="112"/>
      <c r="JG94" s="112"/>
      <c r="JH94" s="112"/>
      <c r="JI94" s="112"/>
      <c r="JJ94" s="112"/>
      <c r="JK94" s="112"/>
      <c r="JL94" s="112"/>
      <c r="JM94" s="112"/>
      <c r="JN94" s="112"/>
      <c r="JO94" s="112"/>
      <c r="JP94" s="112"/>
      <c r="JQ94" s="112"/>
      <c r="JR94" s="112"/>
      <c r="JS94" s="112"/>
      <c r="JT94" s="112"/>
      <c r="JU94" s="112"/>
      <c r="JV94" s="112"/>
      <c r="JW94" s="112"/>
      <c r="JX94" s="112"/>
      <c r="JY94" s="112"/>
      <c r="JZ94" s="112"/>
      <c r="KA94" s="112"/>
      <c r="KB94" s="112"/>
      <c r="KC94" s="112"/>
      <c r="KD94" s="112"/>
      <c r="KE94" s="112"/>
      <c r="KF94" s="112"/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2"/>
      <c r="LC94" s="112"/>
      <c r="LD94" s="112"/>
      <c r="LE94" s="112"/>
      <c r="LF94" s="112"/>
      <c r="LG94" s="112"/>
      <c r="LH94" s="112"/>
      <c r="LI94" s="112"/>
      <c r="LJ94" s="112"/>
      <c r="LK94" s="112"/>
      <c r="LL94" s="112"/>
      <c r="LM94" s="112"/>
      <c r="LN94" s="112"/>
      <c r="LO94" s="112"/>
      <c r="LP94" s="112"/>
      <c r="LQ94" s="112"/>
      <c r="LR94" s="112"/>
      <c r="LS94" s="112"/>
      <c r="LT94" s="112"/>
      <c r="LU94" s="112"/>
      <c r="LV94" s="112"/>
      <c r="LW94" s="112"/>
      <c r="LX94" s="112"/>
      <c r="LY94" s="112"/>
      <c r="LZ94" s="112"/>
      <c r="MA94" s="112"/>
      <c r="MB94" s="112"/>
      <c r="MC94" s="112"/>
      <c r="MD94" s="112"/>
      <c r="ME94" s="112"/>
      <c r="MF94" s="112"/>
      <c r="MG94" s="112"/>
      <c r="MH94" s="112"/>
      <c r="MI94" s="112"/>
      <c r="MJ94" s="112"/>
      <c r="MK94" s="112"/>
      <c r="ML94" s="112"/>
      <c r="MM94" s="112"/>
      <c r="MN94" s="112"/>
      <c r="MO94" s="112"/>
      <c r="MP94" s="112"/>
      <c r="MQ94" s="112"/>
      <c r="MR94" s="112"/>
      <c r="MS94" s="112"/>
      <c r="MT94" s="112"/>
      <c r="MU94" s="112"/>
      <c r="MV94" s="112"/>
      <c r="MW94" s="112"/>
      <c r="MX94" s="112"/>
      <c r="MY94" s="112"/>
      <c r="MZ94" s="112"/>
      <c r="NA94" s="112"/>
      <c r="NB94" s="112"/>
      <c r="NC94" s="112"/>
      <c r="ND94" s="112"/>
      <c r="NE94" s="112"/>
      <c r="NF94" s="112"/>
      <c r="NG94" s="112"/>
      <c r="NH94" s="112"/>
      <c r="NI94" s="112"/>
      <c r="NJ94" s="112"/>
      <c r="NK94" s="112"/>
      <c r="NL94" s="112"/>
      <c r="NM94" s="112"/>
      <c r="NN94" s="112"/>
      <c r="NO94" s="112"/>
      <c r="NP94" s="112"/>
      <c r="NQ94" s="112"/>
      <c r="NR94" s="112"/>
      <c r="NS94" s="112"/>
      <c r="NT94" s="112"/>
      <c r="NU94" s="112"/>
      <c r="NV94" s="112"/>
      <c r="NW94" s="112"/>
      <c r="NX94" s="112"/>
      <c r="NY94" s="112"/>
      <c r="NZ94" s="112"/>
      <c r="OA94" s="112"/>
      <c r="OB94" s="112"/>
      <c r="OC94" s="112"/>
      <c r="OD94" s="112"/>
      <c r="OE94" s="112"/>
      <c r="OF94" s="112"/>
      <c r="OG94" s="112"/>
      <c r="OH94" s="112"/>
      <c r="OI94" s="112"/>
      <c r="OJ94" s="112"/>
      <c r="OK94" s="112"/>
      <c r="OL94" s="112"/>
      <c r="OM94" s="112"/>
      <c r="ON94" s="112"/>
      <c r="OO94" s="112"/>
      <c r="OP94" s="112"/>
      <c r="OQ94" s="112"/>
      <c r="OR94" s="112"/>
      <c r="OS94" s="112"/>
      <c r="OT94" s="112"/>
      <c r="OU94" s="112"/>
      <c r="OV94" s="112"/>
      <c r="OW94" s="112"/>
      <c r="OX94" s="112"/>
      <c r="OY94" s="112"/>
      <c r="OZ94" s="112"/>
      <c r="PA94" s="112"/>
      <c r="PB94" s="112"/>
      <c r="PC94" s="112"/>
      <c r="PD94" s="112"/>
      <c r="PE94" s="112"/>
      <c r="PF94" s="112"/>
      <c r="PG94" s="112"/>
      <c r="PH94" s="112"/>
      <c r="PI94" s="112"/>
      <c r="PJ94" s="112"/>
      <c r="PK94" s="112"/>
      <c r="PL94" s="112"/>
      <c r="PM94" s="112"/>
      <c r="PN94" s="112"/>
      <c r="PO94" s="112"/>
      <c r="PP94" s="112"/>
      <c r="PQ94" s="112"/>
      <c r="PR94" s="112"/>
      <c r="PS94" s="112"/>
      <c r="PT94" s="112"/>
      <c r="PU94" s="112"/>
      <c r="PV94" s="112"/>
      <c r="PW94" s="112"/>
      <c r="PX94" s="112"/>
      <c r="PY94" s="112"/>
      <c r="PZ94" s="112"/>
      <c r="QA94" s="112"/>
      <c r="QB94" s="112"/>
      <c r="QC94" s="112"/>
      <c r="QD94" s="112"/>
      <c r="QE94" s="112"/>
      <c r="QF94" s="112"/>
      <c r="QG94" s="112"/>
      <c r="QH94" s="112"/>
      <c r="QI94" s="112"/>
      <c r="QJ94" s="112"/>
      <c r="QK94" s="112"/>
      <c r="QL94" s="112"/>
      <c r="QM94" s="112"/>
      <c r="QN94" s="112"/>
      <c r="QO94" s="112"/>
      <c r="QP94" s="112"/>
      <c r="QQ94" s="112"/>
      <c r="QR94" s="112"/>
      <c r="QS94" s="112"/>
      <c r="QT94" s="112"/>
      <c r="QU94" s="112"/>
      <c r="QV94" s="112"/>
      <c r="QW94" s="112"/>
      <c r="QX94" s="112"/>
      <c r="QY94" s="112"/>
      <c r="QZ94" s="112"/>
      <c r="RA94" s="112"/>
      <c r="RB94" s="112"/>
      <c r="RC94" s="112"/>
      <c r="RD94" s="112"/>
      <c r="RE94" s="112"/>
      <c r="RF94" s="112"/>
      <c r="RG94" s="112"/>
      <c r="RH94" s="112"/>
      <c r="RI94" s="112"/>
      <c r="RJ94" s="112"/>
      <c r="RK94" s="112"/>
      <c r="RL94" s="112"/>
      <c r="RM94" s="112"/>
      <c r="RN94" s="112"/>
      <c r="RO94" s="112"/>
      <c r="RP94" s="112"/>
      <c r="RQ94" s="112"/>
      <c r="RR94" s="112"/>
      <c r="RS94" s="112"/>
      <c r="RT94" s="112"/>
      <c r="RU94" s="112"/>
      <c r="RV94" s="112"/>
      <c r="RW94" s="112"/>
      <c r="RX94" s="112"/>
      <c r="RY94" s="112"/>
      <c r="RZ94" s="112"/>
      <c r="SA94" s="112"/>
      <c r="SB94" s="112"/>
      <c r="SC94" s="112"/>
      <c r="SD94" s="112"/>
      <c r="SE94" s="112"/>
      <c r="SF94" s="112"/>
      <c r="SG94" s="112"/>
      <c r="SH94" s="112"/>
      <c r="SI94" s="112"/>
      <c r="SJ94" s="112"/>
      <c r="SK94" s="112"/>
      <c r="SL94" s="112"/>
      <c r="SM94" s="112"/>
      <c r="SN94" s="112"/>
      <c r="SO94" s="112"/>
      <c r="SP94" s="112"/>
      <c r="SQ94" s="112"/>
      <c r="SR94" s="112"/>
      <c r="SS94" s="112"/>
      <c r="ST94" s="112"/>
      <c r="SU94" s="112"/>
      <c r="SV94" s="112"/>
      <c r="SW94" s="112"/>
      <c r="SX94" s="112"/>
      <c r="SY94" s="112"/>
      <c r="SZ94" s="112"/>
      <c r="TA94" s="112"/>
      <c r="TB94" s="112"/>
      <c r="TC94" s="112"/>
      <c r="TD94" s="112"/>
      <c r="TE94" s="112"/>
      <c r="TF94" s="112"/>
      <c r="TG94" s="112"/>
      <c r="TH94" s="112"/>
      <c r="TI94" s="112"/>
      <c r="TJ94" s="112"/>
      <c r="TK94" s="112"/>
      <c r="TL94" s="112"/>
      <c r="TM94" s="112"/>
      <c r="TN94" s="112"/>
      <c r="TO94" s="112"/>
      <c r="TP94" s="112"/>
      <c r="TQ94" s="112"/>
      <c r="TR94" s="112"/>
      <c r="TS94" s="112"/>
      <c r="TT94" s="112"/>
      <c r="TU94" s="112"/>
      <c r="TV94" s="112"/>
      <c r="TW94" s="112"/>
      <c r="TX94" s="112"/>
      <c r="TY94" s="112"/>
      <c r="TZ94" s="112"/>
      <c r="UA94" s="112"/>
      <c r="UB94" s="112"/>
      <c r="UC94" s="112"/>
      <c r="UD94" s="112"/>
      <c r="UE94" s="112"/>
      <c r="UF94" s="112"/>
      <c r="UG94" s="112"/>
      <c r="UH94" s="112"/>
      <c r="UI94" s="112"/>
      <c r="UJ94" s="112"/>
      <c r="UK94" s="112"/>
      <c r="UL94" s="112"/>
      <c r="UM94" s="112"/>
      <c r="UN94" s="112"/>
      <c r="UO94" s="112"/>
      <c r="UP94" s="112"/>
      <c r="UQ94" s="112"/>
      <c r="UR94" s="112"/>
      <c r="US94" s="112"/>
      <c r="UT94" s="112"/>
      <c r="UU94" s="112"/>
      <c r="UV94" s="112"/>
      <c r="UW94" s="112"/>
      <c r="UX94" s="112"/>
      <c r="UY94" s="112"/>
      <c r="UZ94" s="112"/>
      <c r="VA94" s="112"/>
      <c r="VB94" s="112"/>
      <c r="VC94" s="112"/>
      <c r="VD94" s="112"/>
      <c r="VE94" s="112"/>
      <c r="VF94" s="112"/>
      <c r="VG94" s="112"/>
      <c r="VH94" s="112"/>
      <c r="VI94" s="112"/>
      <c r="VJ94" s="112"/>
      <c r="VK94" s="112"/>
      <c r="VL94" s="112"/>
      <c r="VM94" s="112"/>
      <c r="VN94" s="112"/>
      <c r="VO94" s="112"/>
      <c r="VP94" s="112"/>
      <c r="VQ94" s="112"/>
      <c r="VR94" s="112"/>
      <c r="VS94" s="112"/>
      <c r="VT94" s="112"/>
      <c r="VU94" s="112"/>
      <c r="VV94" s="112"/>
      <c r="VW94" s="112"/>
      <c r="VX94" s="112"/>
      <c r="VY94" s="112"/>
      <c r="VZ94" s="112"/>
      <c r="WA94" s="112"/>
      <c r="WB94" s="112"/>
      <c r="WC94" s="112"/>
      <c r="WD94" s="112"/>
      <c r="WE94" s="112"/>
      <c r="WF94" s="112"/>
      <c r="WG94" s="112"/>
      <c r="WH94" s="112"/>
      <c r="WI94" s="112"/>
      <c r="WJ94" s="112"/>
      <c r="WK94" s="112"/>
      <c r="WL94" s="112"/>
      <c r="WM94" s="112"/>
      <c r="WN94" s="112"/>
      <c r="WO94" s="112"/>
      <c r="WP94" s="112"/>
      <c r="WQ94" s="112"/>
      <c r="WR94" s="112"/>
      <c r="WS94" s="112"/>
      <c r="WT94" s="112"/>
      <c r="WU94" s="112"/>
      <c r="WV94" s="112"/>
      <c r="WW94" s="112"/>
      <c r="WX94" s="112"/>
      <c r="WY94" s="112"/>
      <c r="WZ94" s="112"/>
      <c r="XA94" s="112"/>
      <c r="XB94" s="112"/>
      <c r="XC94" s="112"/>
      <c r="XD94" s="112"/>
      <c r="XE94" s="112"/>
      <c r="XF94" s="112"/>
      <c r="XG94" s="112"/>
      <c r="XH94" s="112"/>
      <c r="XI94" s="112"/>
      <c r="XJ94" s="112"/>
      <c r="XK94" s="112"/>
      <c r="XL94" s="112"/>
      <c r="XM94" s="112"/>
      <c r="XN94" s="112"/>
      <c r="XO94" s="112"/>
      <c r="XP94" s="112"/>
      <c r="XQ94" s="112"/>
      <c r="XR94" s="112"/>
      <c r="XS94" s="112"/>
      <c r="XT94" s="112"/>
      <c r="XU94" s="112"/>
      <c r="XV94" s="112"/>
      <c r="XW94" s="112"/>
      <c r="XX94" s="112"/>
      <c r="XY94" s="112"/>
      <c r="XZ94" s="112"/>
      <c r="YA94" s="112"/>
      <c r="YB94" s="112"/>
      <c r="YC94" s="112"/>
      <c r="YD94" s="112"/>
      <c r="YE94" s="112"/>
      <c r="YF94" s="112"/>
      <c r="YG94" s="112"/>
      <c r="YH94" s="112"/>
      <c r="YI94" s="112"/>
      <c r="YJ94" s="112"/>
      <c r="YK94" s="112"/>
      <c r="YL94" s="112"/>
      <c r="YM94" s="112"/>
      <c r="YN94" s="112"/>
      <c r="YO94" s="112"/>
      <c r="YP94" s="112"/>
      <c r="YQ94" s="112"/>
      <c r="YR94" s="112"/>
      <c r="YS94" s="112"/>
      <c r="YT94" s="112"/>
      <c r="YU94" s="112"/>
      <c r="YV94" s="112"/>
      <c r="YW94" s="112"/>
      <c r="YX94" s="112"/>
      <c r="YY94" s="112"/>
      <c r="YZ94" s="112"/>
      <c r="ZA94" s="112"/>
      <c r="ZB94" s="112"/>
      <c r="ZC94" s="112"/>
      <c r="ZD94" s="112"/>
      <c r="ZE94" s="112"/>
      <c r="ZF94" s="112"/>
      <c r="ZG94" s="112"/>
      <c r="ZH94" s="112"/>
      <c r="ZI94" s="112"/>
      <c r="ZJ94" s="112"/>
      <c r="ZK94" s="112"/>
      <c r="ZL94" s="112"/>
      <c r="ZM94" s="112"/>
      <c r="ZN94" s="112"/>
      <c r="ZO94" s="112"/>
      <c r="ZP94" s="112"/>
      <c r="ZQ94" s="112"/>
      <c r="ZR94" s="112"/>
      <c r="ZS94" s="112"/>
      <c r="ZT94" s="112"/>
      <c r="ZU94" s="112"/>
      <c r="ZV94" s="112"/>
      <c r="ZW94" s="112"/>
      <c r="ZX94" s="112"/>
      <c r="ZY94" s="112"/>
      <c r="ZZ94" s="112"/>
      <c r="AAA94" s="112"/>
      <c r="AAB94" s="112"/>
      <c r="AAC94" s="112"/>
      <c r="AAD94" s="112"/>
      <c r="AAE94" s="112"/>
      <c r="AAF94" s="112"/>
      <c r="AAG94" s="112"/>
      <c r="AAH94" s="112"/>
      <c r="AAI94" s="112"/>
      <c r="AAJ94" s="112"/>
      <c r="AAK94" s="112"/>
      <c r="AAL94" s="112"/>
      <c r="AAM94" s="112"/>
      <c r="AAN94" s="112"/>
      <c r="AAO94" s="112"/>
      <c r="AAP94" s="112"/>
      <c r="AAQ94" s="112"/>
      <c r="AAR94" s="112"/>
      <c r="AAS94" s="112"/>
      <c r="AAT94" s="112"/>
      <c r="AAU94" s="112"/>
      <c r="AAV94" s="112"/>
      <c r="AAW94" s="112"/>
      <c r="AAX94" s="112"/>
      <c r="AAY94" s="112"/>
      <c r="AAZ94" s="112"/>
      <c r="ABA94" s="112"/>
      <c r="ABB94" s="112"/>
      <c r="ABC94" s="112"/>
      <c r="ABD94" s="112"/>
      <c r="ABE94" s="112"/>
      <c r="ABF94" s="112"/>
      <c r="ABG94" s="112"/>
      <c r="ABH94" s="112"/>
      <c r="ABI94" s="112"/>
      <c r="ABJ94" s="112"/>
      <c r="ABK94" s="112"/>
      <c r="ABL94" s="112"/>
      <c r="ABM94" s="112"/>
      <c r="ABN94" s="112"/>
      <c r="ABO94" s="112"/>
      <c r="ABP94" s="112"/>
      <c r="ABQ94" s="112"/>
      <c r="ABR94" s="112"/>
      <c r="ABS94" s="112"/>
      <c r="ABT94" s="112"/>
      <c r="ABU94" s="112"/>
      <c r="ABV94" s="112"/>
      <c r="ABW94" s="112"/>
      <c r="ABX94" s="112"/>
      <c r="ABY94" s="112"/>
      <c r="ABZ94" s="112"/>
      <c r="ACA94" s="112"/>
      <c r="ACB94" s="112"/>
      <c r="ACC94" s="112"/>
      <c r="ACD94" s="112"/>
      <c r="ACE94" s="112"/>
      <c r="ACF94" s="112"/>
      <c r="ACG94" s="112"/>
      <c r="ACH94" s="112"/>
      <c r="ACI94" s="112"/>
      <c r="ACJ94" s="112"/>
      <c r="ACK94" s="112"/>
      <c r="ACL94" s="112"/>
      <c r="ACM94" s="112"/>
      <c r="ACN94" s="112"/>
      <c r="ACO94" s="112"/>
      <c r="ACP94" s="112"/>
      <c r="ACQ94" s="112"/>
      <c r="ACR94" s="112"/>
      <c r="ACS94" s="112"/>
      <c r="ACT94" s="112"/>
      <c r="ACU94" s="112"/>
      <c r="ACV94" s="112"/>
      <c r="ACW94" s="112"/>
      <c r="ACX94" s="112"/>
      <c r="ACY94" s="112"/>
      <c r="ACZ94" s="112"/>
      <c r="ADA94" s="112"/>
      <c r="ADB94" s="112"/>
      <c r="ADC94" s="112"/>
      <c r="ADD94" s="112"/>
      <c r="ADE94" s="112"/>
      <c r="ADF94" s="112"/>
      <c r="ADG94" s="112"/>
      <c r="ADH94" s="112"/>
      <c r="ADI94" s="112"/>
      <c r="ADJ94" s="112"/>
      <c r="ADK94" s="112"/>
      <c r="ADL94" s="112"/>
      <c r="ADM94" s="112"/>
      <c r="ADN94" s="112"/>
      <c r="ADO94" s="112"/>
      <c r="ADP94" s="112"/>
      <c r="ADQ94" s="112"/>
      <c r="ADR94" s="112"/>
      <c r="ADS94" s="112"/>
      <c r="ADT94" s="112"/>
      <c r="ADU94" s="112"/>
      <c r="ADV94" s="112"/>
      <c r="ADW94" s="112"/>
      <c r="ADX94" s="112"/>
      <c r="ADY94" s="112"/>
      <c r="ADZ94" s="112"/>
      <c r="AEA94" s="112"/>
      <c r="AEB94" s="112"/>
      <c r="AEC94" s="112"/>
      <c r="AED94" s="112"/>
      <c r="AEE94" s="112"/>
      <c r="AEF94" s="112"/>
      <c r="AEG94" s="112"/>
      <c r="AEH94" s="112"/>
      <c r="AEI94" s="112"/>
      <c r="AEJ94" s="112"/>
      <c r="AEK94" s="112"/>
      <c r="AEL94" s="112"/>
      <c r="AEM94" s="112"/>
      <c r="AEN94" s="112"/>
      <c r="AEO94" s="112"/>
      <c r="AEP94" s="112"/>
      <c r="AEQ94" s="112"/>
      <c r="AER94" s="112"/>
      <c r="AES94" s="112"/>
      <c r="AET94" s="112"/>
      <c r="AEU94" s="112"/>
      <c r="AEV94" s="112"/>
      <c r="AEW94" s="112"/>
      <c r="AEX94" s="112"/>
      <c r="AEY94" s="112"/>
      <c r="AEZ94" s="112"/>
      <c r="AFA94" s="112"/>
      <c r="AFB94" s="112"/>
      <c r="AFC94" s="112"/>
      <c r="AFD94" s="112"/>
      <c r="AFE94" s="112"/>
      <c r="AFF94" s="112"/>
      <c r="AFG94" s="112"/>
      <c r="AFH94" s="112"/>
      <c r="AFI94" s="112"/>
      <c r="AFJ94" s="112"/>
      <c r="AFK94" s="112"/>
      <c r="AFL94" s="112"/>
      <c r="AFM94" s="112"/>
      <c r="AFN94" s="112"/>
      <c r="AFO94" s="112"/>
      <c r="AFP94" s="112"/>
      <c r="AFQ94" s="112"/>
      <c r="AFR94" s="112"/>
      <c r="AFS94" s="112"/>
      <c r="AFT94" s="112"/>
      <c r="AFU94" s="112"/>
      <c r="AFV94" s="112"/>
      <c r="AFW94" s="112"/>
      <c r="AFX94" s="112"/>
      <c r="AFY94" s="112"/>
      <c r="AFZ94" s="112"/>
      <c r="AGA94" s="112"/>
      <c r="AGB94" s="112"/>
      <c r="AGC94" s="112"/>
      <c r="AGD94" s="112"/>
      <c r="AGE94" s="112"/>
      <c r="AGF94" s="112"/>
      <c r="AGG94" s="112"/>
      <c r="AGH94" s="112"/>
      <c r="AGI94" s="112"/>
      <c r="AGJ94" s="112"/>
      <c r="AGK94" s="112"/>
      <c r="AGL94" s="112"/>
      <c r="AGM94" s="112"/>
      <c r="AGN94" s="112"/>
      <c r="AGO94" s="112"/>
      <c r="AGP94" s="112"/>
      <c r="AGQ94" s="112"/>
      <c r="AGR94" s="112"/>
      <c r="AGS94" s="112"/>
      <c r="AGT94" s="112"/>
      <c r="AGU94" s="112"/>
      <c r="AGV94" s="112"/>
      <c r="AGW94" s="112"/>
      <c r="AGX94" s="112"/>
      <c r="AGY94" s="112"/>
      <c r="AGZ94" s="112"/>
      <c r="AHA94" s="112"/>
      <c r="AHB94" s="112"/>
      <c r="AHC94" s="112"/>
      <c r="AHD94" s="112"/>
      <c r="AHE94" s="112"/>
      <c r="AHF94" s="112"/>
      <c r="AHG94" s="112"/>
      <c r="AHH94" s="112"/>
      <c r="AHI94" s="112"/>
      <c r="AHJ94" s="112"/>
      <c r="AHK94" s="112"/>
      <c r="AHL94" s="112"/>
      <c r="AHM94" s="112"/>
      <c r="AHN94" s="112"/>
      <c r="AHO94" s="112"/>
      <c r="AHP94" s="112"/>
      <c r="AHQ94" s="112"/>
      <c r="AHR94" s="112"/>
      <c r="AHS94" s="112"/>
      <c r="AHT94" s="112"/>
      <c r="AHU94" s="112"/>
      <c r="AHV94" s="112"/>
      <c r="AHW94" s="112"/>
      <c r="AHX94" s="112"/>
      <c r="AHY94" s="112"/>
      <c r="AHZ94" s="112"/>
      <c r="AIA94" s="112"/>
      <c r="AIB94" s="112"/>
      <c r="AIC94" s="112"/>
      <c r="AID94" s="112"/>
      <c r="AIE94" s="112"/>
      <c r="AIF94" s="112"/>
      <c r="AIG94" s="112"/>
      <c r="AIH94" s="112"/>
      <c r="AII94" s="112"/>
      <c r="AIJ94" s="112"/>
      <c r="AIK94" s="112"/>
      <c r="AIL94" s="112"/>
      <c r="AIM94" s="112"/>
      <c r="AIN94" s="112"/>
      <c r="AIO94" s="112"/>
      <c r="AIP94" s="112"/>
      <c r="AIQ94" s="112"/>
      <c r="AIR94" s="112"/>
      <c r="AIS94" s="112"/>
      <c r="AIT94" s="112"/>
      <c r="AIU94" s="112"/>
      <c r="AIV94" s="112"/>
      <c r="AIW94" s="112"/>
      <c r="AIX94" s="112"/>
      <c r="AIY94" s="112"/>
      <c r="AIZ94" s="112"/>
      <c r="AJA94" s="112"/>
      <c r="AJB94" s="112"/>
      <c r="AJC94" s="112"/>
      <c r="AJD94" s="112"/>
      <c r="AJE94" s="112"/>
      <c r="AJF94" s="112"/>
      <c r="AJG94" s="112"/>
      <c r="AJH94" s="112"/>
      <c r="AJI94" s="112"/>
      <c r="AJJ94" s="112"/>
      <c r="AJK94" s="112"/>
      <c r="AJL94" s="112"/>
      <c r="AJM94" s="112"/>
      <c r="AJN94" s="112"/>
      <c r="AJO94" s="112"/>
      <c r="AJP94" s="112"/>
      <c r="AJQ94" s="112"/>
      <c r="AJR94" s="112"/>
      <c r="AJS94" s="112"/>
      <c r="AJT94" s="112"/>
      <c r="AJU94" s="112"/>
      <c r="AJV94" s="112"/>
      <c r="AJW94" s="112"/>
      <c r="AJX94" s="112"/>
      <c r="AJY94" s="112"/>
      <c r="AJZ94" s="112"/>
      <c r="AKA94" s="112"/>
      <c r="AKB94" s="112"/>
      <c r="AKC94" s="112"/>
      <c r="AKD94" s="112"/>
      <c r="AKE94" s="112"/>
      <c r="AKF94" s="112"/>
      <c r="AKG94" s="112"/>
      <c r="AKH94" s="112"/>
      <c r="AKI94" s="112"/>
      <c r="AKJ94" s="112"/>
      <c r="AKK94" s="112"/>
      <c r="AKL94" s="112"/>
      <c r="AKM94" s="112"/>
      <c r="AKN94" s="112"/>
      <c r="AKO94" s="112"/>
      <c r="AKP94" s="112"/>
      <c r="AKQ94" s="112"/>
      <c r="AKR94" s="112"/>
      <c r="AKS94" s="112"/>
      <c r="AKT94" s="112"/>
      <c r="AKU94" s="112"/>
      <c r="AKV94" s="112"/>
      <c r="AKW94" s="112"/>
      <c r="AKX94" s="112"/>
      <c r="AKY94" s="112"/>
      <c r="AKZ94" s="112"/>
      <c r="ALA94" s="112"/>
      <c r="ALB94" s="112"/>
      <c r="ALC94" s="112"/>
      <c r="ALD94" s="112"/>
      <c r="ALE94" s="112"/>
      <c r="ALF94" s="112"/>
      <c r="ALG94" s="112"/>
      <c r="ALH94" s="112"/>
      <c r="ALI94" s="112"/>
      <c r="ALJ94" s="112"/>
      <c r="ALK94" s="112"/>
      <c r="ALL94" s="112"/>
      <c r="ALM94" s="112"/>
      <c r="ALN94" s="112"/>
      <c r="ALO94" s="112"/>
      <c r="ALP94" s="112"/>
      <c r="ALQ94" s="112"/>
      <c r="ALR94" s="112"/>
      <c r="ALS94" s="112"/>
      <c r="ALT94" s="112"/>
      <c r="ALU94" s="112"/>
      <c r="ALV94" s="112"/>
      <c r="ALW94" s="112"/>
      <c r="ALX94" s="112"/>
      <c r="ALY94" s="112"/>
      <c r="ALZ94" s="112"/>
      <c r="AMA94" s="112"/>
      <c r="AMB94" s="112"/>
      <c r="AMC94" s="112"/>
      <c r="AMD94" s="112"/>
      <c r="AME94" s="112"/>
      <c r="AMF94" s="112"/>
      <c r="AMG94" s="112"/>
      <c r="AMH94" s="112"/>
      <c r="AMI94" s="112"/>
      <c r="AMJ94" s="112"/>
      <c r="AMK94" s="112"/>
      <c r="AML94" s="112"/>
      <c r="AMM94" s="112"/>
      <c r="AMN94" s="112"/>
      <c r="AMO94" s="112"/>
      <c r="AMP94" s="112"/>
      <c r="AMQ94" s="112"/>
      <c r="AMR94" s="112"/>
      <c r="AMS94" s="112"/>
      <c r="AMT94" s="112"/>
      <c r="AMU94" s="112"/>
      <c r="AMV94" s="112"/>
      <c r="AMW94" s="112"/>
      <c r="AMX94" s="112"/>
      <c r="AMY94" s="112"/>
      <c r="AMZ94" s="112"/>
      <c r="ANA94" s="112"/>
      <c r="ANB94" s="112"/>
      <c r="ANC94" s="112"/>
      <c r="AND94" s="112"/>
      <c r="ANE94" s="112"/>
      <c r="ANF94" s="112"/>
      <c r="ANG94" s="112"/>
      <c r="ANH94" s="112"/>
      <c r="ANI94" s="112"/>
      <c r="ANJ94" s="112"/>
      <c r="ANK94" s="112"/>
      <c r="ANL94" s="112"/>
      <c r="ANM94" s="112"/>
      <c r="ANN94" s="112"/>
      <c r="ANO94" s="112"/>
      <c r="ANP94" s="112"/>
      <c r="ANQ94" s="112"/>
      <c r="ANR94" s="112"/>
      <c r="ANS94" s="112"/>
      <c r="ANT94" s="112"/>
      <c r="ANU94" s="112"/>
      <c r="ANV94" s="112"/>
      <c r="ANW94" s="112"/>
      <c r="ANX94" s="112"/>
      <c r="ANY94" s="112"/>
      <c r="ANZ94" s="112"/>
      <c r="AOA94" s="112"/>
      <c r="AOB94" s="112"/>
      <c r="AOC94" s="112"/>
      <c r="AOD94" s="112"/>
      <c r="AOE94" s="112"/>
      <c r="AOF94" s="112"/>
      <c r="AOG94" s="112"/>
      <c r="AOH94" s="112"/>
      <c r="AOI94" s="112"/>
      <c r="AOJ94" s="112"/>
      <c r="AOK94" s="112"/>
      <c r="AOL94" s="112"/>
      <c r="AOM94" s="112"/>
      <c r="AON94" s="112"/>
      <c r="AOO94" s="112"/>
      <c r="AOP94" s="112"/>
      <c r="AOQ94" s="112"/>
      <c r="AOR94" s="112"/>
      <c r="AOS94" s="112"/>
      <c r="AOT94" s="112"/>
      <c r="AOU94" s="112"/>
      <c r="AOV94" s="112"/>
      <c r="AOW94" s="112"/>
      <c r="AOX94" s="112"/>
      <c r="AOY94" s="112"/>
      <c r="AOZ94" s="112"/>
      <c r="APA94" s="112"/>
      <c r="APB94" s="112"/>
      <c r="APC94" s="112"/>
      <c r="APD94" s="112"/>
      <c r="APE94" s="112"/>
      <c r="APF94" s="112"/>
      <c r="APG94" s="112"/>
      <c r="APH94" s="112"/>
      <c r="API94" s="112"/>
      <c r="APJ94" s="112"/>
      <c r="APK94" s="112"/>
      <c r="APL94" s="112"/>
      <c r="APM94" s="112"/>
      <c r="APN94" s="112"/>
      <c r="APO94" s="112"/>
      <c r="APP94" s="112"/>
      <c r="APQ94" s="112"/>
      <c r="APR94" s="112"/>
      <c r="APS94" s="112"/>
      <c r="APT94" s="112"/>
      <c r="APU94" s="112"/>
      <c r="APV94" s="112"/>
      <c r="APW94" s="112"/>
      <c r="APX94" s="112"/>
      <c r="APY94" s="112"/>
      <c r="APZ94" s="112"/>
      <c r="AQA94" s="112"/>
      <c r="AQB94" s="112"/>
      <c r="AQC94" s="112"/>
      <c r="AQD94" s="112"/>
      <c r="AQE94" s="112"/>
      <c r="AQF94" s="112"/>
      <c r="AQG94" s="112"/>
      <c r="AQH94" s="112"/>
      <c r="AQI94" s="112"/>
      <c r="AQJ94" s="112"/>
      <c r="AQK94" s="112"/>
      <c r="AQL94" s="112"/>
      <c r="AQM94" s="112"/>
      <c r="AQN94" s="112"/>
      <c r="AQO94" s="112"/>
      <c r="AQP94" s="112"/>
      <c r="AQQ94" s="112"/>
      <c r="AQR94" s="112"/>
      <c r="AQS94" s="112"/>
      <c r="AQT94" s="112"/>
      <c r="AQU94" s="112"/>
      <c r="AQV94" s="112"/>
      <c r="AQW94" s="112"/>
      <c r="AQX94" s="112"/>
      <c r="AQY94" s="112"/>
      <c r="AQZ94" s="112"/>
      <c r="ARA94" s="112"/>
      <c r="ARB94" s="112"/>
      <c r="ARC94" s="112"/>
      <c r="ARD94" s="112"/>
      <c r="ARE94" s="112"/>
      <c r="ARF94" s="112"/>
      <c r="ARG94" s="112"/>
      <c r="ARH94" s="112"/>
      <c r="ARI94" s="112"/>
      <c r="ARJ94" s="112"/>
      <c r="ARK94" s="112"/>
      <c r="ARL94" s="112"/>
      <c r="ARM94" s="112"/>
      <c r="ARN94" s="112"/>
      <c r="ARO94" s="112"/>
      <c r="ARP94" s="112"/>
      <c r="ARQ94" s="112"/>
      <c r="ARR94" s="112"/>
      <c r="ARS94" s="112"/>
      <c r="ART94" s="112"/>
      <c r="ARU94" s="112"/>
      <c r="ARV94" s="112"/>
      <c r="ARW94" s="112"/>
      <c r="ARX94" s="112"/>
      <c r="ARY94" s="112"/>
      <c r="ARZ94" s="112"/>
      <c r="ASA94" s="112"/>
      <c r="ASB94" s="112"/>
      <c r="ASC94" s="112"/>
      <c r="ASD94" s="112"/>
      <c r="ASE94" s="112"/>
      <c r="ASF94" s="112"/>
      <c r="ASG94" s="112"/>
      <c r="ASH94" s="112"/>
      <c r="ASI94" s="112"/>
      <c r="ASJ94" s="112"/>
      <c r="ASK94" s="112"/>
      <c r="ASL94" s="112"/>
      <c r="ASM94" s="112"/>
      <c r="ASN94" s="112"/>
      <c r="ASO94" s="112"/>
      <c r="ASP94" s="112"/>
      <c r="ASQ94" s="112"/>
      <c r="ASR94" s="112"/>
      <c r="ASS94" s="112"/>
      <c r="AST94" s="112"/>
      <c r="ASU94" s="112"/>
      <c r="ASV94" s="112"/>
      <c r="ASW94" s="112"/>
      <c r="ASX94" s="112"/>
      <c r="ASY94" s="112"/>
      <c r="ASZ94" s="112"/>
      <c r="ATA94" s="112"/>
      <c r="ATB94" s="112"/>
      <c r="ATC94" s="112"/>
      <c r="ATD94" s="112"/>
      <c r="ATE94" s="112"/>
      <c r="ATF94" s="112"/>
      <c r="ATG94" s="112"/>
      <c r="ATH94" s="112"/>
      <c r="ATI94" s="112"/>
      <c r="ATJ94" s="112"/>
      <c r="ATK94" s="112"/>
      <c r="ATL94" s="112"/>
      <c r="ATM94" s="112"/>
      <c r="ATN94" s="112"/>
      <c r="ATO94" s="112"/>
      <c r="ATP94" s="112"/>
      <c r="ATQ94" s="112"/>
      <c r="ATR94" s="112"/>
      <c r="ATS94" s="112"/>
      <c r="ATT94" s="112"/>
      <c r="ATU94" s="112"/>
      <c r="ATV94" s="112"/>
      <c r="ATW94" s="112"/>
      <c r="ATX94" s="112"/>
      <c r="ATY94" s="112"/>
      <c r="ATZ94" s="112"/>
      <c r="AUA94" s="112"/>
      <c r="AUB94" s="112"/>
      <c r="AUC94" s="112"/>
      <c r="AUD94" s="112"/>
      <c r="AUE94" s="112"/>
      <c r="AUF94" s="112"/>
      <c r="AUG94" s="112"/>
      <c r="AUH94" s="112"/>
      <c r="AUI94" s="112"/>
      <c r="AUJ94" s="112"/>
      <c r="AUK94" s="112"/>
      <c r="AUL94" s="112"/>
      <c r="AUM94" s="112"/>
      <c r="AUN94" s="112"/>
      <c r="AUO94" s="112"/>
      <c r="AUP94" s="112"/>
      <c r="AUQ94" s="112"/>
      <c r="AUR94" s="112"/>
      <c r="AUS94" s="112"/>
      <c r="AUT94" s="112"/>
      <c r="AUU94" s="112"/>
      <c r="AUV94" s="112"/>
      <c r="AUW94" s="112"/>
      <c r="AUX94" s="112"/>
      <c r="AUY94" s="112"/>
      <c r="AUZ94" s="112"/>
      <c r="AVA94" s="112"/>
      <c r="AVB94" s="112"/>
      <c r="AVC94" s="112"/>
      <c r="AVD94" s="112"/>
      <c r="AVE94" s="112"/>
      <c r="AVF94" s="112"/>
      <c r="AVG94" s="112"/>
      <c r="AVH94" s="112"/>
      <c r="AVI94" s="112"/>
      <c r="AVJ94" s="112"/>
      <c r="AVK94" s="112"/>
      <c r="AVL94" s="112"/>
      <c r="AVM94" s="112"/>
      <c r="AVN94" s="112"/>
      <c r="AVO94" s="112"/>
      <c r="AVP94" s="112"/>
      <c r="AVQ94" s="112"/>
      <c r="AVR94" s="112"/>
      <c r="AVS94" s="112"/>
      <c r="AVT94" s="112"/>
      <c r="AVU94" s="112"/>
      <c r="AVV94" s="112"/>
      <c r="AVW94" s="112"/>
      <c r="AVX94" s="112"/>
      <c r="AVY94" s="112"/>
      <c r="AVZ94" s="112"/>
      <c r="AWA94" s="112"/>
      <c r="AWB94" s="112"/>
      <c r="AWC94" s="112"/>
      <c r="AWD94" s="112"/>
      <c r="AWE94" s="112"/>
      <c r="AWF94" s="112"/>
      <c r="AWG94" s="112"/>
      <c r="AWH94" s="112"/>
      <c r="AWI94" s="112"/>
      <c r="AWJ94" s="112"/>
      <c r="AWK94" s="112"/>
      <c r="AWL94" s="112"/>
      <c r="AWM94" s="112"/>
      <c r="AWN94" s="112"/>
      <c r="AWO94" s="112"/>
      <c r="AWP94" s="112"/>
      <c r="AWQ94" s="112"/>
      <c r="AWR94" s="112"/>
      <c r="AWS94" s="112"/>
      <c r="AWT94" s="112"/>
      <c r="AWU94" s="112"/>
      <c r="AWV94" s="112"/>
      <c r="AWW94" s="112"/>
      <c r="AWX94" s="112"/>
      <c r="AWY94" s="112"/>
      <c r="AWZ94" s="112"/>
      <c r="AXA94" s="112"/>
      <c r="AXB94" s="112"/>
      <c r="AXC94" s="112"/>
      <c r="AXD94" s="112"/>
      <c r="AXE94" s="112"/>
      <c r="AXF94" s="112"/>
      <c r="AXG94" s="112"/>
      <c r="AXH94" s="112"/>
      <c r="AXI94" s="112"/>
      <c r="AXJ94" s="112"/>
      <c r="AXK94" s="112"/>
      <c r="AXL94" s="112"/>
      <c r="AXM94" s="112"/>
      <c r="AXN94" s="112"/>
      <c r="AXO94" s="112"/>
      <c r="AXP94" s="112"/>
      <c r="AXQ94" s="112"/>
      <c r="AXR94" s="112"/>
      <c r="AXS94" s="112"/>
      <c r="AXT94" s="112"/>
      <c r="AXU94" s="112"/>
      <c r="AXV94" s="112"/>
      <c r="AXW94" s="112"/>
      <c r="AXX94" s="112"/>
      <c r="AXY94" s="112"/>
      <c r="AXZ94" s="112"/>
      <c r="AYA94" s="112"/>
      <c r="AYB94" s="112"/>
      <c r="AYC94" s="112"/>
      <c r="AYD94" s="112"/>
      <c r="AYE94" s="112"/>
      <c r="AYF94" s="112"/>
      <c r="AYG94" s="112"/>
      <c r="AYH94" s="112"/>
      <c r="AYI94" s="112"/>
      <c r="AYJ94" s="112"/>
      <c r="AYK94" s="112"/>
      <c r="AYL94" s="112"/>
      <c r="AYM94" s="112"/>
      <c r="AYN94" s="112"/>
      <c r="AYO94" s="112"/>
      <c r="AYP94" s="112"/>
      <c r="AYQ94" s="112"/>
      <c r="AYR94" s="112"/>
      <c r="AYS94" s="112"/>
      <c r="AYT94" s="112"/>
      <c r="AYU94" s="112"/>
      <c r="AYV94" s="112"/>
      <c r="AYW94" s="112"/>
      <c r="AYX94" s="112"/>
      <c r="AYY94" s="112"/>
      <c r="AYZ94" s="112"/>
      <c r="AZA94" s="112"/>
      <c r="AZB94" s="112"/>
      <c r="AZC94" s="112"/>
      <c r="AZD94" s="112"/>
      <c r="AZE94" s="112"/>
      <c r="AZF94" s="112"/>
      <c r="AZG94" s="112"/>
      <c r="AZH94" s="112"/>
      <c r="AZI94" s="112"/>
      <c r="AZJ94" s="112"/>
      <c r="AZK94" s="112"/>
      <c r="AZL94" s="112"/>
      <c r="AZM94" s="112"/>
      <c r="AZN94" s="112"/>
      <c r="AZO94" s="112"/>
      <c r="AZP94" s="112"/>
      <c r="AZQ94" s="112"/>
      <c r="AZR94" s="112"/>
      <c r="AZS94" s="112"/>
      <c r="AZT94" s="112"/>
      <c r="AZU94" s="112"/>
      <c r="AZV94" s="112"/>
      <c r="AZW94" s="112"/>
      <c r="AZX94" s="112"/>
      <c r="AZY94" s="112"/>
      <c r="AZZ94" s="112"/>
      <c r="BAA94" s="112"/>
      <c r="BAB94" s="112"/>
      <c r="BAC94" s="112"/>
      <c r="BAD94" s="112"/>
      <c r="BAE94" s="112"/>
      <c r="BAF94" s="112"/>
      <c r="BAG94" s="112"/>
      <c r="BAH94" s="112"/>
      <c r="BAI94" s="112"/>
      <c r="BAJ94" s="112"/>
      <c r="BAK94" s="112"/>
      <c r="BAL94" s="112"/>
      <c r="BAM94" s="112"/>
      <c r="BAN94" s="112"/>
      <c r="BAO94" s="112"/>
      <c r="BAP94" s="112"/>
      <c r="BAQ94" s="112"/>
      <c r="BAR94" s="112"/>
      <c r="BAS94" s="112"/>
      <c r="BAT94" s="112"/>
      <c r="BAU94" s="112"/>
      <c r="BAV94" s="112"/>
      <c r="BAW94" s="112"/>
      <c r="BAX94" s="112"/>
      <c r="BAY94" s="112"/>
      <c r="BAZ94" s="112"/>
      <c r="BBA94" s="112"/>
      <c r="BBB94" s="112"/>
      <c r="BBC94" s="112"/>
      <c r="BBD94" s="112"/>
      <c r="BBE94" s="112"/>
      <c r="BBF94" s="112"/>
      <c r="BBG94" s="112"/>
      <c r="BBH94" s="112"/>
      <c r="BBI94" s="112"/>
      <c r="BBJ94" s="112"/>
      <c r="BBK94" s="112"/>
      <c r="BBL94" s="112"/>
      <c r="BBM94" s="112"/>
      <c r="BBN94" s="112"/>
      <c r="BBO94" s="112"/>
      <c r="BBP94" s="112"/>
      <c r="BBQ94" s="112"/>
      <c r="BBR94" s="112"/>
      <c r="BBS94" s="112"/>
      <c r="BBT94" s="112"/>
      <c r="BBU94" s="112"/>
      <c r="BBV94" s="112"/>
      <c r="BBW94" s="112"/>
      <c r="BBX94" s="112"/>
      <c r="BBY94" s="112"/>
      <c r="BBZ94" s="112"/>
      <c r="BCA94" s="112"/>
      <c r="BCB94" s="112"/>
      <c r="BCC94" s="112"/>
      <c r="BCD94" s="112"/>
      <c r="BCE94" s="112"/>
      <c r="BCF94" s="112"/>
      <c r="BCG94" s="112"/>
      <c r="BCH94" s="112"/>
      <c r="BCI94" s="112"/>
      <c r="BCJ94" s="112"/>
      <c r="BCK94" s="112"/>
      <c r="BCL94" s="112"/>
      <c r="BCM94" s="112"/>
      <c r="BCN94" s="112"/>
      <c r="BCO94" s="112"/>
      <c r="BCP94" s="112"/>
      <c r="BCQ94" s="112"/>
      <c r="BCR94" s="112"/>
      <c r="BCS94" s="112"/>
      <c r="BCT94" s="112"/>
      <c r="BCU94" s="112"/>
      <c r="BCV94" s="112"/>
      <c r="BCW94" s="112"/>
      <c r="BCX94" s="112"/>
      <c r="BCY94" s="112"/>
      <c r="BCZ94" s="112"/>
      <c r="BDA94" s="112"/>
      <c r="BDB94" s="112"/>
      <c r="BDC94" s="112"/>
      <c r="BDD94" s="112"/>
      <c r="BDE94" s="112"/>
      <c r="BDF94" s="112"/>
      <c r="BDG94" s="112"/>
      <c r="BDH94" s="112"/>
      <c r="BDI94" s="112"/>
      <c r="BDJ94" s="112"/>
      <c r="BDK94" s="112"/>
      <c r="BDL94" s="112"/>
      <c r="BDM94" s="112"/>
      <c r="BDN94" s="112"/>
      <c r="BDO94" s="112"/>
      <c r="BDP94" s="112"/>
      <c r="BDQ94" s="112"/>
      <c r="BDR94" s="112"/>
      <c r="BDS94" s="112"/>
      <c r="BDT94" s="112"/>
      <c r="BDU94" s="112"/>
      <c r="BDV94" s="112"/>
      <c r="BDW94" s="112"/>
      <c r="BDX94" s="112"/>
      <c r="BDY94" s="112"/>
      <c r="BDZ94" s="112"/>
      <c r="BEA94" s="112"/>
      <c r="BEB94" s="112"/>
      <c r="BEC94" s="112"/>
      <c r="BED94" s="112"/>
      <c r="BEE94" s="112"/>
      <c r="BEF94" s="112"/>
      <c r="BEG94" s="112"/>
      <c r="BEH94" s="112"/>
      <c r="BEI94" s="112"/>
      <c r="BEJ94" s="112"/>
      <c r="BEK94" s="112"/>
      <c r="BEL94" s="112"/>
      <c r="BEM94" s="112"/>
      <c r="BEN94" s="112"/>
      <c r="BEO94" s="112"/>
      <c r="BEP94" s="112"/>
      <c r="BEQ94" s="112"/>
      <c r="BER94" s="112"/>
      <c r="BES94" s="112"/>
      <c r="BET94" s="112"/>
      <c r="BEU94" s="112"/>
      <c r="BEV94" s="112"/>
      <c r="BEW94" s="112"/>
      <c r="BEX94" s="112"/>
      <c r="BEY94" s="112"/>
      <c r="BEZ94" s="112"/>
      <c r="BFA94" s="112"/>
      <c r="BFB94" s="112"/>
      <c r="BFC94" s="112"/>
      <c r="BFD94" s="112"/>
      <c r="BFE94" s="112"/>
      <c r="BFF94" s="112"/>
      <c r="BFG94" s="112"/>
      <c r="BFH94" s="112"/>
      <c r="BFI94" s="112"/>
      <c r="BFJ94" s="112"/>
      <c r="BFK94" s="112"/>
      <c r="BFL94" s="112"/>
      <c r="BFM94" s="112"/>
      <c r="BFN94" s="112"/>
      <c r="BFO94" s="112"/>
      <c r="BFP94" s="112"/>
      <c r="BFQ94" s="112"/>
      <c r="BFR94" s="112"/>
      <c r="BFS94" s="112"/>
      <c r="BFT94" s="112"/>
      <c r="BFU94" s="112"/>
      <c r="BFV94" s="112"/>
      <c r="BFW94" s="112"/>
      <c r="BFX94" s="112"/>
      <c r="BFY94" s="112"/>
      <c r="BFZ94" s="112"/>
      <c r="BGA94" s="112"/>
      <c r="BGB94" s="112"/>
      <c r="BGC94" s="112"/>
      <c r="BGD94" s="112"/>
      <c r="BGE94" s="112"/>
      <c r="BGF94" s="112"/>
      <c r="BGG94" s="112"/>
      <c r="BGH94" s="112"/>
      <c r="BGI94" s="112"/>
      <c r="BGJ94" s="112"/>
      <c r="BGK94" s="112"/>
      <c r="BGL94" s="112"/>
      <c r="BGM94" s="112"/>
      <c r="BGN94" s="112"/>
      <c r="BGO94" s="112"/>
      <c r="BGP94" s="112"/>
      <c r="BGQ94" s="112"/>
      <c r="BGR94" s="112"/>
      <c r="BGS94" s="112"/>
      <c r="BGT94" s="112"/>
      <c r="BGU94" s="112"/>
      <c r="BGV94" s="112"/>
      <c r="BGW94" s="112"/>
      <c r="BGX94" s="112"/>
      <c r="BGY94" s="112"/>
      <c r="BGZ94" s="112"/>
      <c r="BHA94" s="112"/>
      <c r="BHB94" s="112"/>
      <c r="BHC94" s="112"/>
      <c r="BHD94" s="112"/>
      <c r="BHE94" s="112"/>
      <c r="BHF94" s="112"/>
      <c r="BHG94" s="112"/>
      <c r="BHH94" s="112"/>
      <c r="BHI94" s="112"/>
      <c r="BHJ94" s="112"/>
      <c r="BHK94" s="112"/>
      <c r="BHL94" s="112"/>
      <c r="BHM94" s="112"/>
      <c r="BHN94" s="112"/>
      <c r="BHO94" s="112"/>
      <c r="BHP94" s="112"/>
      <c r="BHQ94" s="112"/>
      <c r="BHR94" s="112"/>
      <c r="BHS94" s="112"/>
      <c r="BHT94" s="112"/>
      <c r="BHU94" s="112"/>
      <c r="BHV94" s="112"/>
      <c r="BHW94" s="112"/>
      <c r="BHX94" s="112"/>
      <c r="BHY94" s="112"/>
      <c r="BHZ94" s="112"/>
      <c r="BIA94" s="112"/>
      <c r="BIB94" s="112"/>
      <c r="BIC94" s="112"/>
      <c r="BID94" s="112"/>
      <c r="BIE94" s="112"/>
      <c r="BIF94" s="112"/>
      <c r="BIG94" s="112"/>
      <c r="BIH94" s="112"/>
      <c r="BII94" s="112"/>
      <c r="BIJ94" s="112"/>
      <c r="BIK94" s="112"/>
      <c r="BIL94" s="112"/>
      <c r="BIM94" s="112"/>
      <c r="BIN94" s="112"/>
      <c r="BIO94" s="112"/>
      <c r="BIP94" s="112"/>
      <c r="BIQ94" s="112"/>
      <c r="BIR94" s="112"/>
      <c r="BIS94" s="112"/>
      <c r="BIT94" s="112"/>
      <c r="BIU94" s="112"/>
      <c r="BIV94" s="112"/>
      <c r="BIW94" s="112"/>
      <c r="BIX94" s="112"/>
      <c r="BIY94" s="112"/>
      <c r="BIZ94" s="112"/>
      <c r="BJA94" s="112"/>
      <c r="BJB94" s="112"/>
      <c r="BJC94" s="112"/>
      <c r="BJD94" s="112"/>
      <c r="BJE94" s="112"/>
      <c r="BJF94" s="112"/>
      <c r="BJG94" s="112"/>
      <c r="BJH94" s="112"/>
      <c r="BJI94" s="112"/>
      <c r="BJJ94" s="112"/>
      <c r="BJK94" s="112"/>
      <c r="BJL94" s="112"/>
      <c r="BJM94" s="112"/>
      <c r="BJN94" s="112"/>
      <c r="BJO94" s="112"/>
      <c r="BJP94" s="112"/>
      <c r="BJQ94" s="112"/>
      <c r="BJR94" s="112"/>
      <c r="BJS94" s="112"/>
      <c r="BJT94" s="112"/>
      <c r="BJU94" s="112"/>
      <c r="BJV94" s="112"/>
      <c r="BJW94" s="112"/>
      <c r="BJX94" s="112"/>
      <c r="BJY94" s="112"/>
      <c r="BJZ94" s="112"/>
      <c r="BKA94" s="112"/>
      <c r="BKB94" s="112"/>
      <c r="BKC94" s="112"/>
      <c r="BKD94" s="112"/>
      <c r="BKE94" s="112"/>
      <c r="BKF94" s="112"/>
      <c r="BKG94" s="112"/>
      <c r="BKH94" s="112"/>
      <c r="BKI94" s="112"/>
      <c r="BKJ94" s="112"/>
      <c r="BKK94" s="112"/>
      <c r="BKL94" s="112"/>
      <c r="BKM94" s="112"/>
      <c r="BKN94" s="112"/>
      <c r="BKO94" s="112"/>
      <c r="BKP94" s="112"/>
      <c r="BKQ94" s="112"/>
      <c r="BKR94" s="112"/>
      <c r="BKS94" s="112"/>
      <c r="BKT94" s="112"/>
      <c r="BKU94" s="112"/>
      <c r="BKV94" s="112"/>
      <c r="BKW94" s="112"/>
      <c r="BKX94" s="112"/>
      <c r="BKY94" s="112"/>
      <c r="BKZ94" s="112"/>
      <c r="BLA94" s="112"/>
      <c r="BLB94" s="112"/>
      <c r="BLC94" s="112"/>
      <c r="BLD94" s="112"/>
      <c r="BLE94" s="112"/>
      <c r="BLF94" s="112"/>
      <c r="BLG94" s="112"/>
      <c r="BLH94" s="112"/>
      <c r="BLI94" s="112"/>
      <c r="BLJ94" s="112"/>
      <c r="BLK94" s="112"/>
      <c r="BLL94" s="112"/>
      <c r="BLM94" s="112"/>
      <c r="BLN94" s="112"/>
      <c r="BLO94" s="112"/>
      <c r="BLP94" s="112"/>
      <c r="BLQ94" s="112"/>
      <c r="BLR94" s="112"/>
      <c r="BLS94" s="112"/>
      <c r="BLT94" s="112"/>
      <c r="BLU94" s="112"/>
      <c r="BLV94" s="112"/>
      <c r="BLW94" s="112"/>
      <c r="BLX94" s="112"/>
      <c r="BLY94" s="112"/>
      <c r="BLZ94" s="112"/>
      <c r="BMA94" s="112"/>
      <c r="BMB94" s="112"/>
      <c r="BMC94" s="112"/>
      <c r="BMD94" s="112"/>
      <c r="BME94" s="112"/>
      <c r="BMF94" s="112"/>
      <c r="BMG94" s="112"/>
      <c r="BMH94" s="112"/>
      <c r="BMI94" s="112"/>
      <c r="BMJ94" s="112"/>
      <c r="BMK94" s="112"/>
      <c r="BML94" s="112"/>
      <c r="BMM94" s="112"/>
      <c r="BMN94" s="112"/>
      <c r="BMO94" s="112"/>
      <c r="BMP94" s="112"/>
      <c r="BMQ94" s="112"/>
      <c r="BMR94" s="112"/>
      <c r="BMS94" s="112"/>
      <c r="BMT94" s="112"/>
      <c r="BMU94" s="112"/>
      <c r="BMV94" s="112"/>
      <c r="BMW94" s="112"/>
      <c r="BMX94" s="112"/>
      <c r="BMY94" s="112"/>
      <c r="BMZ94" s="112"/>
      <c r="BNA94" s="112"/>
      <c r="BNB94" s="112"/>
      <c r="BNC94" s="112"/>
      <c r="BND94" s="112"/>
      <c r="BNE94" s="112"/>
      <c r="BNF94" s="112"/>
      <c r="BNG94" s="112"/>
      <c r="BNH94" s="112"/>
      <c r="BNI94" s="112"/>
      <c r="BNJ94" s="112"/>
      <c r="BNK94" s="112"/>
      <c r="BNL94" s="112"/>
      <c r="BNM94" s="112"/>
      <c r="BNN94" s="112"/>
      <c r="BNO94" s="112"/>
      <c r="BNP94" s="112"/>
      <c r="BNQ94" s="112"/>
      <c r="BNR94" s="112"/>
      <c r="BNS94" s="112"/>
      <c r="BNT94" s="112"/>
      <c r="BNU94" s="112"/>
      <c r="BNV94" s="112"/>
      <c r="BNW94" s="112"/>
      <c r="BNX94" s="112"/>
      <c r="BNY94" s="112"/>
      <c r="BNZ94" s="112"/>
      <c r="BOA94" s="112"/>
      <c r="BOB94" s="112"/>
      <c r="BOC94" s="112"/>
      <c r="BOD94" s="112"/>
      <c r="BOE94" s="112"/>
      <c r="BOF94" s="112"/>
      <c r="BOG94" s="112"/>
      <c r="BOH94" s="112"/>
      <c r="BOI94" s="112"/>
      <c r="BOJ94" s="112"/>
      <c r="BOK94" s="112"/>
      <c r="BOL94" s="112"/>
      <c r="BOM94" s="112"/>
      <c r="BON94" s="112"/>
      <c r="BOO94" s="112"/>
      <c r="BOP94" s="112"/>
      <c r="BOQ94" s="112"/>
      <c r="BOR94" s="112"/>
      <c r="BOS94" s="112"/>
      <c r="BOT94" s="112"/>
      <c r="BOU94" s="112"/>
      <c r="BOV94" s="112"/>
      <c r="BOW94" s="112"/>
      <c r="BOX94" s="112"/>
      <c r="BOY94" s="112"/>
      <c r="BOZ94" s="112"/>
      <c r="BPA94" s="112"/>
      <c r="BPB94" s="112"/>
      <c r="BPC94" s="112"/>
      <c r="BPD94" s="112"/>
      <c r="BPE94" s="112"/>
      <c r="BPF94" s="112"/>
      <c r="BPG94" s="112"/>
      <c r="BPH94" s="112"/>
      <c r="BPI94" s="112"/>
      <c r="BPJ94" s="112"/>
      <c r="BPK94" s="112"/>
      <c r="BPL94" s="112"/>
      <c r="BPM94" s="112"/>
      <c r="BPN94" s="112"/>
      <c r="BPO94" s="112"/>
      <c r="BPP94" s="112"/>
      <c r="BPQ94" s="112"/>
      <c r="BPR94" s="112"/>
      <c r="BPS94" s="112"/>
      <c r="BPT94" s="112"/>
      <c r="BPU94" s="112"/>
      <c r="BPV94" s="112"/>
      <c r="BPW94" s="112"/>
      <c r="BPX94" s="112"/>
      <c r="BPY94" s="112"/>
      <c r="BPZ94" s="112"/>
      <c r="BQA94" s="112"/>
      <c r="BQB94" s="112"/>
      <c r="BQC94" s="112"/>
      <c r="BQD94" s="112"/>
      <c r="BQE94" s="112"/>
      <c r="BQF94" s="112"/>
      <c r="BQG94" s="112"/>
      <c r="BQH94" s="112"/>
      <c r="BQI94" s="112"/>
      <c r="BQJ94" s="112"/>
      <c r="BQK94" s="112"/>
      <c r="BQL94" s="112"/>
      <c r="BQM94" s="112"/>
      <c r="BQN94" s="112"/>
      <c r="BQO94" s="112"/>
      <c r="BQP94" s="112"/>
      <c r="BQQ94" s="112"/>
      <c r="BQR94" s="112"/>
      <c r="BQS94" s="112"/>
      <c r="BQT94" s="112"/>
      <c r="BQU94" s="112"/>
      <c r="BQV94" s="112"/>
      <c r="BQW94" s="112"/>
      <c r="BQX94" s="112"/>
      <c r="BQY94" s="112"/>
      <c r="BQZ94" s="112"/>
      <c r="BRA94" s="112"/>
      <c r="BRB94" s="112"/>
      <c r="BRC94" s="112"/>
      <c r="BRD94" s="112"/>
      <c r="BRE94" s="112"/>
      <c r="BRF94" s="112"/>
      <c r="BRG94" s="112"/>
      <c r="BRH94" s="112"/>
      <c r="BRI94" s="112"/>
      <c r="BRJ94" s="112"/>
      <c r="BRK94" s="112"/>
      <c r="BRL94" s="112"/>
      <c r="BRM94" s="112"/>
      <c r="BRN94" s="112"/>
      <c r="BRO94" s="112"/>
      <c r="BRP94" s="112"/>
      <c r="BRQ94" s="112"/>
      <c r="BRR94" s="112"/>
      <c r="BRS94" s="112"/>
      <c r="BRT94" s="112"/>
      <c r="BRU94" s="112"/>
      <c r="BRV94" s="112"/>
      <c r="BRW94" s="112"/>
      <c r="BRX94" s="112"/>
      <c r="BRY94" s="112"/>
      <c r="BRZ94" s="112"/>
      <c r="BSA94" s="112"/>
      <c r="BSB94" s="112"/>
      <c r="BSC94" s="112"/>
      <c r="BSD94" s="112"/>
      <c r="BSE94" s="112"/>
      <c r="BSF94" s="112"/>
      <c r="BSG94" s="112"/>
      <c r="BSH94" s="112"/>
      <c r="BSI94" s="112"/>
      <c r="BSJ94" s="112"/>
      <c r="BSK94" s="112"/>
      <c r="BSL94" s="112"/>
      <c r="BSM94" s="112"/>
      <c r="BSN94" s="112"/>
      <c r="BSO94" s="112"/>
      <c r="BSP94" s="112"/>
      <c r="BSQ94" s="112"/>
      <c r="BSR94" s="112"/>
      <c r="BSS94" s="112"/>
      <c r="BST94" s="112"/>
      <c r="BSU94" s="112"/>
      <c r="BSV94" s="112"/>
      <c r="BSW94" s="112"/>
      <c r="BSX94" s="112"/>
      <c r="BSY94" s="112"/>
      <c r="BSZ94" s="112"/>
      <c r="BTA94" s="112"/>
      <c r="BTB94" s="112"/>
      <c r="BTC94" s="112"/>
      <c r="BTD94" s="112"/>
      <c r="BTE94" s="112"/>
      <c r="BTF94" s="112"/>
      <c r="BTG94" s="112"/>
      <c r="BTH94" s="112"/>
      <c r="BTI94" s="112"/>
      <c r="BTJ94" s="112"/>
      <c r="BTK94" s="112"/>
      <c r="BTL94" s="112"/>
      <c r="BTM94" s="112"/>
      <c r="BTN94" s="112"/>
      <c r="BTO94" s="112"/>
      <c r="BTP94" s="112"/>
      <c r="BTQ94" s="112"/>
      <c r="BTR94" s="112"/>
      <c r="BTS94" s="112"/>
      <c r="BTT94" s="112"/>
      <c r="BTU94" s="112"/>
      <c r="BTV94" s="112"/>
      <c r="BTW94" s="112"/>
      <c r="BTX94" s="112"/>
      <c r="BTY94" s="112"/>
      <c r="BTZ94" s="112"/>
      <c r="BUA94" s="112"/>
      <c r="BUB94" s="112"/>
      <c r="BUC94" s="112"/>
      <c r="BUD94" s="112"/>
      <c r="BUE94" s="112"/>
      <c r="BUF94" s="112"/>
      <c r="BUG94" s="112"/>
      <c r="BUH94" s="112"/>
      <c r="BUI94" s="112"/>
      <c r="BUJ94" s="112"/>
      <c r="BUK94" s="112"/>
      <c r="BUL94" s="112"/>
      <c r="BUM94" s="112"/>
      <c r="BUN94" s="112"/>
      <c r="BUO94" s="112"/>
      <c r="BUP94" s="112"/>
      <c r="BUQ94" s="112"/>
      <c r="BUR94" s="112"/>
      <c r="BUS94" s="112"/>
      <c r="BUT94" s="112"/>
      <c r="BUU94" s="112"/>
      <c r="BUV94" s="112"/>
      <c r="BUW94" s="112"/>
      <c r="BUX94" s="112"/>
      <c r="BUY94" s="112"/>
      <c r="BUZ94" s="112"/>
      <c r="BVA94" s="112"/>
      <c r="BVB94" s="112"/>
      <c r="BVC94" s="112"/>
      <c r="BVD94" s="112"/>
      <c r="BVE94" s="112"/>
      <c r="BVF94" s="112"/>
      <c r="BVG94" s="112"/>
      <c r="BVH94" s="112"/>
      <c r="BVI94" s="112"/>
      <c r="BVJ94" s="112"/>
      <c r="BVK94" s="112"/>
      <c r="BVL94" s="112"/>
      <c r="BVM94" s="112"/>
      <c r="BVN94" s="112"/>
      <c r="BVO94" s="112"/>
      <c r="BVP94" s="112"/>
      <c r="BVQ94" s="112"/>
      <c r="BVR94" s="112"/>
      <c r="BVS94" s="112"/>
      <c r="BVT94" s="112"/>
      <c r="BVU94" s="112"/>
      <c r="BVV94" s="112"/>
      <c r="BVW94" s="112"/>
      <c r="BVX94" s="112"/>
      <c r="BVY94" s="112"/>
      <c r="BVZ94" s="112"/>
      <c r="BWA94" s="112"/>
      <c r="BWB94" s="112"/>
      <c r="BWC94" s="112"/>
      <c r="BWD94" s="112"/>
      <c r="BWE94" s="112"/>
      <c r="BWF94" s="112"/>
      <c r="BWG94" s="112"/>
      <c r="BWH94" s="112"/>
      <c r="BWI94" s="112"/>
      <c r="BWJ94" s="112"/>
      <c r="BWK94" s="112"/>
      <c r="BWL94" s="112"/>
      <c r="BWM94" s="112"/>
      <c r="BWN94" s="112"/>
      <c r="BWO94" s="112"/>
      <c r="BWP94" s="112"/>
      <c r="BWQ94" s="112"/>
      <c r="BWR94" s="112"/>
      <c r="BWS94" s="112"/>
      <c r="BWT94" s="112"/>
      <c r="BWU94" s="112"/>
      <c r="BWV94" s="112"/>
      <c r="BWW94" s="112"/>
      <c r="BWX94" s="112"/>
      <c r="BWY94" s="112"/>
      <c r="BWZ94" s="112"/>
      <c r="BXA94" s="112"/>
      <c r="BXB94" s="112"/>
      <c r="BXC94" s="112"/>
      <c r="BXD94" s="112"/>
      <c r="BXE94" s="112"/>
      <c r="BXF94" s="112"/>
      <c r="BXG94" s="112"/>
      <c r="BXH94" s="112"/>
      <c r="BXI94" s="112"/>
      <c r="BXJ94" s="112"/>
      <c r="BXK94" s="112"/>
      <c r="BXL94" s="112"/>
      <c r="BXM94" s="112"/>
      <c r="BXN94" s="112"/>
      <c r="BXO94" s="112"/>
      <c r="BXP94" s="112"/>
      <c r="BXQ94" s="112"/>
      <c r="BXR94" s="112"/>
      <c r="BXS94" s="112"/>
      <c r="BXT94" s="112"/>
      <c r="BXU94" s="112"/>
      <c r="BXV94" s="112"/>
      <c r="BXW94" s="112"/>
      <c r="BXX94" s="112"/>
      <c r="BXY94" s="112"/>
      <c r="BXZ94" s="112"/>
      <c r="BYA94" s="112"/>
      <c r="BYB94" s="112"/>
      <c r="BYC94" s="112"/>
      <c r="BYD94" s="112"/>
      <c r="BYE94" s="112"/>
      <c r="BYF94" s="112"/>
      <c r="BYG94" s="112"/>
      <c r="BYH94" s="112"/>
      <c r="BYI94" s="112"/>
      <c r="BYJ94" s="112"/>
      <c r="BYK94" s="112"/>
      <c r="BYL94" s="112"/>
      <c r="BYM94" s="112"/>
      <c r="BYN94" s="112"/>
      <c r="BYO94" s="112"/>
      <c r="BYP94" s="112"/>
      <c r="BYQ94" s="112"/>
      <c r="BYR94" s="112"/>
      <c r="BYS94" s="112"/>
      <c r="BYT94" s="112"/>
      <c r="BYU94" s="112"/>
      <c r="BYV94" s="112"/>
      <c r="BYW94" s="112"/>
      <c r="BYX94" s="112"/>
      <c r="BYY94" s="112"/>
      <c r="BYZ94" s="112"/>
      <c r="BZA94" s="112"/>
      <c r="BZB94" s="112"/>
      <c r="BZC94" s="112"/>
      <c r="BZD94" s="112"/>
      <c r="BZE94" s="112"/>
      <c r="BZF94" s="112"/>
      <c r="BZG94" s="112"/>
      <c r="BZH94" s="112"/>
      <c r="BZI94" s="112"/>
      <c r="BZJ94" s="112"/>
      <c r="BZK94" s="112"/>
      <c r="BZL94" s="112"/>
      <c r="BZM94" s="112"/>
      <c r="BZN94" s="112"/>
      <c r="BZO94" s="112"/>
      <c r="BZP94" s="112"/>
      <c r="BZQ94" s="112"/>
      <c r="BZR94" s="112"/>
      <c r="BZS94" s="112"/>
      <c r="BZT94" s="112"/>
      <c r="BZU94" s="112"/>
      <c r="BZV94" s="112"/>
      <c r="BZW94" s="112"/>
      <c r="BZX94" s="112"/>
      <c r="BZY94" s="112"/>
      <c r="BZZ94" s="112"/>
      <c r="CAA94" s="112"/>
      <c r="CAB94" s="112"/>
      <c r="CAC94" s="112"/>
      <c r="CAD94" s="112"/>
      <c r="CAE94" s="112"/>
      <c r="CAF94" s="112"/>
      <c r="CAG94" s="112"/>
      <c r="CAH94" s="112"/>
      <c r="CAI94" s="112"/>
      <c r="CAJ94" s="112"/>
      <c r="CAK94" s="112"/>
      <c r="CAL94" s="112"/>
      <c r="CAM94" s="112"/>
      <c r="CAN94" s="112"/>
      <c r="CAO94" s="112"/>
      <c r="CAP94" s="112"/>
      <c r="CAQ94" s="112"/>
      <c r="CAR94" s="112"/>
      <c r="CAS94" s="112"/>
      <c r="CAT94" s="112"/>
      <c r="CAU94" s="112"/>
      <c r="CAV94" s="112"/>
      <c r="CAW94" s="112"/>
      <c r="CAX94" s="112"/>
      <c r="CAY94" s="112"/>
      <c r="CAZ94" s="112"/>
      <c r="CBA94" s="112"/>
      <c r="CBB94" s="112"/>
      <c r="CBC94" s="112"/>
      <c r="CBD94" s="112"/>
      <c r="CBE94" s="112"/>
      <c r="CBF94" s="112"/>
      <c r="CBG94" s="112"/>
      <c r="CBH94" s="112"/>
      <c r="CBI94" s="112"/>
      <c r="CBJ94" s="112"/>
      <c r="CBK94" s="112"/>
      <c r="CBL94" s="112"/>
      <c r="CBM94" s="112"/>
      <c r="CBN94" s="112"/>
      <c r="CBO94" s="112"/>
      <c r="CBP94" s="112"/>
      <c r="CBQ94" s="112"/>
      <c r="CBR94" s="112"/>
      <c r="CBS94" s="112"/>
      <c r="CBT94" s="112"/>
      <c r="CBU94" s="112"/>
      <c r="CBV94" s="112"/>
      <c r="CBW94" s="112"/>
      <c r="CBX94" s="112"/>
      <c r="CBY94" s="112"/>
      <c r="CBZ94" s="112"/>
      <c r="CCA94" s="112"/>
      <c r="CCB94" s="112"/>
      <c r="CCC94" s="112"/>
      <c r="CCD94" s="112"/>
      <c r="CCE94" s="112"/>
      <c r="CCF94" s="112"/>
      <c r="CCG94" s="112"/>
      <c r="CCH94" s="112"/>
      <c r="CCI94" s="112"/>
      <c r="CCJ94" s="112"/>
      <c r="CCK94" s="112"/>
      <c r="CCL94" s="112"/>
      <c r="CCM94" s="112"/>
      <c r="CCN94" s="112"/>
      <c r="CCO94" s="112"/>
      <c r="CCP94" s="112"/>
      <c r="CCQ94" s="112"/>
      <c r="CCR94" s="112"/>
      <c r="CCS94" s="112"/>
      <c r="CCT94" s="112"/>
      <c r="CCU94" s="112"/>
      <c r="CCV94" s="112"/>
      <c r="CCW94" s="112"/>
      <c r="CCX94" s="112"/>
      <c r="CCY94" s="112"/>
      <c r="CCZ94" s="112"/>
      <c r="CDA94" s="112"/>
      <c r="CDB94" s="112"/>
      <c r="CDC94" s="112"/>
      <c r="CDD94" s="112"/>
      <c r="CDE94" s="112"/>
      <c r="CDF94" s="112"/>
      <c r="CDG94" s="112"/>
      <c r="CDH94" s="112"/>
      <c r="CDI94" s="112"/>
      <c r="CDJ94" s="112"/>
      <c r="CDK94" s="112"/>
      <c r="CDL94" s="112"/>
      <c r="CDM94" s="112"/>
      <c r="CDN94" s="112"/>
      <c r="CDO94" s="112"/>
      <c r="CDP94" s="112"/>
      <c r="CDQ94" s="112"/>
      <c r="CDR94" s="112"/>
      <c r="CDS94" s="112"/>
      <c r="CDT94" s="112"/>
      <c r="CDU94" s="112"/>
      <c r="CDV94" s="112"/>
      <c r="CDW94" s="112"/>
      <c r="CDX94" s="112"/>
      <c r="CDY94" s="112"/>
      <c r="CDZ94" s="112"/>
      <c r="CEA94" s="112"/>
      <c r="CEB94" s="112"/>
      <c r="CEC94" s="112"/>
      <c r="CED94" s="112"/>
      <c r="CEE94" s="112"/>
      <c r="CEF94" s="112"/>
      <c r="CEG94" s="112"/>
      <c r="CEH94" s="112"/>
      <c r="CEI94" s="112"/>
      <c r="CEJ94" s="112"/>
      <c r="CEK94" s="112"/>
      <c r="CEL94" s="112"/>
      <c r="CEM94" s="112"/>
      <c r="CEN94" s="112"/>
      <c r="CEO94" s="112"/>
      <c r="CEP94" s="112"/>
      <c r="CEQ94" s="112"/>
      <c r="CER94" s="112"/>
      <c r="CES94" s="112"/>
      <c r="CET94" s="112"/>
      <c r="CEU94" s="112"/>
      <c r="CEV94" s="112"/>
      <c r="CEW94" s="112"/>
      <c r="CEX94" s="112"/>
      <c r="CEY94" s="112"/>
      <c r="CEZ94" s="112"/>
      <c r="CFA94" s="112"/>
      <c r="CFB94" s="112"/>
      <c r="CFC94" s="112"/>
      <c r="CFD94" s="112"/>
      <c r="CFE94" s="112"/>
      <c r="CFF94" s="112"/>
      <c r="CFG94" s="112"/>
      <c r="CFH94" s="112"/>
      <c r="CFI94" s="112"/>
      <c r="CFJ94" s="112"/>
      <c r="CFK94" s="112"/>
      <c r="CFL94" s="112"/>
      <c r="CFM94" s="112"/>
      <c r="CFN94" s="112"/>
      <c r="CFO94" s="112"/>
      <c r="CFP94" s="112"/>
      <c r="CFQ94" s="112"/>
      <c r="CFR94" s="112"/>
      <c r="CFS94" s="112"/>
      <c r="CFT94" s="112"/>
      <c r="CFU94" s="112"/>
      <c r="CFV94" s="112"/>
      <c r="CFW94" s="112"/>
      <c r="CFX94" s="112"/>
      <c r="CFY94" s="112"/>
      <c r="CFZ94" s="112"/>
      <c r="CGA94" s="112"/>
      <c r="CGB94" s="112"/>
      <c r="CGC94" s="112"/>
      <c r="CGD94" s="112"/>
      <c r="CGE94" s="112"/>
      <c r="CGF94" s="112"/>
      <c r="CGG94" s="112"/>
      <c r="CGH94" s="112"/>
      <c r="CGI94" s="112"/>
      <c r="CGJ94" s="112"/>
      <c r="CGK94" s="112"/>
      <c r="CGL94" s="112"/>
      <c r="CGM94" s="112"/>
      <c r="CGN94" s="112"/>
      <c r="CGO94" s="112"/>
      <c r="CGP94" s="112"/>
      <c r="CGQ94" s="112"/>
      <c r="CGR94" s="112"/>
      <c r="CGS94" s="112"/>
      <c r="CGT94" s="112"/>
      <c r="CGU94" s="112"/>
      <c r="CGV94" s="112"/>
      <c r="CGW94" s="112"/>
      <c r="CGX94" s="112"/>
      <c r="CGY94" s="112"/>
      <c r="CGZ94" s="112"/>
      <c r="CHA94" s="112"/>
      <c r="CHB94" s="112"/>
      <c r="CHC94" s="112"/>
      <c r="CHD94" s="112"/>
      <c r="CHE94" s="112"/>
      <c r="CHF94" s="112"/>
      <c r="CHG94" s="112"/>
      <c r="CHH94" s="112"/>
      <c r="CHI94" s="112"/>
      <c r="CHJ94" s="112"/>
      <c r="CHK94" s="112"/>
      <c r="CHL94" s="112"/>
      <c r="CHM94" s="112"/>
      <c r="CHN94" s="112"/>
      <c r="CHO94" s="112"/>
      <c r="CHP94" s="112"/>
      <c r="CHQ94" s="112"/>
      <c r="CHR94" s="112"/>
      <c r="CHS94" s="112"/>
      <c r="CHT94" s="112"/>
      <c r="CHU94" s="112"/>
      <c r="CHV94" s="112"/>
      <c r="CHW94" s="112"/>
      <c r="CHX94" s="112"/>
      <c r="CHY94" s="112"/>
      <c r="CHZ94" s="112"/>
      <c r="CIA94" s="112"/>
      <c r="CIB94" s="112"/>
      <c r="CIC94" s="112"/>
      <c r="CID94" s="112"/>
      <c r="CIE94" s="112"/>
      <c r="CIF94" s="112"/>
      <c r="CIG94" s="112"/>
      <c r="CIH94" s="112"/>
      <c r="CII94" s="112"/>
      <c r="CIJ94" s="112"/>
      <c r="CIK94" s="112"/>
      <c r="CIL94" s="112"/>
      <c r="CIM94" s="112"/>
      <c r="CIN94" s="112"/>
      <c r="CIO94" s="112"/>
      <c r="CIP94" s="112"/>
      <c r="CIQ94" s="112"/>
      <c r="CIR94" s="112"/>
      <c r="CIS94" s="112"/>
      <c r="CIT94" s="112"/>
      <c r="CIU94" s="112"/>
      <c r="CIV94" s="112"/>
      <c r="CIW94" s="112"/>
      <c r="CIX94" s="112"/>
      <c r="CIY94" s="112"/>
      <c r="CIZ94" s="112"/>
      <c r="CJA94" s="112"/>
      <c r="CJB94" s="112"/>
      <c r="CJC94" s="112"/>
      <c r="CJD94" s="112"/>
      <c r="CJE94" s="112"/>
      <c r="CJF94" s="112"/>
      <c r="CJG94" s="112"/>
      <c r="CJH94" s="112"/>
      <c r="CJI94" s="112"/>
      <c r="CJJ94" s="112"/>
      <c r="CJK94" s="112"/>
      <c r="CJL94" s="112"/>
      <c r="CJM94" s="112"/>
      <c r="CJN94" s="112"/>
      <c r="CJO94" s="112"/>
      <c r="CJP94" s="112"/>
      <c r="CJQ94" s="112"/>
      <c r="CJR94" s="112"/>
      <c r="CJS94" s="112"/>
      <c r="CJT94" s="112"/>
      <c r="CJU94" s="112"/>
      <c r="CJV94" s="112"/>
      <c r="CJW94" s="112"/>
      <c r="CJX94" s="112"/>
      <c r="CJY94" s="112"/>
      <c r="CJZ94" s="112"/>
      <c r="CKA94" s="112"/>
      <c r="CKB94" s="112"/>
      <c r="CKC94" s="112"/>
      <c r="CKD94" s="112"/>
      <c r="CKE94" s="112"/>
      <c r="CKF94" s="112"/>
      <c r="CKG94" s="112"/>
      <c r="CKH94" s="112"/>
      <c r="CKI94" s="112"/>
      <c r="CKJ94" s="112"/>
      <c r="CKK94" s="112"/>
      <c r="CKL94" s="112"/>
      <c r="CKM94" s="112"/>
      <c r="CKN94" s="112"/>
      <c r="CKO94" s="112"/>
      <c r="CKP94" s="112"/>
      <c r="CKQ94" s="112"/>
      <c r="CKR94" s="112"/>
      <c r="CKS94" s="112"/>
      <c r="CKT94" s="112"/>
      <c r="CKU94" s="112"/>
      <c r="CKV94" s="112"/>
      <c r="CKW94" s="112"/>
      <c r="CKX94" s="112"/>
      <c r="CKY94" s="112"/>
      <c r="CKZ94" s="112"/>
      <c r="CLA94" s="112"/>
      <c r="CLB94" s="112"/>
      <c r="CLC94" s="112"/>
      <c r="CLD94" s="112"/>
      <c r="CLE94" s="112"/>
      <c r="CLF94" s="112"/>
      <c r="CLG94" s="112"/>
      <c r="CLH94" s="112"/>
      <c r="CLI94" s="112"/>
      <c r="CLJ94" s="112"/>
      <c r="CLK94" s="112"/>
      <c r="CLL94" s="112"/>
      <c r="CLM94" s="112"/>
      <c r="CLN94" s="112"/>
      <c r="CLO94" s="112"/>
      <c r="CLP94" s="112"/>
      <c r="CLQ94" s="112"/>
      <c r="CLR94" s="112"/>
      <c r="CLS94" s="112"/>
      <c r="CLT94" s="112"/>
      <c r="CLU94" s="112"/>
      <c r="CLV94" s="112"/>
      <c r="CLW94" s="112"/>
      <c r="CLX94" s="112"/>
      <c r="CLY94" s="112"/>
      <c r="CLZ94" s="112"/>
      <c r="CMA94" s="112"/>
      <c r="CMB94" s="112"/>
      <c r="CMC94" s="112"/>
      <c r="CMD94" s="112"/>
      <c r="CME94" s="112"/>
      <c r="CMF94" s="112"/>
      <c r="CMG94" s="112"/>
      <c r="CMH94" s="112"/>
      <c r="CMI94" s="112"/>
      <c r="CMJ94" s="112"/>
      <c r="CMK94" s="112"/>
      <c r="CML94" s="112"/>
      <c r="CMM94" s="112"/>
      <c r="CMN94" s="112"/>
      <c r="CMO94" s="112"/>
      <c r="CMP94" s="112"/>
      <c r="CMQ94" s="112"/>
      <c r="CMR94" s="112"/>
      <c r="CMS94" s="112"/>
      <c r="CMT94" s="112"/>
      <c r="CMU94" s="112"/>
      <c r="CMV94" s="112"/>
      <c r="CMW94" s="112"/>
      <c r="CMX94" s="112"/>
      <c r="CMY94" s="112"/>
      <c r="CMZ94" s="112"/>
      <c r="CNA94" s="112"/>
      <c r="CNB94" s="112"/>
      <c r="CNC94" s="112"/>
      <c r="CND94" s="112"/>
      <c r="CNE94" s="112"/>
      <c r="CNF94" s="112"/>
      <c r="CNG94" s="112"/>
      <c r="CNH94" s="112"/>
      <c r="CNI94" s="112"/>
      <c r="CNJ94" s="112"/>
      <c r="CNK94" s="112"/>
      <c r="CNL94" s="112"/>
      <c r="CNM94" s="112"/>
      <c r="CNN94" s="112"/>
      <c r="CNO94" s="112"/>
      <c r="CNP94" s="112"/>
      <c r="CNQ94" s="112"/>
      <c r="CNR94" s="112"/>
      <c r="CNS94" s="112"/>
      <c r="CNT94" s="112"/>
      <c r="CNU94" s="112"/>
      <c r="CNV94" s="112"/>
      <c r="CNW94" s="112"/>
      <c r="CNX94" s="112"/>
      <c r="CNY94" s="112"/>
      <c r="CNZ94" s="112"/>
      <c r="COA94" s="112"/>
      <c r="COB94" s="112"/>
      <c r="COC94" s="112"/>
      <c r="COD94" s="112"/>
      <c r="COE94" s="112"/>
      <c r="COF94" s="112"/>
      <c r="COG94" s="112"/>
      <c r="COH94" s="112"/>
      <c r="COI94" s="112"/>
      <c r="COJ94" s="112"/>
      <c r="COK94" s="112"/>
      <c r="COL94" s="112"/>
      <c r="COM94" s="112"/>
      <c r="CON94" s="112"/>
      <c r="COO94" s="112"/>
      <c r="COP94" s="112"/>
      <c r="COQ94" s="112"/>
      <c r="COR94" s="112"/>
      <c r="COS94" s="112"/>
      <c r="COT94" s="112"/>
      <c r="COU94" s="112"/>
      <c r="COV94" s="112"/>
      <c r="COW94" s="112"/>
      <c r="COX94" s="112"/>
      <c r="COY94" s="112"/>
      <c r="COZ94" s="112"/>
      <c r="CPA94" s="112"/>
      <c r="CPB94" s="112"/>
      <c r="CPC94" s="112"/>
      <c r="CPD94" s="112"/>
      <c r="CPE94" s="112"/>
      <c r="CPF94" s="112"/>
      <c r="CPG94" s="112"/>
      <c r="CPH94" s="112"/>
      <c r="CPI94" s="112"/>
      <c r="CPJ94" s="112"/>
      <c r="CPK94" s="112"/>
      <c r="CPL94" s="112"/>
      <c r="CPM94" s="112"/>
      <c r="CPN94" s="112"/>
      <c r="CPO94" s="112"/>
      <c r="CPP94" s="112"/>
      <c r="CPQ94" s="112"/>
      <c r="CPR94" s="112"/>
      <c r="CPS94" s="112"/>
      <c r="CPT94" s="112"/>
      <c r="CPU94" s="112"/>
      <c r="CPV94" s="112"/>
      <c r="CPW94" s="112"/>
      <c r="CPX94" s="112"/>
      <c r="CPY94" s="112"/>
      <c r="CPZ94" s="112"/>
      <c r="CQA94" s="112"/>
      <c r="CQB94" s="112"/>
      <c r="CQC94" s="112"/>
      <c r="CQD94" s="112"/>
      <c r="CQE94" s="112"/>
      <c r="CQF94" s="112"/>
      <c r="CQG94" s="112"/>
      <c r="CQH94" s="112"/>
      <c r="CQI94" s="112"/>
      <c r="CQJ94" s="112"/>
      <c r="CQK94" s="112"/>
      <c r="CQL94" s="112"/>
      <c r="CQM94" s="112"/>
      <c r="CQN94" s="112"/>
      <c r="CQO94" s="112"/>
      <c r="CQP94" s="112"/>
      <c r="CQQ94" s="112"/>
      <c r="CQR94" s="112"/>
      <c r="CQS94" s="112"/>
      <c r="CQT94" s="112"/>
      <c r="CQU94" s="112"/>
      <c r="CQV94" s="112"/>
      <c r="CQW94" s="112"/>
      <c r="CQX94" s="112"/>
      <c r="CQY94" s="112"/>
      <c r="CQZ94" s="112"/>
      <c r="CRA94" s="112"/>
      <c r="CRB94" s="112"/>
      <c r="CRC94" s="112"/>
      <c r="CRD94" s="112"/>
      <c r="CRE94" s="112"/>
      <c r="CRF94" s="112"/>
      <c r="CRG94" s="112"/>
      <c r="CRH94" s="112"/>
      <c r="CRI94" s="112"/>
      <c r="CRJ94" s="112"/>
      <c r="CRK94" s="112"/>
      <c r="CRL94" s="112"/>
      <c r="CRM94" s="112"/>
      <c r="CRN94" s="112"/>
      <c r="CRO94" s="112"/>
      <c r="CRP94" s="112"/>
      <c r="CRQ94" s="112"/>
      <c r="CRR94" s="112"/>
      <c r="CRS94" s="112"/>
      <c r="CRT94" s="112"/>
      <c r="CRU94" s="112"/>
      <c r="CRV94" s="112"/>
      <c r="CRW94" s="112"/>
      <c r="CRX94" s="112"/>
      <c r="CRY94" s="112"/>
      <c r="CRZ94" s="112"/>
      <c r="CSA94" s="112"/>
      <c r="CSB94" s="112"/>
      <c r="CSC94" s="112"/>
      <c r="CSD94" s="112"/>
      <c r="CSE94" s="112"/>
      <c r="CSF94" s="112"/>
      <c r="CSG94" s="112"/>
      <c r="CSH94" s="112"/>
      <c r="CSI94" s="112"/>
      <c r="CSJ94" s="112"/>
      <c r="CSK94" s="112"/>
      <c r="CSL94" s="112"/>
      <c r="CSM94" s="112"/>
      <c r="CSN94" s="112"/>
      <c r="CSO94" s="112"/>
      <c r="CSP94" s="112"/>
      <c r="CSQ94" s="112"/>
      <c r="CSR94" s="112"/>
      <c r="CSS94" s="112"/>
      <c r="CST94" s="112"/>
      <c r="CSU94" s="112"/>
      <c r="CSV94" s="112"/>
      <c r="CSW94" s="112"/>
      <c r="CSX94" s="112"/>
      <c r="CSY94" s="112"/>
      <c r="CSZ94" s="112"/>
      <c r="CTA94" s="112"/>
      <c r="CTB94" s="112"/>
      <c r="CTC94" s="112"/>
      <c r="CTD94" s="112"/>
      <c r="CTE94" s="112"/>
      <c r="CTF94" s="112"/>
      <c r="CTG94" s="112"/>
      <c r="CTH94" s="112"/>
      <c r="CTI94" s="112"/>
      <c r="CTJ94" s="112"/>
      <c r="CTK94" s="112"/>
      <c r="CTL94" s="112"/>
      <c r="CTM94" s="112"/>
      <c r="CTN94" s="112"/>
      <c r="CTO94" s="112"/>
      <c r="CTP94" s="112"/>
      <c r="CTQ94" s="112"/>
      <c r="CTR94" s="112"/>
      <c r="CTS94" s="112"/>
      <c r="CTT94" s="112"/>
      <c r="CTU94" s="112"/>
      <c r="CTV94" s="112"/>
      <c r="CTW94" s="112"/>
      <c r="CTX94" s="112"/>
      <c r="CTY94" s="112"/>
      <c r="CTZ94" s="112"/>
      <c r="CUA94" s="112"/>
      <c r="CUB94" s="112"/>
      <c r="CUC94" s="112"/>
      <c r="CUD94" s="112"/>
      <c r="CUE94" s="112"/>
      <c r="CUF94" s="112"/>
      <c r="CUG94" s="112"/>
      <c r="CUH94" s="112"/>
      <c r="CUI94" s="112"/>
      <c r="CUJ94" s="112"/>
      <c r="CUK94" s="112"/>
      <c r="CUL94" s="112"/>
      <c r="CUM94" s="112"/>
      <c r="CUN94" s="112"/>
      <c r="CUO94" s="112"/>
      <c r="CUP94" s="112"/>
      <c r="CUQ94" s="112"/>
      <c r="CUR94" s="112"/>
      <c r="CUS94" s="112"/>
      <c r="CUT94" s="112"/>
      <c r="CUU94" s="112"/>
      <c r="CUV94" s="112"/>
      <c r="CUW94" s="112"/>
      <c r="CUX94" s="112"/>
      <c r="CUY94" s="112"/>
      <c r="CUZ94" s="112"/>
      <c r="CVA94" s="112"/>
      <c r="CVB94" s="112"/>
      <c r="CVC94" s="112"/>
      <c r="CVD94" s="112"/>
      <c r="CVE94" s="112"/>
      <c r="CVF94" s="112"/>
      <c r="CVG94" s="112"/>
      <c r="CVH94" s="112"/>
      <c r="CVI94" s="112"/>
      <c r="CVJ94" s="112"/>
      <c r="CVK94" s="112"/>
      <c r="CVL94" s="112"/>
      <c r="CVM94" s="112"/>
      <c r="CVN94" s="112"/>
      <c r="CVO94" s="112"/>
      <c r="CVP94" s="112"/>
      <c r="CVQ94" s="112"/>
      <c r="CVR94" s="112"/>
      <c r="CVS94" s="112"/>
      <c r="CVT94" s="112"/>
      <c r="CVU94" s="112"/>
      <c r="CVV94" s="112"/>
      <c r="CVW94" s="112"/>
      <c r="CVX94" s="112"/>
      <c r="CVY94" s="112"/>
      <c r="CVZ94" s="112"/>
      <c r="CWA94" s="112"/>
      <c r="CWB94" s="112"/>
      <c r="CWC94" s="112"/>
      <c r="CWD94" s="112"/>
      <c r="CWE94" s="112"/>
      <c r="CWF94" s="112"/>
      <c r="CWG94" s="112"/>
      <c r="CWH94" s="112"/>
      <c r="CWI94" s="112"/>
      <c r="CWJ94" s="112"/>
      <c r="CWK94" s="112"/>
      <c r="CWL94" s="112"/>
      <c r="CWM94" s="112"/>
      <c r="CWN94" s="112"/>
      <c r="CWO94" s="112"/>
      <c r="CWP94" s="112"/>
      <c r="CWQ94" s="112"/>
      <c r="CWR94" s="112"/>
      <c r="CWS94" s="112"/>
      <c r="CWT94" s="112"/>
      <c r="CWU94" s="112"/>
      <c r="CWV94" s="112"/>
      <c r="CWW94" s="112"/>
      <c r="CWX94" s="112"/>
      <c r="CWY94" s="112"/>
      <c r="CWZ94" s="112"/>
      <c r="CXA94" s="112"/>
      <c r="CXB94" s="112"/>
      <c r="CXC94" s="112"/>
      <c r="CXD94" s="112"/>
      <c r="CXE94" s="112"/>
      <c r="CXF94" s="112"/>
      <c r="CXG94" s="112"/>
      <c r="CXH94" s="112"/>
      <c r="CXI94" s="112"/>
      <c r="CXJ94" s="112"/>
      <c r="CXK94" s="112"/>
      <c r="CXL94" s="112"/>
      <c r="CXM94" s="112"/>
      <c r="CXN94" s="112"/>
      <c r="CXO94" s="112"/>
      <c r="CXP94" s="112"/>
      <c r="CXQ94" s="112"/>
      <c r="CXR94" s="112"/>
      <c r="CXS94" s="112"/>
      <c r="CXT94" s="112"/>
      <c r="CXU94" s="112"/>
      <c r="CXV94" s="112"/>
      <c r="CXW94" s="112"/>
      <c r="CXX94" s="112"/>
      <c r="CXY94" s="112"/>
      <c r="CXZ94" s="112"/>
      <c r="CYA94" s="112"/>
      <c r="CYB94" s="112"/>
      <c r="CYC94" s="112"/>
      <c r="CYD94" s="112"/>
      <c r="CYE94" s="112"/>
      <c r="CYF94" s="112"/>
      <c r="CYG94" s="112"/>
      <c r="CYH94" s="112"/>
      <c r="CYI94" s="112"/>
      <c r="CYJ94" s="112"/>
      <c r="CYK94" s="112"/>
      <c r="CYL94" s="112"/>
      <c r="CYM94" s="112"/>
      <c r="CYN94" s="112"/>
      <c r="CYO94" s="112"/>
      <c r="CYP94" s="112"/>
      <c r="CYQ94" s="112"/>
      <c r="CYR94" s="112"/>
      <c r="CYS94" s="112"/>
      <c r="CYT94" s="112"/>
      <c r="CYU94" s="112"/>
      <c r="CYV94" s="112"/>
      <c r="CYW94" s="112"/>
      <c r="CYX94" s="112"/>
      <c r="CYY94" s="112"/>
      <c r="CYZ94" s="112"/>
      <c r="CZA94" s="112"/>
      <c r="CZB94" s="112"/>
      <c r="CZC94" s="112"/>
      <c r="CZD94" s="112"/>
      <c r="CZE94" s="112"/>
      <c r="CZF94" s="112"/>
      <c r="CZG94" s="112"/>
      <c r="CZH94" s="112"/>
      <c r="CZI94" s="112"/>
      <c r="CZJ94" s="112"/>
      <c r="CZK94" s="112"/>
      <c r="CZL94" s="112"/>
      <c r="CZM94" s="112"/>
      <c r="CZN94" s="112"/>
      <c r="CZO94" s="112"/>
      <c r="CZP94" s="112"/>
      <c r="CZQ94" s="112"/>
      <c r="CZR94" s="112"/>
      <c r="CZS94" s="112"/>
      <c r="CZT94" s="112"/>
      <c r="CZU94" s="112"/>
      <c r="CZV94" s="112"/>
      <c r="CZW94" s="112"/>
      <c r="CZX94" s="112"/>
      <c r="CZY94" s="112"/>
      <c r="CZZ94" s="112"/>
      <c r="DAA94" s="112"/>
      <c r="DAB94" s="112"/>
      <c r="DAC94" s="112"/>
      <c r="DAD94" s="112"/>
      <c r="DAE94" s="112"/>
      <c r="DAF94" s="112"/>
      <c r="DAG94" s="112"/>
      <c r="DAH94" s="112"/>
      <c r="DAI94" s="112"/>
      <c r="DAJ94" s="112"/>
      <c r="DAK94" s="112"/>
      <c r="DAL94" s="112"/>
      <c r="DAM94" s="112"/>
      <c r="DAN94" s="112"/>
      <c r="DAO94" s="112"/>
      <c r="DAP94" s="112"/>
      <c r="DAQ94" s="112"/>
      <c r="DAR94" s="112"/>
      <c r="DAS94" s="112"/>
      <c r="DAT94" s="112"/>
      <c r="DAU94" s="112"/>
      <c r="DAV94" s="112"/>
      <c r="DAW94" s="112"/>
      <c r="DAX94" s="112"/>
      <c r="DAY94" s="112"/>
      <c r="DAZ94" s="112"/>
      <c r="DBA94" s="112"/>
      <c r="DBB94" s="112"/>
      <c r="DBC94" s="112"/>
      <c r="DBD94" s="112"/>
      <c r="DBE94" s="112"/>
      <c r="DBF94" s="112"/>
      <c r="DBG94" s="112"/>
      <c r="DBH94" s="112"/>
      <c r="DBI94" s="112"/>
      <c r="DBJ94" s="112"/>
      <c r="DBK94" s="112"/>
      <c r="DBL94" s="112"/>
      <c r="DBM94" s="112"/>
      <c r="DBN94" s="112"/>
      <c r="DBO94" s="112"/>
      <c r="DBP94" s="112"/>
      <c r="DBQ94" s="112"/>
      <c r="DBR94" s="112"/>
      <c r="DBS94" s="112"/>
      <c r="DBT94" s="112"/>
      <c r="DBU94" s="112"/>
      <c r="DBV94" s="112"/>
      <c r="DBW94" s="112"/>
      <c r="DBX94" s="112"/>
      <c r="DBY94" s="112"/>
      <c r="DBZ94" s="112"/>
      <c r="DCA94" s="112"/>
      <c r="DCB94" s="112"/>
      <c r="DCC94" s="112"/>
      <c r="DCD94" s="112"/>
      <c r="DCE94" s="112"/>
      <c r="DCF94" s="112"/>
      <c r="DCG94" s="112"/>
      <c r="DCH94" s="112"/>
      <c r="DCI94" s="112"/>
      <c r="DCJ94" s="112"/>
      <c r="DCK94" s="112"/>
      <c r="DCL94" s="112"/>
      <c r="DCM94" s="112"/>
      <c r="DCN94" s="112"/>
      <c r="DCO94" s="112"/>
      <c r="DCP94" s="112"/>
      <c r="DCQ94" s="112"/>
      <c r="DCR94" s="112"/>
      <c r="DCS94" s="112"/>
      <c r="DCT94" s="112"/>
      <c r="DCU94" s="112"/>
      <c r="DCV94" s="112"/>
      <c r="DCW94" s="112"/>
      <c r="DCX94" s="112"/>
      <c r="DCY94" s="112"/>
      <c r="DCZ94" s="112"/>
      <c r="DDA94" s="112"/>
      <c r="DDB94" s="112"/>
      <c r="DDC94" s="112"/>
      <c r="DDD94" s="112"/>
      <c r="DDE94" s="112"/>
      <c r="DDF94" s="112"/>
      <c r="DDG94" s="112"/>
      <c r="DDH94" s="112"/>
      <c r="DDI94" s="112"/>
      <c r="DDJ94" s="112"/>
      <c r="DDK94" s="112"/>
      <c r="DDL94" s="112"/>
      <c r="DDM94" s="112"/>
      <c r="DDN94" s="112"/>
      <c r="DDO94" s="112"/>
      <c r="DDP94" s="112"/>
      <c r="DDQ94" s="112"/>
      <c r="DDR94" s="112"/>
      <c r="DDS94" s="112"/>
      <c r="DDT94" s="112"/>
      <c r="DDU94" s="112"/>
      <c r="DDV94" s="112"/>
      <c r="DDW94" s="112"/>
      <c r="DDX94" s="112"/>
      <c r="DDY94" s="112"/>
      <c r="DDZ94" s="112"/>
      <c r="DEA94" s="112"/>
      <c r="DEB94" s="112"/>
      <c r="DEC94" s="112"/>
      <c r="DED94" s="112"/>
      <c r="DEE94" s="112"/>
      <c r="DEF94" s="112"/>
      <c r="DEG94" s="112"/>
      <c r="DEH94" s="112"/>
      <c r="DEI94" s="112"/>
      <c r="DEJ94" s="112"/>
      <c r="DEK94" s="112"/>
      <c r="DEL94" s="112"/>
      <c r="DEM94" s="112"/>
      <c r="DEN94" s="112"/>
      <c r="DEO94" s="112"/>
      <c r="DEP94" s="112"/>
      <c r="DEQ94" s="112"/>
      <c r="DER94" s="112"/>
      <c r="DES94" s="112"/>
      <c r="DET94" s="112"/>
      <c r="DEU94" s="112"/>
      <c r="DEV94" s="112"/>
      <c r="DEW94" s="112"/>
      <c r="DEX94" s="112"/>
      <c r="DEY94" s="112"/>
      <c r="DEZ94" s="112"/>
      <c r="DFA94" s="112"/>
      <c r="DFB94" s="112"/>
      <c r="DFC94" s="112"/>
      <c r="DFD94" s="112"/>
      <c r="DFE94" s="112"/>
      <c r="DFF94" s="112"/>
      <c r="DFG94" s="112"/>
      <c r="DFH94" s="112"/>
      <c r="DFI94" s="112"/>
      <c r="DFJ94" s="112"/>
      <c r="DFK94" s="112"/>
      <c r="DFL94" s="112"/>
      <c r="DFM94" s="112"/>
      <c r="DFN94" s="112"/>
      <c r="DFO94" s="112"/>
      <c r="DFP94" s="112"/>
      <c r="DFQ94" s="112"/>
      <c r="DFR94" s="112"/>
      <c r="DFS94" s="112"/>
      <c r="DFT94" s="112"/>
      <c r="DFU94" s="112"/>
      <c r="DFV94" s="112"/>
      <c r="DFW94" s="112"/>
      <c r="DFX94" s="112"/>
      <c r="DFY94" s="112"/>
      <c r="DFZ94" s="112"/>
      <c r="DGA94" s="112"/>
      <c r="DGB94" s="112"/>
      <c r="DGC94" s="112"/>
      <c r="DGD94" s="112"/>
      <c r="DGE94" s="112"/>
      <c r="DGF94" s="112"/>
      <c r="DGG94" s="112"/>
      <c r="DGH94" s="112"/>
      <c r="DGI94" s="112"/>
      <c r="DGJ94" s="112"/>
      <c r="DGK94" s="112"/>
      <c r="DGL94" s="112"/>
      <c r="DGM94" s="112"/>
      <c r="DGN94" s="112"/>
      <c r="DGO94" s="112"/>
      <c r="DGP94" s="112"/>
      <c r="DGQ94" s="112"/>
      <c r="DGR94" s="112"/>
      <c r="DGS94" s="112"/>
      <c r="DGT94" s="112"/>
      <c r="DGU94" s="112"/>
      <c r="DGV94" s="112"/>
      <c r="DGW94" s="112"/>
      <c r="DGX94" s="112"/>
      <c r="DGY94" s="112"/>
      <c r="DGZ94" s="112"/>
      <c r="DHA94" s="112"/>
      <c r="DHB94" s="112"/>
      <c r="DHC94" s="112"/>
      <c r="DHD94" s="112"/>
      <c r="DHE94" s="112"/>
      <c r="DHF94" s="112"/>
      <c r="DHG94" s="112"/>
      <c r="DHH94" s="112"/>
      <c r="DHI94" s="112"/>
      <c r="DHJ94" s="112"/>
      <c r="DHK94" s="112"/>
      <c r="DHL94" s="112"/>
      <c r="DHM94" s="112"/>
      <c r="DHN94" s="112"/>
      <c r="DHO94" s="112"/>
      <c r="DHP94" s="112"/>
      <c r="DHQ94" s="112"/>
      <c r="DHR94" s="112"/>
      <c r="DHS94" s="112"/>
      <c r="DHT94" s="112"/>
      <c r="DHU94" s="112"/>
      <c r="DHV94" s="112"/>
      <c r="DHW94" s="112"/>
      <c r="DHX94" s="112"/>
      <c r="DHY94" s="112"/>
      <c r="DHZ94" s="112"/>
      <c r="DIA94" s="112"/>
      <c r="DIB94" s="112"/>
      <c r="DIC94" s="112"/>
      <c r="DID94" s="112"/>
      <c r="DIE94" s="112"/>
      <c r="DIF94" s="112"/>
      <c r="DIG94" s="112"/>
      <c r="DIH94" s="112"/>
      <c r="DII94" s="112"/>
      <c r="DIJ94" s="112"/>
      <c r="DIK94" s="112"/>
      <c r="DIL94" s="112"/>
      <c r="DIM94" s="112"/>
      <c r="DIN94" s="112"/>
      <c r="DIO94" s="112"/>
      <c r="DIP94" s="112"/>
      <c r="DIQ94" s="112"/>
      <c r="DIR94" s="112"/>
      <c r="DIS94" s="112"/>
      <c r="DIT94" s="112"/>
      <c r="DIU94" s="112"/>
      <c r="DIV94" s="112"/>
      <c r="DIW94" s="112"/>
      <c r="DIX94" s="112"/>
      <c r="DIY94" s="112"/>
      <c r="DIZ94" s="112"/>
      <c r="DJA94" s="112"/>
      <c r="DJB94" s="112"/>
      <c r="DJC94" s="112"/>
      <c r="DJD94" s="112"/>
      <c r="DJE94" s="112"/>
      <c r="DJF94" s="112"/>
      <c r="DJG94" s="112"/>
      <c r="DJH94" s="112"/>
      <c r="DJI94" s="112"/>
      <c r="DJJ94" s="112"/>
      <c r="DJK94" s="112"/>
      <c r="DJL94" s="112"/>
      <c r="DJM94" s="112"/>
      <c r="DJN94" s="112"/>
      <c r="DJO94" s="112"/>
      <c r="DJP94" s="112"/>
      <c r="DJQ94" s="112"/>
      <c r="DJR94" s="112"/>
      <c r="DJS94" s="112"/>
      <c r="DJT94" s="112"/>
      <c r="DJU94" s="112"/>
      <c r="DJV94" s="112"/>
      <c r="DJW94" s="112"/>
      <c r="DJX94" s="112"/>
      <c r="DJY94" s="112"/>
      <c r="DJZ94" s="112"/>
      <c r="DKA94" s="112"/>
      <c r="DKB94" s="112"/>
      <c r="DKC94" s="112"/>
      <c r="DKD94" s="112"/>
      <c r="DKE94" s="112"/>
      <c r="DKF94" s="112"/>
      <c r="DKG94" s="112"/>
      <c r="DKH94" s="112"/>
      <c r="DKI94" s="112"/>
      <c r="DKJ94" s="112"/>
      <c r="DKK94" s="112"/>
      <c r="DKL94" s="112"/>
      <c r="DKM94" s="112"/>
      <c r="DKN94" s="112"/>
      <c r="DKO94" s="112"/>
      <c r="DKP94" s="112"/>
      <c r="DKQ94" s="112"/>
      <c r="DKR94" s="112"/>
      <c r="DKS94" s="112"/>
      <c r="DKT94" s="112"/>
      <c r="DKU94" s="112"/>
      <c r="DKV94" s="112"/>
      <c r="DKW94" s="112"/>
      <c r="DKX94" s="112"/>
      <c r="DKY94" s="112"/>
      <c r="DKZ94" s="112"/>
      <c r="DLA94" s="112"/>
      <c r="DLB94" s="112"/>
      <c r="DLC94" s="112"/>
      <c r="DLD94" s="112"/>
      <c r="DLE94" s="112"/>
      <c r="DLF94" s="112"/>
      <c r="DLG94" s="112"/>
      <c r="DLH94" s="112"/>
      <c r="DLI94" s="112"/>
      <c r="DLJ94" s="112"/>
      <c r="DLK94" s="112"/>
      <c r="DLL94" s="112"/>
      <c r="DLM94" s="112"/>
      <c r="DLN94" s="112"/>
      <c r="DLO94" s="112"/>
      <c r="DLP94" s="112"/>
      <c r="DLQ94" s="112"/>
      <c r="DLR94" s="112"/>
      <c r="DLS94" s="112"/>
      <c r="DLT94" s="112"/>
      <c r="DLU94" s="112"/>
      <c r="DLV94" s="112"/>
      <c r="DLW94" s="112"/>
      <c r="DLX94" s="112"/>
      <c r="DLY94" s="112"/>
      <c r="DLZ94" s="112"/>
      <c r="DMA94" s="112"/>
      <c r="DMB94" s="112"/>
      <c r="DMC94" s="112"/>
      <c r="DMD94" s="112"/>
      <c r="DME94" s="112"/>
      <c r="DMF94" s="112"/>
      <c r="DMG94" s="112"/>
      <c r="DMH94" s="112"/>
      <c r="DMI94" s="112"/>
      <c r="DMJ94" s="112"/>
      <c r="DMK94" s="112"/>
      <c r="DML94" s="112"/>
      <c r="DMM94" s="112"/>
      <c r="DMN94" s="112"/>
      <c r="DMO94" s="112"/>
      <c r="DMP94" s="112"/>
      <c r="DMQ94" s="112"/>
      <c r="DMR94" s="112"/>
      <c r="DMS94" s="112"/>
      <c r="DMT94" s="112"/>
      <c r="DMU94" s="112"/>
      <c r="DMV94" s="112"/>
      <c r="DMW94" s="112"/>
      <c r="DMX94" s="112"/>
      <c r="DMY94" s="112"/>
      <c r="DMZ94" s="112"/>
      <c r="DNA94" s="112"/>
      <c r="DNB94" s="112"/>
      <c r="DNC94" s="112"/>
      <c r="DND94" s="112"/>
      <c r="DNE94" s="112"/>
      <c r="DNF94" s="112"/>
      <c r="DNG94" s="112"/>
      <c r="DNH94" s="112"/>
      <c r="DNI94" s="112"/>
      <c r="DNJ94" s="112"/>
      <c r="DNK94" s="112"/>
      <c r="DNL94" s="112"/>
      <c r="DNM94" s="112"/>
      <c r="DNN94" s="112"/>
      <c r="DNO94" s="112"/>
      <c r="DNP94" s="112"/>
      <c r="DNQ94" s="112"/>
      <c r="DNR94" s="112"/>
      <c r="DNS94" s="112"/>
      <c r="DNT94" s="112"/>
      <c r="DNU94" s="112"/>
      <c r="DNV94" s="112"/>
      <c r="DNW94" s="112"/>
      <c r="DNX94" s="112"/>
      <c r="DNY94" s="112"/>
      <c r="DNZ94" s="112"/>
      <c r="DOA94" s="112"/>
      <c r="DOB94" s="112"/>
      <c r="DOC94" s="112"/>
      <c r="DOD94" s="112"/>
      <c r="DOE94" s="112"/>
      <c r="DOF94" s="112"/>
      <c r="DOG94" s="112"/>
      <c r="DOH94" s="112"/>
      <c r="DOI94" s="112"/>
      <c r="DOJ94" s="112"/>
      <c r="DOK94" s="112"/>
      <c r="DOL94" s="112"/>
      <c r="DOM94" s="112"/>
      <c r="DON94" s="112"/>
      <c r="DOO94" s="112"/>
      <c r="DOP94" s="112"/>
      <c r="DOQ94" s="112"/>
      <c r="DOR94" s="112"/>
      <c r="DOS94" s="112"/>
      <c r="DOT94" s="112"/>
      <c r="DOU94" s="112"/>
      <c r="DOV94" s="112"/>
      <c r="DOW94" s="112"/>
      <c r="DOX94" s="112"/>
      <c r="DOY94" s="112"/>
      <c r="DOZ94" s="112"/>
      <c r="DPA94" s="112"/>
      <c r="DPB94" s="112"/>
      <c r="DPC94" s="112"/>
      <c r="DPD94" s="112"/>
      <c r="DPE94" s="112"/>
      <c r="DPF94" s="112"/>
      <c r="DPG94" s="112"/>
      <c r="DPH94" s="112"/>
      <c r="DPI94" s="112"/>
      <c r="DPJ94" s="112"/>
      <c r="DPK94" s="112"/>
      <c r="DPL94" s="112"/>
      <c r="DPM94" s="112"/>
      <c r="DPN94" s="112"/>
      <c r="DPO94" s="112"/>
      <c r="DPP94" s="112"/>
      <c r="DPQ94" s="112"/>
      <c r="DPR94" s="112"/>
      <c r="DPS94" s="112"/>
      <c r="DPT94" s="112"/>
      <c r="DPU94" s="112"/>
      <c r="DPV94" s="112"/>
      <c r="DPW94" s="112"/>
      <c r="DPX94" s="112"/>
      <c r="DPY94" s="112"/>
      <c r="DPZ94" s="112"/>
      <c r="DQA94" s="112"/>
      <c r="DQB94" s="112"/>
      <c r="DQC94" s="112"/>
      <c r="DQD94" s="112"/>
      <c r="DQE94" s="112"/>
      <c r="DQF94" s="112"/>
      <c r="DQG94" s="112"/>
      <c r="DQH94" s="112"/>
      <c r="DQI94" s="112"/>
      <c r="DQJ94" s="112"/>
      <c r="DQK94" s="112"/>
      <c r="DQL94" s="112"/>
      <c r="DQM94" s="112"/>
      <c r="DQN94" s="112"/>
      <c r="DQO94" s="112"/>
      <c r="DQP94" s="112"/>
      <c r="DQQ94" s="112"/>
      <c r="DQR94" s="112"/>
      <c r="DQS94" s="112"/>
      <c r="DQT94" s="112"/>
      <c r="DQU94" s="112"/>
      <c r="DQV94" s="112"/>
      <c r="DQW94" s="112"/>
      <c r="DQX94" s="112"/>
      <c r="DQY94" s="112"/>
      <c r="DQZ94" s="112"/>
      <c r="DRA94" s="112"/>
      <c r="DRB94" s="112"/>
      <c r="DRC94" s="112"/>
      <c r="DRD94" s="112"/>
      <c r="DRE94" s="112"/>
      <c r="DRF94" s="112"/>
      <c r="DRG94" s="112"/>
      <c r="DRH94" s="112"/>
      <c r="DRI94" s="112"/>
      <c r="DRJ94" s="112"/>
      <c r="DRK94" s="112"/>
      <c r="DRL94" s="112"/>
      <c r="DRM94" s="112"/>
      <c r="DRN94" s="112"/>
      <c r="DRO94" s="112"/>
      <c r="DRP94" s="112"/>
      <c r="DRQ94" s="112"/>
      <c r="DRR94" s="112"/>
      <c r="DRS94" s="112"/>
      <c r="DRT94" s="112"/>
      <c r="DRU94" s="112"/>
      <c r="DRV94" s="112"/>
      <c r="DRW94" s="112"/>
      <c r="DRX94" s="112"/>
      <c r="DRY94" s="112"/>
      <c r="DRZ94" s="112"/>
      <c r="DSA94" s="112"/>
      <c r="DSB94" s="112"/>
      <c r="DSC94" s="112"/>
      <c r="DSD94" s="112"/>
      <c r="DSE94" s="112"/>
      <c r="DSF94" s="112"/>
      <c r="DSG94" s="112"/>
      <c r="DSH94" s="112"/>
      <c r="DSI94" s="112"/>
      <c r="DSJ94" s="112"/>
      <c r="DSK94" s="112"/>
      <c r="DSL94" s="112"/>
      <c r="DSM94" s="112"/>
      <c r="DSN94" s="112"/>
      <c r="DSO94" s="112"/>
      <c r="DSP94" s="112"/>
      <c r="DSQ94" s="112"/>
      <c r="DSR94" s="112"/>
      <c r="DSS94" s="112"/>
      <c r="DST94" s="112"/>
      <c r="DSU94" s="112"/>
      <c r="DSV94" s="112"/>
      <c r="DSW94" s="112"/>
      <c r="DSX94" s="112"/>
      <c r="DSY94" s="112"/>
      <c r="DSZ94" s="112"/>
      <c r="DTA94" s="112"/>
      <c r="DTB94" s="112"/>
      <c r="DTC94" s="112"/>
      <c r="DTD94" s="112"/>
      <c r="DTE94" s="112"/>
      <c r="DTF94" s="112"/>
      <c r="DTG94" s="112"/>
      <c r="DTH94" s="112"/>
      <c r="DTI94" s="112"/>
      <c r="DTJ94" s="112"/>
      <c r="DTK94" s="112"/>
      <c r="DTL94" s="112"/>
      <c r="DTM94" s="112"/>
      <c r="DTN94" s="112"/>
      <c r="DTO94" s="112"/>
      <c r="DTP94" s="112"/>
      <c r="DTQ94" s="112"/>
      <c r="DTR94" s="112"/>
      <c r="DTS94" s="112"/>
      <c r="DTT94" s="112"/>
      <c r="DTU94" s="112"/>
      <c r="DTV94" s="112"/>
      <c r="DTW94" s="112"/>
      <c r="DTX94" s="112"/>
      <c r="DTY94" s="112"/>
      <c r="DTZ94" s="112"/>
      <c r="DUA94" s="112"/>
      <c r="DUB94" s="112"/>
      <c r="DUC94" s="112"/>
      <c r="DUD94" s="112"/>
      <c r="DUE94" s="112"/>
      <c r="DUF94" s="112"/>
      <c r="DUG94" s="112"/>
      <c r="DUH94" s="112"/>
      <c r="DUI94" s="112"/>
      <c r="DUJ94" s="112"/>
      <c r="DUK94" s="112"/>
      <c r="DUL94" s="112"/>
      <c r="DUM94" s="112"/>
      <c r="DUN94" s="112"/>
      <c r="DUO94" s="112"/>
      <c r="DUP94" s="112"/>
      <c r="DUQ94" s="112"/>
      <c r="DUR94" s="112"/>
      <c r="DUS94" s="112"/>
      <c r="DUT94" s="112"/>
      <c r="DUU94" s="112"/>
      <c r="DUV94" s="112"/>
      <c r="DUW94" s="112"/>
      <c r="DUX94" s="112"/>
      <c r="DUY94" s="112"/>
      <c r="DUZ94" s="112"/>
      <c r="DVA94" s="112"/>
      <c r="DVB94" s="112"/>
      <c r="DVC94" s="112"/>
      <c r="DVD94" s="112"/>
      <c r="DVE94" s="112"/>
      <c r="DVF94" s="112"/>
      <c r="DVG94" s="112"/>
      <c r="DVH94" s="112"/>
      <c r="DVI94" s="112"/>
      <c r="DVJ94" s="112"/>
      <c r="DVK94" s="112"/>
      <c r="DVL94" s="112"/>
      <c r="DVM94" s="112"/>
      <c r="DVN94" s="112"/>
      <c r="DVO94" s="112"/>
      <c r="DVP94" s="112"/>
      <c r="DVQ94" s="112"/>
      <c r="DVR94" s="112"/>
      <c r="DVS94" s="112"/>
      <c r="DVT94" s="112"/>
      <c r="DVU94" s="112"/>
      <c r="DVV94" s="112"/>
      <c r="DVW94" s="112"/>
      <c r="DVX94" s="112"/>
      <c r="DVY94" s="112"/>
      <c r="DVZ94" s="112"/>
      <c r="DWA94" s="112"/>
      <c r="DWB94" s="112"/>
      <c r="DWC94" s="112"/>
      <c r="DWD94" s="112"/>
      <c r="DWE94" s="112"/>
      <c r="DWF94" s="112"/>
      <c r="DWG94" s="112"/>
      <c r="DWH94" s="112"/>
      <c r="DWI94" s="112"/>
      <c r="DWJ94" s="112"/>
      <c r="DWK94" s="112"/>
      <c r="DWL94" s="112"/>
      <c r="DWM94" s="112"/>
      <c r="DWN94" s="112"/>
      <c r="DWO94" s="112"/>
      <c r="DWP94" s="112"/>
      <c r="DWQ94" s="112"/>
      <c r="DWR94" s="112"/>
      <c r="DWS94" s="112"/>
      <c r="DWT94" s="112"/>
      <c r="DWU94" s="112"/>
      <c r="DWV94" s="112"/>
      <c r="DWW94" s="112"/>
      <c r="DWX94" s="112"/>
      <c r="DWY94" s="112"/>
      <c r="DWZ94" s="112"/>
      <c r="DXA94" s="112"/>
      <c r="DXB94" s="112"/>
      <c r="DXC94" s="112"/>
      <c r="DXD94" s="112"/>
      <c r="DXE94" s="112"/>
      <c r="DXF94" s="112"/>
      <c r="DXG94" s="112"/>
      <c r="DXH94" s="112"/>
      <c r="DXI94" s="112"/>
      <c r="DXJ94" s="112"/>
      <c r="DXK94" s="112"/>
      <c r="DXL94" s="112"/>
      <c r="DXM94" s="112"/>
      <c r="DXN94" s="112"/>
      <c r="DXO94" s="112"/>
      <c r="DXP94" s="112"/>
      <c r="DXQ94" s="112"/>
      <c r="DXR94" s="112"/>
      <c r="DXS94" s="112"/>
      <c r="DXT94" s="112"/>
      <c r="DXU94" s="112"/>
      <c r="DXV94" s="112"/>
      <c r="DXW94" s="112"/>
      <c r="DXX94" s="112"/>
      <c r="DXY94" s="112"/>
      <c r="DXZ94" s="112"/>
      <c r="DYA94" s="112"/>
      <c r="DYB94" s="112"/>
      <c r="DYC94" s="112"/>
      <c r="DYD94" s="112"/>
      <c r="DYE94" s="112"/>
      <c r="DYF94" s="112"/>
      <c r="DYG94" s="112"/>
      <c r="DYH94" s="112"/>
      <c r="DYI94" s="112"/>
      <c r="DYJ94" s="112"/>
      <c r="DYK94" s="112"/>
      <c r="DYL94" s="112"/>
      <c r="DYM94" s="112"/>
      <c r="DYN94" s="112"/>
      <c r="DYO94" s="112"/>
      <c r="DYP94" s="112"/>
      <c r="DYQ94" s="112"/>
      <c r="DYR94" s="112"/>
      <c r="DYS94" s="112"/>
      <c r="DYT94" s="112"/>
      <c r="DYU94" s="112"/>
      <c r="DYV94" s="112"/>
      <c r="DYW94" s="112"/>
      <c r="DYX94" s="112"/>
      <c r="DYY94" s="112"/>
      <c r="DYZ94" s="112"/>
      <c r="DZA94" s="112"/>
      <c r="DZB94" s="112"/>
      <c r="DZC94" s="112"/>
      <c r="DZD94" s="112"/>
      <c r="DZE94" s="112"/>
      <c r="DZF94" s="112"/>
      <c r="DZG94" s="112"/>
      <c r="DZH94" s="112"/>
      <c r="DZI94" s="112"/>
      <c r="DZJ94" s="112"/>
      <c r="DZK94" s="112"/>
      <c r="DZL94" s="112"/>
      <c r="DZM94" s="112"/>
      <c r="DZN94" s="112"/>
      <c r="DZO94" s="112"/>
      <c r="DZP94" s="112"/>
      <c r="DZQ94" s="112"/>
      <c r="DZR94" s="112"/>
      <c r="DZS94" s="112"/>
      <c r="DZT94" s="112"/>
      <c r="DZU94" s="112"/>
      <c r="DZV94" s="112"/>
      <c r="DZW94" s="112"/>
      <c r="DZX94" s="112"/>
      <c r="DZY94" s="112"/>
      <c r="DZZ94" s="112"/>
      <c r="EAA94" s="112"/>
      <c r="EAB94" s="112"/>
      <c r="EAC94" s="112"/>
      <c r="EAD94" s="112"/>
      <c r="EAE94" s="112"/>
      <c r="EAF94" s="112"/>
      <c r="EAG94" s="112"/>
      <c r="EAH94" s="112"/>
      <c r="EAI94" s="112"/>
      <c r="EAJ94" s="112"/>
      <c r="EAK94" s="112"/>
      <c r="EAL94" s="112"/>
      <c r="EAM94" s="112"/>
      <c r="EAN94" s="112"/>
      <c r="EAO94" s="112"/>
      <c r="EAP94" s="112"/>
      <c r="EAQ94" s="112"/>
      <c r="EAR94" s="112"/>
      <c r="EAS94" s="112"/>
      <c r="EAT94" s="112"/>
      <c r="EAU94" s="112"/>
      <c r="EAV94" s="112"/>
      <c r="EAW94" s="112"/>
      <c r="EAX94" s="112"/>
      <c r="EAY94" s="112"/>
      <c r="EAZ94" s="112"/>
      <c r="EBA94" s="112"/>
      <c r="EBB94" s="112"/>
      <c r="EBC94" s="112"/>
      <c r="EBD94" s="112"/>
      <c r="EBE94" s="112"/>
      <c r="EBF94" s="112"/>
      <c r="EBG94" s="112"/>
      <c r="EBH94" s="112"/>
      <c r="EBI94" s="112"/>
      <c r="EBJ94" s="112"/>
      <c r="EBK94" s="112"/>
      <c r="EBL94" s="112"/>
      <c r="EBM94" s="112"/>
      <c r="EBN94" s="112"/>
      <c r="EBO94" s="112"/>
      <c r="EBP94" s="112"/>
      <c r="EBQ94" s="112"/>
      <c r="EBR94" s="112"/>
      <c r="EBS94" s="112"/>
      <c r="EBT94" s="112"/>
      <c r="EBU94" s="112"/>
      <c r="EBV94" s="112"/>
      <c r="EBW94" s="112"/>
      <c r="EBX94" s="112"/>
      <c r="EBY94" s="112"/>
      <c r="EBZ94" s="112"/>
      <c r="ECA94" s="112"/>
      <c r="ECB94" s="112"/>
      <c r="ECC94" s="112"/>
      <c r="ECD94" s="112"/>
      <c r="ECE94" s="112"/>
      <c r="ECF94" s="112"/>
      <c r="ECG94" s="112"/>
      <c r="ECH94" s="112"/>
      <c r="ECI94" s="112"/>
      <c r="ECJ94" s="112"/>
      <c r="ECK94" s="112"/>
      <c r="ECL94" s="112"/>
      <c r="ECM94" s="112"/>
      <c r="ECN94" s="112"/>
      <c r="ECO94" s="112"/>
      <c r="ECP94" s="112"/>
      <c r="ECQ94" s="112"/>
      <c r="ECR94" s="112"/>
      <c r="ECS94" s="112"/>
      <c r="ECT94" s="112"/>
      <c r="ECU94" s="112"/>
      <c r="ECV94" s="112"/>
      <c r="ECW94" s="112"/>
      <c r="ECX94" s="112"/>
      <c r="ECY94" s="112"/>
      <c r="ECZ94" s="112"/>
      <c r="EDA94" s="112"/>
      <c r="EDB94" s="112"/>
      <c r="EDC94" s="112"/>
      <c r="EDD94" s="112"/>
      <c r="EDE94" s="112"/>
      <c r="EDF94" s="112"/>
      <c r="EDG94" s="112"/>
      <c r="EDH94" s="112"/>
      <c r="EDI94" s="112"/>
      <c r="EDJ94" s="112"/>
      <c r="EDK94" s="112"/>
      <c r="EDL94" s="112"/>
      <c r="EDM94" s="112"/>
      <c r="EDN94" s="112"/>
      <c r="EDO94" s="112"/>
      <c r="EDP94" s="112"/>
      <c r="EDQ94" s="112"/>
      <c r="EDR94" s="112"/>
      <c r="EDS94" s="112"/>
      <c r="EDT94" s="112"/>
      <c r="EDU94" s="112"/>
      <c r="EDV94" s="112"/>
      <c r="EDW94" s="112"/>
      <c r="EDX94" s="112"/>
      <c r="EDY94" s="112"/>
      <c r="EDZ94" s="112"/>
      <c r="EEA94" s="112"/>
      <c r="EEB94" s="112"/>
      <c r="EEC94" s="112"/>
      <c r="EED94" s="112"/>
      <c r="EEE94" s="112"/>
      <c r="EEF94" s="112"/>
      <c r="EEG94" s="112"/>
      <c r="EEH94" s="112"/>
      <c r="EEI94" s="112"/>
      <c r="EEJ94" s="112"/>
      <c r="EEK94" s="112"/>
      <c r="EEL94" s="112"/>
      <c r="EEM94" s="112"/>
      <c r="EEN94" s="112"/>
      <c r="EEO94" s="112"/>
      <c r="EEP94" s="112"/>
      <c r="EEQ94" s="112"/>
      <c r="EER94" s="112"/>
      <c r="EES94" s="112"/>
      <c r="EET94" s="112"/>
      <c r="EEU94" s="112"/>
      <c r="EEV94" s="112"/>
      <c r="EEW94" s="112"/>
      <c r="EEX94" s="112"/>
      <c r="EEY94" s="112"/>
      <c r="EEZ94" s="112"/>
      <c r="EFA94" s="112"/>
      <c r="EFB94" s="112"/>
      <c r="EFC94" s="112"/>
      <c r="EFD94" s="112"/>
      <c r="EFE94" s="112"/>
      <c r="EFF94" s="112"/>
      <c r="EFG94" s="112"/>
      <c r="EFH94" s="112"/>
      <c r="EFI94" s="112"/>
      <c r="EFJ94" s="112"/>
      <c r="EFK94" s="112"/>
      <c r="EFL94" s="112"/>
      <c r="EFM94" s="112"/>
      <c r="EFN94" s="112"/>
      <c r="EFO94" s="112"/>
      <c r="EFP94" s="112"/>
      <c r="EFQ94" s="112"/>
      <c r="EFR94" s="112"/>
      <c r="EFS94" s="112"/>
      <c r="EFT94" s="112"/>
      <c r="EFU94" s="112"/>
      <c r="EFV94" s="112"/>
      <c r="EFW94" s="112"/>
      <c r="EFX94" s="112"/>
      <c r="EFY94" s="112"/>
      <c r="EFZ94" s="112"/>
      <c r="EGA94" s="112"/>
      <c r="EGB94" s="112"/>
      <c r="EGC94" s="112"/>
      <c r="EGD94" s="112"/>
      <c r="EGE94" s="112"/>
      <c r="EGF94" s="112"/>
      <c r="EGG94" s="112"/>
      <c r="EGH94" s="112"/>
      <c r="EGI94" s="112"/>
      <c r="EGJ94" s="112"/>
      <c r="EGK94" s="112"/>
      <c r="EGL94" s="112"/>
      <c r="EGM94" s="112"/>
      <c r="EGN94" s="112"/>
      <c r="EGO94" s="112"/>
      <c r="EGP94" s="112"/>
      <c r="EGQ94" s="112"/>
      <c r="EGR94" s="112"/>
      <c r="EGS94" s="112"/>
      <c r="EGT94" s="112"/>
      <c r="EGU94" s="112"/>
      <c r="EGV94" s="112"/>
      <c r="EGW94" s="112"/>
      <c r="EGX94" s="112"/>
      <c r="EGY94" s="112"/>
      <c r="EGZ94" s="112"/>
      <c r="EHA94" s="112"/>
      <c r="EHB94" s="112"/>
      <c r="EHC94" s="112"/>
      <c r="EHD94" s="112"/>
      <c r="EHE94" s="112"/>
      <c r="EHF94" s="112"/>
      <c r="EHG94" s="112"/>
      <c r="EHH94" s="112"/>
      <c r="EHI94" s="112"/>
      <c r="EHJ94" s="112"/>
      <c r="EHK94" s="112"/>
      <c r="EHL94" s="112"/>
      <c r="EHM94" s="112"/>
      <c r="EHN94" s="112"/>
      <c r="EHO94" s="112"/>
      <c r="EHP94" s="112"/>
      <c r="EHQ94" s="112"/>
      <c r="EHR94" s="112"/>
      <c r="EHS94" s="112"/>
      <c r="EHT94" s="112"/>
      <c r="EHU94" s="112"/>
      <c r="EHV94" s="112"/>
      <c r="EHW94" s="112"/>
      <c r="EHX94" s="112"/>
      <c r="EHY94" s="112"/>
      <c r="EHZ94" s="112"/>
      <c r="EIA94" s="112"/>
      <c r="EIB94" s="112"/>
      <c r="EIC94" s="112"/>
      <c r="EID94" s="112"/>
      <c r="EIE94" s="112"/>
      <c r="EIF94" s="112"/>
      <c r="EIG94" s="112"/>
      <c r="EIH94" s="112"/>
      <c r="EII94" s="112"/>
      <c r="EIJ94" s="112"/>
      <c r="EIK94" s="112"/>
      <c r="EIL94" s="112"/>
      <c r="EIM94" s="112"/>
      <c r="EIN94" s="112"/>
      <c r="EIO94" s="112"/>
      <c r="EIP94" s="112"/>
      <c r="EIQ94" s="112"/>
      <c r="EIR94" s="112"/>
      <c r="EIS94" s="112"/>
      <c r="EIT94" s="112"/>
      <c r="EIU94" s="112"/>
      <c r="EIV94" s="112"/>
      <c r="EIW94" s="112"/>
      <c r="EIX94" s="112"/>
      <c r="EIY94" s="112"/>
      <c r="EIZ94" s="112"/>
      <c r="EJA94" s="112"/>
      <c r="EJB94" s="112"/>
      <c r="EJC94" s="112"/>
      <c r="EJD94" s="112"/>
      <c r="EJE94" s="112"/>
      <c r="EJF94" s="112"/>
      <c r="EJG94" s="112"/>
      <c r="EJH94" s="112"/>
      <c r="EJI94" s="112"/>
      <c r="EJJ94" s="112"/>
      <c r="EJK94" s="112"/>
      <c r="EJL94" s="112"/>
      <c r="EJM94" s="112"/>
      <c r="EJN94" s="112"/>
      <c r="EJO94" s="112"/>
      <c r="EJP94" s="112"/>
      <c r="EJQ94" s="112"/>
      <c r="EJR94" s="112"/>
      <c r="EJS94" s="112"/>
      <c r="EJT94" s="112"/>
      <c r="EJU94" s="112"/>
      <c r="EJV94" s="112"/>
      <c r="EJW94" s="112"/>
      <c r="EJX94" s="112"/>
      <c r="EJY94" s="112"/>
      <c r="EJZ94" s="112"/>
      <c r="EKA94" s="112"/>
      <c r="EKB94" s="112"/>
      <c r="EKC94" s="112"/>
      <c r="EKD94" s="112"/>
      <c r="EKE94" s="112"/>
      <c r="EKF94" s="112"/>
      <c r="EKG94" s="112"/>
      <c r="EKH94" s="112"/>
      <c r="EKI94" s="112"/>
      <c r="EKJ94" s="112"/>
      <c r="EKK94" s="112"/>
      <c r="EKL94" s="112"/>
      <c r="EKM94" s="112"/>
      <c r="EKN94" s="112"/>
      <c r="EKO94" s="112"/>
      <c r="EKP94" s="112"/>
      <c r="EKQ94" s="112"/>
      <c r="EKR94" s="112"/>
      <c r="EKS94" s="112"/>
      <c r="EKT94" s="112"/>
      <c r="EKU94" s="112"/>
      <c r="EKV94" s="112"/>
      <c r="EKW94" s="112"/>
      <c r="EKX94" s="112"/>
      <c r="EKY94" s="112"/>
      <c r="EKZ94" s="112"/>
      <c r="ELA94" s="112"/>
      <c r="ELB94" s="112"/>
      <c r="ELC94" s="112"/>
      <c r="ELD94" s="112"/>
      <c r="ELE94" s="112"/>
      <c r="ELF94" s="112"/>
      <c r="ELG94" s="112"/>
      <c r="ELH94" s="112"/>
      <c r="ELI94" s="112"/>
      <c r="ELJ94" s="112"/>
      <c r="ELK94" s="112"/>
      <c r="ELL94" s="112"/>
      <c r="ELM94" s="112"/>
      <c r="ELN94" s="112"/>
      <c r="ELO94" s="112"/>
      <c r="ELP94" s="112"/>
      <c r="ELQ94" s="112"/>
      <c r="ELR94" s="112"/>
      <c r="ELS94" s="112"/>
      <c r="ELT94" s="112"/>
      <c r="ELU94" s="112"/>
      <c r="ELV94" s="112"/>
      <c r="ELW94" s="112"/>
      <c r="ELX94" s="112"/>
      <c r="ELY94" s="112"/>
      <c r="ELZ94" s="112"/>
      <c r="EMA94" s="112"/>
      <c r="EMB94" s="112"/>
      <c r="EMC94" s="112"/>
      <c r="EMD94" s="112"/>
      <c r="EME94" s="112"/>
      <c r="EMF94" s="112"/>
      <c r="EMG94" s="112"/>
      <c r="EMH94" s="112"/>
      <c r="EMI94" s="112"/>
      <c r="EMJ94" s="112"/>
      <c r="EMK94" s="112"/>
      <c r="EML94" s="112"/>
      <c r="EMM94" s="112"/>
      <c r="EMN94" s="112"/>
      <c r="EMO94" s="112"/>
      <c r="EMP94" s="112"/>
      <c r="EMQ94" s="112"/>
      <c r="EMR94" s="112"/>
      <c r="EMS94" s="112"/>
      <c r="EMT94" s="112"/>
      <c r="EMU94" s="112"/>
      <c r="EMV94" s="112"/>
      <c r="EMW94" s="112"/>
      <c r="EMX94" s="112"/>
      <c r="EMY94" s="112"/>
      <c r="EMZ94" s="112"/>
      <c r="ENA94" s="112"/>
      <c r="ENB94" s="112"/>
      <c r="ENC94" s="112"/>
      <c r="END94" s="112"/>
      <c r="ENE94" s="112"/>
      <c r="ENF94" s="112"/>
      <c r="ENG94" s="112"/>
      <c r="ENH94" s="112"/>
      <c r="ENI94" s="112"/>
      <c r="ENJ94" s="112"/>
      <c r="ENK94" s="112"/>
      <c r="ENL94" s="112"/>
      <c r="ENM94" s="112"/>
      <c r="ENN94" s="112"/>
      <c r="ENO94" s="112"/>
      <c r="ENP94" s="112"/>
      <c r="ENQ94" s="112"/>
      <c r="ENR94" s="112"/>
      <c r="ENS94" s="112"/>
      <c r="ENT94" s="112"/>
      <c r="ENU94" s="112"/>
      <c r="ENV94" s="112"/>
      <c r="ENW94" s="112"/>
      <c r="ENX94" s="112"/>
      <c r="ENY94" s="112"/>
      <c r="ENZ94" s="112"/>
      <c r="EOA94" s="112"/>
      <c r="EOB94" s="112"/>
      <c r="EOC94" s="112"/>
      <c r="EOD94" s="112"/>
      <c r="EOE94" s="112"/>
      <c r="EOF94" s="112"/>
      <c r="EOG94" s="112"/>
      <c r="EOH94" s="112"/>
      <c r="EOI94" s="112"/>
      <c r="EOJ94" s="112"/>
      <c r="EOK94" s="112"/>
      <c r="EOL94" s="112"/>
      <c r="EOM94" s="112"/>
      <c r="EON94" s="112"/>
      <c r="EOO94" s="112"/>
      <c r="EOP94" s="112"/>
      <c r="EOQ94" s="112"/>
      <c r="EOR94" s="112"/>
      <c r="EOS94" s="112"/>
      <c r="EOT94" s="112"/>
      <c r="EOU94" s="112"/>
      <c r="EOV94" s="112"/>
      <c r="EOW94" s="112"/>
      <c r="EOX94" s="112"/>
      <c r="EOY94" s="112"/>
      <c r="EOZ94" s="112"/>
      <c r="EPA94" s="112"/>
      <c r="EPB94" s="112"/>
      <c r="EPC94" s="112"/>
      <c r="EPD94" s="112"/>
      <c r="EPE94" s="112"/>
      <c r="EPF94" s="112"/>
      <c r="EPG94" s="112"/>
      <c r="EPH94" s="112"/>
      <c r="EPI94" s="112"/>
      <c r="EPJ94" s="112"/>
      <c r="EPK94" s="112"/>
      <c r="EPL94" s="112"/>
      <c r="EPM94" s="112"/>
      <c r="EPN94" s="112"/>
      <c r="EPO94" s="112"/>
      <c r="EPP94" s="112"/>
      <c r="EPQ94" s="112"/>
      <c r="EPR94" s="112"/>
      <c r="EPS94" s="112"/>
      <c r="EPT94" s="112"/>
      <c r="EPU94" s="112"/>
      <c r="EPV94" s="112"/>
      <c r="EPW94" s="112"/>
      <c r="EPX94" s="112"/>
      <c r="EPY94" s="112"/>
      <c r="EPZ94" s="112"/>
      <c r="EQA94" s="112"/>
      <c r="EQB94" s="112"/>
      <c r="EQC94" s="112"/>
      <c r="EQD94" s="112"/>
      <c r="EQE94" s="112"/>
      <c r="EQF94" s="112"/>
      <c r="EQG94" s="112"/>
      <c r="EQH94" s="112"/>
      <c r="EQI94" s="112"/>
      <c r="EQJ94" s="112"/>
      <c r="EQK94" s="112"/>
      <c r="EQL94" s="112"/>
      <c r="EQM94" s="112"/>
      <c r="EQN94" s="112"/>
      <c r="EQO94" s="112"/>
      <c r="EQP94" s="112"/>
      <c r="EQQ94" s="112"/>
      <c r="EQR94" s="112"/>
      <c r="EQS94" s="112"/>
      <c r="EQT94" s="112"/>
      <c r="EQU94" s="112"/>
      <c r="EQV94" s="112"/>
      <c r="EQW94" s="112"/>
      <c r="EQX94" s="112"/>
      <c r="EQY94" s="112"/>
      <c r="EQZ94" s="112"/>
      <c r="ERA94" s="112"/>
      <c r="ERB94" s="112"/>
      <c r="ERC94" s="112"/>
      <c r="ERD94" s="112"/>
      <c r="ERE94" s="112"/>
      <c r="ERF94" s="112"/>
      <c r="ERG94" s="112"/>
      <c r="ERH94" s="112"/>
      <c r="ERI94" s="112"/>
      <c r="ERJ94" s="112"/>
      <c r="ERK94" s="112"/>
      <c r="ERL94" s="112"/>
      <c r="ERM94" s="112"/>
      <c r="ERN94" s="112"/>
      <c r="ERO94" s="112"/>
      <c r="ERP94" s="112"/>
      <c r="ERQ94" s="112"/>
      <c r="ERR94" s="112"/>
      <c r="ERS94" s="112"/>
      <c r="ERT94" s="112"/>
      <c r="ERU94" s="112"/>
      <c r="ERV94" s="112"/>
      <c r="ERW94" s="112"/>
      <c r="ERX94" s="112"/>
      <c r="ERY94" s="112"/>
      <c r="ERZ94" s="112"/>
      <c r="ESA94" s="112"/>
      <c r="ESB94" s="112"/>
      <c r="ESC94" s="112"/>
      <c r="ESD94" s="112"/>
      <c r="ESE94" s="112"/>
      <c r="ESF94" s="112"/>
      <c r="ESG94" s="112"/>
      <c r="ESH94" s="112"/>
      <c r="ESI94" s="112"/>
      <c r="ESJ94" s="112"/>
      <c r="ESK94" s="112"/>
      <c r="ESL94" s="112"/>
      <c r="ESM94" s="112"/>
      <c r="ESN94" s="112"/>
      <c r="ESO94" s="112"/>
      <c r="ESP94" s="112"/>
      <c r="ESQ94" s="112"/>
      <c r="ESR94" s="112"/>
      <c r="ESS94" s="112"/>
      <c r="EST94" s="112"/>
      <c r="ESU94" s="112"/>
      <c r="ESV94" s="112"/>
      <c r="ESW94" s="112"/>
      <c r="ESX94" s="112"/>
      <c r="ESY94" s="112"/>
      <c r="ESZ94" s="112"/>
      <c r="ETA94" s="112"/>
      <c r="ETB94" s="112"/>
      <c r="ETC94" s="112"/>
      <c r="ETD94" s="112"/>
      <c r="ETE94" s="112"/>
      <c r="ETF94" s="112"/>
      <c r="ETG94" s="112"/>
      <c r="ETH94" s="112"/>
      <c r="ETI94" s="112"/>
      <c r="ETJ94" s="112"/>
      <c r="ETK94" s="112"/>
      <c r="ETL94" s="112"/>
      <c r="ETM94" s="112"/>
      <c r="ETN94" s="112"/>
      <c r="ETO94" s="112"/>
      <c r="ETP94" s="112"/>
      <c r="ETQ94" s="112"/>
      <c r="ETR94" s="112"/>
      <c r="ETS94" s="112"/>
      <c r="ETT94" s="112"/>
      <c r="ETU94" s="112"/>
      <c r="ETV94" s="112"/>
      <c r="ETW94" s="112"/>
      <c r="ETX94" s="112"/>
      <c r="ETY94" s="112"/>
      <c r="ETZ94" s="112"/>
      <c r="EUA94" s="112"/>
      <c r="EUB94" s="112"/>
      <c r="EUC94" s="112"/>
      <c r="EUD94" s="112"/>
      <c r="EUE94" s="112"/>
      <c r="EUF94" s="112"/>
      <c r="EUG94" s="112"/>
      <c r="EUH94" s="112"/>
      <c r="EUI94" s="112"/>
      <c r="EUJ94" s="112"/>
      <c r="EUK94" s="112"/>
      <c r="EUL94" s="112"/>
      <c r="EUM94" s="112"/>
      <c r="EUN94" s="112"/>
      <c r="EUO94" s="112"/>
      <c r="EUP94" s="112"/>
      <c r="EUQ94" s="112"/>
      <c r="EUR94" s="112"/>
      <c r="EUS94" s="112"/>
      <c r="EUT94" s="112"/>
      <c r="EUU94" s="112"/>
      <c r="EUV94" s="112"/>
      <c r="EUW94" s="112"/>
      <c r="EUX94" s="112"/>
      <c r="EUY94" s="112"/>
      <c r="EUZ94" s="112"/>
      <c r="EVA94" s="112"/>
      <c r="EVB94" s="112"/>
      <c r="EVC94" s="112"/>
      <c r="EVD94" s="112"/>
      <c r="EVE94" s="112"/>
      <c r="EVF94" s="112"/>
      <c r="EVG94" s="112"/>
      <c r="EVH94" s="112"/>
      <c r="EVI94" s="112"/>
      <c r="EVJ94" s="112"/>
      <c r="EVK94" s="112"/>
      <c r="EVL94" s="112"/>
      <c r="EVM94" s="112"/>
      <c r="EVN94" s="112"/>
      <c r="EVO94" s="112"/>
      <c r="EVP94" s="112"/>
      <c r="EVQ94" s="112"/>
      <c r="EVR94" s="112"/>
      <c r="EVS94" s="112"/>
      <c r="EVT94" s="112"/>
      <c r="EVU94" s="112"/>
      <c r="EVV94" s="112"/>
      <c r="EVW94" s="112"/>
      <c r="EVX94" s="112"/>
      <c r="EVY94" s="112"/>
      <c r="EVZ94" s="112"/>
      <c r="EWA94" s="112"/>
      <c r="EWB94" s="112"/>
      <c r="EWC94" s="112"/>
      <c r="EWD94" s="112"/>
      <c r="EWE94" s="112"/>
      <c r="EWF94" s="112"/>
      <c r="EWG94" s="112"/>
      <c r="EWH94" s="112"/>
      <c r="EWI94" s="112"/>
      <c r="EWJ94" s="112"/>
      <c r="EWK94" s="112"/>
      <c r="EWL94" s="112"/>
      <c r="EWM94" s="112"/>
      <c r="EWN94" s="112"/>
      <c r="EWO94" s="112"/>
      <c r="EWP94" s="112"/>
      <c r="EWQ94" s="112"/>
      <c r="EWR94" s="112"/>
      <c r="EWS94" s="112"/>
      <c r="EWT94" s="112"/>
      <c r="EWU94" s="112"/>
      <c r="EWV94" s="112"/>
      <c r="EWW94" s="112"/>
      <c r="EWX94" s="112"/>
      <c r="EWY94" s="112"/>
      <c r="EWZ94" s="112"/>
      <c r="EXA94" s="112"/>
      <c r="EXB94" s="112"/>
      <c r="EXC94" s="112"/>
      <c r="EXD94" s="112"/>
      <c r="EXE94" s="112"/>
      <c r="EXF94" s="112"/>
      <c r="EXG94" s="112"/>
      <c r="EXH94" s="112"/>
      <c r="EXI94" s="112"/>
      <c r="EXJ94" s="112"/>
      <c r="EXK94" s="112"/>
      <c r="EXL94" s="112"/>
      <c r="EXM94" s="112"/>
      <c r="EXN94" s="112"/>
      <c r="EXO94" s="112"/>
      <c r="EXP94" s="112"/>
      <c r="EXQ94" s="112"/>
      <c r="EXR94" s="112"/>
      <c r="EXS94" s="112"/>
      <c r="EXT94" s="112"/>
      <c r="EXU94" s="112"/>
      <c r="EXV94" s="112"/>
      <c r="EXW94" s="112"/>
      <c r="EXX94" s="112"/>
      <c r="EXY94" s="112"/>
      <c r="EXZ94" s="112"/>
      <c r="EYA94" s="112"/>
      <c r="EYB94" s="112"/>
      <c r="EYC94" s="112"/>
      <c r="EYD94" s="112"/>
      <c r="EYE94" s="112"/>
      <c r="EYF94" s="112"/>
      <c r="EYG94" s="112"/>
      <c r="EYH94" s="112"/>
      <c r="EYI94" s="112"/>
      <c r="EYJ94" s="112"/>
      <c r="EYK94" s="112"/>
      <c r="EYL94" s="112"/>
      <c r="EYM94" s="112"/>
      <c r="EYN94" s="112"/>
      <c r="EYO94" s="112"/>
      <c r="EYP94" s="112"/>
      <c r="EYQ94" s="112"/>
      <c r="EYR94" s="112"/>
      <c r="EYS94" s="112"/>
      <c r="EYT94" s="112"/>
      <c r="EYU94" s="112"/>
      <c r="EYV94" s="112"/>
      <c r="EYW94" s="112"/>
      <c r="EYX94" s="112"/>
      <c r="EYY94" s="112"/>
      <c r="EYZ94" s="112"/>
      <c r="EZA94" s="112"/>
      <c r="EZB94" s="112"/>
      <c r="EZC94" s="112"/>
      <c r="EZD94" s="112"/>
      <c r="EZE94" s="112"/>
      <c r="EZF94" s="112"/>
      <c r="EZG94" s="112"/>
      <c r="EZH94" s="112"/>
      <c r="EZI94" s="112"/>
      <c r="EZJ94" s="112"/>
      <c r="EZK94" s="112"/>
      <c r="EZL94" s="112"/>
      <c r="EZM94" s="112"/>
      <c r="EZN94" s="112"/>
      <c r="EZO94" s="112"/>
      <c r="EZP94" s="112"/>
      <c r="EZQ94" s="112"/>
      <c r="EZR94" s="112"/>
      <c r="EZS94" s="112"/>
      <c r="EZT94" s="112"/>
      <c r="EZU94" s="112"/>
      <c r="EZV94" s="112"/>
      <c r="EZW94" s="112"/>
      <c r="EZX94" s="112"/>
      <c r="EZY94" s="112"/>
      <c r="EZZ94" s="112"/>
      <c r="FAA94" s="112"/>
      <c r="FAB94" s="112"/>
      <c r="FAC94" s="112"/>
      <c r="FAD94" s="112"/>
      <c r="FAE94" s="112"/>
      <c r="FAF94" s="112"/>
      <c r="FAG94" s="112"/>
      <c r="FAH94" s="112"/>
      <c r="FAI94" s="112"/>
      <c r="FAJ94" s="112"/>
      <c r="FAK94" s="112"/>
      <c r="FAL94" s="112"/>
      <c r="FAM94" s="112"/>
      <c r="FAN94" s="112"/>
      <c r="FAO94" s="112"/>
      <c r="FAP94" s="112"/>
      <c r="FAQ94" s="112"/>
      <c r="FAR94" s="112"/>
      <c r="FAS94" s="112"/>
      <c r="FAT94" s="112"/>
      <c r="FAU94" s="112"/>
      <c r="FAV94" s="112"/>
      <c r="FAW94" s="112"/>
      <c r="FAX94" s="112"/>
      <c r="FAY94" s="112"/>
      <c r="FAZ94" s="112"/>
      <c r="FBA94" s="112"/>
      <c r="FBB94" s="112"/>
      <c r="FBC94" s="112"/>
      <c r="FBD94" s="112"/>
      <c r="FBE94" s="112"/>
      <c r="FBF94" s="112"/>
      <c r="FBG94" s="112"/>
      <c r="FBH94" s="112"/>
      <c r="FBI94" s="112"/>
      <c r="FBJ94" s="112"/>
      <c r="FBK94" s="112"/>
      <c r="FBL94" s="112"/>
      <c r="FBM94" s="112"/>
      <c r="FBN94" s="112"/>
      <c r="FBO94" s="112"/>
      <c r="FBP94" s="112"/>
      <c r="FBQ94" s="112"/>
      <c r="FBR94" s="112"/>
      <c r="FBS94" s="112"/>
      <c r="FBT94" s="112"/>
      <c r="FBU94" s="112"/>
      <c r="FBV94" s="112"/>
      <c r="FBW94" s="112"/>
      <c r="FBX94" s="112"/>
      <c r="FBY94" s="112"/>
      <c r="FBZ94" s="112"/>
      <c r="FCA94" s="112"/>
      <c r="FCB94" s="112"/>
      <c r="FCC94" s="112"/>
      <c r="FCD94" s="112"/>
      <c r="FCE94" s="112"/>
      <c r="FCF94" s="112"/>
      <c r="FCG94" s="112"/>
      <c r="FCH94" s="112"/>
      <c r="FCI94" s="112"/>
      <c r="FCJ94" s="112"/>
      <c r="FCK94" s="112"/>
      <c r="FCL94" s="112"/>
      <c r="FCM94" s="112"/>
      <c r="FCN94" s="112"/>
      <c r="FCO94" s="112"/>
      <c r="FCP94" s="112"/>
      <c r="FCQ94" s="112"/>
      <c r="FCR94" s="112"/>
      <c r="FCS94" s="112"/>
      <c r="FCT94" s="112"/>
      <c r="FCU94" s="112"/>
      <c r="FCV94" s="112"/>
      <c r="FCW94" s="112"/>
      <c r="FCX94" s="112"/>
      <c r="FCY94" s="112"/>
      <c r="FCZ94" s="112"/>
      <c r="FDA94" s="112"/>
      <c r="FDB94" s="112"/>
      <c r="FDC94" s="112"/>
      <c r="FDD94" s="112"/>
      <c r="FDE94" s="112"/>
      <c r="FDF94" s="112"/>
      <c r="FDG94" s="112"/>
      <c r="FDH94" s="112"/>
      <c r="FDI94" s="112"/>
      <c r="FDJ94" s="112"/>
      <c r="FDK94" s="112"/>
      <c r="FDL94" s="112"/>
      <c r="FDM94" s="112"/>
      <c r="FDN94" s="112"/>
      <c r="FDO94" s="112"/>
      <c r="FDP94" s="112"/>
      <c r="FDQ94" s="112"/>
      <c r="FDR94" s="112"/>
      <c r="FDS94" s="112"/>
      <c r="FDT94" s="112"/>
      <c r="FDU94" s="112"/>
      <c r="FDV94" s="112"/>
      <c r="FDW94" s="112"/>
      <c r="FDX94" s="112"/>
      <c r="FDY94" s="112"/>
      <c r="FDZ94" s="112"/>
      <c r="FEA94" s="112"/>
      <c r="FEB94" s="112"/>
      <c r="FEC94" s="112"/>
      <c r="FED94" s="112"/>
      <c r="FEE94" s="112"/>
      <c r="FEF94" s="112"/>
      <c r="FEG94" s="112"/>
      <c r="FEH94" s="112"/>
      <c r="FEI94" s="112"/>
      <c r="FEJ94" s="112"/>
      <c r="FEK94" s="112"/>
      <c r="FEL94" s="112"/>
      <c r="FEM94" s="112"/>
      <c r="FEN94" s="112"/>
      <c r="FEO94" s="112"/>
      <c r="FEP94" s="112"/>
      <c r="FEQ94" s="112"/>
      <c r="FER94" s="112"/>
      <c r="FES94" s="112"/>
      <c r="FET94" s="112"/>
      <c r="FEU94" s="112"/>
      <c r="FEV94" s="112"/>
      <c r="FEW94" s="112"/>
      <c r="FEX94" s="112"/>
      <c r="FEY94" s="112"/>
      <c r="FEZ94" s="112"/>
      <c r="FFA94" s="112"/>
      <c r="FFB94" s="112"/>
      <c r="FFC94" s="112"/>
      <c r="FFD94" s="112"/>
      <c r="FFE94" s="112"/>
      <c r="FFF94" s="112"/>
      <c r="FFG94" s="112"/>
      <c r="FFH94" s="112"/>
      <c r="FFI94" s="112"/>
      <c r="FFJ94" s="112"/>
      <c r="FFK94" s="112"/>
      <c r="FFL94" s="112"/>
      <c r="FFM94" s="112"/>
      <c r="FFN94" s="112"/>
      <c r="FFO94" s="112"/>
      <c r="FFP94" s="112"/>
      <c r="FFQ94" s="112"/>
      <c r="FFR94" s="112"/>
      <c r="FFS94" s="112"/>
      <c r="FFT94" s="112"/>
      <c r="FFU94" s="112"/>
      <c r="FFV94" s="112"/>
      <c r="FFW94" s="112"/>
      <c r="FFX94" s="112"/>
      <c r="FFY94" s="112"/>
      <c r="FFZ94" s="112"/>
      <c r="FGA94" s="112"/>
      <c r="FGB94" s="112"/>
      <c r="FGC94" s="112"/>
      <c r="FGD94" s="112"/>
      <c r="FGE94" s="112"/>
      <c r="FGF94" s="112"/>
      <c r="FGG94" s="112"/>
      <c r="FGH94" s="112"/>
      <c r="FGI94" s="112"/>
      <c r="FGJ94" s="112"/>
      <c r="FGK94" s="112"/>
      <c r="FGL94" s="112"/>
      <c r="FGM94" s="112"/>
      <c r="FGN94" s="112"/>
      <c r="FGO94" s="112"/>
      <c r="FGP94" s="112"/>
      <c r="FGQ94" s="112"/>
      <c r="FGR94" s="112"/>
      <c r="FGS94" s="112"/>
      <c r="FGT94" s="112"/>
      <c r="FGU94" s="112"/>
      <c r="FGV94" s="112"/>
      <c r="FGW94" s="112"/>
      <c r="FGX94" s="112"/>
      <c r="FGY94" s="112"/>
      <c r="FGZ94" s="112"/>
      <c r="FHA94" s="112"/>
      <c r="FHB94" s="112"/>
      <c r="FHC94" s="112"/>
      <c r="FHD94" s="112"/>
      <c r="FHE94" s="112"/>
      <c r="FHF94" s="112"/>
      <c r="FHG94" s="112"/>
      <c r="FHH94" s="112"/>
      <c r="FHI94" s="112"/>
      <c r="FHJ94" s="112"/>
      <c r="FHK94" s="112"/>
      <c r="FHL94" s="112"/>
      <c r="FHM94" s="112"/>
      <c r="FHN94" s="112"/>
      <c r="FHO94" s="112"/>
      <c r="FHP94" s="112"/>
      <c r="FHQ94" s="112"/>
      <c r="FHR94" s="112"/>
      <c r="FHS94" s="112"/>
      <c r="FHT94" s="112"/>
      <c r="FHU94" s="112"/>
      <c r="FHV94" s="112"/>
      <c r="FHW94" s="112"/>
      <c r="FHX94" s="112"/>
      <c r="FHY94" s="112"/>
      <c r="FHZ94" s="112"/>
      <c r="FIA94" s="112"/>
      <c r="FIB94" s="112"/>
      <c r="FIC94" s="112"/>
      <c r="FID94" s="112"/>
      <c r="FIE94" s="112"/>
      <c r="FIF94" s="112"/>
      <c r="FIG94" s="112"/>
      <c r="FIH94" s="112"/>
      <c r="FII94" s="112"/>
      <c r="FIJ94" s="112"/>
      <c r="FIK94" s="112"/>
      <c r="FIL94" s="112"/>
      <c r="FIM94" s="112"/>
      <c r="FIN94" s="112"/>
      <c r="FIO94" s="112"/>
      <c r="FIP94" s="112"/>
      <c r="FIQ94" s="112"/>
      <c r="FIR94" s="112"/>
      <c r="FIS94" s="112"/>
      <c r="FIT94" s="112"/>
      <c r="FIU94" s="112"/>
      <c r="FIV94" s="112"/>
      <c r="FIW94" s="112"/>
      <c r="FIX94" s="112"/>
      <c r="FIY94" s="112"/>
      <c r="FIZ94" s="112"/>
      <c r="FJA94" s="112"/>
      <c r="FJB94" s="112"/>
      <c r="FJC94" s="112"/>
      <c r="FJD94" s="112"/>
      <c r="FJE94" s="112"/>
      <c r="FJF94" s="112"/>
      <c r="FJG94" s="112"/>
      <c r="FJH94" s="112"/>
      <c r="FJI94" s="112"/>
      <c r="FJJ94" s="112"/>
      <c r="FJK94" s="112"/>
      <c r="FJL94" s="112"/>
      <c r="FJM94" s="112"/>
      <c r="FJN94" s="112"/>
      <c r="FJO94" s="112"/>
      <c r="FJP94" s="112"/>
      <c r="FJQ94" s="112"/>
      <c r="FJR94" s="112"/>
      <c r="FJS94" s="112"/>
      <c r="FJT94" s="112"/>
      <c r="FJU94" s="112"/>
      <c r="FJV94" s="112"/>
      <c r="FJW94" s="112"/>
      <c r="FJX94" s="112"/>
      <c r="FJY94" s="112"/>
      <c r="FJZ94" s="112"/>
      <c r="FKA94" s="112"/>
      <c r="FKB94" s="112"/>
      <c r="FKC94" s="112"/>
      <c r="FKD94" s="112"/>
      <c r="FKE94" s="112"/>
      <c r="FKF94" s="112"/>
      <c r="FKG94" s="112"/>
      <c r="FKH94" s="112"/>
      <c r="FKI94" s="112"/>
      <c r="FKJ94" s="112"/>
      <c r="FKK94" s="112"/>
      <c r="FKL94" s="112"/>
      <c r="FKM94" s="112"/>
      <c r="FKN94" s="112"/>
      <c r="FKO94" s="112"/>
      <c r="FKP94" s="112"/>
      <c r="FKQ94" s="112"/>
      <c r="FKR94" s="112"/>
      <c r="FKS94" s="112"/>
      <c r="FKT94" s="112"/>
      <c r="FKU94" s="112"/>
      <c r="FKV94" s="112"/>
      <c r="FKW94" s="112"/>
      <c r="FKX94" s="112"/>
      <c r="FKY94" s="112"/>
      <c r="FKZ94" s="112"/>
      <c r="FLA94" s="112"/>
      <c r="FLB94" s="112"/>
      <c r="FLC94" s="112"/>
      <c r="FLD94" s="112"/>
      <c r="FLE94" s="112"/>
      <c r="FLF94" s="112"/>
      <c r="FLG94" s="112"/>
      <c r="FLH94" s="112"/>
      <c r="FLI94" s="112"/>
      <c r="FLJ94" s="112"/>
      <c r="FLK94" s="112"/>
      <c r="FLL94" s="112"/>
      <c r="FLM94" s="112"/>
      <c r="FLN94" s="112"/>
      <c r="FLO94" s="112"/>
      <c r="FLP94" s="112"/>
      <c r="FLQ94" s="112"/>
      <c r="FLR94" s="112"/>
      <c r="FLS94" s="112"/>
      <c r="FLT94" s="112"/>
      <c r="FLU94" s="112"/>
      <c r="FLV94" s="112"/>
      <c r="FLW94" s="112"/>
      <c r="FLX94" s="112"/>
      <c r="FLY94" s="112"/>
      <c r="FLZ94" s="112"/>
      <c r="FMA94" s="112"/>
      <c r="FMB94" s="112"/>
      <c r="FMC94" s="112"/>
      <c r="FMD94" s="112"/>
      <c r="FME94" s="112"/>
      <c r="FMF94" s="112"/>
      <c r="FMG94" s="112"/>
      <c r="FMH94" s="112"/>
      <c r="FMI94" s="112"/>
      <c r="FMJ94" s="112"/>
      <c r="FMK94" s="112"/>
      <c r="FML94" s="112"/>
      <c r="FMM94" s="112"/>
      <c r="FMN94" s="112"/>
      <c r="FMO94" s="112"/>
      <c r="FMP94" s="112"/>
      <c r="FMQ94" s="112"/>
      <c r="FMR94" s="112"/>
      <c r="FMS94" s="112"/>
      <c r="FMT94" s="112"/>
      <c r="FMU94" s="112"/>
      <c r="FMV94" s="112"/>
      <c r="FMW94" s="112"/>
      <c r="FMX94" s="112"/>
      <c r="FMY94" s="112"/>
      <c r="FMZ94" s="112"/>
      <c r="FNA94" s="112"/>
      <c r="FNB94" s="112"/>
      <c r="FNC94" s="112"/>
      <c r="FND94" s="112"/>
      <c r="FNE94" s="112"/>
      <c r="FNF94" s="112"/>
      <c r="FNG94" s="112"/>
      <c r="FNH94" s="112"/>
      <c r="FNI94" s="112"/>
      <c r="FNJ94" s="112"/>
      <c r="FNK94" s="112"/>
      <c r="FNL94" s="112"/>
      <c r="FNM94" s="112"/>
      <c r="FNN94" s="112"/>
      <c r="FNO94" s="112"/>
      <c r="FNP94" s="112"/>
      <c r="FNQ94" s="112"/>
      <c r="FNR94" s="112"/>
      <c r="FNS94" s="112"/>
      <c r="FNT94" s="112"/>
      <c r="FNU94" s="112"/>
      <c r="FNV94" s="112"/>
      <c r="FNW94" s="112"/>
      <c r="FNX94" s="112"/>
      <c r="FNY94" s="112"/>
      <c r="FNZ94" s="112"/>
      <c r="FOA94" s="112"/>
      <c r="FOB94" s="112"/>
      <c r="FOC94" s="112"/>
      <c r="FOD94" s="112"/>
      <c r="FOE94" s="112"/>
      <c r="FOF94" s="112"/>
      <c r="FOG94" s="112"/>
      <c r="FOH94" s="112"/>
      <c r="FOI94" s="112"/>
      <c r="FOJ94" s="112"/>
      <c r="FOK94" s="112"/>
      <c r="FOL94" s="112"/>
      <c r="FOM94" s="112"/>
      <c r="FON94" s="112"/>
      <c r="FOO94" s="112"/>
      <c r="FOP94" s="112"/>
      <c r="FOQ94" s="112"/>
      <c r="FOR94" s="112"/>
      <c r="FOS94" s="112"/>
      <c r="FOT94" s="112"/>
      <c r="FOU94" s="112"/>
      <c r="FOV94" s="112"/>
      <c r="FOW94" s="112"/>
      <c r="FOX94" s="112"/>
      <c r="FOY94" s="112"/>
      <c r="FOZ94" s="112"/>
      <c r="FPA94" s="112"/>
      <c r="FPB94" s="112"/>
      <c r="FPC94" s="112"/>
      <c r="FPD94" s="112"/>
      <c r="FPE94" s="112"/>
      <c r="FPF94" s="112"/>
      <c r="FPG94" s="112"/>
      <c r="FPH94" s="112"/>
      <c r="FPI94" s="112"/>
      <c r="FPJ94" s="112"/>
      <c r="FPK94" s="112"/>
      <c r="FPL94" s="112"/>
      <c r="FPM94" s="112"/>
      <c r="FPN94" s="112"/>
      <c r="FPO94" s="112"/>
      <c r="FPP94" s="112"/>
      <c r="FPQ94" s="112"/>
      <c r="FPR94" s="112"/>
      <c r="FPS94" s="112"/>
      <c r="FPT94" s="112"/>
      <c r="FPU94" s="112"/>
      <c r="FPV94" s="112"/>
      <c r="FPW94" s="112"/>
      <c r="FPX94" s="112"/>
      <c r="FPY94" s="112"/>
      <c r="FPZ94" s="112"/>
      <c r="FQA94" s="112"/>
      <c r="FQB94" s="112"/>
      <c r="FQC94" s="112"/>
      <c r="FQD94" s="112"/>
      <c r="FQE94" s="112"/>
      <c r="FQF94" s="112"/>
      <c r="FQG94" s="112"/>
      <c r="FQH94" s="112"/>
      <c r="FQI94" s="112"/>
      <c r="FQJ94" s="112"/>
      <c r="FQK94" s="112"/>
      <c r="FQL94" s="112"/>
      <c r="FQM94" s="112"/>
      <c r="FQN94" s="112"/>
      <c r="FQO94" s="112"/>
      <c r="FQP94" s="112"/>
      <c r="FQQ94" s="112"/>
      <c r="FQR94" s="112"/>
      <c r="FQS94" s="112"/>
      <c r="FQT94" s="112"/>
      <c r="FQU94" s="112"/>
      <c r="FQV94" s="112"/>
      <c r="FQW94" s="112"/>
      <c r="FQX94" s="112"/>
      <c r="FQY94" s="112"/>
      <c r="FQZ94" s="112"/>
      <c r="FRA94" s="112"/>
      <c r="FRB94" s="112"/>
      <c r="FRC94" s="112"/>
      <c r="FRD94" s="112"/>
      <c r="FRE94" s="112"/>
      <c r="FRF94" s="112"/>
      <c r="FRG94" s="112"/>
      <c r="FRH94" s="112"/>
      <c r="FRI94" s="112"/>
      <c r="FRJ94" s="112"/>
      <c r="FRK94" s="112"/>
      <c r="FRL94" s="112"/>
      <c r="FRM94" s="112"/>
      <c r="FRN94" s="112"/>
      <c r="FRO94" s="112"/>
      <c r="FRP94" s="112"/>
      <c r="FRQ94" s="112"/>
      <c r="FRR94" s="112"/>
      <c r="FRS94" s="112"/>
      <c r="FRT94" s="112"/>
      <c r="FRU94" s="112"/>
      <c r="FRV94" s="112"/>
      <c r="FRW94" s="112"/>
      <c r="FRX94" s="112"/>
      <c r="FRY94" s="112"/>
      <c r="FRZ94" s="112"/>
      <c r="FSA94" s="112"/>
      <c r="FSB94" s="112"/>
      <c r="FSC94" s="112"/>
      <c r="FSD94" s="112"/>
      <c r="FSE94" s="112"/>
      <c r="FSF94" s="112"/>
      <c r="FSG94" s="112"/>
      <c r="FSH94" s="112"/>
      <c r="FSI94" s="112"/>
      <c r="FSJ94" s="112"/>
      <c r="FSK94" s="112"/>
      <c r="FSL94" s="112"/>
      <c r="FSM94" s="112"/>
      <c r="FSN94" s="112"/>
      <c r="FSO94" s="112"/>
      <c r="FSP94" s="112"/>
      <c r="FSQ94" s="112"/>
      <c r="FSR94" s="112"/>
      <c r="FSS94" s="112"/>
      <c r="FST94" s="112"/>
      <c r="FSU94" s="112"/>
      <c r="FSV94" s="112"/>
      <c r="FSW94" s="112"/>
      <c r="FSX94" s="112"/>
      <c r="FSY94" s="112"/>
      <c r="FSZ94" s="112"/>
      <c r="FTA94" s="112"/>
      <c r="FTB94" s="112"/>
      <c r="FTC94" s="112"/>
      <c r="FTD94" s="112"/>
      <c r="FTE94" s="112"/>
      <c r="FTF94" s="112"/>
      <c r="FTG94" s="112"/>
      <c r="FTH94" s="112"/>
      <c r="FTI94" s="112"/>
      <c r="FTJ94" s="112"/>
      <c r="FTK94" s="112"/>
      <c r="FTL94" s="112"/>
      <c r="FTM94" s="112"/>
      <c r="FTN94" s="112"/>
      <c r="FTO94" s="112"/>
      <c r="FTP94" s="112"/>
      <c r="FTQ94" s="112"/>
      <c r="FTR94" s="112"/>
      <c r="FTS94" s="112"/>
      <c r="FTT94" s="112"/>
      <c r="FTU94" s="112"/>
      <c r="FTV94" s="112"/>
      <c r="FTW94" s="112"/>
      <c r="FTX94" s="112"/>
      <c r="FTY94" s="112"/>
      <c r="FTZ94" s="112"/>
      <c r="FUA94" s="112"/>
      <c r="FUB94" s="112"/>
      <c r="FUC94" s="112"/>
      <c r="FUD94" s="112"/>
      <c r="FUE94" s="112"/>
      <c r="FUF94" s="112"/>
      <c r="FUG94" s="112"/>
      <c r="FUH94" s="112"/>
      <c r="FUI94" s="112"/>
      <c r="FUJ94" s="112"/>
      <c r="FUK94" s="112"/>
      <c r="FUL94" s="112"/>
      <c r="FUM94" s="112"/>
      <c r="FUN94" s="112"/>
      <c r="FUO94" s="112"/>
      <c r="FUP94" s="112"/>
      <c r="FUQ94" s="112"/>
      <c r="FUR94" s="112"/>
      <c r="FUS94" s="112"/>
      <c r="FUT94" s="112"/>
      <c r="FUU94" s="112"/>
      <c r="FUV94" s="112"/>
      <c r="FUW94" s="112"/>
      <c r="FUX94" s="112"/>
      <c r="FUY94" s="112"/>
      <c r="FUZ94" s="112"/>
      <c r="FVA94" s="112"/>
      <c r="FVB94" s="112"/>
      <c r="FVC94" s="112"/>
      <c r="FVD94" s="112"/>
      <c r="FVE94" s="112"/>
      <c r="FVF94" s="112"/>
      <c r="FVG94" s="112"/>
      <c r="FVH94" s="112"/>
      <c r="FVI94" s="112"/>
      <c r="FVJ94" s="112"/>
      <c r="FVK94" s="112"/>
      <c r="FVL94" s="112"/>
      <c r="FVM94" s="112"/>
      <c r="FVN94" s="112"/>
      <c r="FVO94" s="112"/>
      <c r="FVP94" s="112"/>
      <c r="FVQ94" s="112"/>
      <c r="FVR94" s="112"/>
      <c r="FVS94" s="112"/>
      <c r="FVT94" s="112"/>
      <c r="FVU94" s="112"/>
      <c r="FVV94" s="112"/>
      <c r="FVW94" s="112"/>
      <c r="FVX94" s="112"/>
      <c r="FVY94" s="112"/>
      <c r="FVZ94" s="112"/>
      <c r="FWA94" s="112"/>
      <c r="FWB94" s="112"/>
      <c r="FWC94" s="112"/>
      <c r="FWD94" s="112"/>
      <c r="FWE94" s="112"/>
      <c r="FWF94" s="112"/>
      <c r="FWG94" s="112"/>
      <c r="FWH94" s="112"/>
      <c r="FWI94" s="112"/>
      <c r="FWJ94" s="112"/>
      <c r="FWK94" s="112"/>
      <c r="FWL94" s="112"/>
      <c r="FWM94" s="112"/>
      <c r="FWN94" s="112"/>
      <c r="FWO94" s="112"/>
      <c r="FWP94" s="112"/>
      <c r="FWQ94" s="112"/>
      <c r="FWR94" s="112"/>
      <c r="FWS94" s="112"/>
      <c r="FWT94" s="112"/>
      <c r="FWU94" s="112"/>
      <c r="FWV94" s="112"/>
      <c r="FWW94" s="112"/>
      <c r="FWX94" s="112"/>
      <c r="FWY94" s="112"/>
      <c r="FWZ94" s="112"/>
      <c r="FXA94" s="112"/>
      <c r="FXB94" s="112"/>
      <c r="FXC94" s="112"/>
      <c r="FXD94" s="112"/>
      <c r="FXE94" s="112"/>
      <c r="FXF94" s="112"/>
      <c r="FXG94" s="112"/>
      <c r="FXH94" s="112"/>
      <c r="FXI94" s="112"/>
      <c r="FXJ94" s="112"/>
      <c r="FXK94" s="112"/>
      <c r="FXL94" s="112"/>
      <c r="FXM94" s="112"/>
      <c r="FXN94" s="112"/>
      <c r="FXO94" s="112"/>
      <c r="FXP94" s="112"/>
      <c r="FXQ94" s="112"/>
      <c r="FXR94" s="112"/>
      <c r="FXS94" s="112"/>
      <c r="FXT94" s="112"/>
      <c r="FXU94" s="112"/>
      <c r="FXV94" s="112"/>
      <c r="FXW94" s="112"/>
      <c r="FXX94" s="112"/>
      <c r="FXY94" s="112"/>
      <c r="FXZ94" s="112"/>
      <c r="FYA94" s="112"/>
      <c r="FYB94" s="112"/>
      <c r="FYC94" s="112"/>
      <c r="FYD94" s="112"/>
      <c r="FYE94" s="112"/>
      <c r="FYF94" s="112"/>
      <c r="FYG94" s="112"/>
      <c r="FYH94" s="112"/>
      <c r="FYI94" s="112"/>
      <c r="FYJ94" s="112"/>
      <c r="FYK94" s="112"/>
      <c r="FYL94" s="112"/>
      <c r="FYM94" s="112"/>
      <c r="FYN94" s="112"/>
      <c r="FYO94" s="112"/>
      <c r="FYP94" s="112"/>
      <c r="FYQ94" s="112"/>
      <c r="FYR94" s="112"/>
      <c r="FYS94" s="112"/>
      <c r="FYT94" s="112"/>
      <c r="FYU94" s="112"/>
      <c r="FYV94" s="112"/>
      <c r="FYW94" s="112"/>
      <c r="FYX94" s="112"/>
      <c r="FYY94" s="112"/>
      <c r="FYZ94" s="112"/>
      <c r="FZA94" s="112"/>
      <c r="FZB94" s="112"/>
      <c r="FZC94" s="112"/>
      <c r="FZD94" s="112"/>
      <c r="FZE94" s="112"/>
      <c r="FZF94" s="112"/>
      <c r="FZG94" s="112"/>
      <c r="FZH94" s="112"/>
      <c r="FZI94" s="112"/>
      <c r="FZJ94" s="112"/>
      <c r="FZK94" s="112"/>
      <c r="FZL94" s="112"/>
      <c r="FZM94" s="112"/>
      <c r="FZN94" s="112"/>
      <c r="FZO94" s="112"/>
      <c r="FZP94" s="112"/>
      <c r="FZQ94" s="112"/>
      <c r="FZR94" s="112"/>
      <c r="FZS94" s="112"/>
      <c r="FZT94" s="112"/>
      <c r="FZU94" s="112"/>
      <c r="FZV94" s="112"/>
      <c r="FZW94" s="112"/>
      <c r="FZX94" s="112"/>
      <c r="FZY94" s="112"/>
      <c r="FZZ94" s="112"/>
      <c r="GAA94" s="112"/>
      <c r="GAB94" s="112"/>
      <c r="GAC94" s="112"/>
      <c r="GAD94" s="112"/>
      <c r="GAE94" s="112"/>
      <c r="GAF94" s="112"/>
      <c r="GAG94" s="112"/>
      <c r="GAH94" s="112"/>
      <c r="GAI94" s="112"/>
      <c r="GAJ94" s="112"/>
      <c r="GAK94" s="112"/>
      <c r="GAL94" s="112"/>
      <c r="GAM94" s="112"/>
      <c r="GAN94" s="112"/>
      <c r="GAO94" s="112"/>
      <c r="GAP94" s="112"/>
      <c r="GAQ94" s="112"/>
      <c r="GAR94" s="112"/>
      <c r="GAS94" s="112"/>
      <c r="GAT94" s="112"/>
      <c r="GAU94" s="112"/>
      <c r="GAV94" s="112"/>
      <c r="GAW94" s="112"/>
      <c r="GAX94" s="112"/>
      <c r="GAY94" s="112"/>
      <c r="GAZ94" s="112"/>
      <c r="GBA94" s="112"/>
      <c r="GBB94" s="112"/>
      <c r="GBC94" s="112"/>
      <c r="GBD94" s="112"/>
      <c r="GBE94" s="112"/>
      <c r="GBF94" s="112"/>
      <c r="GBG94" s="112"/>
      <c r="GBH94" s="112"/>
      <c r="GBI94" s="112"/>
      <c r="GBJ94" s="112"/>
      <c r="GBK94" s="112"/>
      <c r="GBL94" s="112"/>
      <c r="GBM94" s="112"/>
      <c r="GBN94" s="112"/>
      <c r="GBO94" s="112"/>
      <c r="GBP94" s="112"/>
      <c r="GBQ94" s="112"/>
      <c r="GBR94" s="112"/>
      <c r="GBS94" s="112"/>
      <c r="GBT94" s="112"/>
      <c r="GBU94" s="112"/>
      <c r="GBV94" s="112"/>
      <c r="GBW94" s="112"/>
      <c r="GBX94" s="112"/>
      <c r="GBY94" s="112"/>
      <c r="GBZ94" s="112"/>
      <c r="GCA94" s="112"/>
      <c r="GCB94" s="112"/>
      <c r="GCC94" s="112"/>
      <c r="GCD94" s="112"/>
      <c r="GCE94" s="112"/>
      <c r="GCF94" s="112"/>
      <c r="GCG94" s="112"/>
      <c r="GCH94" s="112"/>
      <c r="GCI94" s="112"/>
      <c r="GCJ94" s="112"/>
      <c r="GCK94" s="112"/>
      <c r="GCL94" s="112"/>
      <c r="GCM94" s="112"/>
      <c r="GCN94" s="112"/>
      <c r="GCO94" s="112"/>
      <c r="GCP94" s="112"/>
      <c r="GCQ94" s="112"/>
      <c r="GCR94" s="112"/>
      <c r="GCS94" s="112"/>
      <c r="GCT94" s="112"/>
      <c r="GCU94" s="112"/>
      <c r="GCV94" s="112"/>
      <c r="GCW94" s="112"/>
      <c r="GCX94" s="112"/>
      <c r="GCY94" s="112"/>
      <c r="GCZ94" s="112"/>
      <c r="GDA94" s="112"/>
      <c r="GDB94" s="112"/>
      <c r="GDC94" s="112"/>
      <c r="GDD94" s="112"/>
      <c r="GDE94" s="112"/>
      <c r="GDF94" s="112"/>
      <c r="GDG94" s="112"/>
      <c r="GDH94" s="112"/>
      <c r="GDI94" s="112"/>
      <c r="GDJ94" s="112"/>
      <c r="GDK94" s="112"/>
      <c r="GDL94" s="112"/>
      <c r="GDM94" s="112"/>
      <c r="GDN94" s="112"/>
      <c r="GDO94" s="112"/>
      <c r="GDP94" s="112"/>
      <c r="GDQ94" s="112"/>
      <c r="GDR94" s="112"/>
      <c r="GDS94" s="112"/>
      <c r="GDT94" s="112"/>
      <c r="GDU94" s="112"/>
      <c r="GDV94" s="112"/>
      <c r="GDW94" s="112"/>
      <c r="GDX94" s="112"/>
      <c r="GDY94" s="112"/>
      <c r="GDZ94" s="112"/>
      <c r="GEA94" s="112"/>
      <c r="GEB94" s="112"/>
      <c r="GEC94" s="112"/>
      <c r="GED94" s="112"/>
      <c r="GEE94" s="112"/>
      <c r="GEF94" s="112"/>
      <c r="GEG94" s="112"/>
      <c r="GEH94" s="112"/>
      <c r="GEI94" s="112"/>
      <c r="GEJ94" s="112"/>
      <c r="GEK94" s="112"/>
      <c r="GEL94" s="112"/>
      <c r="GEM94" s="112"/>
      <c r="GEN94" s="112"/>
      <c r="GEO94" s="112"/>
      <c r="GEP94" s="112"/>
      <c r="GEQ94" s="112"/>
      <c r="GER94" s="112"/>
      <c r="GES94" s="112"/>
      <c r="GET94" s="112"/>
      <c r="GEU94" s="112"/>
      <c r="GEV94" s="112"/>
      <c r="GEW94" s="112"/>
      <c r="GEX94" s="112"/>
      <c r="GEY94" s="112"/>
      <c r="GEZ94" s="112"/>
      <c r="GFA94" s="112"/>
      <c r="GFB94" s="112"/>
      <c r="GFC94" s="112"/>
      <c r="GFD94" s="112"/>
      <c r="GFE94" s="112"/>
      <c r="GFF94" s="112"/>
      <c r="GFG94" s="112"/>
      <c r="GFH94" s="112"/>
      <c r="GFI94" s="112"/>
      <c r="GFJ94" s="112"/>
      <c r="GFK94" s="112"/>
      <c r="GFL94" s="112"/>
      <c r="GFM94" s="112"/>
      <c r="GFN94" s="112"/>
      <c r="GFO94" s="112"/>
      <c r="GFP94" s="112"/>
      <c r="GFQ94" s="112"/>
      <c r="GFR94" s="112"/>
      <c r="GFS94" s="112"/>
      <c r="GFT94" s="112"/>
      <c r="GFU94" s="112"/>
      <c r="GFV94" s="112"/>
      <c r="GFW94" s="112"/>
      <c r="GFX94" s="112"/>
      <c r="GFY94" s="112"/>
      <c r="GFZ94" s="112"/>
      <c r="GGA94" s="112"/>
      <c r="GGB94" s="112"/>
      <c r="GGC94" s="112"/>
      <c r="GGD94" s="112"/>
      <c r="GGE94" s="112"/>
      <c r="GGF94" s="112"/>
      <c r="GGG94" s="112"/>
      <c r="GGH94" s="112"/>
      <c r="GGI94" s="112"/>
      <c r="GGJ94" s="112"/>
      <c r="GGK94" s="112"/>
      <c r="GGL94" s="112"/>
      <c r="GGM94" s="112"/>
      <c r="GGN94" s="112"/>
      <c r="GGO94" s="112"/>
      <c r="GGP94" s="112"/>
      <c r="GGQ94" s="112"/>
      <c r="GGR94" s="112"/>
      <c r="GGS94" s="112"/>
      <c r="GGT94" s="112"/>
      <c r="GGU94" s="112"/>
      <c r="GGV94" s="112"/>
      <c r="GGW94" s="112"/>
      <c r="GGX94" s="112"/>
      <c r="GGY94" s="112"/>
      <c r="GGZ94" s="112"/>
      <c r="GHA94" s="112"/>
      <c r="GHB94" s="112"/>
      <c r="GHC94" s="112"/>
      <c r="GHD94" s="112"/>
      <c r="GHE94" s="112"/>
      <c r="GHF94" s="112"/>
      <c r="GHG94" s="112"/>
      <c r="GHH94" s="112"/>
      <c r="GHI94" s="112"/>
      <c r="GHJ94" s="112"/>
      <c r="GHK94" s="112"/>
      <c r="GHL94" s="112"/>
      <c r="GHM94" s="112"/>
      <c r="GHN94" s="112"/>
      <c r="GHO94" s="112"/>
      <c r="GHP94" s="112"/>
      <c r="GHQ94" s="112"/>
      <c r="GHR94" s="112"/>
      <c r="GHS94" s="112"/>
      <c r="GHT94" s="112"/>
      <c r="GHU94" s="112"/>
      <c r="GHV94" s="112"/>
      <c r="GHW94" s="112"/>
      <c r="GHX94" s="112"/>
      <c r="GHY94" s="112"/>
      <c r="GHZ94" s="112"/>
      <c r="GIA94" s="112"/>
      <c r="GIB94" s="112"/>
      <c r="GIC94" s="112"/>
      <c r="GID94" s="112"/>
      <c r="GIE94" s="112"/>
      <c r="GIF94" s="112"/>
      <c r="GIG94" s="112"/>
      <c r="GIH94" s="112"/>
      <c r="GII94" s="112"/>
      <c r="GIJ94" s="112"/>
      <c r="GIK94" s="112"/>
      <c r="GIL94" s="112"/>
      <c r="GIM94" s="112"/>
      <c r="GIN94" s="112"/>
      <c r="GIO94" s="112"/>
      <c r="GIP94" s="112"/>
      <c r="GIQ94" s="112"/>
      <c r="GIR94" s="112"/>
      <c r="GIS94" s="112"/>
      <c r="GIT94" s="112"/>
      <c r="GIU94" s="112"/>
      <c r="GIV94" s="112"/>
      <c r="GIW94" s="112"/>
      <c r="GIX94" s="112"/>
      <c r="GIY94" s="112"/>
      <c r="GIZ94" s="112"/>
      <c r="GJA94" s="112"/>
      <c r="GJB94" s="112"/>
      <c r="GJC94" s="112"/>
      <c r="GJD94" s="112"/>
      <c r="GJE94" s="112"/>
      <c r="GJF94" s="112"/>
      <c r="GJG94" s="112"/>
      <c r="GJH94" s="112"/>
      <c r="GJI94" s="112"/>
      <c r="GJJ94" s="112"/>
      <c r="GJK94" s="112"/>
      <c r="GJL94" s="112"/>
      <c r="GJM94" s="112"/>
      <c r="GJN94" s="112"/>
      <c r="GJO94" s="112"/>
      <c r="GJP94" s="112"/>
      <c r="GJQ94" s="112"/>
      <c r="GJR94" s="112"/>
      <c r="GJS94" s="112"/>
      <c r="GJT94" s="112"/>
      <c r="GJU94" s="112"/>
      <c r="GJV94" s="112"/>
      <c r="GJW94" s="112"/>
      <c r="GJX94" s="112"/>
      <c r="GJY94" s="112"/>
      <c r="GJZ94" s="112"/>
      <c r="GKA94" s="112"/>
      <c r="GKB94" s="112"/>
      <c r="GKC94" s="112"/>
      <c r="GKD94" s="112"/>
      <c r="GKE94" s="112"/>
      <c r="GKF94" s="112"/>
      <c r="GKG94" s="112"/>
      <c r="GKH94" s="112"/>
      <c r="GKI94" s="112"/>
      <c r="GKJ94" s="112"/>
      <c r="GKK94" s="112"/>
      <c r="GKL94" s="112"/>
      <c r="GKM94" s="112"/>
      <c r="GKN94" s="112"/>
      <c r="GKO94" s="112"/>
      <c r="GKP94" s="112"/>
      <c r="GKQ94" s="112"/>
      <c r="GKR94" s="112"/>
      <c r="GKS94" s="112"/>
      <c r="GKT94" s="112"/>
      <c r="GKU94" s="112"/>
      <c r="GKV94" s="112"/>
      <c r="GKW94" s="112"/>
      <c r="GKX94" s="112"/>
      <c r="GKY94" s="112"/>
      <c r="GKZ94" s="112"/>
      <c r="GLA94" s="112"/>
      <c r="GLB94" s="112"/>
      <c r="GLC94" s="112"/>
      <c r="GLD94" s="112"/>
      <c r="GLE94" s="112"/>
      <c r="GLF94" s="112"/>
      <c r="GLG94" s="112"/>
      <c r="GLH94" s="112"/>
      <c r="GLI94" s="112"/>
      <c r="GLJ94" s="112"/>
      <c r="GLK94" s="112"/>
      <c r="GLL94" s="112"/>
      <c r="GLM94" s="112"/>
      <c r="GLN94" s="112"/>
      <c r="GLO94" s="112"/>
      <c r="GLP94" s="112"/>
      <c r="GLQ94" s="112"/>
      <c r="GLR94" s="112"/>
      <c r="GLS94" s="112"/>
      <c r="GLT94" s="112"/>
      <c r="GLU94" s="112"/>
      <c r="GLV94" s="112"/>
      <c r="GLW94" s="112"/>
      <c r="GLX94" s="112"/>
      <c r="GLY94" s="112"/>
      <c r="GLZ94" s="112"/>
      <c r="GMA94" s="112"/>
      <c r="GMB94" s="112"/>
      <c r="GMC94" s="112"/>
      <c r="GMD94" s="112"/>
      <c r="GME94" s="112"/>
      <c r="GMF94" s="112"/>
      <c r="GMG94" s="112"/>
      <c r="GMH94" s="112"/>
      <c r="GMI94" s="112"/>
      <c r="GMJ94" s="112"/>
      <c r="GMK94" s="112"/>
      <c r="GML94" s="112"/>
      <c r="GMM94" s="112"/>
      <c r="GMN94" s="112"/>
      <c r="GMO94" s="112"/>
      <c r="GMP94" s="112"/>
      <c r="GMQ94" s="112"/>
      <c r="GMR94" s="112"/>
      <c r="GMS94" s="112"/>
      <c r="GMT94" s="112"/>
      <c r="GMU94" s="112"/>
      <c r="GMV94" s="112"/>
      <c r="GMW94" s="112"/>
      <c r="GMX94" s="112"/>
      <c r="GMY94" s="112"/>
      <c r="GMZ94" s="112"/>
      <c r="GNA94" s="112"/>
      <c r="GNB94" s="112"/>
      <c r="GNC94" s="112"/>
      <c r="GND94" s="112"/>
      <c r="GNE94" s="112"/>
      <c r="GNF94" s="112"/>
      <c r="GNG94" s="112"/>
      <c r="GNH94" s="112"/>
      <c r="GNI94" s="112"/>
      <c r="GNJ94" s="112"/>
      <c r="GNK94" s="112"/>
      <c r="GNL94" s="112"/>
      <c r="GNM94" s="112"/>
      <c r="GNN94" s="112"/>
      <c r="GNO94" s="112"/>
      <c r="GNP94" s="112"/>
      <c r="GNQ94" s="112"/>
      <c r="GNR94" s="112"/>
      <c r="GNS94" s="112"/>
      <c r="GNT94" s="112"/>
      <c r="GNU94" s="112"/>
      <c r="GNV94" s="112"/>
      <c r="GNW94" s="112"/>
      <c r="GNX94" s="112"/>
      <c r="GNY94" s="112"/>
      <c r="GNZ94" s="112"/>
      <c r="GOA94" s="112"/>
      <c r="GOB94" s="112"/>
      <c r="GOC94" s="112"/>
      <c r="GOD94" s="112"/>
      <c r="GOE94" s="112"/>
      <c r="GOF94" s="112"/>
      <c r="GOG94" s="112"/>
      <c r="GOH94" s="112"/>
      <c r="GOI94" s="112"/>
      <c r="GOJ94" s="112"/>
      <c r="GOK94" s="112"/>
      <c r="GOL94" s="112"/>
      <c r="GOM94" s="112"/>
      <c r="GON94" s="112"/>
      <c r="GOO94" s="112"/>
      <c r="GOP94" s="112"/>
      <c r="GOQ94" s="112"/>
      <c r="GOR94" s="112"/>
      <c r="GOS94" s="112"/>
      <c r="GOT94" s="112"/>
      <c r="GOU94" s="112"/>
      <c r="GOV94" s="112"/>
      <c r="GOW94" s="112"/>
      <c r="GOX94" s="112"/>
      <c r="GOY94" s="112"/>
      <c r="GOZ94" s="112"/>
      <c r="GPA94" s="112"/>
      <c r="GPB94" s="112"/>
      <c r="GPC94" s="112"/>
      <c r="GPD94" s="112"/>
      <c r="GPE94" s="112"/>
      <c r="GPF94" s="112"/>
      <c r="GPG94" s="112"/>
      <c r="GPH94" s="112"/>
      <c r="GPI94" s="112"/>
      <c r="GPJ94" s="112"/>
      <c r="GPK94" s="112"/>
      <c r="GPL94" s="112"/>
      <c r="GPM94" s="112"/>
      <c r="GPN94" s="112"/>
      <c r="GPO94" s="112"/>
      <c r="GPP94" s="112"/>
      <c r="GPQ94" s="112"/>
      <c r="GPR94" s="112"/>
      <c r="GPS94" s="112"/>
      <c r="GPT94" s="112"/>
      <c r="GPU94" s="112"/>
      <c r="GPV94" s="112"/>
      <c r="GPW94" s="112"/>
      <c r="GPX94" s="112"/>
      <c r="GPY94" s="112"/>
      <c r="GPZ94" s="112"/>
      <c r="GQA94" s="112"/>
      <c r="GQB94" s="112"/>
      <c r="GQC94" s="112"/>
      <c r="GQD94" s="112"/>
      <c r="GQE94" s="112"/>
      <c r="GQF94" s="112"/>
      <c r="GQG94" s="112"/>
      <c r="GQH94" s="112"/>
      <c r="GQI94" s="112"/>
      <c r="GQJ94" s="112"/>
      <c r="GQK94" s="112"/>
      <c r="GQL94" s="112"/>
      <c r="GQM94" s="112"/>
      <c r="GQN94" s="112"/>
      <c r="GQO94" s="112"/>
      <c r="GQP94" s="112"/>
      <c r="GQQ94" s="112"/>
      <c r="GQR94" s="112"/>
      <c r="GQS94" s="112"/>
      <c r="GQT94" s="112"/>
      <c r="GQU94" s="112"/>
      <c r="GQV94" s="112"/>
      <c r="GQW94" s="112"/>
      <c r="GQX94" s="112"/>
      <c r="GQY94" s="112"/>
      <c r="GQZ94" s="112"/>
      <c r="GRA94" s="112"/>
      <c r="GRB94" s="112"/>
      <c r="GRC94" s="112"/>
      <c r="GRD94" s="112"/>
      <c r="GRE94" s="112"/>
      <c r="GRF94" s="112"/>
      <c r="GRG94" s="112"/>
      <c r="GRH94" s="112"/>
      <c r="GRI94" s="112"/>
      <c r="GRJ94" s="112"/>
      <c r="GRK94" s="112"/>
      <c r="GRL94" s="112"/>
      <c r="GRM94" s="112"/>
      <c r="GRN94" s="112"/>
      <c r="GRO94" s="112"/>
      <c r="GRP94" s="112"/>
      <c r="GRQ94" s="112"/>
      <c r="GRR94" s="112"/>
      <c r="GRS94" s="112"/>
      <c r="GRT94" s="112"/>
      <c r="GRU94" s="112"/>
      <c r="GRV94" s="112"/>
      <c r="GRW94" s="112"/>
      <c r="GRX94" s="112"/>
      <c r="GRY94" s="112"/>
      <c r="GRZ94" s="112"/>
      <c r="GSA94" s="112"/>
      <c r="GSB94" s="112"/>
      <c r="GSC94" s="112"/>
      <c r="GSD94" s="112"/>
      <c r="GSE94" s="112"/>
      <c r="GSF94" s="112"/>
      <c r="GSG94" s="112"/>
      <c r="GSH94" s="112"/>
      <c r="GSI94" s="112"/>
      <c r="GSJ94" s="112"/>
      <c r="GSK94" s="112"/>
      <c r="GSL94" s="112"/>
      <c r="GSM94" s="112"/>
      <c r="GSN94" s="112"/>
      <c r="GSO94" s="112"/>
      <c r="GSP94" s="112"/>
      <c r="GSQ94" s="112"/>
      <c r="GSR94" s="112"/>
      <c r="GSS94" s="112"/>
      <c r="GST94" s="112"/>
      <c r="GSU94" s="112"/>
      <c r="GSV94" s="112"/>
      <c r="GSW94" s="112"/>
      <c r="GSX94" s="112"/>
      <c r="GSY94" s="112"/>
      <c r="GSZ94" s="112"/>
      <c r="GTA94" s="112"/>
      <c r="GTB94" s="112"/>
      <c r="GTC94" s="112"/>
      <c r="GTD94" s="112"/>
      <c r="GTE94" s="112"/>
      <c r="GTF94" s="112"/>
      <c r="GTG94" s="112"/>
      <c r="GTH94" s="112"/>
      <c r="GTI94" s="112"/>
      <c r="GTJ94" s="112"/>
      <c r="GTK94" s="112"/>
      <c r="GTL94" s="112"/>
      <c r="GTM94" s="112"/>
      <c r="GTN94" s="112"/>
      <c r="GTO94" s="112"/>
      <c r="GTP94" s="112"/>
      <c r="GTQ94" s="112"/>
      <c r="GTR94" s="112"/>
      <c r="GTS94" s="112"/>
      <c r="GTT94" s="112"/>
      <c r="GTU94" s="112"/>
      <c r="GTV94" s="112"/>
      <c r="GTW94" s="112"/>
      <c r="GTX94" s="112"/>
      <c r="GTY94" s="112"/>
      <c r="GTZ94" s="112"/>
      <c r="GUA94" s="112"/>
      <c r="GUB94" s="112"/>
      <c r="GUC94" s="112"/>
      <c r="GUD94" s="112"/>
      <c r="GUE94" s="112"/>
      <c r="GUF94" s="112"/>
      <c r="GUG94" s="112"/>
      <c r="GUH94" s="112"/>
      <c r="GUI94" s="112"/>
      <c r="GUJ94" s="112"/>
      <c r="GUK94" s="112"/>
      <c r="GUL94" s="112"/>
      <c r="GUM94" s="112"/>
      <c r="GUN94" s="112"/>
      <c r="GUO94" s="112"/>
      <c r="GUP94" s="112"/>
      <c r="GUQ94" s="112"/>
      <c r="GUR94" s="112"/>
      <c r="GUS94" s="112"/>
      <c r="GUT94" s="112"/>
      <c r="GUU94" s="112"/>
      <c r="GUV94" s="112"/>
      <c r="GUW94" s="112"/>
      <c r="GUX94" s="112"/>
      <c r="GUY94" s="112"/>
      <c r="GUZ94" s="112"/>
      <c r="GVA94" s="112"/>
      <c r="GVB94" s="112"/>
      <c r="GVC94" s="112"/>
      <c r="GVD94" s="112"/>
      <c r="GVE94" s="112"/>
      <c r="GVF94" s="112"/>
      <c r="GVG94" s="112"/>
      <c r="GVH94" s="112"/>
      <c r="GVI94" s="112"/>
      <c r="GVJ94" s="112"/>
      <c r="GVK94" s="112"/>
      <c r="GVL94" s="112"/>
      <c r="GVM94" s="112"/>
      <c r="GVN94" s="112"/>
      <c r="GVO94" s="112"/>
      <c r="GVP94" s="112"/>
      <c r="GVQ94" s="112"/>
      <c r="GVR94" s="112"/>
      <c r="GVS94" s="112"/>
      <c r="GVT94" s="112"/>
      <c r="GVU94" s="112"/>
      <c r="GVV94" s="112"/>
      <c r="GVW94" s="112"/>
      <c r="GVX94" s="112"/>
      <c r="GVY94" s="112"/>
      <c r="GVZ94" s="112"/>
      <c r="GWA94" s="112"/>
      <c r="GWB94" s="112"/>
      <c r="GWC94" s="112"/>
      <c r="GWD94" s="112"/>
      <c r="GWE94" s="112"/>
      <c r="GWF94" s="112"/>
      <c r="GWG94" s="112"/>
      <c r="GWH94" s="112"/>
      <c r="GWI94" s="112"/>
      <c r="GWJ94" s="112"/>
      <c r="GWK94" s="112"/>
      <c r="GWL94" s="112"/>
      <c r="GWM94" s="112"/>
      <c r="GWN94" s="112"/>
      <c r="GWO94" s="112"/>
      <c r="GWP94" s="112"/>
      <c r="GWQ94" s="112"/>
      <c r="GWR94" s="112"/>
      <c r="GWS94" s="112"/>
      <c r="GWT94" s="112"/>
      <c r="GWU94" s="112"/>
      <c r="GWV94" s="112"/>
      <c r="GWW94" s="112"/>
      <c r="GWX94" s="112"/>
      <c r="GWY94" s="112"/>
      <c r="GWZ94" s="112"/>
      <c r="GXA94" s="112"/>
      <c r="GXB94" s="112"/>
      <c r="GXC94" s="112"/>
      <c r="GXD94" s="112"/>
      <c r="GXE94" s="112"/>
      <c r="GXF94" s="112"/>
      <c r="GXG94" s="112"/>
      <c r="GXH94" s="112"/>
      <c r="GXI94" s="112"/>
      <c r="GXJ94" s="112"/>
      <c r="GXK94" s="112"/>
      <c r="GXL94" s="112"/>
      <c r="GXM94" s="112"/>
      <c r="GXN94" s="112"/>
      <c r="GXO94" s="112"/>
      <c r="GXP94" s="112"/>
      <c r="GXQ94" s="112"/>
      <c r="GXR94" s="112"/>
      <c r="GXS94" s="112"/>
      <c r="GXT94" s="112"/>
      <c r="GXU94" s="112"/>
      <c r="GXV94" s="112"/>
      <c r="GXW94" s="112"/>
      <c r="GXX94" s="112"/>
      <c r="GXY94" s="112"/>
      <c r="GXZ94" s="112"/>
      <c r="GYA94" s="112"/>
      <c r="GYB94" s="112"/>
      <c r="GYC94" s="112"/>
      <c r="GYD94" s="112"/>
      <c r="GYE94" s="112"/>
      <c r="GYF94" s="112"/>
      <c r="GYG94" s="112"/>
      <c r="GYH94" s="112"/>
      <c r="GYI94" s="112"/>
      <c r="GYJ94" s="112"/>
      <c r="GYK94" s="112"/>
      <c r="GYL94" s="112"/>
      <c r="GYM94" s="112"/>
      <c r="GYN94" s="112"/>
      <c r="GYO94" s="112"/>
      <c r="GYP94" s="112"/>
      <c r="GYQ94" s="112"/>
      <c r="GYR94" s="112"/>
      <c r="GYS94" s="112"/>
      <c r="GYT94" s="112"/>
      <c r="GYU94" s="112"/>
      <c r="GYV94" s="112"/>
      <c r="GYW94" s="112"/>
      <c r="GYX94" s="112"/>
      <c r="GYY94" s="112"/>
      <c r="GYZ94" s="112"/>
      <c r="GZA94" s="112"/>
      <c r="GZB94" s="112"/>
      <c r="GZC94" s="112"/>
      <c r="GZD94" s="112"/>
      <c r="GZE94" s="112"/>
      <c r="GZF94" s="112"/>
      <c r="GZG94" s="112"/>
      <c r="GZH94" s="112"/>
      <c r="GZI94" s="112"/>
      <c r="GZJ94" s="112"/>
      <c r="GZK94" s="112"/>
      <c r="GZL94" s="112"/>
      <c r="GZM94" s="112"/>
      <c r="GZN94" s="112"/>
      <c r="GZO94" s="112"/>
      <c r="GZP94" s="112"/>
      <c r="GZQ94" s="112"/>
      <c r="GZR94" s="112"/>
      <c r="GZS94" s="112"/>
      <c r="GZT94" s="112"/>
      <c r="GZU94" s="112"/>
      <c r="GZV94" s="112"/>
      <c r="GZW94" s="112"/>
      <c r="GZX94" s="112"/>
      <c r="GZY94" s="112"/>
      <c r="GZZ94" s="112"/>
      <c r="HAA94" s="112"/>
      <c r="HAB94" s="112"/>
      <c r="HAC94" s="112"/>
      <c r="HAD94" s="112"/>
      <c r="HAE94" s="112"/>
      <c r="HAF94" s="112"/>
      <c r="HAG94" s="112"/>
      <c r="HAH94" s="112"/>
      <c r="HAI94" s="112"/>
      <c r="HAJ94" s="112"/>
      <c r="HAK94" s="112"/>
      <c r="HAL94" s="112"/>
      <c r="HAM94" s="112"/>
      <c r="HAN94" s="112"/>
      <c r="HAO94" s="112"/>
      <c r="HAP94" s="112"/>
      <c r="HAQ94" s="112"/>
      <c r="HAR94" s="112"/>
      <c r="HAS94" s="112"/>
      <c r="HAT94" s="112"/>
      <c r="HAU94" s="112"/>
      <c r="HAV94" s="112"/>
      <c r="HAW94" s="112"/>
      <c r="HAX94" s="112"/>
      <c r="HAY94" s="112"/>
      <c r="HAZ94" s="112"/>
      <c r="HBA94" s="112"/>
      <c r="HBB94" s="112"/>
      <c r="HBC94" s="112"/>
      <c r="HBD94" s="112"/>
      <c r="HBE94" s="112"/>
      <c r="HBF94" s="112"/>
      <c r="HBG94" s="112"/>
      <c r="HBH94" s="112"/>
      <c r="HBI94" s="112"/>
      <c r="HBJ94" s="112"/>
      <c r="HBK94" s="112"/>
      <c r="HBL94" s="112"/>
      <c r="HBM94" s="112"/>
      <c r="HBN94" s="112"/>
      <c r="HBO94" s="112"/>
      <c r="HBP94" s="112"/>
      <c r="HBQ94" s="112"/>
      <c r="HBR94" s="112"/>
      <c r="HBS94" s="112"/>
      <c r="HBT94" s="112"/>
      <c r="HBU94" s="112"/>
      <c r="HBV94" s="112"/>
      <c r="HBW94" s="112"/>
      <c r="HBX94" s="112"/>
      <c r="HBY94" s="112"/>
      <c r="HBZ94" s="112"/>
      <c r="HCA94" s="112"/>
      <c r="HCB94" s="112"/>
      <c r="HCC94" s="112"/>
      <c r="HCD94" s="112"/>
      <c r="HCE94" s="112"/>
      <c r="HCF94" s="112"/>
      <c r="HCG94" s="112"/>
      <c r="HCH94" s="112"/>
      <c r="HCI94" s="112"/>
      <c r="HCJ94" s="112"/>
      <c r="HCK94" s="112"/>
      <c r="HCL94" s="112"/>
      <c r="HCM94" s="112"/>
      <c r="HCN94" s="112"/>
      <c r="HCO94" s="112"/>
      <c r="HCP94" s="112"/>
      <c r="HCQ94" s="112"/>
      <c r="HCR94" s="112"/>
      <c r="HCS94" s="112"/>
      <c r="HCT94" s="112"/>
      <c r="HCU94" s="112"/>
      <c r="HCV94" s="112"/>
      <c r="HCW94" s="112"/>
      <c r="HCX94" s="112"/>
      <c r="HCY94" s="112"/>
      <c r="HCZ94" s="112"/>
      <c r="HDA94" s="112"/>
      <c r="HDB94" s="112"/>
      <c r="HDC94" s="112"/>
      <c r="HDD94" s="112"/>
      <c r="HDE94" s="112"/>
      <c r="HDF94" s="112"/>
      <c r="HDG94" s="112"/>
      <c r="HDH94" s="112"/>
      <c r="HDI94" s="112"/>
      <c r="HDJ94" s="112"/>
      <c r="HDK94" s="112"/>
      <c r="HDL94" s="112"/>
      <c r="HDM94" s="112"/>
      <c r="HDN94" s="112"/>
      <c r="HDO94" s="112"/>
      <c r="HDP94" s="112"/>
      <c r="HDQ94" s="112"/>
      <c r="HDR94" s="112"/>
      <c r="HDS94" s="112"/>
      <c r="HDT94" s="112"/>
      <c r="HDU94" s="112"/>
      <c r="HDV94" s="112"/>
      <c r="HDW94" s="112"/>
      <c r="HDX94" s="112"/>
      <c r="HDY94" s="112"/>
      <c r="HDZ94" s="112"/>
      <c r="HEA94" s="112"/>
      <c r="HEB94" s="112"/>
      <c r="HEC94" s="112"/>
      <c r="HED94" s="112"/>
      <c r="HEE94" s="112"/>
      <c r="HEF94" s="112"/>
      <c r="HEG94" s="112"/>
      <c r="HEH94" s="112"/>
      <c r="HEI94" s="112"/>
      <c r="HEJ94" s="112"/>
      <c r="HEK94" s="112"/>
      <c r="HEL94" s="112"/>
      <c r="HEM94" s="112"/>
      <c r="HEN94" s="112"/>
      <c r="HEO94" s="112"/>
      <c r="HEP94" s="112"/>
      <c r="HEQ94" s="112"/>
      <c r="HER94" s="112"/>
      <c r="HES94" s="112"/>
      <c r="HET94" s="112"/>
      <c r="HEU94" s="112"/>
      <c r="HEV94" s="112"/>
      <c r="HEW94" s="112"/>
      <c r="HEX94" s="112"/>
      <c r="HEY94" s="112"/>
      <c r="HEZ94" s="112"/>
      <c r="HFA94" s="112"/>
      <c r="HFB94" s="112"/>
      <c r="HFC94" s="112"/>
      <c r="HFD94" s="112"/>
      <c r="HFE94" s="112"/>
      <c r="HFF94" s="112"/>
      <c r="HFG94" s="112"/>
      <c r="HFH94" s="112"/>
      <c r="HFI94" s="112"/>
      <c r="HFJ94" s="112"/>
      <c r="HFK94" s="112"/>
      <c r="HFL94" s="112"/>
      <c r="HFM94" s="112"/>
      <c r="HFN94" s="112"/>
      <c r="HFO94" s="112"/>
      <c r="HFP94" s="112"/>
      <c r="HFQ94" s="112"/>
      <c r="HFR94" s="112"/>
      <c r="HFS94" s="112"/>
      <c r="HFT94" s="112"/>
      <c r="HFU94" s="112"/>
      <c r="HFV94" s="112"/>
      <c r="HFW94" s="112"/>
      <c r="HFX94" s="112"/>
      <c r="HFY94" s="112"/>
      <c r="HFZ94" s="112"/>
      <c r="HGA94" s="112"/>
      <c r="HGB94" s="112"/>
      <c r="HGC94" s="112"/>
      <c r="HGD94" s="112"/>
      <c r="HGE94" s="112"/>
      <c r="HGF94" s="112"/>
      <c r="HGG94" s="112"/>
      <c r="HGH94" s="112"/>
      <c r="HGI94" s="112"/>
      <c r="HGJ94" s="112"/>
      <c r="HGK94" s="112"/>
      <c r="HGL94" s="112"/>
      <c r="HGM94" s="112"/>
      <c r="HGN94" s="112"/>
      <c r="HGO94" s="112"/>
      <c r="HGP94" s="112"/>
      <c r="HGQ94" s="112"/>
      <c r="HGR94" s="112"/>
      <c r="HGS94" s="112"/>
      <c r="HGT94" s="112"/>
      <c r="HGU94" s="112"/>
      <c r="HGV94" s="112"/>
      <c r="HGW94" s="112"/>
      <c r="HGX94" s="112"/>
      <c r="HGY94" s="112"/>
      <c r="HGZ94" s="112"/>
      <c r="HHA94" s="112"/>
      <c r="HHB94" s="112"/>
      <c r="HHC94" s="112"/>
      <c r="HHD94" s="112"/>
      <c r="HHE94" s="112"/>
      <c r="HHF94" s="112"/>
      <c r="HHG94" s="112"/>
      <c r="HHH94" s="112"/>
      <c r="HHI94" s="112"/>
      <c r="HHJ94" s="112"/>
      <c r="HHK94" s="112"/>
      <c r="HHL94" s="112"/>
      <c r="HHM94" s="112"/>
      <c r="HHN94" s="112"/>
      <c r="HHO94" s="112"/>
      <c r="HHP94" s="112"/>
      <c r="HHQ94" s="112"/>
      <c r="HHR94" s="112"/>
      <c r="HHS94" s="112"/>
      <c r="HHT94" s="112"/>
      <c r="HHU94" s="112"/>
      <c r="HHV94" s="112"/>
      <c r="HHW94" s="112"/>
      <c r="HHX94" s="112"/>
      <c r="HHY94" s="112"/>
      <c r="HHZ94" s="112"/>
      <c r="HIA94" s="112"/>
      <c r="HIB94" s="112"/>
      <c r="HIC94" s="112"/>
      <c r="HID94" s="112"/>
      <c r="HIE94" s="112"/>
      <c r="HIF94" s="112"/>
      <c r="HIG94" s="112"/>
      <c r="HIH94" s="112"/>
      <c r="HII94" s="112"/>
      <c r="HIJ94" s="112"/>
      <c r="HIK94" s="112"/>
      <c r="HIL94" s="112"/>
      <c r="HIM94" s="112"/>
      <c r="HIN94" s="112"/>
      <c r="HIO94" s="112"/>
      <c r="HIP94" s="112"/>
      <c r="HIQ94" s="112"/>
      <c r="HIR94" s="112"/>
      <c r="HIS94" s="112"/>
      <c r="HIT94" s="112"/>
      <c r="HIU94" s="112"/>
      <c r="HIV94" s="112"/>
      <c r="HIW94" s="112"/>
      <c r="HIX94" s="112"/>
      <c r="HIY94" s="112"/>
      <c r="HIZ94" s="112"/>
      <c r="HJA94" s="112"/>
      <c r="HJB94" s="112"/>
      <c r="HJC94" s="112"/>
      <c r="HJD94" s="112"/>
      <c r="HJE94" s="112"/>
      <c r="HJF94" s="112"/>
      <c r="HJG94" s="112"/>
      <c r="HJH94" s="112"/>
      <c r="HJI94" s="112"/>
      <c r="HJJ94" s="112"/>
      <c r="HJK94" s="112"/>
      <c r="HJL94" s="112"/>
      <c r="HJM94" s="112"/>
      <c r="HJN94" s="112"/>
      <c r="HJO94" s="112"/>
      <c r="HJP94" s="112"/>
      <c r="HJQ94" s="112"/>
      <c r="HJR94" s="112"/>
      <c r="HJS94" s="112"/>
      <c r="HJT94" s="112"/>
      <c r="HJU94" s="112"/>
      <c r="HJV94" s="112"/>
      <c r="HJW94" s="112"/>
      <c r="HJX94" s="112"/>
      <c r="HJY94" s="112"/>
      <c r="HJZ94" s="112"/>
      <c r="HKA94" s="112"/>
      <c r="HKB94" s="112"/>
      <c r="HKC94" s="112"/>
      <c r="HKD94" s="112"/>
      <c r="HKE94" s="112"/>
      <c r="HKF94" s="112"/>
      <c r="HKG94" s="112"/>
      <c r="HKH94" s="112"/>
      <c r="HKI94" s="112"/>
      <c r="HKJ94" s="112"/>
      <c r="HKK94" s="112"/>
      <c r="HKL94" s="112"/>
      <c r="HKM94" s="112"/>
      <c r="HKN94" s="112"/>
      <c r="HKO94" s="112"/>
      <c r="HKP94" s="112"/>
      <c r="HKQ94" s="112"/>
      <c r="HKR94" s="112"/>
      <c r="HKS94" s="112"/>
      <c r="HKT94" s="112"/>
      <c r="HKU94" s="112"/>
      <c r="HKV94" s="112"/>
      <c r="HKW94" s="112"/>
      <c r="HKX94" s="112"/>
      <c r="HKY94" s="112"/>
      <c r="HKZ94" s="112"/>
      <c r="HLA94" s="112"/>
      <c r="HLB94" s="112"/>
      <c r="HLC94" s="112"/>
      <c r="HLD94" s="112"/>
      <c r="HLE94" s="112"/>
      <c r="HLF94" s="112"/>
      <c r="HLG94" s="112"/>
      <c r="HLH94" s="112"/>
      <c r="HLI94" s="112"/>
      <c r="HLJ94" s="112"/>
      <c r="HLK94" s="112"/>
      <c r="HLL94" s="112"/>
      <c r="HLM94" s="112"/>
      <c r="HLN94" s="112"/>
      <c r="HLO94" s="112"/>
      <c r="HLP94" s="112"/>
      <c r="HLQ94" s="112"/>
      <c r="HLR94" s="112"/>
      <c r="HLS94" s="112"/>
      <c r="HLT94" s="112"/>
      <c r="HLU94" s="112"/>
      <c r="HLV94" s="112"/>
      <c r="HLW94" s="112"/>
      <c r="HLX94" s="112"/>
      <c r="HLY94" s="112"/>
      <c r="HLZ94" s="112"/>
      <c r="HMA94" s="112"/>
      <c r="HMB94" s="112"/>
      <c r="HMC94" s="112"/>
      <c r="HMD94" s="112"/>
      <c r="HME94" s="112"/>
      <c r="HMF94" s="112"/>
      <c r="HMG94" s="112"/>
      <c r="HMH94" s="112"/>
      <c r="HMI94" s="112"/>
      <c r="HMJ94" s="112"/>
      <c r="HMK94" s="112"/>
      <c r="HML94" s="112"/>
      <c r="HMM94" s="112"/>
      <c r="HMN94" s="112"/>
      <c r="HMO94" s="112"/>
      <c r="HMP94" s="112"/>
      <c r="HMQ94" s="112"/>
      <c r="HMR94" s="112"/>
      <c r="HMS94" s="112"/>
      <c r="HMT94" s="112"/>
      <c r="HMU94" s="112"/>
      <c r="HMV94" s="112"/>
      <c r="HMW94" s="112"/>
      <c r="HMX94" s="112"/>
      <c r="HMY94" s="112"/>
      <c r="HMZ94" s="112"/>
      <c r="HNA94" s="112"/>
      <c r="HNB94" s="112"/>
      <c r="HNC94" s="112"/>
      <c r="HND94" s="112"/>
      <c r="HNE94" s="112"/>
      <c r="HNF94" s="112"/>
      <c r="HNG94" s="112"/>
      <c r="HNH94" s="112"/>
      <c r="HNI94" s="112"/>
      <c r="HNJ94" s="112"/>
      <c r="HNK94" s="112"/>
      <c r="HNL94" s="112"/>
      <c r="HNM94" s="112"/>
      <c r="HNN94" s="112"/>
      <c r="HNO94" s="112"/>
      <c r="HNP94" s="112"/>
      <c r="HNQ94" s="112"/>
      <c r="HNR94" s="112"/>
      <c r="HNS94" s="112"/>
      <c r="HNT94" s="112"/>
      <c r="HNU94" s="112"/>
      <c r="HNV94" s="112"/>
      <c r="HNW94" s="112"/>
      <c r="HNX94" s="112"/>
      <c r="HNY94" s="112"/>
      <c r="HNZ94" s="112"/>
      <c r="HOA94" s="112"/>
      <c r="HOB94" s="112"/>
      <c r="HOC94" s="112"/>
      <c r="HOD94" s="112"/>
      <c r="HOE94" s="112"/>
      <c r="HOF94" s="112"/>
      <c r="HOG94" s="112"/>
      <c r="HOH94" s="112"/>
      <c r="HOI94" s="112"/>
      <c r="HOJ94" s="112"/>
      <c r="HOK94" s="112"/>
      <c r="HOL94" s="112"/>
      <c r="HOM94" s="112"/>
      <c r="HON94" s="112"/>
      <c r="HOO94" s="112"/>
      <c r="HOP94" s="112"/>
      <c r="HOQ94" s="112"/>
      <c r="HOR94" s="112"/>
      <c r="HOS94" s="112"/>
      <c r="HOT94" s="112"/>
      <c r="HOU94" s="112"/>
      <c r="HOV94" s="112"/>
      <c r="HOW94" s="112"/>
      <c r="HOX94" s="112"/>
      <c r="HOY94" s="112"/>
      <c r="HOZ94" s="112"/>
      <c r="HPA94" s="112"/>
      <c r="HPB94" s="112"/>
      <c r="HPC94" s="112"/>
      <c r="HPD94" s="112"/>
      <c r="HPE94" s="112"/>
      <c r="HPF94" s="112"/>
      <c r="HPG94" s="112"/>
      <c r="HPH94" s="112"/>
      <c r="HPI94" s="112"/>
      <c r="HPJ94" s="112"/>
      <c r="HPK94" s="112"/>
      <c r="HPL94" s="112"/>
      <c r="HPM94" s="112"/>
      <c r="HPN94" s="112"/>
      <c r="HPO94" s="112"/>
      <c r="HPP94" s="112"/>
      <c r="HPQ94" s="112"/>
      <c r="HPR94" s="112"/>
      <c r="HPS94" s="112"/>
      <c r="HPT94" s="112"/>
      <c r="HPU94" s="112"/>
      <c r="HPV94" s="112"/>
      <c r="HPW94" s="112"/>
      <c r="HPX94" s="112"/>
      <c r="HPY94" s="112"/>
      <c r="HPZ94" s="112"/>
      <c r="HQA94" s="112"/>
      <c r="HQB94" s="112"/>
      <c r="HQC94" s="112"/>
      <c r="HQD94" s="112"/>
      <c r="HQE94" s="112"/>
      <c r="HQF94" s="112"/>
      <c r="HQG94" s="112"/>
      <c r="HQH94" s="112"/>
      <c r="HQI94" s="112"/>
      <c r="HQJ94" s="112"/>
      <c r="HQK94" s="112"/>
      <c r="HQL94" s="112"/>
      <c r="HQM94" s="112"/>
      <c r="HQN94" s="112"/>
      <c r="HQO94" s="112"/>
      <c r="HQP94" s="112"/>
      <c r="HQQ94" s="112"/>
      <c r="HQR94" s="112"/>
      <c r="HQS94" s="112"/>
      <c r="HQT94" s="112"/>
      <c r="HQU94" s="112"/>
      <c r="HQV94" s="112"/>
      <c r="HQW94" s="112"/>
      <c r="HQX94" s="112"/>
      <c r="HQY94" s="112"/>
      <c r="HQZ94" s="112"/>
      <c r="HRA94" s="112"/>
      <c r="HRB94" s="112"/>
      <c r="HRC94" s="112"/>
      <c r="HRD94" s="112"/>
      <c r="HRE94" s="112"/>
      <c r="HRF94" s="112"/>
      <c r="HRG94" s="112"/>
      <c r="HRH94" s="112"/>
      <c r="HRI94" s="112"/>
      <c r="HRJ94" s="112"/>
      <c r="HRK94" s="112"/>
      <c r="HRL94" s="112"/>
      <c r="HRM94" s="112"/>
      <c r="HRN94" s="112"/>
      <c r="HRO94" s="112"/>
      <c r="HRP94" s="112"/>
      <c r="HRQ94" s="112"/>
      <c r="HRR94" s="112"/>
      <c r="HRS94" s="112"/>
      <c r="HRT94" s="112"/>
      <c r="HRU94" s="112"/>
      <c r="HRV94" s="112"/>
      <c r="HRW94" s="112"/>
      <c r="HRX94" s="112"/>
      <c r="HRY94" s="112"/>
      <c r="HRZ94" s="112"/>
      <c r="HSA94" s="112"/>
      <c r="HSB94" s="112"/>
      <c r="HSC94" s="112"/>
      <c r="HSD94" s="112"/>
      <c r="HSE94" s="112"/>
      <c r="HSF94" s="112"/>
      <c r="HSG94" s="112"/>
      <c r="HSH94" s="112"/>
      <c r="HSI94" s="112"/>
      <c r="HSJ94" s="112"/>
      <c r="HSK94" s="112"/>
      <c r="HSL94" s="112"/>
      <c r="HSM94" s="112"/>
      <c r="HSN94" s="112"/>
      <c r="HSO94" s="112"/>
      <c r="HSP94" s="112"/>
      <c r="HSQ94" s="112"/>
      <c r="HSR94" s="112"/>
      <c r="HSS94" s="112"/>
      <c r="HST94" s="112"/>
      <c r="HSU94" s="112"/>
      <c r="HSV94" s="112"/>
      <c r="HSW94" s="112"/>
      <c r="HSX94" s="112"/>
      <c r="HSY94" s="112"/>
      <c r="HSZ94" s="112"/>
      <c r="HTA94" s="112"/>
      <c r="HTB94" s="112"/>
      <c r="HTC94" s="112"/>
      <c r="HTD94" s="112"/>
      <c r="HTE94" s="112"/>
      <c r="HTF94" s="112"/>
      <c r="HTG94" s="112"/>
      <c r="HTH94" s="112"/>
      <c r="HTI94" s="112"/>
      <c r="HTJ94" s="112"/>
      <c r="HTK94" s="112"/>
      <c r="HTL94" s="112"/>
      <c r="HTM94" s="112"/>
      <c r="HTN94" s="112"/>
    </row>
    <row r="95" spans="1:5942" s="111" customFormat="1" ht="9.9499999999999993" customHeight="1" x14ac:dyDescent="0.25">
      <c r="A95" s="106" t="s">
        <v>142</v>
      </c>
      <c r="B95" s="75">
        <v>5</v>
      </c>
      <c r="C95" s="393"/>
      <c r="D95" s="339">
        <f t="shared" si="264"/>
        <v>5</v>
      </c>
      <c r="E95" s="339">
        <v>0</v>
      </c>
      <c r="F95" s="393"/>
      <c r="G95" s="339">
        <f t="shared" si="265"/>
        <v>0</v>
      </c>
      <c r="H95" s="251">
        <f t="shared" si="272"/>
        <v>0</v>
      </c>
      <c r="I95" s="251" t="e">
        <f t="shared" si="140"/>
        <v>#DIV/0!</v>
      </c>
      <c r="J95" s="251">
        <f t="shared" si="141"/>
        <v>0</v>
      </c>
      <c r="K95" s="339">
        <v>4</v>
      </c>
      <c r="L95" s="393"/>
      <c r="M95" s="339">
        <f t="shared" si="239"/>
        <v>4</v>
      </c>
      <c r="N95" s="339">
        <v>0</v>
      </c>
      <c r="O95" s="393"/>
      <c r="P95" s="339">
        <f t="shared" si="240"/>
        <v>0</v>
      </c>
      <c r="Q95" s="251">
        <f t="shared" si="142"/>
        <v>0</v>
      </c>
      <c r="R95" s="251" t="e">
        <f t="shared" si="143"/>
        <v>#DIV/0!</v>
      </c>
      <c r="S95" s="251">
        <f t="shared" si="144"/>
        <v>0</v>
      </c>
      <c r="T95" s="339">
        <v>0</v>
      </c>
      <c r="U95" s="393"/>
      <c r="V95" s="339">
        <f t="shared" si="241"/>
        <v>0</v>
      </c>
      <c r="W95" s="339">
        <v>0</v>
      </c>
      <c r="X95" s="393"/>
      <c r="Y95" s="339">
        <f t="shared" si="242"/>
        <v>0</v>
      </c>
      <c r="Z95" s="251" t="e">
        <f t="shared" si="145"/>
        <v>#DIV/0!</v>
      </c>
      <c r="AA95" s="251" t="e">
        <f t="shared" si="146"/>
        <v>#DIV/0!</v>
      </c>
      <c r="AB95" s="251" t="e">
        <f t="shared" si="147"/>
        <v>#DIV/0!</v>
      </c>
      <c r="AC95" s="393"/>
      <c r="AD95" s="393"/>
      <c r="AE95" s="393">
        <f t="shared" si="243"/>
        <v>0</v>
      </c>
      <c r="AF95" s="393"/>
      <c r="AG95" s="393"/>
      <c r="AH95" s="393">
        <f t="shared" si="244"/>
        <v>0</v>
      </c>
      <c r="AI95" s="479" t="e">
        <f t="shared" si="150"/>
        <v>#DIV/0!</v>
      </c>
      <c r="AJ95" s="479" t="e">
        <f t="shared" si="151"/>
        <v>#DIV/0!</v>
      </c>
      <c r="AK95" s="479" t="e">
        <f t="shared" si="152"/>
        <v>#DIV/0!</v>
      </c>
      <c r="AL95" s="339">
        <f t="shared" si="280"/>
        <v>9</v>
      </c>
      <c r="AM95" s="393"/>
      <c r="AN95" s="339">
        <f t="shared" si="266"/>
        <v>9</v>
      </c>
      <c r="AO95" s="339">
        <f t="shared" si="281"/>
        <v>0</v>
      </c>
      <c r="AP95" s="393"/>
      <c r="AQ95" s="339">
        <f t="shared" si="267"/>
        <v>0</v>
      </c>
      <c r="AR95" s="251">
        <f t="shared" si="273"/>
        <v>0</v>
      </c>
      <c r="AS95" s="251" t="e">
        <f t="shared" si="246"/>
        <v>#DIV/0!</v>
      </c>
      <c r="AT95" s="251">
        <f t="shared" si="247"/>
        <v>0</v>
      </c>
      <c r="AU95" s="117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  <c r="EG95" s="112"/>
      <c r="EH95" s="112"/>
      <c r="EI95" s="112"/>
      <c r="EJ95" s="112"/>
      <c r="EK95" s="112"/>
      <c r="EL95" s="112"/>
      <c r="EM95" s="112"/>
      <c r="EN95" s="112"/>
      <c r="EO95" s="112"/>
      <c r="EP95" s="112"/>
      <c r="EQ95" s="112"/>
      <c r="ER95" s="112"/>
      <c r="ES95" s="112"/>
      <c r="ET95" s="112"/>
      <c r="EU95" s="112"/>
      <c r="EV95" s="112"/>
      <c r="EW95" s="112"/>
      <c r="EX95" s="112"/>
      <c r="EY95" s="112"/>
      <c r="EZ95" s="112"/>
      <c r="FA95" s="112"/>
      <c r="FB95" s="112"/>
      <c r="FC95" s="112"/>
      <c r="FD95" s="112"/>
      <c r="FE95" s="112"/>
      <c r="FF95" s="112"/>
      <c r="FG95" s="112"/>
      <c r="FH95" s="112"/>
      <c r="FI95" s="112"/>
      <c r="FJ95" s="112"/>
      <c r="FK95" s="112"/>
      <c r="FL95" s="112"/>
      <c r="FM95" s="112"/>
      <c r="FN95" s="112"/>
      <c r="FO95" s="112"/>
      <c r="FP95" s="112"/>
      <c r="FQ95" s="112"/>
      <c r="FR95" s="112"/>
      <c r="FS95" s="112"/>
      <c r="FT95" s="112"/>
      <c r="FU95" s="112"/>
      <c r="FV95" s="112"/>
      <c r="FW95" s="112"/>
      <c r="FX95" s="112"/>
      <c r="FY95" s="112"/>
      <c r="FZ95" s="112"/>
      <c r="GA95" s="112"/>
      <c r="GB95" s="112"/>
      <c r="GC95" s="112"/>
      <c r="GD95" s="112"/>
      <c r="GE95" s="112"/>
      <c r="GF95" s="112"/>
      <c r="GG95" s="112"/>
      <c r="GH95" s="112"/>
      <c r="GI95" s="112"/>
      <c r="GJ95" s="112"/>
      <c r="GK95" s="112"/>
      <c r="GL95" s="112"/>
      <c r="GM95" s="112"/>
      <c r="GN95" s="112"/>
      <c r="GO95" s="112"/>
      <c r="GP95" s="112"/>
      <c r="GQ95" s="112"/>
      <c r="GR95" s="112"/>
      <c r="GS95" s="112"/>
      <c r="GT95" s="112"/>
      <c r="GU95" s="112"/>
      <c r="GV95" s="112"/>
      <c r="GW95" s="112"/>
      <c r="GX95" s="112"/>
      <c r="GY95" s="112"/>
      <c r="GZ95" s="112"/>
      <c r="HA95" s="112"/>
      <c r="HB95" s="112"/>
      <c r="HC95" s="112"/>
      <c r="HD95" s="112"/>
      <c r="HE95" s="112"/>
      <c r="HF95" s="112"/>
      <c r="HG95" s="112"/>
      <c r="HH95" s="112"/>
      <c r="HI95" s="112"/>
      <c r="HJ95" s="112"/>
      <c r="HK95" s="112"/>
      <c r="HL95" s="112"/>
      <c r="HM95" s="112"/>
      <c r="HN95" s="112"/>
      <c r="HO95" s="112"/>
      <c r="HP95" s="112"/>
      <c r="HQ95" s="112"/>
      <c r="HR95" s="112"/>
      <c r="HS95" s="112"/>
      <c r="HT95" s="112"/>
      <c r="HU95" s="112"/>
      <c r="HV95" s="112"/>
      <c r="HW95" s="112"/>
      <c r="HX95" s="112"/>
      <c r="HY95" s="112"/>
      <c r="HZ95" s="112"/>
      <c r="IA95" s="112"/>
      <c r="IB95" s="112"/>
      <c r="IC95" s="112"/>
      <c r="ID95" s="112"/>
      <c r="IE95" s="112"/>
      <c r="IF95" s="112"/>
      <c r="IG95" s="112"/>
      <c r="IH95" s="112"/>
      <c r="II95" s="112"/>
      <c r="IJ95" s="112"/>
      <c r="IK95" s="112"/>
      <c r="IL95" s="112"/>
      <c r="IM95" s="112"/>
      <c r="IN95" s="112"/>
      <c r="IO95" s="112"/>
      <c r="IP95" s="112"/>
      <c r="IQ95" s="112"/>
      <c r="IR95" s="112"/>
      <c r="IS95" s="112"/>
      <c r="IT95" s="112"/>
      <c r="IU95" s="112"/>
      <c r="IV95" s="112"/>
      <c r="IW95" s="112"/>
      <c r="IX95" s="112"/>
      <c r="IY95" s="112"/>
      <c r="IZ95" s="112"/>
      <c r="JA95" s="112"/>
      <c r="JB95" s="112"/>
      <c r="JC95" s="112"/>
      <c r="JD95" s="112"/>
      <c r="JE95" s="112"/>
      <c r="JF95" s="112"/>
      <c r="JG95" s="112"/>
      <c r="JH95" s="112"/>
      <c r="JI95" s="112"/>
      <c r="JJ95" s="112"/>
      <c r="JK95" s="112"/>
      <c r="JL95" s="112"/>
      <c r="JM95" s="112"/>
      <c r="JN95" s="112"/>
      <c r="JO95" s="112"/>
      <c r="JP95" s="112"/>
      <c r="JQ95" s="112"/>
      <c r="JR95" s="112"/>
      <c r="JS95" s="112"/>
      <c r="JT95" s="112"/>
      <c r="JU95" s="112"/>
      <c r="JV95" s="112"/>
      <c r="JW95" s="112"/>
      <c r="JX95" s="112"/>
      <c r="JY95" s="112"/>
      <c r="JZ95" s="112"/>
      <c r="KA95" s="112"/>
      <c r="KB95" s="112"/>
      <c r="KC95" s="112"/>
      <c r="KD95" s="112"/>
      <c r="KE95" s="112"/>
      <c r="KF95" s="112"/>
      <c r="KG95" s="112"/>
      <c r="KH95" s="112"/>
      <c r="KI95" s="112"/>
      <c r="KJ95" s="112"/>
      <c r="KK95" s="112"/>
      <c r="KL95" s="112"/>
      <c r="KM95" s="112"/>
      <c r="KN95" s="112"/>
      <c r="KO95" s="112"/>
      <c r="KP95" s="112"/>
      <c r="KQ95" s="112"/>
      <c r="KR95" s="112"/>
      <c r="KS95" s="112"/>
      <c r="KT95" s="112"/>
      <c r="KU95" s="112"/>
      <c r="KV95" s="112"/>
      <c r="KW95" s="112"/>
      <c r="KX95" s="112"/>
      <c r="KY95" s="112"/>
      <c r="KZ95" s="112"/>
      <c r="LA95" s="112"/>
      <c r="LB95" s="112"/>
      <c r="LC95" s="112"/>
      <c r="LD95" s="112"/>
      <c r="LE95" s="112"/>
      <c r="LF95" s="112"/>
      <c r="LG95" s="112"/>
      <c r="LH95" s="112"/>
      <c r="LI95" s="112"/>
      <c r="LJ95" s="112"/>
      <c r="LK95" s="112"/>
      <c r="LL95" s="112"/>
      <c r="LM95" s="112"/>
      <c r="LN95" s="112"/>
      <c r="LO95" s="112"/>
      <c r="LP95" s="112"/>
      <c r="LQ95" s="112"/>
      <c r="LR95" s="112"/>
      <c r="LS95" s="112"/>
      <c r="LT95" s="112"/>
      <c r="LU95" s="112"/>
      <c r="LV95" s="112"/>
      <c r="LW95" s="112"/>
      <c r="LX95" s="112"/>
      <c r="LY95" s="112"/>
      <c r="LZ95" s="112"/>
      <c r="MA95" s="112"/>
      <c r="MB95" s="112"/>
      <c r="MC95" s="112"/>
      <c r="MD95" s="112"/>
      <c r="ME95" s="112"/>
      <c r="MF95" s="112"/>
      <c r="MG95" s="112"/>
      <c r="MH95" s="112"/>
      <c r="MI95" s="112"/>
      <c r="MJ95" s="112"/>
      <c r="MK95" s="112"/>
      <c r="ML95" s="112"/>
      <c r="MM95" s="112"/>
      <c r="MN95" s="112"/>
      <c r="MO95" s="112"/>
      <c r="MP95" s="112"/>
      <c r="MQ95" s="112"/>
      <c r="MR95" s="112"/>
      <c r="MS95" s="112"/>
      <c r="MT95" s="112"/>
      <c r="MU95" s="112"/>
      <c r="MV95" s="112"/>
      <c r="MW95" s="112"/>
      <c r="MX95" s="112"/>
      <c r="MY95" s="112"/>
      <c r="MZ95" s="112"/>
      <c r="NA95" s="112"/>
      <c r="NB95" s="112"/>
      <c r="NC95" s="112"/>
      <c r="ND95" s="112"/>
      <c r="NE95" s="112"/>
      <c r="NF95" s="112"/>
      <c r="NG95" s="112"/>
      <c r="NH95" s="112"/>
      <c r="NI95" s="112"/>
      <c r="NJ95" s="112"/>
      <c r="NK95" s="112"/>
      <c r="NL95" s="112"/>
      <c r="NM95" s="112"/>
      <c r="NN95" s="112"/>
      <c r="NO95" s="112"/>
      <c r="NP95" s="112"/>
      <c r="NQ95" s="112"/>
      <c r="NR95" s="112"/>
      <c r="NS95" s="112"/>
      <c r="NT95" s="112"/>
      <c r="NU95" s="112"/>
      <c r="NV95" s="112"/>
      <c r="NW95" s="112"/>
      <c r="NX95" s="112"/>
      <c r="NY95" s="112"/>
      <c r="NZ95" s="112"/>
      <c r="OA95" s="112"/>
      <c r="OB95" s="112"/>
      <c r="OC95" s="112"/>
      <c r="OD95" s="112"/>
      <c r="OE95" s="112"/>
      <c r="OF95" s="112"/>
      <c r="OG95" s="112"/>
      <c r="OH95" s="112"/>
      <c r="OI95" s="112"/>
      <c r="OJ95" s="112"/>
      <c r="OK95" s="112"/>
      <c r="OL95" s="112"/>
      <c r="OM95" s="112"/>
      <c r="ON95" s="112"/>
      <c r="OO95" s="112"/>
      <c r="OP95" s="112"/>
      <c r="OQ95" s="112"/>
      <c r="OR95" s="112"/>
      <c r="OS95" s="112"/>
      <c r="OT95" s="112"/>
      <c r="OU95" s="112"/>
      <c r="OV95" s="112"/>
      <c r="OW95" s="112"/>
      <c r="OX95" s="112"/>
      <c r="OY95" s="112"/>
      <c r="OZ95" s="112"/>
      <c r="PA95" s="112"/>
      <c r="PB95" s="112"/>
      <c r="PC95" s="112"/>
      <c r="PD95" s="112"/>
      <c r="PE95" s="112"/>
      <c r="PF95" s="112"/>
      <c r="PG95" s="112"/>
      <c r="PH95" s="112"/>
      <c r="PI95" s="112"/>
      <c r="PJ95" s="112"/>
      <c r="PK95" s="112"/>
      <c r="PL95" s="112"/>
      <c r="PM95" s="112"/>
      <c r="PN95" s="112"/>
      <c r="PO95" s="112"/>
      <c r="PP95" s="112"/>
      <c r="PQ95" s="112"/>
      <c r="PR95" s="112"/>
      <c r="PS95" s="112"/>
      <c r="PT95" s="112"/>
      <c r="PU95" s="112"/>
      <c r="PV95" s="112"/>
      <c r="PW95" s="112"/>
      <c r="PX95" s="112"/>
      <c r="PY95" s="112"/>
      <c r="PZ95" s="112"/>
      <c r="QA95" s="112"/>
      <c r="QB95" s="112"/>
      <c r="QC95" s="112"/>
      <c r="QD95" s="112"/>
      <c r="QE95" s="112"/>
      <c r="QF95" s="112"/>
      <c r="QG95" s="112"/>
      <c r="QH95" s="112"/>
      <c r="QI95" s="112"/>
      <c r="QJ95" s="112"/>
      <c r="QK95" s="112"/>
      <c r="QL95" s="112"/>
      <c r="QM95" s="112"/>
      <c r="QN95" s="112"/>
      <c r="QO95" s="112"/>
      <c r="QP95" s="112"/>
      <c r="QQ95" s="112"/>
      <c r="QR95" s="112"/>
      <c r="QS95" s="112"/>
      <c r="QT95" s="112"/>
      <c r="QU95" s="112"/>
      <c r="QV95" s="112"/>
      <c r="QW95" s="112"/>
      <c r="QX95" s="112"/>
      <c r="QY95" s="112"/>
      <c r="QZ95" s="112"/>
      <c r="RA95" s="112"/>
      <c r="RB95" s="112"/>
      <c r="RC95" s="112"/>
      <c r="RD95" s="112"/>
      <c r="RE95" s="112"/>
      <c r="RF95" s="112"/>
      <c r="RG95" s="112"/>
      <c r="RH95" s="112"/>
      <c r="RI95" s="112"/>
      <c r="RJ95" s="112"/>
      <c r="RK95" s="112"/>
      <c r="RL95" s="112"/>
      <c r="RM95" s="112"/>
      <c r="RN95" s="112"/>
      <c r="RO95" s="112"/>
      <c r="RP95" s="112"/>
      <c r="RQ95" s="112"/>
      <c r="RR95" s="112"/>
      <c r="RS95" s="112"/>
      <c r="RT95" s="112"/>
      <c r="RU95" s="112"/>
      <c r="RV95" s="112"/>
      <c r="RW95" s="112"/>
      <c r="RX95" s="112"/>
      <c r="RY95" s="112"/>
      <c r="RZ95" s="112"/>
      <c r="SA95" s="112"/>
      <c r="SB95" s="112"/>
      <c r="SC95" s="112"/>
      <c r="SD95" s="112"/>
      <c r="SE95" s="112"/>
      <c r="SF95" s="112"/>
      <c r="SG95" s="112"/>
      <c r="SH95" s="112"/>
      <c r="SI95" s="112"/>
      <c r="SJ95" s="112"/>
      <c r="SK95" s="112"/>
      <c r="SL95" s="112"/>
      <c r="SM95" s="112"/>
      <c r="SN95" s="112"/>
      <c r="SO95" s="112"/>
      <c r="SP95" s="112"/>
      <c r="SQ95" s="112"/>
      <c r="SR95" s="112"/>
      <c r="SS95" s="112"/>
      <c r="ST95" s="112"/>
      <c r="SU95" s="112"/>
      <c r="SV95" s="112"/>
      <c r="SW95" s="112"/>
      <c r="SX95" s="112"/>
      <c r="SY95" s="112"/>
      <c r="SZ95" s="112"/>
      <c r="TA95" s="112"/>
      <c r="TB95" s="112"/>
      <c r="TC95" s="112"/>
      <c r="TD95" s="112"/>
      <c r="TE95" s="112"/>
      <c r="TF95" s="112"/>
      <c r="TG95" s="112"/>
      <c r="TH95" s="112"/>
      <c r="TI95" s="112"/>
      <c r="TJ95" s="112"/>
      <c r="TK95" s="112"/>
      <c r="TL95" s="112"/>
      <c r="TM95" s="112"/>
      <c r="TN95" s="112"/>
      <c r="TO95" s="112"/>
      <c r="TP95" s="112"/>
      <c r="TQ95" s="112"/>
      <c r="TR95" s="112"/>
      <c r="TS95" s="112"/>
      <c r="TT95" s="112"/>
      <c r="TU95" s="112"/>
      <c r="TV95" s="112"/>
      <c r="TW95" s="112"/>
      <c r="TX95" s="112"/>
      <c r="TY95" s="112"/>
      <c r="TZ95" s="112"/>
      <c r="UA95" s="112"/>
      <c r="UB95" s="112"/>
      <c r="UC95" s="112"/>
      <c r="UD95" s="112"/>
      <c r="UE95" s="112"/>
      <c r="UF95" s="112"/>
      <c r="UG95" s="112"/>
      <c r="UH95" s="112"/>
      <c r="UI95" s="112"/>
      <c r="UJ95" s="112"/>
      <c r="UK95" s="112"/>
      <c r="UL95" s="112"/>
      <c r="UM95" s="112"/>
      <c r="UN95" s="112"/>
      <c r="UO95" s="112"/>
      <c r="UP95" s="112"/>
      <c r="UQ95" s="112"/>
      <c r="UR95" s="112"/>
      <c r="US95" s="112"/>
      <c r="UT95" s="112"/>
      <c r="UU95" s="112"/>
      <c r="UV95" s="112"/>
      <c r="UW95" s="112"/>
      <c r="UX95" s="112"/>
      <c r="UY95" s="112"/>
      <c r="UZ95" s="112"/>
      <c r="VA95" s="112"/>
      <c r="VB95" s="112"/>
      <c r="VC95" s="112"/>
      <c r="VD95" s="112"/>
      <c r="VE95" s="112"/>
      <c r="VF95" s="112"/>
      <c r="VG95" s="112"/>
      <c r="VH95" s="112"/>
      <c r="VI95" s="112"/>
      <c r="VJ95" s="112"/>
      <c r="VK95" s="112"/>
      <c r="VL95" s="112"/>
      <c r="VM95" s="112"/>
      <c r="VN95" s="112"/>
      <c r="VO95" s="112"/>
      <c r="VP95" s="112"/>
      <c r="VQ95" s="112"/>
      <c r="VR95" s="112"/>
      <c r="VS95" s="112"/>
      <c r="VT95" s="112"/>
      <c r="VU95" s="112"/>
      <c r="VV95" s="112"/>
      <c r="VW95" s="112"/>
      <c r="VX95" s="112"/>
      <c r="VY95" s="112"/>
      <c r="VZ95" s="112"/>
      <c r="WA95" s="112"/>
      <c r="WB95" s="112"/>
      <c r="WC95" s="112"/>
      <c r="WD95" s="112"/>
      <c r="WE95" s="112"/>
      <c r="WF95" s="112"/>
      <c r="WG95" s="112"/>
      <c r="WH95" s="112"/>
      <c r="WI95" s="112"/>
      <c r="WJ95" s="112"/>
      <c r="WK95" s="112"/>
      <c r="WL95" s="112"/>
      <c r="WM95" s="112"/>
      <c r="WN95" s="112"/>
      <c r="WO95" s="112"/>
      <c r="WP95" s="112"/>
      <c r="WQ95" s="112"/>
      <c r="WR95" s="112"/>
      <c r="WS95" s="112"/>
      <c r="WT95" s="112"/>
      <c r="WU95" s="112"/>
      <c r="WV95" s="112"/>
      <c r="WW95" s="112"/>
      <c r="WX95" s="112"/>
      <c r="WY95" s="112"/>
      <c r="WZ95" s="112"/>
      <c r="XA95" s="112"/>
      <c r="XB95" s="112"/>
      <c r="XC95" s="112"/>
      <c r="XD95" s="112"/>
      <c r="XE95" s="112"/>
      <c r="XF95" s="112"/>
      <c r="XG95" s="112"/>
      <c r="XH95" s="112"/>
      <c r="XI95" s="112"/>
      <c r="XJ95" s="112"/>
      <c r="XK95" s="112"/>
      <c r="XL95" s="112"/>
      <c r="XM95" s="112"/>
      <c r="XN95" s="112"/>
      <c r="XO95" s="112"/>
      <c r="XP95" s="112"/>
      <c r="XQ95" s="112"/>
      <c r="XR95" s="112"/>
      <c r="XS95" s="112"/>
      <c r="XT95" s="112"/>
      <c r="XU95" s="112"/>
      <c r="XV95" s="112"/>
      <c r="XW95" s="112"/>
      <c r="XX95" s="112"/>
      <c r="XY95" s="112"/>
      <c r="XZ95" s="112"/>
      <c r="YA95" s="112"/>
      <c r="YB95" s="112"/>
      <c r="YC95" s="112"/>
      <c r="YD95" s="112"/>
      <c r="YE95" s="112"/>
      <c r="YF95" s="112"/>
      <c r="YG95" s="112"/>
      <c r="YH95" s="112"/>
      <c r="YI95" s="112"/>
      <c r="YJ95" s="112"/>
      <c r="YK95" s="112"/>
      <c r="YL95" s="112"/>
      <c r="YM95" s="112"/>
      <c r="YN95" s="112"/>
      <c r="YO95" s="112"/>
      <c r="YP95" s="112"/>
      <c r="YQ95" s="112"/>
      <c r="YR95" s="112"/>
      <c r="YS95" s="112"/>
      <c r="YT95" s="112"/>
      <c r="YU95" s="112"/>
      <c r="YV95" s="112"/>
      <c r="YW95" s="112"/>
      <c r="YX95" s="112"/>
      <c r="YY95" s="112"/>
      <c r="YZ95" s="112"/>
      <c r="ZA95" s="112"/>
      <c r="ZB95" s="112"/>
      <c r="ZC95" s="112"/>
      <c r="ZD95" s="112"/>
      <c r="ZE95" s="112"/>
      <c r="ZF95" s="112"/>
      <c r="ZG95" s="112"/>
      <c r="ZH95" s="112"/>
      <c r="ZI95" s="112"/>
      <c r="ZJ95" s="112"/>
      <c r="ZK95" s="112"/>
      <c r="ZL95" s="112"/>
      <c r="ZM95" s="112"/>
      <c r="ZN95" s="112"/>
      <c r="ZO95" s="112"/>
      <c r="ZP95" s="112"/>
      <c r="ZQ95" s="112"/>
      <c r="ZR95" s="112"/>
      <c r="ZS95" s="112"/>
      <c r="ZT95" s="112"/>
      <c r="ZU95" s="112"/>
      <c r="ZV95" s="112"/>
      <c r="ZW95" s="112"/>
      <c r="ZX95" s="112"/>
      <c r="ZY95" s="112"/>
      <c r="ZZ95" s="112"/>
      <c r="AAA95" s="112"/>
      <c r="AAB95" s="112"/>
      <c r="AAC95" s="112"/>
      <c r="AAD95" s="112"/>
      <c r="AAE95" s="112"/>
      <c r="AAF95" s="112"/>
      <c r="AAG95" s="112"/>
      <c r="AAH95" s="112"/>
      <c r="AAI95" s="112"/>
      <c r="AAJ95" s="112"/>
      <c r="AAK95" s="112"/>
      <c r="AAL95" s="112"/>
      <c r="AAM95" s="112"/>
      <c r="AAN95" s="112"/>
      <c r="AAO95" s="112"/>
      <c r="AAP95" s="112"/>
      <c r="AAQ95" s="112"/>
      <c r="AAR95" s="112"/>
      <c r="AAS95" s="112"/>
      <c r="AAT95" s="112"/>
      <c r="AAU95" s="112"/>
      <c r="AAV95" s="112"/>
      <c r="AAW95" s="112"/>
      <c r="AAX95" s="112"/>
      <c r="AAY95" s="112"/>
      <c r="AAZ95" s="112"/>
      <c r="ABA95" s="112"/>
      <c r="ABB95" s="112"/>
      <c r="ABC95" s="112"/>
      <c r="ABD95" s="112"/>
      <c r="ABE95" s="112"/>
      <c r="ABF95" s="112"/>
      <c r="ABG95" s="112"/>
      <c r="ABH95" s="112"/>
      <c r="ABI95" s="112"/>
      <c r="ABJ95" s="112"/>
      <c r="ABK95" s="112"/>
      <c r="ABL95" s="112"/>
      <c r="ABM95" s="112"/>
      <c r="ABN95" s="112"/>
      <c r="ABO95" s="112"/>
      <c r="ABP95" s="112"/>
      <c r="ABQ95" s="112"/>
      <c r="ABR95" s="112"/>
      <c r="ABS95" s="112"/>
      <c r="ABT95" s="112"/>
      <c r="ABU95" s="112"/>
      <c r="ABV95" s="112"/>
      <c r="ABW95" s="112"/>
      <c r="ABX95" s="112"/>
      <c r="ABY95" s="112"/>
      <c r="ABZ95" s="112"/>
      <c r="ACA95" s="112"/>
      <c r="ACB95" s="112"/>
      <c r="ACC95" s="112"/>
      <c r="ACD95" s="112"/>
      <c r="ACE95" s="112"/>
      <c r="ACF95" s="112"/>
      <c r="ACG95" s="112"/>
      <c r="ACH95" s="112"/>
      <c r="ACI95" s="112"/>
      <c r="ACJ95" s="112"/>
      <c r="ACK95" s="112"/>
      <c r="ACL95" s="112"/>
      <c r="ACM95" s="112"/>
      <c r="ACN95" s="112"/>
      <c r="ACO95" s="112"/>
      <c r="ACP95" s="112"/>
      <c r="ACQ95" s="112"/>
      <c r="ACR95" s="112"/>
      <c r="ACS95" s="112"/>
      <c r="ACT95" s="112"/>
      <c r="ACU95" s="112"/>
      <c r="ACV95" s="112"/>
      <c r="ACW95" s="112"/>
      <c r="ACX95" s="112"/>
      <c r="ACY95" s="112"/>
      <c r="ACZ95" s="112"/>
      <c r="ADA95" s="112"/>
      <c r="ADB95" s="112"/>
      <c r="ADC95" s="112"/>
      <c r="ADD95" s="112"/>
      <c r="ADE95" s="112"/>
      <c r="ADF95" s="112"/>
      <c r="ADG95" s="112"/>
      <c r="ADH95" s="112"/>
      <c r="ADI95" s="112"/>
      <c r="ADJ95" s="112"/>
      <c r="ADK95" s="112"/>
      <c r="ADL95" s="112"/>
      <c r="ADM95" s="112"/>
      <c r="ADN95" s="112"/>
      <c r="ADO95" s="112"/>
      <c r="ADP95" s="112"/>
      <c r="ADQ95" s="112"/>
      <c r="ADR95" s="112"/>
      <c r="ADS95" s="112"/>
      <c r="ADT95" s="112"/>
      <c r="ADU95" s="112"/>
      <c r="ADV95" s="112"/>
      <c r="ADW95" s="112"/>
      <c r="ADX95" s="112"/>
      <c r="ADY95" s="112"/>
      <c r="ADZ95" s="112"/>
      <c r="AEA95" s="112"/>
      <c r="AEB95" s="112"/>
      <c r="AEC95" s="112"/>
      <c r="AED95" s="112"/>
      <c r="AEE95" s="112"/>
      <c r="AEF95" s="112"/>
      <c r="AEG95" s="112"/>
      <c r="AEH95" s="112"/>
      <c r="AEI95" s="112"/>
      <c r="AEJ95" s="112"/>
      <c r="AEK95" s="112"/>
      <c r="AEL95" s="112"/>
      <c r="AEM95" s="112"/>
      <c r="AEN95" s="112"/>
      <c r="AEO95" s="112"/>
      <c r="AEP95" s="112"/>
      <c r="AEQ95" s="112"/>
      <c r="AER95" s="112"/>
      <c r="AES95" s="112"/>
      <c r="AET95" s="112"/>
      <c r="AEU95" s="112"/>
      <c r="AEV95" s="112"/>
      <c r="AEW95" s="112"/>
      <c r="AEX95" s="112"/>
      <c r="AEY95" s="112"/>
      <c r="AEZ95" s="112"/>
      <c r="AFA95" s="112"/>
      <c r="AFB95" s="112"/>
      <c r="AFC95" s="112"/>
      <c r="AFD95" s="112"/>
      <c r="AFE95" s="112"/>
      <c r="AFF95" s="112"/>
      <c r="AFG95" s="112"/>
      <c r="AFH95" s="112"/>
      <c r="AFI95" s="112"/>
      <c r="AFJ95" s="112"/>
      <c r="AFK95" s="112"/>
      <c r="AFL95" s="112"/>
      <c r="AFM95" s="112"/>
      <c r="AFN95" s="112"/>
      <c r="AFO95" s="112"/>
      <c r="AFP95" s="112"/>
      <c r="AFQ95" s="112"/>
      <c r="AFR95" s="112"/>
      <c r="AFS95" s="112"/>
      <c r="AFT95" s="112"/>
      <c r="AFU95" s="112"/>
      <c r="AFV95" s="112"/>
      <c r="AFW95" s="112"/>
      <c r="AFX95" s="112"/>
      <c r="AFY95" s="112"/>
      <c r="AFZ95" s="112"/>
      <c r="AGA95" s="112"/>
      <c r="AGB95" s="112"/>
      <c r="AGC95" s="112"/>
      <c r="AGD95" s="112"/>
      <c r="AGE95" s="112"/>
      <c r="AGF95" s="112"/>
      <c r="AGG95" s="112"/>
      <c r="AGH95" s="112"/>
      <c r="AGI95" s="112"/>
      <c r="AGJ95" s="112"/>
      <c r="AGK95" s="112"/>
      <c r="AGL95" s="112"/>
      <c r="AGM95" s="112"/>
      <c r="AGN95" s="112"/>
      <c r="AGO95" s="112"/>
      <c r="AGP95" s="112"/>
      <c r="AGQ95" s="112"/>
      <c r="AGR95" s="112"/>
      <c r="AGS95" s="112"/>
      <c r="AGT95" s="112"/>
      <c r="AGU95" s="112"/>
      <c r="AGV95" s="112"/>
      <c r="AGW95" s="112"/>
      <c r="AGX95" s="112"/>
      <c r="AGY95" s="112"/>
      <c r="AGZ95" s="112"/>
      <c r="AHA95" s="112"/>
      <c r="AHB95" s="112"/>
      <c r="AHC95" s="112"/>
      <c r="AHD95" s="112"/>
      <c r="AHE95" s="112"/>
      <c r="AHF95" s="112"/>
      <c r="AHG95" s="112"/>
      <c r="AHH95" s="112"/>
      <c r="AHI95" s="112"/>
      <c r="AHJ95" s="112"/>
      <c r="AHK95" s="112"/>
      <c r="AHL95" s="112"/>
      <c r="AHM95" s="112"/>
      <c r="AHN95" s="112"/>
      <c r="AHO95" s="112"/>
      <c r="AHP95" s="112"/>
      <c r="AHQ95" s="112"/>
      <c r="AHR95" s="112"/>
      <c r="AHS95" s="112"/>
      <c r="AHT95" s="112"/>
      <c r="AHU95" s="112"/>
      <c r="AHV95" s="112"/>
      <c r="AHW95" s="112"/>
      <c r="AHX95" s="112"/>
      <c r="AHY95" s="112"/>
      <c r="AHZ95" s="112"/>
      <c r="AIA95" s="112"/>
      <c r="AIB95" s="112"/>
      <c r="AIC95" s="112"/>
      <c r="AID95" s="112"/>
      <c r="AIE95" s="112"/>
      <c r="AIF95" s="112"/>
      <c r="AIG95" s="112"/>
      <c r="AIH95" s="112"/>
      <c r="AII95" s="112"/>
      <c r="AIJ95" s="112"/>
      <c r="AIK95" s="112"/>
      <c r="AIL95" s="112"/>
      <c r="AIM95" s="112"/>
      <c r="AIN95" s="112"/>
      <c r="AIO95" s="112"/>
      <c r="AIP95" s="112"/>
      <c r="AIQ95" s="112"/>
      <c r="AIR95" s="112"/>
      <c r="AIS95" s="112"/>
      <c r="AIT95" s="112"/>
      <c r="AIU95" s="112"/>
      <c r="AIV95" s="112"/>
      <c r="AIW95" s="112"/>
      <c r="AIX95" s="112"/>
      <c r="AIY95" s="112"/>
      <c r="AIZ95" s="112"/>
      <c r="AJA95" s="112"/>
      <c r="AJB95" s="112"/>
      <c r="AJC95" s="112"/>
      <c r="AJD95" s="112"/>
      <c r="AJE95" s="112"/>
      <c r="AJF95" s="112"/>
      <c r="AJG95" s="112"/>
      <c r="AJH95" s="112"/>
      <c r="AJI95" s="112"/>
      <c r="AJJ95" s="112"/>
      <c r="AJK95" s="112"/>
      <c r="AJL95" s="112"/>
      <c r="AJM95" s="112"/>
      <c r="AJN95" s="112"/>
      <c r="AJO95" s="112"/>
      <c r="AJP95" s="112"/>
      <c r="AJQ95" s="112"/>
      <c r="AJR95" s="112"/>
      <c r="AJS95" s="112"/>
      <c r="AJT95" s="112"/>
      <c r="AJU95" s="112"/>
      <c r="AJV95" s="112"/>
      <c r="AJW95" s="112"/>
      <c r="AJX95" s="112"/>
      <c r="AJY95" s="112"/>
      <c r="AJZ95" s="112"/>
      <c r="AKA95" s="112"/>
      <c r="AKB95" s="112"/>
      <c r="AKC95" s="112"/>
      <c r="AKD95" s="112"/>
      <c r="AKE95" s="112"/>
      <c r="AKF95" s="112"/>
      <c r="AKG95" s="112"/>
      <c r="AKH95" s="112"/>
      <c r="AKI95" s="112"/>
      <c r="AKJ95" s="112"/>
      <c r="AKK95" s="112"/>
      <c r="AKL95" s="112"/>
      <c r="AKM95" s="112"/>
      <c r="AKN95" s="112"/>
      <c r="AKO95" s="112"/>
      <c r="AKP95" s="112"/>
      <c r="AKQ95" s="112"/>
      <c r="AKR95" s="112"/>
      <c r="AKS95" s="112"/>
      <c r="AKT95" s="112"/>
      <c r="AKU95" s="112"/>
      <c r="AKV95" s="112"/>
      <c r="AKW95" s="112"/>
      <c r="AKX95" s="112"/>
      <c r="AKY95" s="112"/>
      <c r="AKZ95" s="112"/>
      <c r="ALA95" s="112"/>
      <c r="ALB95" s="112"/>
      <c r="ALC95" s="112"/>
      <c r="ALD95" s="112"/>
      <c r="ALE95" s="112"/>
      <c r="ALF95" s="112"/>
      <c r="ALG95" s="112"/>
      <c r="ALH95" s="112"/>
      <c r="ALI95" s="112"/>
      <c r="ALJ95" s="112"/>
      <c r="ALK95" s="112"/>
      <c r="ALL95" s="112"/>
      <c r="ALM95" s="112"/>
      <c r="ALN95" s="112"/>
      <c r="ALO95" s="112"/>
      <c r="ALP95" s="112"/>
      <c r="ALQ95" s="112"/>
      <c r="ALR95" s="112"/>
      <c r="ALS95" s="112"/>
      <c r="ALT95" s="112"/>
      <c r="ALU95" s="112"/>
      <c r="ALV95" s="112"/>
      <c r="ALW95" s="112"/>
      <c r="ALX95" s="112"/>
      <c r="ALY95" s="112"/>
      <c r="ALZ95" s="112"/>
      <c r="AMA95" s="112"/>
      <c r="AMB95" s="112"/>
      <c r="AMC95" s="112"/>
      <c r="AMD95" s="112"/>
      <c r="AME95" s="112"/>
      <c r="AMF95" s="112"/>
      <c r="AMG95" s="112"/>
      <c r="AMH95" s="112"/>
      <c r="AMI95" s="112"/>
      <c r="AMJ95" s="112"/>
      <c r="AMK95" s="112"/>
      <c r="AML95" s="112"/>
      <c r="AMM95" s="112"/>
      <c r="AMN95" s="112"/>
      <c r="AMO95" s="112"/>
      <c r="AMP95" s="112"/>
      <c r="AMQ95" s="112"/>
      <c r="AMR95" s="112"/>
      <c r="AMS95" s="112"/>
      <c r="AMT95" s="112"/>
      <c r="AMU95" s="112"/>
      <c r="AMV95" s="112"/>
      <c r="AMW95" s="112"/>
      <c r="AMX95" s="112"/>
      <c r="AMY95" s="112"/>
      <c r="AMZ95" s="112"/>
      <c r="ANA95" s="112"/>
      <c r="ANB95" s="112"/>
      <c r="ANC95" s="112"/>
      <c r="AND95" s="112"/>
      <c r="ANE95" s="112"/>
      <c r="ANF95" s="112"/>
      <c r="ANG95" s="112"/>
      <c r="ANH95" s="112"/>
      <c r="ANI95" s="112"/>
      <c r="ANJ95" s="112"/>
      <c r="ANK95" s="112"/>
      <c r="ANL95" s="112"/>
      <c r="ANM95" s="112"/>
      <c r="ANN95" s="112"/>
      <c r="ANO95" s="112"/>
      <c r="ANP95" s="112"/>
      <c r="ANQ95" s="112"/>
      <c r="ANR95" s="112"/>
      <c r="ANS95" s="112"/>
      <c r="ANT95" s="112"/>
      <c r="ANU95" s="112"/>
      <c r="ANV95" s="112"/>
      <c r="ANW95" s="112"/>
      <c r="ANX95" s="112"/>
      <c r="ANY95" s="112"/>
      <c r="ANZ95" s="112"/>
      <c r="AOA95" s="112"/>
      <c r="AOB95" s="112"/>
      <c r="AOC95" s="112"/>
      <c r="AOD95" s="112"/>
      <c r="AOE95" s="112"/>
      <c r="AOF95" s="112"/>
      <c r="AOG95" s="112"/>
      <c r="AOH95" s="112"/>
      <c r="AOI95" s="112"/>
      <c r="AOJ95" s="112"/>
      <c r="AOK95" s="112"/>
      <c r="AOL95" s="112"/>
      <c r="AOM95" s="112"/>
      <c r="AON95" s="112"/>
      <c r="AOO95" s="112"/>
      <c r="AOP95" s="112"/>
      <c r="AOQ95" s="112"/>
      <c r="AOR95" s="112"/>
      <c r="AOS95" s="112"/>
      <c r="AOT95" s="112"/>
      <c r="AOU95" s="112"/>
      <c r="AOV95" s="112"/>
      <c r="AOW95" s="112"/>
      <c r="AOX95" s="112"/>
      <c r="AOY95" s="112"/>
      <c r="AOZ95" s="112"/>
      <c r="APA95" s="112"/>
      <c r="APB95" s="112"/>
      <c r="APC95" s="112"/>
      <c r="APD95" s="112"/>
      <c r="APE95" s="112"/>
      <c r="APF95" s="112"/>
      <c r="APG95" s="112"/>
      <c r="APH95" s="112"/>
      <c r="API95" s="112"/>
      <c r="APJ95" s="112"/>
      <c r="APK95" s="112"/>
      <c r="APL95" s="112"/>
      <c r="APM95" s="112"/>
      <c r="APN95" s="112"/>
      <c r="APO95" s="112"/>
      <c r="APP95" s="112"/>
      <c r="APQ95" s="112"/>
      <c r="APR95" s="112"/>
      <c r="APS95" s="112"/>
      <c r="APT95" s="112"/>
      <c r="APU95" s="112"/>
      <c r="APV95" s="112"/>
      <c r="APW95" s="112"/>
      <c r="APX95" s="112"/>
      <c r="APY95" s="112"/>
      <c r="APZ95" s="112"/>
      <c r="AQA95" s="112"/>
      <c r="AQB95" s="112"/>
      <c r="AQC95" s="112"/>
      <c r="AQD95" s="112"/>
      <c r="AQE95" s="112"/>
      <c r="AQF95" s="112"/>
      <c r="AQG95" s="112"/>
      <c r="AQH95" s="112"/>
      <c r="AQI95" s="112"/>
      <c r="AQJ95" s="112"/>
      <c r="AQK95" s="112"/>
      <c r="AQL95" s="112"/>
      <c r="AQM95" s="112"/>
      <c r="AQN95" s="112"/>
      <c r="AQO95" s="112"/>
      <c r="AQP95" s="112"/>
      <c r="AQQ95" s="112"/>
      <c r="AQR95" s="112"/>
      <c r="AQS95" s="112"/>
      <c r="AQT95" s="112"/>
      <c r="AQU95" s="112"/>
      <c r="AQV95" s="112"/>
      <c r="AQW95" s="112"/>
      <c r="AQX95" s="112"/>
      <c r="AQY95" s="112"/>
      <c r="AQZ95" s="112"/>
      <c r="ARA95" s="112"/>
      <c r="ARB95" s="112"/>
      <c r="ARC95" s="112"/>
      <c r="ARD95" s="112"/>
      <c r="ARE95" s="112"/>
      <c r="ARF95" s="112"/>
      <c r="ARG95" s="112"/>
      <c r="ARH95" s="112"/>
      <c r="ARI95" s="112"/>
      <c r="ARJ95" s="112"/>
      <c r="ARK95" s="112"/>
      <c r="ARL95" s="112"/>
      <c r="ARM95" s="112"/>
      <c r="ARN95" s="112"/>
      <c r="ARO95" s="112"/>
      <c r="ARP95" s="112"/>
      <c r="ARQ95" s="112"/>
      <c r="ARR95" s="112"/>
      <c r="ARS95" s="112"/>
      <c r="ART95" s="112"/>
      <c r="ARU95" s="112"/>
      <c r="ARV95" s="112"/>
      <c r="ARW95" s="112"/>
      <c r="ARX95" s="112"/>
      <c r="ARY95" s="112"/>
      <c r="ARZ95" s="112"/>
      <c r="ASA95" s="112"/>
      <c r="ASB95" s="112"/>
      <c r="ASC95" s="112"/>
      <c r="ASD95" s="112"/>
      <c r="ASE95" s="112"/>
      <c r="ASF95" s="112"/>
      <c r="ASG95" s="112"/>
      <c r="ASH95" s="112"/>
      <c r="ASI95" s="112"/>
      <c r="ASJ95" s="112"/>
      <c r="ASK95" s="112"/>
      <c r="ASL95" s="112"/>
      <c r="ASM95" s="112"/>
      <c r="ASN95" s="112"/>
      <c r="ASO95" s="112"/>
      <c r="ASP95" s="112"/>
      <c r="ASQ95" s="112"/>
      <c r="ASR95" s="112"/>
      <c r="ASS95" s="112"/>
      <c r="AST95" s="112"/>
      <c r="ASU95" s="112"/>
      <c r="ASV95" s="112"/>
      <c r="ASW95" s="112"/>
      <c r="ASX95" s="112"/>
      <c r="ASY95" s="112"/>
      <c r="ASZ95" s="112"/>
      <c r="ATA95" s="112"/>
      <c r="ATB95" s="112"/>
      <c r="ATC95" s="112"/>
      <c r="ATD95" s="112"/>
      <c r="ATE95" s="112"/>
      <c r="ATF95" s="112"/>
      <c r="ATG95" s="112"/>
      <c r="ATH95" s="112"/>
      <c r="ATI95" s="112"/>
      <c r="ATJ95" s="112"/>
      <c r="ATK95" s="112"/>
      <c r="ATL95" s="112"/>
      <c r="ATM95" s="112"/>
      <c r="ATN95" s="112"/>
      <c r="ATO95" s="112"/>
      <c r="ATP95" s="112"/>
      <c r="ATQ95" s="112"/>
      <c r="ATR95" s="112"/>
      <c r="ATS95" s="112"/>
      <c r="ATT95" s="112"/>
      <c r="ATU95" s="112"/>
      <c r="ATV95" s="112"/>
      <c r="ATW95" s="112"/>
      <c r="ATX95" s="112"/>
      <c r="ATY95" s="112"/>
      <c r="ATZ95" s="112"/>
      <c r="AUA95" s="112"/>
      <c r="AUB95" s="112"/>
      <c r="AUC95" s="112"/>
      <c r="AUD95" s="112"/>
      <c r="AUE95" s="112"/>
      <c r="AUF95" s="112"/>
      <c r="AUG95" s="112"/>
      <c r="AUH95" s="112"/>
      <c r="AUI95" s="112"/>
      <c r="AUJ95" s="112"/>
      <c r="AUK95" s="112"/>
      <c r="AUL95" s="112"/>
      <c r="AUM95" s="112"/>
      <c r="AUN95" s="112"/>
      <c r="AUO95" s="112"/>
      <c r="AUP95" s="112"/>
      <c r="AUQ95" s="112"/>
      <c r="AUR95" s="112"/>
      <c r="AUS95" s="112"/>
      <c r="AUT95" s="112"/>
      <c r="AUU95" s="112"/>
      <c r="AUV95" s="112"/>
      <c r="AUW95" s="112"/>
      <c r="AUX95" s="112"/>
      <c r="AUY95" s="112"/>
      <c r="AUZ95" s="112"/>
      <c r="AVA95" s="112"/>
      <c r="AVB95" s="112"/>
      <c r="AVC95" s="112"/>
      <c r="AVD95" s="112"/>
      <c r="AVE95" s="112"/>
      <c r="AVF95" s="112"/>
      <c r="AVG95" s="112"/>
      <c r="AVH95" s="112"/>
      <c r="AVI95" s="112"/>
      <c r="AVJ95" s="112"/>
      <c r="AVK95" s="112"/>
      <c r="AVL95" s="112"/>
      <c r="AVM95" s="112"/>
      <c r="AVN95" s="112"/>
      <c r="AVO95" s="112"/>
      <c r="AVP95" s="112"/>
      <c r="AVQ95" s="112"/>
      <c r="AVR95" s="112"/>
      <c r="AVS95" s="112"/>
      <c r="AVT95" s="112"/>
      <c r="AVU95" s="112"/>
      <c r="AVV95" s="112"/>
      <c r="AVW95" s="112"/>
      <c r="AVX95" s="112"/>
      <c r="AVY95" s="112"/>
      <c r="AVZ95" s="112"/>
      <c r="AWA95" s="112"/>
      <c r="AWB95" s="112"/>
      <c r="AWC95" s="112"/>
      <c r="AWD95" s="112"/>
      <c r="AWE95" s="112"/>
      <c r="AWF95" s="112"/>
      <c r="AWG95" s="112"/>
      <c r="AWH95" s="112"/>
      <c r="AWI95" s="112"/>
      <c r="AWJ95" s="112"/>
      <c r="AWK95" s="112"/>
      <c r="AWL95" s="112"/>
      <c r="AWM95" s="112"/>
      <c r="AWN95" s="112"/>
      <c r="AWO95" s="112"/>
      <c r="AWP95" s="112"/>
      <c r="AWQ95" s="112"/>
      <c r="AWR95" s="112"/>
      <c r="AWS95" s="112"/>
      <c r="AWT95" s="112"/>
      <c r="AWU95" s="112"/>
      <c r="AWV95" s="112"/>
      <c r="AWW95" s="112"/>
      <c r="AWX95" s="112"/>
      <c r="AWY95" s="112"/>
      <c r="AWZ95" s="112"/>
      <c r="AXA95" s="112"/>
      <c r="AXB95" s="112"/>
      <c r="AXC95" s="112"/>
      <c r="AXD95" s="112"/>
      <c r="AXE95" s="112"/>
      <c r="AXF95" s="112"/>
      <c r="AXG95" s="112"/>
      <c r="AXH95" s="112"/>
      <c r="AXI95" s="112"/>
      <c r="AXJ95" s="112"/>
      <c r="AXK95" s="112"/>
      <c r="AXL95" s="112"/>
      <c r="AXM95" s="112"/>
      <c r="AXN95" s="112"/>
      <c r="AXO95" s="112"/>
      <c r="AXP95" s="112"/>
      <c r="AXQ95" s="112"/>
      <c r="AXR95" s="112"/>
      <c r="AXS95" s="112"/>
      <c r="AXT95" s="112"/>
      <c r="AXU95" s="112"/>
      <c r="AXV95" s="112"/>
      <c r="AXW95" s="112"/>
      <c r="AXX95" s="112"/>
      <c r="AXY95" s="112"/>
      <c r="AXZ95" s="112"/>
      <c r="AYA95" s="112"/>
      <c r="AYB95" s="112"/>
      <c r="AYC95" s="112"/>
      <c r="AYD95" s="112"/>
      <c r="AYE95" s="112"/>
      <c r="AYF95" s="112"/>
      <c r="AYG95" s="112"/>
      <c r="AYH95" s="112"/>
      <c r="AYI95" s="112"/>
      <c r="AYJ95" s="112"/>
      <c r="AYK95" s="112"/>
      <c r="AYL95" s="112"/>
      <c r="AYM95" s="112"/>
      <c r="AYN95" s="112"/>
      <c r="AYO95" s="112"/>
      <c r="AYP95" s="112"/>
      <c r="AYQ95" s="112"/>
      <c r="AYR95" s="112"/>
      <c r="AYS95" s="112"/>
      <c r="AYT95" s="112"/>
      <c r="AYU95" s="112"/>
      <c r="AYV95" s="112"/>
      <c r="AYW95" s="112"/>
      <c r="AYX95" s="112"/>
      <c r="AYY95" s="112"/>
      <c r="AYZ95" s="112"/>
      <c r="AZA95" s="112"/>
      <c r="AZB95" s="112"/>
      <c r="AZC95" s="112"/>
      <c r="AZD95" s="112"/>
      <c r="AZE95" s="112"/>
      <c r="AZF95" s="112"/>
      <c r="AZG95" s="112"/>
      <c r="AZH95" s="112"/>
      <c r="AZI95" s="112"/>
      <c r="AZJ95" s="112"/>
      <c r="AZK95" s="112"/>
      <c r="AZL95" s="112"/>
      <c r="AZM95" s="112"/>
      <c r="AZN95" s="112"/>
      <c r="AZO95" s="112"/>
      <c r="AZP95" s="112"/>
      <c r="AZQ95" s="112"/>
      <c r="AZR95" s="112"/>
      <c r="AZS95" s="112"/>
      <c r="AZT95" s="112"/>
      <c r="AZU95" s="112"/>
      <c r="AZV95" s="112"/>
      <c r="AZW95" s="112"/>
      <c r="AZX95" s="112"/>
      <c r="AZY95" s="112"/>
      <c r="AZZ95" s="112"/>
      <c r="BAA95" s="112"/>
      <c r="BAB95" s="112"/>
      <c r="BAC95" s="112"/>
      <c r="BAD95" s="112"/>
      <c r="BAE95" s="112"/>
      <c r="BAF95" s="112"/>
      <c r="BAG95" s="112"/>
      <c r="BAH95" s="112"/>
      <c r="BAI95" s="112"/>
      <c r="BAJ95" s="112"/>
      <c r="BAK95" s="112"/>
      <c r="BAL95" s="112"/>
      <c r="BAM95" s="112"/>
      <c r="BAN95" s="112"/>
      <c r="BAO95" s="112"/>
      <c r="BAP95" s="112"/>
      <c r="BAQ95" s="112"/>
      <c r="BAR95" s="112"/>
      <c r="BAS95" s="112"/>
      <c r="BAT95" s="112"/>
      <c r="BAU95" s="112"/>
      <c r="BAV95" s="112"/>
      <c r="BAW95" s="112"/>
      <c r="BAX95" s="112"/>
      <c r="BAY95" s="112"/>
      <c r="BAZ95" s="112"/>
      <c r="BBA95" s="112"/>
      <c r="BBB95" s="112"/>
      <c r="BBC95" s="112"/>
      <c r="BBD95" s="112"/>
      <c r="BBE95" s="112"/>
      <c r="BBF95" s="112"/>
      <c r="BBG95" s="112"/>
      <c r="BBH95" s="112"/>
      <c r="BBI95" s="112"/>
      <c r="BBJ95" s="112"/>
      <c r="BBK95" s="112"/>
      <c r="BBL95" s="112"/>
      <c r="BBM95" s="112"/>
      <c r="BBN95" s="112"/>
      <c r="BBO95" s="112"/>
      <c r="BBP95" s="112"/>
      <c r="BBQ95" s="112"/>
      <c r="BBR95" s="112"/>
      <c r="BBS95" s="112"/>
      <c r="BBT95" s="112"/>
      <c r="BBU95" s="112"/>
      <c r="BBV95" s="112"/>
      <c r="BBW95" s="112"/>
      <c r="BBX95" s="112"/>
      <c r="BBY95" s="112"/>
      <c r="BBZ95" s="112"/>
      <c r="BCA95" s="112"/>
      <c r="BCB95" s="112"/>
      <c r="BCC95" s="112"/>
      <c r="BCD95" s="112"/>
      <c r="BCE95" s="112"/>
      <c r="BCF95" s="112"/>
      <c r="BCG95" s="112"/>
      <c r="BCH95" s="112"/>
      <c r="BCI95" s="112"/>
      <c r="BCJ95" s="112"/>
      <c r="BCK95" s="112"/>
      <c r="BCL95" s="112"/>
      <c r="BCM95" s="112"/>
      <c r="BCN95" s="112"/>
      <c r="BCO95" s="112"/>
      <c r="BCP95" s="112"/>
      <c r="BCQ95" s="112"/>
      <c r="BCR95" s="112"/>
      <c r="BCS95" s="112"/>
      <c r="BCT95" s="112"/>
      <c r="BCU95" s="112"/>
      <c r="BCV95" s="112"/>
      <c r="BCW95" s="112"/>
      <c r="BCX95" s="112"/>
      <c r="BCY95" s="112"/>
      <c r="BCZ95" s="112"/>
      <c r="BDA95" s="112"/>
      <c r="BDB95" s="112"/>
      <c r="BDC95" s="112"/>
      <c r="BDD95" s="112"/>
      <c r="BDE95" s="112"/>
      <c r="BDF95" s="112"/>
      <c r="BDG95" s="112"/>
      <c r="BDH95" s="112"/>
      <c r="BDI95" s="112"/>
      <c r="BDJ95" s="112"/>
      <c r="BDK95" s="112"/>
      <c r="BDL95" s="112"/>
      <c r="BDM95" s="112"/>
      <c r="BDN95" s="112"/>
      <c r="BDO95" s="112"/>
      <c r="BDP95" s="112"/>
      <c r="BDQ95" s="112"/>
      <c r="BDR95" s="112"/>
      <c r="BDS95" s="112"/>
      <c r="BDT95" s="112"/>
      <c r="BDU95" s="112"/>
      <c r="BDV95" s="112"/>
      <c r="BDW95" s="112"/>
      <c r="BDX95" s="112"/>
      <c r="BDY95" s="112"/>
      <c r="BDZ95" s="112"/>
      <c r="BEA95" s="112"/>
      <c r="BEB95" s="112"/>
      <c r="BEC95" s="112"/>
      <c r="BED95" s="112"/>
      <c r="BEE95" s="112"/>
      <c r="BEF95" s="112"/>
      <c r="BEG95" s="112"/>
      <c r="BEH95" s="112"/>
      <c r="BEI95" s="112"/>
      <c r="BEJ95" s="112"/>
      <c r="BEK95" s="112"/>
      <c r="BEL95" s="112"/>
      <c r="BEM95" s="112"/>
      <c r="BEN95" s="112"/>
      <c r="BEO95" s="112"/>
      <c r="BEP95" s="112"/>
      <c r="BEQ95" s="112"/>
      <c r="BER95" s="112"/>
      <c r="BES95" s="112"/>
      <c r="BET95" s="112"/>
      <c r="BEU95" s="112"/>
      <c r="BEV95" s="112"/>
      <c r="BEW95" s="112"/>
      <c r="BEX95" s="112"/>
      <c r="BEY95" s="112"/>
      <c r="BEZ95" s="112"/>
      <c r="BFA95" s="112"/>
      <c r="BFB95" s="112"/>
      <c r="BFC95" s="112"/>
      <c r="BFD95" s="112"/>
      <c r="BFE95" s="112"/>
      <c r="BFF95" s="112"/>
      <c r="BFG95" s="112"/>
      <c r="BFH95" s="112"/>
      <c r="BFI95" s="112"/>
      <c r="BFJ95" s="112"/>
      <c r="BFK95" s="112"/>
      <c r="BFL95" s="112"/>
      <c r="BFM95" s="112"/>
      <c r="BFN95" s="112"/>
      <c r="BFO95" s="112"/>
      <c r="BFP95" s="112"/>
      <c r="BFQ95" s="112"/>
      <c r="BFR95" s="112"/>
      <c r="BFS95" s="112"/>
      <c r="BFT95" s="112"/>
      <c r="BFU95" s="112"/>
      <c r="BFV95" s="112"/>
      <c r="BFW95" s="112"/>
      <c r="BFX95" s="112"/>
      <c r="BFY95" s="112"/>
      <c r="BFZ95" s="112"/>
      <c r="BGA95" s="112"/>
      <c r="BGB95" s="112"/>
      <c r="BGC95" s="112"/>
      <c r="BGD95" s="112"/>
      <c r="BGE95" s="112"/>
      <c r="BGF95" s="112"/>
      <c r="BGG95" s="112"/>
      <c r="BGH95" s="112"/>
      <c r="BGI95" s="112"/>
      <c r="BGJ95" s="112"/>
      <c r="BGK95" s="112"/>
      <c r="BGL95" s="112"/>
      <c r="BGM95" s="112"/>
      <c r="BGN95" s="112"/>
      <c r="BGO95" s="112"/>
      <c r="BGP95" s="112"/>
      <c r="BGQ95" s="112"/>
      <c r="BGR95" s="112"/>
      <c r="BGS95" s="112"/>
      <c r="BGT95" s="112"/>
      <c r="BGU95" s="112"/>
      <c r="BGV95" s="112"/>
      <c r="BGW95" s="112"/>
      <c r="BGX95" s="112"/>
      <c r="BGY95" s="112"/>
      <c r="BGZ95" s="112"/>
      <c r="BHA95" s="112"/>
      <c r="BHB95" s="112"/>
      <c r="BHC95" s="112"/>
      <c r="BHD95" s="112"/>
      <c r="BHE95" s="112"/>
      <c r="BHF95" s="112"/>
      <c r="BHG95" s="112"/>
      <c r="BHH95" s="112"/>
      <c r="BHI95" s="112"/>
      <c r="BHJ95" s="112"/>
      <c r="BHK95" s="112"/>
      <c r="BHL95" s="112"/>
      <c r="BHM95" s="112"/>
      <c r="BHN95" s="112"/>
      <c r="BHO95" s="112"/>
      <c r="BHP95" s="112"/>
      <c r="BHQ95" s="112"/>
      <c r="BHR95" s="112"/>
      <c r="BHS95" s="112"/>
      <c r="BHT95" s="112"/>
      <c r="BHU95" s="112"/>
      <c r="BHV95" s="112"/>
      <c r="BHW95" s="112"/>
      <c r="BHX95" s="112"/>
      <c r="BHY95" s="112"/>
      <c r="BHZ95" s="112"/>
      <c r="BIA95" s="112"/>
      <c r="BIB95" s="112"/>
      <c r="BIC95" s="112"/>
      <c r="BID95" s="112"/>
      <c r="BIE95" s="112"/>
      <c r="BIF95" s="112"/>
      <c r="BIG95" s="112"/>
      <c r="BIH95" s="112"/>
      <c r="BII95" s="112"/>
      <c r="BIJ95" s="112"/>
      <c r="BIK95" s="112"/>
      <c r="BIL95" s="112"/>
      <c r="BIM95" s="112"/>
      <c r="BIN95" s="112"/>
      <c r="BIO95" s="112"/>
      <c r="BIP95" s="112"/>
      <c r="BIQ95" s="112"/>
      <c r="BIR95" s="112"/>
      <c r="BIS95" s="112"/>
      <c r="BIT95" s="112"/>
      <c r="BIU95" s="112"/>
      <c r="BIV95" s="112"/>
      <c r="BIW95" s="112"/>
      <c r="BIX95" s="112"/>
      <c r="BIY95" s="112"/>
      <c r="BIZ95" s="112"/>
      <c r="BJA95" s="112"/>
      <c r="BJB95" s="112"/>
      <c r="BJC95" s="112"/>
      <c r="BJD95" s="112"/>
      <c r="BJE95" s="112"/>
      <c r="BJF95" s="112"/>
      <c r="BJG95" s="112"/>
      <c r="BJH95" s="112"/>
      <c r="BJI95" s="112"/>
      <c r="BJJ95" s="112"/>
      <c r="BJK95" s="112"/>
      <c r="BJL95" s="112"/>
      <c r="BJM95" s="112"/>
      <c r="BJN95" s="112"/>
      <c r="BJO95" s="112"/>
      <c r="BJP95" s="112"/>
      <c r="BJQ95" s="112"/>
      <c r="BJR95" s="112"/>
      <c r="BJS95" s="112"/>
      <c r="BJT95" s="112"/>
      <c r="BJU95" s="112"/>
      <c r="BJV95" s="112"/>
      <c r="BJW95" s="112"/>
      <c r="BJX95" s="112"/>
      <c r="BJY95" s="112"/>
      <c r="BJZ95" s="112"/>
      <c r="BKA95" s="112"/>
      <c r="BKB95" s="112"/>
      <c r="BKC95" s="112"/>
      <c r="BKD95" s="112"/>
      <c r="BKE95" s="112"/>
      <c r="BKF95" s="112"/>
      <c r="BKG95" s="112"/>
      <c r="BKH95" s="112"/>
      <c r="BKI95" s="112"/>
      <c r="BKJ95" s="112"/>
      <c r="BKK95" s="112"/>
      <c r="BKL95" s="112"/>
      <c r="BKM95" s="112"/>
      <c r="BKN95" s="112"/>
      <c r="BKO95" s="112"/>
      <c r="BKP95" s="112"/>
      <c r="BKQ95" s="112"/>
      <c r="BKR95" s="112"/>
      <c r="BKS95" s="112"/>
      <c r="BKT95" s="112"/>
      <c r="BKU95" s="112"/>
      <c r="BKV95" s="112"/>
      <c r="BKW95" s="112"/>
      <c r="BKX95" s="112"/>
      <c r="BKY95" s="112"/>
      <c r="BKZ95" s="112"/>
      <c r="BLA95" s="112"/>
      <c r="BLB95" s="112"/>
      <c r="BLC95" s="112"/>
      <c r="BLD95" s="112"/>
      <c r="BLE95" s="112"/>
      <c r="BLF95" s="112"/>
      <c r="BLG95" s="112"/>
      <c r="BLH95" s="112"/>
      <c r="BLI95" s="112"/>
      <c r="BLJ95" s="112"/>
      <c r="BLK95" s="112"/>
      <c r="BLL95" s="112"/>
      <c r="BLM95" s="112"/>
      <c r="BLN95" s="112"/>
      <c r="BLO95" s="112"/>
      <c r="BLP95" s="112"/>
      <c r="BLQ95" s="112"/>
      <c r="BLR95" s="112"/>
      <c r="BLS95" s="112"/>
      <c r="BLT95" s="112"/>
      <c r="BLU95" s="112"/>
      <c r="BLV95" s="112"/>
      <c r="BLW95" s="112"/>
      <c r="BLX95" s="112"/>
      <c r="BLY95" s="112"/>
      <c r="BLZ95" s="112"/>
      <c r="BMA95" s="112"/>
      <c r="BMB95" s="112"/>
      <c r="BMC95" s="112"/>
      <c r="BMD95" s="112"/>
      <c r="BME95" s="112"/>
      <c r="BMF95" s="112"/>
      <c r="BMG95" s="112"/>
      <c r="BMH95" s="112"/>
      <c r="BMI95" s="112"/>
      <c r="BMJ95" s="112"/>
      <c r="BMK95" s="112"/>
      <c r="BML95" s="112"/>
      <c r="BMM95" s="112"/>
      <c r="BMN95" s="112"/>
      <c r="BMO95" s="112"/>
      <c r="BMP95" s="112"/>
      <c r="BMQ95" s="112"/>
      <c r="BMR95" s="112"/>
      <c r="BMS95" s="112"/>
      <c r="BMT95" s="112"/>
      <c r="BMU95" s="112"/>
      <c r="BMV95" s="112"/>
      <c r="BMW95" s="112"/>
      <c r="BMX95" s="112"/>
      <c r="BMY95" s="112"/>
      <c r="BMZ95" s="112"/>
      <c r="BNA95" s="112"/>
      <c r="BNB95" s="112"/>
      <c r="BNC95" s="112"/>
      <c r="BND95" s="112"/>
      <c r="BNE95" s="112"/>
      <c r="BNF95" s="112"/>
      <c r="BNG95" s="112"/>
      <c r="BNH95" s="112"/>
      <c r="BNI95" s="112"/>
      <c r="BNJ95" s="112"/>
      <c r="BNK95" s="112"/>
      <c r="BNL95" s="112"/>
      <c r="BNM95" s="112"/>
      <c r="BNN95" s="112"/>
      <c r="BNO95" s="112"/>
      <c r="BNP95" s="112"/>
      <c r="BNQ95" s="112"/>
      <c r="BNR95" s="112"/>
      <c r="BNS95" s="112"/>
      <c r="BNT95" s="112"/>
      <c r="BNU95" s="112"/>
      <c r="BNV95" s="112"/>
      <c r="BNW95" s="112"/>
      <c r="BNX95" s="112"/>
      <c r="BNY95" s="112"/>
      <c r="BNZ95" s="112"/>
      <c r="BOA95" s="112"/>
      <c r="BOB95" s="112"/>
      <c r="BOC95" s="112"/>
      <c r="BOD95" s="112"/>
      <c r="BOE95" s="112"/>
      <c r="BOF95" s="112"/>
      <c r="BOG95" s="112"/>
      <c r="BOH95" s="112"/>
      <c r="BOI95" s="112"/>
      <c r="BOJ95" s="112"/>
      <c r="BOK95" s="112"/>
      <c r="BOL95" s="112"/>
      <c r="BOM95" s="112"/>
      <c r="BON95" s="112"/>
      <c r="BOO95" s="112"/>
      <c r="BOP95" s="112"/>
      <c r="BOQ95" s="112"/>
      <c r="BOR95" s="112"/>
      <c r="BOS95" s="112"/>
      <c r="BOT95" s="112"/>
      <c r="BOU95" s="112"/>
      <c r="BOV95" s="112"/>
      <c r="BOW95" s="112"/>
      <c r="BOX95" s="112"/>
      <c r="BOY95" s="112"/>
      <c r="BOZ95" s="112"/>
      <c r="BPA95" s="112"/>
      <c r="BPB95" s="112"/>
      <c r="BPC95" s="112"/>
      <c r="BPD95" s="112"/>
      <c r="BPE95" s="112"/>
      <c r="BPF95" s="112"/>
      <c r="BPG95" s="112"/>
      <c r="BPH95" s="112"/>
      <c r="BPI95" s="112"/>
      <c r="BPJ95" s="112"/>
      <c r="BPK95" s="112"/>
      <c r="BPL95" s="112"/>
      <c r="BPM95" s="112"/>
      <c r="BPN95" s="112"/>
      <c r="BPO95" s="112"/>
      <c r="BPP95" s="112"/>
      <c r="BPQ95" s="112"/>
      <c r="BPR95" s="112"/>
      <c r="BPS95" s="112"/>
      <c r="BPT95" s="112"/>
      <c r="BPU95" s="112"/>
      <c r="BPV95" s="112"/>
      <c r="BPW95" s="112"/>
      <c r="BPX95" s="112"/>
      <c r="BPY95" s="112"/>
      <c r="BPZ95" s="112"/>
      <c r="BQA95" s="112"/>
      <c r="BQB95" s="112"/>
      <c r="BQC95" s="112"/>
      <c r="BQD95" s="112"/>
      <c r="BQE95" s="112"/>
      <c r="BQF95" s="112"/>
      <c r="BQG95" s="112"/>
      <c r="BQH95" s="112"/>
      <c r="BQI95" s="112"/>
      <c r="BQJ95" s="112"/>
      <c r="BQK95" s="112"/>
      <c r="BQL95" s="112"/>
      <c r="BQM95" s="112"/>
      <c r="BQN95" s="112"/>
      <c r="BQO95" s="112"/>
      <c r="BQP95" s="112"/>
      <c r="BQQ95" s="112"/>
      <c r="BQR95" s="112"/>
      <c r="BQS95" s="112"/>
      <c r="BQT95" s="112"/>
      <c r="BQU95" s="112"/>
      <c r="BQV95" s="112"/>
      <c r="BQW95" s="112"/>
      <c r="BQX95" s="112"/>
      <c r="BQY95" s="112"/>
      <c r="BQZ95" s="112"/>
      <c r="BRA95" s="112"/>
      <c r="BRB95" s="112"/>
      <c r="BRC95" s="112"/>
      <c r="BRD95" s="112"/>
      <c r="BRE95" s="112"/>
      <c r="BRF95" s="112"/>
      <c r="BRG95" s="112"/>
      <c r="BRH95" s="112"/>
      <c r="BRI95" s="112"/>
      <c r="BRJ95" s="112"/>
      <c r="BRK95" s="112"/>
      <c r="BRL95" s="112"/>
      <c r="BRM95" s="112"/>
      <c r="BRN95" s="112"/>
      <c r="BRO95" s="112"/>
      <c r="BRP95" s="112"/>
      <c r="BRQ95" s="112"/>
      <c r="BRR95" s="112"/>
      <c r="BRS95" s="112"/>
      <c r="BRT95" s="112"/>
      <c r="BRU95" s="112"/>
      <c r="BRV95" s="112"/>
      <c r="BRW95" s="112"/>
      <c r="BRX95" s="112"/>
      <c r="BRY95" s="112"/>
      <c r="BRZ95" s="112"/>
      <c r="BSA95" s="112"/>
      <c r="BSB95" s="112"/>
      <c r="BSC95" s="112"/>
      <c r="BSD95" s="112"/>
      <c r="BSE95" s="112"/>
      <c r="BSF95" s="112"/>
      <c r="BSG95" s="112"/>
      <c r="BSH95" s="112"/>
      <c r="BSI95" s="112"/>
      <c r="BSJ95" s="112"/>
      <c r="BSK95" s="112"/>
      <c r="BSL95" s="112"/>
      <c r="BSM95" s="112"/>
      <c r="BSN95" s="112"/>
      <c r="BSO95" s="112"/>
      <c r="BSP95" s="112"/>
      <c r="BSQ95" s="112"/>
      <c r="BSR95" s="112"/>
      <c r="BSS95" s="112"/>
      <c r="BST95" s="112"/>
      <c r="BSU95" s="112"/>
      <c r="BSV95" s="112"/>
      <c r="BSW95" s="112"/>
      <c r="BSX95" s="112"/>
      <c r="BSY95" s="112"/>
      <c r="BSZ95" s="112"/>
      <c r="BTA95" s="112"/>
      <c r="BTB95" s="112"/>
      <c r="BTC95" s="112"/>
      <c r="BTD95" s="112"/>
      <c r="BTE95" s="112"/>
      <c r="BTF95" s="112"/>
      <c r="BTG95" s="112"/>
      <c r="BTH95" s="112"/>
      <c r="BTI95" s="112"/>
      <c r="BTJ95" s="112"/>
      <c r="BTK95" s="112"/>
      <c r="BTL95" s="112"/>
      <c r="BTM95" s="112"/>
      <c r="BTN95" s="112"/>
      <c r="BTO95" s="112"/>
      <c r="BTP95" s="112"/>
      <c r="BTQ95" s="112"/>
      <c r="BTR95" s="112"/>
      <c r="BTS95" s="112"/>
      <c r="BTT95" s="112"/>
      <c r="BTU95" s="112"/>
      <c r="BTV95" s="112"/>
      <c r="BTW95" s="112"/>
      <c r="BTX95" s="112"/>
      <c r="BTY95" s="112"/>
      <c r="BTZ95" s="112"/>
      <c r="BUA95" s="112"/>
      <c r="BUB95" s="112"/>
      <c r="BUC95" s="112"/>
      <c r="BUD95" s="112"/>
      <c r="BUE95" s="112"/>
      <c r="BUF95" s="112"/>
      <c r="BUG95" s="112"/>
      <c r="BUH95" s="112"/>
      <c r="BUI95" s="112"/>
      <c r="BUJ95" s="112"/>
      <c r="BUK95" s="112"/>
      <c r="BUL95" s="112"/>
      <c r="BUM95" s="112"/>
      <c r="BUN95" s="112"/>
      <c r="BUO95" s="112"/>
      <c r="BUP95" s="112"/>
      <c r="BUQ95" s="112"/>
      <c r="BUR95" s="112"/>
      <c r="BUS95" s="112"/>
      <c r="BUT95" s="112"/>
      <c r="BUU95" s="112"/>
      <c r="BUV95" s="112"/>
      <c r="BUW95" s="112"/>
      <c r="BUX95" s="112"/>
      <c r="BUY95" s="112"/>
      <c r="BUZ95" s="112"/>
      <c r="BVA95" s="112"/>
      <c r="BVB95" s="112"/>
      <c r="BVC95" s="112"/>
      <c r="BVD95" s="112"/>
      <c r="BVE95" s="112"/>
      <c r="BVF95" s="112"/>
      <c r="BVG95" s="112"/>
      <c r="BVH95" s="112"/>
      <c r="BVI95" s="112"/>
      <c r="BVJ95" s="112"/>
      <c r="BVK95" s="112"/>
      <c r="BVL95" s="112"/>
      <c r="BVM95" s="112"/>
      <c r="BVN95" s="112"/>
      <c r="BVO95" s="112"/>
      <c r="BVP95" s="112"/>
      <c r="BVQ95" s="112"/>
      <c r="BVR95" s="112"/>
      <c r="BVS95" s="112"/>
      <c r="BVT95" s="112"/>
      <c r="BVU95" s="112"/>
      <c r="BVV95" s="112"/>
      <c r="BVW95" s="112"/>
      <c r="BVX95" s="112"/>
      <c r="BVY95" s="112"/>
      <c r="BVZ95" s="112"/>
      <c r="BWA95" s="112"/>
      <c r="BWB95" s="112"/>
      <c r="BWC95" s="112"/>
      <c r="BWD95" s="112"/>
      <c r="BWE95" s="112"/>
      <c r="BWF95" s="112"/>
      <c r="BWG95" s="112"/>
      <c r="BWH95" s="112"/>
      <c r="BWI95" s="112"/>
      <c r="BWJ95" s="112"/>
      <c r="BWK95" s="112"/>
      <c r="BWL95" s="112"/>
      <c r="BWM95" s="112"/>
      <c r="BWN95" s="112"/>
      <c r="BWO95" s="112"/>
      <c r="BWP95" s="112"/>
      <c r="BWQ95" s="112"/>
      <c r="BWR95" s="112"/>
      <c r="BWS95" s="112"/>
      <c r="BWT95" s="112"/>
      <c r="BWU95" s="112"/>
      <c r="BWV95" s="112"/>
      <c r="BWW95" s="112"/>
      <c r="BWX95" s="112"/>
      <c r="BWY95" s="112"/>
      <c r="BWZ95" s="112"/>
      <c r="BXA95" s="112"/>
      <c r="BXB95" s="112"/>
      <c r="BXC95" s="112"/>
      <c r="BXD95" s="112"/>
      <c r="BXE95" s="112"/>
      <c r="BXF95" s="112"/>
      <c r="BXG95" s="112"/>
      <c r="BXH95" s="112"/>
      <c r="BXI95" s="112"/>
      <c r="BXJ95" s="112"/>
      <c r="BXK95" s="112"/>
      <c r="BXL95" s="112"/>
      <c r="BXM95" s="112"/>
      <c r="BXN95" s="112"/>
      <c r="BXO95" s="112"/>
      <c r="BXP95" s="112"/>
      <c r="BXQ95" s="112"/>
      <c r="BXR95" s="112"/>
      <c r="BXS95" s="112"/>
      <c r="BXT95" s="112"/>
      <c r="BXU95" s="112"/>
      <c r="BXV95" s="112"/>
      <c r="BXW95" s="112"/>
      <c r="BXX95" s="112"/>
      <c r="BXY95" s="112"/>
      <c r="BXZ95" s="112"/>
      <c r="BYA95" s="112"/>
      <c r="BYB95" s="112"/>
      <c r="BYC95" s="112"/>
      <c r="BYD95" s="112"/>
      <c r="BYE95" s="112"/>
      <c r="BYF95" s="112"/>
      <c r="BYG95" s="112"/>
      <c r="BYH95" s="112"/>
      <c r="BYI95" s="112"/>
      <c r="BYJ95" s="112"/>
      <c r="BYK95" s="112"/>
      <c r="BYL95" s="112"/>
      <c r="BYM95" s="112"/>
      <c r="BYN95" s="112"/>
      <c r="BYO95" s="112"/>
      <c r="BYP95" s="112"/>
      <c r="BYQ95" s="112"/>
      <c r="BYR95" s="112"/>
      <c r="BYS95" s="112"/>
      <c r="BYT95" s="112"/>
      <c r="BYU95" s="112"/>
      <c r="BYV95" s="112"/>
      <c r="BYW95" s="112"/>
      <c r="BYX95" s="112"/>
      <c r="BYY95" s="112"/>
      <c r="BYZ95" s="112"/>
      <c r="BZA95" s="112"/>
      <c r="BZB95" s="112"/>
      <c r="BZC95" s="112"/>
      <c r="BZD95" s="112"/>
      <c r="BZE95" s="112"/>
      <c r="BZF95" s="112"/>
      <c r="BZG95" s="112"/>
      <c r="BZH95" s="112"/>
      <c r="BZI95" s="112"/>
      <c r="BZJ95" s="112"/>
      <c r="BZK95" s="112"/>
      <c r="BZL95" s="112"/>
      <c r="BZM95" s="112"/>
      <c r="BZN95" s="112"/>
      <c r="BZO95" s="112"/>
      <c r="BZP95" s="112"/>
      <c r="BZQ95" s="112"/>
      <c r="BZR95" s="112"/>
      <c r="BZS95" s="112"/>
      <c r="BZT95" s="112"/>
      <c r="BZU95" s="112"/>
      <c r="BZV95" s="112"/>
      <c r="BZW95" s="112"/>
      <c r="BZX95" s="112"/>
      <c r="BZY95" s="112"/>
      <c r="BZZ95" s="112"/>
      <c r="CAA95" s="112"/>
      <c r="CAB95" s="112"/>
      <c r="CAC95" s="112"/>
      <c r="CAD95" s="112"/>
      <c r="CAE95" s="112"/>
      <c r="CAF95" s="112"/>
      <c r="CAG95" s="112"/>
      <c r="CAH95" s="112"/>
      <c r="CAI95" s="112"/>
      <c r="CAJ95" s="112"/>
      <c r="CAK95" s="112"/>
      <c r="CAL95" s="112"/>
      <c r="CAM95" s="112"/>
      <c r="CAN95" s="112"/>
      <c r="CAO95" s="112"/>
      <c r="CAP95" s="112"/>
      <c r="CAQ95" s="112"/>
      <c r="CAR95" s="112"/>
      <c r="CAS95" s="112"/>
      <c r="CAT95" s="112"/>
      <c r="CAU95" s="112"/>
      <c r="CAV95" s="112"/>
      <c r="CAW95" s="112"/>
      <c r="CAX95" s="112"/>
      <c r="CAY95" s="112"/>
      <c r="CAZ95" s="112"/>
      <c r="CBA95" s="112"/>
      <c r="CBB95" s="112"/>
      <c r="CBC95" s="112"/>
      <c r="CBD95" s="112"/>
      <c r="CBE95" s="112"/>
      <c r="CBF95" s="112"/>
      <c r="CBG95" s="112"/>
      <c r="CBH95" s="112"/>
      <c r="CBI95" s="112"/>
      <c r="CBJ95" s="112"/>
      <c r="CBK95" s="112"/>
      <c r="CBL95" s="112"/>
      <c r="CBM95" s="112"/>
      <c r="CBN95" s="112"/>
      <c r="CBO95" s="112"/>
      <c r="CBP95" s="112"/>
      <c r="CBQ95" s="112"/>
      <c r="CBR95" s="112"/>
      <c r="CBS95" s="112"/>
      <c r="CBT95" s="112"/>
      <c r="CBU95" s="112"/>
      <c r="CBV95" s="112"/>
      <c r="CBW95" s="112"/>
      <c r="CBX95" s="112"/>
      <c r="CBY95" s="112"/>
      <c r="CBZ95" s="112"/>
      <c r="CCA95" s="112"/>
      <c r="CCB95" s="112"/>
      <c r="CCC95" s="112"/>
      <c r="CCD95" s="112"/>
      <c r="CCE95" s="112"/>
      <c r="CCF95" s="112"/>
      <c r="CCG95" s="112"/>
      <c r="CCH95" s="112"/>
      <c r="CCI95" s="112"/>
      <c r="CCJ95" s="112"/>
      <c r="CCK95" s="112"/>
      <c r="CCL95" s="112"/>
      <c r="CCM95" s="112"/>
      <c r="CCN95" s="112"/>
      <c r="CCO95" s="112"/>
      <c r="CCP95" s="112"/>
      <c r="CCQ95" s="112"/>
      <c r="CCR95" s="112"/>
      <c r="CCS95" s="112"/>
      <c r="CCT95" s="112"/>
      <c r="CCU95" s="112"/>
      <c r="CCV95" s="112"/>
      <c r="CCW95" s="112"/>
      <c r="CCX95" s="112"/>
      <c r="CCY95" s="112"/>
      <c r="CCZ95" s="112"/>
      <c r="CDA95" s="112"/>
      <c r="CDB95" s="112"/>
      <c r="CDC95" s="112"/>
      <c r="CDD95" s="112"/>
      <c r="CDE95" s="112"/>
      <c r="CDF95" s="112"/>
      <c r="CDG95" s="112"/>
      <c r="CDH95" s="112"/>
      <c r="CDI95" s="112"/>
      <c r="CDJ95" s="112"/>
      <c r="CDK95" s="112"/>
      <c r="CDL95" s="112"/>
      <c r="CDM95" s="112"/>
      <c r="CDN95" s="112"/>
      <c r="CDO95" s="112"/>
      <c r="CDP95" s="112"/>
      <c r="CDQ95" s="112"/>
      <c r="CDR95" s="112"/>
      <c r="CDS95" s="112"/>
      <c r="CDT95" s="112"/>
      <c r="CDU95" s="112"/>
      <c r="CDV95" s="112"/>
      <c r="CDW95" s="112"/>
      <c r="CDX95" s="112"/>
      <c r="CDY95" s="112"/>
      <c r="CDZ95" s="112"/>
      <c r="CEA95" s="112"/>
      <c r="CEB95" s="112"/>
      <c r="CEC95" s="112"/>
      <c r="CED95" s="112"/>
      <c r="CEE95" s="112"/>
      <c r="CEF95" s="112"/>
      <c r="CEG95" s="112"/>
      <c r="CEH95" s="112"/>
      <c r="CEI95" s="112"/>
      <c r="CEJ95" s="112"/>
      <c r="CEK95" s="112"/>
      <c r="CEL95" s="112"/>
      <c r="CEM95" s="112"/>
      <c r="CEN95" s="112"/>
      <c r="CEO95" s="112"/>
      <c r="CEP95" s="112"/>
      <c r="CEQ95" s="112"/>
      <c r="CER95" s="112"/>
      <c r="CES95" s="112"/>
      <c r="CET95" s="112"/>
      <c r="CEU95" s="112"/>
      <c r="CEV95" s="112"/>
      <c r="CEW95" s="112"/>
      <c r="CEX95" s="112"/>
      <c r="CEY95" s="112"/>
      <c r="CEZ95" s="112"/>
      <c r="CFA95" s="112"/>
      <c r="CFB95" s="112"/>
      <c r="CFC95" s="112"/>
      <c r="CFD95" s="112"/>
      <c r="CFE95" s="112"/>
      <c r="CFF95" s="112"/>
      <c r="CFG95" s="112"/>
      <c r="CFH95" s="112"/>
      <c r="CFI95" s="112"/>
      <c r="CFJ95" s="112"/>
      <c r="CFK95" s="112"/>
      <c r="CFL95" s="112"/>
      <c r="CFM95" s="112"/>
      <c r="CFN95" s="112"/>
      <c r="CFO95" s="112"/>
      <c r="CFP95" s="112"/>
      <c r="CFQ95" s="112"/>
      <c r="CFR95" s="112"/>
      <c r="CFS95" s="112"/>
      <c r="CFT95" s="112"/>
      <c r="CFU95" s="112"/>
      <c r="CFV95" s="112"/>
      <c r="CFW95" s="112"/>
      <c r="CFX95" s="112"/>
      <c r="CFY95" s="112"/>
      <c r="CFZ95" s="112"/>
      <c r="CGA95" s="112"/>
      <c r="CGB95" s="112"/>
      <c r="CGC95" s="112"/>
      <c r="CGD95" s="112"/>
      <c r="CGE95" s="112"/>
      <c r="CGF95" s="112"/>
      <c r="CGG95" s="112"/>
      <c r="CGH95" s="112"/>
      <c r="CGI95" s="112"/>
      <c r="CGJ95" s="112"/>
      <c r="CGK95" s="112"/>
      <c r="CGL95" s="112"/>
      <c r="CGM95" s="112"/>
      <c r="CGN95" s="112"/>
      <c r="CGO95" s="112"/>
      <c r="CGP95" s="112"/>
      <c r="CGQ95" s="112"/>
      <c r="CGR95" s="112"/>
      <c r="CGS95" s="112"/>
      <c r="CGT95" s="112"/>
      <c r="CGU95" s="112"/>
      <c r="CGV95" s="112"/>
      <c r="CGW95" s="112"/>
      <c r="CGX95" s="112"/>
      <c r="CGY95" s="112"/>
      <c r="CGZ95" s="112"/>
      <c r="CHA95" s="112"/>
      <c r="CHB95" s="112"/>
      <c r="CHC95" s="112"/>
      <c r="CHD95" s="112"/>
      <c r="CHE95" s="112"/>
      <c r="CHF95" s="112"/>
      <c r="CHG95" s="112"/>
      <c r="CHH95" s="112"/>
      <c r="CHI95" s="112"/>
      <c r="CHJ95" s="112"/>
      <c r="CHK95" s="112"/>
      <c r="CHL95" s="112"/>
      <c r="CHM95" s="112"/>
      <c r="CHN95" s="112"/>
      <c r="CHO95" s="112"/>
      <c r="CHP95" s="112"/>
      <c r="CHQ95" s="112"/>
      <c r="CHR95" s="112"/>
      <c r="CHS95" s="112"/>
      <c r="CHT95" s="112"/>
      <c r="CHU95" s="112"/>
      <c r="CHV95" s="112"/>
      <c r="CHW95" s="112"/>
      <c r="CHX95" s="112"/>
      <c r="CHY95" s="112"/>
      <c r="CHZ95" s="112"/>
      <c r="CIA95" s="112"/>
      <c r="CIB95" s="112"/>
      <c r="CIC95" s="112"/>
      <c r="CID95" s="112"/>
      <c r="CIE95" s="112"/>
      <c r="CIF95" s="112"/>
      <c r="CIG95" s="112"/>
      <c r="CIH95" s="112"/>
      <c r="CII95" s="112"/>
      <c r="CIJ95" s="112"/>
      <c r="CIK95" s="112"/>
      <c r="CIL95" s="112"/>
      <c r="CIM95" s="112"/>
      <c r="CIN95" s="112"/>
      <c r="CIO95" s="112"/>
      <c r="CIP95" s="112"/>
      <c r="CIQ95" s="112"/>
      <c r="CIR95" s="112"/>
      <c r="CIS95" s="112"/>
      <c r="CIT95" s="112"/>
      <c r="CIU95" s="112"/>
      <c r="CIV95" s="112"/>
      <c r="CIW95" s="112"/>
      <c r="CIX95" s="112"/>
      <c r="CIY95" s="112"/>
      <c r="CIZ95" s="112"/>
      <c r="CJA95" s="112"/>
      <c r="CJB95" s="112"/>
      <c r="CJC95" s="112"/>
      <c r="CJD95" s="112"/>
      <c r="CJE95" s="112"/>
      <c r="CJF95" s="112"/>
      <c r="CJG95" s="112"/>
      <c r="CJH95" s="112"/>
      <c r="CJI95" s="112"/>
      <c r="CJJ95" s="112"/>
      <c r="CJK95" s="112"/>
      <c r="CJL95" s="112"/>
      <c r="CJM95" s="112"/>
      <c r="CJN95" s="112"/>
      <c r="CJO95" s="112"/>
      <c r="CJP95" s="112"/>
      <c r="CJQ95" s="112"/>
      <c r="CJR95" s="112"/>
      <c r="CJS95" s="112"/>
      <c r="CJT95" s="112"/>
      <c r="CJU95" s="112"/>
      <c r="CJV95" s="112"/>
      <c r="CJW95" s="112"/>
      <c r="CJX95" s="112"/>
      <c r="CJY95" s="112"/>
      <c r="CJZ95" s="112"/>
      <c r="CKA95" s="112"/>
      <c r="CKB95" s="112"/>
      <c r="CKC95" s="112"/>
      <c r="CKD95" s="112"/>
      <c r="CKE95" s="112"/>
      <c r="CKF95" s="112"/>
      <c r="CKG95" s="112"/>
      <c r="CKH95" s="112"/>
      <c r="CKI95" s="112"/>
      <c r="CKJ95" s="112"/>
      <c r="CKK95" s="112"/>
      <c r="CKL95" s="112"/>
      <c r="CKM95" s="112"/>
      <c r="CKN95" s="112"/>
      <c r="CKO95" s="112"/>
      <c r="CKP95" s="112"/>
      <c r="CKQ95" s="112"/>
      <c r="CKR95" s="112"/>
      <c r="CKS95" s="112"/>
      <c r="CKT95" s="112"/>
      <c r="CKU95" s="112"/>
      <c r="CKV95" s="112"/>
      <c r="CKW95" s="112"/>
      <c r="CKX95" s="112"/>
      <c r="CKY95" s="112"/>
      <c r="CKZ95" s="112"/>
      <c r="CLA95" s="112"/>
      <c r="CLB95" s="112"/>
      <c r="CLC95" s="112"/>
      <c r="CLD95" s="112"/>
      <c r="CLE95" s="112"/>
      <c r="CLF95" s="112"/>
      <c r="CLG95" s="112"/>
      <c r="CLH95" s="112"/>
      <c r="CLI95" s="112"/>
      <c r="CLJ95" s="112"/>
      <c r="CLK95" s="112"/>
      <c r="CLL95" s="112"/>
      <c r="CLM95" s="112"/>
      <c r="CLN95" s="112"/>
      <c r="CLO95" s="112"/>
      <c r="CLP95" s="112"/>
      <c r="CLQ95" s="112"/>
      <c r="CLR95" s="112"/>
      <c r="CLS95" s="112"/>
      <c r="CLT95" s="112"/>
      <c r="CLU95" s="112"/>
      <c r="CLV95" s="112"/>
      <c r="CLW95" s="112"/>
      <c r="CLX95" s="112"/>
      <c r="CLY95" s="112"/>
      <c r="CLZ95" s="112"/>
      <c r="CMA95" s="112"/>
      <c r="CMB95" s="112"/>
      <c r="CMC95" s="112"/>
      <c r="CMD95" s="112"/>
      <c r="CME95" s="112"/>
      <c r="CMF95" s="112"/>
      <c r="CMG95" s="112"/>
      <c r="CMH95" s="112"/>
      <c r="CMI95" s="112"/>
      <c r="CMJ95" s="112"/>
      <c r="CMK95" s="112"/>
      <c r="CML95" s="112"/>
      <c r="CMM95" s="112"/>
      <c r="CMN95" s="112"/>
      <c r="CMO95" s="112"/>
      <c r="CMP95" s="112"/>
      <c r="CMQ95" s="112"/>
      <c r="CMR95" s="112"/>
      <c r="CMS95" s="112"/>
      <c r="CMT95" s="112"/>
      <c r="CMU95" s="112"/>
      <c r="CMV95" s="112"/>
      <c r="CMW95" s="112"/>
      <c r="CMX95" s="112"/>
      <c r="CMY95" s="112"/>
      <c r="CMZ95" s="112"/>
      <c r="CNA95" s="112"/>
      <c r="CNB95" s="112"/>
      <c r="CNC95" s="112"/>
      <c r="CND95" s="112"/>
      <c r="CNE95" s="112"/>
      <c r="CNF95" s="112"/>
      <c r="CNG95" s="112"/>
      <c r="CNH95" s="112"/>
      <c r="CNI95" s="112"/>
      <c r="CNJ95" s="112"/>
      <c r="CNK95" s="112"/>
      <c r="CNL95" s="112"/>
      <c r="CNM95" s="112"/>
      <c r="CNN95" s="112"/>
      <c r="CNO95" s="112"/>
      <c r="CNP95" s="112"/>
      <c r="CNQ95" s="112"/>
      <c r="CNR95" s="112"/>
      <c r="CNS95" s="112"/>
      <c r="CNT95" s="112"/>
      <c r="CNU95" s="112"/>
      <c r="CNV95" s="112"/>
      <c r="CNW95" s="112"/>
      <c r="CNX95" s="112"/>
      <c r="CNY95" s="112"/>
      <c r="CNZ95" s="112"/>
      <c r="COA95" s="112"/>
      <c r="COB95" s="112"/>
      <c r="COC95" s="112"/>
      <c r="COD95" s="112"/>
      <c r="COE95" s="112"/>
      <c r="COF95" s="112"/>
      <c r="COG95" s="112"/>
      <c r="COH95" s="112"/>
      <c r="COI95" s="112"/>
      <c r="COJ95" s="112"/>
      <c r="COK95" s="112"/>
      <c r="COL95" s="112"/>
      <c r="COM95" s="112"/>
      <c r="CON95" s="112"/>
      <c r="COO95" s="112"/>
      <c r="COP95" s="112"/>
      <c r="COQ95" s="112"/>
      <c r="COR95" s="112"/>
      <c r="COS95" s="112"/>
      <c r="COT95" s="112"/>
      <c r="COU95" s="112"/>
      <c r="COV95" s="112"/>
      <c r="COW95" s="112"/>
      <c r="COX95" s="112"/>
      <c r="COY95" s="112"/>
      <c r="COZ95" s="112"/>
      <c r="CPA95" s="112"/>
      <c r="CPB95" s="112"/>
      <c r="CPC95" s="112"/>
      <c r="CPD95" s="112"/>
      <c r="CPE95" s="112"/>
      <c r="CPF95" s="112"/>
      <c r="CPG95" s="112"/>
      <c r="CPH95" s="112"/>
      <c r="CPI95" s="112"/>
      <c r="CPJ95" s="112"/>
      <c r="CPK95" s="112"/>
      <c r="CPL95" s="112"/>
      <c r="CPM95" s="112"/>
      <c r="CPN95" s="112"/>
      <c r="CPO95" s="112"/>
      <c r="CPP95" s="112"/>
      <c r="CPQ95" s="112"/>
      <c r="CPR95" s="112"/>
      <c r="CPS95" s="112"/>
      <c r="CPT95" s="112"/>
      <c r="CPU95" s="112"/>
      <c r="CPV95" s="112"/>
      <c r="CPW95" s="112"/>
      <c r="CPX95" s="112"/>
      <c r="CPY95" s="112"/>
      <c r="CPZ95" s="112"/>
      <c r="CQA95" s="112"/>
      <c r="CQB95" s="112"/>
      <c r="CQC95" s="112"/>
      <c r="CQD95" s="112"/>
      <c r="CQE95" s="112"/>
      <c r="CQF95" s="112"/>
      <c r="CQG95" s="112"/>
      <c r="CQH95" s="112"/>
      <c r="CQI95" s="112"/>
      <c r="CQJ95" s="112"/>
      <c r="CQK95" s="112"/>
      <c r="CQL95" s="112"/>
      <c r="CQM95" s="112"/>
      <c r="CQN95" s="112"/>
      <c r="CQO95" s="112"/>
      <c r="CQP95" s="112"/>
      <c r="CQQ95" s="112"/>
      <c r="CQR95" s="112"/>
      <c r="CQS95" s="112"/>
      <c r="CQT95" s="112"/>
      <c r="CQU95" s="112"/>
      <c r="CQV95" s="112"/>
      <c r="CQW95" s="112"/>
      <c r="CQX95" s="112"/>
      <c r="CQY95" s="112"/>
      <c r="CQZ95" s="112"/>
      <c r="CRA95" s="112"/>
      <c r="CRB95" s="112"/>
      <c r="CRC95" s="112"/>
      <c r="CRD95" s="112"/>
      <c r="CRE95" s="112"/>
      <c r="CRF95" s="112"/>
      <c r="CRG95" s="112"/>
      <c r="CRH95" s="112"/>
      <c r="CRI95" s="112"/>
      <c r="CRJ95" s="112"/>
      <c r="CRK95" s="112"/>
      <c r="CRL95" s="112"/>
      <c r="CRM95" s="112"/>
      <c r="CRN95" s="112"/>
      <c r="CRO95" s="112"/>
      <c r="CRP95" s="112"/>
      <c r="CRQ95" s="112"/>
      <c r="CRR95" s="112"/>
      <c r="CRS95" s="112"/>
      <c r="CRT95" s="112"/>
      <c r="CRU95" s="112"/>
      <c r="CRV95" s="112"/>
      <c r="CRW95" s="112"/>
      <c r="CRX95" s="112"/>
      <c r="CRY95" s="112"/>
      <c r="CRZ95" s="112"/>
      <c r="CSA95" s="112"/>
      <c r="CSB95" s="112"/>
      <c r="CSC95" s="112"/>
      <c r="CSD95" s="112"/>
      <c r="CSE95" s="112"/>
      <c r="CSF95" s="112"/>
      <c r="CSG95" s="112"/>
      <c r="CSH95" s="112"/>
      <c r="CSI95" s="112"/>
      <c r="CSJ95" s="112"/>
      <c r="CSK95" s="112"/>
      <c r="CSL95" s="112"/>
      <c r="CSM95" s="112"/>
      <c r="CSN95" s="112"/>
      <c r="CSO95" s="112"/>
      <c r="CSP95" s="112"/>
      <c r="CSQ95" s="112"/>
      <c r="CSR95" s="112"/>
      <c r="CSS95" s="112"/>
      <c r="CST95" s="112"/>
      <c r="CSU95" s="112"/>
      <c r="CSV95" s="112"/>
      <c r="CSW95" s="112"/>
      <c r="CSX95" s="112"/>
      <c r="CSY95" s="112"/>
      <c r="CSZ95" s="112"/>
      <c r="CTA95" s="112"/>
      <c r="CTB95" s="112"/>
      <c r="CTC95" s="112"/>
      <c r="CTD95" s="112"/>
      <c r="CTE95" s="112"/>
      <c r="CTF95" s="112"/>
      <c r="CTG95" s="112"/>
      <c r="CTH95" s="112"/>
      <c r="CTI95" s="112"/>
      <c r="CTJ95" s="112"/>
      <c r="CTK95" s="112"/>
      <c r="CTL95" s="112"/>
      <c r="CTM95" s="112"/>
      <c r="CTN95" s="112"/>
      <c r="CTO95" s="112"/>
      <c r="CTP95" s="112"/>
      <c r="CTQ95" s="112"/>
      <c r="CTR95" s="112"/>
      <c r="CTS95" s="112"/>
      <c r="CTT95" s="112"/>
      <c r="CTU95" s="112"/>
      <c r="CTV95" s="112"/>
      <c r="CTW95" s="112"/>
      <c r="CTX95" s="112"/>
      <c r="CTY95" s="112"/>
      <c r="CTZ95" s="112"/>
      <c r="CUA95" s="112"/>
      <c r="CUB95" s="112"/>
      <c r="CUC95" s="112"/>
      <c r="CUD95" s="112"/>
      <c r="CUE95" s="112"/>
      <c r="CUF95" s="112"/>
      <c r="CUG95" s="112"/>
      <c r="CUH95" s="112"/>
      <c r="CUI95" s="112"/>
      <c r="CUJ95" s="112"/>
      <c r="CUK95" s="112"/>
      <c r="CUL95" s="112"/>
      <c r="CUM95" s="112"/>
      <c r="CUN95" s="112"/>
      <c r="CUO95" s="112"/>
      <c r="CUP95" s="112"/>
      <c r="CUQ95" s="112"/>
      <c r="CUR95" s="112"/>
      <c r="CUS95" s="112"/>
      <c r="CUT95" s="112"/>
      <c r="CUU95" s="112"/>
      <c r="CUV95" s="112"/>
      <c r="CUW95" s="112"/>
      <c r="CUX95" s="112"/>
      <c r="CUY95" s="112"/>
      <c r="CUZ95" s="112"/>
      <c r="CVA95" s="112"/>
      <c r="CVB95" s="112"/>
      <c r="CVC95" s="112"/>
      <c r="CVD95" s="112"/>
      <c r="CVE95" s="112"/>
      <c r="CVF95" s="112"/>
      <c r="CVG95" s="112"/>
      <c r="CVH95" s="112"/>
      <c r="CVI95" s="112"/>
      <c r="CVJ95" s="112"/>
      <c r="CVK95" s="112"/>
      <c r="CVL95" s="112"/>
      <c r="CVM95" s="112"/>
      <c r="CVN95" s="112"/>
      <c r="CVO95" s="112"/>
      <c r="CVP95" s="112"/>
      <c r="CVQ95" s="112"/>
      <c r="CVR95" s="112"/>
      <c r="CVS95" s="112"/>
      <c r="CVT95" s="112"/>
      <c r="CVU95" s="112"/>
      <c r="CVV95" s="112"/>
      <c r="CVW95" s="112"/>
      <c r="CVX95" s="112"/>
      <c r="CVY95" s="112"/>
      <c r="CVZ95" s="112"/>
      <c r="CWA95" s="112"/>
      <c r="CWB95" s="112"/>
      <c r="CWC95" s="112"/>
      <c r="CWD95" s="112"/>
      <c r="CWE95" s="112"/>
      <c r="CWF95" s="112"/>
      <c r="CWG95" s="112"/>
      <c r="CWH95" s="112"/>
      <c r="CWI95" s="112"/>
      <c r="CWJ95" s="112"/>
      <c r="CWK95" s="112"/>
      <c r="CWL95" s="112"/>
      <c r="CWM95" s="112"/>
      <c r="CWN95" s="112"/>
      <c r="CWO95" s="112"/>
      <c r="CWP95" s="112"/>
      <c r="CWQ95" s="112"/>
      <c r="CWR95" s="112"/>
      <c r="CWS95" s="112"/>
      <c r="CWT95" s="112"/>
      <c r="CWU95" s="112"/>
      <c r="CWV95" s="112"/>
      <c r="CWW95" s="112"/>
      <c r="CWX95" s="112"/>
      <c r="CWY95" s="112"/>
      <c r="CWZ95" s="112"/>
      <c r="CXA95" s="112"/>
      <c r="CXB95" s="112"/>
      <c r="CXC95" s="112"/>
      <c r="CXD95" s="112"/>
      <c r="CXE95" s="112"/>
      <c r="CXF95" s="112"/>
      <c r="CXG95" s="112"/>
      <c r="CXH95" s="112"/>
      <c r="CXI95" s="112"/>
      <c r="CXJ95" s="112"/>
      <c r="CXK95" s="112"/>
      <c r="CXL95" s="112"/>
      <c r="CXM95" s="112"/>
      <c r="CXN95" s="112"/>
      <c r="CXO95" s="112"/>
      <c r="CXP95" s="112"/>
      <c r="CXQ95" s="112"/>
      <c r="CXR95" s="112"/>
      <c r="CXS95" s="112"/>
      <c r="CXT95" s="112"/>
      <c r="CXU95" s="112"/>
      <c r="CXV95" s="112"/>
      <c r="CXW95" s="112"/>
      <c r="CXX95" s="112"/>
      <c r="CXY95" s="112"/>
      <c r="CXZ95" s="112"/>
      <c r="CYA95" s="112"/>
      <c r="CYB95" s="112"/>
      <c r="CYC95" s="112"/>
      <c r="CYD95" s="112"/>
      <c r="CYE95" s="112"/>
      <c r="CYF95" s="112"/>
      <c r="CYG95" s="112"/>
      <c r="CYH95" s="112"/>
      <c r="CYI95" s="112"/>
      <c r="CYJ95" s="112"/>
      <c r="CYK95" s="112"/>
      <c r="CYL95" s="112"/>
      <c r="CYM95" s="112"/>
      <c r="CYN95" s="112"/>
      <c r="CYO95" s="112"/>
      <c r="CYP95" s="112"/>
      <c r="CYQ95" s="112"/>
      <c r="CYR95" s="112"/>
      <c r="CYS95" s="112"/>
      <c r="CYT95" s="112"/>
      <c r="CYU95" s="112"/>
      <c r="CYV95" s="112"/>
      <c r="CYW95" s="112"/>
      <c r="CYX95" s="112"/>
      <c r="CYY95" s="112"/>
      <c r="CYZ95" s="112"/>
      <c r="CZA95" s="112"/>
      <c r="CZB95" s="112"/>
      <c r="CZC95" s="112"/>
      <c r="CZD95" s="112"/>
      <c r="CZE95" s="112"/>
      <c r="CZF95" s="112"/>
      <c r="CZG95" s="112"/>
      <c r="CZH95" s="112"/>
      <c r="CZI95" s="112"/>
      <c r="CZJ95" s="112"/>
      <c r="CZK95" s="112"/>
      <c r="CZL95" s="112"/>
      <c r="CZM95" s="112"/>
      <c r="CZN95" s="112"/>
      <c r="CZO95" s="112"/>
      <c r="CZP95" s="112"/>
      <c r="CZQ95" s="112"/>
      <c r="CZR95" s="112"/>
      <c r="CZS95" s="112"/>
      <c r="CZT95" s="112"/>
      <c r="CZU95" s="112"/>
      <c r="CZV95" s="112"/>
      <c r="CZW95" s="112"/>
      <c r="CZX95" s="112"/>
      <c r="CZY95" s="112"/>
      <c r="CZZ95" s="112"/>
      <c r="DAA95" s="112"/>
      <c r="DAB95" s="112"/>
      <c r="DAC95" s="112"/>
      <c r="DAD95" s="112"/>
      <c r="DAE95" s="112"/>
      <c r="DAF95" s="112"/>
      <c r="DAG95" s="112"/>
      <c r="DAH95" s="112"/>
      <c r="DAI95" s="112"/>
      <c r="DAJ95" s="112"/>
      <c r="DAK95" s="112"/>
      <c r="DAL95" s="112"/>
      <c r="DAM95" s="112"/>
      <c r="DAN95" s="112"/>
      <c r="DAO95" s="112"/>
      <c r="DAP95" s="112"/>
      <c r="DAQ95" s="112"/>
      <c r="DAR95" s="112"/>
      <c r="DAS95" s="112"/>
      <c r="DAT95" s="112"/>
      <c r="DAU95" s="112"/>
      <c r="DAV95" s="112"/>
      <c r="DAW95" s="112"/>
      <c r="DAX95" s="112"/>
      <c r="DAY95" s="112"/>
      <c r="DAZ95" s="112"/>
      <c r="DBA95" s="112"/>
      <c r="DBB95" s="112"/>
      <c r="DBC95" s="112"/>
      <c r="DBD95" s="112"/>
      <c r="DBE95" s="112"/>
      <c r="DBF95" s="112"/>
      <c r="DBG95" s="112"/>
      <c r="DBH95" s="112"/>
      <c r="DBI95" s="112"/>
      <c r="DBJ95" s="112"/>
      <c r="DBK95" s="112"/>
      <c r="DBL95" s="112"/>
      <c r="DBM95" s="112"/>
      <c r="DBN95" s="112"/>
      <c r="DBO95" s="112"/>
      <c r="DBP95" s="112"/>
      <c r="DBQ95" s="112"/>
      <c r="DBR95" s="112"/>
      <c r="DBS95" s="112"/>
      <c r="DBT95" s="112"/>
      <c r="DBU95" s="112"/>
      <c r="DBV95" s="112"/>
      <c r="DBW95" s="112"/>
      <c r="DBX95" s="112"/>
      <c r="DBY95" s="112"/>
      <c r="DBZ95" s="112"/>
      <c r="DCA95" s="112"/>
      <c r="DCB95" s="112"/>
      <c r="DCC95" s="112"/>
      <c r="DCD95" s="112"/>
      <c r="DCE95" s="112"/>
      <c r="DCF95" s="112"/>
      <c r="DCG95" s="112"/>
      <c r="DCH95" s="112"/>
      <c r="DCI95" s="112"/>
      <c r="DCJ95" s="112"/>
      <c r="DCK95" s="112"/>
      <c r="DCL95" s="112"/>
      <c r="DCM95" s="112"/>
      <c r="DCN95" s="112"/>
      <c r="DCO95" s="112"/>
      <c r="DCP95" s="112"/>
      <c r="DCQ95" s="112"/>
      <c r="DCR95" s="112"/>
      <c r="DCS95" s="112"/>
      <c r="DCT95" s="112"/>
      <c r="DCU95" s="112"/>
      <c r="DCV95" s="112"/>
      <c r="DCW95" s="112"/>
      <c r="DCX95" s="112"/>
      <c r="DCY95" s="112"/>
      <c r="DCZ95" s="112"/>
      <c r="DDA95" s="112"/>
      <c r="DDB95" s="112"/>
      <c r="DDC95" s="112"/>
      <c r="DDD95" s="112"/>
      <c r="DDE95" s="112"/>
      <c r="DDF95" s="112"/>
      <c r="DDG95" s="112"/>
      <c r="DDH95" s="112"/>
      <c r="DDI95" s="112"/>
      <c r="DDJ95" s="112"/>
      <c r="DDK95" s="112"/>
      <c r="DDL95" s="112"/>
      <c r="DDM95" s="112"/>
      <c r="DDN95" s="112"/>
      <c r="DDO95" s="112"/>
      <c r="DDP95" s="112"/>
      <c r="DDQ95" s="112"/>
      <c r="DDR95" s="112"/>
      <c r="DDS95" s="112"/>
      <c r="DDT95" s="112"/>
      <c r="DDU95" s="112"/>
      <c r="DDV95" s="112"/>
      <c r="DDW95" s="112"/>
      <c r="DDX95" s="112"/>
      <c r="DDY95" s="112"/>
      <c r="DDZ95" s="112"/>
      <c r="DEA95" s="112"/>
      <c r="DEB95" s="112"/>
      <c r="DEC95" s="112"/>
      <c r="DED95" s="112"/>
      <c r="DEE95" s="112"/>
      <c r="DEF95" s="112"/>
      <c r="DEG95" s="112"/>
      <c r="DEH95" s="112"/>
      <c r="DEI95" s="112"/>
      <c r="DEJ95" s="112"/>
      <c r="DEK95" s="112"/>
      <c r="DEL95" s="112"/>
      <c r="DEM95" s="112"/>
      <c r="DEN95" s="112"/>
      <c r="DEO95" s="112"/>
      <c r="DEP95" s="112"/>
      <c r="DEQ95" s="112"/>
      <c r="DER95" s="112"/>
      <c r="DES95" s="112"/>
      <c r="DET95" s="112"/>
      <c r="DEU95" s="112"/>
      <c r="DEV95" s="112"/>
      <c r="DEW95" s="112"/>
      <c r="DEX95" s="112"/>
      <c r="DEY95" s="112"/>
      <c r="DEZ95" s="112"/>
      <c r="DFA95" s="112"/>
      <c r="DFB95" s="112"/>
      <c r="DFC95" s="112"/>
      <c r="DFD95" s="112"/>
      <c r="DFE95" s="112"/>
      <c r="DFF95" s="112"/>
      <c r="DFG95" s="112"/>
      <c r="DFH95" s="112"/>
      <c r="DFI95" s="112"/>
      <c r="DFJ95" s="112"/>
      <c r="DFK95" s="112"/>
      <c r="DFL95" s="112"/>
      <c r="DFM95" s="112"/>
      <c r="DFN95" s="112"/>
      <c r="DFO95" s="112"/>
      <c r="DFP95" s="112"/>
      <c r="DFQ95" s="112"/>
      <c r="DFR95" s="112"/>
      <c r="DFS95" s="112"/>
      <c r="DFT95" s="112"/>
      <c r="DFU95" s="112"/>
      <c r="DFV95" s="112"/>
      <c r="DFW95" s="112"/>
      <c r="DFX95" s="112"/>
      <c r="DFY95" s="112"/>
      <c r="DFZ95" s="112"/>
      <c r="DGA95" s="112"/>
      <c r="DGB95" s="112"/>
      <c r="DGC95" s="112"/>
      <c r="DGD95" s="112"/>
      <c r="DGE95" s="112"/>
      <c r="DGF95" s="112"/>
      <c r="DGG95" s="112"/>
      <c r="DGH95" s="112"/>
      <c r="DGI95" s="112"/>
      <c r="DGJ95" s="112"/>
      <c r="DGK95" s="112"/>
      <c r="DGL95" s="112"/>
      <c r="DGM95" s="112"/>
      <c r="DGN95" s="112"/>
      <c r="DGO95" s="112"/>
      <c r="DGP95" s="112"/>
      <c r="DGQ95" s="112"/>
      <c r="DGR95" s="112"/>
      <c r="DGS95" s="112"/>
      <c r="DGT95" s="112"/>
      <c r="DGU95" s="112"/>
      <c r="DGV95" s="112"/>
      <c r="DGW95" s="112"/>
      <c r="DGX95" s="112"/>
      <c r="DGY95" s="112"/>
      <c r="DGZ95" s="112"/>
      <c r="DHA95" s="112"/>
      <c r="DHB95" s="112"/>
      <c r="DHC95" s="112"/>
      <c r="DHD95" s="112"/>
      <c r="DHE95" s="112"/>
      <c r="DHF95" s="112"/>
      <c r="DHG95" s="112"/>
      <c r="DHH95" s="112"/>
      <c r="DHI95" s="112"/>
      <c r="DHJ95" s="112"/>
      <c r="DHK95" s="112"/>
      <c r="DHL95" s="112"/>
      <c r="DHM95" s="112"/>
      <c r="DHN95" s="112"/>
      <c r="DHO95" s="112"/>
      <c r="DHP95" s="112"/>
      <c r="DHQ95" s="112"/>
      <c r="DHR95" s="112"/>
      <c r="DHS95" s="112"/>
      <c r="DHT95" s="112"/>
      <c r="DHU95" s="112"/>
      <c r="DHV95" s="112"/>
      <c r="DHW95" s="112"/>
      <c r="DHX95" s="112"/>
      <c r="DHY95" s="112"/>
      <c r="DHZ95" s="112"/>
      <c r="DIA95" s="112"/>
      <c r="DIB95" s="112"/>
      <c r="DIC95" s="112"/>
      <c r="DID95" s="112"/>
      <c r="DIE95" s="112"/>
      <c r="DIF95" s="112"/>
      <c r="DIG95" s="112"/>
      <c r="DIH95" s="112"/>
      <c r="DII95" s="112"/>
      <c r="DIJ95" s="112"/>
      <c r="DIK95" s="112"/>
      <c r="DIL95" s="112"/>
      <c r="DIM95" s="112"/>
      <c r="DIN95" s="112"/>
      <c r="DIO95" s="112"/>
      <c r="DIP95" s="112"/>
      <c r="DIQ95" s="112"/>
      <c r="DIR95" s="112"/>
      <c r="DIS95" s="112"/>
      <c r="DIT95" s="112"/>
      <c r="DIU95" s="112"/>
      <c r="DIV95" s="112"/>
      <c r="DIW95" s="112"/>
      <c r="DIX95" s="112"/>
      <c r="DIY95" s="112"/>
      <c r="DIZ95" s="112"/>
      <c r="DJA95" s="112"/>
      <c r="DJB95" s="112"/>
      <c r="DJC95" s="112"/>
      <c r="DJD95" s="112"/>
      <c r="DJE95" s="112"/>
      <c r="DJF95" s="112"/>
      <c r="DJG95" s="112"/>
      <c r="DJH95" s="112"/>
      <c r="DJI95" s="112"/>
      <c r="DJJ95" s="112"/>
      <c r="DJK95" s="112"/>
      <c r="DJL95" s="112"/>
      <c r="DJM95" s="112"/>
      <c r="DJN95" s="112"/>
      <c r="DJO95" s="112"/>
      <c r="DJP95" s="112"/>
      <c r="DJQ95" s="112"/>
      <c r="DJR95" s="112"/>
      <c r="DJS95" s="112"/>
      <c r="DJT95" s="112"/>
      <c r="DJU95" s="112"/>
      <c r="DJV95" s="112"/>
      <c r="DJW95" s="112"/>
      <c r="DJX95" s="112"/>
      <c r="DJY95" s="112"/>
      <c r="DJZ95" s="112"/>
      <c r="DKA95" s="112"/>
      <c r="DKB95" s="112"/>
      <c r="DKC95" s="112"/>
      <c r="DKD95" s="112"/>
      <c r="DKE95" s="112"/>
      <c r="DKF95" s="112"/>
      <c r="DKG95" s="112"/>
      <c r="DKH95" s="112"/>
      <c r="DKI95" s="112"/>
      <c r="DKJ95" s="112"/>
      <c r="DKK95" s="112"/>
      <c r="DKL95" s="112"/>
      <c r="DKM95" s="112"/>
      <c r="DKN95" s="112"/>
      <c r="DKO95" s="112"/>
      <c r="DKP95" s="112"/>
      <c r="DKQ95" s="112"/>
      <c r="DKR95" s="112"/>
      <c r="DKS95" s="112"/>
      <c r="DKT95" s="112"/>
      <c r="DKU95" s="112"/>
      <c r="DKV95" s="112"/>
      <c r="DKW95" s="112"/>
      <c r="DKX95" s="112"/>
      <c r="DKY95" s="112"/>
      <c r="DKZ95" s="112"/>
      <c r="DLA95" s="112"/>
      <c r="DLB95" s="112"/>
      <c r="DLC95" s="112"/>
      <c r="DLD95" s="112"/>
      <c r="DLE95" s="112"/>
      <c r="DLF95" s="112"/>
      <c r="DLG95" s="112"/>
      <c r="DLH95" s="112"/>
      <c r="DLI95" s="112"/>
      <c r="DLJ95" s="112"/>
      <c r="DLK95" s="112"/>
      <c r="DLL95" s="112"/>
      <c r="DLM95" s="112"/>
      <c r="DLN95" s="112"/>
      <c r="DLO95" s="112"/>
      <c r="DLP95" s="112"/>
      <c r="DLQ95" s="112"/>
      <c r="DLR95" s="112"/>
      <c r="DLS95" s="112"/>
      <c r="DLT95" s="112"/>
      <c r="DLU95" s="112"/>
      <c r="DLV95" s="112"/>
      <c r="DLW95" s="112"/>
      <c r="DLX95" s="112"/>
      <c r="DLY95" s="112"/>
      <c r="DLZ95" s="112"/>
      <c r="DMA95" s="112"/>
      <c r="DMB95" s="112"/>
      <c r="DMC95" s="112"/>
      <c r="DMD95" s="112"/>
      <c r="DME95" s="112"/>
      <c r="DMF95" s="112"/>
      <c r="DMG95" s="112"/>
      <c r="DMH95" s="112"/>
      <c r="DMI95" s="112"/>
      <c r="DMJ95" s="112"/>
      <c r="DMK95" s="112"/>
      <c r="DML95" s="112"/>
      <c r="DMM95" s="112"/>
      <c r="DMN95" s="112"/>
      <c r="DMO95" s="112"/>
      <c r="DMP95" s="112"/>
      <c r="DMQ95" s="112"/>
      <c r="DMR95" s="112"/>
      <c r="DMS95" s="112"/>
      <c r="DMT95" s="112"/>
      <c r="DMU95" s="112"/>
      <c r="DMV95" s="112"/>
      <c r="DMW95" s="112"/>
      <c r="DMX95" s="112"/>
      <c r="DMY95" s="112"/>
      <c r="DMZ95" s="112"/>
      <c r="DNA95" s="112"/>
      <c r="DNB95" s="112"/>
      <c r="DNC95" s="112"/>
      <c r="DND95" s="112"/>
      <c r="DNE95" s="112"/>
      <c r="DNF95" s="112"/>
      <c r="DNG95" s="112"/>
      <c r="DNH95" s="112"/>
      <c r="DNI95" s="112"/>
      <c r="DNJ95" s="112"/>
      <c r="DNK95" s="112"/>
      <c r="DNL95" s="112"/>
      <c r="DNM95" s="112"/>
      <c r="DNN95" s="112"/>
      <c r="DNO95" s="112"/>
      <c r="DNP95" s="112"/>
      <c r="DNQ95" s="112"/>
      <c r="DNR95" s="112"/>
      <c r="DNS95" s="112"/>
      <c r="DNT95" s="112"/>
      <c r="DNU95" s="112"/>
      <c r="DNV95" s="112"/>
      <c r="DNW95" s="112"/>
      <c r="DNX95" s="112"/>
      <c r="DNY95" s="112"/>
      <c r="DNZ95" s="112"/>
      <c r="DOA95" s="112"/>
      <c r="DOB95" s="112"/>
      <c r="DOC95" s="112"/>
      <c r="DOD95" s="112"/>
      <c r="DOE95" s="112"/>
      <c r="DOF95" s="112"/>
      <c r="DOG95" s="112"/>
      <c r="DOH95" s="112"/>
      <c r="DOI95" s="112"/>
      <c r="DOJ95" s="112"/>
      <c r="DOK95" s="112"/>
      <c r="DOL95" s="112"/>
      <c r="DOM95" s="112"/>
      <c r="DON95" s="112"/>
      <c r="DOO95" s="112"/>
      <c r="DOP95" s="112"/>
      <c r="DOQ95" s="112"/>
      <c r="DOR95" s="112"/>
      <c r="DOS95" s="112"/>
      <c r="DOT95" s="112"/>
      <c r="DOU95" s="112"/>
      <c r="DOV95" s="112"/>
      <c r="DOW95" s="112"/>
      <c r="DOX95" s="112"/>
      <c r="DOY95" s="112"/>
      <c r="DOZ95" s="112"/>
      <c r="DPA95" s="112"/>
      <c r="DPB95" s="112"/>
      <c r="DPC95" s="112"/>
      <c r="DPD95" s="112"/>
      <c r="DPE95" s="112"/>
      <c r="DPF95" s="112"/>
      <c r="DPG95" s="112"/>
      <c r="DPH95" s="112"/>
      <c r="DPI95" s="112"/>
      <c r="DPJ95" s="112"/>
      <c r="DPK95" s="112"/>
      <c r="DPL95" s="112"/>
      <c r="DPM95" s="112"/>
      <c r="DPN95" s="112"/>
      <c r="DPO95" s="112"/>
      <c r="DPP95" s="112"/>
      <c r="DPQ95" s="112"/>
      <c r="DPR95" s="112"/>
      <c r="DPS95" s="112"/>
      <c r="DPT95" s="112"/>
      <c r="DPU95" s="112"/>
      <c r="DPV95" s="112"/>
      <c r="DPW95" s="112"/>
      <c r="DPX95" s="112"/>
      <c r="DPY95" s="112"/>
      <c r="DPZ95" s="112"/>
      <c r="DQA95" s="112"/>
      <c r="DQB95" s="112"/>
      <c r="DQC95" s="112"/>
      <c r="DQD95" s="112"/>
      <c r="DQE95" s="112"/>
      <c r="DQF95" s="112"/>
      <c r="DQG95" s="112"/>
      <c r="DQH95" s="112"/>
      <c r="DQI95" s="112"/>
      <c r="DQJ95" s="112"/>
      <c r="DQK95" s="112"/>
      <c r="DQL95" s="112"/>
      <c r="DQM95" s="112"/>
      <c r="DQN95" s="112"/>
      <c r="DQO95" s="112"/>
      <c r="DQP95" s="112"/>
      <c r="DQQ95" s="112"/>
      <c r="DQR95" s="112"/>
      <c r="DQS95" s="112"/>
      <c r="DQT95" s="112"/>
      <c r="DQU95" s="112"/>
      <c r="DQV95" s="112"/>
      <c r="DQW95" s="112"/>
      <c r="DQX95" s="112"/>
      <c r="DQY95" s="112"/>
      <c r="DQZ95" s="112"/>
      <c r="DRA95" s="112"/>
      <c r="DRB95" s="112"/>
      <c r="DRC95" s="112"/>
      <c r="DRD95" s="112"/>
      <c r="DRE95" s="112"/>
      <c r="DRF95" s="112"/>
      <c r="DRG95" s="112"/>
      <c r="DRH95" s="112"/>
      <c r="DRI95" s="112"/>
      <c r="DRJ95" s="112"/>
      <c r="DRK95" s="112"/>
      <c r="DRL95" s="112"/>
      <c r="DRM95" s="112"/>
      <c r="DRN95" s="112"/>
      <c r="DRO95" s="112"/>
      <c r="DRP95" s="112"/>
      <c r="DRQ95" s="112"/>
      <c r="DRR95" s="112"/>
      <c r="DRS95" s="112"/>
      <c r="DRT95" s="112"/>
      <c r="DRU95" s="112"/>
      <c r="DRV95" s="112"/>
      <c r="DRW95" s="112"/>
      <c r="DRX95" s="112"/>
      <c r="DRY95" s="112"/>
      <c r="DRZ95" s="112"/>
      <c r="DSA95" s="112"/>
      <c r="DSB95" s="112"/>
      <c r="DSC95" s="112"/>
      <c r="DSD95" s="112"/>
      <c r="DSE95" s="112"/>
      <c r="DSF95" s="112"/>
      <c r="DSG95" s="112"/>
      <c r="DSH95" s="112"/>
      <c r="DSI95" s="112"/>
      <c r="DSJ95" s="112"/>
      <c r="DSK95" s="112"/>
      <c r="DSL95" s="112"/>
      <c r="DSM95" s="112"/>
      <c r="DSN95" s="112"/>
      <c r="DSO95" s="112"/>
      <c r="DSP95" s="112"/>
      <c r="DSQ95" s="112"/>
      <c r="DSR95" s="112"/>
      <c r="DSS95" s="112"/>
      <c r="DST95" s="112"/>
      <c r="DSU95" s="112"/>
      <c r="DSV95" s="112"/>
      <c r="DSW95" s="112"/>
      <c r="DSX95" s="112"/>
      <c r="DSY95" s="112"/>
      <c r="DSZ95" s="112"/>
      <c r="DTA95" s="112"/>
      <c r="DTB95" s="112"/>
      <c r="DTC95" s="112"/>
      <c r="DTD95" s="112"/>
      <c r="DTE95" s="112"/>
      <c r="DTF95" s="112"/>
      <c r="DTG95" s="112"/>
      <c r="DTH95" s="112"/>
      <c r="DTI95" s="112"/>
      <c r="DTJ95" s="112"/>
      <c r="DTK95" s="112"/>
      <c r="DTL95" s="112"/>
      <c r="DTM95" s="112"/>
      <c r="DTN95" s="112"/>
      <c r="DTO95" s="112"/>
      <c r="DTP95" s="112"/>
      <c r="DTQ95" s="112"/>
      <c r="DTR95" s="112"/>
      <c r="DTS95" s="112"/>
      <c r="DTT95" s="112"/>
      <c r="DTU95" s="112"/>
      <c r="DTV95" s="112"/>
      <c r="DTW95" s="112"/>
      <c r="DTX95" s="112"/>
      <c r="DTY95" s="112"/>
      <c r="DTZ95" s="112"/>
      <c r="DUA95" s="112"/>
      <c r="DUB95" s="112"/>
      <c r="DUC95" s="112"/>
      <c r="DUD95" s="112"/>
      <c r="DUE95" s="112"/>
      <c r="DUF95" s="112"/>
      <c r="DUG95" s="112"/>
      <c r="DUH95" s="112"/>
      <c r="DUI95" s="112"/>
      <c r="DUJ95" s="112"/>
      <c r="DUK95" s="112"/>
      <c r="DUL95" s="112"/>
      <c r="DUM95" s="112"/>
      <c r="DUN95" s="112"/>
      <c r="DUO95" s="112"/>
      <c r="DUP95" s="112"/>
      <c r="DUQ95" s="112"/>
      <c r="DUR95" s="112"/>
      <c r="DUS95" s="112"/>
      <c r="DUT95" s="112"/>
      <c r="DUU95" s="112"/>
      <c r="DUV95" s="112"/>
      <c r="DUW95" s="112"/>
      <c r="DUX95" s="112"/>
      <c r="DUY95" s="112"/>
      <c r="DUZ95" s="112"/>
      <c r="DVA95" s="112"/>
      <c r="DVB95" s="112"/>
      <c r="DVC95" s="112"/>
      <c r="DVD95" s="112"/>
      <c r="DVE95" s="112"/>
      <c r="DVF95" s="112"/>
      <c r="DVG95" s="112"/>
      <c r="DVH95" s="112"/>
      <c r="DVI95" s="112"/>
      <c r="DVJ95" s="112"/>
      <c r="DVK95" s="112"/>
      <c r="DVL95" s="112"/>
      <c r="DVM95" s="112"/>
      <c r="DVN95" s="112"/>
      <c r="DVO95" s="112"/>
      <c r="DVP95" s="112"/>
      <c r="DVQ95" s="112"/>
      <c r="DVR95" s="112"/>
      <c r="DVS95" s="112"/>
      <c r="DVT95" s="112"/>
      <c r="DVU95" s="112"/>
      <c r="DVV95" s="112"/>
      <c r="DVW95" s="112"/>
      <c r="DVX95" s="112"/>
      <c r="DVY95" s="112"/>
      <c r="DVZ95" s="112"/>
      <c r="DWA95" s="112"/>
      <c r="DWB95" s="112"/>
      <c r="DWC95" s="112"/>
      <c r="DWD95" s="112"/>
      <c r="DWE95" s="112"/>
      <c r="DWF95" s="112"/>
      <c r="DWG95" s="112"/>
      <c r="DWH95" s="112"/>
      <c r="DWI95" s="112"/>
      <c r="DWJ95" s="112"/>
      <c r="DWK95" s="112"/>
      <c r="DWL95" s="112"/>
      <c r="DWM95" s="112"/>
      <c r="DWN95" s="112"/>
      <c r="DWO95" s="112"/>
      <c r="DWP95" s="112"/>
      <c r="DWQ95" s="112"/>
      <c r="DWR95" s="112"/>
      <c r="DWS95" s="112"/>
      <c r="DWT95" s="112"/>
      <c r="DWU95" s="112"/>
      <c r="DWV95" s="112"/>
      <c r="DWW95" s="112"/>
      <c r="DWX95" s="112"/>
      <c r="DWY95" s="112"/>
      <c r="DWZ95" s="112"/>
      <c r="DXA95" s="112"/>
      <c r="DXB95" s="112"/>
      <c r="DXC95" s="112"/>
      <c r="DXD95" s="112"/>
      <c r="DXE95" s="112"/>
      <c r="DXF95" s="112"/>
      <c r="DXG95" s="112"/>
      <c r="DXH95" s="112"/>
      <c r="DXI95" s="112"/>
      <c r="DXJ95" s="112"/>
      <c r="DXK95" s="112"/>
      <c r="DXL95" s="112"/>
      <c r="DXM95" s="112"/>
      <c r="DXN95" s="112"/>
      <c r="DXO95" s="112"/>
      <c r="DXP95" s="112"/>
      <c r="DXQ95" s="112"/>
      <c r="DXR95" s="112"/>
      <c r="DXS95" s="112"/>
      <c r="DXT95" s="112"/>
      <c r="DXU95" s="112"/>
      <c r="DXV95" s="112"/>
      <c r="DXW95" s="112"/>
      <c r="DXX95" s="112"/>
      <c r="DXY95" s="112"/>
      <c r="DXZ95" s="112"/>
      <c r="DYA95" s="112"/>
      <c r="DYB95" s="112"/>
      <c r="DYC95" s="112"/>
      <c r="DYD95" s="112"/>
      <c r="DYE95" s="112"/>
      <c r="DYF95" s="112"/>
      <c r="DYG95" s="112"/>
      <c r="DYH95" s="112"/>
      <c r="DYI95" s="112"/>
      <c r="DYJ95" s="112"/>
      <c r="DYK95" s="112"/>
      <c r="DYL95" s="112"/>
      <c r="DYM95" s="112"/>
      <c r="DYN95" s="112"/>
      <c r="DYO95" s="112"/>
      <c r="DYP95" s="112"/>
      <c r="DYQ95" s="112"/>
      <c r="DYR95" s="112"/>
      <c r="DYS95" s="112"/>
      <c r="DYT95" s="112"/>
      <c r="DYU95" s="112"/>
      <c r="DYV95" s="112"/>
      <c r="DYW95" s="112"/>
      <c r="DYX95" s="112"/>
      <c r="DYY95" s="112"/>
      <c r="DYZ95" s="112"/>
      <c r="DZA95" s="112"/>
      <c r="DZB95" s="112"/>
      <c r="DZC95" s="112"/>
      <c r="DZD95" s="112"/>
      <c r="DZE95" s="112"/>
      <c r="DZF95" s="112"/>
      <c r="DZG95" s="112"/>
      <c r="DZH95" s="112"/>
      <c r="DZI95" s="112"/>
      <c r="DZJ95" s="112"/>
      <c r="DZK95" s="112"/>
      <c r="DZL95" s="112"/>
      <c r="DZM95" s="112"/>
      <c r="DZN95" s="112"/>
      <c r="DZO95" s="112"/>
      <c r="DZP95" s="112"/>
      <c r="DZQ95" s="112"/>
      <c r="DZR95" s="112"/>
      <c r="DZS95" s="112"/>
      <c r="DZT95" s="112"/>
      <c r="DZU95" s="112"/>
      <c r="DZV95" s="112"/>
      <c r="DZW95" s="112"/>
      <c r="DZX95" s="112"/>
      <c r="DZY95" s="112"/>
      <c r="DZZ95" s="112"/>
      <c r="EAA95" s="112"/>
      <c r="EAB95" s="112"/>
      <c r="EAC95" s="112"/>
      <c r="EAD95" s="112"/>
      <c r="EAE95" s="112"/>
      <c r="EAF95" s="112"/>
      <c r="EAG95" s="112"/>
      <c r="EAH95" s="112"/>
      <c r="EAI95" s="112"/>
      <c r="EAJ95" s="112"/>
      <c r="EAK95" s="112"/>
      <c r="EAL95" s="112"/>
      <c r="EAM95" s="112"/>
      <c r="EAN95" s="112"/>
      <c r="EAO95" s="112"/>
      <c r="EAP95" s="112"/>
      <c r="EAQ95" s="112"/>
      <c r="EAR95" s="112"/>
      <c r="EAS95" s="112"/>
      <c r="EAT95" s="112"/>
      <c r="EAU95" s="112"/>
      <c r="EAV95" s="112"/>
      <c r="EAW95" s="112"/>
      <c r="EAX95" s="112"/>
      <c r="EAY95" s="112"/>
      <c r="EAZ95" s="112"/>
      <c r="EBA95" s="112"/>
      <c r="EBB95" s="112"/>
      <c r="EBC95" s="112"/>
      <c r="EBD95" s="112"/>
      <c r="EBE95" s="112"/>
      <c r="EBF95" s="112"/>
      <c r="EBG95" s="112"/>
      <c r="EBH95" s="112"/>
      <c r="EBI95" s="112"/>
      <c r="EBJ95" s="112"/>
      <c r="EBK95" s="112"/>
      <c r="EBL95" s="112"/>
      <c r="EBM95" s="112"/>
      <c r="EBN95" s="112"/>
      <c r="EBO95" s="112"/>
      <c r="EBP95" s="112"/>
      <c r="EBQ95" s="112"/>
      <c r="EBR95" s="112"/>
      <c r="EBS95" s="112"/>
      <c r="EBT95" s="112"/>
      <c r="EBU95" s="112"/>
      <c r="EBV95" s="112"/>
      <c r="EBW95" s="112"/>
      <c r="EBX95" s="112"/>
      <c r="EBY95" s="112"/>
      <c r="EBZ95" s="112"/>
      <c r="ECA95" s="112"/>
      <c r="ECB95" s="112"/>
      <c r="ECC95" s="112"/>
      <c r="ECD95" s="112"/>
      <c r="ECE95" s="112"/>
      <c r="ECF95" s="112"/>
      <c r="ECG95" s="112"/>
      <c r="ECH95" s="112"/>
      <c r="ECI95" s="112"/>
      <c r="ECJ95" s="112"/>
      <c r="ECK95" s="112"/>
      <c r="ECL95" s="112"/>
      <c r="ECM95" s="112"/>
      <c r="ECN95" s="112"/>
      <c r="ECO95" s="112"/>
      <c r="ECP95" s="112"/>
      <c r="ECQ95" s="112"/>
      <c r="ECR95" s="112"/>
      <c r="ECS95" s="112"/>
      <c r="ECT95" s="112"/>
      <c r="ECU95" s="112"/>
      <c r="ECV95" s="112"/>
      <c r="ECW95" s="112"/>
      <c r="ECX95" s="112"/>
      <c r="ECY95" s="112"/>
      <c r="ECZ95" s="112"/>
      <c r="EDA95" s="112"/>
      <c r="EDB95" s="112"/>
      <c r="EDC95" s="112"/>
      <c r="EDD95" s="112"/>
      <c r="EDE95" s="112"/>
      <c r="EDF95" s="112"/>
      <c r="EDG95" s="112"/>
      <c r="EDH95" s="112"/>
      <c r="EDI95" s="112"/>
      <c r="EDJ95" s="112"/>
      <c r="EDK95" s="112"/>
      <c r="EDL95" s="112"/>
      <c r="EDM95" s="112"/>
      <c r="EDN95" s="112"/>
      <c r="EDO95" s="112"/>
      <c r="EDP95" s="112"/>
      <c r="EDQ95" s="112"/>
      <c r="EDR95" s="112"/>
      <c r="EDS95" s="112"/>
      <c r="EDT95" s="112"/>
      <c r="EDU95" s="112"/>
      <c r="EDV95" s="112"/>
      <c r="EDW95" s="112"/>
      <c r="EDX95" s="112"/>
      <c r="EDY95" s="112"/>
      <c r="EDZ95" s="112"/>
      <c r="EEA95" s="112"/>
      <c r="EEB95" s="112"/>
      <c r="EEC95" s="112"/>
      <c r="EED95" s="112"/>
      <c r="EEE95" s="112"/>
      <c r="EEF95" s="112"/>
      <c r="EEG95" s="112"/>
      <c r="EEH95" s="112"/>
      <c r="EEI95" s="112"/>
      <c r="EEJ95" s="112"/>
      <c r="EEK95" s="112"/>
      <c r="EEL95" s="112"/>
      <c r="EEM95" s="112"/>
      <c r="EEN95" s="112"/>
      <c r="EEO95" s="112"/>
      <c r="EEP95" s="112"/>
      <c r="EEQ95" s="112"/>
      <c r="EER95" s="112"/>
      <c r="EES95" s="112"/>
      <c r="EET95" s="112"/>
      <c r="EEU95" s="112"/>
      <c r="EEV95" s="112"/>
      <c r="EEW95" s="112"/>
      <c r="EEX95" s="112"/>
      <c r="EEY95" s="112"/>
      <c r="EEZ95" s="112"/>
      <c r="EFA95" s="112"/>
      <c r="EFB95" s="112"/>
      <c r="EFC95" s="112"/>
      <c r="EFD95" s="112"/>
      <c r="EFE95" s="112"/>
      <c r="EFF95" s="112"/>
      <c r="EFG95" s="112"/>
      <c r="EFH95" s="112"/>
      <c r="EFI95" s="112"/>
      <c r="EFJ95" s="112"/>
      <c r="EFK95" s="112"/>
      <c r="EFL95" s="112"/>
      <c r="EFM95" s="112"/>
      <c r="EFN95" s="112"/>
      <c r="EFO95" s="112"/>
      <c r="EFP95" s="112"/>
      <c r="EFQ95" s="112"/>
      <c r="EFR95" s="112"/>
      <c r="EFS95" s="112"/>
      <c r="EFT95" s="112"/>
      <c r="EFU95" s="112"/>
      <c r="EFV95" s="112"/>
      <c r="EFW95" s="112"/>
      <c r="EFX95" s="112"/>
      <c r="EFY95" s="112"/>
      <c r="EFZ95" s="112"/>
      <c r="EGA95" s="112"/>
      <c r="EGB95" s="112"/>
      <c r="EGC95" s="112"/>
      <c r="EGD95" s="112"/>
      <c r="EGE95" s="112"/>
      <c r="EGF95" s="112"/>
      <c r="EGG95" s="112"/>
      <c r="EGH95" s="112"/>
      <c r="EGI95" s="112"/>
      <c r="EGJ95" s="112"/>
      <c r="EGK95" s="112"/>
      <c r="EGL95" s="112"/>
      <c r="EGM95" s="112"/>
      <c r="EGN95" s="112"/>
      <c r="EGO95" s="112"/>
      <c r="EGP95" s="112"/>
      <c r="EGQ95" s="112"/>
      <c r="EGR95" s="112"/>
      <c r="EGS95" s="112"/>
      <c r="EGT95" s="112"/>
      <c r="EGU95" s="112"/>
      <c r="EGV95" s="112"/>
      <c r="EGW95" s="112"/>
      <c r="EGX95" s="112"/>
      <c r="EGY95" s="112"/>
      <c r="EGZ95" s="112"/>
      <c r="EHA95" s="112"/>
      <c r="EHB95" s="112"/>
      <c r="EHC95" s="112"/>
      <c r="EHD95" s="112"/>
      <c r="EHE95" s="112"/>
      <c r="EHF95" s="112"/>
      <c r="EHG95" s="112"/>
      <c r="EHH95" s="112"/>
      <c r="EHI95" s="112"/>
      <c r="EHJ95" s="112"/>
      <c r="EHK95" s="112"/>
      <c r="EHL95" s="112"/>
      <c r="EHM95" s="112"/>
      <c r="EHN95" s="112"/>
      <c r="EHO95" s="112"/>
      <c r="EHP95" s="112"/>
      <c r="EHQ95" s="112"/>
      <c r="EHR95" s="112"/>
      <c r="EHS95" s="112"/>
      <c r="EHT95" s="112"/>
      <c r="EHU95" s="112"/>
      <c r="EHV95" s="112"/>
      <c r="EHW95" s="112"/>
      <c r="EHX95" s="112"/>
      <c r="EHY95" s="112"/>
      <c r="EHZ95" s="112"/>
      <c r="EIA95" s="112"/>
      <c r="EIB95" s="112"/>
      <c r="EIC95" s="112"/>
      <c r="EID95" s="112"/>
      <c r="EIE95" s="112"/>
      <c r="EIF95" s="112"/>
      <c r="EIG95" s="112"/>
      <c r="EIH95" s="112"/>
      <c r="EII95" s="112"/>
      <c r="EIJ95" s="112"/>
      <c r="EIK95" s="112"/>
      <c r="EIL95" s="112"/>
      <c r="EIM95" s="112"/>
      <c r="EIN95" s="112"/>
      <c r="EIO95" s="112"/>
      <c r="EIP95" s="112"/>
      <c r="EIQ95" s="112"/>
      <c r="EIR95" s="112"/>
      <c r="EIS95" s="112"/>
      <c r="EIT95" s="112"/>
      <c r="EIU95" s="112"/>
      <c r="EIV95" s="112"/>
      <c r="EIW95" s="112"/>
      <c r="EIX95" s="112"/>
      <c r="EIY95" s="112"/>
      <c r="EIZ95" s="112"/>
      <c r="EJA95" s="112"/>
      <c r="EJB95" s="112"/>
      <c r="EJC95" s="112"/>
      <c r="EJD95" s="112"/>
      <c r="EJE95" s="112"/>
      <c r="EJF95" s="112"/>
      <c r="EJG95" s="112"/>
      <c r="EJH95" s="112"/>
      <c r="EJI95" s="112"/>
      <c r="EJJ95" s="112"/>
      <c r="EJK95" s="112"/>
      <c r="EJL95" s="112"/>
      <c r="EJM95" s="112"/>
      <c r="EJN95" s="112"/>
      <c r="EJO95" s="112"/>
      <c r="EJP95" s="112"/>
      <c r="EJQ95" s="112"/>
      <c r="EJR95" s="112"/>
      <c r="EJS95" s="112"/>
      <c r="EJT95" s="112"/>
      <c r="EJU95" s="112"/>
      <c r="EJV95" s="112"/>
      <c r="EJW95" s="112"/>
      <c r="EJX95" s="112"/>
      <c r="EJY95" s="112"/>
      <c r="EJZ95" s="112"/>
      <c r="EKA95" s="112"/>
      <c r="EKB95" s="112"/>
      <c r="EKC95" s="112"/>
      <c r="EKD95" s="112"/>
      <c r="EKE95" s="112"/>
      <c r="EKF95" s="112"/>
      <c r="EKG95" s="112"/>
      <c r="EKH95" s="112"/>
      <c r="EKI95" s="112"/>
      <c r="EKJ95" s="112"/>
      <c r="EKK95" s="112"/>
      <c r="EKL95" s="112"/>
      <c r="EKM95" s="112"/>
      <c r="EKN95" s="112"/>
      <c r="EKO95" s="112"/>
      <c r="EKP95" s="112"/>
      <c r="EKQ95" s="112"/>
      <c r="EKR95" s="112"/>
      <c r="EKS95" s="112"/>
      <c r="EKT95" s="112"/>
      <c r="EKU95" s="112"/>
      <c r="EKV95" s="112"/>
      <c r="EKW95" s="112"/>
      <c r="EKX95" s="112"/>
      <c r="EKY95" s="112"/>
      <c r="EKZ95" s="112"/>
      <c r="ELA95" s="112"/>
      <c r="ELB95" s="112"/>
      <c r="ELC95" s="112"/>
      <c r="ELD95" s="112"/>
      <c r="ELE95" s="112"/>
      <c r="ELF95" s="112"/>
      <c r="ELG95" s="112"/>
      <c r="ELH95" s="112"/>
      <c r="ELI95" s="112"/>
      <c r="ELJ95" s="112"/>
      <c r="ELK95" s="112"/>
      <c r="ELL95" s="112"/>
      <c r="ELM95" s="112"/>
      <c r="ELN95" s="112"/>
      <c r="ELO95" s="112"/>
      <c r="ELP95" s="112"/>
      <c r="ELQ95" s="112"/>
      <c r="ELR95" s="112"/>
      <c r="ELS95" s="112"/>
      <c r="ELT95" s="112"/>
      <c r="ELU95" s="112"/>
      <c r="ELV95" s="112"/>
      <c r="ELW95" s="112"/>
      <c r="ELX95" s="112"/>
      <c r="ELY95" s="112"/>
      <c r="ELZ95" s="112"/>
      <c r="EMA95" s="112"/>
      <c r="EMB95" s="112"/>
      <c r="EMC95" s="112"/>
      <c r="EMD95" s="112"/>
      <c r="EME95" s="112"/>
      <c r="EMF95" s="112"/>
      <c r="EMG95" s="112"/>
      <c r="EMH95" s="112"/>
      <c r="EMI95" s="112"/>
      <c r="EMJ95" s="112"/>
      <c r="EMK95" s="112"/>
      <c r="EML95" s="112"/>
      <c r="EMM95" s="112"/>
      <c r="EMN95" s="112"/>
      <c r="EMO95" s="112"/>
      <c r="EMP95" s="112"/>
      <c r="EMQ95" s="112"/>
      <c r="EMR95" s="112"/>
      <c r="EMS95" s="112"/>
      <c r="EMT95" s="112"/>
      <c r="EMU95" s="112"/>
      <c r="EMV95" s="112"/>
      <c r="EMW95" s="112"/>
      <c r="EMX95" s="112"/>
      <c r="EMY95" s="112"/>
      <c r="EMZ95" s="112"/>
      <c r="ENA95" s="112"/>
      <c r="ENB95" s="112"/>
      <c r="ENC95" s="112"/>
      <c r="END95" s="112"/>
      <c r="ENE95" s="112"/>
      <c r="ENF95" s="112"/>
      <c r="ENG95" s="112"/>
      <c r="ENH95" s="112"/>
      <c r="ENI95" s="112"/>
      <c r="ENJ95" s="112"/>
      <c r="ENK95" s="112"/>
      <c r="ENL95" s="112"/>
      <c r="ENM95" s="112"/>
      <c r="ENN95" s="112"/>
      <c r="ENO95" s="112"/>
      <c r="ENP95" s="112"/>
      <c r="ENQ95" s="112"/>
      <c r="ENR95" s="112"/>
      <c r="ENS95" s="112"/>
      <c r="ENT95" s="112"/>
      <c r="ENU95" s="112"/>
      <c r="ENV95" s="112"/>
      <c r="ENW95" s="112"/>
      <c r="ENX95" s="112"/>
      <c r="ENY95" s="112"/>
      <c r="ENZ95" s="112"/>
      <c r="EOA95" s="112"/>
      <c r="EOB95" s="112"/>
      <c r="EOC95" s="112"/>
      <c r="EOD95" s="112"/>
      <c r="EOE95" s="112"/>
      <c r="EOF95" s="112"/>
      <c r="EOG95" s="112"/>
      <c r="EOH95" s="112"/>
      <c r="EOI95" s="112"/>
      <c r="EOJ95" s="112"/>
      <c r="EOK95" s="112"/>
      <c r="EOL95" s="112"/>
      <c r="EOM95" s="112"/>
      <c r="EON95" s="112"/>
      <c r="EOO95" s="112"/>
      <c r="EOP95" s="112"/>
      <c r="EOQ95" s="112"/>
      <c r="EOR95" s="112"/>
      <c r="EOS95" s="112"/>
      <c r="EOT95" s="112"/>
      <c r="EOU95" s="112"/>
      <c r="EOV95" s="112"/>
      <c r="EOW95" s="112"/>
      <c r="EOX95" s="112"/>
      <c r="EOY95" s="112"/>
      <c r="EOZ95" s="112"/>
      <c r="EPA95" s="112"/>
      <c r="EPB95" s="112"/>
      <c r="EPC95" s="112"/>
      <c r="EPD95" s="112"/>
      <c r="EPE95" s="112"/>
      <c r="EPF95" s="112"/>
      <c r="EPG95" s="112"/>
      <c r="EPH95" s="112"/>
      <c r="EPI95" s="112"/>
      <c r="EPJ95" s="112"/>
      <c r="EPK95" s="112"/>
      <c r="EPL95" s="112"/>
      <c r="EPM95" s="112"/>
      <c r="EPN95" s="112"/>
      <c r="EPO95" s="112"/>
      <c r="EPP95" s="112"/>
      <c r="EPQ95" s="112"/>
      <c r="EPR95" s="112"/>
      <c r="EPS95" s="112"/>
      <c r="EPT95" s="112"/>
      <c r="EPU95" s="112"/>
      <c r="EPV95" s="112"/>
      <c r="EPW95" s="112"/>
      <c r="EPX95" s="112"/>
      <c r="EPY95" s="112"/>
      <c r="EPZ95" s="112"/>
      <c r="EQA95" s="112"/>
      <c r="EQB95" s="112"/>
      <c r="EQC95" s="112"/>
      <c r="EQD95" s="112"/>
      <c r="EQE95" s="112"/>
      <c r="EQF95" s="112"/>
      <c r="EQG95" s="112"/>
      <c r="EQH95" s="112"/>
      <c r="EQI95" s="112"/>
      <c r="EQJ95" s="112"/>
      <c r="EQK95" s="112"/>
      <c r="EQL95" s="112"/>
      <c r="EQM95" s="112"/>
      <c r="EQN95" s="112"/>
      <c r="EQO95" s="112"/>
      <c r="EQP95" s="112"/>
      <c r="EQQ95" s="112"/>
      <c r="EQR95" s="112"/>
      <c r="EQS95" s="112"/>
      <c r="EQT95" s="112"/>
      <c r="EQU95" s="112"/>
      <c r="EQV95" s="112"/>
      <c r="EQW95" s="112"/>
      <c r="EQX95" s="112"/>
      <c r="EQY95" s="112"/>
      <c r="EQZ95" s="112"/>
      <c r="ERA95" s="112"/>
      <c r="ERB95" s="112"/>
      <c r="ERC95" s="112"/>
      <c r="ERD95" s="112"/>
      <c r="ERE95" s="112"/>
      <c r="ERF95" s="112"/>
      <c r="ERG95" s="112"/>
      <c r="ERH95" s="112"/>
      <c r="ERI95" s="112"/>
      <c r="ERJ95" s="112"/>
      <c r="ERK95" s="112"/>
      <c r="ERL95" s="112"/>
      <c r="ERM95" s="112"/>
      <c r="ERN95" s="112"/>
      <c r="ERO95" s="112"/>
      <c r="ERP95" s="112"/>
      <c r="ERQ95" s="112"/>
      <c r="ERR95" s="112"/>
      <c r="ERS95" s="112"/>
      <c r="ERT95" s="112"/>
      <c r="ERU95" s="112"/>
      <c r="ERV95" s="112"/>
      <c r="ERW95" s="112"/>
      <c r="ERX95" s="112"/>
      <c r="ERY95" s="112"/>
      <c r="ERZ95" s="112"/>
      <c r="ESA95" s="112"/>
      <c r="ESB95" s="112"/>
      <c r="ESC95" s="112"/>
      <c r="ESD95" s="112"/>
      <c r="ESE95" s="112"/>
      <c r="ESF95" s="112"/>
      <c r="ESG95" s="112"/>
      <c r="ESH95" s="112"/>
      <c r="ESI95" s="112"/>
      <c r="ESJ95" s="112"/>
      <c r="ESK95" s="112"/>
      <c r="ESL95" s="112"/>
      <c r="ESM95" s="112"/>
      <c r="ESN95" s="112"/>
      <c r="ESO95" s="112"/>
      <c r="ESP95" s="112"/>
      <c r="ESQ95" s="112"/>
      <c r="ESR95" s="112"/>
      <c r="ESS95" s="112"/>
      <c r="EST95" s="112"/>
      <c r="ESU95" s="112"/>
      <c r="ESV95" s="112"/>
      <c r="ESW95" s="112"/>
      <c r="ESX95" s="112"/>
      <c r="ESY95" s="112"/>
      <c r="ESZ95" s="112"/>
      <c r="ETA95" s="112"/>
      <c r="ETB95" s="112"/>
      <c r="ETC95" s="112"/>
      <c r="ETD95" s="112"/>
      <c r="ETE95" s="112"/>
      <c r="ETF95" s="112"/>
      <c r="ETG95" s="112"/>
      <c r="ETH95" s="112"/>
      <c r="ETI95" s="112"/>
      <c r="ETJ95" s="112"/>
      <c r="ETK95" s="112"/>
      <c r="ETL95" s="112"/>
      <c r="ETM95" s="112"/>
      <c r="ETN95" s="112"/>
      <c r="ETO95" s="112"/>
      <c r="ETP95" s="112"/>
      <c r="ETQ95" s="112"/>
      <c r="ETR95" s="112"/>
      <c r="ETS95" s="112"/>
      <c r="ETT95" s="112"/>
      <c r="ETU95" s="112"/>
      <c r="ETV95" s="112"/>
      <c r="ETW95" s="112"/>
      <c r="ETX95" s="112"/>
      <c r="ETY95" s="112"/>
      <c r="ETZ95" s="112"/>
      <c r="EUA95" s="112"/>
      <c r="EUB95" s="112"/>
      <c r="EUC95" s="112"/>
      <c r="EUD95" s="112"/>
      <c r="EUE95" s="112"/>
      <c r="EUF95" s="112"/>
      <c r="EUG95" s="112"/>
      <c r="EUH95" s="112"/>
      <c r="EUI95" s="112"/>
      <c r="EUJ95" s="112"/>
      <c r="EUK95" s="112"/>
      <c r="EUL95" s="112"/>
      <c r="EUM95" s="112"/>
      <c r="EUN95" s="112"/>
      <c r="EUO95" s="112"/>
      <c r="EUP95" s="112"/>
      <c r="EUQ95" s="112"/>
      <c r="EUR95" s="112"/>
      <c r="EUS95" s="112"/>
      <c r="EUT95" s="112"/>
      <c r="EUU95" s="112"/>
      <c r="EUV95" s="112"/>
      <c r="EUW95" s="112"/>
      <c r="EUX95" s="112"/>
      <c r="EUY95" s="112"/>
      <c r="EUZ95" s="112"/>
      <c r="EVA95" s="112"/>
      <c r="EVB95" s="112"/>
      <c r="EVC95" s="112"/>
      <c r="EVD95" s="112"/>
      <c r="EVE95" s="112"/>
      <c r="EVF95" s="112"/>
      <c r="EVG95" s="112"/>
      <c r="EVH95" s="112"/>
      <c r="EVI95" s="112"/>
      <c r="EVJ95" s="112"/>
      <c r="EVK95" s="112"/>
      <c r="EVL95" s="112"/>
      <c r="EVM95" s="112"/>
      <c r="EVN95" s="112"/>
      <c r="EVO95" s="112"/>
      <c r="EVP95" s="112"/>
      <c r="EVQ95" s="112"/>
      <c r="EVR95" s="112"/>
      <c r="EVS95" s="112"/>
      <c r="EVT95" s="112"/>
      <c r="EVU95" s="112"/>
      <c r="EVV95" s="112"/>
      <c r="EVW95" s="112"/>
      <c r="EVX95" s="112"/>
      <c r="EVY95" s="112"/>
      <c r="EVZ95" s="112"/>
      <c r="EWA95" s="112"/>
      <c r="EWB95" s="112"/>
      <c r="EWC95" s="112"/>
      <c r="EWD95" s="112"/>
      <c r="EWE95" s="112"/>
      <c r="EWF95" s="112"/>
      <c r="EWG95" s="112"/>
      <c r="EWH95" s="112"/>
      <c r="EWI95" s="112"/>
      <c r="EWJ95" s="112"/>
      <c r="EWK95" s="112"/>
      <c r="EWL95" s="112"/>
      <c r="EWM95" s="112"/>
      <c r="EWN95" s="112"/>
      <c r="EWO95" s="112"/>
      <c r="EWP95" s="112"/>
      <c r="EWQ95" s="112"/>
      <c r="EWR95" s="112"/>
      <c r="EWS95" s="112"/>
      <c r="EWT95" s="112"/>
      <c r="EWU95" s="112"/>
      <c r="EWV95" s="112"/>
      <c r="EWW95" s="112"/>
      <c r="EWX95" s="112"/>
      <c r="EWY95" s="112"/>
      <c r="EWZ95" s="112"/>
      <c r="EXA95" s="112"/>
      <c r="EXB95" s="112"/>
      <c r="EXC95" s="112"/>
      <c r="EXD95" s="112"/>
      <c r="EXE95" s="112"/>
      <c r="EXF95" s="112"/>
      <c r="EXG95" s="112"/>
      <c r="EXH95" s="112"/>
      <c r="EXI95" s="112"/>
      <c r="EXJ95" s="112"/>
      <c r="EXK95" s="112"/>
      <c r="EXL95" s="112"/>
      <c r="EXM95" s="112"/>
      <c r="EXN95" s="112"/>
      <c r="EXO95" s="112"/>
      <c r="EXP95" s="112"/>
      <c r="EXQ95" s="112"/>
      <c r="EXR95" s="112"/>
      <c r="EXS95" s="112"/>
      <c r="EXT95" s="112"/>
      <c r="EXU95" s="112"/>
      <c r="EXV95" s="112"/>
      <c r="EXW95" s="112"/>
      <c r="EXX95" s="112"/>
      <c r="EXY95" s="112"/>
      <c r="EXZ95" s="112"/>
      <c r="EYA95" s="112"/>
      <c r="EYB95" s="112"/>
      <c r="EYC95" s="112"/>
      <c r="EYD95" s="112"/>
      <c r="EYE95" s="112"/>
      <c r="EYF95" s="112"/>
      <c r="EYG95" s="112"/>
      <c r="EYH95" s="112"/>
      <c r="EYI95" s="112"/>
      <c r="EYJ95" s="112"/>
      <c r="EYK95" s="112"/>
      <c r="EYL95" s="112"/>
      <c r="EYM95" s="112"/>
      <c r="EYN95" s="112"/>
      <c r="EYO95" s="112"/>
      <c r="EYP95" s="112"/>
      <c r="EYQ95" s="112"/>
      <c r="EYR95" s="112"/>
      <c r="EYS95" s="112"/>
      <c r="EYT95" s="112"/>
      <c r="EYU95" s="112"/>
      <c r="EYV95" s="112"/>
      <c r="EYW95" s="112"/>
      <c r="EYX95" s="112"/>
      <c r="EYY95" s="112"/>
      <c r="EYZ95" s="112"/>
      <c r="EZA95" s="112"/>
      <c r="EZB95" s="112"/>
      <c r="EZC95" s="112"/>
      <c r="EZD95" s="112"/>
      <c r="EZE95" s="112"/>
      <c r="EZF95" s="112"/>
      <c r="EZG95" s="112"/>
      <c r="EZH95" s="112"/>
      <c r="EZI95" s="112"/>
      <c r="EZJ95" s="112"/>
      <c r="EZK95" s="112"/>
      <c r="EZL95" s="112"/>
      <c r="EZM95" s="112"/>
      <c r="EZN95" s="112"/>
      <c r="EZO95" s="112"/>
      <c r="EZP95" s="112"/>
      <c r="EZQ95" s="112"/>
      <c r="EZR95" s="112"/>
      <c r="EZS95" s="112"/>
      <c r="EZT95" s="112"/>
      <c r="EZU95" s="112"/>
      <c r="EZV95" s="112"/>
      <c r="EZW95" s="112"/>
      <c r="EZX95" s="112"/>
      <c r="EZY95" s="112"/>
      <c r="EZZ95" s="112"/>
      <c r="FAA95" s="112"/>
      <c r="FAB95" s="112"/>
      <c r="FAC95" s="112"/>
      <c r="FAD95" s="112"/>
      <c r="FAE95" s="112"/>
      <c r="FAF95" s="112"/>
      <c r="FAG95" s="112"/>
      <c r="FAH95" s="112"/>
      <c r="FAI95" s="112"/>
      <c r="FAJ95" s="112"/>
      <c r="FAK95" s="112"/>
      <c r="FAL95" s="112"/>
      <c r="FAM95" s="112"/>
      <c r="FAN95" s="112"/>
      <c r="FAO95" s="112"/>
      <c r="FAP95" s="112"/>
      <c r="FAQ95" s="112"/>
      <c r="FAR95" s="112"/>
      <c r="FAS95" s="112"/>
      <c r="FAT95" s="112"/>
      <c r="FAU95" s="112"/>
      <c r="FAV95" s="112"/>
      <c r="FAW95" s="112"/>
      <c r="FAX95" s="112"/>
      <c r="FAY95" s="112"/>
      <c r="FAZ95" s="112"/>
      <c r="FBA95" s="112"/>
      <c r="FBB95" s="112"/>
      <c r="FBC95" s="112"/>
      <c r="FBD95" s="112"/>
      <c r="FBE95" s="112"/>
      <c r="FBF95" s="112"/>
      <c r="FBG95" s="112"/>
      <c r="FBH95" s="112"/>
      <c r="FBI95" s="112"/>
      <c r="FBJ95" s="112"/>
      <c r="FBK95" s="112"/>
      <c r="FBL95" s="112"/>
      <c r="FBM95" s="112"/>
      <c r="FBN95" s="112"/>
      <c r="FBO95" s="112"/>
      <c r="FBP95" s="112"/>
      <c r="FBQ95" s="112"/>
      <c r="FBR95" s="112"/>
      <c r="FBS95" s="112"/>
      <c r="FBT95" s="112"/>
      <c r="FBU95" s="112"/>
      <c r="FBV95" s="112"/>
      <c r="FBW95" s="112"/>
      <c r="FBX95" s="112"/>
      <c r="FBY95" s="112"/>
      <c r="FBZ95" s="112"/>
      <c r="FCA95" s="112"/>
      <c r="FCB95" s="112"/>
      <c r="FCC95" s="112"/>
      <c r="FCD95" s="112"/>
      <c r="FCE95" s="112"/>
      <c r="FCF95" s="112"/>
      <c r="FCG95" s="112"/>
      <c r="FCH95" s="112"/>
      <c r="FCI95" s="112"/>
      <c r="FCJ95" s="112"/>
      <c r="FCK95" s="112"/>
      <c r="FCL95" s="112"/>
      <c r="FCM95" s="112"/>
      <c r="FCN95" s="112"/>
      <c r="FCO95" s="112"/>
      <c r="FCP95" s="112"/>
      <c r="FCQ95" s="112"/>
      <c r="FCR95" s="112"/>
      <c r="FCS95" s="112"/>
      <c r="FCT95" s="112"/>
      <c r="FCU95" s="112"/>
      <c r="FCV95" s="112"/>
      <c r="FCW95" s="112"/>
      <c r="FCX95" s="112"/>
      <c r="FCY95" s="112"/>
      <c r="FCZ95" s="112"/>
      <c r="FDA95" s="112"/>
      <c r="FDB95" s="112"/>
      <c r="FDC95" s="112"/>
      <c r="FDD95" s="112"/>
      <c r="FDE95" s="112"/>
      <c r="FDF95" s="112"/>
      <c r="FDG95" s="112"/>
      <c r="FDH95" s="112"/>
      <c r="FDI95" s="112"/>
      <c r="FDJ95" s="112"/>
      <c r="FDK95" s="112"/>
      <c r="FDL95" s="112"/>
      <c r="FDM95" s="112"/>
      <c r="FDN95" s="112"/>
      <c r="FDO95" s="112"/>
      <c r="FDP95" s="112"/>
      <c r="FDQ95" s="112"/>
      <c r="FDR95" s="112"/>
      <c r="FDS95" s="112"/>
      <c r="FDT95" s="112"/>
      <c r="FDU95" s="112"/>
      <c r="FDV95" s="112"/>
      <c r="FDW95" s="112"/>
      <c r="FDX95" s="112"/>
      <c r="FDY95" s="112"/>
      <c r="FDZ95" s="112"/>
      <c r="FEA95" s="112"/>
      <c r="FEB95" s="112"/>
      <c r="FEC95" s="112"/>
      <c r="FED95" s="112"/>
      <c r="FEE95" s="112"/>
      <c r="FEF95" s="112"/>
      <c r="FEG95" s="112"/>
      <c r="FEH95" s="112"/>
      <c r="FEI95" s="112"/>
      <c r="FEJ95" s="112"/>
      <c r="FEK95" s="112"/>
      <c r="FEL95" s="112"/>
      <c r="FEM95" s="112"/>
      <c r="FEN95" s="112"/>
      <c r="FEO95" s="112"/>
      <c r="FEP95" s="112"/>
      <c r="FEQ95" s="112"/>
      <c r="FER95" s="112"/>
      <c r="FES95" s="112"/>
      <c r="FET95" s="112"/>
      <c r="FEU95" s="112"/>
      <c r="FEV95" s="112"/>
      <c r="FEW95" s="112"/>
      <c r="FEX95" s="112"/>
      <c r="FEY95" s="112"/>
      <c r="FEZ95" s="112"/>
      <c r="FFA95" s="112"/>
      <c r="FFB95" s="112"/>
      <c r="FFC95" s="112"/>
      <c r="FFD95" s="112"/>
      <c r="FFE95" s="112"/>
      <c r="FFF95" s="112"/>
      <c r="FFG95" s="112"/>
      <c r="FFH95" s="112"/>
      <c r="FFI95" s="112"/>
      <c r="FFJ95" s="112"/>
      <c r="FFK95" s="112"/>
      <c r="FFL95" s="112"/>
      <c r="FFM95" s="112"/>
      <c r="FFN95" s="112"/>
      <c r="FFO95" s="112"/>
      <c r="FFP95" s="112"/>
      <c r="FFQ95" s="112"/>
      <c r="FFR95" s="112"/>
      <c r="FFS95" s="112"/>
      <c r="FFT95" s="112"/>
      <c r="FFU95" s="112"/>
      <c r="FFV95" s="112"/>
      <c r="FFW95" s="112"/>
      <c r="FFX95" s="112"/>
      <c r="FFY95" s="112"/>
      <c r="FFZ95" s="112"/>
      <c r="FGA95" s="112"/>
      <c r="FGB95" s="112"/>
      <c r="FGC95" s="112"/>
      <c r="FGD95" s="112"/>
      <c r="FGE95" s="112"/>
      <c r="FGF95" s="112"/>
      <c r="FGG95" s="112"/>
      <c r="FGH95" s="112"/>
      <c r="FGI95" s="112"/>
      <c r="FGJ95" s="112"/>
      <c r="FGK95" s="112"/>
      <c r="FGL95" s="112"/>
      <c r="FGM95" s="112"/>
      <c r="FGN95" s="112"/>
      <c r="FGO95" s="112"/>
      <c r="FGP95" s="112"/>
      <c r="FGQ95" s="112"/>
      <c r="FGR95" s="112"/>
      <c r="FGS95" s="112"/>
      <c r="FGT95" s="112"/>
      <c r="FGU95" s="112"/>
      <c r="FGV95" s="112"/>
      <c r="FGW95" s="112"/>
      <c r="FGX95" s="112"/>
      <c r="FGY95" s="112"/>
      <c r="FGZ95" s="112"/>
      <c r="FHA95" s="112"/>
      <c r="FHB95" s="112"/>
      <c r="FHC95" s="112"/>
      <c r="FHD95" s="112"/>
      <c r="FHE95" s="112"/>
      <c r="FHF95" s="112"/>
      <c r="FHG95" s="112"/>
      <c r="FHH95" s="112"/>
      <c r="FHI95" s="112"/>
      <c r="FHJ95" s="112"/>
      <c r="FHK95" s="112"/>
      <c r="FHL95" s="112"/>
      <c r="FHM95" s="112"/>
      <c r="FHN95" s="112"/>
      <c r="FHO95" s="112"/>
      <c r="FHP95" s="112"/>
      <c r="FHQ95" s="112"/>
      <c r="FHR95" s="112"/>
      <c r="FHS95" s="112"/>
      <c r="FHT95" s="112"/>
      <c r="FHU95" s="112"/>
      <c r="FHV95" s="112"/>
      <c r="FHW95" s="112"/>
      <c r="FHX95" s="112"/>
      <c r="FHY95" s="112"/>
      <c r="FHZ95" s="112"/>
      <c r="FIA95" s="112"/>
      <c r="FIB95" s="112"/>
      <c r="FIC95" s="112"/>
      <c r="FID95" s="112"/>
      <c r="FIE95" s="112"/>
      <c r="FIF95" s="112"/>
      <c r="FIG95" s="112"/>
      <c r="FIH95" s="112"/>
      <c r="FII95" s="112"/>
      <c r="FIJ95" s="112"/>
      <c r="FIK95" s="112"/>
      <c r="FIL95" s="112"/>
      <c r="FIM95" s="112"/>
      <c r="FIN95" s="112"/>
      <c r="FIO95" s="112"/>
      <c r="FIP95" s="112"/>
      <c r="FIQ95" s="112"/>
      <c r="FIR95" s="112"/>
      <c r="FIS95" s="112"/>
      <c r="FIT95" s="112"/>
      <c r="FIU95" s="112"/>
      <c r="FIV95" s="112"/>
      <c r="FIW95" s="112"/>
      <c r="FIX95" s="112"/>
      <c r="FIY95" s="112"/>
      <c r="FIZ95" s="112"/>
      <c r="FJA95" s="112"/>
      <c r="FJB95" s="112"/>
      <c r="FJC95" s="112"/>
      <c r="FJD95" s="112"/>
      <c r="FJE95" s="112"/>
      <c r="FJF95" s="112"/>
      <c r="FJG95" s="112"/>
      <c r="FJH95" s="112"/>
      <c r="FJI95" s="112"/>
      <c r="FJJ95" s="112"/>
      <c r="FJK95" s="112"/>
      <c r="FJL95" s="112"/>
      <c r="FJM95" s="112"/>
      <c r="FJN95" s="112"/>
      <c r="FJO95" s="112"/>
      <c r="FJP95" s="112"/>
      <c r="FJQ95" s="112"/>
      <c r="FJR95" s="112"/>
      <c r="FJS95" s="112"/>
      <c r="FJT95" s="112"/>
      <c r="FJU95" s="112"/>
      <c r="FJV95" s="112"/>
      <c r="FJW95" s="112"/>
      <c r="FJX95" s="112"/>
      <c r="FJY95" s="112"/>
      <c r="FJZ95" s="112"/>
      <c r="FKA95" s="112"/>
      <c r="FKB95" s="112"/>
      <c r="FKC95" s="112"/>
      <c r="FKD95" s="112"/>
      <c r="FKE95" s="112"/>
      <c r="FKF95" s="112"/>
      <c r="FKG95" s="112"/>
      <c r="FKH95" s="112"/>
      <c r="FKI95" s="112"/>
      <c r="FKJ95" s="112"/>
      <c r="FKK95" s="112"/>
      <c r="FKL95" s="112"/>
      <c r="FKM95" s="112"/>
      <c r="FKN95" s="112"/>
      <c r="FKO95" s="112"/>
      <c r="FKP95" s="112"/>
      <c r="FKQ95" s="112"/>
      <c r="FKR95" s="112"/>
      <c r="FKS95" s="112"/>
      <c r="FKT95" s="112"/>
      <c r="FKU95" s="112"/>
      <c r="FKV95" s="112"/>
      <c r="FKW95" s="112"/>
      <c r="FKX95" s="112"/>
      <c r="FKY95" s="112"/>
      <c r="FKZ95" s="112"/>
      <c r="FLA95" s="112"/>
      <c r="FLB95" s="112"/>
      <c r="FLC95" s="112"/>
      <c r="FLD95" s="112"/>
      <c r="FLE95" s="112"/>
      <c r="FLF95" s="112"/>
      <c r="FLG95" s="112"/>
      <c r="FLH95" s="112"/>
      <c r="FLI95" s="112"/>
      <c r="FLJ95" s="112"/>
      <c r="FLK95" s="112"/>
      <c r="FLL95" s="112"/>
      <c r="FLM95" s="112"/>
      <c r="FLN95" s="112"/>
      <c r="FLO95" s="112"/>
      <c r="FLP95" s="112"/>
      <c r="FLQ95" s="112"/>
      <c r="FLR95" s="112"/>
      <c r="FLS95" s="112"/>
      <c r="FLT95" s="112"/>
      <c r="FLU95" s="112"/>
      <c r="FLV95" s="112"/>
      <c r="FLW95" s="112"/>
      <c r="FLX95" s="112"/>
      <c r="FLY95" s="112"/>
      <c r="FLZ95" s="112"/>
      <c r="FMA95" s="112"/>
      <c r="FMB95" s="112"/>
      <c r="FMC95" s="112"/>
      <c r="FMD95" s="112"/>
      <c r="FME95" s="112"/>
      <c r="FMF95" s="112"/>
      <c r="FMG95" s="112"/>
      <c r="FMH95" s="112"/>
      <c r="FMI95" s="112"/>
      <c r="FMJ95" s="112"/>
      <c r="FMK95" s="112"/>
      <c r="FML95" s="112"/>
      <c r="FMM95" s="112"/>
      <c r="FMN95" s="112"/>
      <c r="FMO95" s="112"/>
      <c r="FMP95" s="112"/>
      <c r="FMQ95" s="112"/>
      <c r="FMR95" s="112"/>
      <c r="FMS95" s="112"/>
      <c r="FMT95" s="112"/>
      <c r="FMU95" s="112"/>
      <c r="FMV95" s="112"/>
      <c r="FMW95" s="112"/>
      <c r="FMX95" s="112"/>
      <c r="FMY95" s="112"/>
      <c r="FMZ95" s="112"/>
      <c r="FNA95" s="112"/>
      <c r="FNB95" s="112"/>
      <c r="FNC95" s="112"/>
      <c r="FND95" s="112"/>
      <c r="FNE95" s="112"/>
      <c r="FNF95" s="112"/>
      <c r="FNG95" s="112"/>
      <c r="FNH95" s="112"/>
      <c r="FNI95" s="112"/>
      <c r="FNJ95" s="112"/>
      <c r="FNK95" s="112"/>
      <c r="FNL95" s="112"/>
      <c r="FNM95" s="112"/>
      <c r="FNN95" s="112"/>
      <c r="FNO95" s="112"/>
      <c r="FNP95" s="112"/>
      <c r="FNQ95" s="112"/>
      <c r="FNR95" s="112"/>
      <c r="FNS95" s="112"/>
      <c r="FNT95" s="112"/>
      <c r="FNU95" s="112"/>
      <c r="FNV95" s="112"/>
      <c r="FNW95" s="112"/>
      <c r="FNX95" s="112"/>
      <c r="FNY95" s="112"/>
      <c r="FNZ95" s="112"/>
      <c r="FOA95" s="112"/>
      <c r="FOB95" s="112"/>
      <c r="FOC95" s="112"/>
      <c r="FOD95" s="112"/>
      <c r="FOE95" s="112"/>
      <c r="FOF95" s="112"/>
      <c r="FOG95" s="112"/>
      <c r="FOH95" s="112"/>
      <c r="FOI95" s="112"/>
      <c r="FOJ95" s="112"/>
      <c r="FOK95" s="112"/>
      <c r="FOL95" s="112"/>
      <c r="FOM95" s="112"/>
      <c r="FON95" s="112"/>
      <c r="FOO95" s="112"/>
      <c r="FOP95" s="112"/>
      <c r="FOQ95" s="112"/>
      <c r="FOR95" s="112"/>
      <c r="FOS95" s="112"/>
      <c r="FOT95" s="112"/>
      <c r="FOU95" s="112"/>
      <c r="FOV95" s="112"/>
      <c r="FOW95" s="112"/>
      <c r="FOX95" s="112"/>
      <c r="FOY95" s="112"/>
      <c r="FOZ95" s="112"/>
      <c r="FPA95" s="112"/>
      <c r="FPB95" s="112"/>
      <c r="FPC95" s="112"/>
      <c r="FPD95" s="112"/>
      <c r="FPE95" s="112"/>
      <c r="FPF95" s="112"/>
      <c r="FPG95" s="112"/>
      <c r="FPH95" s="112"/>
      <c r="FPI95" s="112"/>
      <c r="FPJ95" s="112"/>
      <c r="FPK95" s="112"/>
      <c r="FPL95" s="112"/>
      <c r="FPM95" s="112"/>
      <c r="FPN95" s="112"/>
      <c r="FPO95" s="112"/>
      <c r="FPP95" s="112"/>
      <c r="FPQ95" s="112"/>
      <c r="FPR95" s="112"/>
      <c r="FPS95" s="112"/>
      <c r="FPT95" s="112"/>
      <c r="FPU95" s="112"/>
      <c r="FPV95" s="112"/>
      <c r="FPW95" s="112"/>
      <c r="FPX95" s="112"/>
      <c r="FPY95" s="112"/>
      <c r="FPZ95" s="112"/>
      <c r="FQA95" s="112"/>
      <c r="FQB95" s="112"/>
      <c r="FQC95" s="112"/>
      <c r="FQD95" s="112"/>
      <c r="FQE95" s="112"/>
      <c r="FQF95" s="112"/>
      <c r="FQG95" s="112"/>
      <c r="FQH95" s="112"/>
      <c r="FQI95" s="112"/>
      <c r="FQJ95" s="112"/>
      <c r="FQK95" s="112"/>
      <c r="FQL95" s="112"/>
      <c r="FQM95" s="112"/>
      <c r="FQN95" s="112"/>
      <c r="FQO95" s="112"/>
      <c r="FQP95" s="112"/>
      <c r="FQQ95" s="112"/>
      <c r="FQR95" s="112"/>
      <c r="FQS95" s="112"/>
      <c r="FQT95" s="112"/>
      <c r="FQU95" s="112"/>
      <c r="FQV95" s="112"/>
      <c r="FQW95" s="112"/>
      <c r="FQX95" s="112"/>
      <c r="FQY95" s="112"/>
      <c r="FQZ95" s="112"/>
      <c r="FRA95" s="112"/>
      <c r="FRB95" s="112"/>
      <c r="FRC95" s="112"/>
      <c r="FRD95" s="112"/>
      <c r="FRE95" s="112"/>
      <c r="FRF95" s="112"/>
      <c r="FRG95" s="112"/>
      <c r="FRH95" s="112"/>
      <c r="FRI95" s="112"/>
      <c r="FRJ95" s="112"/>
      <c r="FRK95" s="112"/>
      <c r="FRL95" s="112"/>
      <c r="FRM95" s="112"/>
      <c r="FRN95" s="112"/>
      <c r="FRO95" s="112"/>
      <c r="FRP95" s="112"/>
      <c r="FRQ95" s="112"/>
      <c r="FRR95" s="112"/>
      <c r="FRS95" s="112"/>
      <c r="FRT95" s="112"/>
      <c r="FRU95" s="112"/>
      <c r="FRV95" s="112"/>
      <c r="FRW95" s="112"/>
      <c r="FRX95" s="112"/>
      <c r="FRY95" s="112"/>
      <c r="FRZ95" s="112"/>
      <c r="FSA95" s="112"/>
      <c r="FSB95" s="112"/>
      <c r="FSC95" s="112"/>
      <c r="FSD95" s="112"/>
      <c r="FSE95" s="112"/>
      <c r="FSF95" s="112"/>
      <c r="FSG95" s="112"/>
      <c r="FSH95" s="112"/>
      <c r="FSI95" s="112"/>
      <c r="FSJ95" s="112"/>
      <c r="FSK95" s="112"/>
      <c r="FSL95" s="112"/>
      <c r="FSM95" s="112"/>
      <c r="FSN95" s="112"/>
      <c r="FSO95" s="112"/>
      <c r="FSP95" s="112"/>
      <c r="FSQ95" s="112"/>
      <c r="FSR95" s="112"/>
      <c r="FSS95" s="112"/>
      <c r="FST95" s="112"/>
      <c r="FSU95" s="112"/>
      <c r="FSV95" s="112"/>
      <c r="FSW95" s="112"/>
      <c r="FSX95" s="112"/>
      <c r="FSY95" s="112"/>
      <c r="FSZ95" s="112"/>
      <c r="FTA95" s="112"/>
      <c r="FTB95" s="112"/>
      <c r="FTC95" s="112"/>
      <c r="FTD95" s="112"/>
      <c r="FTE95" s="112"/>
      <c r="FTF95" s="112"/>
      <c r="FTG95" s="112"/>
      <c r="FTH95" s="112"/>
      <c r="FTI95" s="112"/>
      <c r="FTJ95" s="112"/>
      <c r="FTK95" s="112"/>
      <c r="FTL95" s="112"/>
      <c r="FTM95" s="112"/>
      <c r="FTN95" s="112"/>
      <c r="FTO95" s="112"/>
      <c r="FTP95" s="112"/>
      <c r="FTQ95" s="112"/>
      <c r="FTR95" s="112"/>
      <c r="FTS95" s="112"/>
      <c r="FTT95" s="112"/>
      <c r="FTU95" s="112"/>
      <c r="FTV95" s="112"/>
      <c r="FTW95" s="112"/>
      <c r="FTX95" s="112"/>
      <c r="FTY95" s="112"/>
      <c r="FTZ95" s="112"/>
      <c r="FUA95" s="112"/>
      <c r="FUB95" s="112"/>
      <c r="FUC95" s="112"/>
      <c r="FUD95" s="112"/>
      <c r="FUE95" s="112"/>
      <c r="FUF95" s="112"/>
      <c r="FUG95" s="112"/>
      <c r="FUH95" s="112"/>
      <c r="FUI95" s="112"/>
      <c r="FUJ95" s="112"/>
      <c r="FUK95" s="112"/>
      <c r="FUL95" s="112"/>
      <c r="FUM95" s="112"/>
      <c r="FUN95" s="112"/>
      <c r="FUO95" s="112"/>
      <c r="FUP95" s="112"/>
      <c r="FUQ95" s="112"/>
      <c r="FUR95" s="112"/>
      <c r="FUS95" s="112"/>
      <c r="FUT95" s="112"/>
      <c r="FUU95" s="112"/>
      <c r="FUV95" s="112"/>
      <c r="FUW95" s="112"/>
      <c r="FUX95" s="112"/>
      <c r="FUY95" s="112"/>
      <c r="FUZ95" s="112"/>
      <c r="FVA95" s="112"/>
      <c r="FVB95" s="112"/>
      <c r="FVC95" s="112"/>
      <c r="FVD95" s="112"/>
      <c r="FVE95" s="112"/>
      <c r="FVF95" s="112"/>
      <c r="FVG95" s="112"/>
      <c r="FVH95" s="112"/>
      <c r="FVI95" s="112"/>
      <c r="FVJ95" s="112"/>
      <c r="FVK95" s="112"/>
      <c r="FVL95" s="112"/>
      <c r="FVM95" s="112"/>
      <c r="FVN95" s="112"/>
      <c r="FVO95" s="112"/>
      <c r="FVP95" s="112"/>
      <c r="FVQ95" s="112"/>
      <c r="FVR95" s="112"/>
      <c r="FVS95" s="112"/>
      <c r="FVT95" s="112"/>
      <c r="FVU95" s="112"/>
      <c r="FVV95" s="112"/>
      <c r="FVW95" s="112"/>
      <c r="FVX95" s="112"/>
      <c r="FVY95" s="112"/>
      <c r="FVZ95" s="112"/>
      <c r="FWA95" s="112"/>
      <c r="FWB95" s="112"/>
      <c r="FWC95" s="112"/>
      <c r="FWD95" s="112"/>
      <c r="FWE95" s="112"/>
      <c r="FWF95" s="112"/>
      <c r="FWG95" s="112"/>
      <c r="FWH95" s="112"/>
      <c r="FWI95" s="112"/>
      <c r="FWJ95" s="112"/>
      <c r="FWK95" s="112"/>
      <c r="FWL95" s="112"/>
      <c r="FWM95" s="112"/>
      <c r="FWN95" s="112"/>
      <c r="FWO95" s="112"/>
      <c r="FWP95" s="112"/>
      <c r="FWQ95" s="112"/>
      <c r="FWR95" s="112"/>
      <c r="FWS95" s="112"/>
      <c r="FWT95" s="112"/>
      <c r="FWU95" s="112"/>
      <c r="FWV95" s="112"/>
      <c r="FWW95" s="112"/>
      <c r="FWX95" s="112"/>
      <c r="FWY95" s="112"/>
      <c r="FWZ95" s="112"/>
      <c r="FXA95" s="112"/>
      <c r="FXB95" s="112"/>
      <c r="FXC95" s="112"/>
      <c r="FXD95" s="112"/>
      <c r="FXE95" s="112"/>
      <c r="FXF95" s="112"/>
      <c r="FXG95" s="112"/>
      <c r="FXH95" s="112"/>
      <c r="FXI95" s="112"/>
      <c r="FXJ95" s="112"/>
      <c r="FXK95" s="112"/>
      <c r="FXL95" s="112"/>
      <c r="FXM95" s="112"/>
      <c r="FXN95" s="112"/>
      <c r="FXO95" s="112"/>
      <c r="FXP95" s="112"/>
      <c r="FXQ95" s="112"/>
      <c r="FXR95" s="112"/>
      <c r="FXS95" s="112"/>
      <c r="FXT95" s="112"/>
      <c r="FXU95" s="112"/>
      <c r="FXV95" s="112"/>
      <c r="FXW95" s="112"/>
      <c r="FXX95" s="112"/>
      <c r="FXY95" s="112"/>
      <c r="FXZ95" s="112"/>
      <c r="FYA95" s="112"/>
      <c r="FYB95" s="112"/>
      <c r="FYC95" s="112"/>
      <c r="FYD95" s="112"/>
      <c r="FYE95" s="112"/>
      <c r="FYF95" s="112"/>
      <c r="FYG95" s="112"/>
      <c r="FYH95" s="112"/>
      <c r="FYI95" s="112"/>
      <c r="FYJ95" s="112"/>
      <c r="FYK95" s="112"/>
      <c r="FYL95" s="112"/>
      <c r="FYM95" s="112"/>
      <c r="FYN95" s="112"/>
      <c r="FYO95" s="112"/>
      <c r="FYP95" s="112"/>
      <c r="FYQ95" s="112"/>
      <c r="FYR95" s="112"/>
      <c r="FYS95" s="112"/>
      <c r="FYT95" s="112"/>
      <c r="FYU95" s="112"/>
      <c r="FYV95" s="112"/>
      <c r="FYW95" s="112"/>
      <c r="FYX95" s="112"/>
      <c r="FYY95" s="112"/>
      <c r="FYZ95" s="112"/>
      <c r="FZA95" s="112"/>
      <c r="FZB95" s="112"/>
      <c r="FZC95" s="112"/>
      <c r="FZD95" s="112"/>
      <c r="FZE95" s="112"/>
      <c r="FZF95" s="112"/>
      <c r="FZG95" s="112"/>
      <c r="FZH95" s="112"/>
      <c r="FZI95" s="112"/>
      <c r="FZJ95" s="112"/>
      <c r="FZK95" s="112"/>
      <c r="FZL95" s="112"/>
      <c r="FZM95" s="112"/>
      <c r="FZN95" s="112"/>
      <c r="FZO95" s="112"/>
      <c r="FZP95" s="112"/>
      <c r="FZQ95" s="112"/>
      <c r="FZR95" s="112"/>
      <c r="FZS95" s="112"/>
      <c r="FZT95" s="112"/>
      <c r="FZU95" s="112"/>
      <c r="FZV95" s="112"/>
      <c r="FZW95" s="112"/>
      <c r="FZX95" s="112"/>
      <c r="FZY95" s="112"/>
      <c r="FZZ95" s="112"/>
      <c r="GAA95" s="112"/>
      <c r="GAB95" s="112"/>
      <c r="GAC95" s="112"/>
      <c r="GAD95" s="112"/>
      <c r="GAE95" s="112"/>
      <c r="GAF95" s="112"/>
      <c r="GAG95" s="112"/>
      <c r="GAH95" s="112"/>
      <c r="GAI95" s="112"/>
      <c r="GAJ95" s="112"/>
      <c r="GAK95" s="112"/>
      <c r="GAL95" s="112"/>
      <c r="GAM95" s="112"/>
      <c r="GAN95" s="112"/>
      <c r="GAO95" s="112"/>
      <c r="GAP95" s="112"/>
      <c r="GAQ95" s="112"/>
      <c r="GAR95" s="112"/>
      <c r="GAS95" s="112"/>
      <c r="GAT95" s="112"/>
      <c r="GAU95" s="112"/>
      <c r="GAV95" s="112"/>
      <c r="GAW95" s="112"/>
      <c r="GAX95" s="112"/>
      <c r="GAY95" s="112"/>
      <c r="GAZ95" s="112"/>
      <c r="GBA95" s="112"/>
      <c r="GBB95" s="112"/>
      <c r="GBC95" s="112"/>
      <c r="GBD95" s="112"/>
      <c r="GBE95" s="112"/>
      <c r="GBF95" s="112"/>
      <c r="GBG95" s="112"/>
      <c r="GBH95" s="112"/>
      <c r="GBI95" s="112"/>
      <c r="GBJ95" s="112"/>
      <c r="GBK95" s="112"/>
      <c r="GBL95" s="112"/>
      <c r="GBM95" s="112"/>
      <c r="GBN95" s="112"/>
      <c r="GBO95" s="112"/>
      <c r="GBP95" s="112"/>
      <c r="GBQ95" s="112"/>
      <c r="GBR95" s="112"/>
      <c r="GBS95" s="112"/>
      <c r="GBT95" s="112"/>
      <c r="GBU95" s="112"/>
      <c r="GBV95" s="112"/>
      <c r="GBW95" s="112"/>
      <c r="GBX95" s="112"/>
      <c r="GBY95" s="112"/>
      <c r="GBZ95" s="112"/>
      <c r="GCA95" s="112"/>
      <c r="GCB95" s="112"/>
      <c r="GCC95" s="112"/>
      <c r="GCD95" s="112"/>
      <c r="GCE95" s="112"/>
      <c r="GCF95" s="112"/>
      <c r="GCG95" s="112"/>
      <c r="GCH95" s="112"/>
      <c r="GCI95" s="112"/>
      <c r="GCJ95" s="112"/>
      <c r="GCK95" s="112"/>
      <c r="GCL95" s="112"/>
      <c r="GCM95" s="112"/>
      <c r="GCN95" s="112"/>
      <c r="GCO95" s="112"/>
      <c r="GCP95" s="112"/>
      <c r="GCQ95" s="112"/>
      <c r="GCR95" s="112"/>
      <c r="GCS95" s="112"/>
      <c r="GCT95" s="112"/>
      <c r="GCU95" s="112"/>
      <c r="GCV95" s="112"/>
      <c r="GCW95" s="112"/>
      <c r="GCX95" s="112"/>
      <c r="GCY95" s="112"/>
      <c r="GCZ95" s="112"/>
      <c r="GDA95" s="112"/>
      <c r="GDB95" s="112"/>
      <c r="GDC95" s="112"/>
      <c r="GDD95" s="112"/>
      <c r="GDE95" s="112"/>
      <c r="GDF95" s="112"/>
      <c r="GDG95" s="112"/>
      <c r="GDH95" s="112"/>
      <c r="GDI95" s="112"/>
      <c r="GDJ95" s="112"/>
      <c r="GDK95" s="112"/>
      <c r="GDL95" s="112"/>
      <c r="GDM95" s="112"/>
      <c r="GDN95" s="112"/>
      <c r="GDO95" s="112"/>
      <c r="GDP95" s="112"/>
      <c r="GDQ95" s="112"/>
      <c r="GDR95" s="112"/>
      <c r="GDS95" s="112"/>
      <c r="GDT95" s="112"/>
      <c r="GDU95" s="112"/>
      <c r="GDV95" s="112"/>
      <c r="GDW95" s="112"/>
      <c r="GDX95" s="112"/>
      <c r="GDY95" s="112"/>
      <c r="GDZ95" s="112"/>
      <c r="GEA95" s="112"/>
      <c r="GEB95" s="112"/>
      <c r="GEC95" s="112"/>
      <c r="GED95" s="112"/>
      <c r="GEE95" s="112"/>
      <c r="GEF95" s="112"/>
      <c r="GEG95" s="112"/>
      <c r="GEH95" s="112"/>
      <c r="GEI95" s="112"/>
      <c r="GEJ95" s="112"/>
      <c r="GEK95" s="112"/>
      <c r="GEL95" s="112"/>
      <c r="GEM95" s="112"/>
      <c r="GEN95" s="112"/>
      <c r="GEO95" s="112"/>
      <c r="GEP95" s="112"/>
      <c r="GEQ95" s="112"/>
      <c r="GER95" s="112"/>
      <c r="GES95" s="112"/>
      <c r="GET95" s="112"/>
      <c r="GEU95" s="112"/>
      <c r="GEV95" s="112"/>
      <c r="GEW95" s="112"/>
      <c r="GEX95" s="112"/>
      <c r="GEY95" s="112"/>
      <c r="GEZ95" s="112"/>
      <c r="GFA95" s="112"/>
      <c r="GFB95" s="112"/>
      <c r="GFC95" s="112"/>
      <c r="GFD95" s="112"/>
      <c r="GFE95" s="112"/>
      <c r="GFF95" s="112"/>
      <c r="GFG95" s="112"/>
      <c r="GFH95" s="112"/>
      <c r="GFI95" s="112"/>
      <c r="GFJ95" s="112"/>
      <c r="GFK95" s="112"/>
      <c r="GFL95" s="112"/>
      <c r="GFM95" s="112"/>
      <c r="GFN95" s="112"/>
      <c r="GFO95" s="112"/>
      <c r="GFP95" s="112"/>
      <c r="GFQ95" s="112"/>
      <c r="GFR95" s="112"/>
      <c r="GFS95" s="112"/>
      <c r="GFT95" s="112"/>
      <c r="GFU95" s="112"/>
      <c r="GFV95" s="112"/>
      <c r="GFW95" s="112"/>
      <c r="GFX95" s="112"/>
      <c r="GFY95" s="112"/>
      <c r="GFZ95" s="112"/>
      <c r="GGA95" s="112"/>
      <c r="GGB95" s="112"/>
      <c r="GGC95" s="112"/>
      <c r="GGD95" s="112"/>
      <c r="GGE95" s="112"/>
      <c r="GGF95" s="112"/>
      <c r="GGG95" s="112"/>
      <c r="GGH95" s="112"/>
      <c r="GGI95" s="112"/>
      <c r="GGJ95" s="112"/>
      <c r="GGK95" s="112"/>
      <c r="GGL95" s="112"/>
      <c r="GGM95" s="112"/>
      <c r="GGN95" s="112"/>
      <c r="GGO95" s="112"/>
      <c r="GGP95" s="112"/>
      <c r="GGQ95" s="112"/>
      <c r="GGR95" s="112"/>
      <c r="GGS95" s="112"/>
      <c r="GGT95" s="112"/>
      <c r="GGU95" s="112"/>
      <c r="GGV95" s="112"/>
      <c r="GGW95" s="112"/>
      <c r="GGX95" s="112"/>
      <c r="GGY95" s="112"/>
      <c r="GGZ95" s="112"/>
      <c r="GHA95" s="112"/>
      <c r="GHB95" s="112"/>
      <c r="GHC95" s="112"/>
      <c r="GHD95" s="112"/>
      <c r="GHE95" s="112"/>
      <c r="GHF95" s="112"/>
      <c r="GHG95" s="112"/>
      <c r="GHH95" s="112"/>
      <c r="GHI95" s="112"/>
      <c r="GHJ95" s="112"/>
      <c r="GHK95" s="112"/>
      <c r="GHL95" s="112"/>
      <c r="GHM95" s="112"/>
      <c r="GHN95" s="112"/>
      <c r="GHO95" s="112"/>
      <c r="GHP95" s="112"/>
      <c r="GHQ95" s="112"/>
      <c r="GHR95" s="112"/>
      <c r="GHS95" s="112"/>
      <c r="GHT95" s="112"/>
      <c r="GHU95" s="112"/>
      <c r="GHV95" s="112"/>
      <c r="GHW95" s="112"/>
      <c r="GHX95" s="112"/>
      <c r="GHY95" s="112"/>
      <c r="GHZ95" s="112"/>
      <c r="GIA95" s="112"/>
      <c r="GIB95" s="112"/>
      <c r="GIC95" s="112"/>
      <c r="GID95" s="112"/>
      <c r="GIE95" s="112"/>
      <c r="GIF95" s="112"/>
      <c r="GIG95" s="112"/>
      <c r="GIH95" s="112"/>
      <c r="GII95" s="112"/>
      <c r="GIJ95" s="112"/>
      <c r="GIK95" s="112"/>
      <c r="GIL95" s="112"/>
      <c r="GIM95" s="112"/>
      <c r="GIN95" s="112"/>
      <c r="GIO95" s="112"/>
      <c r="GIP95" s="112"/>
      <c r="GIQ95" s="112"/>
      <c r="GIR95" s="112"/>
      <c r="GIS95" s="112"/>
      <c r="GIT95" s="112"/>
      <c r="GIU95" s="112"/>
      <c r="GIV95" s="112"/>
      <c r="GIW95" s="112"/>
      <c r="GIX95" s="112"/>
      <c r="GIY95" s="112"/>
      <c r="GIZ95" s="112"/>
      <c r="GJA95" s="112"/>
      <c r="GJB95" s="112"/>
      <c r="GJC95" s="112"/>
      <c r="GJD95" s="112"/>
      <c r="GJE95" s="112"/>
      <c r="GJF95" s="112"/>
      <c r="GJG95" s="112"/>
      <c r="GJH95" s="112"/>
      <c r="GJI95" s="112"/>
      <c r="GJJ95" s="112"/>
      <c r="GJK95" s="112"/>
      <c r="GJL95" s="112"/>
      <c r="GJM95" s="112"/>
      <c r="GJN95" s="112"/>
      <c r="GJO95" s="112"/>
      <c r="GJP95" s="112"/>
      <c r="GJQ95" s="112"/>
      <c r="GJR95" s="112"/>
      <c r="GJS95" s="112"/>
      <c r="GJT95" s="112"/>
      <c r="GJU95" s="112"/>
      <c r="GJV95" s="112"/>
      <c r="GJW95" s="112"/>
      <c r="GJX95" s="112"/>
      <c r="GJY95" s="112"/>
      <c r="GJZ95" s="112"/>
      <c r="GKA95" s="112"/>
      <c r="GKB95" s="112"/>
      <c r="GKC95" s="112"/>
      <c r="GKD95" s="112"/>
      <c r="GKE95" s="112"/>
      <c r="GKF95" s="112"/>
      <c r="GKG95" s="112"/>
      <c r="GKH95" s="112"/>
      <c r="GKI95" s="112"/>
      <c r="GKJ95" s="112"/>
      <c r="GKK95" s="112"/>
      <c r="GKL95" s="112"/>
      <c r="GKM95" s="112"/>
      <c r="GKN95" s="112"/>
      <c r="GKO95" s="112"/>
      <c r="GKP95" s="112"/>
      <c r="GKQ95" s="112"/>
      <c r="GKR95" s="112"/>
      <c r="GKS95" s="112"/>
      <c r="GKT95" s="112"/>
      <c r="GKU95" s="112"/>
      <c r="GKV95" s="112"/>
      <c r="GKW95" s="112"/>
      <c r="GKX95" s="112"/>
      <c r="GKY95" s="112"/>
      <c r="GKZ95" s="112"/>
      <c r="GLA95" s="112"/>
      <c r="GLB95" s="112"/>
      <c r="GLC95" s="112"/>
      <c r="GLD95" s="112"/>
      <c r="GLE95" s="112"/>
      <c r="GLF95" s="112"/>
      <c r="GLG95" s="112"/>
      <c r="GLH95" s="112"/>
      <c r="GLI95" s="112"/>
      <c r="GLJ95" s="112"/>
      <c r="GLK95" s="112"/>
      <c r="GLL95" s="112"/>
      <c r="GLM95" s="112"/>
      <c r="GLN95" s="112"/>
      <c r="GLO95" s="112"/>
      <c r="GLP95" s="112"/>
      <c r="GLQ95" s="112"/>
      <c r="GLR95" s="112"/>
      <c r="GLS95" s="112"/>
      <c r="GLT95" s="112"/>
      <c r="GLU95" s="112"/>
      <c r="GLV95" s="112"/>
      <c r="GLW95" s="112"/>
      <c r="GLX95" s="112"/>
      <c r="GLY95" s="112"/>
      <c r="GLZ95" s="112"/>
      <c r="GMA95" s="112"/>
      <c r="GMB95" s="112"/>
      <c r="GMC95" s="112"/>
      <c r="GMD95" s="112"/>
      <c r="GME95" s="112"/>
      <c r="GMF95" s="112"/>
      <c r="GMG95" s="112"/>
      <c r="GMH95" s="112"/>
      <c r="GMI95" s="112"/>
      <c r="GMJ95" s="112"/>
      <c r="GMK95" s="112"/>
      <c r="GML95" s="112"/>
      <c r="GMM95" s="112"/>
      <c r="GMN95" s="112"/>
      <c r="GMO95" s="112"/>
      <c r="GMP95" s="112"/>
      <c r="GMQ95" s="112"/>
      <c r="GMR95" s="112"/>
      <c r="GMS95" s="112"/>
      <c r="GMT95" s="112"/>
      <c r="GMU95" s="112"/>
      <c r="GMV95" s="112"/>
      <c r="GMW95" s="112"/>
      <c r="GMX95" s="112"/>
      <c r="GMY95" s="112"/>
      <c r="GMZ95" s="112"/>
      <c r="GNA95" s="112"/>
      <c r="GNB95" s="112"/>
      <c r="GNC95" s="112"/>
      <c r="GND95" s="112"/>
      <c r="GNE95" s="112"/>
      <c r="GNF95" s="112"/>
      <c r="GNG95" s="112"/>
      <c r="GNH95" s="112"/>
      <c r="GNI95" s="112"/>
      <c r="GNJ95" s="112"/>
      <c r="GNK95" s="112"/>
      <c r="GNL95" s="112"/>
      <c r="GNM95" s="112"/>
      <c r="GNN95" s="112"/>
      <c r="GNO95" s="112"/>
      <c r="GNP95" s="112"/>
      <c r="GNQ95" s="112"/>
      <c r="GNR95" s="112"/>
      <c r="GNS95" s="112"/>
      <c r="GNT95" s="112"/>
      <c r="GNU95" s="112"/>
      <c r="GNV95" s="112"/>
      <c r="GNW95" s="112"/>
      <c r="GNX95" s="112"/>
      <c r="GNY95" s="112"/>
      <c r="GNZ95" s="112"/>
      <c r="GOA95" s="112"/>
      <c r="GOB95" s="112"/>
      <c r="GOC95" s="112"/>
      <c r="GOD95" s="112"/>
      <c r="GOE95" s="112"/>
      <c r="GOF95" s="112"/>
      <c r="GOG95" s="112"/>
      <c r="GOH95" s="112"/>
      <c r="GOI95" s="112"/>
      <c r="GOJ95" s="112"/>
      <c r="GOK95" s="112"/>
      <c r="GOL95" s="112"/>
      <c r="GOM95" s="112"/>
      <c r="GON95" s="112"/>
      <c r="GOO95" s="112"/>
      <c r="GOP95" s="112"/>
      <c r="GOQ95" s="112"/>
      <c r="GOR95" s="112"/>
      <c r="GOS95" s="112"/>
      <c r="GOT95" s="112"/>
      <c r="GOU95" s="112"/>
      <c r="GOV95" s="112"/>
      <c r="GOW95" s="112"/>
      <c r="GOX95" s="112"/>
      <c r="GOY95" s="112"/>
      <c r="GOZ95" s="112"/>
      <c r="GPA95" s="112"/>
      <c r="GPB95" s="112"/>
      <c r="GPC95" s="112"/>
      <c r="GPD95" s="112"/>
      <c r="GPE95" s="112"/>
      <c r="GPF95" s="112"/>
      <c r="GPG95" s="112"/>
      <c r="GPH95" s="112"/>
      <c r="GPI95" s="112"/>
      <c r="GPJ95" s="112"/>
      <c r="GPK95" s="112"/>
      <c r="GPL95" s="112"/>
      <c r="GPM95" s="112"/>
      <c r="GPN95" s="112"/>
      <c r="GPO95" s="112"/>
      <c r="GPP95" s="112"/>
      <c r="GPQ95" s="112"/>
      <c r="GPR95" s="112"/>
      <c r="GPS95" s="112"/>
      <c r="GPT95" s="112"/>
      <c r="GPU95" s="112"/>
      <c r="GPV95" s="112"/>
      <c r="GPW95" s="112"/>
      <c r="GPX95" s="112"/>
      <c r="GPY95" s="112"/>
      <c r="GPZ95" s="112"/>
      <c r="GQA95" s="112"/>
      <c r="GQB95" s="112"/>
      <c r="GQC95" s="112"/>
      <c r="GQD95" s="112"/>
      <c r="GQE95" s="112"/>
      <c r="GQF95" s="112"/>
      <c r="GQG95" s="112"/>
      <c r="GQH95" s="112"/>
      <c r="GQI95" s="112"/>
      <c r="GQJ95" s="112"/>
      <c r="GQK95" s="112"/>
      <c r="GQL95" s="112"/>
      <c r="GQM95" s="112"/>
      <c r="GQN95" s="112"/>
      <c r="GQO95" s="112"/>
      <c r="GQP95" s="112"/>
      <c r="GQQ95" s="112"/>
      <c r="GQR95" s="112"/>
      <c r="GQS95" s="112"/>
      <c r="GQT95" s="112"/>
      <c r="GQU95" s="112"/>
      <c r="GQV95" s="112"/>
      <c r="GQW95" s="112"/>
      <c r="GQX95" s="112"/>
      <c r="GQY95" s="112"/>
      <c r="GQZ95" s="112"/>
      <c r="GRA95" s="112"/>
      <c r="GRB95" s="112"/>
      <c r="GRC95" s="112"/>
      <c r="GRD95" s="112"/>
      <c r="GRE95" s="112"/>
      <c r="GRF95" s="112"/>
      <c r="GRG95" s="112"/>
      <c r="GRH95" s="112"/>
      <c r="GRI95" s="112"/>
      <c r="GRJ95" s="112"/>
      <c r="GRK95" s="112"/>
      <c r="GRL95" s="112"/>
      <c r="GRM95" s="112"/>
      <c r="GRN95" s="112"/>
      <c r="GRO95" s="112"/>
      <c r="GRP95" s="112"/>
      <c r="GRQ95" s="112"/>
      <c r="GRR95" s="112"/>
      <c r="GRS95" s="112"/>
      <c r="GRT95" s="112"/>
      <c r="GRU95" s="112"/>
      <c r="GRV95" s="112"/>
      <c r="GRW95" s="112"/>
      <c r="GRX95" s="112"/>
      <c r="GRY95" s="112"/>
      <c r="GRZ95" s="112"/>
      <c r="GSA95" s="112"/>
      <c r="GSB95" s="112"/>
      <c r="GSC95" s="112"/>
      <c r="GSD95" s="112"/>
      <c r="GSE95" s="112"/>
      <c r="GSF95" s="112"/>
      <c r="GSG95" s="112"/>
      <c r="GSH95" s="112"/>
      <c r="GSI95" s="112"/>
      <c r="GSJ95" s="112"/>
      <c r="GSK95" s="112"/>
      <c r="GSL95" s="112"/>
      <c r="GSM95" s="112"/>
      <c r="GSN95" s="112"/>
      <c r="GSO95" s="112"/>
      <c r="GSP95" s="112"/>
      <c r="GSQ95" s="112"/>
      <c r="GSR95" s="112"/>
      <c r="GSS95" s="112"/>
      <c r="GST95" s="112"/>
      <c r="GSU95" s="112"/>
      <c r="GSV95" s="112"/>
      <c r="GSW95" s="112"/>
      <c r="GSX95" s="112"/>
      <c r="GSY95" s="112"/>
      <c r="GSZ95" s="112"/>
      <c r="GTA95" s="112"/>
      <c r="GTB95" s="112"/>
      <c r="GTC95" s="112"/>
      <c r="GTD95" s="112"/>
      <c r="GTE95" s="112"/>
      <c r="GTF95" s="112"/>
      <c r="GTG95" s="112"/>
      <c r="GTH95" s="112"/>
      <c r="GTI95" s="112"/>
      <c r="GTJ95" s="112"/>
      <c r="GTK95" s="112"/>
      <c r="GTL95" s="112"/>
      <c r="GTM95" s="112"/>
      <c r="GTN95" s="112"/>
      <c r="GTO95" s="112"/>
      <c r="GTP95" s="112"/>
      <c r="GTQ95" s="112"/>
      <c r="GTR95" s="112"/>
      <c r="GTS95" s="112"/>
      <c r="GTT95" s="112"/>
      <c r="GTU95" s="112"/>
      <c r="GTV95" s="112"/>
      <c r="GTW95" s="112"/>
      <c r="GTX95" s="112"/>
      <c r="GTY95" s="112"/>
      <c r="GTZ95" s="112"/>
      <c r="GUA95" s="112"/>
      <c r="GUB95" s="112"/>
      <c r="GUC95" s="112"/>
      <c r="GUD95" s="112"/>
      <c r="GUE95" s="112"/>
      <c r="GUF95" s="112"/>
      <c r="GUG95" s="112"/>
      <c r="GUH95" s="112"/>
      <c r="GUI95" s="112"/>
      <c r="GUJ95" s="112"/>
      <c r="GUK95" s="112"/>
      <c r="GUL95" s="112"/>
      <c r="GUM95" s="112"/>
      <c r="GUN95" s="112"/>
      <c r="GUO95" s="112"/>
      <c r="GUP95" s="112"/>
      <c r="GUQ95" s="112"/>
      <c r="GUR95" s="112"/>
      <c r="GUS95" s="112"/>
      <c r="GUT95" s="112"/>
      <c r="GUU95" s="112"/>
      <c r="GUV95" s="112"/>
      <c r="GUW95" s="112"/>
      <c r="GUX95" s="112"/>
      <c r="GUY95" s="112"/>
      <c r="GUZ95" s="112"/>
      <c r="GVA95" s="112"/>
      <c r="GVB95" s="112"/>
      <c r="GVC95" s="112"/>
      <c r="GVD95" s="112"/>
      <c r="GVE95" s="112"/>
      <c r="GVF95" s="112"/>
      <c r="GVG95" s="112"/>
      <c r="GVH95" s="112"/>
      <c r="GVI95" s="112"/>
      <c r="GVJ95" s="112"/>
      <c r="GVK95" s="112"/>
      <c r="GVL95" s="112"/>
      <c r="GVM95" s="112"/>
      <c r="GVN95" s="112"/>
      <c r="GVO95" s="112"/>
      <c r="GVP95" s="112"/>
      <c r="GVQ95" s="112"/>
      <c r="GVR95" s="112"/>
      <c r="GVS95" s="112"/>
      <c r="GVT95" s="112"/>
      <c r="GVU95" s="112"/>
      <c r="GVV95" s="112"/>
      <c r="GVW95" s="112"/>
      <c r="GVX95" s="112"/>
      <c r="GVY95" s="112"/>
      <c r="GVZ95" s="112"/>
      <c r="GWA95" s="112"/>
      <c r="GWB95" s="112"/>
      <c r="GWC95" s="112"/>
      <c r="GWD95" s="112"/>
      <c r="GWE95" s="112"/>
      <c r="GWF95" s="112"/>
      <c r="GWG95" s="112"/>
      <c r="GWH95" s="112"/>
      <c r="GWI95" s="112"/>
      <c r="GWJ95" s="112"/>
      <c r="GWK95" s="112"/>
      <c r="GWL95" s="112"/>
      <c r="GWM95" s="112"/>
      <c r="GWN95" s="112"/>
      <c r="GWO95" s="112"/>
      <c r="GWP95" s="112"/>
      <c r="GWQ95" s="112"/>
      <c r="GWR95" s="112"/>
      <c r="GWS95" s="112"/>
      <c r="GWT95" s="112"/>
      <c r="GWU95" s="112"/>
      <c r="GWV95" s="112"/>
      <c r="GWW95" s="112"/>
      <c r="GWX95" s="112"/>
      <c r="GWY95" s="112"/>
      <c r="GWZ95" s="112"/>
      <c r="GXA95" s="112"/>
      <c r="GXB95" s="112"/>
      <c r="GXC95" s="112"/>
      <c r="GXD95" s="112"/>
      <c r="GXE95" s="112"/>
      <c r="GXF95" s="112"/>
      <c r="GXG95" s="112"/>
      <c r="GXH95" s="112"/>
      <c r="GXI95" s="112"/>
      <c r="GXJ95" s="112"/>
      <c r="GXK95" s="112"/>
      <c r="GXL95" s="112"/>
      <c r="GXM95" s="112"/>
      <c r="GXN95" s="112"/>
      <c r="GXO95" s="112"/>
      <c r="GXP95" s="112"/>
      <c r="GXQ95" s="112"/>
      <c r="GXR95" s="112"/>
      <c r="GXS95" s="112"/>
      <c r="GXT95" s="112"/>
      <c r="GXU95" s="112"/>
      <c r="GXV95" s="112"/>
      <c r="GXW95" s="112"/>
      <c r="GXX95" s="112"/>
      <c r="GXY95" s="112"/>
      <c r="GXZ95" s="112"/>
      <c r="GYA95" s="112"/>
      <c r="GYB95" s="112"/>
      <c r="GYC95" s="112"/>
      <c r="GYD95" s="112"/>
      <c r="GYE95" s="112"/>
      <c r="GYF95" s="112"/>
      <c r="GYG95" s="112"/>
      <c r="GYH95" s="112"/>
      <c r="GYI95" s="112"/>
      <c r="GYJ95" s="112"/>
      <c r="GYK95" s="112"/>
      <c r="GYL95" s="112"/>
      <c r="GYM95" s="112"/>
      <c r="GYN95" s="112"/>
      <c r="GYO95" s="112"/>
      <c r="GYP95" s="112"/>
      <c r="GYQ95" s="112"/>
      <c r="GYR95" s="112"/>
      <c r="GYS95" s="112"/>
      <c r="GYT95" s="112"/>
      <c r="GYU95" s="112"/>
      <c r="GYV95" s="112"/>
      <c r="GYW95" s="112"/>
      <c r="GYX95" s="112"/>
      <c r="GYY95" s="112"/>
      <c r="GYZ95" s="112"/>
      <c r="GZA95" s="112"/>
      <c r="GZB95" s="112"/>
      <c r="GZC95" s="112"/>
      <c r="GZD95" s="112"/>
      <c r="GZE95" s="112"/>
      <c r="GZF95" s="112"/>
      <c r="GZG95" s="112"/>
      <c r="GZH95" s="112"/>
      <c r="GZI95" s="112"/>
      <c r="GZJ95" s="112"/>
      <c r="GZK95" s="112"/>
      <c r="GZL95" s="112"/>
      <c r="GZM95" s="112"/>
      <c r="GZN95" s="112"/>
      <c r="GZO95" s="112"/>
      <c r="GZP95" s="112"/>
      <c r="GZQ95" s="112"/>
      <c r="GZR95" s="112"/>
      <c r="GZS95" s="112"/>
      <c r="GZT95" s="112"/>
      <c r="GZU95" s="112"/>
      <c r="GZV95" s="112"/>
      <c r="GZW95" s="112"/>
      <c r="GZX95" s="112"/>
      <c r="GZY95" s="112"/>
      <c r="GZZ95" s="112"/>
      <c r="HAA95" s="112"/>
      <c r="HAB95" s="112"/>
      <c r="HAC95" s="112"/>
      <c r="HAD95" s="112"/>
      <c r="HAE95" s="112"/>
      <c r="HAF95" s="112"/>
      <c r="HAG95" s="112"/>
      <c r="HAH95" s="112"/>
      <c r="HAI95" s="112"/>
      <c r="HAJ95" s="112"/>
      <c r="HAK95" s="112"/>
      <c r="HAL95" s="112"/>
      <c r="HAM95" s="112"/>
      <c r="HAN95" s="112"/>
      <c r="HAO95" s="112"/>
      <c r="HAP95" s="112"/>
      <c r="HAQ95" s="112"/>
      <c r="HAR95" s="112"/>
      <c r="HAS95" s="112"/>
      <c r="HAT95" s="112"/>
      <c r="HAU95" s="112"/>
      <c r="HAV95" s="112"/>
      <c r="HAW95" s="112"/>
      <c r="HAX95" s="112"/>
      <c r="HAY95" s="112"/>
      <c r="HAZ95" s="112"/>
      <c r="HBA95" s="112"/>
      <c r="HBB95" s="112"/>
      <c r="HBC95" s="112"/>
      <c r="HBD95" s="112"/>
      <c r="HBE95" s="112"/>
      <c r="HBF95" s="112"/>
      <c r="HBG95" s="112"/>
      <c r="HBH95" s="112"/>
      <c r="HBI95" s="112"/>
      <c r="HBJ95" s="112"/>
      <c r="HBK95" s="112"/>
      <c r="HBL95" s="112"/>
      <c r="HBM95" s="112"/>
      <c r="HBN95" s="112"/>
      <c r="HBO95" s="112"/>
      <c r="HBP95" s="112"/>
      <c r="HBQ95" s="112"/>
      <c r="HBR95" s="112"/>
      <c r="HBS95" s="112"/>
      <c r="HBT95" s="112"/>
      <c r="HBU95" s="112"/>
      <c r="HBV95" s="112"/>
      <c r="HBW95" s="112"/>
      <c r="HBX95" s="112"/>
      <c r="HBY95" s="112"/>
      <c r="HBZ95" s="112"/>
      <c r="HCA95" s="112"/>
      <c r="HCB95" s="112"/>
      <c r="HCC95" s="112"/>
      <c r="HCD95" s="112"/>
      <c r="HCE95" s="112"/>
      <c r="HCF95" s="112"/>
      <c r="HCG95" s="112"/>
      <c r="HCH95" s="112"/>
      <c r="HCI95" s="112"/>
      <c r="HCJ95" s="112"/>
      <c r="HCK95" s="112"/>
      <c r="HCL95" s="112"/>
      <c r="HCM95" s="112"/>
      <c r="HCN95" s="112"/>
      <c r="HCO95" s="112"/>
      <c r="HCP95" s="112"/>
      <c r="HCQ95" s="112"/>
      <c r="HCR95" s="112"/>
      <c r="HCS95" s="112"/>
      <c r="HCT95" s="112"/>
      <c r="HCU95" s="112"/>
      <c r="HCV95" s="112"/>
      <c r="HCW95" s="112"/>
      <c r="HCX95" s="112"/>
      <c r="HCY95" s="112"/>
      <c r="HCZ95" s="112"/>
      <c r="HDA95" s="112"/>
      <c r="HDB95" s="112"/>
      <c r="HDC95" s="112"/>
      <c r="HDD95" s="112"/>
      <c r="HDE95" s="112"/>
      <c r="HDF95" s="112"/>
      <c r="HDG95" s="112"/>
      <c r="HDH95" s="112"/>
      <c r="HDI95" s="112"/>
      <c r="HDJ95" s="112"/>
      <c r="HDK95" s="112"/>
      <c r="HDL95" s="112"/>
      <c r="HDM95" s="112"/>
      <c r="HDN95" s="112"/>
      <c r="HDO95" s="112"/>
      <c r="HDP95" s="112"/>
      <c r="HDQ95" s="112"/>
      <c r="HDR95" s="112"/>
      <c r="HDS95" s="112"/>
      <c r="HDT95" s="112"/>
      <c r="HDU95" s="112"/>
      <c r="HDV95" s="112"/>
      <c r="HDW95" s="112"/>
      <c r="HDX95" s="112"/>
      <c r="HDY95" s="112"/>
      <c r="HDZ95" s="112"/>
      <c r="HEA95" s="112"/>
      <c r="HEB95" s="112"/>
      <c r="HEC95" s="112"/>
      <c r="HED95" s="112"/>
      <c r="HEE95" s="112"/>
      <c r="HEF95" s="112"/>
      <c r="HEG95" s="112"/>
      <c r="HEH95" s="112"/>
      <c r="HEI95" s="112"/>
      <c r="HEJ95" s="112"/>
      <c r="HEK95" s="112"/>
      <c r="HEL95" s="112"/>
      <c r="HEM95" s="112"/>
      <c r="HEN95" s="112"/>
      <c r="HEO95" s="112"/>
      <c r="HEP95" s="112"/>
      <c r="HEQ95" s="112"/>
      <c r="HER95" s="112"/>
      <c r="HES95" s="112"/>
      <c r="HET95" s="112"/>
      <c r="HEU95" s="112"/>
      <c r="HEV95" s="112"/>
      <c r="HEW95" s="112"/>
      <c r="HEX95" s="112"/>
      <c r="HEY95" s="112"/>
      <c r="HEZ95" s="112"/>
      <c r="HFA95" s="112"/>
      <c r="HFB95" s="112"/>
      <c r="HFC95" s="112"/>
      <c r="HFD95" s="112"/>
      <c r="HFE95" s="112"/>
      <c r="HFF95" s="112"/>
      <c r="HFG95" s="112"/>
      <c r="HFH95" s="112"/>
      <c r="HFI95" s="112"/>
      <c r="HFJ95" s="112"/>
      <c r="HFK95" s="112"/>
      <c r="HFL95" s="112"/>
      <c r="HFM95" s="112"/>
      <c r="HFN95" s="112"/>
      <c r="HFO95" s="112"/>
      <c r="HFP95" s="112"/>
      <c r="HFQ95" s="112"/>
      <c r="HFR95" s="112"/>
      <c r="HFS95" s="112"/>
      <c r="HFT95" s="112"/>
      <c r="HFU95" s="112"/>
      <c r="HFV95" s="112"/>
      <c r="HFW95" s="112"/>
      <c r="HFX95" s="112"/>
      <c r="HFY95" s="112"/>
      <c r="HFZ95" s="112"/>
      <c r="HGA95" s="112"/>
      <c r="HGB95" s="112"/>
      <c r="HGC95" s="112"/>
      <c r="HGD95" s="112"/>
      <c r="HGE95" s="112"/>
      <c r="HGF95" s="112"/>
      <c r="HGG95" s="112"/>
      <c r="HGH95" s="112"/>
      <c r="HGI95" s="112"/>
      <c r="HGJ95" s="112"/>
      <c r="HGK95" s="112"/>
      <c r="HGL95" s="112"/>
      <c r="HGM95" s="112"/>
      <c r="HGN95" s="112"/>
      <c r="HGO95" s="112"/>
      <c r="HGP95" s="112"/>
      <c r="HGQ95" s="112"/>
      <c r="HGR95" s="112"/>
      <c r="HGS95" s="112"/>
      <c r="HGT95" s="112"/>
      <c r="HGU95" s="112"/>
      <c r="HGV95" s="112"/>
      <c r="HGW95" s="112"/>
      <c r="HGX95" s="112"/>
      <c r="HGY95" s="112"/>
      <c r="HGZ95" s="112"/>
      <c r="HHA95" s="112"/>
      <c r="HHB95" s="112"/>
      <c r="HHC95" s="112"/>
      <c r="HHD95" s="112"/>
      <c r="HHE95" s="112"/>
      <c r="HHF95" s="112"/>
      <c r="HHG95" s="112"/>
      <c r="HHH95" s="112"/>
      <c r="HHI95" s="112"/>
      <c r="HHJ95" s="112"/>
      <c r="HHK95" s="112"/>
      <c r="HHL95" s="112"/>
      <c r="HHM95" s="112"/>
      <c r="HHN95" s="112"/>
      <c r="HHO95" s="112"/>
      <c r="HHP95" s="112"/>
      <c r="HHQ95" s="112"/>
      <c r="HHR95" s="112"/>
      <c r="HHS95" s="112"/>
      <c r="HHT95" s="112"/>
      <c r="HHU95" s="112"/>
      <c r="HHV95" s="112"/>
      <c r="HHW95" s="112"/>
      <c r="HHX95" s="112"/>
      <c r="HHY95" s="112"/>
      <c r="HHZ95" s="112"/>
      <c r="HIA95" s="112"/>
      <c r="HIB95" s="112"/>
      <c r="HIC95" s="112"/>
      <c r="HID95" s="112"/>
      <c r="HIE95" s="112"/>
      <c r="HIF95" s="112"/>
      <c r="HIG95" s="112"/>
      <c r="HIH95" s="112"/>
      <c r="HII95" s="112"/>
      <c r="HIJ95" s="112"/>
      <c r="HIK95" s="112"/>
      <c r="HIL95" s="112"/>
      <c r="HIM95" s="112"/>
      <c r="HIN95" s="112"/>
      <c r="HIO95" s="112"/>
      <c r="HIP95" s="112"/>
      <c r="HIQ95" s="112"/>
      <c r="HIR95" s="112"/>
      <c r="HIS95" s="112"/>
      <c r="HIT95" s="112"/>
      <c r="HIU95" s="112"/>
      <c r="HIV95" s="112"/>
      <c r="HIW95" s="112"/>
      <c r="HIX95" s="112"/>
      <c r="HIY95" s="112"/>
      <c r="HIZ95" s="112"/>
      <c r="HJA95" s="112"/>
      <c r="HJB95" s="112"/>
      <c r="HJC95" s="112"/>
      <c r="HJD95" s="112"/>
      <c r="HJE95" s="112"/>
      <c r="HJF95" s="112"/>
      <c r="HJG95" s="112"/>
      <c r="HJH95" s="112"/>
      <c r="HJI95" s="112"/>
      <c r="HJJ95" s="112"/>
      <c r="HJK95" s="112"/>
      <c r="HJL95" s="112"/>
      <c r="HJM95" s="112"/>
      <c r="HJN95" s="112"/>
      <c r="HJO95" s="112"/>
      <c r="HJP95" s="112"/>
      <c r="HJQ95" s="112"/>
      <c r="HJR95" s="112"/>
      <c r="HJS95" s="112"/>
      <c r="HJT95" s="112"/>
      <c r="HJU95" s="112"/>
      <c r="HJV95" s="112"/>
      <c r="HJW95" s="112"/>
      <c r="HJX95" s="112"/>
      <c r="HJY95" s="112"/>
      <c r="HJZ95" s="112"/>
      <c r="HKA95" s="112"/>
      <c r="HKB95" s="112"/>
      <c r="HKC95" s="112"/>
      <c r="HKD95" s="112"/>
      <c r="HKE95" s="112"/>
      <c r="HKF95" s="112"/>
      <c r="HKG95" s="112"/>
      <c r="HKH95" s="112"/>
      <c r="HKI95" s="112"/>
      <c r="HKJ95" s="112"/>
      <c r="HKK95" s="112"/>
      <c r="HKL95" s="112"/>
      <c r="HKM95" s="112"/>
      <c r="HKN95" s="112"/>
      <c r="HKO95" s="112"/>
      <c r="HKP95" s="112"/>
      <c r="HKQ95" s="112"/>
      <c r="HKR95" s="112"/>
      <c r="HKS95" s="112"/>
      <c r="HKT95" s="112"/>
      <c r="HKU95" s="112"/>
      <c r="HKV95" s="112"/>
      <c r="HKW95" s="112"/>
      <c r="HKX95" s="112"/>
      <c r="HKY95" s="112"/>
      <c r="HKZ95" s="112"/>
      <c r="HLA95" s="112"/>
      <c r="HLB95" s="112"/>
      <c r="HLC95" s="112"/>
      <c r="HLD95" s="112"/>
      <c r="HLE95" s="112"/>
      <c r="HLF95" s="112"/>
      <c r="HLG95" s="112"/>
      <c r="HLH95" s="112"/>
      <c r="HLI95" s="112"/>
      <c r="HLJ95" s="112"/>
      <c r="HLK95" s="112"/>
      <c r="HLL95" s="112"/>
      <c r="HLM95" s="112"/>
      <c r="HLN95" s="112"/>
      <c r="HLO95" s="112"/>
      <c r="HLP95" s="112"/>
      <c r="HLQ95" s="112"/>
      <c r="HLR95" s="112"/>
      <c r="HLS95" s="112"/>
      <c r="HLT95" s="112"/>
      <c r="HLU95" s="112"/>
      <c r="HLV95" s="112"/>
      <c r="HLW95" s="112"/>
      <c r="HLX95" s="112"/>
      <c r="HLY95" s="112"/>
      <c r="HLZ95" s="112"/>
      <c r="HMA95" s="112"/>
      <c r="HMB95" s="112"/>
      <c r="HMC95" s="112"/>
      <c r="HMD95" s="112"/>
      <c r="HME95" s="112"/>
      <c r="HMF95" s="112"/>
      <c r="HMG95" s="112"/>
      <c r="HMH95" s="112"/>
      <c r="HMI95" s="112"/>
      <c r="HMJ95" s="112"/>
      <c r="HMK95" s="112"/>
      <c r="HML95" s="112"/>
      <c r="HMM95" s="112"/>
      <c r="HMN95" s="112"/>
      <c r="HMO95" s="112"/>
      <c r="HMP95" s="112"/>
      <c r="HMQ95" s="112"/>
      <c r="HMR95" s="112"/>
      <c r="HMS95" s="112"/>
      <c r="HMT95" s="112"/>
      <c r="HMU95" s="112"/>
      <c r="HMV95" s="112"/>
      <c r="HMW95" s="112"/>
      <c r="HMX95" s="112"/>
      <c r="HMY95" s="112"/>
      <c r="HMZ95" s="112"/>
      <c r="HNA95" s="112"/>
      <c r="HNB95" s="112"/>
      <c r="HNC95" s="112"/>
      <c r="HND95" s="112"/>
      <c r="HNE95" s="112"/>
      <c r="HNF95" s="112"/>
      <c r="HNG95" s="112"/>
      <c r="HNH95" s="112"/>
      <c r="HNI95" s="112"/>
      <c r="HNJ95" s="112"/>
      <c r="HNK95" s="112"/>
      <c r="HNL95" s="112"/>
      <c r="HNM95" s="112"/>
      <c r="HNN95" s="112"/>
      <c r="HNO95" s="112"/>
      <c r="HNP95" s="112"/>
      <c r="HNQ95" s="112"/>
      <c r="HNR95" s="112"/>
      <c r="HNS95" s="112"/>
      <c r="HNT95" s="112"/>
      <c r="HNU95" s="112"/>
      <c r="HNV95" s="112"/>
      <c r="HNW95" s="112"/>
      <c r="HNX95" s="112"/>
      <c r="HNY95" s="112"/>
      <c r="HNZ95" s="112"/>
      <c r="HOA95" s="112"/>
      <c r="HOB95" s="112"/>
      <c r="HOC95" s="112"/>
      <c r="HOD95" s="112"/>
      <c r="HOE95" s="112"/>
      <c r="HOF95" s="112"/>
      <c r="HOG95" s="112"/>
      <c r="HOH95" s="112"/>
      <c r="HOI95" s="112"/>
      <c r="HOJ95" s="112"/>
      <c r="HOK95" s="112"/>
      <c r="HOL95" s="112"/>
      <c r="HOM95" s="112"/>
      <c r="HON95" s="112"/>
      <c r="HOO95" s="112"/>
      <c r="HOP95" s="112"/>
      <c r="HOQ95" s="112"/>
      <c r="HOR95" s="112"/>
      <c r="HOS95" s="112"/>
      <c r="HOT95" s="112"/>
      <c r="HOU95" s="112"/>
      <c r="HOV95" s="112"/>
      <c r="HOW95" s="112"/>
      <c r="HOX95" s="112"/>
      <c r="HOY95" s="112"/>
      <c r="HOZ95" s="112"/>
      <c r="HPA95" s="112"/>
      <c r="HPB95" s="112"/>
      <c r="HPC95" s="112"/>
      <c r="HPD95" s="112"/>
      <c r="HPE95" s="112"/>
      <c r="HPF95" s="112"/>
      <c r="HPG95" s="112"/>
      <c r="HPH95" s="112"/>
      <c r="HPI95" s="112"/>
      <c r="HPJ95" s="112"/>
      <c r="HPK95" s="112"/>
      <c r="HPL95" s="112"/>
      <c r="HPM95" s="112"/>
      <c r="HPN95" s="112"/>
      <c r="HPO95" s="112"/>
      <c r="HPP95" s="112"/>
      <c r="HPQ95" s="112"/>
      <c r="HPR95" s="112"/>
      <c r="HPS95" s="112"/>
      <c r="HPT95" s="112"/>
      <c r="HPU95" s="112"/>
      <c r="HPV95" s="112"/>
      <c r="HPW95" s="112"/>
      <c r="HPX95" s="112"/>
      <c r="HPY95" s="112"/>
      <c r="HPZ95" s="112"/>
      <c r="HQA95" s="112"/>
      <c r="HQB95" s="112"/>
      <c r="HQC95" s="112"/>
      <c r="HQD95" s="112"/>
      <c r="HQE95" s="112"/>
      <c r="HQF95" s="112"/>
      <c r="HQG95" s="112"/>
      <c r="HQH95" s="112"/>
      <c r="HQI95" s="112"/>
      <c r="HQJ95" s="112"/>
      <c r="HQK95" s="112"/>
      <c r="HQL95" s="112"/>
      <c r="HQM95" s="112"/>
      <c r="HQN95" s="112"/>
      <c r="HQO95" s="112"/>
      <c r="HQP95" s="112"/>
      <c r="HQQ95" s="112"/>
      <c r="HQR95" s="112"/>
      <c r="HQS95" s="112"/>
      <c r="HQT95" s="112"/>
      <c r="HQU95" s="112"/>
      <c r="HQV95" s="112"/>
      <c r="HQW95" s="112"/>
      <c r="HQX95" s="112"/>
      <c r="HQY95" s="112"/>
      <c r="HQZ95" s="112"/>
      <c r="HRA95" s="112"/>
      <c r="HRB95" s="112"/>
      <c r="HRC95" s="112"/>
      <c r="HRD95" s="112"/>
      <c r="HRE95" s="112"/>
      <c r="HRF95" s="112"/>
      <c r="HRG95" s="112"/>
      <c r="HRH95" s="112"/>
      <c r="HRI95" s="112"/>
      <c r="HRJ95" s="112"/>
      <c r="HRK95" s="112"/>
      <c r="HRL95" s="112"/>
      <c r="HRM95" s="112"/>
      <c r="HRN95" s="112"/>
      <c r="HRO95" s="112"/>
      <c r="HRP95" s="112"/>
      <c r="HRQ95" s="112"/>
      <c r="HRR95" s="112"/>
      <c r="HRS95" s="112"/>
      <c r="HRT95" s="112"/>
      <c r="HRU95" s="112"/>
      <c r="HRV95" s="112"/>
      <c r="HRW95" s="112"/>
      <c r="HRX95" s="112"/>
      <c r="HRY95" s="112"/>
      <c r="HRZ95" s="112"/>
      <c r="HSA95" s="112"/>
      <c r="HSB95" s="112"/>
      <c r="HSC95" s="112"/>
      <c r="HSD95" s="112"/>
      <c r="HSE95" s="112"/>
      <c r="HSF95" s="112"/>
      <c r="HSG95" s="112"/>
      <c r="HSH95" s="112"/>
      <c r="HSI95" s="112"/>
      <c r="HSJ95" s="112"/>
      <c r="HSK95" s="112"/>
      <c r="HSL95" s="112"/>
      <c r="HSM95" s="112"/>
      <c r="HSN95" s="112"/>
      <c r="HSO95" s="112"/>
      <c r="HSP95" s="112"/>
      <c r="HSQ95" s="112"/>
      <c r="HSR95" s="112"/>
      <c r="HSS95" s="112"/>
      <c r="HST95" s="112"/>
      <c r="HSU95" s="112"/>
      <c r="HSV95" s="112"/>
      <c r="HSW95" s="112"/>
      <c r="HSX95" s="112"/>
      <c r="HSY95" s="112"/>
      <c r="HSZ95" s="112"/>
      <c r="HTA95" s="112"/>
      <c r="HTB95" s="112"/>
      <c r="HTC95" s="112"/>
      <c r="HTD95" s="112"/>
      <c r="HTE95" s="112"/>
      <c r="HTF95" s="112"/>
      <c r="HTG95" s="112"/>
      <c r="HTH95" s="112"/>
      <c r="HTI95" s="112"/>
      <c r="HTJ95" s="112"/>
      <c r="HTK95" s="112"/>
      <c r="HTL95" s="112"/>
      <c r="HTM95" s="112"/>
      <c r="HTN95" s="112"/>
    </row>
    <row r="96" spans="1:5942" ht="9.9499999999999993" customHeight="1" x14ac:dyDescent="0.25">
      <c r="A96" s="106" t="s">
        <v>77</v>
      </c>
      <c r="B96" s="75">
        <v>4</v>
      </c>
      <c r="C96" s="393"/>
      <c r="D96" s="339">
        <f t="shared" si="264"/>
        <v>4</v>
      </c>
      <c r="E96" s="339">
        <v>0</v>
      </c>
      <c r="F96" s="393"/>
      <c r="G96" s="339">
        <f t="shared" si="265"/>
        <v>0</v>
      </c>
      <c r="H96" s="251">
        <f>E96/B96</f>
        <v>0</v>
      </c>
      <c r="I96" s="251" t="e">
        <f t="shared" si="140"/>
        <v>#DIV/0!</v>
      </c>
      <c r="J96" s="251">
        <f t="shared" si="141"/>
        <v>0</v>
      </c>
      <c r="K96" s="339">
        <v>2</v>
      </c>
      <c r="L96" s="393"/>
      <c r="M96" s="339">
        <f t="shared" si="239"/>
        <v>2</v>
      </c>
      <c r="N96" s="339">
        <v>0</v>
      </c>
      <c r="O96" s="393"/>
      <c r="P96" s="339">
        <f t="shared" si="240"/>
        <v>0</v>
      </c>
      <c r="Q96" s="251">
        <f t="shared" si="142"/>
        <v>0</v>
      </c>
      <c r="R96" s="251" t="e">
        <f t="shared" si="143"/>
        <v>#DIV/0!</v>
      </c>
      <c r="S96" s="251">
        <f t="shared" si="144"/>
        <v>0</v>
      </c>
      <c r="T96" s="339">
        <v>0</v>
      </c>
      <c r="U96" s="393"/>
      <c r="V96" s="339">
        <f t="shared" si="241"/>
        <v>0</v>
      </c>
      <c r="W96" s="339">
        <v>0</v>
      </c>
      <c r="X96" s="393"/>
      <c r="Y96" s="339">
        <f t="shared" si="242"/>
        <v>0</v>
      </c>
      <c r="Z96" s="251" t="e">
        <f t="shared" si="145"/>
        <v>#DIV/0!</v>
      </c>
      <c r="AA96" s="251" t="e">
        <f t="shared" si="146"/>
        <v>#DIV/0!</v>
      </c>
      <c r="AB96" s="251" t="e">
        <f t="shared" si="147"/>
        <v>#DIV/0!</v>
      </c>
      <c r="AC96" s="414"/>
      <c r="AD96" s="414"/>
      <c r="AE96" s="393">
        <f t="shared" si="243"/>
        <v>0</v>
      </c>
      <c r="AF96" s="414"/>
      <c r="AG96" s="414"/>
      <c r="AH96" s="393">
        <f t="shared" si="244"/>
        <v>0</v>
      </c>
      <c r="AI96" s="479" t="e">
        <f t="shared" si="150"/>
        <v>#DIV/0!</v>
      </c>
      <c r="AJ96" s="479" t="e">
        <f t="shared" si="151"/>
        <v>#DIV/0!</v>
      </c>
      <c r="AK96" s="479" t="e">
        <f t="shared" si="152"/>
        <v>#DIV/0!</v>
      </c>
      <c r="AL96" s="339">
        <f t="shared" si="280"/>
        <v>6</v>
      </c>
      <c r="AM96" s="393"/>
      <c r="AN96" s="339">
        <f t="shared" si="266"/>
        <v>6</v>
      </c>
      <c r="AO96" s="339">
        <f t="shared" si="281"/>
        <v>0</v>
      </c>
      <c r="AP96" s="393"/>
      <c r="AQ96" s="339">
        <f t="shared" si="267"/>
        <v>0</v>
      </c>
      <c r="AR96" s="251">
        <f>AO96/AL96</f>
        <v>0</v>
      </c>
      <c r="AS96" s="251" t="e">
        <f t="shared" si="246"/>
        <v>#DIV/0!</v>
      </c>
      <c r="AT96" s="251">
        <f t="shared" si="247"/>
        <v>0</v>
      </c>
      <c r="AU96" s="49"/>
    </row>
    <row r="97" spans="1:5942" ht="9.9499999999999993" customHeight="1" x14ac:dyDescent="0.25">
      <c r="A97" s="106" t="s">
        <v>62</v>
      </c>
      <c r="B97" s="75">
        <v>10</v>
      </c>
      <c r="C97" s="393"/>
      <c r="D97" s="339">
        <f t="shared" si="264"/>
        <v>10</v>
      </c>
      <c r="E97" s="339">
        <v>5</v>
      </c>
      <c r="F97" s="393"/>
      <c r="G97" s="339">
        <f t="shared" si="265"/>
        <v>5</v>
      </c>
      <c r="H97" s="251">
        <f t="shared" ref="H97:H106" si="282">E97/B97</f>
        <v>0.5</v>
      </c>
      <c r="I97" s="251" t="e">
        <f t="shared" si="140"/>
        <v>#DIV/0!</v>
      </c>
      <c r="J97" s="251">
        <f t="shared" si="141"/>
        <v>0.5</v>
      </c>
      <c r="K97" s="339">
        <v>4</v>
      </c>
      <c r="L97" s="393"/>
      <c r="M97" s="339">
        <f t="shared" si="239"/>
        <v>4</v>
      </c>
      <c r="N97" s="339">
        <v>0</v>
      </c>
      <c r="O97" s="393"/>
      <c r="P97" s="339">
        <f t="shared" si="240"/>
        <v>0</v>
      </c>
      <c r="Q97" s="251">
        <f t="shared" si="142"/>
        <v>0</v>
      </c>
      <c r="R97" s="251" t="e">
        <f t="shared" si="143"/>
        <v>#DIV/0!</v>
      </c>
      <c r="S97" s="251">
        <f t="shared" si="144"/>
        <v>0</v>
      </c>
      <c r="T97" s="339">
        <v>0</v>
      </c>
      <c r="U97" s="393"/>
      <c r="V97" s="339">
        <f t="shared" si="241"/>
        <v>0</v>
      </c>
      <c r="W97" s="339">
        <v>0</v>
      </c>
      <c r="X97" s="393"/>
      <c r="Y97" s="339">
        <f t="shared" si="242"/>
        <v>0</v>
      </c>
      <c r="Z97" s="251" t="e">
        <f t="shared" si="145"/>
        <v>#DIV/0!</v>
      </c>
      <c r="AA97" s="251" t="e">
        <f t="shared" si="146"/>
        <v>#DIV/0!</v>
      </c>
      <c r="AB97" s="251" t="e">
        <f t="shared" si="147"/>
        <v>#DIV/0!</v>
      </c>
      <c r="AC97" s="393"/>
      <c r="AD97" s="393"/>
      <c r="AE97" s="393">
        <f t="shared" si="243"/>
        <v>0</v>
      </c>
      <c r="AF97" s="393"/>
      <c r="AG97" s="393"/>
      <c r="AH97" s="393">
        <f t="shared" si="244"/>
        <v>0</v>
      </c>
      <c r="AI97" s="479" t="e">
        <f t="shared" si="150"/>
        <v>#DIV/0!</v>
      </c>
      <c r="AJ97" s="479" t="e">
        <f t="shared" si="151"/>
        <v>#DIV/0!</v>
      </c>
      <c r="AK97" s="479" t="e">
        <f t="shared" si="152"/>
        <v>#DIV/0!</v>
      </c>
      <c r="AL97" s="339">
        <f t="shared" si="280"/>
        <v>14</v>
      </c>
      <c r="AM97" s="393"/>
      <c r="AN97" s="339">
        <f t="shared" si="266"/>
        <v>14</v>
      </c>
      <c r="AO97" s="339">
        <f t="shared" si="281"/>
        <v>5</v>
      </c>
      <c r="AP97" s="393"/>
      <c r="AQ97" s="339">
        <f t="shared" si="267"/>
        <v>5</v>
      </c>
      <c r="AR97" s="251">
        <f t="shared" ref="AR97:AR106" si="283">AO97/AL97</f>
        <v>0.35714285714285715</v>
      </c>
      <c r="AS97" s="251" t="e">
        <f t="shared" si="246"/>
        <v>#DIV/0!</v>
      </c>
      <c r="AT97" s="251">
        <f t="shared" si="247"/>
        <v>0.35714285714285715</v>
      </c>
      <c r="AU97" s="49"/>
    </row>
    <row r="98" spans="1:5942" ht="9.9499999999999993" customHeight="1" x14ac:dyDescent="0.25">
      <c r="A98" s="106" t="s">
        <v>218</v>
      </c>
      <c r="B98" s="75">
        <v>1</v>
      </c>
      <c r="C98" s="393"/>
      <c r="D98" s="339">
        <f t="shared" si="264"/>
        <v>1</v>
      </c>
      <c r="E98" s="339">
        <v>0</v>
      </c>
      <c r="F98" s="393"/>
      <c r="G98" s="339">
        <f t="shared" si="265"/>
        <v>0</v>
      </c>
      <c r="H98" s="251">
        <f t="shared" si="282"/>
        <v>0</v>
      </c>
      <c r="I98" s="251" t="e">
        <f t="shared" si="140"/>
        <v>#DIV/0!</v>
      </c>
      <c r="J98" s="251">
        <f t="shared" si="141"/>
        <v>0</v>
      </c>
      <c r="K98" s="339">
        <v>1</v>
      </c>
      <c r="L98" s="393"/>
      <c r="M98" s="339">
        <f t="shared" si="239"/>
        <v>1</v>
      </c>
      <c r="N98" s="339">
        <v>0</v>
      </c>
      <c r="O98" s="393"/>
      <c r="P98" s="339">
        <f t="shared" si="240"/>
        <v>0</v>
      </c>
      <c r="Q98" s="251">
        <f t="shared" si="142"/>
        <v>0</v>
      </c>
      <c r="R98" s="251" t="e">
        <f t="shared" si="143"/>
        <v>#DIV/0!</v>
      </c>
      <c r="S98" s="251">
        <f t="shared" si="144"/>
        <v>0</v>
      </c>
      <c r="T98" s="339">
        <v>0</v>
      </c>
      <c r="U98" s="393"/>
      <c r="V98" s="339">
        <f t="shared" si="241"/>
        <v>0</v>
      </c>
      <c r="W98" s="339">
        <v>0</v>
      </c>
      <c r="X98" s="393"/>
      <c r="Y98" s="339">
        <f t="shared" si="242"/>
        <v>0</v>
      </c>
      <c r="Z98" s="251" t="e">
        <f t="shared" si="145"/>
        <v>#DIV/0!</v>
      </c>
      <c r="AA98" s="251" t="e">
        <f t="shared" si="146"/>
        <v>#DIV/0!</v>
      </c>
      <c r="AB98" s="251" t="e">
        <f t="shared" si="147"/>
        <v>#DIV/0!</v>
      </c>
      <c r="AC98" s="393"/>
      <c r="AD98" s="393"/>
      <c r="AE98" s="393">
        <f t="shared" si="243"/>
        <v>0</v>
      </c>
      <c r="AF98" s="393"/>
      <c r="AG98" s="393"/>
      <c r="AH98" s="393">
        <f t="shared" si="244"/>
        <v>0</v>
      </c>
      <c r="AI98" s="479" t="e">
        <f t="shared" si="150"/>
        <v>#DIV/0!</v>
      </c>
      <c r="AJ98" s="479" t="e">
        <f t="shared" si="151"/>
        <v>#DIV/0!</v>
      </c>
      <c r="AK98" s="479" t="e">
        <f t="shared" si="152"/>
        <v>#DIV/0!</v>
      </c>
      <c r="AL98" s="339">
        <f t="shared" si="280"/>
        <v>2</v>
      </c>
      <c r="AM98" s="393"/>
      <c r="AN98" s="339">
        <f t="shared" si="266"/>
        <v>2</v>
      </c>
      <c r="AO98" s="339">
        <f t="shared" si="281"/>
        <v>0</v>
      </c>
      <c r="AP98" s="393"/>
      <c r="AQ98" s="339">
        <f t="shared" si="267"/>
        <v>0</v>
      </c>
      <c r="AR98" s="251">
        <f t="shared" si="283"/>
        <v>0</v>
      </c>
      <c r="AS98" s="251" t="e">
        <f t="shared" si="246"/>
        <v>#DIV/0!</v>
      </c>
      <c r="AT98" s="251">
        <f t="shared" si="247"/>
        <v>0</v>
      </c>
      <c r="AU98" s="49"/>
    </row>
    <row r="99" spans="1:5942" ht="9.9499999999999993" customHeight="1" x14ac:dyDescent="0.25">
      <c r="A99" s="106" t="s">
        <v>180</v>
      </c>
      <c r="B99" s="75">
        <f>21+2</f>
        <v>23</v>
      </c>
      <c r="C99" s="393"/>
      <c r="D99" s="339">
        <f t="shared" si="264"/>
        <v>23</v>
      </c>
      <c r="E99" s="524">
        <v>0</v>
      </c>
      <c r="F99" s="393"/>
      <c r="G99" s="339">
        <f t="shared" si="265"/>
        <v>0</v>
      </c>
      <c r="H99" s="251">
        <f t="shared" si="282"/>
        <v>0</v>
      </c>
      <c r="I99" s="251" t="e">
        <f t="shared" si="140"/>
        <v>#DIV/0!</v>
      </c>
      <c r="J99" s="251">
        <f t="shared" si="141"/>
        <v>0</v>
      </c>
      <c r="K99" s="339">
        <f>8+2</f>
        <v>10</v>
      </c>
      <c r="L99" s="393"/>
      <c r="M99" s="339">
        <f t="shared" si="239"/>
        <v>10</v>
      </c>
      <c r="N99" s="524">
        <v>0</v>
      </c>
      <c r="O99" s="393"/>
      <c r="P99" s="339">
        <f t="shared" si="240"/>
        <v>0</v>
      </c>
      <c r="Q99" s="251">
        <f t="shared" si="142"/>
        <v>0</v>
      </c>
      <c r="R99" s="251" t="e">
        <f t="shared" si="143"/>
        <v>#DIV/0!</v>
      </c>
      <c r="S99" s="251">
        <f t="shared" si="144"/>
        <v>0</v>
      </c>
      <c r="T99" s="339">
        <v>0</v>
      </c>
      <c r="U99" s="393"/>
      <c r="V99" s="339">
        <f t="shared" si="241"/>
        <v>0</v>
      </c>
      <c r="W99" s="339">
        <v>0</v>
      </c>
      <c r="X99" s="393"/>
      <c r="Y99" s="339">
        <f t="shared" si="242"/>
        <v>0</v>
      </c>
      <c r="Z99" s="251" t="e">
        <f t="shared" si="145"/>
        <v>#DIV/0!</v>
      </c>
      <c r="AA99" s="251" t="e">
        <f t="shared" si="146"/>
        <v>#DIV/0!</v>
      </c>
      <c r="AB99" s="251" t="e">
        <f t="shared" si="147"/>
        <v>#DIV/0!</v>
      </c>
      <c r="AC99" s="414"/>
      <c r="AD99" s="414"/>
      <c r="AE99" s="393">
        <f t="shared" si="243"/>
        <v>0</v>
      </c>
      <c r="AF99" s="414"/>
      <c r="AG99" s="414"/>
      <c r="AH99" s="393">
        <f t="shared" si="244"/>
        <v>0</v>
      </c>
      <c r="AI99" s="479" t="e">
        <f t="shared" si="150"/>
        <v>#DIV/0!</v>
      </c>
      <c r="AJ99" s="479" t="e">
        <f t="shared" si="151"/>
        <v>#DIV/0!</v>
      </c>
      <c r="AK99" s="479" t="e">
        <f t="shared" si="152"/>
        <v>#DIV/0!</v>
      </c>
      <c r="AL99" s="339">
        <f t="shared" si="280"/>
        <v>33</v>
      </c>
      <c r="AM99" s="393"/>
      <c r="AN99" s="339">
        <f t="shared" si="266"/>
        <v>33</v>
      </c>
      <c r="AO99" s="339">
        <f t="shared" si="281"/>
        <v>0</v>
      </c>
      <c r="AP99" s="393"/>
      <c r="AQ99" s="339">
        <f t="shared" si="267"/>
        <v>0</v>
      </c>
      <c r="AR99" s="251">
        <f t="shared" si="283"/>
        <v>0</v>
      </c>
      <c r="AS99" s="251" t="e">
        <f t="shared" si="246"/>
        <v>#DIV/0!</v>
      </c>
      <c r="AT99" s="251">
        <f t="shared" si="247"/>
        <v>0</v>
      </c>
      <c r="AU99" s="49"/>
    </row>
    <row r="100" spans="1:5942" ht="9.9499999999999993" customHeight="1" x14ac:dyDescent="0.25">
      <c r="A100" s="106" t="s">
        <v>76</v>
      </c>
      <c r="B100" s="75">
        <v>16</v>
      </c>
      <c r="C100" s="393"/>
      <c r="D100" s="339">
        <f t="shared" si="264"/>
        <v>16</v>
      </c>
      <c r="E100" s="339">
        <v>1</v>
      </c>
      <c r="F100" s="393"/>
      <c r="G100" s="339">
        <f t="shared" si="265"/>
        <v>1</v>
      </c>
      <c r="H100" s="251">
        <f t="shared" si="282"/>
        <v>6.25E-2</v>
      </c>
      <c r="I100" s="251" t="e">
        <f t="shared" si="140"/>
        <v>#DIV/0!</v>
      </c>
      <c r="J100" s="251">
        <f t="shared" si="141"/>
        <v>6.25E-2</v>
      </c>
      <c r="K100" s="339">
        <v>14</v>
      </c>
      <c r="L100" s="393"/>
      <c r="M100" s="339">
        <f t="shared" si="239"/>
        <v>14</v>
      </c>
      <c r="N100" s="339">
        <v>0</v>
      </c>
      <c r="O100" s="393"/>
      <c r="P100" s="339">
        <f t="shared" si="240"/>
        <v>0</v>
      </c>
      <c r="Q100" s="251">
        <f t="shared" si="142"/>
        <v>0</v>
      </c>
      <c r="R100" s="251" t="e">
        <f t="shared" si="143"/>
        <v>#DIV/0!</v>
      </c>
      <c r="S100" s="251">
        <f t="shared" si="144"/>
        <v>0</v>
      </c>
      <c r="T100" s="339">
        <v>0</v>
      </c>
      <c r="U100" s="393"/>
      <c r="V100" s="339">
        <f t="shared" si="241"/>
        <v>0</v>
      </c>
      <c r="W100" s="339">
        <v>0</v>
      </c>
      <c r="X100" s="393"/>
      <c r="Y100" s="339">
        <f t="shared" si="242"/>
        <v>0</v>
      </c>
      <c r="Z100" s="251" t="e">
        <f t="shared" si="145"/>
        <v>#DIV/0!</v>
      </c>
      <c r="AA100" s="251" t="e">
        <f t="shared" si="146"/>
        <v>#DIV/0!</v>
      </c>
      <c r="AB100" s="251" t="e">
        <f t="shared" si="147"/>
        <v>#DIV/0!</v>
      </c>
      <c r="AC100" s="393"/>
      <c r="AD100" s="393"/>
      <c r="AE100" s="393">
        <f t="shared" si="243"/>
        <v>0</v>
      </c>
      <c r="AF100" s="393"/>
      <c r="AG100" s="393"/>
      <c r="AH100" s="393">
        <f t="shared" si="244"/>
        <v>0</v>
      </c>
      <c r="AI100" s="479" t="e">
        <f t="shared" si="150"/>
        <v>#DIV/0!</v>
      </c>
      <c r="AJ100" s="479" t="e">
        <f t="shared" si="151"/>
        <v>#DIV/0!</v>
      </c>
      <c r="AK100" s="479" t="e">
        <f t="shared" si="152"/>
        <v>#DIV/0!</v>
      </c>
      <c r="AL100" s="339">
        <f t="shared" si="280"/>
        <v>30</v>
      </c>
      <c r="AM100" s="393"/>
      <c r="AN100" s="339">
        <f t="shared" si="266"/>
        <v>30</v>
      </c>
      <c r="AO100" s="339">
        <f t="shared" si="281"/>
        <v>1</v>
      </c>
      <c r="AP100" s="393"/>
      <c r="AQ100" s="339">
        <f t="shared" si="267"/>
        <v>1</v>
      </c>
      <c r="AR100" s="251">
        <f t="shared" si="283"/>
        <v>3.3333333333333333E-2</v>
      </c>
      <c r="AS100" s="251" t="e">
        <f t="shared" si="246"/>
        <v>#DIV/0!</v>
      </c>
      <c r="AT100" s="251">
        <f t="shared" si="247"/>
        <v>3.3333333333333333E-2</v>
      </c>
      <c r="AU100" s="49"/>
    </row>
    <row r="101" spans="1:5942" ht="9.9499999999999993" hidden="1" customHeight="1" x14ac:dyDescent="0.25">
      <c r="A101" s="388" t="s">
        <v>38</v>
      </c>
      <c r="B101" s="337">
        <f>SUM(B102:B108)</f>
        <v>122</v>
      </c>
      <c r="C101" s="337">
        <f>SUM(C102:C108)</f>
        <v>36</v>
      </c>
      <c r="D101" s="337">
        <f t="shared" si="264"/>
        <v>158</v>
      </c>
      <c r="E101" s="337">
        <f>SUM(E102:E108)</f>
        <v>3</v>
      </c>
      <c r="F101" s="337">
        <f>SUM(F102:F108)</f>
        <v>0</v>
      </c>
      <c r="G101" s="337">
        <f t="shared" si="265"/>
        <v>3</v>
      </c>
      <c r="H101" s="263">
        <f t="shared" si="282"/>
        <v>2.4590163934426229E-2</v>
      </c>
      <c r="I101" s="263">
        <f t="shared" si="140"/>
        <v>0</v>
      </c>
      <c r="J101" s="263">
        <f t="shared" si="141"/>
        <v>1.8987341772151899E-2</v>
      </c>
      <c r="K101" s="337">
        <f>SUM(K102:K108)</f>
        <v>58</v>
      </c>
      <c r="L101" s="337">
        <f>SUM(L102:L108)</f>
        <v>65</v>
      </c>
      <c r="M101" s="337">
        <f t="shared" si="239"/>
        <v>123</v>
      </c>
      <c r="N101" s="337">
        <f>SUM(N102:N108)</f>
        <v>1</v>
      </c>
      <c r="O101" s="337">
        <f>SUM(O102:O108)</f>
        <v>1</v>
      </c>
      <c r="P101" s="337">
        <f t="shared" si="240"/>
        <v>2</v>
      </c>
      <c r="Q101" s="263">
        <f t="shared" si="142"/>
        <v>1.7241379310344827E-2</v>
      </c>
      <c r="R101" s="263">
        <f t="shared" si="143"/>
        <v>1.5384615384615385E-2</v>
      </c>
      <c r="S101" s="263">
        <f t="shared" si="144"/>
        <v>1.6260162601626018E-2</v>
      </c>
      <c r="T101" s="337">
        <f>SUM(T102:T108)</f>
        <v>0</v>
      </c>
      <c r="U101" s="337">
        <f>SUM(U102:U108)</f>
        <v>0</v>
      </c>
      <c r="V101" s="337">
        <f t="shared" si="241"/>
        <v>0</v>
      </c>
      <c r="W101" s="337">
        <f>SUM(W102:W108)</f>
        <v>0</v>
      </c>
      <c r="X101" s="337">
        <f>SUM(X102:X108)</f>
        <v>0</v>
      </c>
      <c r="Y101" s="337">
        <f t="shared" si="242"/>
        <v>0</v>
      </c>
      <c r="Z101" s="263" t="e">
        <f t="shared" si="145"/>
        <v>#DIV/0!</v>
      </c>
      <c r="AA101" s="263" t="e">
        <f t="shared" si="146"/>
        <v>#DIV/0!</v>
      </c>
      <c r="AB101" s="263" t="e">
        <f t="shared" si="147"/>
        <v>#DIV/0!</v>
      </c>
      <c r="AC101" s="337">
        <f>SUM(AC102:AC108)</f>
        <v>0</v>
      </c>
      <c r="AD101" s="337">
        <f>SUM(AD102:AD108)</f>
        <v>0</v>
      </c>
      <c r="AE101" s="337">
        <f t="shared" si="243"/>
        <v>0</v>
      </c>
      <c r="AF101" s="337">
        <f>SUM(AF102:AF108)</f>
        <v>0</v>
      </c>
      <c r="AG101" s="337">
        <f>SUM(AG102:AG108)</f>
        <v>0</v>
      </c>
      <c r="AH101" s="337">
        <f t="shared" si="244"/>
        <v>0</v>
      </c>
      <c r="AI101" s="263" t="e">
        <f t="shared" si="150"/>
        <v>#DIV/0!</v>
      </c>
      <c r="AJ101" s="263" t="e">
        <f t="shared" si="151"/>
        <v>#DIV/0!</v>
      </c>
      <c r="AK101" s="263" t="e">
        <f t="shared" si="152"/>
        <v>#DIV/0!</v>
      </c>
      <c r="AL101" s="337">
        <f>SUM(AL102:AL108)</f>
        <v>180</v>
      </c>
      <c r="AM101" s="337">
        <f>SUM(AM102:AM108)</f>
        <v>101</v>
      </c>
      <c r="AN101" s="337">
        <f t="shared" si="266"/>
        <v>281</v>
      </c>
      <c r="AO101" s="337">
        <f>SUM(AO102:AO108)</f>
        <v>4</v>
      </c>
      <c r="AP101" s="337">
        <f>SUM(AP102:AP108)</f>
        <v>1</v>
      </c>
      <c r="AQ101" s="337">
        <f t="shared" si="267"/>
        <v>5</v>
      </c>
      <c r="AR101" s="263">
        <f t="shared" si="283"/>
        <v>2.2222222222222223E-2</v>
      </c>
      <c r="AS101" s="263">
        <f t="shared" si="246"/>
        <v>9.9009900990099011E-3</v>
      </c>
      <c r="AT101" s="263">
        <f t="shared" si="247"/>
        <v>1.7793594306049824E-2</v>
      </c>
      <c r="AU101" s="49"/>
    </row>
    <row r="102" spans="1:5942" ht="9.9499999999999993" hidden="1" customHeight="1" x14ac:dyDescent="0.25">
      <c r="A102" s="106" t="s">
        <v>181</v>
      </c>
      <c r="B102" s="75">
        <v>24</v>
      </c>
      <c r="C102" s="344">
        <v>7</v>
      </c>
      <c r="D102" s="339">
        <f t="shared" si="264"/>
        <v>31</v>
      </c>
      <c r="E102" s="339">
        <v>2</v>
      </c>
      <c r="F102" s="340"/>
      <c r="G102" s="339">
        <f t="shared" si="265"/>
        <v>2</v>
      </c>
      <c r="H102" s="251">
        <f t="shared" si="282"/>
        <v>8.3333333333333329E-2</v>
      </c>
      <c r="I102" s="251">
        <f t="shared" si="140"/>
        <v>0</v>
      </c>
      <c r="J102" s="251">
        <f t="shared" si="141"/>
        <v>6.4516129032258063E-2</v>
      </c>
      <c r="K102" s="340">
        <v>28</v>
      </c>
      <c r="L102" s="340">
        <v>22</v>
      </c>
      <c r="M102" s="339">
        <f t="shared" si="239"/>
        <v>50</v>
      </c>
      <c r="N102" s="340"/>
      <c r="O102" s="340"/>
      <c r="P102" s="339">
        <f t="shared" si="240"/>
        <v>0</v>
      </c>
      <c r="Q102" s="251">
        <f t="shared" si="142"/>
        <v>0</v>
      </c>
      <c r="R102" s="251">
        <f t="shared" si="143"/>
        <v>0</v>
      </c>
      <c r="S102" s="251">
        <f t="shared" si="144"/>
        <v>0</v>
      </c>
      <c r="T102" s="340"/>
      <c r="U102" s="340"/>
      <c r="V102" s="339">
        <f t="shared" si="241"/>
        <v>0</v>
      </c>
      <c r="W102" s="340"/>
      <c r="X102" s="340"/>
      <c r="Y102" s="339">
        <f t="shared" si="242"/>
        <v>0</v>
      </c>
      <c r="Z102" s="251" t="e">
        <f t="shared" si="145"/>
        <v>#DIV/0!</v>
      </c>
      <c r="AA102" s="251" t="e">
        <f t="shared" si="146"/>
        <v>#DIV/0!</v>
      </c>
      <c r="AB102" s="251" t="e">
        <f t="shared" si="147"/>
        <v>#DIV/0!</v>
      </c>
      <c r="AC102" s="340"/>
      <c r="AD102" s="340"/>
      <c r="AE102" s="339">
        <f t="shared" si="243"/>
        <v>0</v>
      </c>
      <c r="AF102" s="340"/>
      <c r="AG102" s="340"/>
      <c r="AH102" s="339">
        <f t="shared" si="244"/>
        <v>0</v>
      </c>
      <c r="AI102" s="251" t="e">
        <f t="shared" si="150"/>
        <v>#DIV/0!</v>
      </c>
      <c r="AJ102" s="251" t="e">
        <f t="shared" si="151"/>
        <v>#DIV/0!</v>
      </c>
      <c r="AK102" s="251" t="e">
        <f t="shared" si="152"/>
        <v>#DIV/0!</v>
      </c>
      <c r="AL102" s="339">
        <f t="shared" ref="AL102:AL108" si="284">SUM(B102,K102,T102,AC102)</f>
        <v>52</v>
      </c>
      <c r="AM102" s="339">
        <f t="shared" ref="AM102:AM108" si="285">SUM(C102,L102,U102,AD102)</f>
        <v>29</v>
      </c>
      <c r="AN102" s="339">
        <f t="shared" si="266"/>
        <v>81</v>
      </c>
      <c r="AO102" s="339">
        <f t="shared" ref="AO102:AO108" si="286">SUM(E102,N102,W102,AF102)</f>
        <v>2</v>
      </c>
      <c r="AP102" s="339">
        <f t="shared" ref="AP102:AP108" si="287">SUM(F102,O102,X102,AG102)</f>
        <v>0</v>
      </c>
      <c r="AQ102" s="339">
        <f t="shared" si="267"/>
        <v>2</v>
      </c>
      <c r="AR102" s="251">
        <f t="shared" si="283"/>
        <v>3.8461538461538464E-2</v>
      </c>
      <c r="AS102" s="251">
        <f t="shared" si="246"/>
        <v>0</v>
      </c>
      <c r="AT102" s="251">
        <f t="shared" si="247"/>
        <v>2.4691358024691357E-2</v>
      </c>
      <c r="AU102" s="49"/>
    </row>
    <row r="103" spans="1:5942" ht="9.9499999999999993" hidden="1" customHeight="1" x14ac:dyDescent="0.25">
      <c r="A103" s="106" t="s">
        <v>182</v>
      </c>
      <c r="B103" s="75"/>
      <c r="C103" s="75">
        <v>29</v>
      </c>
      <c r="D103" s="339">
        <f t="shared" si="264"/>
        <v>29</v>
      </c>
      <c r="E103" s="339"/>
      <c r="F103" s="339"/>
      <c r="G103" s="339">
        <f t="shared" si="265"/>
        <v>0</v>
      </c>
      <c r="H103" s="251" t="e">
        <f t="shared" si="282"/>
        <v>#DIV/0!</v>
      </c>
      <c r="I103" s="251">
        <f t="shared" si="140"/>
        <v>0</v>
      </c>
      <c r="J103" s="251">
        <f t="shared" si="141"/>
        <v>0</v>
      </c>
      <c r="K103" s="339"/>
      <c r="L103" s="339">
        <v>26</v>
      </c>
      <c r="M103" s="339">
        <f t="shared" si="239"/>
        <v>26</v>
      </c>
      <c r="N103" s="339"/>
      <c r="O103" s="339"/>
      <c r="P103" s="339">
        <f t="shared" si="240"/>
        <v>0</v>
      </c>
      <c r="Q103" s="251" t="e">
        <f t="shared" si="142"/>
        <v>#DIV/0!</v>
      </c>
      <c r="R103" s="251">
        <f t="shared" si="143"/>
        <v>0</v>
      </c>
      <c r="S103" s="251">
        <f t="shared" si="144"/>
        <v>0</v>
      </c>
      <c r="T103" s="339"/>
      <c r="U103" s="339"/>
      <c r="V103" s="339">
        <f t="shared" si="241"/>
        <v>0</v>
      </c>
      <c r="W103" s="339"/>
      <c r="X103" s="339"/>
      <c r="Y103" s="339">
        <f t="shared" si="242"/>
        <v>0</v>
      </c>
      <c r="Z103" s="251" t="e">
        <f t="shared" si="145"/>
        <v>#DIV/0!</v>
      </c>
      <c r="AA103" s="251" t="e">
        <f t="shared" si="146"/>
        <v>#DIV/0!</v>
      </c>
      <c r="AB103" s="251" t="e">
        <f t="shared" si="147"/>
        <v>#DIV/0!</v>
      </c>
      <c r="AC103" s="339"/>
      <c r="AD103" s="339"/>
      <c r="AE103" s="339">
        <f t="shared" si="243"/>
        <v>0</v>
      </c>
      <c r="AF103" s="339"/>
      <c r="AG103" s="339"/>
      <c r="AH103" s="339">
        <f t="shared" si="244"/>
        <v>0</v>
      </c>
      <c r="AI103" s="251" t="e">
        <f t="shared" si="150"/>
        <v>#DIV/0!</v>
      </c>
      <c r="AJ103" s="251" t="e">
        <f t="shared" si="151"/>
        <v>#DIV/0!</v>
      </c>
      <c r="AK103" s="251" t="e">
        <f t="shared" si="152"/>
        <v>#DIV/0!</v>
      </c>
      <c r="AL103" s="339">
        <f t="shared" si="284"/>
        <v>0</v>
      </c>
      <c r="AM103" s="339">
        <f t="shared" si="285"/>
        <v>55</v>
      </c>
      <c r="AN103" s="339">
        <f t="shared" si="266"/>
        <v>55</v>
      </c>
      <c r="AO103" s="339">
        <f t="shared" si="286"/>
        <v>0</v>
      </c>
      <c r="AP103" s="339">
        <f t="shared" si="287"/>
        <v>0</v>
      </c>
      <c r="AQ103" s="339">
        <f t="shared" si="267"/>
        <v>0</v>
      </c>
      <c r="AR103" s="251" t="e">
        <f t="shared" si="283"/>
        <v>#DIV/0!</v>
      </c>
      <c r="AS103" s="251">
        <f t="shared" si="246"/>
        <v>0</v>
      </c>
      <c r="AT103" s="251">
        <f t="shared" si="247"/>
        <v>0</v>
      </c>
      <c r="AU103" s="49"/>
    </row>
    <row r="104" spans="1:5942" ht="9.9499999999999993" hidden="1" customHeight="1" x14ac:dyDescent="0.25">
      <c r="A104" s="106" t="s">
        <v>261</v>
      </c>
      <c r="B104" s="75"/>
      <c r="C104" s="75"/>
      <c r="D104" s="339">
        <f t="shared" si="264"/>
        <v>0</v>
      </c>
      <c r="E104" s="339"/>
      <c r="F104" s="339"/>
      <c r="G104" s="339">
        <f t="shared" ref="G104" si="288">SUM(E104:F104)</f>
        <v>0</v>
      </c>
      <c r="H104" s="251" t="e">
        <f t="shared" ref="H104" si="289">E104/B104</f>
        <v>#DIV/0!</v>
      </c>
      <c r="I104" s="251" t="e">
        <f t="shared" ref="I104" si="290">F104/C104</f>
        <v>#DIV/0!</v>
      </c>
      <c r="J104" s="251" t="e">
        <f t="shared" ref="J104" si="291">G104/D104</f>
        <v>#DIV/0!</v>
      </c>
      <c r="K104" s="339"/>
      <c r="L104" s="339">
        <v>16</v>
      </c>
      <c r="M104" s="339">
        <f t="shared" si="239"/>
        <v>16</v>
      </c>
      <c r="N104" s="339"/>
      <c r="O104" s="339"/>
      <c r="P104" s="339">
        <f t="shared" si="240"/>
        <v>0</v>
      </c>
      <c r="Q104" s="251" t="e">
        <f t="shared" si="142"/>
        <v>#DIV/0!</v>
      </c>
      <c r="R104" s="251">
        <f t="shared" si="143"/>
        <v>0</v>
      </c>
      <c r="S104" s="251">
        <f t="shared" si="144"/>
        <v>0</v>
      </c>
      <c r="T104" s="339"/>
      <c r="U104" s="339"/>
      <c r="V104" s="339">
        <f t="shared" si="241"/>
        <v>0</v>
      </c>
      <c r="W104" s="339"/>
      <c r="X104" s="339"/>
      <c r="Y104" s="339">
        <f t="shared" si="242"/>
        <v>0</v>
      </c>
      <c r="Z104" s="251" t="e">
        <f t="shared" si="145"/>
        <v>#DIV/0!</v>
      </c>
      <c r="AA104" s="251" t="e">
        <f t="shared" si="146"/>
        <v>#DIV/0!</v>
      </c>
      <c r="AB104" s="251" t="e">
        <f t="shared" si="147"/>
        <v>#DIV/0!</v>
      </c>
      <c r="AC104" s="339"/>
      <c r="AD104" s="339"/>
      <c r="AE104" s="339">
        <f t="shared" si="243"/>
        <v>0</v>
      </c>
      <c r="AF104" s="339"/>
      <c r="AG104" s="339"/>
      <c r="AH104" s="339">
        <f t="shared" si="244"/>
        <v>0</v>
      </c>
      <c r="AI104" s="251" t="e">
        <f t="shared" si="150"/>
        <v>#DIV/0!</v>
      </c>
      <c r="AJ104" s="251" t="e">
        <f t="shared" si="151"/>
        <v>#DIV/0!</v>
      </c>
      <c r="AK104" s="251" t="e">
        <f t="shared" si="152"/>
        <v>#DIV/0!</v>
      </c>
      <c r="AL104" s="339">
        <f t="shared" ref="AL104" si="292">SUM(B104,K104,T104,AC104)</f>
        <v>0</v>
      </c>
      <c r="AM104" s="339">
        <f t="shared" ref="AM104" si="293">SUM(C104,L104,U104,AD104)</f>
        <v>16</v>
      </c>
      <c r="AN104" s="339">
        <f t="shared" ref="AN104" si="294">SUM(AL104:AM104)</f>
        <v>16</v>
      </c>
      <c r="AO104" s="339">
        <f t="shared" ref="AO104" si="295">SUM(E104,N104,W104,AF104)</f>
        <v>0</v>
      </c>
      <c r="AP104" s="339">
        <f t="shared" ref="AP104" si="296">SUM(F104,O104,X104,AG104)</f>
        <v>0</v>
      </c>
      <c r="AQ104" s="339">
        <f t="shared" ref="AQ104" si="297">SUM(AO104:AP104)</f>
        <v>0</v>
      </c>
      <c r="AR104" s="251" t="e">
        <f t="shared" ref="AR104" si="298">AO104/AL104</f>
        <v>#DIV/0!</v>
      </c>
      <c r="AS104" s="251">
        <f t="shared" ref="AS104" si="299">AP104/AM104</f>
        <v>0</v>
      </c>
      <c r="AT104" s="251">
        <f t="shared" ref="AT104" si="300">AQ104/AN104</f>
        <v>0</v>
      </c>
      <c r="AU104" s="49"/>
    </row>
    <row r="105" spans="1:5942" ht="9.9499999999999993" hidden="1" customHeight="1" x14ac:dyDescent="0.25">
      <c r="A105" s="106" t="s">
        <v>78</v>
      </c>
      <c r="B105" s="75">
        <v>9</v>
      </c>
      <c r="C105" s="75"/>
      <c r="D105" s="339">
        <f t="shared" si="264"/>
        <v>9</v>
      </c>
      <c r="E105" s="339"/>
      <c r="F105" s="339"/>
      <c r="G105" s="339">
        <f t="shared" si="265"/>
        <v>0</v>
      </c>
      <c r="H105" s="251">
        <f t="shared" si="282"/>
        <v>0</v>
      </c>
      <c r="I105" s="251" t="e">
        <f t="shared" si="140"/>
        <v>#DIV/0!</v>
      </c>
      <c r="J105" s="251">
        <f t="shared" si="141"/>
        <v>0</v>
      </c>
      <c r="K105" s="339">
        <v>3</v>
      </c>
      <c r="L105" s="339"/>
      <c r="M105" s="339">
        <f t="shared" si="239"/>
        <v>3</v>
      </c>
      <c r="N105" s="339"/>
      <c r="O105" s="339"/>
      <c r="P105" s="339">
        <f t="shared" si="240"/>
        <v>0</v>
      </c>
      <c r="Q105" s="251">
        <f t="shared" si="142"/>
        <v>0</v>
      </c>
      <c r="R105" s="251" t="e">
        <f t="shared" si="143"/>
        <v>#DIV/0!</v>
      </c>
      <c r="S105" s="251">
        <f t="shared" si="144"/>
        <v>0</v>
      </c>
      <c r="T105" s="339"/>
      <c r="U105" s="339"/>
      <c r="V105" s="339">
        <f t="shared" si="241"/>
        <v>0</v>
      </c>
      <c r="W105" s="339"/>
      <c r="X105" s="339"/>
      <c r="Y105" s="339">
        <f t="shared" si="242"/>
        <v>0</v>
      </c>
      <c r="Z105" s="251" t="e">
        <f t="shared" si="145"/>
        <v>#DIV/0!</v>
      </c>
      <c r="AA105" s="251" t="e">
        <f t="shared" si="146"/>
        <v>#DIV/0!</v>
      </c>
      <c r="AB105" s="251" t="e">
        <f t="shared" si="147"/>
        <v>#DIV/0!</v>
      </c>
      <c r="AC105" s="339"/>
      <c r="AD105" s="339"/>
      <c r="AE105" s="339">
        <f t="shared" si="243"/>
        <v>0</v>
      </c>
      <c r="AF105" s="339"/>
      <c r="AG105" s="339"/>
      <c r="AH105" s="339">
        <f t="shared" si="244"/>
        <v>0</v>
      </c>
      <c r="AI105" s="251" t="e">
        <f t="shared" si="150"/>
        <v>#DIV/0!</v>
      </c>
      <c r="AJ105" s="251" t="e">
        <f t="shared" si="151"/>
        <v>#DIV/0!</v>
      </c>
      <c r="AK105" s="251" t="e">
        <f t="shared" si="152"/>
        <v>#DIV/0!</v>
      </c>
      <c r="AL105" s="339">
        <f t="shared" si="284"/>
        <v>12</v>
      </c>
      <c r="AM105" s="339">
        <f t="shared" si="285"/>
        <v>0</v>
      </c>
      <c r="AN105" s="339">
        <f t="shared" si="266"/>
        <v>12</v>
      </c>
      <c r="AO105" s="339">
        <f t="shared" si="286"/>
        <v>0</v>
      </c>
      <c r="AP105" s="339">
        <f t="shared" si="287"/>
        <v>0</v>
      </c>
      <c r="AQ105" s="339">
        <f t="shared" si="267"/>
        <v>0</v>
      </c>
      <c r="AR105" s="251">
        <f t="shared" si="283"/>
        <v>0</v>
      </c>
      <c r="AS105" s="251" t="e">
        <f t="shared" si="246"/>
        <v>#DIV/0!</v>
      </c>
      <c r="AT105" s="251">
        <f t="shared" si="247"/>
        <v>0</v>
      </c>
      <c r="AU105" s="49"/>
    </row>
    <row r="106" spans="1:5942" ht="9.9499999999999993" hidden="1" customHeight="1" x14ac:dyDescent="0.25">
      <c r="A106" s="106" t="s">
        <v>64</v>
      </c>
      <c r="B106" s="75">
        <v>57</v>
      </c>
      <c r="C106" s="75"/>
      <c r="D106" s="339">
        <f t="shared" si="264"/>
        <v>57</v>
      </c>
      <c r="E106" s="339"/>
      <c r="F106" s="339"/>
      <c r="G106" s="339">
        <f t="shared" si="265"/>
        <v>0</v>
      </c>
      <c r="H106" s="251">
        <f t="shared" si="282"/>
        <v>0</v>
      </c>
      <c r="I106" s="251" t="e">
        <f t="shared" si="140"/>
        <v>#DIV/0!</v>
      </c>
      <c r="J106" s="251">
        <f t="shared" si="141"/>
        <v>0</v>
      </c>
      <c r="K106" s="339"/>
      <c r="L106" s="339"/>
      <c r="M106" s="339">
        <f t="shared" si="239"/>
        <v>0</v>
      </c>
      <c r="N106" s="339"/>
      <c r="O106" s="339"/>
      <c r="P106" s="339">
        <f t="shared" si="240"/>
        <v>0</v>
      </c>
      <c r="Q106" s="251" t="e">
        <f t="shared" si="142"/>
        <v>#DIV/0!</v>
      </c>
      <c r="R106" s="251" t="e">
        <f t="shared" si="143"/>
        <v>#DIV/0!</v>
      </c>
      <c r="S106" s="251" t="e">
        <f t="shared" si="144"/>
        <v>#DIV/0!</v>
      </c>
      <c r="T106" s="339"/>
      <c r="U106" s="339"/>
      <c r="V106" s="339">
        <f t="shared" si="241"/>
        <v>0</v>
      </c>
      <c r="W106" s="339"/>
      <c r="X106" s="339"/>
      <c r="Y106" s="339">
        <f t="shared" si="242"/>
        <v>0</v>
      </c>
      <c r="Z106" s="251" t="e">
        <f t="shared" si="145"/>
        <v>#DIV/0!</v>
      </c>
      <c r="AA106" s="251" t="e">
        <f t="shared" si="146"/>
        <v>#DIV/0!</v>
      </c>
      <c r="AB106" s="251" t="e">
        <f t="shared" si="147"/>
        <v>#DIV/0!</v>
      </c>
      <c r="AC106" s="339"/>
      <c r="AD106" s="339"/>
      <c r="AE106" s="339">
        <f t="shared" si="243"/>
        <v>0</v>
      </c>
      <c r="AF106" s="339"/>
      <c r="AG106" s="339"/>
      <c r="AH106" s="339">
        <f t="shared" si="244"/>
        <v>0</v>
      </c>
      <c r="AI106" s="251" t="e">
        <f t="shared" si="150"/>
        <v>#DIV/0!</v>
      </c>
      <c r="AJ106" s="251" t="e">
        <f t="shared" si="151"/>
        <v>#DIV/0!</v>
      </c>
      <c r="AK106" s="251" t="e">
        <f t="shared" si="152"/>
        <v>#DIV/0!</v>
      </c>
      <c r="AL106" s="339">
        <f t="shared" si="284"/>
        <v>57</v>
      </c>
      <c r="AM106" s="339">
        <f t="shared" si="285"/>
        <v>0</v>
      </c>
      <c r="AN106" s="339">
        <f t="shared" si="266"/>
        <v>57</v>
      </c>
      <c r="AO106" s="339">
        <f t="shared" si="286"/>
        <v>0</v>
      </c>
      <c r="AP106" s="339">
        <f t="shared" si="287"/>
        <v>0</v>
      </c>
      <c r="AQ106" s="339">
        <f t="shared" si="267"/>
        <v>0</v>
      </c>
      <c r="AR106" s="251">
        <f t="shared" si="283"/>
        <v>0</v>
      </c>
      <c r="AS106" s="251" t="e">
        <f t="shared" si="246"/>
        <v>#DIV/0!</v>
      </c>
      <c r="AT106" s="251">
        <f t="shared" si="247"/>
        <v>0</v>
      </c>
      <c r="AU106" s="49"/>
    </row>
    <row r="107" spans="1:5942" ht="9.9499999999999993" hidden="1" customHeight="1" x14ac:dyDescent="0.25">
      <c r="A107" s="106" t="s">
        <v>106</v>
      </c>
      <c r="B107" s="75">
        <v>16</v>
      </c>
      <c r="C107" s="75"/>
      <c r="D107" s="339">
        <f t="shared" si="264"/>
        <v>16</v>
      </c>
      <c r="E107" s="317"/>
      <c r="F107" s="317"/>
      <c r="G107" s="339">
        <f t="shared" si="265"/>
        <v>0</v>
      </c>
      <c r="H107" s="251">
        <f>E107/B107</f>
        <v>0</v>
      </c>
      <c r="I107" s="251" t="e">
        <f t="shared" si="140"/>
        <v>#DIV/0!</v>
      </c>
      <c r="J107" s="251">
        <f t="shared" si="141"/>
        <v>0</v>
      </c>
      <c r="K107" s="317">
        <v>12</v>
      </c>
      <c r="L107" s="474">
        <v>1</v>
      </c>
      <c r="M107" s="339">
        <f t="shared" si="239"/>
        <v>13</v>
      </c>
      <c r="N107" s="317"/>
      <c r="O107" s="474">
        <v>1</v>
      </c>
      <c r="P107" s="339">
        <f t="shared" si="240"/>
        <v>1</v>
      </c>
      <c r="Q107" s="251">
        <f t="shared" si="142"/>
        <v>0</v>
      </c>
      <c r="R107" s="251">
        <f t="shared" si="143"/>
        <v>1</v>
      </c>
      <c r="S107" s="251">
        <f t="shared" si="144"/>
        <v>7.6923076923076927E-2</v>
      </c>
      <c r="T107" s="317"/>
      <c r="U107" s="317"/>
      <c r="V107" s="339">
        <f t="shared" si="241"/>
        <v>0</v>
      </c>
      <c r="W107" s="317"/>
      <c r="X107" s="317"/>
      <c r="Y107" s="339">
        <f t="shared" si="242"/>
        <v>0</v>
      </c>
      <c r="Z107" s="251" t="e">
        <f t="shared" si="145"/>
        <v>#DIV/0!</v>
      </c>
      <c r="AA107" s="251" t="e">
        <f t="shared" si="146"/>
        <v>#DIV/0!</v>
      </c>
      <c r="AB107" s="251" t="e">
        <f t="shared" si="147"/>
        <v>#DIV/0!</v>
      </c>
      <c r="AC107" s="317"/>
      <c r="AD107" s="317"/>
      <c r="AE107" s="339">
        <f t="shared" si="243"/>
        <v>0</v>
      </c>
      <c r="AF107" s="317"/>
      <c r="AG107" s="317"/>
      <c r="AH107" s="339">
        <f t="shared" si="244"/>
        <v>0</v>
      </c>
      <c r="AI107" s="251" t="e">
        <f t="shared" si="150"/>
        <v>#DIV/0!</v>
      </c>
      <c r="AJ107" s="251" t="e">
        <f t="shared" si="151"/>
        <v>#DIV/0!</v>
      </c>
      <c r="AK107" s="251" t="e">
        <f t="shared" si="152"/>
        <v>#DIV/0!</v>
      </c>
      <c r="AL107" s="339">
        <f t="shared" si="284"/>
        <v>28</v>
      </c>
      <c r="AM107" s="339">
        <f t="shared" si="285"/>
        <v>1</v>
      </c>
      <c r="AN107" s="339">
        <f t="shared" si="266"/>
        <v>29</v>
      </c>
      <c r="AO107" s="339">
        <f t="shared" si="286"/>
        <v>0</v>
      </c>
      <c r="AP107" s="339">
        <f t="shared" si="287"/>
        <v>1</v>
      </c>
      <c r="AQ107" s="339">
        <f t="shared" si="267"/>
        <v>1</v>
      </c>
      <c r="AR107" s="251">
        <f>AO107/AL107</f>
        <v>0</v>
      </c>
      <c r="AS107" s="251">
        <f t="shared" si="246"/>
        <v>1</v>
      </c>
      <c r="AT107" s="251">
        <f t="shared" si="247"/>
        <v>3.4482758620689655E-2</v>
      </c>
      <c r="AU107" s="49"/>
    </row>
    <row r="108" spans="1:5942" s="111" customFormat="1" ht="9.9499999999999993" hidden="1" customHeight="1" x14ac:dyDescent="0.25">
      <c r="A108" s="106" t="s">
        <v>79</v>
      </c>
      <c r="B108" s="75">
        <v>16</v>
      </c>
      <c r="C108" s="317"/>
      <c r="D108" s="339">
        <f t="shared" si="264"/>
        <v>16</v>
      </c>
      <c r="E108" s="317">
        <v>1</v>
      </c>
      <c r="F108" s="317"/>
      <c r="G108" s="339">
        <f t="shared" si="265"/>
        <v>1</v>
      </c>
      <c r="H108" s="251">
        <f t="shared" ref="H108:H113" si="301">E108/B108</f>
        <v>6.25E-2</v>
      </c>
      <c r="I108" s="251" t="e">
        <f t="shared" si="140"/>
        <v>#DIV/0!</v>
      </c>
      <c r="J108" s="251">
        <f t="shared" si="141"/>
        <v>6.25E-2</v>
      </c>
      <c r="K108" s="474">
        <f>14+1</f>
        <v>15</v>
      </c>
      <c r="L108" s="317"/>
      <c r="M108" s="339">
        <f t="shared" si="239"/>
        <v>15</v>
      </c>
      <c r="N108" s="474">
        <v>1</v>
      </c>
      <c r="O108" s="317"/>
      <c r="P108" s="339">
        <f t="shared" si="240"/>
        <v>1</v>
      </c>
      <c r="Q108" s="251">
        <f t="shared" si="142"/>
        <v>6.6666666666666666E-2</v>
      </c>
      <c r="R108" s="251" t="e">
        <f t="shared" si="143"/>
        <v>#DIV/0!</v>
      </c>
      <c r="S108" s="251">
        <f t="shared" si="144"/>
        <v>6.6666666666666666E-2</v>
      </c>
      <c r="T108" s="317"/>
      <c r="U108" s="317"/>
      <c r="V108" s="339">
        <f t="shared" si="241"/>
        <v>0</v>
      </c>
      <c r="W108" s="317"/>
      <c r="X108" s="317"/>
      <c r="Y108" s="339">
        <f t="shared" si="242"/>
        <v>0</v>
      </c>
      <c r="Z108" s="251" t="e">
        <f t="shared" si="145"/>
        <v>#DIV/0!</v>
      </c>
      <c r="AA108" s="251" t="e">
        <f t="shared" si="146"/>
        <v>#DIV/0!</v>
      </c>
      <c r="AB108" s="251" t="e">
        <f t="shared" si="147"/>
        <v>#DIV/0!</v>
      </c>
      <c r="AC108" s="317"/>
      <c r="AD108" s="317"/>
      <c r="AE108" s="339">
        <f t="shared" si="243"/>
        <v>0</v>
      </c>
      <c r="AF108" s="317"/>
      <c r="AG108" s="317"/>
      <c r="AH108" s="339">
        <f t="shared" si="244"/>
        <v>0</v>
      </c>
      <c r="AI108" s="251" t="e">
        <f t="shared" si="150"/>
        <v>#DIV/0!</v>
      </c>
      <c r="AJ108" s="251" t="e">
        <f t="shared" si="151"/>
        <v>#DIV/0!</v>
      </c>
      <c r="AK108" s="251" t="e">
        <f t="shared" si="152"/>
        <v>#DIV/0!</v>
      </c>
      <c r="AL108" s="339">
        <f t="shared" si="284"/>
        <v>31</v>
      </c>
      <c r="AM108" s="339">
        <f t="shared" si="285"/>
        <v>0</v>
      </c>
      <c r="AN108" s="339">
        <f t="shared" si="266"/>
        <v>31</v>
      </c>
      <c r="AO108" s="339">
        <f t="shared" si="286"/>
        <v>2</v>
      </c>
      <c r="AP108" s="339">
        <f t="shared" si="287"/>
        <v>0</v>
      </c>
      <c r="AQ108" s="339">
        <f t="shared" si="267"/>
        <v>2</v>
      </c>
      <c r="AR108" s="251">
        <f t="shared" ref="AR108:AR113" si="302">AO108/AL108</f>
        <v>6.4516129032258063E-2</v>
      </c>
      <c r="AS108" s="251" t="e">
        <f t="shared" si="246"/>
        <v>#DIV/0!</v>
      </c>
      <c r="AT108" s="251">
        <f t="shared" si="247"/>
        <v>6.4516129032258063E-2</v>
      </c>
      <c r="AU108" s="117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  <c r="EG108" s="112"/>
      <c r="EH108" s="112"/>
      <c r="EI108" s="112"/>
      <c r="EJ108" s="112"/>
      <c r="EK108" s="112"/>
      <c r="EL108" s="112"/>
      <c r="EM108" s="112"/>
      <c r="EN108" s="112"/>
      <c r="EO108" s="112"/>
      <c r="EP108" s="112"/>
      <c r="EQ108" s="112"/>
      <c r="ER108" s="112"/>
      <c r="ES108" s="112"/>
      <c r="ET108" s="112"/>
      <c r="EU108" s="112"/>
      <c r="EV108" s="112"/>
      <c r="EW108" s="112"/>
      <c r="EX108" s="112"/>
      <c r="EY108" s="112"/>
      <c r="EZ108" s="112"/>
      <c r="FA108" s="112"/>
      <c r="FB108" s="112"/>
      <c r="FC108" s="112"/>
      <c r="FD108" s="112"/>
      <c r="FE108" s="112"/>
      <c r="FF108" s="112"/>
      <c r="FG108" s="112"/>
      <c r="FH108" s="112"/>
      <c r="FI108" s="112"/>
      <c r="FJ108" s="112"/>
      <c r="FK108" s="112"/>
      <c r="FL108" s="112"/>
      <c r="FM108" s="112"/>
      <c r="FN108" s="112"/>
      <c r="FO108" s="112"/>
      <c r="FP108" s="112"/>
      <c r="FQ108" s="112"/>
      <c r="FR108" s="112"/>
      <c r="FS108" s="112"/>
      <c r="FT108" s="112"/>
      <c r="FU108" s="112"/>
      <c r="FV108" s="112"/>
      <c r="FW108" s="112"/>
      <c r="FX108" s="112"/>
      <c r="FY108" s="112"/>
      <c r="FZ108" s="112"/>
      <c r="GA108" s="112"/>
      <c r="GB108" s="112"/>
      <c r="GC108" s="112"/>
      <c r="GD108" s="112"/>
      <c r="GE108" s="112"/>
      <c r="GF108" s="112"/>
      <c r="GG108" s="112"/>
      <c r="GH108" s="112"/>
      <c r="GI108" s="112"/>
      <c r="GJ108" s="112"/>
      <c r="GK108" s="112"/>
      <c r="GL108" s="112"/>
      <c r="GM108" s="112"/>
      <c r="GN108" s="112"/>
      <c r="GO108" s="112"/>
      <c r="GP108" s="112"/>
      <c r="GQ108" s="112"/>
      <c r="GR108" s="112"/>
      <c r="GS108" s="112"/>
      <c r="GT108" s="112"/>
      <c r="GU108" s="112"/>
      <c r="GV108" s="112"/>
      <c r="GW108" s="112"/>
      <c r="GX108" s="112"/>
      <c r="GY108" s="112"/>
      <c r="GZ108" s="112"/>
      <c r="HA108" s="112"/>
      <c r="HB108" s="112"/>
      <c r="HC108" s="112"/>
      <c r="HD108" s="112"/>
      <c r="HE108" s="112"/>
      <c r="HF108" s="112"/>
      <c r="HG108" s="112"/>
      <c r="HH108" s="112"/>
      <c r="HI108" s="112"/>
      <c r="HJ108" s="112"/>
      <c r="HK108" s="112"/>
      <c r="HL108" s="112"/>
      <c r="HM108" s="112"/>
      <c r="HN108" s="112"/>
      <c r="HO108" s="112"/>
      <c r="HP108" s="112"/>
      <c r="HQ108" s="112"/>
      <c r="HR108" s="112"/>
      <c r="HS108" s="112"/>
      <c r="HT108" s="112"/>
      <c r="HU108" s="112"/>
      <c r="HV108" s="112"/>
      <c r="HW108" s="112"/>
      <c r="HX108" s="112"/>
      <c r="HY108" s="112"/>
      <c r="HZ108" s="112"/>
      <c r="IA108" s="112"/>
      <c r="IB108" s="112"/>
      <c r="IC108" s="112"/>
      <c r="ID108" s="112"/>
      <c r="IE108" s="112"/>
      <c r="IF108" s="112"/>
      <c r="IG108" s="112"/>
      <c r="IH108" s="112"/>
      <c r="II108" s="112"/>
      <c r="IJ108" s="112"/>
      <c r="IK108" s="112"/>
      <c r="IL108" s="112"/>
      <c r="IM108" s="112"/>
      <c r="IN108" s="112"/>
      <c r="IO108" s="112"/>
      <c r="IP108" s="112"/>
      <c r="IQ108" s="112"/>
      <c r="IR108" s="112"/>
      <c r="IS108" s="112"/>
      <c r="IT108" s="112"/>
      <c r="IU108" s="112"/>
      <c r="IV108" s="112"/>
      <c r="IW108" s="112"/>
      <c r="IX108" s="112"/>
      <c r="IY108" s="112"/>
      <c r="IZ108" s="112"/>
      <c r="JA108" s="112"/>
      <c r="JB108" s="112"/>
      <c r="JC108" s="112"/>
      <c r="JD108" s="112"/>
      <c r="JE108" s="112"/>
      <c r="JF108" s="112"/>
      <c r="JG108" s="112"/>
      <c r="JH108" s="112"/>
      <c r="JI108" s="112"/>
      <c r="JJ108" s="112"/>
      <c r="JK108" s="112"/>
      <c r="JL108" s="112"/>
      <c r="JM108" s="112"/>
      <c r="JN108" s="112"/>
      <c r="JO108" s="112"/>
      <c r="JP108" s="112"/>
      <c r="JQ108" s="112"/>
      <c r="JR108" s="112"/>
      <c r="JS108" s="112"/>
      <c r="JT108" s="112"/>
      <c r="JU108" s="112"/>
      <c r="JV108" s="112"/>
      <c r="JW108" s="112"/>
      <c r="JX108" s="112"/>
      <c r="JY108" s="112"/>
      <c r="JZ108" s="112"/>
      <c r="KA108" s="112"/>
      <c r="KB108" s="112"/>
      <c r="KC108" s="112"/>
      <c r="KD108" s="112"/>
      <c r="KE108" s="112"/>
      <c r="KF108" s="112"/>
      <c r="KG108" s="112"/>
      <c r="KH108" s="112"/>
      <c r="KI108" s="112"/>
      <c r="KJ108" s="112"/>
      <c r="KK108" s="112"/>
      <c r="KL108" s="112"/>
      <c r="KM108" s="112"/>
      <c r="KN108" s="112"/>
      <c r="KO108" s="112"/>
      <c r="KP108" s="112"/>
      <c r="KQ108" s="112"/>
      <c r="KR108" s="112"/>
      <c r="KS108" s="112"/>
      <c r="KT108" s="112"/>
      <c r="KU108" s="112"/>
      <c r="KV108" s="112"/>
      <c r="KW108" s="112"/>
      <c r="KX108" s="112"/>
      <c r="KY108" s="112"/>
      <c r="KZ108" s="112"/>
      <c r="LA108" s="112"/>
      <c r="LB108" s="112"/>
      <c r="LC108" s="112"/>
      <c r="LD108" s="112"/>
      <c r="LE108" s="112"/>
      <c r="LF108" s="112"/>
      <c r="LG108" s="112"/>
      <c r="LH108" s="112"/>
      <c r="LI108" s="112"/>
      <c r="LJ108" s="112"/>
      <c r="LK108" s="112"/>
      <c r="LL108" s="112"/>
      <c r="LM108" s="112"/>
      <c r="LN108" s="112"/>
      <c r="LO108" s="112"/>
      <c r="LP108" s="112"/>
      <c r="LQ108" s="112"/>
      <c r="LR108" s="112"/>
      <c r="LS108" s="112"/>
      <c r="LT108" s="112"/>
      <c r="LU108" s="112"/>
      <c r="LV108" s="112"/>
      <c r="LW108" s="112"/>
      <c r="LX108" s="112"/>
      <c r="LY108" s="112"/>
      <c r="LZ108" s="112"/>
      <c r="MA108" s="112"/>
      <c r="MB108" s="112"/>
      <c r="MC108" s="112"/>
      <c r="MD108" s="112"/>
      <c r="ME108" s="112"/>
      <c r="MF108" s="112"/>
      <c r="MG108" s="112"/>
      <c r="MH108" s="112"/>
      <c r="MI108" s="112"/>
      <c r="MJ108" s="112"/>
      <c r="MK108" s="112"/>
      <c r="ML108" s="112"/>
      <c r="MM108" s="112"/>
      <c r="MN108" s="112"/>
      <c r="MO108" s="112"/>
      <c r="MP108" s="112"/>
      <c r="MQ108" s="112"/>
      <c r="MR108" s="112"/>
      <c r="MS108" s="112"/>
      <c r="MT108" s="112"/>
      <c r="MU108" s="112"/>
      <c r="MV108" s="112"/>
      <c r="MW108" s="112"/>
      <c r="MX108" s="112"/>
      <c r="MY108" s="112"/>
      <c r="MZ108" s="112"/>
      <c r="NA108" s="112"/>
      <c r="NB108" s="112"/>
      <c r="NC108" s="112"/>
      <c r="ND108" s="112"/>
      <c r="NE108" s="112"/>
      <c r="NF108" s="112"/>
      <c r="NG108" s="112"/>
      <c r="NH108" s="112"/>
      <c r="NI108" s="112"/>
      <c r="NJ108" s="112"/>
      <c r="NK108" s="112"/>
      <c r="NL108" s="112"/>
      <c r="NM108" s="112"/>
      <c r="NN108" s="112"/>
      <c r="NO108" s="112"/>
      <c r="NP108" s="112"/>
      <c r="NQ108" s="112"/>
      <c r="NR108" s="112"/>
      <c r="NS108" s="112"/>
      <c r="NT108" s="112"/>
      <c r="NU108" s="112"/>
      <c r="NV108" s="112"/>
      <c r="NW108" s="112"/>
      <c r="NX108" s="112"/>
      <c r="NY108" s="112"/>
      <c r="NZ108" s="112"/>
      <c r="OA108" s="112"/>
      <c r="OB108" s="112"/>
      <c r="OC108" s="112"/>
      <c r="OD108" s="112"/>
      <c r="OE108" s="112"/>
      <c r="OF108" s="112"/>
      <c r="OG108" s="112"/>
      <c r="OH108" s="112"/>
      <c r="OI108" s="112"/>
      <c r="OJ108" s="112"/>
      <c r="OK108" s="112"/>
      <c r="OL108" s="112"/>
      <c r="OM108" s="112"/>
      <c r="ON108" s="112"/>
      <c r="OO108" s="112"/>
      <c r="OP108" s="112"/>
      <c r="OQ108" s="112"/>
      <c r="OR108" s="112"/>
      <c r="OS108" s="112"/>
      <c r="OT108" s="112"/>
      <c r="OU108" s="112"/>
      <c r="OV108" s="112"/>
      <c r="OW108" s="112"/>
      <c r="OX108" s="112"/>
      <c r="OY108" s="112"/>
      <c r="OZ108" s="112"/>
      <c r="PA108" s="112"/>
      <c r="PB108" s="112"/>
      <c r="PC108" s="112"/>
      <c r="PD108" s="112"/>
      <c r="PE108" s="112"/>
      <c r="PF108" s="112"/>
      <c r="PG108" s="112"/>
      <c r="PH108" s="112"/>
      <c r="PI108" s="112"/>
      <c r="PJ108" s="112"/>
      <c r="PK108" s="112"/>
      <c r="PL108" s="112"/>
      <c r="PM108" s="112"/>
      <c r="PN108" s="112"/>
      <c r="PO108" s="112"/>
      <c r="PP108" s="112"/>
      <c r="PQ108" s="112"/>
      <c r="PR108" s="112"/>
      <c r="PS108" s="112"/>
      <c r="PT108" s="112"/>
      <c r="PU108" s="112"/>
      <c r="PV108" s="112"/>
      <c r="PW108" s="112"/>
      <c r="PX108" s="112"/>
      <c r="PY108" s="112"/>
      <c r="PZ108" s="112"/>
      <c r="QA108" s="112"/>
      <c r="QB108" s="112"/>
      <c r="QC108" s="112"/>
      <c r="QD108" s="112"/>
      <c r="QE108" s="112"/>
      <c r="QF108" s="112"/>
      <c r="QG108" s="112"/>
      <c r="QH108" s="112"/>
      <c r="QI108" s="112"/>
      <c r="QJ108" s="112"/>
      <c r="QK108" s="112"/>
      <c r="QL108" s="112"/>
      <c r="QM108" s="112"/>
      <c r="QN108" s="112"/>
      <c r="QO108" s="112"/>
      <c r="QP108" s="112"/>
      <c r="QQ108" s="112"/>
      <c r="QR108" s="112"/>
      <c r="QS108" s="112"/>
      <c r="QT108" s="112"/>
      <c r="QU108" s="112"/>
      <c r="QV108" s="112"/>
      <c r="QW108" s="112"/>
      <c r="QX108" s="112"/>
      <c r="QY108" s="112"/>
      <c r="QZ108" s="112"/>
      <c r="RA108" s="112"/>
      <c r="RB108" s="112"/>
      <c r="RC108" s="112"/>
      <c r="RD108" s="112"/>
      <c r="RE108" s="112"/>
      <c r="RF108" s="112"/>
      <c r="RG108" s="112"/>
      <c r="RH108" s="112"/>
      <c r="RI108" s="112"/>
      <c r="RJ108" s="112"/>
      <c r="RK108" s="112"/>
      <c r="RL108" s="112"/>
      <c r="RM108" s="112"/>
      <c r="RN108" s="112"/>
      <c r="RO108" s="112"/>
      <c r="RP108" s="112"/>
      <c r="RQ108" s="112"/>
      <c r="RR108" s="112"/>
      <c r="RS108" s="112"/>
      <c r="RT108" s="112"/>
      <c r="RU108" s="112"/>
      <c r="RV108" s="112"/>
      <c r="RW108" s="112"/>
      <c r="RX108" s="112"/>
      <c r="RY108" s="112"/>
      <c r="RZ108" s="112"/>
      <c r="SA108" s="112"/>
      <c r="SB108" s="112"/>
      <c r="SC108" s="112"/>
      <c r="SD108" s="112"/>
      <c r="SE108" s="112"/>
      <c r="SF108" s="112"/>
      <c r="SG108" s="112"/>
      <c r="SH108" s="112"/>
      <c r="SI108" s="112"/>
      <c r="SJ108" s="112"/>
      <c r="SK108" s="112"/>
      <c r="SL108" s="112"/>
      <c r="SM108" s="112"/>
      <c r="SN108" s="112"/>
      <c r="SO108" s="112"/>
      <c r="SP108" s="112"/>
      <c r="SQ108" s="112"/>
      <c r="SR108" s="112"/>
      <c r="SS108" s="112"/>
      <c r="ST108" s="112"/>
      <c r="SU108" s="112"/>
      <c r="SV108" s="112"/>
      <c r="SW108" s="112"/>
      <c r="SX108" s="112"/>
      <c r="SY108" s="112"/>
      <c r="SZ108" s="112"/>
      <c r="TA108" s="112"/>
      <c r="TB108" s="112"/>
      <c r="TC108" s="112"/>
      <c r="TD108" s="112"/>
      <c r="TE108" s="112"/>
      <c r="TF108" s="112"/>
      <c r="TG108" s="112"/>
      <c r="TH108" s="112"/>
      <c r="TI108" s="112"/>
      <c r="TJ108" s="112"/>
      <c r="TK108" s="112"/>
      <c r="TL108" s="112"/>
      <c r="TM108" s="112"/>
      <c r="TN108" s="112"/>
      <c r="TO108" s="112"/>
      <c r="TP108" s="112"/>
      <c r="TQ108" s="112"/>
      <c r="TR108" s="112"/>
      <c r="TS108" s="112"/>
      <c r="TT108" s="112"/>
      <c r="TU108" s="112"/>
      <c r="TV108" s="112"/>
      <c r="TW108" s="112"/>
      <c r="TX108" s="112"/>
      <c r="TY108" s="112"/>
      <c r="TZ108" s="112"/>
      <c r="UA108" s="112"/>
      <c r="UB108" s="112"/>
      <c r="UC108" s="112"/>
      <c r="UD108" s="112"/>
      <c r="UE108" s="112"/>
      <c r="UF108" s="112"/>
      <c r="UG108" s="112"/>
      <c r="UH108" s="112"/>
      <c r="UI108" s="112"/>
      <c r="UJ108" s="112"/>
      <c r="UK108" s="112"/>
      <c r="UL108" s="112"/>
      <c r="UM108" s="112"/>
      <c r="UN108" s="112"/>
      <c r="UO108" s="112"/>
      <c r="UP108" s="112"/>
      <c r="UQ108" s="112"/>
      <c r="UR108" s="112"/>
      <c r="US108" s="112"/>
      <c r="UT108" s="112"/>
      <c r="UU108" s="112"/>
      <c r="UV108" s="112"/>
      <c r="UW108" s="112"/>
      <c r="UX108" s="112"/>
      <c r="UY108" s="112"/>
      <c r="UZ108" s="112"/>
      <c r="VA108" s="112"/>
      <c r="VB108" s="112"/>
      <c r="VC108" s="112"/>
      <c r="VD108" s="112"/>
      <c r="VE108" s="112"/>
      <c r="VF108" s="112"/>
      <c r="VG108" s="112"/>
      <c r="VH108" s="112"/>
      <c r="VI108" s="112"/>
      <c r="VJ108" s="112"/>
      <c r="VK108" s="112"/>
      <c r="VL108" s="112"/>
      <c r="VM108" s="112"/>
      <c r="VN108" s="112"/>
      <c r="VO108" s="112"/>
      <c r="VP108" s="112"/>
      <c r="VQ108" s="112"/>
      <c r="VR108" s="112"/>
      <c r="VS108" s="112"/>
      <c r="VT108" s="112"/>
      <c r="VU108" s="112"/>
      <c r="VV108" s="112"/>
      <c r="VW108" s="112"/>
      <c r="VX108" s="112"/>
      <c r="VY108" s="112"/>
      <c r="VZ108" s="112"/>
      <c r="WA108" s="112"/>
      <c r="WB108" s="112"/>
      <c r="WC108" s="112"/>
      <c r="WD108" s="112"/>
      <c r="WE108" s="112"/>
      <c r="WF108" s="112"/>
      <c r="WG108" s="112"/>
      <c r="WH108" s="112"/>
      <c r="WI108" s="112"/>
      <c r="WJ108" s="112"/>
      <c r="WK108" s="112"/>
      <c r="WL108" s="112"/>
      <c r="WM108" s="112"/>
      <c r="WN108" s="112"/>
      <c r="WO108" s="112"/>
      <c r="WP108" s="112"/>
      <c r="WQ108" s="112"/>
      <c r="WR108" s="112"/>
      <c r="WS108" s="112"/>
      <c r="WT108" s="112"/>
      <c r="WU108" s="112"/>
      <c r="WV108" s="112"/>
      <c r="WW108" s="112"/>
      <c r="WX108" s="112"/>
      <c r="WY108" s="112"/>
      <c r="WZ108" s="112"/>
      <c r="XA108" s="112"/>
      <c r="XB108" s="112"/>
      <c r="XC108" s="112"/>
      <c r="XD108" s="112"/>
      <c r="XE108" s="112"/>
      <c r="XF108" s="112"/>
      <c r="XG108" s="112"/>
      <c r="XH108" s="112"/>
      <c r="XI108" s="112"/>
      <c r="XJ108" s="112"/>
      <c r="XK108" s="112"/>
      <c r="XL108" s="112"/>
      <c r="XM108" s="112"/>
      <c r="XN108" s="112"/>
      <c r="XO108" s="112"/>
      <c r="XP108" s="112"/>
      <c r="XQ108" s="112"/>
      <c r="XR108" s="112"/>
      <c r="XS108" s="112"/>
      <c r="XT108" s="112"/>
      <c r="XU108" s="112"/>
      <c r="XV108" s="112"/>
      <c r="XW108" s="112"/>
      <c r="XX108" s="112"/>
      <c r="XY108" s="112"/>
      <c r="XZ108" s="112"/>
      <c r="YA108" s="112"/>
      <c r="YB108" s="112"/>
      <c r="YC108" s="112"/>
      <c r="YD108" s="112"/>
      <c r="YE108" s="112"/>
      <c r="YF108" s="112"/>
      <c r="YG108" s="112"/>
      <c r="YH108" s="112"/>
      <c r="YI108" s="112"/>
      <c r="YJ108" s="112"/>
      <c r="YK108" s="112"/>
      <c r="YL108" s="112"/>
      <c r="YM108" s="112"/>
      <c r="YN108" s="112"/>
      <c r="YO108" s="112"/>
      <c r="YP108" s="112"/>
      <c r="YQ108" s="112"/>
      <c r="YR108" s="112"/>
      <c r="YS108" s="112"/>
      <c r="YT108" s="112"/>
      <c r="YU108" s="112"/>
      <c r="YV108" s="112"/>
      <c r="YW108" s="112"/>
      <c r="YX108" s="112"/>
      <c r="YY108" s="112"/>
      <c r="YZ108" s="112"/>
      <c r="ZA108" s="112"/>
      <c r="ZB108" s="112"/>
      <c r="ZC108" s="112"/>
      <c r="ZD108" s="112"/>
      <c r="ZE108" s="112"/>
      <c r="ZF108" s="112"/>
      <c r="ZG108" s="112"/>
      <c r="ZH108" s="112"/>
      <c r="ZI108" s="112"/>
      <c r="ZJ108" s="112"/>
      <c r="ZK108" s="112"/>
      <c r="ZL108" s="112"/>
      <c r="ZM108" s="112"/>
      <c r="ZN108" s="112"/>
      <c r="ZO108" s="112"/>
      <c r="ZP108" s="112"/>
      <c r="ZQ108" s="112"/>
      <c r="ZR108" s="112"/>
      <c r="ZS108" s="112"/>
      <c r="ZT108" s="112"/>
      <c r="ZU108" s="112"/>
      <c r="ZV108" s="112"/>
      <c r="ZW108" s="112"/>
      <c r="ZX108" s="112"/>
      <c r="ZY108" s="112"/>
      <c r="ZZ108" s="112"/>
      <c r="AAA108" s="112"/>
      <c r="AAB108" s="112"/>
      <c r="AAC108" s="112"/>
      <c r="AAD108" s="112"/>
      <c r="AAE108" s="112"/>
      <c r="AAF108" s="112"/>
      <c r="AAG108" s="112"/>
      <c r="AAH108" s="112"/>
      <c r="AAI108" s="112"/>
      <c r="AAJ108" s="112"/>
      <c r="AAK108" s="112"/>
      <c r="AAL108" s="112"/>
      <c r="AAM108" s="112"/>
      <c r="AAN108" s="112"/>
      <c r="AAO108" s="112"/>
      <c r="AAP108" s="112"/>
      <c r="AAQ108" s="112"/>
      <c r="AAR108" s="112"/>
      <c r="AAS108" s="112"/>
      <c r="AAT108" s="112"/>
      <c r="AAU108" s="112"/>
      <c r="AAV108" s="112"/>
      <c r="AAW108" s="112"/>
      <c r="AAX108" s="112"/>
      <c r="AAY108" s="112"/>
      <c r="AAZ108" s="112"/>
      <c r="ABA108" s="112"/>
      <c r="ABB108" s="112"/>
      <c r="ABC108" s="112"/>
      <c r="ABD108" s="112"/>
      <c r="ABE108" s="112"/>
      <c r="ABF108" s="112"/>
      <c r="ABG108" s="112"/>
      <c r="ABH108" s="112"/>
      <c r="ABI108" s="112"/>
      <c r="ABJ108" s="112"/>
      <c r="ABK108" s="112"/>
      <c r="ABL108" s="112"/>
      <c r="ABM108" s="112"/>
      <c r="ABN108" s="112"/>
      <c r="ABO108" s="112"/>
      <c r="ABP108" s="112"/>
      <c r="ABQ108" s="112"/>
      <c r="ABR108" s="112"/>
      <c r="ABS108" s="112"/>
      <c r="ABT108" s="112"/>
      <c r="ABU108" s="112"/>
      <c r="ABV108" s="112"/>
      <c r="ABW108" s="112"/>
      <c r="ABX108" s="112"/>
      <c r="ABY108" s="112"/>
      <c r="ABZ108" s="112"/>
      <c r="ACA108" s="112"/>
      <c r="ACB108" s="112"/>
      <c r="ACC108" s="112"/>
      <c r="ACD108" s="112"/>
      <c r="ACE108" s="112"/>
      <c r="ACF108" s="112"/>
      <c r="ACG108" s="112"/>
      <c r="ACH108" s="112"/>
      <c r="ACI108" s="112"/>
      <c r="ACJ108" s="112"/>
      <c r="ACK108" s="112"/>
      <c r="ACL108" s="112"/>
      <c r="ACM108" s="112"/>
      <c r="ACN108" s="112"/>
      <c r="ACO108" s="112"/>
      <c r="ACP108" s="112"/>
      <c r="ACQ108" s="112"/>
      <c r="ACR108" s="112"/>
      <c r="ACS108" s="112"/>
      <c r="ACT108" s="112"/>
      <c r="ACU108" s="112"/>
      <c r="ACV108" s="112"/>
      <c r="ACW108" s="112"/>
      <c r="ACX108" s="112"/>
      <c r="ACY108" s="112"/>
      <c r="ACZ108" s="112"/>
      <c r="ADA108" s="112"/>
      <c r="ADB108" s="112"/>
      <c r="ADC108" s="112"/>
      <c r="ADD108" s="112"/>
      <c r="ADE108" s="112"/>
      <c r="ADF108" s="112"/>
      <c r="ADG108" s="112"/>
      <c r="ADH108" s="112"/>
      <c r="ADI108" s="112"/>
      <c r="ADJ108" s="112"/>
      <c r="ADK108" s="112"/>
      <c r="ADL108" s="112"/>
      <c r="ADM108" s="112"/>
      <c r="ADN108" s="112"/>
      <c r="ADO108" s="112"/>
      <c r="ADP108" s="112"/>
      <c r="ADQ108" s="112"/>
      <c r="ADR108" s="112"/>
      <c r="ADS108" s="112"/>
      <c r="ADT108" s="112"/>
      <c r="ADU108" s="112"/>
      <c r="ADV108" s="112"/>
      <c r="ADW108" s="112"/>
      <c r="ADX108" s="112"/>
      <c r="ADY108" s="112"/>
      <c r="ADZ108" s="112"/>
      <c r="AEA108" s="112"/>
      <c r="AEB108" s="112"/>
      <c r="AEC108" s="112"/>
      <c r="AED108" s="112"/>
      <c r="AEE108" s="112"/>
      <c r="AEF108" s="112"/>
      <c r="AEG108" s="112"/>
      <c r="AEH108" s="112"/>
      <c r="AEI108" s="112"/>
      <c r="AEJ108" s="112"/>
      <c r="AEK108" s="112"/>
      <c r="AEL108" s="112"/>
      <c r="AEM108" s="112"/>
      <c r="AEN108" s="112"/>
      <c r="AEO108" s="112"/>
      <c r="AEP108" s="112"/>
      <c r="AEQ108" s="112"/>
      <c r="AER108" s="112"/>
      <c r="AES108" s="112"/>
      <c r="AET108" s="112"/>
      <c r="AEU108" s="112"/>
      <c r="AEV108" s="112"/>
      <c r="AEW108" s="112"/>
      <c r="AEX108" s="112"/>
      <c r="AEY108" s="112"/>
      <c r="AEZ108" s="112"/>
      <c r="AFA108" s="112"/>
      <c r="AFB108" s="112"/>
      <c r="AFC108" s="112"/>
      <c r="AFD108" s="112"/>
      <c r="AFE108" s="112"/>
      <c r="AFF108" s="112"/>
      <c r="AFG108" s="112"/>
      <c r="AFH108" s="112"/>
      <c r="AFI108" s="112"/>
      <c r="AFJ108" s="112"/>
      <c r="AFK108" s="112"/>
      <c r="AFL108" s="112"/>
      <c r="AFM108" s="112"/>
      <c r="AFN108" s="112"/>
      <c r="AFO108" s="112"/>
      <c r="AFP108" s="112"/>
      <c r="AFQ108" s="112"/>
      <c r="AFR108" s="112"/>
      <c r="AFS108" s="112"/>
      <c r="AFT108" s="112"/>
      <c r="AFU108" s="112"/>
      <c r="AFV108" s="112"/>
      <c r="AFW108" s="112"/>
      <c r="AFX108" s="112"/>
      <c r="AFY108" s="112"/>
      <c r="AFZ108" s="112"/>
      <c r="AGA108" s="112"/>
      <c r="AGB108" s="112"/>
      <c r="AGC108" s="112"/>
      <c r="AGD108" s="112"/>
      <c r="AGE108" s="112"/>
      <c r="AGF108" s="112"/>
      <c r="AGG108" s="112"/>
      <c r="AGH108" s="112"/>
      <c r="AGI108" s="112"/>
      <c r="AGJ108" s="112"/>
      <c r="AGK108" s="112"/>
      <c r="AGL108" s="112"/>
      <c r="AGM108" s="112"/>
      <c r="AGN108" s="112"/>
      <c r="AGO108" s="112"/>
      <c r="AGP108" s="112"/>
      <c r="AGQ108" s="112"/>
      <c r="AGR108" s="112"/>
      <c r="AGS108" s="112"/>
      <c r="AGT108" s="112"/>
      <c r="AGU108" s="112"/>
      <c r="AGV108" s="112"/>
      <c r="AGW108" s="112"/>
      <c r="AGX108" s="112"/>
      <c r="AGY108" s="112"/>
      <c r="AGZ108" s="112"/>
      <c r="AHA108" s="112"/>
      <c r="AHB108" s="112"/>
      <c r="AHC108" s="112"/>
      <c r="AHD108" s="112"/>
      <c r="AHE108" s="112"/>
      <c r="AHF108" s="112"/>
      <c r="AHG108" s="112"/>
      <c r="AHH108" s="112"/>
      <c r="AHI108" s="112"/>
      <c r="AHJ108" s="112"/>
      <c r="AHK108" s="112"/>
      <c r="AHL108" s="112"/>
      <c r="AHM108" s="112"/>
      <c r="AHN108" s="112"/>
      <c r="AHO108" s="112"/>
      <c r="AHP108" s="112"/>
      <c r="AHQ108" s="112"/>
      <c r="AHR108" s="112"/>
      <c r="AHS108" s="112"/>
      <c r="AHT108" s="112"/>
      <c r="AHU108" s="112"/>
      <c r="AHV108" s="112"/>
      <c r="AHW108" s="112"/>
      <c r="AHX108" s="112"/>
      <c r="AHY108" s="112"/>
      <c r="AHZ108" s="112"/>
      <c r="AIA108" s="112"/>
      <c r="AIB108" s="112"/>
      <c r="AIC108" s="112"/>
      <c r="AID108" s="112"/>
      <c r="AIE108" s="112"/>
      <c r="AIF108" s="112"/>
      <c r="AIG108" s="112"/>
      <c r="AIH108" s="112"/>
      <c r="AII108" s="112"/>
      <c r="AIJ108" s="112"/>
      <c r="AIK108" s="112"/>
      <c r="AIL108" s="112"/>
      <c r="AIM108" s="112"/>
      <c r="AIN108" s="112"/>
      <c r="AIO108" s="112"/>
      <c r="AIP108" s="112"/>
      <c r="AIQ108" s="112"/>
      <c r="AIR108" s="112"/>
      <c r="AIS108" s="112"/>
      <c r="AIT108" s="112"/>
      <c r="AIU108" s="112"/>
      <c r="AIV108" s="112"/>
      <c r="AIW108" s="112"/>
      <c r="AIX108" s="112"/>
      <c r="AIY108" s="112"/>
      <c r="AIZ108" s="112"/>
      <c r="AJA108" s="112"/>
      <c r="AJB108" s="112"/>
      <c r="AJC108" s="112"/>
      <c r="AJD108" s="112"/>
      <c r="AJE108" s="112"/>
      <c r="AJF108" s="112"/>
      <c r="AJG108" s="112"/>
      <c r="AJH108" s="112"/>
      <c r="AJI108" s="112"/>
      <c r="AJJ108" s="112"/>
      <c r="AJK108" s="112"/>
      <c r="AJL108" s="112"/>
      <c r="AJM108" s="112"/>
      <c r="AJN108" s="112"/>
      <c r="AJO108" s="112"/>
      <c r="AJP108" s="112"/>
      <c r="AJQ108" s="112"/>
      <c r="AJR108" s="112"/>
      <c r="AJS108" s="112"/>
      <c r="AJT108" s="112"/>
      <c r="AJU108" s="112"/>
      <c r="AJV108" s="112"/>
      <c r="AJW108" s="112"/>
      <c r="AJX108" s="112"/>
      <c r="AJY108" s="112"/>
      <c r="AJZ108" s="112"/>
      <c r="AKA108" s="112"/>
      <c r="AKB108" s="112"/>
      <c r="AKC108" s="112"/>
      <c r="AKD108" s="112"/>
      <c r="AKE108" s="112"/>
      <c r="AKF108" s="112"/>
      <c r="AKG108" s="112"/>
      <c r="AKH108" s="112"/>
      <c r="AKI108" s="112"/>
      <c r="AKJ108" s="112"/>
      <c r="AKK108" s="112"/>
      <c r="AKL108" s="112"/>
      <c r="AKM108" s="112"/>
      <c r="AKN108" s="112"/>
      <c r="AKO108" s="112"/>
      <c r="AKP108" s="112"/>
      <c r="AKQ108" s="112"/>
      <c r="AKR108" s="112"/>
      <c r="AKS108" s="112"/>
      <c r="AKT108" s="112"/>
      <c r="AKU108" s="112"/>
      <c r="AKV108" s="112"/>
      <c r="AKW108" s="112"/>
      <c r="AKX108" s="112"/>
      <c r="AKY108" s="112"/>
      <c r="AKZ108" s="112"/>
      <c r="ALA108" s="112"/>
      <c r="ALB108" s="112"/>
      <c r="ALC108" s="112"/>
      <c r="ALD108" s="112"/>
      <c r="ALE108" s="112"/>
      <c r="ALF108" s="112"/>
      <c r="ALG108" s="112"/>
      <c r="ALH108" s="112"/>
      <c r="ALI108" s="112"/>
      <c r="ALJ108" s="112"/>
      <c r="ALK108" s="112"/>
      <c r="ALL108" s="112"/>
      <c r="ALM108" s="112"/>
      <c r="ALN108" s="112"/>
      <c r="ALO108" s="112"/>
      <c r="ALP108" s="112"/>
      <c r="ALQ108" s="112"/>
      <c r="ALR108" s="112"/>
      <c r="ALS108" s="112"/>
      <c r="ALT108" s="112"/>
      <c r="ALU108" s="112"/>
      <c r="ALV108" s="112"/>
      <c r="ALW108" s="112"/>
      <c r="ALX108" s="112"/>
      <c r="ALY108" s="112"/>
      <c r="ALZ108" s="112"/>
      <c r="AMA108" s="112"/>
      <c r="AMB108" s="112"/>
      <c r="AMC108" s="112"/>
      <c r="AMD108" s="112"/>
      <c r="AME108" s="112"/>
      <c r="AMF108" s="112"/>
      <c r="AMG108" s="112"/>
      <c r="AMH108" s="112"/>
      <c r="AMI108" s="112"/>
      <c r="AMJ108" s="112"/>
      <c r="AMK108" s="112"/>
      <c r="AML108" s="112"/>
      <c r="AMM108" s="112"/>
      <c r="AMN108" s="112"/>
      <c r="AMO108" s="112"/>
      <c r="AMP108" s="112"/>
      <c r="AMQ108" s="112"/>
      <c r="AMR108" s="112"/>
      <c r="AMS108" s="112"/>
      <c r="AMT108" s="112"/>
      <c r="AMU108" s="112"/>
      <c r="AMV108" s="112"/>
      <c r="AMW108" s="112"/>
      <c r="AMX108" s="112"/>
      <c r="AMY108" s="112"/>
      <c r="AMZ108" s="112"/>
      <c r="ANA108" s="112"/>
      <c r="ANB108" s="112"/>
      <c r="ANC108" s="112"/>
      <c r="AND108" s="112"/>
      <c r="ANE108" s="112"/>
      <c r="ANF108" s="112"/>
      <c r="ANG108" s="112"/>
      <c r="ANH108" s="112"/>
      <c r="ANI108" s="112"/>
      <c r="ANJ108" s="112"/>
      <c r="ANK108" s="112"/>
      <c r="ANL108" s="112"/>
      <c r="ANM108" s="112"/>
      <c r="ANN108" s="112"/>
      <c r="ANO108" s="112"/>
      <c r="ANP108" s="112"/>
      <c r="ANQ108" s="112"/>
      <c r="ANR108" s="112"/>
      <c r="ANS108" s="112"/>
      <c r="ANT108" s="112"/>
      <c r="ANU108" s="112"/>
      <c r="ANV108" s="112"/>
      <c r="ANW108" s="112"/>
      <c r="ANX108" s="112"/>
      <c r="ANY108" s="112"/>
      <c r="ANZ108" s="112"/>
      <c r="AOA108" s="112"/>
      <c r="AOB108" s="112"/>
      <c r="AOC108" s="112"/>
      <c r="AOD108" s="112"/>
      <c r="AOE108" s="112"/>
      <c r="AOF108" s="112"/>
      <c r="AOG108" s="112"/>
      <c r="AOH108" s="112"/>
      <c r="AOI108" s="112"/>
      <c r="AOJ108" s="112"/>
      <c r="AOK108" s="112"/>
      <c r="AOL108" s="112"/>
      <c r="AOM108" s="112"/>
      <c r="AON108" s="112"/>
      <c r="AOO108" s="112"/>
      <c r="AOP108" s="112"/>
      <c r="AOQ108" s="112"/>
      <c r="AOR108" s="112"/>
      <c r="AOS108" s="112"/>
      <c r="AOT108" s="112"/>
      <c r="AOU108" s="112"/>
      <c r="AOV108" s="112"/>
      <c r="AOW108" s="112"/>
      <c r="AOX108" s="112"/>
      <c r="AOY108" s="112"/>
      <c r="AOZ108" s="112"/>
      <c r="APA108" s="112"/>
      <c r="APB108" s="112"/>
      <c r="APC108" s="112"/>
      <c r="APD108" s="112"/>
      <c r="APE108" s="112"/>
      <c r="APF108" s="112"/>
      <c r="APG108" s="112"/>
      <c r="APH108" s="112"/>
      <c r="API108" s="112"/>
      <c r="APJ108" s="112"/>
      <c r="APK108" s="112"/>
      <c r="APL108" s="112"/>
      <c r="APM108" s="112"/>
      <c r="APN108" s="112"/>
      <c r="APO108" s="112"/>
      <c r="APP108" s="112"/>
      <c r="APQ108" s="112"/>
      <c r="APR108" s="112"/>
      <c r="APS108" s="112"/>
      <c r="APT108" s="112"/>
      <c r="APU108" s="112"/>
      <c r="APV108" s="112"/>
      <c r="APW108" s="112"/>
      <c r="APX108" s="112"/>
      <c r="APY108" s="112"/>
      <c r="APZ108" s="112"/>
      <c r="AQA108" s="112"/>
      <c r="AQB108" s="112"/>
      <c r="AQC108" s="112"/>
      <c r="AQD108" s="112"/>
      <c r="AQE108" s="112"/>
      <c r="AQF108" s="112"/>
      <c r="AQG108" s="112"/>
      <c r="AQH108" s="112"/>
      <c r="AQI108" s="112"/>
      <c r="AQJ108" s="112"/>
      <c r="AQK108" s="112"/>
      <c r="AQL108" s="112"/>
      <c r="AQM108" s="112"/>
      <c r="AQN108" s="112"/>
      <c r="AQO108" s="112"/>
      <c r="AQP108" s="112"/>
      <c r="AQQ108" s="112"/>
      <c r="AQR108" s="112"/>
      <c r="AQS108" s="112"/>
      <c r="AQT108" s="112"/>
      <c r="AQU108" s="112"/>
      <c r="AQV108" s="112"/>
      <c r="AQW108" s="112"/>
      <c r="AQX108" s="112"/>
      <c r="AQY108" s="112"/>
      <c r="AQZ108" s="112"/>
      <c r="ARA108" s="112"/>
      <c r="ARB108" s="112"/>
      <c r="ARC108" s="112"/>
      <c r="ARD108" s="112"/>
      <c r="ARE108" s="112"/>
      <c r="ARF108" s="112"/>
      <c r="ARG108" s="112"/>
      <c r="ARH108" s="112"/>
      <c r="ARI108" s="112"/>
      <c r="ARJ108" s="112"/>
      <c r="ARK108" s="112"/>
      <c r="ARL108" s="112"/>
      <c r="ARM108" s="112"/>
      <c r="ARN108" s="112"/>
      <c r="ARO108" s="112"/>
      <c r="ARP108" s="112"/>
      <c r="ARQ108" s="112"/>
      <c r="ARR108" s="112"/>
      <c r="ARS108" s="112"/>
      <c r="ART108" s="112"/>
      <c r="ARU108" s="112"/>
      <c r="ARV108" s="112"/>
      <c r="ARW108" s="112"/>
      <c r="ARX108" s="112"/>
      <c r="ARY108" s="112"/>
      <c r="ARZ108" s="112"/>
      <c r="ASA108" s="112"/>
      <c r="ASB108" s="112"/>
      <c r="ASC108" s="112"/>
      <c r="ASD108" s="112"/>
      <c r="ASE108" s="112"/>
      <c r="ASF108" s="112"/>
      <c r="ASG108" s="112"/>
      <c r="ASH108" s="112"/>
      <c r="ASI108" s="112"/>
      <c r="ASJ108" s="112"/>
      <c r="ASK108" s="112"/>
      <c r="ASL108" s="112"/>
      <c r="ASM108" s="112"/>
      <c r="ASN108" s="112"/>
      <c r="ASO108" s="112"/>
      <c r="ASP108" s="112"/>
      <c r="ASQ108" s="112"/>
      <c r="ASR108" s="112"/>
      <c r="ASS108" s="112"/>
      <c r="AST108" s="112"/>
      <c r="ASU108" s="112"/>
      <c r="ASV108" s="112"/>
      <c r="ASW108" s="112"/>
      <c r="ASX108" s="112"/>
      <c r="ASY108" s="112"/>
      <c r="ASZ108" s="112"/>
      <c r="ATA108" s="112"/>
      <c r="ATB108" s="112"/>
      <c r="ATC108" s="112"/>
      <c r="ATD108" s="112"/>
      <c r="ATE108" s="112"/>
      <c r="ATF108" s="112"/>
      <c r="ATG108" s="112"/>
      <c r="ATH108" s="112"/>
      <c r="ATI108" s="112"/>
      <c r="ATJ108" s="112"/>
      <c r="ATK108" s="112"/>
      <c r="ATL108" s="112"/>
      <c r="ATM108" s="112"/>
      <c r="ATN108" s="112"/>
      <c r="ATO108" s="112"/>
      <c r="ATP108" s="112"/>
      <c r="ATQ108" s="112"/>
      <c r="ATR108" s="112"/>
      <c r="ATS108" s="112"/>
      <c r="ATT108" s="112"/>
      <c r="ATU108" s="112"/>
      <c r="ATV108" s="112"/>
      <c r="ATW108" s="112"/>
      <c r="ATX108" s="112"/>
      <c r="ATY108" s="112"/>
      <c r="ATZ108" s="112"/>
      <c r="AUA108" s="112"/>
      <c r="AUB108" s="112"/>
      <c r="AUC108" s="112"/>
      <c r="AUD108" s="112"/>
      <c r="AUE108" s="112"/>
      <c r="AUF108" s="112"/>
      <c r="AUG108" s="112"/>
      <c r="AUH108" s="112"/>
      <c r="AUI108" s="112"/>
      <c r="AUJ108" s="112"/>
      <c r="AUK108" s="112"/>
      <c r="AUL108" s="112"/>
      <c r="AUM108" s="112"/>
      <c r="AUN108" s="112"/>
      <c r="AUO108" s="112"/>
      <c r="AUP108" s="112"/>
      <c r="AUQ108" s="112"/>
      <c r="AUR108" s="112"/>
      <c r="AUS108" s="112"/>
      <c r="AUT108" s="112"/>
      <c r="AUU108" s="112"/>
      <c r="AUV108" s="112"/>
      <c r="AUW108" s="112"/>
      <c r="AUX108" s="112"/>
      <c r="AUY108" s="112"/>
      <c r="AUZ108" s="112"/>
      <c r="AVA108" s="112"/>
      <c r="AVB108" s="112"/>
      <c r="AVC108" s="112"/>
      <c r="AVD108" s="112"/>
      <c r="AVE108" s="112"/>
      <c r="AVF108" s="112"/>
      <c r="AVG108" s="112"/>
      <c r="AVH108" s="112"/>
      <c r="AVI108" s="112"/>
      <c r="AVJ108" s="112"/>
      <c r="AVK108" s="112"/>
      <c r="AVL108" s="112"/>
      <c r="AVM108" s="112"/>
      <c r="AVN108" s="112"/>
      <c r="AVO108" s="112"/>
      <c r="AVP108" s="112"/>
      <c r="AVQ108" s="112"/>
      <c r="AVR108" s="112"/>
      <c r="AVS108" s="112"/>
      <c r="AVT108" s="112"/>
      <c r="AVU108" s="112"/>
      <c r="AVV108" s="112"/>
      <c r="AVW108" s="112"/>
      <c r="AVX108" s="112"/>
      <c r="AVY108" s="112"/>
      <c r="AVZ108" s="112"/>
      <c r="AWA108" s="112"/>
      <c r="AWB108" s="112"/>
      <c r="AWC108" s="112"/>
      <c r="AWD108" s="112"/>
      <c r="AWE108" s="112"/>
      <c r="AWF108" s="112"/>
      <c r="AWG108" s="112"/>
      <c r="AWH108" s="112"/>
      <c r="AWI108" s="112"/>
      <c r="AWJ108" s="112"/>
      <c r="AWK108" s="112"/>
      <c r="AWL108" s="112"/>
      <c r="AWM108" s="112"/>
      <c r="AWN108" s="112"/>
      <c r="AWO108" s="112"/>
      <c r="AWP108" s="112"/>
      <c r="AWQ108" s="112"/>
      <c r="AWR108" s="112"/>
      <c r="AWS108" s="112"/>
      <c r="AWT108" s="112"/>
      <c r="AWU108" s="112"/>
      <c r="AWV108" s="112"/>
      <c r="AWW108" s="112"/>
      <c r="AWX108" s="112"/>
      <c r="AWY108" s="112"/>
      <c r="AWZ108" s="112"/>
      <c r="AXA108" s="112"/>
      <c r="AXB108" s="112"/>
      <c r="AXC108" s="112"/>
      <c r="AXD108" s="112"/>
      <c r="AXE108" s="112"/>
      <c r="AXF108" s="112"/>
      <c r="AXG108" s="112"/>
      <c r="AXH108" s="112"/>
      <c r="AXI108" s="112"/>
      <c r="AXJ108" s="112"/>
      <c r="AXK108" s="112"/>
      <c r="AXL108" s="112"/>
      <c r="AXM108" s="112"/>
      <c r="AXN108" s="112"/>
      <c r="AXO108" s="112"/>
      <c r="AXP108" s="112"/>
      <c r="AXQ108" s="112"/>
      <c r="AXR108" s="112"/>
      <c r="AXS108" s="112"/>
      <c r="AXT108" s="112"/>
      <c r="AXU108" s="112"/>
      <c r="AXV108" s="112"/>
      <c r="AXW108" s="112"/>
      <c r="AXX108" s="112"/>
      <c r="AXY108" s="112"/>
      <c r="AXZ108" s="112"/>
      <c r="AYA108" s="112"/>
      <c r="AYB108" s="112"/>
      <c r="AYC108" s="112"/>
      <c r="AYD108" s="112"/>
      <c r="AYE108" s="112"/>
      <c r="AYF108" s="112"/>
      <c r="AYG108" s="112"/>
      <c r="AYH108" s="112"/>
      <c r="AYI108" s="112"/>
      <c r="AYJ108" s="112"/>
      <c r="AYK108" s="112"/>
      <c r="AYL108" s="112"/>
      <c r="AYM108" s="112"/>
      <c r="AYN108" s="112"/>
      <c r="AYO108" s="112"/>
      <c r="AYP108" s="112"/>
      <c r="AYQ108" s="112"/>
      <c r="AYR108" s="112"/>
      <c r="AYS108" s="112"/>
      <c r="AYT108" s="112"/>
      <c r="AYU108" s="112"/>
      <c r="AYV108" s="112"/>
      <c r="AYW108" s="112"/>
      <c r="AYX108" s="112"/>
      <c r="AYY108" s="112"/>
      <c r="AYZ108" s="112"/>
      <c r="AZA108" s="112"/>
      <c r="AZB108" s="112"/>
      <c r="AZC108" s="112"/>
      <c r="AZD108" s="112"/>
      <c r="AZE108" s="112"/>
      <c r="AZF108" s="112"/>
      <c r="AZG108" s="112"/>
      <c r="AZH108" s="112"/>
      <c r="AZI108" s="112"/>
      <c r="AZJ108" s="112"/>
      <c r="AZK108" s="112"/>
      <c r="AZL108" s="112"/>
      <c r="AZM108" s="112"/>
      <c r="AZN108" s="112"/>
      <c r="AZO108" s="112"/>
      <c r="AZP108" s="112"/>
      <c r="AZQ108" s="112"/>
      <c r="AZR108" s="112"/>
      <c r="AZS108" s="112"/>
      <c r="AZT108" s="112"/>
      <c r="AZU108" s="112"/>
      <c r="AZV108" s="112"/>
      <c r="AZW108" s="112"/>
      <c r="AZX108" s="112"/>
      <c r="AZY108" s="112"/>
      <c r="AZZ108" s="112"/>
      <c r="BAA108" s="112"/>
      <c r="BAB108" s="112"/>
      <c r="BAC108" s="112"/>
      <c r="BAD108" s="112"/>
      <c r="BAE108" s="112"/>
      <c r="BAF108" s="112"/>
      <c r="BAG108" s="112"/>
      <c r="BAH108" s="112"/>
      <c r="BAI108" s="112"/>
      <c r="BAJ108" s="112"/>
      <c r="BAK108" s="112"/>
      <c r="BAL108" s="112"/>
      <c r="BAM108" s="112"/>
      <c r="BAN108" s="112"/>
      <c r="BAO108" s="112"/>
      <c r="BAP108" s="112"/>
      <c r="BAQ108" s="112"/>
      <c r="BAR108" s="112"/>
      <c r="BAS108" s="112"/>
      <c r="BAT108" s="112"/>
      <c r="BAU108" s="112"/>
      <c r="BAV108" s="112"/>
      <c r="BAW108" s="112"/>
      <c r="BAX108" s="112"/>
      <c r="BAY108" s="112"/>
      <c r="BAZ108" s="112"/>
      <c r="BBA108" s="112"/>
      <c r="BBB108" s="112"/>
      <c r="BBC108" s="112"/>
      <c r="BBD108" s="112"/>
      <c r="BBE108" s="112"/>
      <c r="BBF108" s="112"/>
      <c r="BBG108" s="112"/>
      <c r="BBH108" s="112"/>
      <c r="BBI108" s="112"/>
      <c r="BBJ108" s="112"/>
      <c r="BBK108" s="112"/>
      <c r="BBL108" s="112"/>
      <c r="BBM108" s="112"/>
      <c r="BBN108" s="112"/>
      <c r="BBO108" s="112"/>
      <c r="BBP108" s="112"/>
      <c r="BBQ108" s="112"/>
      <c r="BBR108" s="112"/>
      <c r="BBS108" s="112"/>
      <c r="BBT108" s="112"/>
      <c r="BBU108" s="112"/>
      <c r="BBV108" s="112"/>
      <c r="BBW108" s="112"/>
      <c r="BBX108" s="112"/>
      <c r="BBY108" s="112"/>
      <c r="BBZ108" s="112"/>
      <c r="BCA108" s="112"/>
      <c r="BCB108" s="112"/>
      <c r="BCC108" s="112"/>
      <c r="BCD108" s="112"/>
      <c r="BCE108" s="112"/>
      <c r="BCF108" s="112"/>
      <c r="BCG108" s="112"/>
      <c r="BCH108" s="112"/>
      <c r="BCI108" s="112"/>
      <c r="BCJ108" s="112"/>
      <c r="BCK108" s="112"/>
      <c r="BCL108" s="112"/>
      <c r="BCM108" s="112"/>
      <c r="BCN108" s="112"/>
      <c r="BCO108" s="112"/>
      <c r="BCP108" s="112"/>
      <c r="BCQ108" s="112"/>
      <c r="BCR108" s="112"/>
      <c r="BCS108" s="112"/>
      <c r="BCT108" s="112"/>
      <c r="BCU108" s="112"/>
      <c r="BCV108" s="112"/>
      <c r="BCW108" s="112"/>
      <c r="BCX108" s="112"/>
      <c r="BCY108" s="112"/>
      <c r="BCZ108" s="112"/>
      <c r="BDA108" s="112"/>
      <c r="BDB108" s="112"/>
      <c r="BDC108" s="112"/>
      <c r="BDD108" s="112"/>
      <c r="BDE108" s="112"/>
      <c r="BDF108" s="112"/>
      <c r="BDG108" s="112"/>
      <c r="BDH108" s="112"/>
      <c r="BDI108" s="112"/>
      <c r="BDJ108" s="112"/>
      <c r="BDK108" s="112"/>
      <c r="BDL108" s="112"/>
      <c r="BDM108" s="112"/>
      <c r="BDN108" s="112"/>
      <c r="BDO108" s="112"/>
      <c r="BDP108" s="112"/>
      <c r="BDQ108" s="112"/>
      <c r="BDR108" s="112"/>
      <c r="BDS108" s="112"/>
      <c r="BDT108" s="112"/>
      <c r="BDU108" s="112"/>
      <c r="BDV108" s="112"/>
      <c r="BDW108" s="112"/>
      <c r="BDX108" s="112"/>
      <c r="BDY108" s="112"/>
      <c r="BDZ108" s="112"/>
      <c r="BEA108" s="112"/>
      <c r="BEB108" s="112"/>
      <c r="BEC108" s="112"/>
      <c r="BED108" s="112"/>
      <c r="BEE108" s="112"/>
      <c r="BEF108" s="112"/>
      <c r="BEG108" s="112"/>
      <c r="BEH108" s="112"/>
      <c r="BEI108" s="112"/>
      <c r="BEJ108" s="112"/>
      <c r="BEK108" s="112"/>
      <c r="BEL108" s="112"/>
      <c r="BEM108" s="112"/>
      <c r="BEN108" s="112"/>
      <c r="BEO108" s="112"/>
      <c r="BEP108" s="112"/>
      <c r="BEQ108" s="112"/>
      <c r="BER108" s="112"/>
      <c r="BES108" s="112"/>
      <c r="BET108" s="112"/>
      <c r="BEU108" s="112"/>
      <c r="BEV108" s="112"/>
      <c r="BEW108" s="112"/>
      <c r="BEX108" s="112"/>
      <c r="BEY108" s="112"/>
      <c r="BEZ108" s="112"/>
      <c r="BFA108" s="112"/>
      <c r="BFB108" s="112"/>
      <c r="BFC108" s="112"/>
      <c r="BFD108" s="112"/>
      <c r="BFE108" s="112"/>
      <c r="BFF108" s="112"/>
      <c r="BFG108" s="112"/>
      <c r="BFH108" s="112"/>
      <c r="BFI108" s="112"/>
      <c r="BFJ108" s="112"/>
      <c r="BFK108" s="112"/>
      <c r="BFL108" s="112"/>
      <c r="BFM108" s="112"/>
      <c r="BFN108" s="112"/>
      <c r="BFO108" s="112"/>
      <c r="BFP108" s="112"/>
      <c r="BFQ108" s="112"/>
      <c r="BFR108" s="112"/>
      <c r="BFS108" s="112"/>
      <c r="BFT108" s="112"/>
      <c r="BFU108" s="112"/>
      <c r="BFV108" s="112"/>
      <c r="BFW108" s="112"/>
      <c r="BFX108" s="112"/>
      <c r="BFY108" s="112"/>
      <c r="BFZ108" s="112"/>
      <c r="BGA108" s="112"/>
      <c r="BGB108" s="112"/>
      <c r="BGC108" s="112"/>
      <c r="BGD108" s="112"/>
      <c r="BGE108" s="112"/>
      <c r="BGF108" s="112"/>
      <c r="BGG108" s="112"/>
      <c r="BGH108" s="112"/>
      <c r="BGI108" s="112"/>
      <c r="BGJ108" s="112"/>
      <c r="BGK108" s="112"/>
      <c r="BGL108" s="112"/>
      <c r="BGM108" s="112"/>
      <c r="BGN108" s="112"/>
      <c r="BGO108" s="112"/>
      <c r="BGP108" s="112"/>
      <c r="BGQ108" s="112"/>
      <c r="BGR108" s="112"/>
      <c r="BGS108" s="112"/>
      <c r="BGT108" s="112"/>
      <c r="BGU108" s="112"/>
      <c r="BGV108" s="112"/>
      <c r="BGW108" s="112"/>
      <c r="BGX108" s="112"/>
      <c r="BGY108" s="112"/>
      <c r="BGZ108" s="112"/>
      <c r="BHA108" s="112"/>
      <c r="BHB108" s="112"/>
      <c r="BHC108" s="112"/>
      <c r="BHD108" s="112"/>
      <c r="BHE108" s="112"/>
      <c r="BHF108" s="112"/>
      <c r="BHG108" s="112"/>
      <c r="BHH108" s="112"/>
      <c r="BHI108" s="112"/>
      <c r="BHJ108" s="112"/>
      <c r="BHK108" s="112"/>
      <c r="BHL108" s="112"/>
      <c r="BHM108" s="112"/>
      <c r="BHN108" s="112"/>
      <c r="BHO108" s="112"/>
      <c r="BHP108" s="112"/>
      <c r="BHQ108" s="112"/>
      <c r="BHR108" s="112"/>
      <c r="BHS108" s="112"/>
      <c r="BHT108" s="112"/>
      <c r="BHU108" s="112"/>
      <c r="BHV108" s="112"/>
      <c r="BHW108" s="112"/>
      <c r="BHX108" s="112"/>
      <c r="BHY108" s="112"/>
      <c r="BHZ108" s="112"/>
      <c r="BIA108" s="112"/>
      <c r="BIB108" s="112"/>
      <c r="BIC108" s="112"/>
      <c r="BID108" s="112"/>
      <c r="BIE108" s="112"/>
      <c r="BIF108" s="112"/>
      <c r="BIG108" s="112"/>
      <c r="BIH108" s="112"/>
      <c r="BII108" s="112"/>
      <c r="BIJ108" s="112"/>
      <c r="BIK108" s="112"/>
      <c r="BIL108" s="112"/>
      <c r="BIM108" s="112"/>
      <c r="BIN108" s="112"/>
      <c r="BIO108" s="112"/>
      <c r="BIP108" s="112"/>
      <c r="BIQ108" s="112"/>
      <c r="BIR108" s="112"/>
      <c r="BIS108" s="112"/>
      <c r="BIT108" s="112"/>
      <c r="BIU108" s="112"/>
      <c r="BIV108" s="112"/>
      <c r="BIW108" s="112"/>
      <c r="BIX108" s="112"/>
      <c r="BIY108" s="112"/>
      <c r="BIZ108" s="112"/>
      <c r="BJA108" s="112"/>
      <c r="BJB108" s="112"/>
      <c r="BJC108" s="112"/>
      <c r="BJD108" s="112"/>
      <c r="BJE108" s="112"/>
      <c r="BJF108" s="112"/>
      <c r="BJG108" s="112"/>
      <c r="BJH108" s="112"/>
      <c r="BJI108" s="112"/>
      <c r="BJJ108" s="112"/>
      <c r="BJK108" s="112"/>
      <c r="BJL108" s="112"/>
      <c r="BJM108" s="112"/>
      <c r="BJN108" s="112"/>
      <c r="BJO108" s="112"/>
      <c r="BJP108" s="112"/>
      <c r="BJQ108" s="112"/>
      <c r="BJR108" s="112"/>
      <c r="BJS108" s="112"/>
      <c r="BJT108" s="112"/>
      <c r="BJU108" s="112"/>
      <c r="BJV108" s="112"/>
      <c r="BJW108" s="112"/>
      <c r="BJX108" s="112"/>
      <c r="BJY108" s="112"/>
      <c r="BJZ108" s="112"/>
      <c r="BKA108" s="112"/>
      <c r="BKB108" s="112"/>
      <c r="BKC108" s="112"/>
      <c r="BKD108" s="112"/>
      <c r="BKE108" s="112"/>
      <c r="BKF108" s="112"/>
      <c r="BKG108" s="112"/>
      <c r="BKH108" s="112"/>
      <c r="BKI108" s="112"/>
      <c r="BKJ108" s="112"/>
      <c r="BKK108" s="112"/>
      <c r="BKL108" s="112"/>
      <c r="BKM108" s="112"/>
      <c r="BKN108" s="112"/>
      <c r="BKO108" s="112"/>
      <c r="BKP108" s="112"/>
      <c r="BKQ108" s="112"/>
      <c r="BKR108" s="112"/>
      <c r="BKS108" s="112"/>
      <c r="BKT108" s="112"/>
      <c r="BKU108" s="112"/>
      <c r="BKV108" s="112"/>
      <c r="BKW108" s="112"/>
      <c r="BKX108" s="112"/>
      <c r="BKY108" s="112"/>
      <c r="BKZ108" s="112"/>
      <c r="BLA108" s="112"/>
      <c r="BLB108" s="112"/>
      <c r="BLC108" s="112"/>
      <c r="BLD108" s="112"/>
      <c r="BLE108" s="112"/>
      <c r="BLF108" s="112"/>
      <c r="BLG108" s="112"/>
      <c r="BLH108" s="112"/>
      <c r="BLI108" s="112"/>
      <c r="BLJ108" s="112"/>
      <c r="BLK108" s="112"/>
      <c r="BLL108" s="112"/>
      <c r="BLM108" s="112"/>
      <c r="BLN108" s="112"/>
      <c r="BLO108" s="112"/>
      <c r="BLP108" s="112"/>
      <c r="BLQ108" s="112"/>
      <c r="BLR108" s="112"/>
      <c r="BLS108" s="112"/>
      <c r="BLT108" s="112"/>
      <c r="BLU108" s="112"/>
      <c r="BLV108" s="112"/>
      <c r="BLW108" s="112"/>
      <c r="BLX108" s="112"/>
      <c r="BLY108" s="112"/>
      <c r="BLZ108" s="112"/>
      <c r="BMA108" s="112"/>
      <c r="BMB108" s="112"/>
      <c r="BMC108" s="112"/>
      <c r="BMD108" s="112"/>
      <c r="BME108" s="112"/>
      <c r="BMF108" s="112"/>
      <c r="BMG108" s="112"/>
      <c r="BMH108" s="112"/>
      <c r="BMI108" s="112"/>
      <c r="BMJ108" s="112"/>
      <c r="BMK108" s="112"/>
      <c r="BML108" s="112"/>
      <c r="BMM108" s="112"/>
      <c r="BMN108" s="112"/>
      <c r="BMO108" s="112"/>
      <c r="BMP108" s="112"/>
      <c r="BMQ108" s="112"/>
      <c r="BMR108" s="112"/>
      <c r="BMS108" s="112"/>
      <c r="BMT108" s="112"/>
      <c r="BMU108" s="112"/>
      <c r="BMV108" s="112"/>
      <c r="BMW108" s="112"/>
      <c r="BMX108" s="112"/>
      <c r="BMY108" s="112"/>
      <c r="BMZ108" s="112"/>
      <c r="BNA108" s="112"/>
      <c r="BNB108" s="112"/>
      <c r="BNC108" s="112"/>
      <c r="BND108" s="112"/>
      <c r="BNE108" s="112"/>
      <c r="BNF108" s="112"/>
      <c r="BNG108" s="112"/>
      <c r="BNH108" s="112"/>
      <c r="BNI108" s="112"/>
      <c r="BNJ108" s="112"/>
      <c r="BNK108" s="112"/>
      <c r="BNL108" s="112"/>
      <c r="BNM108" s="112"/>
      <c r="BNN108" s="112"/>
      <c r="BNO108" s="112"/>
      <c r="BNP108" s="112"/>
      <c r="BNQ108" s="112"/>
      <c r="BNR108" s="112"/>
      <c r="BNS108" s="112"/>
      <c r="BNT108" s="112"/>
      <c r="BNU108" s="112"/>
      <c r="BNV108" s="112"/>
      <c r="BNW108" s="112"/>
      <c r="BNX108" s="112"/>
      <c r="BNY108" s="112"/>
      <c r="BNZ108" s="112"/>
      <c r="BOA108" s="112"/>
      <c r="BOB108" s="112"/>
      <c r="BOC108" s="112"/>
      <c r="BOD108" s="112"/>
      <c r="BOE108" s="112"/>
      <c r="BOF108" s="112"/>
      <c r="BOG108" s="112"/>
      <c r="BOH108" s="112"/>
      <c r="BOI108" s="112"/>
      <c r="BOJ108" s="112"/>
      <c r="BOK108" s="112"/>
      <c r="BOL108" s="112"/>
      <c r="BOM108" s="112"/>
      <c r="BON108" s="112"/>
      <c r="BOO108" s="112"/>
      <c r="BOP108" s="112"/>
      <c r="BOQ108" s="112"/>
      <c r="BOR108" s="112"/>
      <c r="BOS108" s="112"/>
      <c r="BOT108" s="112"/>
      <c r="BOU108" s="112"/>
      <c r="BOV108" s="112"/>
      <c r="BOW108" s="112"/>
      <c r="BOX108" s="112"/>
      <c r="BOY108" s="112"/>
      <c r="BOZ108" s="112"/>
      <c r="BPA108" s="112"/>
      <c r="BPB108" s="112"/>
      <c r="BPC108" s="112"/>
      <c r="BPD108" s="112"/>
      <c r="BPE108" s="112"/>
      <c r="BPF108" s="112"/>
      <c r="BPG108" s="112"/>
      <c r="BPH108" s="112"/>
      <c r="BPI108" s="112"/>
      <c r="BPJ108" s="112"/>
      <c r="BPK108" s="112"/>
      <c r="BPL108" s="112"/>
      <c r="BPM108" s="112"/>
      <c r="BPN108" s="112"/>
      <c r="BPO108" s="112"/>
      <c r="BPP108" s="112"/>
      <c r="BPQ108" s="112"/>
      <c r="BPR108" s="112"/>
      <c r="BPS108" s="112"/>
      <c r="BPT108" s="112"/>
      <c r="BPU108" s="112"/>
      <c r="BPV108" s="112"/>
      <c r="BPW108" s="112"/>
      <c r="BPX108" s="112"/>
      <c r="BPY108" s="112"/>
      <c r="BPZ108" s="112"/>
      <c r="BQA108" s="112"/>
      <c r="BQB108" s="112"/>
      <c r="BQC108" s="112"/>
      <c r="BQD108" s="112"/>
      <c r="BQE108" s="112"/>
      <c r="BQF108" s="112"/>
      <c r="BQG108" s="112"/>
      <c r="BQH108" s="112"/>
      <c r="BQI108" s="112"/>
      <c r="BQJ108" s="112"/>
      <c r="BQK108" s="112"/>
      <c r="BQL108" s="112"/>
      <c r="BQM108" s="112"/>
      <c r="BQN108" s="112"/>
      <c r="BQO108" s="112"/>
      <c r="BQP108" s="112"/>
      <c r="BQQ108" s="112"/>
      <c r="BQR108" s="112"/>
      <c r="BQS108" s="112"/>
      <c r="BQT108" s="112"/>
      <c r="BQU108" s="112"/>
      <c r="BQV108" s="112"/>
      <c r="BQW108" s="112"/>
      <c r="BQX108" s="112"/>
      <c r="BQY108" s="112"/>
      <c r="BQZ108" s="112"/>
      <c r="BRA108" s="112"/>
      <c r="BRB108" s="112"/>
      <c r="BRC108" s="112"/>
      <c r="BRD108" s="112"/>
      <c r="BRE108" s="112"/>
      <c r="BRF108" s="112"/>
      <c r="BRG108" s="112"/>
      <c r="BRH108" s="112"/>
      <c r="BRI108" s="112"/>
      <c r="BRJ108" s="112"/>
      <c r="BRK108" s="112"/>
      <c r="BRL108" s="112"/>
      <c r="BRM108" s="112"/>
      <c r="BRN108" s="112"/>
      <c r="BRO108" s="112"/>
      <c r="BRP108" s="112"/>
      <c r="BRQ108" s="112"/>
      <c r="BRR108" s="112"/>
      <c r="BRS108" s="112"/>
      <c r="BRT108" s="112"/>
      <c r="BRU108" s="112"/>
      <c r="BRV108" s="112"/>
      <c r="BRW108" s="112"/>
      <c r="BRX108" s="112"/>
      <c r="BRY108" s="112"/>
      <c r="BRZ108" s="112"/>
      <c r="BSA108" s="112"/>
      <c r="BSB108" s="112"/>
      <c r="BSC108" s="112"/>
      <c r="BSD108" s="112"/>
      <c r="BSE108" s="112"/>
      <c r="BSF108" s="112"/>
      <c r="BSG108" s="112"/>
      <c r="BSH108" s="112"/>
      <c r="BSI108" s="112"/>
      <c r="BSJ108" s="112"/>
      <c r="BSK108" s="112"/>
      <c r="BSL108" s="112"/>
      <c r="BSM108" s="112"/>
      <c r="BSN108" s="112"/>
      <c r="BSO108" s="112"/>
      <c r="BSP108" s="112"/>
      <c r="BSQ108" s="112"/>
      <c r="BSR108" s="112"/>
      <c r="BSS108" s="112"/>
      <c r="BST108" s="112"/>
      <c r="BSU108" s="112"/>
      <c r="BSV108" s="112"/>
      <c r="BSW108" s="112"/>
      <c r="BSX108" s="112"/>
      <c r="BSY108" s="112"/>
      <c r="BSZ108" s="112"/>
      <c r="BTA108" s="112"/>
      <c r="BTB108" s="112"/>
      <c r="BTC108" s="112"/>
      <c r="BTD108" s="112"/>
      <c r="BTE108" s="112"/>
      <c r="BTF108" s="112"/>
      <c r="BTG108" s="112"/>
      <c r="BTH108" s="112"/>
      <c r="BTI108" s="112"/>
      <c r="BTJ108" s="112"/>
      <c r="BTK108" s="112"/>
      <c r="BTL108" s="112"/>
      <c r="BTM108" s="112"/>
      <c r="BTN108" s="112"/>
      <c r="BTO108" s="112"/>
      <c r="BTP108" s="112"/>
      <c r="BTQ108" s="112"/>
      <c r="BTR108" s="112"/>
      <c r="BTS108" s="112"/>
      <c r="BTT108" s="112"/>
      <c r="BTU108" s="112"/>
      <c r="BTV108" s="112"/>
      <c r="BTW108" s="112"/>
      <c r="BTX108" s="112"/>
      <c r="BTY108" s="112"/>
      <c r="BTZ108" s="112"/>
      <c r="BUA108" s="112"/>
      <c r="BUB108" s="112"/>
      <c r="BUC108" s="112"/>
      <c r="BUD108" s="112"/>
      <c r="BUE108" s="112"/>
      <c r="BUF108" s="112"/>
      <c r="BUG108" s="112"/>
      <c r="BUH108" s="112"/>
      <c r="BUI108" s="112"/>
      <c r="BUJ108" s="112"/>
      <c r="BUK108" s="112"/>
      <c r="BUL108" s="112"/>
      <c r="BUM108" s="112"/>
      <c r="BUN108" s="112"/>
      <c r="BUO108" s="112"/>
      <c r="BUP108" s="112"/>
      <c r="BUQ108" s="112"/>
      <c r="BUR108" s="112"/>
      <c r="BUS108" s="112"/>
      <c r="BUT108" s="112"/>
      <c r="BUU108" s="112"/>
      <c r="BUV108" s="112"/>
      <c r="BUW108" s="112"/>
      <c r="BUX108" s="112"/>
      <c r="BUY108" s="112"/>
      <c r="BUZ108" s="112"/>
      <c r="BVA108" s="112"/>
      <c r="BVB108" s="112"/>
      <c r="BVC108" s="112"/>
      <c r="BVD108" s="112"/>
      <c r="BVE108" s="112"/>
      <c r="BVF108" s="112"/>
      <c r="BVG108" s="112"/>
      <c r="BVH108" s="112"/>
      <c r="BVI108" s="112"/>
      <c r="BVJ108" s="112"/>
      <c r="BVK108" s="112"/>
      <c r="BVL108" s="112"/>
      <c r="BVM108" s="112"/>
      <c r="BVN108" s="112"/>
      <c r="BVO108" s="112"/>
      <c r="BVP108" s="112"/>
      <c r="BVQ108" s="112"/>
      <c r="BVR108" s="112"/>
      <c r="BVS108" s="112"/>
      <c r="BVT108" s="112"/>
      <c r="BVU108" s="112"/>
      <c r="BVV108" s="112"/>
      <c r="BVW108" s="112"/>
      <c r="BVX108" s="112"/>
      <c r="BVY108" s="112"/>
      <c r="BVZ108" s="112"/>
      <c r="BWA108" s="112"/>
      <c r="BWB108" s="112"/>
      <c r="BWC108" s="112"/>
      <c r="BWD108" s="112"/>
      <c r="BWE108" s="112"/>
      <c r="BWF108" s="112"/>
      <c r="BWG108" s="112"/>
      <c r="BWH108" s="112"/>
      <c r="BWI108" s="112"/>
      <c r="BWJ108" s="112"/>
      <c r="BWK108" s="112"/>
      <c r="BWL108" s="112"/>
      <c r="BWM108" s="112"/>
      <c r="BWN108" s="112"/>
      <c r="BWO108" s="112"/>
      <c r="BWP108" s="112"/>
      <c r="BWQ108" s="112"/>
      <c r="BWR108" s="112"/>
      <c r="BWS108" s="112"/>
      <c r="BWT108" s="112"/>
      <c r="BWU108" s="112"/>
      <c r="BWV108" s="112"/>
      <c r="BWW108" s="112"/>
      <c r="BWX108" s="112"/>
      <c r="BWY108" s="112"/>
      <c r="BWZ108" s="112"/>
      <c r="BXA108" s="112"/>
      <c r="BXB108" s="112"/>
      <c r="BXC108" s="112"/>
      <c r="BXD108" s="112"/>
      <c r="BXE108" s="112"/>
      <c r="BXF108" s="112"/>
      <c r="BXG108" s="112"/>
      <c r="BXH108" s="112"/>
      <c r="BXI108" s="112"/>
      <c r="BXJ108" s="112"/>
      <c r="BXK108" s="112"/>
      <c r="BXL108" s="112"/>
      <c r="BXM108" s="112"/>
      <c r="BXN108" s="112"/>
      <c r="BXO108" s="112"/>
      <c r="BXP108" s="112"/>
      <c r="BXQ108" s="112"/>
      <c r="BXR108" s="112"/>
      <c r="BXS108" s="112"/>
      <c r="BXT108" s="112"/>
      <c r="BXU108" s="112"/>
      <c r="BXV108" s="112"/>
      <c r="BXW108" s="112"/>
      <c r="BXX108" s="112"/>
      <c r="BXY108" s="112"/>
      <c r="BXZ108" s="112"/>
      <c r="BYA108" s="112"/>
      <c r="BYB108" s="112"/>
      <c r="BYC108" s="112"/>
      <c r="BYD108" s="112"/>
      <c r="BYE108" s="112"/>
      <c r="BYF108" s="112"/>
      <c r="BYG108" s="112"/>
      <c r="BYH108" s="112"/>
      <c r="BYI108" s="112"/>
      <c r="BYJ108" s="112"/>
      <c r="BYK108" s="112"/>
      <c r="BYL108" s="112"/>
      <c r="BYM108" s="112"/>
      <c r="BYN108" s="112"/>
      <c r="BYO108" s="112"/>
      <c r="BYP108" s="112"/>
      <c r="BYQ108" s="112"/>
      <c r="BYR108" s="112"/>
      <c r="BYS108" s="112"/>
      <c r="BYT108" s="112"/>
      <c r="BYU108" s="112"/>
      <c r="BYV108" s="112"/>
      <c r="BYW108" s="112"/>
      <c r="BYX108" s="112"/>
      <c r="BYY108" s="112"/>
      <c r="BYZ108" s="112"/>
      <c r="BZA108" s="112"/>
      <c r="BZB108" s="112"/>
      <c r="BZC108" s="112"/>
      <c r="BZD108" s="112"/>
      <c r="BZE108" s="112"/>
      <c r="BZF108" s="112"/>
      <c r="BZG108" s="112"/>
      <c r="BZH108" s="112"/>
      <c r="BZI108" s="112"/>
      <c r="BZJ108" s="112"/>
      <c r="BZK108" s="112"/>
      <c r="BZL108" s="112"/>
      <c r="BZM108" s="112"/>
      <c r="BZN108" s="112"/>
      <c r="BZO108" s="112"/>
      <c r="BZP108" s="112"/>
      <c r="BZQ108" s="112"/>
      <c r="BZR108" s="112"/>
      <c r="BZS108" s="112"/>
      <c r="BZT108" s="112"/>
      <c r="BZU108" s="112"/>
      <c r="BZV108" s="112"/>
      <c r="BZW108" s="112"/>
      <c r="BZX108" s="112"/>
      <c r="BZY108" s="112"/>
      <c r="BZZ108" s="112"/>
      <c r="CAA108" s="112"/>
      <c r="CAB108" s="112"/>
      <c r="CAC108" s="112"/>
      <c r="CAD108" s="112"/>
      <c r="CAE108" s="112"/>
      <c r="CAF108" s="112"/>
      <c r="CAG108" s="112"/>
      <c r="CAH108" s="112"/>
      <c r="CAI108" s="112"/>
      <c r="CAJ108" s="112"/>
      <c r="CAK108" s="112"/>
      <c r="CAL108" s="112"/>
      <c r="CAM108" s="112"/>
      <c r="CAN108" s="112"/>
      <c r="CAO108" s="112"/>
      <c r="CAP108" s="112"/>
      <c r="CAQ108" s="112"/>
      <c r="CAR108" s="112"/>
      <c r="CAS108" s="112"/>
      <c r="CAT108" s="112"/>
      <c r="CAU108" s="112"/>
      <c r="CAV108" s="112"/>
      <c r="CAW108" s="112"/>
      <c r="CAX108" s="112"/>
      <c r="CAY108" s="112"/>
      <c r="CAZ108" s="112"/>
      <c r="CBA108" s="112"/>
      <c r="CBB108" s="112"/>
      <c r="CBC108" s="112"/>
      <c r="CBD108" s="112"/>
      <c r="CBE108" s="112"/>
      <c r="CBF108" s="112"/>
      <c r="CBG108" s="112"/>
      <c r="CBH108" s="112"/>
      <c r="CBI108" s="112"/>
      <c r="CBJ108" s="112"/>
      <c r="CBK108" s="112"/>
      <c r="CBL108" s="112"/>
      <c r="CBM108" s="112"/>
      <c r="CBN108" s="112"/>
      <c r="CBO108" s="112"/>
      <c r="CBP108" s="112"/>
      <c r="CBQ108" s="112"/>
      <c r="CBR108" s="112"/>
      <c r="CBS108" s="112"/>
      <c r="CBT108" s="112"/>
      <c r="CBU108" s="112"/>
      <c r="CBV108" s="112"/>
      <c r="CBW108" s="112"/>
      <c r="CBX108" s="112"/>
      <c r="CBY108" s="112"/>
      <c r="CBZ108" s="112"/>
      <c r="CCA108" s="112"/>
      <c r="CCB108" s="112"/>
      <c r="CCC108" s="112"/>
      <c r="CCD108" s="112"/>
      <c r="CCE108" s="112"/>
      <c r="CCF108" s="112"/>
      <c r="CCG108" s="112"/>
      <c r="CCH108" s="112"/>
      <c r="CCI108" s="112"/>
      <c r="CCJ108" s="112"/>
      <c r="CCK108" s="112"/>
      <c r="CCL108" s="112"/>
      <c r="CCM108" s="112"/>
      <c r="CCN108" s="112"/>
      <c r="CCO108" s="112"/>
      <c r="CCP108" s="112"/>
      <c r="CCQ108" s="112"/>
      <c r="CCR108" s="112"/>
      <c r="CCS108" s="112"/>
      <c r="CCT108" s="112"/>
      <c r="CCU108" s="112"/>
      <c r="CCV108" s="112"/>
      <c r="CCW108" s="112"/>
      <c r="CCX108" s="112"/>
      <c r="CCY108" s="112"/>
      <c r="CCZ108" s="112"/>
      <c r="CDA108" s="112"/>
      <c r="CDB108" s="112"/>
      <c r="CDC108" s="112"/>
      <c r="CDD108" s="112"/>
      <c r="CDE108" s="112"/>
      <c r="CDF108" s="112"/>
      <c r="CDG108" s="112"/>
      <c r="CDH108" s="112"/>
      <c r="CDI108" s="112"/>
      <c r="CDJ108" s="112"/>
      <c r="CDK108" s="112"/>
      <c r="CDL108" s="112"/>
      <c r="CDM108" s="112"/>
      <c r="CDN108" s="112"/>
      <c r="CDO108" s="112"/>
      <c r="CDP108" s="112"/>
      <c r="CDQ108" s="112"/>
      <c r="CDR108" s="112"/>
      <c r="CDS108" s="112"/>
      <c r="CDT108" s="112"/>
      <c r="CDU108" s="112"/>
      <c r="CDV108" s="112"/>
      <c r="CDW108" s="112"/>
      <c r="CDX108" s="112"/>
      <c r="CDY108" s="112"/>
      <c r="CDZ108" s="112"/>
      <c r="CEA108" s="112"/>
      <c r="CEB108" s="112"/>
      <c r="CEC108" s="112"/>
      <c r="CED108" s="112"/>
      <c r="CEE108" s="112"/>
      <c r="CEF108" s="112"/>
      <c r="CEG108" s="112"/>
      <c r="CEH108" s="112"/>
      <c r="CEI108" s="112"/>
      <c r="CEJ108" s="112"/>
      <c r="CEK108" s="112"/>
      <c r="CEL108" s="112"/>
      <c r="CEM108" s="112"/>
      <c r="CEN108" s="112"/>
      <c r="CEO108" s="112"/>
      <c r="CEP108" s="112"/>
      <c r="CEQ108" s="112"/>
      <c r="CER108" s="112"/>
      <c r="CES108" s="112"/>
      <c r="CET108" s="112"/>
      <c r="CEU108" s="112"/>
      <c r="CEV108" s="112"/>
      <c r="CEW108" s="112"/>
      <c r="CEX108" s="112"/>
      <c r="CEY108" s="112"/>
      <c r="CEZ108" s="112"/>
      <c r="CFA108" s="112"/>
      <c r="CFB108" s="112"/>
      <c r="CFC108" s="112"/>
      <c r="CFD108" s="112"/>
      <c r="CFE108" s="112"/>
      <c r="CFF108" s="112"/>
      <c r="CFG108" s="112"/>
      <c r="CFH108" s="112"/>
      <c r="CFI108" s="112"/>
      <c r="CFJ108" s="112"/>
      <c r="CFK108" s="112"/>
      <c r="CFL108" s="112"/>
      <c r="CFM108" s="112"/>
      <c r="CFN108" s="112"/>
      <c r="CFO108" s="112"/>
      <c r="CFP108" s="112"/>
      <c r="CFQ108" s="112"/>
      <c r="CFR108" s="112"/>
      <c r="CFS108" s="112"/>
      <c r="CFT108" s="112"/>
      <c r="CFU108" s="112"/>
      <c r="CFV108" s="112"/>
      <c r="CFW108" s="112"/>
      <c r="CFX108" s="112"/>
      <c r="CFY108" s="112"/>
      <c r="CFZ108" s="112"/>
      <c r="CGA108" s="112"/>
      <c r="CGB108" s="112"/>
      <c r="CGC108" s="112"/>
      <c r="CGD108" s="112"/>
      <c r="CGE108" s="112"/>
      <c r="CGF108" s="112"/>
      <c r="CGG108" s="112"/>
      <c r="CGH108" s="112"/>
      <c r="CGI108" s="112"/>
      <c r="CGJ108" s="112"/>
      <c r="CGK108" s="112"/>
      <c r="CGL108" s="112"/>
      <c r="CGM108" s="112"/>
      <c r="CGN108" s="112"/>
      <c r="CGO108" s="112"/>
      <c r="CGP108" s="112"/>
      <c r="CGQ108" s="112"/>
      <c r="CGR108" s="112"/>
      <c r="CGS108" s="112"/>
      <c r="CGT108" s="112"/>
      <c r="CGU108" s="112"/>
      <c r="CGV108" s="112"/>
      <c r="CGW108" s="112"/>
      <c r="CGX108" s="112"/>
      <c r="CGY108" s="112"/>
      <c r="CGZ108" s="112"/>
      <c r="CHA108" s="112"/>
      <c r="CHB108" s="112"/>
      <c r="CHC108" s="112"/>
      <c r="CHD108" s="112"/>
      <c r="CHE108" s="112"/>
      <c r="CHF108" s="112"/>
      <c r="CHG108" s="112"/>
      <c r="CHH108" s="112"/>
      <c r="CHI108" s="112"/>
      <c r="CHJ108" s="112"/>
      <c r="CHK108" s="112"/>
      <c r="CHL108" s="112"/>
      <c r="CHM108" s="112"/>
      <c r="CHN108" s="112"/>
      <c r="CHO108" s="112"/>
      <c r="CHP108" s="112"/>
      <c r="CHQ108" s="112"/>
      <c r="CHR108" s="112"/>
      <c r="CHS108" s="112"/>
      <c r="CHT108" s="112"/>
      <c r="CHU108" s="112"/>
      <c r="CHV108" s="112"/>
      <c r="CHW108" s="112"/>
      <c r="CHX108" s="112"/>
      <c r="CHY108" s="112"/>
      <c r="CHZ108" s="112"/>
      <c r="CIA108" s="112"/>
      <c r="CIB108" s="112"/>
      <c r="CIC108" s="112"/>
      <c r="CID108" s="112"/>
      <c r="CIE108" s="112"/>
      <c r="CIF108" s="112"/>
      <c r="CIG108" s="112"/>
      <c r="CIH108" s="112"/>
      <c r="CII108" s="112"/>
      <c r="CIJ108" s="112"/>
      <c r="CIK108" s="112"/>
      <c r="CIL108" s="112"/>
      <c r="CIM108" s="112"/>
      <c r="CIN108" s="112"/>
      <c r="CIO108" s="112"/>
      <c r="CIP108" s="112"/>
      <c r="CIQ108" s="112"/>
      <c r="CIR108" s="112"/>
      <c r="CIS108" s="112"/>
      <c r="CIT108" s="112"/>
      <c r="CIU108" s="112"/>
      <c r="CIV108" s="112"/>
      <c r="CIW108" s="112"/>
      <c r="CIX108" s="112"/>
      <c r="CIY108" s="112"/>
      <c r="CIZ108" s="112"/>
      <c r="CJA108" s="112"/>
      <c r="CJB108" s="112"/>
      <c r="CJC108" s="112"/>
      <c r="CJD108" s="112"/>
      <c r="CJE108" s="112"/>
      <c r="CJF108" s="112"/>
      <c r="CJG108" s="112"/>
      <c r="CJH108" s="112"/>
      <c r="CJI108" s="112"/>
      <c r="CJJ108" s="112"/>
      <c r="CJK108" s="112"/>
      <c r="CJL108" s="112"/>
      <c r="CJM108" s="112"/>
      <c r="CJN108" s="112"/>
      <c r="CJO108" s="112"/>
      <c r="CJP108" s="112"/>
      <c r="CJQ108" s="112"/>
      <c r="CJR108" s="112"/>
      <c r="CJS108" s="112"/>
      <c r="CJT108" s="112"/>
      <c r="CJU108" s="112"/>
      <c r="CJV108" s="112"/>
      <c r="CJW108" s="112"/>
      <c r="CJX108" s="112"/>
      <c r="CJY108" s="112"/>
      <c r="CJZ108" s="112"/>
      <c r="CKA108" s="112"/>
      <c r="CKB108" s="112"/>
      <c r="CKC108" s="112"/>
      <c r="CKD108" s="112"/>
      <c r="CKE108" s="112"/>
      <c r="CKF108" s="112"/>
      <c r="CKG108" s="112"/>
      <c r="CKH108" s="112"/>
      <c r="CKI108" s="112"/>
      <c r="CKJ108" s="112"/>
      <c r="CKK108" s="112"/>
      <c r="CKL108" s="112"/>
      <c r="CKM108" s="112"/>
      <c r="CKN108" s="112"/>
      <c r="CKO108" s="112"/>
      <c r="CKP108" s="112"/>
      <c r="CKQ108" s="112"/>
      <c r="CKR108" s="112"/>
      <c r="CKS108" s="112"/>
      <c r="CKT108" s="112"/>
      <c r="CKU108" s="112"/>
      <c r="CKV108" s="112"/>
      <c r="CKW108" s="112"/>
      <c r="CKX108" s="112"/>
      <c r="CKY108" s="112"/>
      <c r="CKZ108" s="112"/>
      <c r="CLA108" s="112"/>
      <c r="CLB108" s="112"/>
      <c r="CLC108" s="112"/>
      <c r="CLD108" s="112"/>
      <c r="CLE108" s="112"/>
      <c r="CLF108" s="112"/>
      <c r="CLG108" s="112"/>
      <c r="CLH108" s="112"/>
      <c r="CLI108" s="112"/>
      <c r="CLJ108" s="112"/>
      <c r="CLK108" s="112"/>
      <c r="CLL108" s="112"/>
      <c r="CLM108" s="112"/>
      <c r="CLN108" s="112"/>
      <c r="CLO108" s="112"/>
      <c r="CLP108" s="112"/>
      <c r="CLQ108" s="112"/>
      <c r="CLR108" s="112"/>
      <c r="CLS108" s="112"/>
      <c r="CLT108" s="112"/>
      <c r="CLU108" s="112"/>
      <c r="CLV108" s="112"/>
      <c r="CLW108" s="112"/>
      <c r="CLX108" s="112"/>
      <c r="CLY108" s="112"/>
      <c r="CLZ108" s="112"/>
      <c r="CMA108" s="112"/>
      <c r="CMB108" s="112"/>
      <c r="CMC108" s="112"/>
      <c r="CMD108" s="112"/>
      <c r="CME108" s="112"/>
      <c r="CMF108" s="112"/>
      <c r="CMG108" s="112"/>
      <c r="CMH108" s="112"/>
      <c r="CMI108" s="112"/>
      <c r="CMJ108" s="112"/>
      <c r="CMK108" s="112"/>
      <c r="CML108" s="112"/>
      <c r="CMM108" s="112"/>
      <c r="CMN108" s="112"/>
      <c r="CMO108" s="112"/>
      <c r="CMP108" s="112"/>
      <c r="CMQ108" s="112"/>
      <c r="CMR108" s="112"/>
      <c r="CMS108" s="112"/>
      <c r="CMT108" s="112"/>
      <c r="CMU108" s="112"/>
      <c r="CMV108" s="112"/>
      <c r="CMW108" s="112"/>
      <c r="CMX108" s="112"/>
      <c r="CMY108" s="112"/>
      <c r="CMZ108" s="112"/>
      <c r="CNA108" s="112"/>
      <c r="CNB108" s="112"/>
      <c r="CNC108" s="112"/>
      <c r="CND108" s="112"/>
      <c r="CNE108" s="112"/>
      <c r="CNF108" s="112"/>
      <c r="CNG108" s="112"/>
      <c r="CNH108" s="112"/>
      <c r="CNI108" s="112"/>
      <c r="CNJ108" s="112"/>
      <c r="CNK108" s="112"/>
      <c r="CNL108" s="112"/>
      <c r="CNM108" s="112"/>
      <c r="CNN108" s="112"/>
      <c r="CNO108" s="112"/>
      <c r="CNP108" s="112"/>
      <c r="CNQ108" s="112"/>
      <c r="CNR108" s="112"/>
      <c r="CNS108" s="112"/>
      <c r="CNT108" s="112"/>
      <c r="CNU108" s="112"/>
      <c r="CNV108" s="112"/>
      <c r="CNW108" s="112"/>
      <c r="CNX108" s="112"/>
      <c r="CNY108" s="112"/>
      <c r="CNZ108" s="112"/>
      <c r="COA108" s="112"/>
      <c r="COB108" s="112"/>
      <c r="COC108" s="112"/>
      <c r="COD108" s="112"/>
      <c r="COE108" s="112"/>
      <c r="COF108" s="112"/>
      <c r="COG108" s="112"/>
      <c r="COH108" s="112"/>
      <c r="COI108" s="112"/>
      <c r="COJ108" s="112"/>
      <c r="COK108" s="112"/>
      <c r="COL108" s="112"/>
      <c r="COM108" s="112"/>
      <c r="CON108" s="112"/>
      <c r="COO108" s="112"/>
      <c r="COP108" s="112"/>
      <c r="COQ108" s="112"/>
      <c r="COR108" s="112"/>
      <c r="COS108" s="112"/>
      <c r="COT108" s="112"/>
      <c r="COU108" s="112"/>
      <c r="COV108" s="112"/>
      <c r="COW108" s="112"/>
      <c r="COX108" s="112"/>
      <c r="COY108" s="112"/>
      <c r="COZ108" s="112"/>
      <c r="CPA108" s="112"/>
      <c r="CPB108" s="112"/>
      <c r="CPC108" s="112"/>
      <c r="CPD108" s="112"/>
      <c r="CPE108" s="112"/>
      <c r="CPF108" s="112"/>
      <c r="CPG108" s="112"/>
      <c r="CPH108" s="112"/>
      <c r="CPI108" s="112"/>
      <c r="CPJ108" s="112"/>
      <c r="CPK108" s="112"/>
      <c r="CPL108" s="112"/>
      <c r="CPM108" s="112"/>
      <c r="CPN108" s="112"/>
      <c r="CPO108" s="112"/>
      <c r="CPP108" s="112"/>
      <c r="CPQ108" s="112"/>
      <c r="CPR108" s="112"/>
      <c r="CPS108" s="112"/>
      <c r="CPT108" s="112"/>
      <c r="CPU108" s="112"/>
      <c r="CPV108" s="112"/>
      <c r="CPW108" s="112"/>
      <c r="CPX108" s="112"/>
      <c r="CPY108" s="112"/>
      <c r="CPZ108" s="112"/>
      <c r="CQA108" s="112"/>
      <c r="CQB108" s="112"/>
      <c r="CQC108" s="112"/>
      <c r="CQD108" s="112"/>
      <c r="CQE108" s="112"/>
      <c r="CQF108" s="112"/>
      <c r="CQG108" s="112"/>
      <c r="CQH108" s="112"/>
      <c r="CQI108" s="112"/>
      <c r="CQJ108" s="112"/>
      <c r="CQK108" s="112"/>
      <c r="CQL108" s="112"/>
      <c r="CQM108" s="112"/>
      <c r="CQN108" s="112"/>
      <c r="CQO108" s="112"/>
      <c r="CQP108" s="112"/>
      <c r="CQQ108" s="112"/>
      <c r="CQR108" s="112"/>
      <c r="CQS108" s="112"/>
      <c r="CQT108" s="112"/>
      <c r="CQU108" s="112"/>
      <c r="CQV108" s="112"/>
      <c r="CQW108" s="112"/>
      <c r="CQX108" s="112"/>
      <c r="CQY108" s="112"/>
      <c r="CQZ108" s="112"/>
      <c r="CRA108" s="112"/>
      <c r="CRB108" s="112"/>
      <c r="CRC108" s="112"/>
      <c r="CRD108" s="112"/>
      <c r="CRE108" s="112"/>
      <c r="CRF108" s="112"/>
      <c r="CRG108" s="112"/>
      <c r="CRH108" s="112"/>
      <c r="CRI108" s="112"/>
      <c r="CRJ108" s="112"/>
      <c r="CRK108" s="112"/>
      <c r="CRL108" s="112"/>
      <c r="CRM108" s="112"/>
      <c r="CRN108" s="112"/>
      <c r="CRO108" s="112"/>
      <c r="CRP108" s="112"/>
      <c r="CRQ108" s="112"/>
      <c r="CRR108" s="112"/>
      <c r="CRS108" s="112"/>
      <c r="CRT108" s="112"/>
      <c r="CRU108" s="112"/>
      <c r="CRV108" s="112"/>
      <c r="CRW108" s="112"/>
      <c r="CRX108" s="112"/>
      <c r="CRY108" s="112"/>
      <c r="CRZ108" s="112"/>
      <c r="CSA108" s="112"/>
      <c r="CSB108" s="112"/>
      <c r="CSC108" s="112"/>
      <c r="CSD108" s="112"/>
      <c r="CSE108" s="112"/>
      <c r="CSF108" s="112"/>
      <c r="CSG108" s="112"/>
      <c r="CSH108" s="112"/>
      <c r="CSI108" s="112"/>
      <c r="CSJ108" s="112"/>
      <c r="CSK108" s="112"/>
      <c r="CSL108" s="112"/>
      <c r="CSM108" s="112"/>
      <c r="CSN108" s="112"/>
      <c r="CSO108" s="112"/>
      <c r="CSP108" s="112"/>
      <c r="CSQ108" s="112"/>
      <c r="CSR108" s="112"/>
      <c r="CSS108" s="112"/>
      <c r="CST108" s="112"/>
      <c r="CSU108" s="112"/>
      <c r="CSV108" s="112"/>
      <c r="CSW108" s="112"/>
      <c r="CSX108" s="112"/>
      <c r="CSY108" s="112"/>
      <c r="CSZ108" s="112"/>
      <c r="CTA108" s="112"/>
      <c r="CTB108" s="112"/>
      <c r="CTC108" s="112"/>
      <c r="CTD108" s="112"/>
      <c r="CTE108" s="112"/>
      <c r="CTF108" s="112"/>
      <c r="CTG108" s="112"/>
      <c r="CTH108" s="112"/>
      <c r="CTI108" s="112"/>
      <c r="CTJ108" s="112"/>
      <c r="CTK108" s="112"/>
      <c r="CTL108" s="112"/>
      <c r="CTM108" s="112"/>
      <c r="CTN108" s="112"/>
      <c r="CTO108" s="112"/>
      <c r="CTP108" s="112"/>
      <c r="CTQ108" s="112"/>
      <c r="CTR108" s="112"/>
      <c r="CTS108" s="112"/>
      <c r="CTT108" s="112"/>
      <c r="CTU108" s="112"/>
      <c r="CTV108" s="112"/>
      <c r="CTW108" s="112"/>
      <c r="CTX108" s="112"/>
      <c r="CTY108" s="112"/>
      <c r="CTZ108" s="112"/>
      <c r="CUA108" s="112"/>
      <c r="CUB108" s="112"/>
      <c r="CUC108" s="112"/>
      <c r="CUD108" s="112"/>
      <c r="CUE108" s="112"/>
      <c r="CUF108" s="112"/>
      <c r="CUG108" s="112"/>
      <c r="CUH108" s="112"/>
      <c r="CUI108" s="112"/>
      <c r="CUJ108" s="112"/>
      <c r="CUK108" s="112"/>
      <c r="CUL108" s="112"/>
      <c r="CUM108" s="112"/>
      <c r="CUN108" s="112"/>
      <c r="CUO108" s="112"/>
      <c r="CUP108" s="112"/>
      <c r="CUQ108" s="112"/>
      <c r="CUR108" s="112"/>
      <c r="CUS108" s="112"/>
      <c r="CUT108" s="112"/>
      <c r="CUU108" s="112"/>
      <c r="CUV108" s="112"/>
      <c r="CUW108" s="112"/>
      <c r="CUX108" s="112"/>
      <c r="CUY108" s="112"/>
      <c r="CUZ108" s="112"/>
      <c r="CVA108" s="112"/>
      <c r="CVB108" s="112"/>
      <c r="CVC108" s="112"/>
      <c r="CVD108" s="112"/>
      <c r="CVE108" s="112"/>
      <c r="CVF108" s="112"/>
      <c r="CVG108" s="112"/>
      <c r="CVH108" s="112"/>
      <c r="CVI108" s="112"/>
      <c r="CVJ108" s="112"/>
      <c r="CVK108" s="112"/>
      <c r="CVL108" s="112"/>
      <c r="CVM108" s="112"/>
      <c r="CVN108" s="112"/>
      <c r="CVO108" s="112"/>
      <c r="CVP108" s="112"/>
      <c r="CVQ108" s="112"/>
      <c r="CVR108" s="112"/>
      <c r="CVS108" s="112"/>
      <c r="CVT108" s="112"/>
      <c r="CVU108" s="112"/>
      <c r="CVV108" s="112"/>
      <c r="CVW108" s="112"/>
      <c r="CVX108" s="112"/>
      <c r="CVY108" s="112"/>
      <c r="CVZ108" s="112"/>
      <c r="CWA108" s="112"/>
      <c r="CWB108" s="112"/>
      <c r="CWC108" s="112"/>
      <c r="CWD108" s="112"/>
      <c r="CWE108" s="112"/>
      <c r="CWF108" s="112"/>
      <c r="CWG108" s="112"/>
      <c r="CWH108" s="112"/>
      <c r="CWI108" s="112"/>
      <c r="CWJ108" s="112"/>
      <c r="CWK108" s="112"/>
      <c r="CWL108" s="112"/>
      <c r="CWM108" s="112"/>
      <c r="CWN108" s="112"/>
      <c r="CWO108" s="112"/>
      <c r="CWP108" s="112"/>
      <c r="CWQ108" s="112"/>
      <c r="CWR108" s="112"/>
      <c r="CWS108" s="112"/>
      <c r="CWT108" s="112"/>
      <c r="CWU108" s="112"/>
      <c r="CWV108" s="112"/>
      <c r="CWW108" s="112"/>
      <c r="CWX108" s="112"/>
      <c r="CWY108" s="112"/>
      <c r="CWZ108" s="112"/>
      <c r="CXA108" s="112"/>
      <c r="CXB108" s="112"/>
      <c r="CXC108" s="112"/>
      <c r="CXD108" s="112"/>
      <c r="CXE108" s="112"/>
      <c r="CXF108" s="112"/>
      <c r="CXG108" s="112"/>
      <c r="CXH108" s="112"/>
      <c r="CXI108" s="112"/>
      <c r="CXJ108" s="112"/>
      <c r="CXK108" s="112"/>
      <c r="CXL108" s="112"/>
      <c r="CXM108" s="112"/>
      <c r="CXN108" s="112"/>
      <c r="CXO108" s="112"/>
      <c r="CXP108" s="112"/>
      <c r="CXQ108" s="112"/>
      <c r="CXR108" s="112"/>
      <c r="CXS108" s="112"/>
      <c r="CXT108" s="112"/>
      <c r="CXU108" s="112"/>
      <c r="CXV108" s="112"/>
      <c r="CXW108" s="112"/>
      <c r="CXX108" s="112"/>
      <c r="CXY108" s="112"/>
      <c r="CXZ108" s="112"/>
      <c r="CYA108" s="112"/>
      <c r="CYB108" s="112"/>
      <c r="CYC108" s="112"/>
      <c r="CYD108" s="112"/>
      <c r="CYE108" s="112"/>
      <c r="CYF108" s="112"/>
      <c r="CYG108" s="112"/>
      <c r="CYH108" s="112"/>
      <c r="CYI108" s="112"/>
      <c r="CYJ108" s="112"/>
      <c r="CYK108" s="112"/>
      <c r="CYL108" s="112"/>
      <c r="CYM108" s="112"/>
      <c r="CYN108" s="112"/>
      <c r="CYO108" s="112"/>
      <c r="CYP108" s="112"/>
      <c r="CYQ108" s="112"/>
      <c r="CYR108" s="112"/>
      <c r="CYS108" s="112"/>
      <c r="CYT108" s="112"/>
      <c r="CYU108" s="112"/>
      <c r="CYV108" s="112"/>
      <c r="CYW108" s="112"/>
      <c r="CYX108" s="112"/>
      <c r="CYY108" s="112"/>
      <c r="CYZ108" s="112"/>
      <c r="CZA108" s="112"/>
      <c r="CZB108" s="112"/>
      <c r="CZC108" s="112"/>
      <c r="CZD108" s="112"/>
      <c r="CZE108" s="112"/>
      <c r="CZF108" s="112"/>
      <c r="CZG108" s="112"/>
      <c r="CZH108" s="112"/>
      <c r="CZI108" s="112"/>
      <c r="CZJ108" s="112"/>
      <c r="CZK108" s="112"/>
      <c r="CZL108" s="112"/>
      <c r="CZM108" s="112"/>
      <c r="CZN108" s="112"/>
      <c r="CZO108" s="112"/>
      <c r="CZP108" s="112"/>
      <c r="CZQ108" s="112"/>
      <c r="CZR108" s="112"/>
      <c r="CZS108" s="112"/>
      <c r="CZT108" s="112"/>
      <c r="CZU108" s="112"/>
      <c r="CZV108" s="112"/>
      <c r="CZW108" s="112"/>
      <c r="CZX108" s="112"/>
      <c r="CZY108" s="112"/>
      <c r="CZZ108" s="112"/>
      <c r="DAA108" s="112"/>
      <c r="DAB108" s="112"/>
      <c r="DAC108" s="112"/>
      <c r="DAD108" s="112"/>
      <c r="DAE108" s="112"/>
      <c r="DAF108" s="112"/>
      <c r="DAG108" s="112"/>
      <c r="DAH108" s="112"/>
      <c r="DAI108" s="112"/>
      <c r="DAJ108" s="112"/>
      <c r="DAK108" s="112"/>
      <c r="DAL108" s="112"/>
      <c r="DAM108" s="112"/>
      <c r="DAN108" s="112"/>
      <c r="DAO108" s="112"/>
      <c r="DAP108" s="112"/>
      <c r="DAQ108" s="112"/>
      <c r="DAR108" s="112"/>
      <c r="DAS108" s="112"/>
      <c r="DAT108" s="112"/>
      <c r="DAU108" s="112"/>
      <c r="DAV108" s="112"/>
      <c r="DAW108" s="112"/>
      <c r="DAX108" s="112"/>
      <c r="DAY108" s="112"/>
      <c r="DAZ108" s="112"/>
      <c r="DBA108" s="112"/>
      <c r="DBB108" s="112"/>
      <c r="DBC108" s="112"/>
      <c r="DBD108" s="112"/>
      <c r="DBE108" s="112"/>
      <c r="DBF108" s="112"/>
      <c r="DBG108" s="112"/>
      <c r="DBH108" s="112"/>
      <c r="DBI108" s="112"/>
      <c r="DBJ108" s="112"/>
      <c r="DBK108" s="112"/>
      <c r="DBL108" s="112"/>
      <c r="DBM108" s="112"/>
      <c r="DBN108" s="112"/>
      <c r="DBO108" s="112"/>
      <c r="DBP108" s="112"/>
      <c r="DBQ108" s="112"/>
      <c r="DBR108" s="112"/>
      <c r="DBS108" s="112"/>
      <c r="DBT108" s="112"/>
      <c r="DBU108" s="112"/>
      <c r="DBV108" s="112"/>
      <c r="DBW108" s="112"/>
      <c r="DBX108" s="112"/>
      <c r="DBY108" s="112"/>
      <c r="DBZ108" s="112"/>
      <c r="DCA108" s="112"/>
      <c r="DCB108" s="112"/>
      <c r="DCC108" s="112"/>
      <c r="DCD108" s="112"/>
      <c r="DCE108" s="112"/>
      <c r="DCF108" s="112"/>
      <c r="DCG108" s="112"/>
      <c r="DCH108" s="112"/>
      <c r="DCI108" s="112"/>
      <c r="DCJ108" s="112"/>
      <c r="DCK108" s="112"/>
      <c r="DCL108" s="112"/>
      <c r="DCM108" s="112"/>
      <c r="DCN108" s="112"/>
      <c r="DCO108" s="112"/>
      <c r="DCP108" s="112"/>
      <c r="DCQ108" s="112"/>
      <c r="DCR108" s="112"/>
      <c r="DCS108" s="112"/>
      <c r="DCT108" s="112"/>
      <c r="DCU108" s="112"/>
      <c r="DCV108" s="112"/>
      <c r="DCW108" s="112"/>
      <c r="DCX108" s="112"/>
      <c r="DCY108" s="112"/>
      <c r="DCZ108" s="112"/>
      <c r="DDA108" s="112"/>
      <c r="DDB108" s="112"/>
      <c r="DDC108" s="112"/>
      <c r="DDD108" s="112"/>
      <c r="DDE108" s="112"/>
      <c r="DDF108" s="112"/>
      <c r="DDG108" s="112"/>
      <c r="DDH108" s="112"/>
      <c r="DDI108" s="112"/>
      <c r="DDJ108" s="112"/>
      <c r="DDK108" s="112"/>
      <c r="DDL108" s="112"/>
      <c r="DDM108" s="112"/>
      <c r="DDN108" s="112"/>
      <c r="DDO108" s="112"/>
      <c r="DDP108" s="112"/>
      <c r="DDQ108" s="112"/>
      <c r="DDR108" s="112"/>
      <c r="DDS108" s="112"/>
      <c r="DDT108" s="112"/>
      <c r="DDU108" s="112"/>
      <c r="DDV108" s="112"/>
      <c r="DDW108" s="112"/>
      <c r="DDX108" s="112"/>
      <c r="DDY108" s="112"/>
      <c r="DDZ108" s="112"/>
      <c r="DEA108" s="112"/>
      <c r="DEB108" s="112"/>
      <c r="DEC108" s="112"/>
      <c r="DED108" s="112"/>
      <c r="DEE108" s="112"/>
      <c r="DEF108" s="112"/>
      <c r="DEG108" s="112"/>
      <c r="DEH108" s="112"/>
      <c r="DEI108" s="112"/>
      <c r="DEJ108" s="112"/>
      <c r="DEK108" s="112"/>
      <c r="DEL108" s="112"/>
      <c r="DEM108" s="112"/>
      <c r="DEN108" s="112"/>
      <c r="DEO108" s="112"/>
      <c r="DEP108" s="112"/>
      <c r="DEQ108" s="112"/>
      <c r="DER108" s="112"/>
      <c r="DES108" s="112"/>
      <c r="DET108" s="112"/>
      <c r="DEU108" s="112"/>
      <c r="DEV108" s="112"/>
      <c r="DEW108" s="112"/>
      <c r="DEX108" s="112"/>
      <c r="DEY108" s="112"/>
      <c r="DEZ108" s="112"/>
      <c r="DFA108" s="112"/>
      <c r="DFB108" s="112"/>
      <c r="DFC108" s="112"/>
      <c r="DFD108" s="112"/>
      <c r="DFE108" s="112"/>
      <c r="DFF108" s="112"/>
      <c r="DFG108" s="112"/>
      <c r="DFH108" s="112"/>
      <c r="DFI108" s="112"/>
      <c r="DFJ108" s="112"/>
      <c r="DFK108" s="112"/>
      <c r="DFL108" s="112"/>
      <c r="DFM108" s="112"/>
      <c r="DFN108" s="112"/>
      <c r="DFO108" s="112"/>
      <c r="DFP108" s="112"/>
      <c r="DFQ108" s="112"/>
      <c r="DFR108" s="112"/>
      <c r="DFS108" s="112"/>
      <c r="DFT108" s="112"/>
      <c r="DFU108" s="112"/>
      <c r="DFV108" s="112"/>
      <c r="DFW108" s="112"/>
      <c r="DFX108" s="112"/>
      <c r="DFY108" s="112"/>
      <c r="DFZ108" s="112"/>
      <c r="DGA108" s="112"/>
      <c r="DGB108" s="112"/>
      <c r="DGC108" s="112"/>
      <c r="DGD108" s="112"/>
      <c r="DGE108" s="112"/>
      <c r="DGF108" s="112"/>
      <c r="DGG108" s="112"/>
      <c r="DGH108" s="112"/>
      <c r="DGI108" s="112"/>
      <c r="DGJ108" s="112"/>
      <c r="DGK108" s="112"/>
      <c r="DGL108" s="112"/>
      <c r="DGM108" s="112"/>
      <c r="DGN108" s="112"/>
      <c r="DGO108" s="112"/>
      <c r="DGP108" s="112"/>
      <c r="DGQ108" s="112"/>
      <c r="DGR108" s="112"/>
      <c r="DGS108" s="112"/>
      <c r="DGT108" s="112"/>
      <c r="DGU108" s="112"/>
      <c r="DGV108" s="112"/>
      <c r="DGW108" s="112"/>
      <c r="DGX108" s="112"/>
      <c r="DGY108" s="112"/>
      <c r="DGZ108" s="112"/>
      <c r="DHA108" s="112"/>
      <c r="DHB108" s="112"/>
      <c r="DHC108" s="112"/>
      <c r="DHD108" s="112"/>
      <c r="DHE108" s="112"/>
      <c r="DHF108" s="112"/>
      <c r="DHG108" s="112"/>
      <c r="DHH108" s="112"/>
      <c r="DHI108" s="112"/>
      <c r="DHJ108" s="112"/>
      <c r="DHK108" s="112"/>
      <c r="DHL108" s="112"/>
      <c r="DHM108" s="112"/>
      <c r="DHN108" s="112"/>
      <c r="DHO108" s="112"/>
      <c r="DHP108" s="112"/>
      <c r="DHQ108" s="112"/>
      <c r="DHR108" s="112"/>
      <c r="DHS108" s="112"/>
      <c r="DHT108" s="112"/>
      <c r="DHU108" s="112"/>
      <c r="DHV108" s="112"/>
      <c r="DHW108" s="112"/>
      <c r="DHX108" s="112"/>
      <c r="DHY108" s="112"/>
      <c r="DHZ108" s="112"/>
      <c r="DIA108" s="112"/>
      <c r="DIB108" s="112"/>
      <c r="DIC108" s="112"/>
      <c r="DID108" s="112"/>
      <c r="DIE108" s="112"/>
      <c r="DIF108" s="112"/>
      <c r="DIG108" s="112"/>
      <c r="DIH108" s="112"/>
      <c r="DII108" s="112"/>
      <c r="DIJ108" s="112"/>
      <c r="DIK108" s="112"/>
      <c r="DIL108" s="112"/>
      <c r="DIM108" s="112"/>
      <c r="DIN108" s="112"/>
      <c r="DIO108" s="112"/>
      <c r="DIP108" s="112"/>
      <c r="DIQ108" s="112"/>
      <c r="DIR108" s="112"/>
      <c r="DIS108" s="112"/>
      <c r="DIT108" s="112"/>
      <c r="DIU108" s="112"/>
      <c r="DIV108" s="112"/>
      <c r="DIW108" s="112"/>
      <c r="DIX108" s="112"/>
      <c r="DIY108" s="112"/>
      <c r="DIZ108" s="112"/>
      <c r="DJA108" s="112"/>
      <c r="DJB108" s="112"/>
      <c r="DJC108" s="112"/>
      <c r="DJD108" s="112"/>
      <c r="DJE108" s="112"/>
      <c r="DJF108" s="112"/>
      <c r="DJG108" s="112"/>
      <c r="DJH108" s="112"/>
      <c r="DJI108" s="112"/>
      <c r="DJJ108" s="112"/>
      <c r="DJK108" s="112"/>
      <c r="DJL108" s="112"/>
      <c r="DJM108" s="112"/>
      <c r="DJN108" s="112"/>
      <c r="DJO108" s="112"/>
      <c r="DJP108" s="112"/>
      <c r="DJQ108" s="112"/>
      <c r="DJR108" s="112"/>
      <c r="DJS108" s="112"/>
      <c r="DJT108" s="112"/>
      <c r="DJU108" s="112"/>
      <c r="DJV108" s="112"/>
      <c r="DJW108" s="112"/>
      <c r="DJX108" s="112"/>
      <c r="DJY108" s="112"/>
      <c r="DJZ108" s="112"/>
      <c r="DKA108" s="112"/>
      <c r="DKB108" s="112"/>
      <c r="DKC108" s="112"/>
      <c r="DKD108" s="112"/>
      <c r="DKE108" s="112"/>
      <c r="DKF108" s="112"/>
      <c r="DKG108" s="112"/>
      <c r="DKH108" s="112"/>
      <c r="DKI108" s="112"/>
      <c r="DKJ108" s="112"/>
      <c r="DKK108" s="112"/>
      <c r="DKL108" s="112"/>
      <c r="DKM108" s="112"/>
      <c r="DKN108" s="112"/>
      <c r="DKO108" s="112"/>
      <c r="DKP108" s="112"/>
      <c r="DKQ108" s="112"/>
      <c r="DKR108" s="112"/>
      <c r="DKS108" s="112"/>
      <c r="DKT108" s="112"/>
      <c r="DKU108" s="112"/>
      <c r="DKV108" s="112"/>
      <c r="DKW108" s="112"/>
      <c r="DKX108" s="112"/>
      <c r="DKY108" s="112"/>
      <c r="DKZ108" s="112"/>
      <c r="DLA108" s="112"/>
      <c r="DLB108" s="112"/>
      <c r="DLC108" s="112"/>
      <c r="DLD108" s="112"/>
      <c r="DLE108" s="112"/>
      <c r="DLF108" s="112"/>
      <c r="DLG108" s="112"/>
      <c r="DLH108" s="112"/>
      <c r="DLI108" s="112"/>
      <c r="DLJ108" s="112"/>
      <c r="DLK108" s="112"/>
      <c r="DLL108" s="112"/>
      <c r="DLM108" s="112"/>
      <c r="DLN108" s="112"/>
      <c r="DLO108" s="112"/>
      <c r="DLP108" s="112"/>
      <c r="DLQ108" s="112"/>
      <c r="DLR108" s="112"/>
      <c r="DLS108" s="112"/>
      <c r="DLT108" s="112"/>
      <c r="DLU108" s="112"/>
      <c r="DLV108" s="112"/>
      <c r="DLW108" s="112"/>
      <c r="DLX108" s="112"/>
      <c r="DLY108" s="112"/>
      <c r="DLZ108" s="112"/>
      <c r="DMA108" s="112"/>
      <c r="DMB108" s="112"/>
      <c r="DMC108" s="112"/>
      <c r="DMD108" s="112"/>
      <c r="DME108" s="112"/>
      <c r="DMF108" s="112"/>
      <c r="DMG108" s="112"/>
      <c r="DMH108" s="112"/>
      <c r="DMI108" s="112"/>
      <c r="DMJ108" s="112"/>
      <c r="DMK108" s="112"/>
      <c r="DML108" s="112"/>
      <c r="DMM108" s="112"/>
      <c r="DMN108" s="112"/>
      <c r="DMO108" s="112"/>
      <c r="DMP108" s="112"/>
      <c r="DMQ108" s="112"/>
      <c r="DMR108" s="112"/>
      <c r="DMS108" s="112"/>
      <c r="DMT108" s="112"/>
      <c r="DMU108" s="112"/>
      <c r="DMV108" s="112"/>
      <c r="DMW108" s="112"/>
      <c r="DMX108" s="112"/>
      <c r="DMY108" s="112"/>
      <c r="DMZ108" s="112"/>
      <c r="DNA108" s="112"/>
      <c r="DNB108" s="112"/>
      <c r="DNC108" s="112"/>
      <c r="DND108" s="112"/>
      <c r="DNE108" s="112"/>
      <c r="DNF108" s="112"/>
      <c r="DNG108" s="112"/>
      <c r="DNH108" s="112"/>
      <c r="DNI108" s="112"/>
      <c r="DNJ108" s="112"/>
      <c r="DNK108" s="112"/>
      <c r="DNL108" s="112"/>
      <c r="DNM108" s="112"/>
      <c r="DNN108" s="112"/>
      <c r="DNO108" s="112"/>
      <c r="DNP108" s="112"/>
      <c r="DNQ108" s="112"/>
      <c r="DNR108" s="112"/>
      <c r="DNS108" s="112"/>
      <c r="DNT108" s="112"/>
      <c r="DNU108" s="112"/>
      <c r="DNV108" s="112"/>
      <c r="DNW108" s="112"/>
      <c r="DNX108" s="112"/>
      <c r="DNY108" s="112"/>
      <c r="DNZ108" s="112"/>
      <c r="DOA108" s="112"/>
      <c r="DOB108" s="112"/>
      <c r="DOC108" s="112"/>
      <c r="DOD108" s="112"/>
      <c r="DOE108" s="112"/>
      <c r="DOF108" s="112"/>
      <c r="DOG108" s="112"/>
      <c r="DOH108" s="112"/>
      <c r="DOI108" s="112"/>
      <c r="DOJ108" s="112"/>
      <c r="DOK108" s="112"/>
      <c r="DOL108" s="112"/>
      <c r="DOM108" s="112"/>
      <c r="DON108" s="112"/>
      <c r="DOO108" s="112"/>
      <c r="DOP108" s="112"/>
      <c r="DOQ108" s="112"/>
      <c r="DOR108" s="112"/>
      <c r="DOS108" s="112"/>
      <c r="DOT108" s="112"/>
      <c r="DOU108" s="112"/>
      <c r="DOV108" s="112"/>
      <c r="DOW108" s="112"/>
      <c r="DOX108" s="112"/>
      <c r="DOY108" s="112"/>
      <c r="DOZ108" s="112"/>
      <c r="DPA108" s="112"/>
      <c r="DPB108" s="112"/>
      <c r="DPC108" s="112"/>
      <c r="DPD108" s="112"/>
      <c r="DPE108" s="112"/>
      <c r="DPF108" s="112"/>
      <c r="DPG108" s="112"/>
      <c r="DPH108" s="112"/>
      <c r="DPI108" s="112"/>
      <c r="DPJ108" s="112"/>
      <c r="DPK108" s="112"/>
      <c r="DPL108" s="112"/>
      <c r="DPM108" s="112"/>
      <c r="DPN108" s="112"/>
      <c r="DPO108" s="112"/>
      <c r="DPP108" s="112"/>
      <c r="DPQ108" s="112"/>
      <c r="DPR108" s="112"/>
      <c r="DPS108" s="112"/>
      <c r="DPT108" s="112"/>
      <c r="DPU108" s="112"/>
      <c r="DPV108" s="112"/>
      <c r="DPW108" s="112"/>
      <c r="DPX108" s="112"/>
      <c r="DPY108" s="112"/>
      <c r="DPZ108" s="112"/>
      <c r="DQA108" s="112"/>
      <c r="DQB108" s="112"/>
      <c r="DQC108" s="112"/>
      <c r="DQD108" s="112"/>
      <c r="DQE108" s="112"/>
      <c r="DQF108" s="112"/>
      <c r="DQG108" s="112"/>
      <c r="DQH108" s="112"/>
      <c r="DQI108" s="112"/>
      <c r="DQJ108" s="112"/>
      <c r="DQK108" s="112"/>
      <c r="DQL108" s="112"/>
      <c r="DQM108" s="112"/>
      <c r="DQN108" s="112"/>
      <c r="DQO108" s="112"/>
      <c r="DQP108" s="112"/>
      <c r="DQQ108" s="112"/>
      <c r="DQR108" s="112"/>
      <c r="DQS108" s="112"/>
      <c r="DQT108" s="112"/>
      <c r="DQU108" s="112"/>
      <c r="DQV108" s="112"/>
      <c r="DQW108" s="112"/>
      <c r="DQX108" s="112"/>
      <c r="DQY108" s="112"/>
      <c r="DQZ108" s="112"/>
      <c r="DRA108" s="112"/>
      <c r="DRB108" s="112"/>
      <c r="DRC108" s="112"/>
      <c r="DRD108" s="112"/>
      <c r="DRE108" s="112"/>
      <c r="DRF108" s="112"/>
      <c r="DRG108" s="112"/>
      <c r="DRH108" s="112"/>
      <c r="DRI108" s="112"/>
      <c r="DRJ108" s="112"/>
      <c r="DRK108" s="112"/>
      <c r="DRL108" s="112"/>
      <c r="DRM108" s="112"/>
      <c r="DRN108" s="112"/>
      <c r="DRO108" s="112"/>
      <c r="DRP108" s="112"/>
      <c r="DRQ108" s="112"/>
      <c r="DRR108" s="112"/>
      <c r="DRS108" s="112"/>
      <c r="DRT108" s="112"/>
      <c r="DRU108" s="112"/>
      <c r="DRV108" s="112"/>
      <c r="DRW108" s="112"/>
      <c r="DRX108" s="112"/>
      <c r="DRY108" s="112"/>
      <c r="DRZ108" s="112"/>
      <c r="DSA108" s="112"/>
      <c r="DSB108" s="112"/>
      <c r="DSC108" s="112"/>
      <c r="DSD108" s="112"/>
      <c r="DSE108" s="112"/>
      <c r="DSF108" s="112"/>
      <c r="DSG108" s="112"/>
      <c r="DSH108" s="112"/>
      <c r="DSI108" s="112"/>
      <c r="DSJ108" s="112"/>
      <c r="DSK108" s="112"/>
      <c r="DSL108" s="112"/>
      <c r="DSM108" s="112"/>
      <c r="DSN108" s="112"/>
      <c r="DSO108" s="112"/>
      <c r="DSP108" s="112"/>
      <c r="DSQ108" s="112"/>
      <c r="DSR108" s="112"/>
      <c r="DSS108" s="112"/>
      <c r="DST108" s="112"/>
      <c r="DSU108" s="112"/>
      <c r="DSV108" s="112"/>
      <c r="DSW108" s="112"/>
      <c r="DSX108" s="112"/>
      <c r="DSY108" s="112"/>
      <c r="DSZ108" s="112"/>
      <c r="DTA108" s="112"/>
      <c r="DTB108" s="112"/>
      <c r="DTC108" s="112"/>
      <c r="DTD108" s="112"/>
      <c r="DTE108" s="112"/>
      <c r="DTF108" s="112"/>
      <c r="DTG108" s="112"/>
      <c r="DTH108" s="112"/>
      <c r="DTI108" s="112"/>
      <c r="DTJ108" s="112"/>
      <c r="DTK108" s="112"/>
      <c r="DTL108" s="112"/>
      <c r="DTM108" s="112"/>
      <c r="DTN108" s="112"/>
      <c r="DTO108" s="112"/>
      <c r="DTP108" s="112"/>
      <c r="DTQ108" s="112"/>
      <c r="DTR108" s="112"/>
      <c r="DTS108" s="112"/>
      <c r="DTT108" s="112"/>
      <c r="DTU108" s="112"/>
      <c r="DTV108" s="112"/>
      <c r="DTW108" s="112"/>
      <c r="DTX108" s="112"/>
      <c r="DTY108" s="112"/>
      <c r="DTZ108" s="112"/>
      <c r="DUA108" s="112"/>
      <c r="DUB108" s="112"/>
      <c r="DUC108" s="112"/>
      <c r="DUD108" s="112"/>
      <c r="DUE108" s="112"/>
      <c r="DUF108" s="112"/>
      <c r="DUG108" s="112"/>
      <c r="DUH108" s="112"/>
      <c r="DUI108" s="112"/>
      <c r="DUJ108" s="112"/>
      <c r="DUK108" s="112"/>
      <c r="DUL108" s="112"/>
      <c r="DUM108" s="112"/>
      <c r="DUN108" s="112"/>
      <c r="DUO108" s="112"/>
      <c r="DUP108" s="112"/>
      <c r="DUQ108" s="112"/>
      <c r="DUR108" s="112"/>
      <c r="DUS108" s="112"/>
      <c r="DUT108" s="112"/>
      <c r="DUU108" s="112"/>
      <c r="DUV108" s="112"/>
      <c r="DUW108" s="112"/>
      <c r="DUX108" s="112"/>
      <c r="DUY108" s="112"/>
      <c r="DUZ108" s="112"/>
      <c r="DVA108" s="112"/>
      <c r="DVB108" s="112"/>
      <c r="DVC108" s="112"/>
      <c r="DVD108" s="112"/>
      <c r="DVE108" s="112"/>
      <c r="DVF108" s="112"/>
      <c r="DVG108" s="112"/>
      <c r="DVH108" s="112"/>
      <c r="DVI108" s="112"/>
      <c r="DVJ108" s="112"/>
      <c r="DVK108" s="112"/>
      <c r="DVL108" s="112"/>
      <c r="DVM108" s="112"/>
      <c r="DVN108" s="112"/>
      <c r="DVO108" s="112"/>
      <c r="DVP108" s="112"/>
      <c r="DVQ108" s="112"/>
      <c r="DVR108" s="112"/>
      <c r="DVS108" s="112"/>
      <c r="DVT108" s="112"/>
      <c r="DVU108" s="112"/>
      <c r="DVV108" s="112"/>
      <c r="DVW108" s="112"/>
      <c r="DVX108" s="112"/>
      <c r="DVY108" s="112"/>
      <c r="DVZ108" s="112"/>
      <c r="DWA108" s="112"/>
      <c r="DWB108" s="112"/>
      <c r="DWC108" s="112"/>
      <c r="DWD108" s="112"/>
      <c r="DWE108" s="112"/>
      <c r="DWF108" s="112"/>
      <c r="DWG108" s="112"/>
      <c r="DWH108" s="112"/>
      <c r="DWI108" s="112"/>
      <c r="DWJ108" s="112"/>
      <c r="DWK108" s="112"/>
      <c r="DWL108" s="112"/>
      <c r="DWM108" s="112"/>
      <c r="DWN108" s="112"/>
      <c r="DWO108" s="112"/>
      <c r="DWP108" s="112"/>
      <c r="DWQ108" s="112"/>
      <c r="DWR108" s="112"/>
      <c r="DWS108" s="112"/>
      <c r="DWT108" s="112"/>
      <c r="DWU108" s="112"/>
      <c r="DWV108" s="112"/>
      <c r="DWW108" s="112"/>
      <c r="DWX108" s="112"/>
      <c r="DWY108" s="112"/>
      <c r="DWZ108" s="112"/>
      <c r="DXA108" s="112"/>
      <c r="DXB108" s="112"/>
      <c r="DXC108" s="112"/>
      <c r="DXD108" s="112"/>
      <c r="DXE108" s="112"/>
      <c r="DXF108" s="112"/>
      <c r="DXG108" s="112"/>
      <c r="DXH108" s="112"/>
      <c r="DXI108" s="112"/>
      <c r="DXJ108" s="112"/>
      <c r="DXK108" s="112"/>
      <c r="DXL108" s="112"/>
      <c r="DXM108" s="112"/>
      <c r="DXN108" s="112"/>
      <c r="DXO108" s="112"/>
      <c r="DXP108" s="112"/>
      <c r="DXQ108" s="112"/>
      <c r="DXR108" s="112"/>
      <c r="DXS108" s="112"/>
      <c r="DXT108" s="112"/>
      <c r="DXU108" s="112"/>
      <c r="DXV108" s="112"/>
      <c r="DXW108" s="112"/>
      <c r="DXX108" s="112"/>
      <c r="DXY108" s="112"/>
      <c r="DXZ108" s="112"/>
      <c r="DYA108" s="112"/>
      <c r="DYB108" s="112"/>
      <c r="DYC108" s="112"/>
      <c r="DYD108" s="112"/>
      <c r="DYE108" s="112"/>
      <c r="DYF108" s="112"/>
      <c r="DYG108" s="112"/>
      <c r="DYH108" s="112"/>
      <c r="DYI108" s="112"/>
      <c r="DYJ108" s="112"/>
      <c r="DYK108" s="112"/>
      <c r="DYL108" s="112"/>
      <c r="DYM108" s="112"/>
      <c r="DYN108" s="112"/>
      <c r="DYO108" s="112"/>
      <c r="DYP108" s="112"/>
      <c r="DYQ108" s="112"/>
      <c r="DYR108" s="112"/>
      <c r="DYS108" s="112"/>
      <c r="DYT108" s="112"/>
      <c r="DYU108" s="112"/>
      <c r="DYV108" s="112"/>
      <c r="DYW108" s="112"/>
      <c r="DYX108" s="112"/>
      <c r="DYY108" s="112"/>
      <c r="DYZ108" s="112"/>
      <c r="DZA108" s="112"/>
      <c r="DZB108" s="112"/>
      <c r="DZC108" s="112"/>
      <c r="DZD108" s="112"/>
      <c r="DZE108" s="112"/>
      <c r="DZF108" s="112"/>
      <c r="DZG108" s="112"/>
      <c r="DZH108" s="112"/>
      <c r="DZI108" s="112"/>
      <c r="DZJ108" s="112"/>
      <c r="DZK108" s="112"/>
      <c r="DZL108" s="112"/>
      <c r="DZM108" s="112"/>
      <c r="DZN108" s="112"/>
      <c r="DZO108" s="112"/>
      <c r="DZP108" s="112"/>
      <c r="DZQ108" s="112"/>
      <c r="DZR108" s="112"/>
      <c r="DZS108" s="112"/>
      <c r="DZT108" s="112"/>
      <c r="DZU108" s="112"/>
      <c r="DZV108" s="112"/>
      <c r="DZW108" s="112"/>
      <c r="DZX108" s="112"/>
      <c r="DZY108" s="112"/>
      <c r="DZZ108" s="112"/>
      <c r="EAA108" s="112"/>
      <c r="EAB108" s="112"/>
      <c r="EAC108" s="112"/>
      <c r="EAD108" s="112"/>
      <c r="EAE108" s="112"/>
      <c r="EAF108" s="112"/>
      <c r="EAG108" s="112"/>
      <c r="EAH108" s="112"/>
      <c r="EAI108" s="112"/>
      <c r="EAJ108" s="112"/>
      <c r="EAK108" s="112"/>
      <c r="EAL108" s="112"/>
      <c r="EAM108" s="112"/>
      <c r="EAN108" s="112"/>
      <c r="EAO108" s="112"/>
      <c r="EAP108" s="112"/>
      <c r="EAQ108" s="112"/>
      <c r="EAR108" s="112"/>
      <c r="EAS108" s="112"/>
      <c r="EAT108" s="112"/>
      <c r="EAU108" s="112"/>
      <c r="EAV108" s="112"/>
      <c r="EAW108" s="112"/>
      <c r="EAX108" s="112"/>
      <c r="EAY108" s="112"/>
      <c r="EAZ108" s="112"/>
      <c r="EBA108" s="112"/>
      <c r="EBB108" s="112"/>
      <c r="EBC108" s="112"/>
      <c r="EBD108" s="112"/>
      <c r="EBE108" s="112"/>
      <c r="EBF108" s="112"/>
      <c r="EBG108" s="112"/>
      <c r="EBH108" s="112"/>
      <c r="EBI108" s="112"/>
      <c r="EBJ108" s="112"/>
      <c r="EBK108" s="112"/>
      <c r="EBL108" s="112"/>
      <c r="EBM108" s="112"/>
      <c r="EBN108" s="112"/>
      <c r="EBO108" s="112"/>
      <c r="EBP108" s="112"/>
      <c r="EBQ108" s="112"/>
      <c r="EBR108" s="112"/>
      <c r="EBS108" s="112"/>
      <c r="EBT108" s="112"/>
      <c r="EBU108" s="112"/>
      <c r="EBV108" s="112"/>
      <c r="EBW108" s="112"/>
      <c r="EBX108" s="112"/>
      <c r="EBY108" s="112"/>
      <c r="EBZ108" s="112"/>
      <c r="ECA108" s="112"/>
      <c r="ECB108" s="112"/>
      <c r="ECC108" s="112"/>
      <c r="ECD108" s="112"/>
      <c r="ECE108" s="112"/>
      <c r="ECF108" s="112"/>
      <c r="ECG108" s="112"/>
      <c r="ECH108" s="112"/>
      <c r="ECI108" s="112"/>
      <c r="ECJ108" s="112"/>
      <c r="ECK108" s="112"/>
      <c r="ECL108" s="112"/>
      <c r="ECM108" s="112"/>
      <c r="ECN108" s="112"/>
      <c r="ECO108" s="112"/>
      <c r="ECP108" s="112"/>
      <c r="ECQ108" s="112"/>
      <c r="ECR108" s="112"/>
      <c r="ECS108" s="112"/>
      <c r="ECT108" s="112"/>
      <c r="ECU108" s="112"/>
      <c r="ECV108" s="112"/>
      <c r="ECW108" s="112"/>
      <c r="ECX108" s="112"/>
      <c r="ECY108" s="112"/>
      <c r="ECZ108" s="112"/>
      <c r="EDA108" s="112"/>
      <c r="EDB108" s="112"/>
      <c r="EDC108" s="112"/>
      <c r="EDD108" s="112"/>
      <c r="EDE108" s="112"/>
      <c r="EDF108" s="112"/>
      <c r="EDG108" s="112"/>
      <c r="EDH108" s="112"/>
      <c r="EDI108" s="112"/>
      <c r="EDJ108" s="112"/>
      <c r="EDK108" s="112"/>
      <c r="EDL108" s="112"/>
      <c r="EDM108" s="112"/>
      <c r="EDN108" s="112"/>
      <c r="EDO108" s="112"/>
      <c r="EDP108" s="112"/>
      <c r="EDQ108" s="112"/>
      <c r="EDR108" s="112"/>
      <c r="EDS108" s="112"/>
      <c r="EDT108" s="112"/>
      <c r="EDU108" s="112"/>
      <c r="EDV108" s="112"/>
      <c r="EDW108" s="112"/>
      <c r="EDX108" s="112"/>
      <c r="EDY108" s="112"/>
      <c r="EDZ108" s="112"/>
      <c r="EEA108" s="112"/>
      <c r="EEB108" s="112"/>
      <c r="EEC108" s="112"/>
      <c r="EED108" s="112"/>
      <c r="EEE108" s="112"/>
      <c r="EEF108" s="112"/>
      <c r="EEG108" s="112"/>
      <c r="EEH108" s="112"/>
      <c r="EEI108" s="112"/>
      <c r="EEJ108" s="112"/>
      <c r="EEK108" s="112"/>
      <c r="EEL108" s="112"/>
      <c r="EEM108" s="112"/>
      <c r="EEN108" s="112"/>
      <c r="EEO108" s="112"/>
      <c r="EEP108" s="112"/>
      <c r="EEQ108" s="112"/>
      <c r="EER108" s="112"/>
      <c r="EES108" s="112"/>
      <c r="EET108" s="112"/>
      <c r="EEU108" s="112"/>
      <c r="EEV108" s="112"/>
      <c r="EEW108" s="112"/>
      <c r="EEX108" s="112"/>
      <c r="EEY108" s="112"/>
      <c r="EEZ108" s="112"/>
      <c r="EFA108" s="112"/>
      <c r="EFB108" s="112"/>
      <c r="EFC108" s="112"/>
      <c r="EFD108" s="112"/>
      <c r="EFE108" s="112"/>
      <c r="EFF108" s="112"/>
      <c r="EFG108" s="112"/>
      <c r="EFH108" s="112"/>
      <c r="EFI108" s="112"/>
      <c r="EFJ108" s="112"/>
      <c r="EFK108" s="112"/>
      <c r="EFL108" s="112"/>
      <c r="EFM108" s="112"/>
      <c r="EFN108" s="112"/>
      <c r="EFO108" s="112"/>
      <c r="EFP108" s="112"/>
      <c r="EFQ108" s="112"/>
      <c r="EFR108" s="112"/>
      <c r="EFS108" s="112"/>
      <c r="EFT108" s="112"/>
      <c r="EFU108" s="112"/>
      <c r="EFV108" s="112"/>
      <c r="EFW108" s="112"/>
      <c r="EFX108" s="112"/>
      <c r="EFY108" s="112"/>
      <c r="EFZ108" s="112"/>
      <c r="EGA108" s="112"/>
      <c r="EGB108" s="112"/>
      <c r="EGC108" s="112"/>
      <c r="EGD108" s="112"/>
      <c r="EGE108" s="112"/>
      <c r="EGF108" s="112"/>
      <c r="EGG108" s="112"/>
      <c r="EGH108" s="112"/>
      <c r="EGI108" s="112"/>
      <c r="EGJ108" s="112"/>
      <c r="EGK108" s="112"/>
      <c r="EGL108" s="112"/>
      <c r="EGM108" s="112"/>
      <c r="EGN108" s="112"/>
      <c r="EGO108" s="112"/>
      <c r="EGP108" s="112"/>
      <c r="EGQ108" s="112"/>
      <c r="EGR108" s="112"/>
      <c r="EGS108" s="112"/>
      <c r="EGT108" s="112"/>
      <c r="EGU108" s="112"/>
      <c r="EGV108" s="112"/>
      <c r="EGW108" s="112"/>
      <c r="EGX108" s="112"/>
      <c r="EGY108" s="112"/>
      <c r="EGZ108" s="112"/>
      <c r="EHA108" s="112"/>
      <c r="EHB108" s="112"/>
      <c r="EHC108" s="112"/>
      <c r="EHD108" s="112"/>
      <c r="EHE108" s="112"/>
      <c r="EHF108" s="112"/>
      <c r="EHG108" s="112"/>
      <c r="EHH108" s="112"/>
      <c r="EHI108" s="112"/>
      <c r="EHJ108" s="112"/>
      <c r="EHK108" s="112"/>
      <c r="EHL108" s="112"/>
      <c r="EHM108" s="112"/>
      <c r="EHN108" s="112"/>
      <c r="EHO108" s="112"/>
      <c r="EHP108" s="112"/>
      <c r="EHQ108" s="112"/>
      <c r="EHR108" s="112"/>
      <c r="EHS108" s="112"/>
      <c r="EHT108" s="112"/>
      <c r="EHU108" s="112"/>
      <c r="EHV108" s="112"/>
      <c r="EHW108" s="112"/>
      <c r="EHX108" s="112"/>
      <c r="EHY108" s="112"/>
      <c r="EHZ108" s="112"/>
      <c r="EIA108" s="112"/>
      <c r="EIB108" s="112"/>
      <c r="EIC108" s="112"/>
      <c r="EID108" s="112"/>
      <c r="EIE108" s="112"/>
      <c r="EIF108" s="112"/>
      <c r="EIG108" s="112"/>
      <c r="EIH108" s="112"/>
      <c r="EII108" s="112"/>
      <c r="EIJ108" s="112"/>
      <c r="EIK108" s="112"/>
      <c r="EIL108" s="112"/>
      <c r="EIM108" s="112"/>
      <c r="EIN108" s="112"/>
      <c r="EIO108" s="112"/>
      <c r="EIP108" s="112"/>
      <c r="EIQ108" s="112"/>
      <c r="EIR108" s="112"/>
      <c r="EIS108" s="112"/>
      <c r="EIT108" s="112"/>
      <c r="EIU108" s="112"/>
      <c r="EIV108" s="112"/>
      <c r="EIW108" s="112"/>
      <c r="EIX108" s="112"/>
      <c r="EIY108" s="112"/>
      <c r="EIZ108" s="112"/>
      <c r="EJA108" s="112"/>
      <c r="EJB108" s="112"/>
      <c r="EJC108" s="112"/>
      <c r="EJD108" s="112"/>
      <c r="EJE108" s="112"/>
      <c r="EJF108" s="112"/>
      <c r="EJG108" s="112"/>
      <c r="EJH108" s="112"/>
      <c r="EJI108" s="112"/>
      <c r="EJJ108" s="112"/>
      <c r="EJK108" s="112"/>
      <c r="EJL108" s="112"/>
      <c r="EJM108" s="112"/>
      <c r="EJN108" s="112"/>
      <c r="EJO108" s="112"/>
      <c r="EJP108" s="112"/>
      <c r="EJQ108" s="112"/>
      <c r="EJR108" s="112"/>
      <c r="EJS108" s="112"/>
      <c r="EJT108" s="112"/>
      <c r="EJU108" s="112"/>
      <c r="EJV108" s="112"/>
      <c r="EJW108" s="112"/>
      <c r="EJX108" s="112"/>
      <c r="EJY108" s="112"/>
      <c r="EJZ108" s="112"/>
      <c r="EKA108" s="112"/>
      <c r="EKB108" s="112"/>
      <c r="EKC108" s="112"/>
      <c r="EKD108" s="112"/>
      <c r="EKE108" s="112"/>
      <c r="EKF108" s="112"/>
      <c r="EKG108" s="112"/>
      <c r="EKH108" s="112"/>
      <c r="EKI108" s="112"/>
      <c r="EKJ108" s="112"/>
      <c r="EKK108" s="112"/>
      <c r="EKL108" s="112"/>
      <c r="EKM108" s="112"/>
      <c r="EKN108" s="112"/>
      <c r="EKO108" s="112"/>
      <c r="EKP108" s="112"/>
      <c r="EKQ108" s="112"/>
      <c r="EKR108" s="112"/>
      <c r="EKS108" s="112"/>
      <c r="EKT108" s="112"/>
      <c r="EKU108" s="112"/>
      <c r="EKV108" s="112"/>
      <c r="EKW108" s="112"/>
      <c r="EKX108" s="112"/>
      <c r="EKY108" s="112"/>
      <c r="EKZ108" s="112"/>
      <c r="ELA108" s="112"/>
      <c r="ELB108" s="112"/>
      <c r="ELC108" s="112"/>
      <c r="ELD108" s="112"/>
      <c r="ELE108" s="112"/>
      <c r="ELF108" s="112"/>
      <c r="ELG108" s="112"/>
      <c r="ELH108" s="112"/>
      <c r="ELI108" s="112"/>
      <c r="ELJ108" s="112"/>
      <c r="ELK108" s="112"/>
      <c r="ELL108" s="112"/>
      <c r="ELM108" s="112"/>
      <c r="ELN108" s="112"/>
      <c r="ELO108" s="112"/>
      <c r="ELP108" s="112"/>
      <c r="ELQ108" s="112"/>
      <c r="ELR108" s="112"/>
      <c r="ELS108" s="112"/>
      <c r="ELT108" s="112"/>
      <c r="ELU108" s="112"/>
      <c r="ELV108" s="112"/>
      <c r="ELW108" s="112"/>
      <c r="ELX108" s="112"/>
      <c r="ELY108" s="112"/>
      <c r="ELZ108" s="112"/>
      <c r="EMA108" s="112"/>
      <c r="EMB108" s="112"/>
      <c r="EMC108" s="112"/>
      <c r="EMD108" s="112"/>
      <c r="EME108" s="112"/>
      <c r="EMF108" s="112"/>
      <c r="EMG108" s="112"/>
      <c r="EMH108" s="112"/>
      <c r="EMI108" s="112"/>
      <c r="EMJ108" s="112"/>
      <c r="EMK108" s="112"/>
      <c r="EML108" s="112"/>
      <c r="EMM108" s="112"/>
      <c r="EMN108" s="112"/>
      <c r="EMO108" s="112"/>
      <c r="EMP108" s="112"/>
      <c r="EMQ108" s="112"/>
      <c r="EMR108" s="112"/>
      <c r="EMS108" s="112"/>
      <c r="EMT108" s="112"/>
      <c r="EMU108" s="112"/>
      <c r="EMV108" s="112"/>
      <c r="EMW108" s="112"/>
      <c r="EMX108" s="112"/>
      <c r="EMY108" s="112"/>
      <c r="EMZ108" s="112"/>
      <c r="ENA108" s="112"/>
      <c r="ENB108" s="112"/>
      <c r="ENC108" s="112"/>
      <c r="END108" s="112"/>
      <c r="ENE108" s="112"/>
      <c r="ENF108" s="112"/>
      <c r="ENG108" s="112"/>
      <c r="ENH108" s="112"/>
      <c r="ENI108" s="112"/>
      <c r="ENJ108" s="112"/>
      <c r="ENK108" s="112"/>
      <c r="ENL108" s="112"/>
      <c r="ENM108" s="112"/>
      <c r="ENN108" s="112"/>
      <c r="ENO108" s="112"/>
      <c r="ENP108" s="112"/>
      <c r="ENQ108" s="112"/>
      <c r="ENR108" s="112"/>
      <c r="ENS108" s="112"/>
      <c r="ENT108" s="112"/>
      <c r="ENU108" s="112"/>
      <c r="ENV108" s="112"/>
      <c r="ENW108" s="112"/>
      <c r="ENX108" s="112"/>
      <c r="ENY108" s="112"/>
      <c r="ENZ108" s="112"/>
      <c r="EOA108" s="112"/>
      <c r="EOB108" s="112"/>
      <c r="EOC108" s="112"/>
      <c r="EOD108" s="112"/>
      <c r="EOE108" s="112"/>
      <c r="EOF108" s="112"/>
      <c r="EOG108" s="112"/>
      <c r="EOH108" s="112"/>
      <c r="EOI108" s="112"/>
      <c r="EOJ108" s="112"/>
      <c r="EOK108" s="112"/>
      <c r="EOL108" s="112"/>
      <c r="EOM108" s="112"/>
      <c r="EON108" s="112"/>
      <c r="EOO108" s="112"/>
      <c r="EOP108" s="112"/>
      <c r="EOQ108" s="112"/>
      <c r="EOR108" s="112"/>
      <c r="EOS108" s="112"/>
      <c r="EOT108" s="112"/>
      <c r="EOU108" s="112"/>
      <c r="EOV108" s="112"/>
      <c r="EOW108" s="112"/>
      <c r="EOX108" s="112"/>
      <c r="EOY108" s="112"/>
      <c r="EOZ108" s="112"/>
      <c r="EPA108" s="112"/>
      <c r="EPB108" s="112"/>
      <c r="EPC108" s="112"/>
      <c r="EPD108" s="112"/>
      <c r="EPE108" s="112"/>
      <c r="EPF108" s="112"/>
      <c r="EPG108" s="112"/>
      <c r="EPH108" s="112"/>
      <c r="EPI108" s="112"/>
      <c r="EPJ108" s="112"/>
      <c r="EPK108" s="112"/>
      <c r="EPL108" s="112"/>
      <c r="EPM108" s="112"/>
      <c r="EPN108" s="112"/>
      <c r="EPO108" s="112"/>
      <c r="EPP108" s="112"/>
      <c r="EPQ108" s="112"/>
      <c r="EPR108" s="112"/>
      <c r="EPS108" s="112"/>
      <c r="EPT108" s="112"/>
      <c r="EPU108" s="112"/>
      <c r="EPV108" s="112"/>
      <c r="EPW108" s="112"/>
      <c r="EPX108" s="112"/>
      <c r="EPY108" s="112"/>
      <c r="EPZ108" s="112"/>
      <c r="EQA108" s="112"/>
      <c r="EQB108" s="112"/>
      <c r="EQC108" s="112"/>
      <c r="EQD108" s="112"/>
      <c r="EQE108" s="112"/>
      <c r="EQF108" s="112"/>
      <c r="EQG108" s="112"/>
      <c r="EQH108" s="112"/>
      <c r="EQI108" s="112"/>
      <c r="EQJ108" s="112"/>
      <c r="EQK108" s="112"/>
      <c r="EQL108" s="112"/>
      <c r="EQM108" s="112"/>
      <c r="EQN108" s="112"/>
      <c r="EQO108" s="112"/>
      <c r="EQP108" s="112"/>
      <c r="EQQ108" s="112"/>
      <c r="EQR108" s="112"/>
      <c r="EQS108" s="112"/>
      <c r="EQT108" s="112"/>
      <c r="EQU108" s="112"/>
      <c r="EQV108" s="112"/>
      <c r="EQW108" s="112"/>
      <c r="EQX108" s="112"/>
      <c r="EQY108" s="112"/>
      <c r="EQZ108" s="112"/>
      <c r="ERA108" s="112"/>
      <c r="ERB108" s="112"/>
      <c r="ERC108" s="112"/>
      <c r="ERD108" s="112"/>
      <c r="ERE108" s="112"/>
      <c r="ERF108" s="112"/>
      <c r="ERG108" s="112"/>
      <c r="ERH108" s="112"/>
      <c r="ERI108" s="112"/>
      <c r="ERJ108" s="112"/>
      <c r="ERK108" s="112"/>
      <c r="ERL108" s="112"/>
      <c r="ERM108" s="112"/>
      <c r="ERN108" s="112"/>
      <c r="ERO108" s="112"/>
      <c r="ERP108" s="112"/>
      <c r="ERQ108" s="112"/>
      <c r="ERR108" s="112"/>
      <c r="ERS108" s="112"/>
      <c r="ERT108" s="112"/>
      <c r="ERU108" s="112"/>
      <c r="ERV108" s="112"/>
      <c r="ERW108" s="112"/>
      <c r="ERX108" s="112"/>
      <c r="ERY108" s="112"/>
      <c r="ERZ108" s="112"/>
      <c r="ESA108" s="112"/>
      <c r="ESB108" s="112"/>
      <c r="ESC108" s="112"/>
      <c r="ESD108" s="112"/>
      <c r="ESE108" s="112"/>
      <c r="ESF108" s="112"/>
      <c r="ESG108" s="112"/>
      <c r="ESH108" s="112"/>
      <c r="ESI108" s="112"/>
      <c r="ESJ108" s="112"/>
      <c r="ESK108" s="112"/>
      <c r="ESL108" s="112"/>
      <c r="ESM108" s="112"/>
      <c r="ESN108" s="112"/>
      <c r="ESO108" s="112"/>
      <c r="ESP108" s="112"/>
      <c r="ESQ108" s="112"/>
      <c r="ESR108" s="112"/>
      <c r="ESS108" s="112"/>
      <c r="EST108" s="112"/>
      <c r="ESU108" s="112"/>
      <c r="ESV108" s="112"/>
      <c r="ESW108" s="112"/>
      <c r="ESX108" s="112"/>
      <c r="ESY108" s="112"/>
      <c r="ESZ108" s="112"/>
      <c r="ETA108" s="112"/>
      <c r="ETB108" s="112"/>
      <c r="ETC108" s="112"/>
      <c r="ETD108" s="112"/>
      <c r="ETE108" s="112"/>
      <c r="ETF108" s="112"/>
      <c r="ETG108" s="112"/>
      <c r="ETH108" s="112"/>
      <c r="ETI108" s="112"/>
      <c r="ETJ108" s="112"/>
      <c r="ETK108" s="112"/>
      <c r="ETL108" s="112"/>
      <c r="ETM108" s="112"/>
      <c r="ETN108" s="112"/>
      <c r="ETO108" s="112"/>
      <c r="ETP108" s="112"/>
      <c r="ETQ108" s="112"/>
      <c r="ETR108" s="112"/>
      <c r="ETS108" s="112"/>
      <c r="ETT108" s="112"/>
      <c r="ETU108" s="112"/>
      <c r="ETV108" s="112"/>
      <c r="ETW108" s="112"/>
      <c r="ETX108" s="112"/>
      <c r="ETY108" s="112"/>
      <c r="ETZ108" s="112"/>
      <c r="EUA108" s="112"/>
      <c r="EUB108" s="112"/>
      <c r="EUC108" s="112"/>
      <c r="EUD108" s="112"/>
      <c r="EUE108" s="112"/>
      <c r="EUF108" s="112"/>
      <c r="EUG108" s="112"/>
      <c r="EUH108" s="112"/>
      <c r="EUI108" s="112"/>
      <c r="EUJ108" s="112"/>
      <c r="EUK108" s="112"/>
      <c r="EUL108" s="112"/>
      <c r="EUM108" s="112"/>
      <c r="EUN108" s="112"/>
      <c r="EUO108" s="112"/>
      <c r="EUP108" s="112"/>
      <c r="EUQ108" s="112"/>
      <c r="EUR108" s="112"/>
      <c r="EUS108" s="112"/>
      <c r="EUT108" s="112"/>
      <c r="EUU108" s="112"/>
      <c r="EUV108" s="112"/>
      <c r="EUW108" s="112"/>
      <c r="EUX108" s="112"/>
      <c r="EUY108" s="112"/>
      <c r="EUZ108" s="112"/>
      <c r="EVA108" s="112"/>
      <c r="EVB108" s="112"/>
      <c r="EVC108" s="112"/>
      <c r="EVD108" s="112"/>
      <c r="EVE108" s="112"/>
      <c r="EVF108" s="112"/>
      <c r="EVG108" s="112"/>
      <c r="EVH108" s="112"/>
      <c r="EVI108" s="112"/>
      <c r="EVJ108" s="112"/>
      <c r="EVK108" s="112"/>
      <c r="EVL108" s="112"/>
      <c r="EVM108" s="112"/>
      <c r="EVN108" s="112"/>
      <c r="EVO108" s="112"/>
      <c r="EVP108" s="112"/>
      <c r="EVQ108" s="112"/>
      <c r="EVR108" s="112"/>
      <c r="EVS108" s="112"/>
      <c r="EVT108" s="112"/>
      <c r="EVU108" s="112"/>
      <c r="EVV108" s="112"/>
      <c r="EVW108" s="112"/>
      <c r="EVX108" s="112"/>
      <c r="EVY108" s="112"/>
      <c r="EVZ108" s="112"/>
      <c r="EWA108" s="112"/>
      <c r="EWB108" s="112"/>
      <c r="EWC108" s="112"/>
      <c r="EWD108" s="112"/>
      <c r="EWE108" s="112"/>
      <c r="EWF108" s="112"/>
      <c r="EWG108" s="112"/>
      <c r="EWH108" s="112"/>
      <c r="EWI108" s="112"/>
      <c r="EWJ108" s="112"/>
      <c r="EWK108" s="112"/>
      <c r="EWL108" s="112"/>
      <c r="EWM108" s="112"/>
      <c r="EWN108" s="112"/>
      <c r="EWO108" s="112"/>
      <c r="EWP108" s="112"/>
      <c r="EWQ108" s="112"/>
      <c r="EWR108" s="112"/>
      <c r="EWS108" s="112"/>
      <c r="EWT108" s="112"/>
      <c r="EWU108" s="112"/>
      <c r="EWV108" s="112"/>
      <c r="EWW108" s="112"/>
      <c r="EWX108" s="112"/>
      <c r="EWY108" s="112"/>
      <c r="EWZ108" s="112"/>
      <c r="EXA108" s="112"/>
      <c r="EXB108" s="112"/>
      <c r="EXC108" s="112"/>
      <c r="EXD108" s="112"/>
      <c r="EXE108" s="112"/>
      <c r="EXF108" s="112"/>
      <c r="EXG108" s="112"/>
      <c r="EXH108" s="112"/>
      <c r="EXI108" s="112"/>
      <c r="EXJ108" s="112"/>
      <c r="EXK108" s="112"/>
      <c r="EXL108" s="112"/>
      <c r="EXM108" s="112"/>
      <c r="EXN108" s="112"/>
      <c r="EXO108" s="112"/>
      <c r="EXP108" s="112"/>
      <c r="EXQ108" s="112"/>
      <c r="EXR108" s="112"/>
      <c r="EXS108" s="112"/>
      <c r="EXT108" s="112"/>
      <c r="EXU108" s="112"/>
      <c r="EXV108" s="112"/>
      <c r="EXW108" s="112"/>
      <c r="EXX108" s="112"/>
      <c r="EXY108" s="112"/>
      <c r="EXZ108" s="112"/>
      <c r="EYA108" s="112"/>
      <c r="EYB108" s="112"/>
      <c r="EYC108" s="112"/>
      <c r="EYD108" s="112"/>
      <c r="EYE108" s="112"/>
      <c r="EYF108" s="112"/>
      <c r="EYG108" s="112"/>
      <c r="EYH108" s="112"/>
      <c r="EYI108" s="112"/>
      <c r="EYJ108" s="112"/>
      <c r="EYK108" s="112"/>
      <c r="EYL108" s="112"/>
      <c r="EYM108" s="112"/>
      <c r="EYN108" s="112"/>
      <c r="EYO108" s="112"/>
      <c r="EYP108" s="112"/>
      <c r="EYQ108" s="112"/>
      <c r="EYR108" s="112"/>
      <c r="EYS108" s="112"/>
      <c r="EYT108" s="112"/>
      <c r="EYU108" s="112"/>
      <c r="EYV108" s="112"/>
      <c r="EYW108" s="112"/>
      <c r="EYX108" s="112"/>
      <c r="EYY108" s="112"/>
      <c r="EYZ108" s="112"/>
      <c r="EZA108" s="112"/>
      <c r="EZB108" s="112"/>
      <c r="EZC108" s="112"/>
      <c r="EZD108" s="112"/>
      <c r="EZE108" s="112"/>
      <c r="EZF108" s="112"/>
      <c r="EZG108" s="112"/>
      <c r="EZH108" s="112"/>
      <c r="EZI108" s="112"/>
      <c r="EZJ108" s="112"/>
      <c r="EZK108" s="112"/>
      <c r="EZL108" s="112"/>
      <c r="EZM108" s="112"/>
      <c r="EZN108" s="112"/>
      <c r="EZO108" s="112"/>
      <c r="EZP108" s="112"/>
      <c r="EZQ108" s="112"/>
      <c r="EZR108" s="112"/>
      <c r="EZS108" s="112"/>
      <c r="EZT108" s="112"/>
      <c r="EZU108" s="112"/>
      <c r="EZV108" s="112"/>
      <c r="EZW108" s="112"/>
      <c r="EZX108" s="112"/>
      <c r="EZY108" s="112"/>
      <c r="EZZ108" s="112"/>
      <c r="FAA108" s="112"/>
      <c r="FAB108" s="112"/>
      <c r="FAC108" s="112"/>
      <c r="FAD108" s="112"/>
      <c r="FAE108" s="112"/>
      <c r="FAF108" s="112"/>
      <c r="FAG108" s="112"/>
      <c r="FAH108" s="112"/>
      <c r="FAI108" s="112"/>
      <c r="FAJ108" s="112"/>
      <c r="FAK108" s="112"/>
      <c r="FAL108" s="112"/>
      <c r="FAM108" s="112"/>
      <c r="FAN108" s="112"/>
      <c r="FAO108" s="112"/>
      <c r="FAP108" s="112"/>
      <c r="FAQ108" s="112"/>
      <c r="FAR108" s="112"/>
      <c r="FAS108" s="112"/>
      <c r="FAT108" s="112"/>
      <c r="FAU108" s="112"/>
      <c r="FAV108" s="112"/>
      <c r="FAW108" s="112"/>
      <c r="FAX108" s="112"/>
      <c r="FAY108" s="112"/>
      <c r="FAZ108" s="112"/>
      <c r="FBA108" s="112"/>
      <c r="FBB108" s="112"/>
      <c r="FBC108" s="112"/>
      <c r="FBD108" s="112"/>
      <c r="FBE108" s="112"/>
      <c r="FBF108" s="112"/>
      <c r="FBG108" s="112"/>
      <c r="FBH108" s="112"/>
      <c r="FBI108" s="112"/>
      <c r="FBJ108" s="112"/>
      <c r="FBK108" s="112"/>
      <c r="FBL108" s="112"/>
      <c r="FBM108" s="112"/>
      <c r="FBN108" s="112"/>
      <c r="FBO108" s="112"/>
      <c r="FBP108" s="112"/>
      <c r="FBQ108" s="112"/>
      <c r="FBR108" s="112"/>
      <c r="FBS108" s="112"/>
      <c r="FBT108" s="112"/>
      <c r="FBU108" s="112"/>
      <c r="FBV108" s="112"/>
      <c r="FBW108" s="112"/>
      <c r="FBX108" s="112"/>
      <c r="FBY108" s="112"/>
      <c r="FBZ108" s="112"/>
      <c r="FCA108" s="112"/>
      <c r="FCB108" s="112"/>
      <c r="FCC108" s="112"/>
      <c r="FCD108" s="112"/>
      <c r="FCE108" s="112"/>
      <c r="FCF108" s="112"/>
      <c r="FCG108" s="112"/>
      <c r="FCH108" s="112"/>
      <c r="FCI108" s="112"/>
      <c r="FCJ108" s="112"/>
      <c r="FCK108" s="112"/>
      <c r="FCL108" s="112"/>
      <c r="FCM108" s="112"/>
      <c r="FCN108" s="112"/>
      <c r="FCO108" s="112"/>
      <c r="FCP108" s="112"/>
      <c r="FCQ108" s="112"/>
      <c r="FCR108" s="112"/>
      <c r="FCS108" s="112"/>
      <c r="FCT108" s="112"/>
      <c r="FCU108" s="112"/>
      <c r="FCV108" s="112"/>
      <c r="FCW108" s="112"/>
      <c r="FCX108" s="112"/>
      <c r="FCY108" s="112"/>
      <c r="FCZ108" s="112"/>
      <c r="FDA108" s="112"/>
      <c r="FDB108" s="112"/>
      <c r="FDC108" s="112"/>
      <c r="FDD108" s="112"/>
      <c r="FDE108" s="112"/>
      <c r="FDF108" s="112"/>
      <c r="FDG108" s="112"/>
      <c r="FDH108" s="112"/>
      <c r="FDI108" s="112"/>
      <c r="FDJ108" s="112"/>
      <c r="FDK108" s="112"/>
      <c r="FDL108" s="112"/>
      <c r="FDM108" s="112"/>
      <c r="FDN108" s="112"/>
      <c r="FDO108" s="112"/>
      <c r="FDP108" s="112"/>
      <c r="FDQ108" s="112"/>
      <c r="FDR108" s="112"/>
      <c r="FDS108" s="112"/>
      <c r="FDT108" s="112"/>
      <c r="FDU108" s="112"/>
      <c r="FDV108" s="112"/>
      <c r="FDW108" s="112"/>
      <c r="FDX108" s="112"/>
      <c r="FDY108" s="112"/>
      <c r="FDZ108" s="112"/>
      <c r="FEA108" s="112"/>
      <c r="FEB108" s="112"/>
      <c r="FEC108" s="112"/>
      <c r="FED108" s="112"/>
      <c r="FEE108" s="112"/>
      <c r="FEF108" s="112"/>
      <c r="FEG108" s="112"/>
      <c r="FEH108" s="112"/>
      <c r="FEI108" s="112"/>
      <c r="FEJ108" s="112"/>
      <c r="FEK108" s="112"/>
      <c r="FEL108" s="112"/>
      <c r="FEM108" s="112"/>
      <c r="FEN108" s="112"/>
      <c r="FEO108" s="112"/>
      <c r="FEP108" s="112"/>
      <c r="FEQ108" s="112"/>
      <c r="FER108" s="112"/>
      <c r="FES108" s="112"/>
      <c r="FET108" s="112"/>
      <c r="FEU108" s="112"/>
      <c r="FEV108" s="112"/>
      <c r="FEW108" s="112"/>
      <c r="FEX108" s="112"/>
      <c r="FEY108" s="112"/>
      <c r="FEZ108" s="112"/>
      <c r="FFA108" s="112"/>
      <c r="FFB108" s="112"/>
      <c r="FFC108" s="112"/>
      <c r="FFD108" s="112"/>
      <c r="FFE108" s="112"/>
      <c r="FFF108" s="112"/>
      <c r="FFG108" s="112"/>
      <c r="FFH108" s="112"/>
      <c r="FFI108" s="112"/>
      <c r="FFJ108" s="112"/>
      <c r="FFK108" s="112"/>
      <c r="FFL108" s="112"/>
      <c r="FFM108" s="112"/>
      <c r="FFN108" s="112"/>
      <c r="FFO108" s="112"/>
      <c r="FFP108" s="112"/>
      <c r="FFQ108" s="112"/>
      <c r="FFR108" s="112"/>
      <c r="FFS108" s="112"/>
      <c r="FFT108" s="112"/>
      <c r="FFU108" s="112"/>
      <c r="FFV108" s="112"/>
      <c r="FFW108" s="112"/>
      <c r="FFX108" s="112"/>
      <c r="FFY108" s="112"/>
      <c r="FFZ108" s="112"/>
      <c r="FGA108" s="112"/>
      <c r="FGB108" s="112"/>
      <c r="FGC108" s="112"/>
      <c r="FGD108" s="112"/>
      <c r="FGE108" s="112"/>
      <c r="FGF108" s="112"/>
      <c r="FGG108" s="112"/>
      <c r="FGH108" s="112"/>
      <c r="FGI108" s="112"/>
      <c r="FGJ108" s="112"/>
      <c r="FGK108" s="112"/>
      <c r="FGL108" s="112"/>
      <c r="FGM108" s="112"/>
      <c r="FGN108" s="112"/>
      <c r="FGO108" s="112"/>
      <c r="FGP108" s="112"/>
      <c r="FGQ108" s="112"/>
      <c r="FGR108" s="112"/>
      <c r="FGS108" s="112"/>
      <c r="FGT108" s="112"/>
      <c r="FGU108" s="112"/>
      <c r="FGV108" s="112"/>
      <c r="FGW108" s="112"/>
      <c r="FGX108" s="112"/>
      <c r="FGY108" s="112"/>
      <c r="FGZ108" s="112"/>
      <c r="FHA108" s="112"/>
      <c r="FHB108" s="112"/>
      <c r="FHC108" s="112"/>
      <c r="FHD108" s="112"/>
      <c r="FHE108" s="112"/>
      <c r="FHF108" s="112"/>
      <c r="FHG108" s="112"/>
      <c r="FHH108" s="112"/>
      <c r="FHI108" s="112"/>
      <c r="FHJ108" s="112"/>
      <c r="FHK108" s="112"/>
      <c r="FHL108" s="112"/>
      <c r="FHM108" s="112"/>
      <c r="FHN108" s="112"/>
      <c r="FHO108" s="112"/>
      <c r="FHP108" s="112"/>
      <c r="FHQ108" s="112"/>
      <c r="FHR108" s="112"/>
      <c r="FHS108" s="112"/>
      <c r="FHT108" s="112"/>
      <c r="FHU108" s="112"/>
      <c r="FHV108" s="112"/>
      <c r="FHW108" s="112"/>
      <c r="FHX108" s="112"/>
      <c r="FHY108" s="112"/>
      <c r="FHZ108" s="112"/>
      <c r="FIA108" s="112"/>
      <c r="FIB108" s="112"/>
      <c r="FIC108" s="112"/>
      <c r="FID108" s="112"/>
      <c r="FIE108" s="112"/>
      <c r="FIF108" s="112"/>
      <c r="FIG108" s="112"/>
      <c r="FIH108" s="112"/>
      <c r="FII108" s="112"/>
      <c r="FIJ108" s="112"/>
      <c r="FIK108" s="112"/>
      <c r="FIL108" s="112"/>
      <c r="FIM108" s="112"/>
      <c r="FIN108" s="112"/>
      <c r="FIO108" s="112"/>
      <c r="FIP108" s="112"/>
      <c r="FIQ108" s="112"/>
      <c r="FIR108" s="112"/>
      <c r="FIS108" s="112"/>
      <c r="FIT108" s="112"/>
      <c r="FIU108" s="112"/>
      <c r="FIV108" s="112"/>
      <c r="FIW108" s="112"/>
      <c r="FIX108" s="112"/>
      <c r="FIY108" s="112"/>
      <c r="FIZ108" s="112"/>
      <c r="FJA108" s="112"/>
      <c r="FJB108" s="112"/>
      <c r="FJC108" s="112"/>
      <c r="FJD108" s="112"/>
      <c r="FJE108" s="112"/>
      <c r="FJF108" s="112"/>
      <c r="FJG108" s="112"/>
      <c r="FJH108" s="112"/>
      <c r="FJI108" s="112"/>
      <c r="FJJ108" s="112"/>
      <c r="FJK108" s="112"/>
      <c r="FJL108" s="112"/>
      <c r="FJM108" s="112"/>
      <c r="FJN108" s="112"/>
      <c r="FJO108" s="112"/>
      <c r="FJP108" s="112"/>
      <c r="FJQ108" s="112"/>
      <c r="FJR108" s="112"/>
      <c r="FJS108" s="112"/>
      <c r="FJT108" s="112"/>
      <c r="FJU108" s="112"/>
      <c r="FJV108" s="112"/>
      <c r="FJW108" s="112"/>
      <c r="FJX108" s="112"/>
      <c r="FJY108" s="112"/>
      <c r="FJZ108" s="112"/>
      <c r="FKA108" s="112"/>
      <c r="FKB108" s="112"/>
      <c r="FKC108" s="112"/>
      <c r="FKD108" s="112"/>
      <c r="FKE108" s="112"/>
      <c r="FKF108" s="112"/>
      <c r="FKG108" s="112"/>
      <c r="FKH108" s="112"/>
      <c r="FKI108" s="112"/>
      <c r="FKJ108" s="112"/>
      <c r="FKK108" s="112"/>
      <c r="FKL108" s="112"/>
      <c r="FKM108" s="112"/>
      <c r="FKN108" s="112"/>
      <c r="FKO108" s="112"/>
      <c r="FKP108" s="112"/>
      <c r="FKQ108" s="112"/>
      <c r="FKR108" s="112"/>
      <c r="FKS108" s="112"/>
      <c r="FKT108" s="112"/>
      <c r="FKU108" s="112"/>
      <c r="FKV108" s="112"/>
      <c r="FKW108" s="112"/>
      <c r="FKX108" s="112"/>
      <c r="FKY108" s="112"/>
      <c r="FKZ108" s="112"/>
      <c r="FLA108" s="112"/>
      <c r="FLB108" s="112"/>
      <c r="FLC108" s="112"/>
      <c r="FLD108" s="112"/>
      <c r="FLE108" s="112"/>
      <c r="FLF108" s="112"/>
      <c r="FLG108" s="112"/>
      <c r="FLH108" s="112"/>
      <c r="FLI108" s="112"/>
      <c r="FLJ108" s="112"/>
      <c r="FLK108" s="112"/>
      <c r="FLL108" s="112"/>
      <c r="FLM108" s="112"/>
      <c r="FLN108" s="112"/>
      <c r="FLO108" s="112"/>
      <c r="FLP108" s="112"/>
      <c r="FLQ108" s="112"/>
      <c r="FLR108" s="112"/>
      <c r="FLS108" s="112"/>
      <c r="FLT108" s="112"/>
      <c r="FLU108" s="112"/>
      <c r="FLV108" s="112"/>
      <c r="FLW108" s="112"/>
      <c r="FLX108" s="112"/>
      <c r="FLY108" s="112"/>
      <c r="FLZ108" s="112"/>
      <c r="FMA108" s="112"/>
      <c r="FMB108" s="112"/>
      <c r="FMC108" s="112"/>
      <c r="FMD108" s="112"/>
      <c r="FME108" s="112"/>
      <c r="FMF108" s="112"/>
      <c r="FMG108" s="112"/>
      <c r="FMH108" s="112"/>
      <c r="FMI108" s="112"/>
      <c r="FMJ108" s="112"/>
      <c r="FMK108" s="112"/>
      <c r="FML108" s="112"/>
      <c r="FMM108" s="112"/>
      <c r="FMN108" s="112"/>
      <c r="FMO108" s="112"/>
      <c r="FMP108" s="112"/>
      <c r="FMQ108" s="112"/>
      <c r="FMR108" s="112"/>
      <c r="FMS108" s="112"/>
      <c r="FMT108" s="112"/>
      <c r="FMU108" s="112"/>
      <c r="FMV108" s="112"/>
      <c r="FMW108" s="112"/>
      <c r="FMX108" s="112"/>
      <c r="FMY108" s="112"/>
      <c r="FMZ108" s="112"/>
      <c r="FNA108" s="112"/>
      <c r="FNB108" s="112"/>
      <c r="FNC108" s="112"/>
      <c r="FND108" s="112"/>
      <c r="FNE108" s="112"/>
      <c r="FNF108" s="112"/>
      <c r="FNG108" s="112"/>
      <c r="FNH108" s="112"/>
      <c r="FNI108" s="112"/>
      <c r="FNJ108" s="112"/>
      <c r="FNK108" s="112"/>
      <c r="FNL108" s="112"/>
      <c r="FNM108" s="112"/>
      <c r="FNN108" s="112"/>
      <c r="FNO108" s="112"/>
      <c r="FNP108" s="112"/>
      <c r="FNQ108" s="112"/>
      <c r="FNR108" s="112"/>
      <c r="FNS108" s="112"/>
      <c r="FNT108" s="112"/>
      <c r="FNU108" s="112"/>
      <c r="FNV108" s="112"/>
      <c r="FNW108" s="112"/>
      <c r="FNX108" s="112"/>
      <c r="FNY108" s="112"/>
      <c r="FNZ108" s="112"/>
      <c r="FOA108" s="112"/>
      <c r="FOB108" s="112"/>
      <c r="FOC108" s="112"/>
      <c r="FOD108" s="112"/>
      <c r="FOE108" s="112"/>
      <c r="FOF108" s="112"/>
      <c r="FOG108" s="112"/>
      <c r="FOH108" s="112"/>
      <c r="FOI108" s="112"/>
      <c r="FOJ108" s="112"/>
      <c r="FOK108" s="112"/>
      <c r="FOL108" s="112"/>
      <c r="FOM108" s="112"/>
      <c r="FON108" s="112"/>
      <c r="FOO108" s="112"/>
      <c r="FOP108" s="112"/>
      <c r="FOQ108" s="112"/>
      <c r="FOR108" s="112"/>
      <c r="FOS108" s="112"/>
      <c r="FOT108" s="112"/>
      <c r="FOU108" s="112"/>
      <c r="FOV108" s="112"/>
      <c r="FOW108" s="112"/>
      <c r="FOX108" s="112"/>
      <c r="FOY108" s="112"/>
      <c r="FOZ108" s="112"/>
      <c r="FPA108" s="112"/>
      <c r="FPB108" s="112"/>
      <c r="FPC108" s="112"/>
      <c r="FPD108" s="112"/>
      <c r="FPE108" s="112"/>
      <c r="FPF108" s="112"/>
      <c r="FPG108" s="112"/>
      <c r="FPH108" s="112"/>
      <c r="FPI108" s="112"/>
      <c r="FPJ108" s="112"/>
      <c r="FPK108" s="112"/>
      <c r="FPL108" s="112"/>
      <c r="FPM108" s="112"/>
      <c r="FPN108" s="112"/>
      <c r="FPO108" s="112"/>
      <c r="FPP108" s="112"/>
      <c r="FPQ108" s="112"/>
      <c r="FPR108" s="112"/>
      <c r="FPS108" s="112"/>
      <c r="FPT108" s="112"/>
      <c r="FPU108" s="112"/>
      <c r="FPV108" s="112"/>
      <c r="FPW108" s="112"/>
      <c r="FPX108" s="112"/>
      <c r="FPY108" s="112"/>
      <c r="FPZ108" s="112"/>
      <c r="FQA108" s="112"/>
      <c r="FQB108" s="112"/>
      <c r="FQC108" s="112"/>
      <c r="FQD108" s="112"/>
      <c r="FQE108" s="112"/>
      <c r="FQF108" s="112"/>
      <c r="FQG108" s="112"/>
      <c r="FQH108" s="112"/>
      <c r="FQI108" s="112"/>
      <c r="FQJ108" s="112"/>
      <c r="FQK108" s="112"/>
      <c r="FQL108" s="112"/>
      <c r="FQM108" s="112"/>
      <c r="FQN108" s="112"/>
      <c r="FQO108" s="112"/>
      <c r="FQP108" s="112"/>
      <c r="FQQ108" s="112"/>
      <c r="FQR108" s="112"/>
      <c r="FQS108" s="112"/>
      <c r="FQT108" s="112"/>
      <c r="FQU108" s="112"/>
      <c r="FQV108" s="112"/>
      <c r="FQW108" s="112"/>
      <c r="FQX108" s="112"/>
      <c r="FQY108" s="112"/>
      <c r="FQZ108" s="112"/>
      <c r="FRA108" s="112"/>
      <c r="FRB108" s="112"/>
      <c r="FRC108" s="112"/>
      <c r="FRD108" s="112"/>
      <c r="FRE108" s="112"/>
      <c r="FRF108" s="112"/>
      <c r="FRG108" s="112"/>
      <c r="FRH108" s="112"/>
      <c r="FRI108" s="112"/>
      <c r="FRJ108" s="112"/>
      <c r="FRK108" s="112"/>
      <c r="FRL108" s="112"/>
      <c r="FRM108" s="112"/>
      <c r="FRN108" s="112"/>
      <c r="FRO108" s="112"/>
      <c r="FRP108" s="112"/>
      <c r="FRQ108" s="112"/>
      <c r="FRR108" s="112"/>
      <c r="FRS108" s="112"/>
      <c r="FRT108" s="112"/>
      <c r="FRU108" s="112"/>
      <c r="FRV108" s="112"/>
      <c r="FRW108" s="112"/>
      <c r="FRX108" s="112"/>
      <c r="FRY108" s="112"/>
      <c r="FRZ108" s="112"/>
      <c r="FSA108" s="112"/>
      <c r="FSB108" s="112"/>
      <c r="FSC108" s="112"/>
      <c r="FSD108" s="112"/>
      <c r="FSE108" s="112"/>
      <c r="FSF108" s="112"/>
      <c r="FSG108" s="112"/>
      <c r="FSH108" s="112"/>
      <c r="FSI108" s="112"/>
      <c r="FSJ108" s="112"/>
      <c r="FSK108" s="112"/>
      <c r="FSL108" s="112"/>
      <c r="FSM108" s="112"/>
      <c r="FSN108" s="112"/>
      <c r="FSO108" s="112"/>
      <c r="FSP108" s="112"/>
      <c r="FSQ108" s="112"/>
      <c r="FSR108" s="112"/>
      <c r="FSS108" s="112"/>
      <c r="FST108" s="112"/>
      <c r="FSU108" s="112"/>
      <c r="FSV108" s="112"/>
      <c r="FSW108" s="112"/>
      <c r="FSX108" s="112"/>
      <c r="FSY108" s="112"/>
      <c r="FSZ108" s="112"/>
      <c r="FTA108" s="112"/>
      <c r="FTB108" s="112"/>
      <c r="FTC108" s="112"/>
      <c r="FTD108" s="112"/>
      <c r="FTE108" s="112"/>
      <c r="FTF108" s="112"/>
      <c r="FTG108" s="112"/>
      <c r="FTH108" s="112"/>
      <c r="FTI108" s="112"/>
      <c r="FTJ108" s="112"/>
      <c r="FTK108" s="112"/>
      <c r="FTL108" s="112"/>
      <c r="FTM108" s="112"/>
      <c r="FTN108" s="112"/>
      <c r="FTO108" s="112"/>
      <c r="FTP108" s="112"/>
      <c r="FTQ108" s="112"/>
      <c r="FTR108" s="112"/>
      <c r="FTS108" s="112"/>
      <c r="FTT108" s="112"/>
      <c r="FTU108" s="112"/>
      <c r="FTV108" s="112"/>
      <c r="FTW108" s="112"/>
      <c r="FTX108" s="112"/>
      <c r="FTY108" s="112"/>
      <c r="FTZ108" s="112"/>
      <c r="FUA108" s="112"/>
      <c r="FUB108" s="112"/>
      <c r="FUC108" s="112"/>
      <c r="FUD108" s="112"/>
      <c r="FUE108" s="112"/>
      <c r="FUF108" s="112"/>
      <c r="FUG108" s="112"/>
      <c r="FUH108" s="112"/>
      <c r="FUI108" s="112"/>
      <c r="FUJ108" s="112"/>
      <c r="FUK108" s="112"/>
      <c r="FUL108" s="112"/>
      <c r="FUM108" s="112"/>
      <c r="FUN108" s="112"/>
      <c r="FUO108" s="112"/>
      <c r="FUP108" s="112"/>
      <c r="FUQ108" s="112"/>
      <c r="FUR108" s="112"/>
      <c r="FUS108" s="112"/>
      <c r="FUT108" s="112"/>
      <c r="FUU108" s="112"/>
      <c r="FUV108" s="112"/>
      <c r="FUW108" s="112"/>
      <c r="FUX108" s="112"/>
      <c r="FUY108" s="112"/>
      <c r="FUZ108" s="112"/>
      <c r="FVA108" s="112"/>
      <c r="FVB108" s="112"/>
      <c r="FVC108" s="112"/>
      <c r="FVD108" s="112"/>
      <c r="FVE108" s="112"/>
      <c r="FVF108" s="112"/>
      <c r="FVG108" s="112"/>
      <c r="FVH108" s="112"/>
      <c r="FVI108" s="112"/>
      <c r="FVJ108" s="112"/>
      <c r="FVK108" s="112"/>
      <c r="FVL108" s="112"/>
      <c r="FVM108" s="112"/>
      <c r="FVN108" s="112"/>
      <c r="FVO108" s="112"/>
      <c r="FVP108" s="112"/>
      <c r="FVQ108" s="112"/>
      <c r="FVR108" s="112"/>
      <c r="FVS108" s="112"/>
      <c r="FVT108" s="112"/>
      <c r="FVU108" s="112"/>
      <c r="FVV108" s="112"/>
      <c r="FVW108" s="112"/>
      <c r="FVX108" s="112"/>
      <c r="FVY108" s="112"/>
      <c r="FVZ108" s="112"/>
      <c r="FWA108" s="112"/>
      <c r="FWB108" s="112"/>
      <c r="FWC108" s="112"/>
      <c r="FWD108" s="112"/>
      <c r="FWE108" s="112"/>
      <c r="FWF108" s="112"/>
      <c r="FWG108" s="112"/>
      <c r="FWH108" s="112"/>
      <c r="FWI108" s="112"/>
      <c r="FWJ108" s="112"/>
      <c r="FWK108" s="112"/>
      <c r="FWL108" s="112"/>
      <c r="FWM108" s="112"/>
      <c r="FWN108" s="112"/>
      <c r="FWO108" s="112"/>
      <c r="FWP108" s="112"/>
      <c r="FWQ108" s="112"/>
      <c r="FWR108" s="112"/>
      <c r="FWS108" s="112"/>
      <c r="FWT108" s="112"/>
      <c r="FWU108" s="112"/>
      <c r="FWV108" s="112"/>
      <c r="FWW108" s="112"/>
      <c r="FWX108" s="112"/>
      <c r="FWY108" s="112"/>
      <c r="FWZ108" s="112"/>
      <c r="FXA108" s="112"/>
      <c r="FXB108" s="112"/>
      <c r="FXC108" s="112"/>
      <c r="FXD108" s="112"/>
      <c r="FXE108" s="112"/>
      <c r="FXF108" s="112"/>
      <c r="FXG108" s="112"/>
      <c r="FXH108" s="112"/>
      <c r="FXI108" s="112"/>
      <c r="FXJ108" s="112"/>
      <c r="FXK108" s="112"/>
      <c r="FXL108" s="112"/>
      <c r="FXM108" s="112"/>
      <c r="FXN108" s="112"/>
      <c r="FXO108" s="112"/>
      <c r="FXP108" s="112"/>
      <c r="FXQ108" s="112"/>
      <c r="FXR108" s="112"/>
      <c r="FXS108" s="112"/>
      <c r="FXT108" s="112"/>
      <c r="FXU108" s="112"/>
      <c r="FXV108" s="112"/>
      <c r="FXW108" s="112"/>
      <c r="FXX108" s="112"/>
      <c r="FXY108" s="112"/>
      <c r="FXZ108" s="112"/>
      <c r="FYA108" s="112"/>
      <c r="FYB108" s="112"/>
      <c r="FYC108" s="112"/>
      <c r="FYD108" s="112"/>
      <c r="FYE108" s="112"/>
      <c r="FYF108" s="112"/>
      <c r="FYG108" s="112"/>
      <c r="FYH108" s="112"/>
      <c r="FYI108" s="112"/>
      <c r="FYJ108" s="112"/>
      <c r="FYK108" s="112"/>
      <c r="FYL108" s="112"/>
      <c r="FYM108" s="112"/>
      <c r="FYN108" s="112"/>
      <c r="FYO108" s="112"/>
      <c r="FYP108" s="112"/>
      <c r="FYQ108" s="112"/>
      <c r="FYR108" s="112"/>
      <c r="FYS108" s="112"/>
      <c r="FYT108" s="112"/>
      <c r="FYU108" s="112"/>
      <c r="FYV108" s="112"/>
      <c r="FYW108" s="112"/>
      <c r="FYX108" s="112"/>
      <c r="FYY108" s="112"/>
      <c r="FYZ108" s="112"/>
      <c r="FZA108" s="112"/>
      <c r="FZB108" s="112"/>
      <c r="FZC108" s="112"/>
      <c r="FZD108" s="112"/>
      <c r="FZE108" s="112"/>
      <c r="FZF108" s="112"/>
      <c r="FZG108" s="112"/>
      <c r="FZH108" s="112"/>
      <c r="FZI108" s="112"/>
      <c r="FZJ108" s="112"/>
      <c r="FZK108" s="112"/>
      <c r="FZL108" s="112"/>
      <c r="FZM108" s="112"/>
      <c r="FZN108" s="112"/>
      <c r="FZO108" s="112"/>
      <c r="FZP108" s="112"/>
      <c r="FZQ108" s="112"/>
      <c r="FZR108" s="112"/>
      <c r="FZS108" s="112"/>
      <c r="FZT108" s="112"/>
      <c r="FZU108" s="112"/>
      <c r="FZV108" s="112"/>
      <c r="FZW108" s="112"/>
      <c r="FZX108" s="112"/>
      <c r="FZY108" s="112"/>
      <c r="FZZ108" s="112"/>
      <c r="GAA108" s="112"/>
      <c r="GAB108" s="112"/>
      <c r="GAC108" s="112"/>
      <c r="GAD108" s="112"/>
      <c r="GAE108" s="112"/>
      <c r="GAF108" s="112"/>
      <c r="GAG108" s="112"/>
      <c r="GAH108" s="112"/>
      <c r="GAI108" s="112"/>
      <c r="GAJ108" s="112"/>
      <c r="GAK108" s="112"/>
      <c r="GAL108" s="112"/>
      <c r="GAM108" s="112"/>
      <c r="GAN108" s="112"/>
      <c r="GAO108" s="112"/>
      <c r="GAP108" s="112"/>
      <c r="GAQ108" s="112"/>
      <c r="GAR108" s="112"/>
      <c r="GAS108" s="112"/>
      <c r="GAT108" s="112"/>
      <c r="GAU108" s="112"/>
      <c r="GAV108" s="112"/>
      <c r="GAW108" s="112"/>
      <c r="GAX108" s="112"/>
      <c r="GAY108" s="112"/>
      <c r="GAZ108" s="112"/>
      <c r="GBA108" s="112"/>
      <c r="GBB108" s="112"/>
      <c r="GBC108" s="112"/>
      <c r="GBD108" s="112"/>
      <c r="GBE108" s="112"/>
      <c r="GBF108" s="112"/>
      <c r="GBG108" s="112"/>
      <c r="GBH108" s="112"/>
      <c r="GBI108" s="112"/>
      <c r="GBJ108" s="112"/>
      <c r="GBK108" s="112"/>
      <c r="GBL108" s="112"/>
      <c r="GBM108" s="112"/>
      <c r="GBN108" s="112"/>
      <c r="GBO108" s="112"/>
      <c r="GBP108" s="112"/>
      <c r="GBQ108" s="112"/>
      <c r="GBR108" s="112"/>
      <c r="GBS108" s="112"/>
      <c r="GBT108" s="112"/>
      <c r="GBU108" s="112"/>
      <c r="GBV108" s="112"/>
      <c r="GBW108" s="112"/>
      <c r="GBX108" s="112"/>
      <c r="GBY108" s="112"/>
      <c r="GBZ108" s="112"/>
      <c r="GCA108" s="112"/>
      <c r="GCB108" s="112"/>
      <c r="GCC108" s="112"/>
      <c r="GCD108" s="112"/>
      <c r="GCE108" s="112"/>
      <c r="GCF108" s="112"/>
      <c r="GCG108" s="112"/>
      <c r="GCH108" s="112"/>
      <c r="GCI108" s="112"/>
      <c r="GCJ108" s="112"/>
      <c r="GCK108" s="112"/>
      <c r="GCL108" s="112"/>
      <c r="GCM108" s="112"/>
      <c r="GCN108" s="112"/>
      <c r="GCO108" s="112"/>
      <c r="GCP108" s="112"/>
      <c r="GCQ108" s="112"/>
      <c r="GCR108" s="112"/>
      <c r="GCS108" s="112"/>
      <c r="GCT108" s="112"/>
      <c r="GCU108" s="112"/>
      <c r="GCV108" s="112"/>
      <c r="GCW108" s="112"/>
      <c r="GCX108" s="112"/>
      <c r="GCY108" s="112"/>
      <c r="GCZ108" s="112"/>
      <c r="GDA108" s="112"/>
      <c r="GDB108" s="112"/>
      <c r="GDC108" s="112"/>
      <c r="GDD108" s="112"/>
      <c r="GDE108" s="112"/>
      <c r="GDF108" s="112"/>
      <c r="GDG108" s="112"/>
      <c r="GDH108" s="112"/>
      <c r="GDI108" s="112"/>
      <c r="GDJ108" s="112"/>
      <c r="GDK108" s="112"/>
      <c r="GDL108" s="112"/>
      <c r="GDM108" s="112"/>
      <c r="GDN108" s="112"/>
      <c r="GDO108" s="112"/>
      <c r="GDP108" s="112"/>
      <c r="GDQ108" s="112"/>
      <c r="GDR108" s="112"/>
      <c r="GDS108" s="112"/>
      <c r="GDT108" s="112"/>
      <c r="GDU108" s="112"/>
      <c r="GDV108" s="112"/>
      <c r="GDW108" s="112"/>
      <c r="GDX108" s="112"/>
      <c r="GDY108" s="112"/>
      <c r="GDZ108" s="112"/>
      <c r="GEA108" s="112"/>
      <c r="GEB108" s="112"/>
      <c r="GEC108" s="112"/>
      <c r="GED108" s="112"/>
      <c r="GEE108" s="112"/>
      <c r="GEF108" s="112"/>
      <c r="GEG108" s="112"/>
      <c r="GEH108" s="112"/>
      <c r="GEI108" s="112"/>
      <c r="GEJ108" s="112"/>
      <c r="GEK108" s="112"/>
      <c r="GEL108" s="112"/>
      <c r="GEM108" s="112"/>
      <c r="GEN108" s="112"/>
      <c r="GEO108" s="112"/>
      <c r="GEP108" s="112"/>
      <c r="GEQ108" s="112"/>
      <c r="GER108" s="112"/>
      <c r="GES108" s="112"/>
      <c r="GET108" s="112"/>
      <c r="GEU108" s="112"/>
      <c r="GEV108" s="112"/>
      <c r="GEW108" s="112"/>
      <c r="GEX108" s="112"/>
      <c r="GEY108" s="112"/>
      <c r="GEZ108" s="112"/>
      <c r="GFA108" s="112"/>
      <c r="GFB108" s="112"/>
      <c r="GFC108" s="112"/>
      <c r="GFD108" s="112"/>
      <c r="GFE108" s="112"/>
      <c r="GFF108" s="112"/>
      <c r="GFG108" s="112"/>
      <c r="GFH108" s="112"/>
      <c r="GFI108" s="112"/>
      <c r="GFJ108" s="112"/>
      <c r="GFK108" s="112"/>
      <c r="GFL108" s="112"/>
      <c r="GFM108" s="112"/>
      <c r="GFN108" s="112"/>
      <c r="GFO108" s="112"/>
      <c r="GFP108" s="112"/>
      <c r="GFQ108" s="112"/>
      <c r="GFR108" s="112"/>
      <c r="GFS108" s="112"/>
      <c r="GFT108" s="112"/>
      <c r="GFU108" s="112"/>
      <c r="GFV108" s="112"/>
      <c r="GFW108" s="112"/>
      <c r="GFX108" s="112"/>
      <c r="GFY108" s="112"/>
      <c r="GFZ108" s="112"/>
      <c r="GGA108" s="112"/>
      <c r="GGB108" s="112"/>
      <c r="GGC108" s="112"/>
      <c r="GGD108" s="112"/>
      <c r="GGE108" s="112"/>
      <c r="GGF108" s="112"/>
      <c r="GGG108" s="112"/>
      <c r="GGH108" s="112"/>
      <c r="GGI108" s="112"/>
      <c r="GGJ108" s="112"/>
      <c r="GGK108" s="112"/>
      <c r="GGL108" s="112"/>
      <c r="GGM108" s="112"/>
      <c r="GGN108" s="112"/>
      <c r="GGO108" s="112"/>
      <c r="GGP108" s="112"/>
      <c r="GGQ108" s="112"/>
      <c r="GGR108" s="112"/>
      <c r="GGS108" s="112"/>
      <c r="GGT108" s="112"/>
      <c r="GGU108" s="112"/>
      <c r="GGV108" s="112"/>
      <c r="GGW108" s="112"/>
      <c r="GGX108" s="112"/>
      <c r="GGY108" s="112"/>
      <c r="GGZ108" s="112"/>
      <c r="GHA108" s="112"/>
      <c r="GHB108" s="112"/>
      <c r="GHC108" s="112"/>
      <c r="GHD108" s="112"/>
      <c r="GHE108" s="112"/>
      <c r="GHF108" s="112"/>
      <c r="GHG108" s="112"/>
      <c r="GHH108" s="112"/>
      <c r="GHI108" s="112"/>
      <c r="GHJ108" s="112"/>
      <c r="GHK108" s="112"/>
      <c r="GHL108" s="112"/>
      <c r="GHM108" s="112"/>
      <c r="GHN108" s="112"/>
      <c r="GHO108" s="112"/>
      <c r="GHP108" s="112"/>
      <c r="GHQ108" s="112"/>
      <c r="GHR108" s="112"/>
      <c r="GHS108" s="112"/>
      <c r="GHT108" s="112"/>
      <c r="GHU108" s="112"/>
      <c r="GHV108" s="112"/>
      <c r="GHW108" s="112"/>
      <c r="GHX108" s="112"/>
      <c r="GHY108" s="112"/>
      <c r="GHZ108" s="112"/>
      <c r="GIA108" s="112"/>
      <c r="GIB108" s="112"/>
      <c r="GIC108" s="112"/>
      <c r="GID108" s="112"/>
      <c r="GIE108" s="112"/>
      <c r="GIF108" s="112"/>
      <c r="GIG108" s="112"/>
      <c r="GIH108" s="112"/>
      <c r="GII108" s="112"/>
      <c r="GIJ108" s="112"/>
      <c r="GIK108" s="112"/>
      <c r="GIL108" s="112"/>
      <c r="GIM108" s="112"/>
      <c r="GIN108" s="112"/>
      <c r="GIO108" s="112"/>
      <c r="GIP108" s="112"/>
      <c r="GIQ108" s="112"/>
      <c r="GIR108" s="112"/>
      <c r="GIS108" s="112"/>
      <c r="GIT108" s="112"/>
      <c r="GIU108" s="112"/>
      <c r="GIV108" s="112"/>
      <c r="GIW108" s="112"/>
      <c r="GIX108" s="112"/>
      <c r="GIY108" s="112"/>
      <c r="GIZ108" s="112"/>
      <c r="GJA108" s="112"/>
      <c r="GJB108" s="112"/>
      <c r="GJC108" s="112"/>
      <c r="GJD108" s="112"/>
      <c r="GJE108" s="112"/>
      <c r="GJF108" s="112"/>
      <c r="GJG108" s="112"/>
      <c r="GJH108" s="112"/>
      <c r="GJI108" s="112"/>
      <c r="GJJ108" s="112"/>
      <c r="GJK108" s="112"/>
      <c r="GJL108" s="112"/>
      <c r="GJM108" s="112"/>
      <c r="GJN108" s="112"/>
      <c r="GJO108" s="112"/>
      <c r="GJP108" s="112"/>
      <c r="GJQ108" s="112"/>
      <c r="GJR108" s="112"/>
      <c r="GJS108" s="112"/>
      <c r="GJT108" s="112"/>
      <c r="GJU108" s="112"/>
      <c r="GJV108" s="112"/>
      <c r="GJW108" s="112"/>
      <c r="GJX108" s="112"/>
      <c r="GJY108" s="112"/>
      <c r="GJZ108" s="112"/>
      <c r="GKA108" s="112"/>
      <c r="GKB108" s="112"/>
      <c r="GKC108" s="112"/>
      <c r="GKD108" s="112"/>
      <c r="GKE108" s="112"/>
      <c r="GKF108" s="112"/>
      <c r="GKG108" s="112"/>
      <c r="GKH108" s="112"/>
      <c r="GKI108" s="112"/>
      <c r="GKJ108" s="112"/>
      <c r="GKK108" s="112"/>
      <c r="GKL108" s="112"/>
      <c r="GKM108" s="112"/>
      <c r="GKN108" s="112"/>
      <c r="GKO108" s="112"/>
      <c r="GKP108" s="112"/>
      <c r="GKQ108" s="112"/>
      <c r="GKR108" s="112"/>
      <c r="GKS108" s="112"/>
      <c r="GKT108" s="112"/>
      <c r="GKU108" s="112"/>
      <c r="GKV108" s="112"/>
      <c r="GKW108" s="112"/>
      <c r="GKX108" s="112"/>
      <c r="GKY108" s="112"/>
      <c r="GKZ108" s="112"/>
      <c r="GLA108" s="112"/>
      <c r="GLB108" s="112"/>
      <c r="GLC108" s="112"/>
      <c r="GLD108" s="112"/>
      <c r="GLE108" s="112"/>
      <c r="GLF108" s="112"/>
      <c r="GLG108" s="112"/>
      <c r="GLH108" s="112"/>
      <c r="GLI108" s="112"/>
      <c r="GLJ108" s="112"/>
      <c r="GLK108" s="112"/>
      <c r="GLL108" s="112"/>
      <c r="GLM108" s="112"/>
      <c r="GLN108" s="112"/>
      <c r="GLO108" s="112"/>
      <c r="GLP108" s="112"/>
      <c r="GLQ108" s="112"/>
      <c r="GLR108" s="112"/>
      <c r="GLS108" s="112"/>
      <c r="GLT108" s="112"/>
      <c r="GLU108" s="112"/>
      <c r="GLV108" s="112"/>
      <c r="GLW108" s="112"/>
      <c r="GLX108" s="112"/>
      <c r="GLY108" s="112"/>
      <c r="GLZ108" s="112"/>
      <c r="GMA108" s="112"/>
      <c r="GMB108" s="112"/>
      <c r="GMC108" s="112"/>
      <c r="GMD108" s="112"/>
      <c r="GME108" s="112"/>
      <c r="GMF108" s="112"/>
      <c r="GMG108" s="112"/>
      <c r="GMH108" s="112"/>
      <c r="GMI108" s="112"/>
      <c r="GMJ108" s="112"/>
      <c r="GMK108" s="112"/>
      <c r="GML108" s="112"/>
      <c r="GMM108" s="112"/>
      <c r="GMN108" s="112"/>
      <c r="GMO108" s="112"/>
      <c r="GMP108" s="112"/>
      <c r="GMQ108" s="112"/>
      <c r="GMR108" s="112"/>
      <c r="GMS108" s="112"/>
      <c r="GMT108" s="112"/>
      <c r="GMU108" s="112"/>
      <c r="GMV108" s="112"/>
      <c r="GMW108" s="112"/>
      <c r="GMX108" s="112"/>
      <c r="GMY108" s="112"/>
      <c r="GMZ108" s="112"/>
      <c r="GNA108" s="112"/>
      <c r="GNB108" s="112"/>
      <c r="GNC108" s="112"/>
      <c r="GND108" s="112"/>
      <c r="GNE108" s="112"/>
      <c r="GNF108" s="112"/>
      <c r="GNG108" s="112"/>
      <c r="GNH108" s="112"/>
      <c r="GNI108" s="112"/>
      <c r="GNJ108" s="112"/>
      <c r="GNK108" s="112"/>
      <c r="GNL108" s="112"/>
      <c r="GNM108" s="112"/>
      <c r="GNN108" s="112"/>
      <c r="GNO108" s="112"/>
      <c r="GNP108" s="112"/>
      <c r="GNQ108" s="112"/>
      <c r="GNR108" s="112"/>
      <c r="GNS108" s="112"/>
      <c r="GNT108" s="112"/>
      <c r="GNU108" s="112"/>
      <c r="GNV108" s="112"/>
      <c r="GNW108" s="112"/>
      <c r="GNX108" s="112"/>
      <c r="GNY108" s="112"/>
      <c r="GNZ108" s="112"/>
      <c r="GOA108" s="112"/>
      <c r="GOB108" s="112"/>
      <c r="GOC108" s="112"/>
      <c r="GOD108" s="112"/>
      <c r="GOE108" s="112"/>
      <c r="GOF108" s="112"/>
      <c r="GOG108" s="112"/>
      <c r="GOH108" s="112"/>
      <c r="GOI108" s="112"/>
      <c r="GOJ108" s="112"/>
      <c r="GOK108" s="112"/>
      <c r="GOL108" s="112"/>
      <c r="GOM108" s="112"/>
      <c r="GON108" s="112"/>
      <c r="GOO108" s="112"/>
      <c r="GOP108" s="112"/>
      <c r="GOQ108" s="112"/>
      <c r="GOR108" s="112"/>
      <c r="GOS108" s="112"/>
      <c r="GOT108" s="112"/>
      <c r="GOU108" s="112"/>
      <c r="GOV108" s="112"/>
      <c r="GOW108" s="112"/>
      <c r="GOX108" s="112"/>
      <c r="GOY108" s="112"/>
      <c r="GOZ108" s="112"/>
      <c r="GPA108" s="112"/>
      <c r="GPB108" s="112"/>
      <c r="GPC108" s="112"/>
      <c r="GPD108" s="112"/>
      <c r="GPE108" s="112"/>
      <c r="GPF108" s="112"/>
      <c r="GPG108" s="112"/>
      <c r="GPH108" s="112"/>
      <c r="GPI108" s="112"/>
      <c r="GPJ108" s="112"/>
      <c r="GPK108" s="112"/>
      <c r="GPL108" s="112"/>
      <c r="GPM108" s="112"/>
      <c r="GPN108" s="112"/>
      <c r="GPO108" s="112"/>
      <c r="GPP108" s="112"/>
      <c r="GPQ108" s="112"/>
      <c r="GPR108" s="112"/>
      <c r="GPS108" s="112"/>
      <c r="GPT108" s="112"/>
      <c r="GPU108" s="112"/>
      <c r="GPV108" s="112"/>
      <c r="GPW108" s="112"/>
      <c r="GPX108" s="112"/>
      <c r="GPY108" s="112"/>
      <c r="GPZ108" s="112"/>
      <c r="GQA108" s="112"/>
      <c r="GQB108" s="112"/>
      <c r="GQC108" s="112"/>
      <c r="GQD108" s="112"/>
      <c r="GQE108" s="112"/>
      <c r="GQF108" s="112"/>
      <c r="GQG108" s="112"/>
      <c r="GQH108" s="112"/>
      <c r="GQI108" s="112"/>
      <c r="GQJ108" s="112"/>
      <c r="GQK108" s="112"/>
      <c r="GQL108" s="112"/>
      <c r="GQM108" s="112"/>
      <c r="GQN108" s="112"/>
      <c r="GQO108" s="112"/>
      <c r="GQP108" s="112"/>
      <c r="GQQ108" s="112"/>
      <c r="GQR108" s="112"/>
      <c r="GQS108" s="112"/>
      <c r="GQT108" s="112"/>
      <c r="GQU108" s="112"/>
      <c r="GQV108" s="112"/>
      <c r="GQW108" s="112"/>
      <c r="GQX108" s="112"/>
      <c r="GQY108" s="112"/>
      <c r="GQZ108" s="112"/>
      <c r="GRA108" s="112"/>
      <c r="GRB108" s="112"/>
      <c r="GRC108" s="112"/>
      <c r="GRD108" s="112"/>
      <c r="GRE108" s="112"/>
      <c r="GRF108" s="112"/>
      <c r="GRG108" s="112"/>
      <c r="GRH108" s="112"/>
      <c r="GRI108" s="112"/>
      <c r="GRJ108" s="112"/>
      <c r="GRK108" s="112"/>
      <c r="GRL108" s="112"/>
      <c r="GRM108" s="112"/>
      <c r="GRN108" s="112"/>
      <c r="GRO108" s="112"/>
      <c r="GRP108" s="112"/>
      <c r="GRQ108" s="112"/>
      <c r="GRR108" s="112"/>
      <c r="GRS108" s="112"/>
      <c r="GRT108" s="112"/>
      <c r="GRU108" s="112"/>
      <c r="GRV108" s="112"/>
      <c r="GRW108" s="112"/>
      <c r="GRX108" s="112"/>
      <c r="GRY108" s="112"/>
      <c r="GRZ108" s="112"/>
      <c r="GSA108" s="112"/>
      <c r="GSB108" s="112"/>
      <c r="GSC108" s="112"/>
      <c r="GSD108" s="112"/>
      <c r="GSE108" s="112"/>
      <c r="GSF108" s="112"/>
      <c r="GSG108" s="112"/>
      <c r="GSH108" s="112"/>
      <c r="GSI108" s="112"/>
      <c r="GSJ108" s="112"/>
      <c r="GSK108" s="112"/>
      <c r="GSL108" s="112"/>
      <c r="GSM108" s="112"/>
      <c r="GSN108" s="112"/>
      <c r="GSO108" s="112"/>
      <c r="GSP108" s="112"/>
      <c r="GSQ108" s="112"/>
      <c r="GSR108" s="112"/>
      <c r="GSS108" s="112"/>
      <c r="GST108" s="112"/>
      <c r="GSU108" s="112"/>
      <c r="GSV108" s="112"/>
      <c r="GSW108" s="112"/>
      <c r="GSX108" s="112"/>
      <c r="GSY108" s="112"/>
      <c r="GSZ108" s="112"/>
      <c r="GTA108" s="112"/>
      <c r="GTB108" s="112"/>
      <c r="GTC108" s="112"/>
      <c r="GTD108" s="112"/>
      <c r="GTE108" s="112"/>
      <c r="GTF108" s="112"/>
      <c r="GTG108" s="112"/>
      <c r="GTH108" s="112"/>
      <c r="GTI108" s="112"/>
      <c r="GTJ108" s="112"/>
      <c r="GTK108" s="112"/>
      <c r="GTL108" s="112"/>
      <c r="GTM108" s="112"/>
      <c r="GTN108" s="112"/>
      <c r="GTO108" s="112"/>
      <c r="GTP108" s="112"/>
      <c r="GTQ108" s="112"/>
      <c r="GTR108" s="112"/>
      <c r="GTS108" s="112"/>
      <c r="GTT108" s="112"/>
      <c r="GTU108" s="112"/>
      <c r="GTV108" s="112"/>
      <c r="GTW108" s="112"/>
      <c r="GTX108" s="112"/>
      <c r="GTY108" s="112"/>
      <c r="GTZ108" s="112"/>
      <c r="GUA108" s="112"/>
      <c r="GUB108" s="112"/>
      <c r="GUC108" s="112"/>
      <c r="GUD108" s="112"/>
      <c r="GUE108" s="112"/>
      <c r="GUF108" s="112"/>
      <c r="GUG108" s="112"/>
      <c r="GUH108" s="112"/>
      <c r="GUI108" s="112"/>
      <c r="GUJ108" s="112"/>
      <c r="GUK108" s="112"/>
      <c r="GUL108" s="112"/>
      <c r="GUM108" s="112"/>
      <c r="GUN108" s="112"/>
      <c r="GUO108" s="112"/>
      <c r="GUP108" s="112"/>
      <c r="GUQ108" s="112"/>
      <c r="GUR108" s="112"/>
      <c r="GUS108" s="112"/>
      <c r="GUT108" s="112"/>
      <c r="GUU108" s="112"/>
      <c r="GUV108" s="112"/>
      <c r="GUW108" s="112"/>
      <c r="GUX108" s="112"/>
      <c r="GUY108" s="112"/>
      <c r="GUZ108" s="112"/>
      <c r="GVA108" s="112"/>
      <c r="GVB108" s="112"/>
      <c r="GVC108" s="112"/>
      <c r="GVD108" s="112"/>
      <c r="GVE108" s="112"/>
      <c r="GVF108" s="112"/>
      <c r="GVG108" s="112"/>
      <c r="GVH108" s="112"/>
      <c r="GVI108" s="112"/>
      <c r="GVJ108" s="112"/>
      <c r="GVK108" s="112"/>
      <c r="GVL108" s="112"/>
      <c r="GVM108" s="112"/>
      <c r="GVN108" s="112"/>
      <c r="GVO108" s="112"/>
      <c r="GVP108" s="112"/>
      <c r="GVQ108" s="112"/>
      <c r="GVR108" s="112"/>
      <c r="GVS108" s="112"/>
      <c r="GVT108" s="112"/>
      <c r="GVU108" s="112"/>
      <c r="GVV108" s="112"/>
      <c r="GVW108" s="112"/>
      <c r="GVX108" s="112"/>
      <c r="GVY108" s="112"/>
      <c r="GVZ108" s="112"/>
      <c r="GWA108" s="112"/>
      <c r="GWB108" s="112"/>
      <c r="GWC108" s="112"/>
      <c r="GWD108" s="112"/>
      <c r="GWE108" s="112"/>
      <c r="GWF108" s="112"/>
      <c r="GWG108" s="112"/>
      <c r="GWH108" s="112"/>
      <c r="GWI108" s="112"/>
      <c r="GWJ108" s="112"/>
      <c r="GWK108" s="112"/>
      <c r="GWL108" s="112"/>
      <c r="GWM108" s="112"/>
      <c r="GWN108" s="112"/>
      <c r="GWO108" s="112"/>
      <c r="GWP108" s="112"/>
      <c r="GWQ108" s="112"/>
      <c r="GWR108" s="112"/>
      <c r="GWS108" s="112"/>
      <c r="GWT108" s="112"/>
      <c r="GWU108" s="112"/>
      <c r="GWV108" s="112"/>
      <c r="GWW108" s="112"/>
      <c r="GWX108" s="112"/>
      <c r="GWY108" s="112"/>
      <c r="GWZ108" s="112"/>
      <c r="GXA108" s="112"/>
      <c r="GXB108" s="112"/>
      <c r="GXC108" s="112"/>
      <c r="GXD108" s="112"/>
      <c r="GXE108" s="112"/>
      <c r="GXF108" s="112"/>
      <c r="GXG108" s="112"/>
      <c r="GXH108" s="112"/>
      <c r="GXI108" s="112"/>
      <c r="GXJ108" s="112"/>
      <c r="GXK108" s="112"/>
      <c r="GXL108" s="112"/>
      <c r="GXM108" s="112"/>
      <c r="GXN108" s="112"/>
      <c r="GXO108" s="112"/>
      <c r="GXP108" s="112"/>
      <c r="GXQ108" s="112"/>
      <c r="GXR108" s="112"/>
      <c r="GXS108" s="112"/>
      <c r="GXT108" s="112"/>
      <c r="GXU108" s="112"/>
      <c r="GXV108" s="112"/>
      <c r="GXW108" s="112"/>
      <c r="GXX108" s="112"/>
      <c r="GXY108" s="112"/>
      <c r="GXZ108" s="112"/>
      <c r="GYA108" s="112"/>
      <c r="GYB108" s="112"/>
      <c r="GYC108" s="112"/>
      <c r="GYD108" s="112"/>
      <c r="GYE108" s="112"/>
      <c r="GYF108" s="112"/>
      <c r="GYG108" s="112"/>
      <c r="GYH108" s="112"/>
      <c r="GYI108" s="112"/>
      <c r="GYJ108" s="112"/>
      <c r="GYK108" s="112"/>
      <c r="GYL108" s="112"/>
      <c r="GYM108" s="112"/>
      <c r="GYN108" s="112"/>
      <c r="GYO108" s="112"/>
      <c r="GYP108" s="112"/>
      <c r="GYQ108" s="112"/>
      <c r="GYR108" s="112"/>
      <c r="GYS108" s="112"/>
      <c r="GYT108" s="112"/>
      <c r="GYU108" s="112"/>
      <c r="GYV108" s="112"/>
      <c r="GYW108" s="112"/>
      <c r="GYX108" s="112"/>
      <c r="GYY108" s="112"/>
      <c r="GYZ108" s="112"/>
      <c r="GZA108" s="112"/>
      <c r="GZB108" s="112"/>
      <c r="GZC108" s="112"/>
      <c r="GZD108" s="112"/>
      <c r="GZE108" s="112"/>
      <c r="GZF108" s="112"/>
      <c r="GZG108" s="112"/>
      <c r="GZH108" s="112"/>
      <c r="GZI108" s="112"/>
      <c r="GZJ108" s="112"/>
      <c r="GZK108" s="112"/>
      <c r="GZL108" s="112"/>
      <c r="GZM108" s="112"/>
      <c r="GZN108" s="112"/>
      <c r="GZO108" s="112"/>
      <c r="GZP108" s="112"/>
      <c r="GZQ108" s="112"/>
      <c r="GZR108" s="112"/>
      <c r="GZS108" s="112"/>
      <c r="GZT108" s="112"/>
      <c r="GZU108" s="112"/>
      <c r="GZV108" s="112"/>
      <c r="GZW108" s="112"/>
      <c r="GZX108" s="112"/>
      <c r="GZY108" s="112"/>
      <c r="GZZ108" s="112"/>
      <c r="HAA108" s="112"/>
      <c r="HAB108" s="112"/>
      <c r="HAC108" s="112"/>
      <c r="HAD108" s="112"/>
      <c r="HAE108" s="112"/>
      <c r="HAF108" s="112"/>
      <c r="HAG108" s="112"/>
      <c r="HAH108" s="112"/>
      <c r="HAI108" s="112"/>
      <c r="HAJ108" s="112"/>
      <c r="HAK108" s="112"/>
      <c r="HAL108" s="112"/>
      <c r="HAM108" s="112"/>
      <c r="HAN108" s="112"/>
      <c r="HAO108" s="112"/>
      <c r="HAP108" s="112"/>
      <c r="HAQ108" s="112"/>
      <c r="HAR108" s="112"/>
      <c r="HAS108" s="112"/>
      <c r="HAT108" s="112"/>
      <c r="HAU108" s="112"/>
      <c r="HAV108" s="112"/>
      <c r="HAW108" s="112"/>
      <c r="HAX108" s="112"/>
      <c r="HAY108" s="112"/>
      <c r="HAZ108" s="112"/>
      <c r="HBA108" s="112"/>
      <c r="HBB108" s="112"/>
      <c r="HBC108" s="112"/>
      <c r="HBD108" s="112"/>
      <c r="HBE108" s="112"/>
      <c r="HBF108" s="112"/>
      <c r="HBG108" s="112"/>
      <c r="HBH108" s="112"/>
      <c r="HBI108" s="112"/>
      <c r="HBJ108" s="112"/>
      <c r="HBK108" s="112"/>
      <c r="HBL108" s="112"/>
      <c r="HBM108" s="112"/>
      <c r="HBN108" s="112"/>
      <c r="HBO108" s="112"/>
      <c r="HBP108" s="112"/>
      <c r="HBQ108" s="112"/>
      <c r="HBR108" s="112"/>
      <c r="HBS108" s="112"/>
      <c r="HBT108" s="112"/>
      <c r="HBU108" s="112"/>
      <c r="HBV108" s="112"/>
      <c r="HBW108" s="112"/>
      <c r="HBX108" s="112"/>
      <c r="HBY108" s="112"/>
      <c r="HBZ108" s="112"/>
      <c r="HCA108" s="112"/>
      <c r="HCB108" s="112"/>
      <c r="HCC108" s="112"/>
      <c r="HCD108" s="112"/>
      <c r="HCE108" s="112"/>
      <c r="HCF108" s="112"/>
      <c r="HCG108" s="112"/>
      <c r="HCH108" s="112"/>
      <c r="HCI108" s="112"/>
      <c r="HCJ108" s="112"/>
      <c r="HCK108" s="112"/>
      <c r="HCL108" s="112"/>
      <c r="HCM108" s="112"/>
      <c r="HCN108" s="112"/>
      <c r="HCO108" s="112"/>
      <c r="HCP108" s="112"/>
      <c r="HCQ108" s="112"/>
      <c r="HCR108" s="112"/>
      <c r="HCS108" s="112"/>
      <c r="HCT108" s="112"/>
      <c r="HCU108" s="112"/>
      <c r="HCV108" s="112"/>
      <c r="HCW108" s="112"/>
      <c r="HCX108" s="112"/>
      <c r="HCY108" s="112"/>
      <c r="HCZ108" s="112"/>
      <c r="HDA108" s="112"/>
      <c r="HDB108" s="112"/>
      <c r="HDC108" s="112"/>
      <c r="HDD108" s="112"/>
      <c r="HDE108" s="112"/>
      <c r="HDF108" s="112"/>
      <c r="HDG108" s="112"/>
      <c r="HDH108" s="112"/>
      <c r="HDI108" s="112"/>
      <c r="HDJ108" s="112"/>
      <c r="HDK108" s="112"/>
      <c r="HDL108" s="112"/>
      <c r="HDM108" s="112"/>
      <c r="HDN108" s="112"/>
      <c r="HDO108" s="112"/>
      <c r="HDP108" s="112"/>
      <c r="HDQ108" s="112"/>
      <c r="HDR108" s="112"/>
      <c r="HDS108" s="112"/>
      <c r="HDT108" s="112"/>
      <c r="HDU108" s="112"/>
      <c r="HDV108" s="112"/>
      <c r="HDW108" s="112"/>
      <c r="HDX108" s="112"/>
      <c r="HDY108" s="112"/>
      <c r="HDZ108" s="112"/>
      <c r="HEA108" s="112"/>
      <c r="HEB108" s="112"/>
      <c r="HEC108" s="112"/>
      <c r="HED108" s="112"/>
      <c r="HEE108" s="112"/>
      <c r="HEF108" s="112"/>
      <c r="HEG108" s="112"/>
      <c r="HEH108" s="112"/>
      <c r="HEI108" s="112"/>
      <c r="HEJ108" s="112"/>
      <c r="HEK108" s="112"/>
      <c r="HEL108" s="112"/>
      <c r="HEM108" s="112"/>
      <c r="HEN108" s="112"/>
      <c r="HEO108" s="112"/>
      <c r="HEP108" s="112"/>
      <c r="HEQ108" s="112"/>
      <c r="HER108" s="112"/>
      <c r="HES108" s="112"/>
      <c r="HET108" s="112"/>
      <c r="HEU108" s="112"/>
      <c r="HEV108" s="112"/>
      <c r="HEW108" s="112"/>
      <c r="HEX108" s="112"/>
      <c r="HEY108" s="112"/>
      <c r="HEZ108" s="112"/>
      <c r="HFA108" s="112"/>
      <c r="HFB108" s="112"/>
      <c r="HFC108" s="112"/>
      <c r="HFD108" s="112"/>
      <c r="HFE108" s="112"/>
      <c r="HFF108" s="112"/>
      <c r="HFG108" s="112"/>
      <c r="HFH108" s="112"/>
      <c r="HFI108" s="112"/>
      <c r="HFJ108" s="112"/>
      <c r="HFK108" s="112"/>
      <c r="HFL108" s="112"/>
      <c r="HFM108" s="112"/>
      <c r="HFN108" s="112"/>
      <c r="HFO108" s="112"/>
      <c r="HFP108" s="112"/>
      <c r="HFQ108" s="112"/>
      <c r="HFR108" s="112"/>
      <c r="HFS108" s="112"/>
      <c r="HFT108" s="112"/>
      <c r="HFU108" s="112"/>
      <c r="HFV108" s="112"/>
      <c r="HFW108" s="112"/>
      <c r="HFX108" s="112"/>
      <c r="HFY108" s="112"/>
      <c r="HFZ108" s="112"/>
      <c r="HGA108" s="112"/>
      <c r="HGB108" s="112"/>
      <c r="HGC108" s="112"/>
      <c r="HGD108" s="112"/>
      <c r="HGE108" s="112"/>
      <c r="HGF108" s="112"/>
      <c r="HGG108" s="112"/>
      <c r="HGH108" s="112"/>
      <c r="HGI108" s="112"/>
      <c r="HGJ108" s="112"/>
      <c r="HGK108" s="112"/>
      <c r="HGL108" s="112"/>
      <c r="HGM108" s="112"/>
      <c r="HGN108" s="112"/>
      <c r="HGO108" s="112"/>
      <c r="HGP108" s="112"/>
      <c r="HGQ108" s="112"/>
      <c r="HGR108" s="112"/>
      <c r="HGS108" s="112"/>
      <c r="HGT108" s="112"/>
      <c r="HGU108" s="112"/>
      <c r="HGV108" s="112"/>
      <c r="HGW108" s="112"/>
      <c r="HGX108" s="112"/>
      <c r="HGY108" s="112"/>
      <c r="HGZ108" s="112"/>
      <c r="HHA108" s="112"/>
      <c r="HHB108" s="112"/>
      <c r="HHC108" s="112"/>
      <c r="HHD108" s="112"/>
      <c r="HHE108" s="112"/>
      <c r="HHF108" s="112"/>
      <c r="HHG108" s="112"/>
      <c r="HHH108" s="112"/>
      <c r="HHI108" s="112"/>
      <c r="HHJ108" s="112"/>
      <c r="HHK108" s="112"/>
      <c r="HHL108" s="112"/>
      <c r="HHM108" s="112"/>
      <c r="HHN108" s="112"/>
      <c r="HHO108" s="112"/>
      <c r="HHP108" s="112"/>
      <c r="HHQ108" s="112"/>
      <c r="HHR108" s="112"/>
      <c r="HHS108" s="112"/>
      <c r="HHT108" s="112"/>
      <c r="HHU108" s="112"/>
      <c r="HHV108" s="112"/>
      <c r="HHW108" s="112"/>
      <c r="HHX108" s="112"/>
      <c r="HHY108" s="112"/>
      <c r="HHZ108" s="112"/>
      <c r="HIA108" s="112"/>
      <c r="HIB108" s="112"/>
      <c r="HIC108" s="112"/>
      <c r="HID108" s="112"/>
      <c r="HIE108" s="112"/>
      <c r="HIF108" s="112"/>
      <c r="HIG108" s="112"/>
      <c r="HIH108" s="112"/>
      <c r="HII108" s="112"/>
      <c r="HIJ108" s="112"/>
      <c r="HIK108" s="112"/>
      <c r="HIL108" s="112"/>
      <c r="HIM108" s="112"/>
      <c r="HIN108" s="112"/>
      <c r="HIO108" s="112"/>
      <c r="HIP108" s="112"/>
      <c r="HIQ108" s="112"/>
      <c r="HIR108" s="112"/>
      <c r="HIS108" s="112"/>
      <c r="HIT108" s="112"/>
      <c r="HIU108" s="112"/>
      <c r="HIV108" s="112"/>
      <c r="HIW108" s="112"/>
      <c r="HIX108" s="112"/>
      <c r="HIY108" s="112"/>
      <c r="HIZ108" s="112"/>
      <c r="HJA108" s="112"/>
      <c r="HJB108" s="112"/>
      <c r="HJC108" s="112"/>
      <c r="HJD108" s="112"/>
      <c r="HJE108" s="112"/>
      <c r="HJF108" s="112"/>
      <c r="HJG108" s="112"/>
      <c r="HJH108" s="112"/>
      <c r="HJI108" s="112"/>
      <c r="HJJ108" s="112"/>
      <c r="HJK108" s="112"/>
      <c r="HJL108" s="112"/>
      <c r="HJM108" s="112"/>
      <c r="HJN108" s="112"/>
      <c r="HJO108" s="112"/>
      <c r="HJP108" s="112"/>
      <c r="HJQ108" s="112"/>
      <c r="HJR108" s="112"/>
      <c r="HJS108" s="112"/>
      <c r="HJT108" s="112"/>
      <c r="HJU108" s="112"/>
      <c r="HJV108" s="112"/>
      <c r="HJW108" s="112"/>
      <c r="HJX108" s="112"/>
      <c r="HJY108" s="112"/>
      <c r="HJZ108" s="112"/>
      <c r="HKA108" s="112"/>
      <c r="HKB108" s="112"/>
      <c r="HKC108" s="112"/>
      <c r="HKD108" s="112"/>
      <c r="HKE108" s="112"/>
      <c r="HKF108" s="112"/>
      <c r="HKG108" s="112"/>
      <c r="HKH108" s="112"/>
      <c r="HKI108" s="112"/>
      <c r="HKJ108" s="112"/>
      <c r="HKK108" s="112"/>
      <c r="HKL108" s="112"/>
      <c r="HKM108" s="112"/>
      <c r="HKN108" s="112"/>
      <c r="HKO108" s="112"/>
      <c r="HKP108" s="112"/>
      <c r="HKQ108" s="112"/>
      <c r="HKR108" s="112"/>
      <c r="HKS108" s="112"/>
      <c r="HKT108" s="112"/>
      <c r="HKU108" s="112"/>
      <c r="HKV108" s="112"/>
      <c r="HKW108" s="112"/>
      <c r="HKX108" s="112"/>
      <c r="HKY108" s="112"/>
      <c r="HKZ108" s="112"/>
      <c r="HLA108" s="112"/>
      <c r="HLB108" s="112"/>
      <c r="HLC108" s="112"/>
      <c r="HLD108" s="112"/>
      <c r="HLE108" s="112"/>
      <c r="HLF108" s="112"/>
      <c r="HLG108" s="112"/>
      <c r="HLH108" s="112"/>
      <c r="HLI108" s="112"/>
      <c r="HLJ108" s="112"/>
      <c r="HLK108" s="112"/>
      <c r="HLL108" s="112"/>
      <c r="HLM108" s="112"/>
      <c r="HLN108" s="112"/>
      <c r="HLO108" s="112"/>
      <c r="HLP108" s="112"/>
      <c r="HLQ108" s="112"/>
      <c r="HLR108" s="112"/>
      <c r="HLS108" s="112"/>
      <c r="HLT108" s="112"/>
      <c r="HLU108" s="112"/>
      <c r="HLV108" s="112"/>
      <c r="HLW108" s="112"/>
      <c r="HLX108" s="112"/>
      <c r="HLY108" s="112"/>
      <c r="HLZ108" s="112"/>
      <c r="HMA108" s="112"/>
      <c r="HMB108" s="112"/>
      <c r="HMC108" s="112"/>
      <c r="HMD108" s="112"/>
      <c r="HME108" s="112"/>
      <c r="HMF108" s="112"/>
      <c r="HMG108" s="112"/>
      <c r="HMH108" s="112"/>
      <c r="HMI108" s="112"/>
      <c r="HMJ108" s="112"/>
      <c r="HMK108" s="112"/>
      <c r="HML108" s="112"/>
      <c r="HMM108" s="112"/>
      <c r="HMN108" s="112"/>
      <c r="HMO108" s="112"/>
      <c r="HMP108" s="112"/>
      <c r="HMQ108" s="112"/>
      <c r="HMR108" s="112"/>
      <c r="HMS108" s="112"/>
      <c r="HMT108" s="112"/>
      <c r="HMU108" s="112"/>
      <c r="HMV108" s="112"/>
      <c r="HMW108" s="112"/>
      <c r="HMX108" s="112"/>
      <c r="HMY108" s="112"/>
      <c r="HMZ108" s="112"/>
      <c r="HNA108" s="112"/>
      <c r="HNB108" s="112"/>
      <c r="HNC108" s="112"/>
      <c r="HND108" s="112"/>
      <c r="HNE108" s="112"/>
      <c r="HNF108" s="112"/>
      <c r="HNG108" s="112"/>
      <c r="HNH108" s="112"/>
      <c r="HNI108" s="112"/>
      <c r="HNJ108" s="112"/>
      <c r="HNK108" s="112"/>
      <c r="HNL108" s="112"/>
      <c r="HNM108" s="112"/>
      <c r="HNN108" s="112"/>
      <c r="HNO108" s="112"/>
      <c r="HNP108" s="112"/>
      <c r="HNQ108" s="112"/>
      <c r="HNR108" s="112"/>
      <c r="HNS108" s="112"/>
      <c r="HNT108" s="112"/>
      <c r="HNU108" s="112"/>
      <c r="HNV108" s="112"/>
      <c r="HNW108" s="112"/>
      <c r="HNX108" s="112"/>
      <c r="HNY108" s="112"/>
      <c r="HNZ108" s="112"/>
      <c r="HOA108" s="112"/>
      <c r="HOB108" s="112"/>
      <c r="HOC108" s="112"/>
      <c r="HOD108" s="112"/>
      <c r="HOE108" s="112"/>
      <c r="HOF108" s="112"/>
      <c r="HOG108" s="112"/>
      <c r="HOH108" s="112"/>
      <c r="HOI108" s="112"/>
      <c r="HOJ108" s="112"/>
      <c r="HOK108" s="112"/>
      <c r="HOL108" s="112"/>
      <c r="HOM108" s="112"/>
      <c r="HON108" s="112"/>
      <c r="HOO108" s="112"/>
      <c r="HOP108" s="112"/>
      <c r="HOQ108" s="112"/>
      <c r="HOR108" s="112"/>
      <c r="HOS108" s="112"/>
      <c r="HOT108" s="112"/>
      <c r="HOU108" s="112"/>
      <c r="HOV108" s="112"/>
      <c r="HOW108" s="112"/>
      <c r="HOX108" s="112"/>
      <c r="HOY108" s="112"/>
      <c r="HOZ108" s="112"/>
      <c r="HPA108" s="112"/>
      <c r="HPB108" s="112"/>
      <c r="HPC108" s="112"/>
      <c r="HPD108" s="112"/>
      <c r="HPE108" s="112"/>
      <c r="HPF108" s="112"/>
      <c r="HPG108" s="112"/>
      <c r="HPH108" s="112"/>
      <c r="HPI108" s="112"/>
      <c r="HPJ108" s="112"/>
      <c r="HPK108" s="112"/>
      <c r="HPL108" s="112"/>
      <c r="HPM108" s="112"/>
      <c r="HPN108" s="112"/>
      <c r="HPO108" s="112"/>
      <c r="HPP108" s="112"/>
      <c r="HPQ108" s="112"/>
      <c r="HPR108" s="112"/>
      <c r="HPS108" s="112"/>
      <c r="HPT108" s="112"/>
      <c r="HPU108" s="112"/>
      <c r="HPV108" s="112"/>
      <c r="HPW108" s="112"/>
      <c r="HPX108" s="112"/>
      <c r="HPY108" s="112"/>
      <c r="HPZ108" s="112"/>
      <c r="HQA108" s="112"/>
      <c r="HQB108" s="112"/>
      <c r="HQC108" s="112"/>
      <c r="HQD108" s="112"/>
      <c r="HQE108" s="112"/>
      <c r="HQF108" s="112"/>
      <c r="HQG108" s="112"/>
      <c r="HQH108" s="112"/>
      <c r="HQI108" s="112"/>
      <c r="HQJ108" s="112"/>
      <c r="HQK108" s="112"/>
      <c r="HQL108" s="112"/>
      <c r="HQM108" s="112"/>
      <c r="HQN108" s="112"/>
      <c r="HQO108" s="112"/>
      <c r="HQP108" s="112"/>
      <c r="HQQ108" s="112"/>
      <c r="HQR108" s="112"/>
      <c r="HQS108" s="112"/>
      <c r="HQT108" s="112"/>
      <c r="HQU108" s="112"/>
      <c r="HQV108" s="112"/>
      <c r="HQW108" s="112"/>
      <c r="HQX108" s="112"/>
      <c r="HQY108" s="112"/>
      <c r="HQZ108" s="112"/>
      <c r="HRA108" s="112"/>
      <c r="HRB108" s="112"/>
      <c r="HRC108" s="112"/>
      <c r="HRD108" s="112"/>
      <c r="HRE108" s="112"/>
      <c r="HRF108" s="112"/>
      <c r="HRG108" s="112"/>
      <c r="HRH108" s="112"/>
      <c r="HRI108" s="112"/>
      <c r="HRJ108" s="112"/>
      <c r="HRK108" s="112"/>
      <c r="HRL108" s="112"/>
      <c r="HRM108" s="112"/>
      <c r="HRN108" s="112"/>
      <c r="HRO108" s="112"/>
      <c r="HRP108" s="112"/>
      <c r="HRQ108" s="112"/>
      <c r="HRR108" s="112"/>
      <c r="HRS108" s="112"/>
      <c r="HRT108" s="112"/>
      <c r="HRU108" s="112"/>
      <c r="HRV108" s="112"/>
      <c r="HRW108" s="112"/>
      <c r="HRX108" s="112"/>
      <c r="HRY108" s="112"/>
      <c r="HRZ108" s="112"/>
      <c r="HSA108" s="112"/>
      <c r="HSB108" s="112"/>
      <c r="HSC108" s="112"/>
      <c r="HSD108" s="112"/>
      <c r="HSE108" s="112"/>
      <c r="HSF108" s="112"/>
      <c r="HSG108" s="112"/>
      <c r="HSH108" s="112"/>
      <c r="HSI108" s="112"/>
      <c r="HSJ108" s="112"/>
      <c r="HSK108" s="112"/>
      <c r="HSL108" s="112"/>
      <c r="HSM108" s="112"/>
      <c r="HSN108" s="112"/>
      <c r="HSO108" s="112"/>
      <c r="HSP108" s="112"/>
      <c r="HSQ108" s="112"/>
      <c r="HSR108" s="112"/>
      <c r="HSS108" s="112"/>
      <c r="HST108" s="112"/>
      <c r="HSU108" s="112"/>
      <c r="HSV108" s="112"/>
      <c r="HSW108" s="112"/>
      <c r="HSX108" s="112"/>
      <c r="HSY108" s="112"/>
      <c r="HSZ108" s="112"/>
      <c r="HTA108" s="112"/>
      <c r="HTB108" s="112"/>
      <c r="HTC108" s="112"/>
      <c r="HTD108" s="112"/>
      <c r="HTE108" s="112"/>
      <c r="HTF108" s="112"/>
      <c r="HTG108" s="112"/>
      <c r="HTH108" s="112"/>
      <c r="HTI108" s="112"/>
      <c r="HTJ108" s="112"/>
      <c r="HTK108" s="112"/>
      <c r="HTL108" s="112"/>
      <c r="HTM108" s="112"/>
      <c r="HTN108" s="112"/>
    </row>
    <row r="109" spans="1:5942" s="111" customFormat="1" ht="9.9499999999999993" hidden="1" customHeight="1" x14ac:dyDescent="0.25">
      <c r="A109" s="388" t="s">
        <v>39</v>
      </c>
      <c r="B109" s="316">
        <f>SUM(B110:B111)</f>
        <v>29</v>
      </c>
      <c r="C109" s="316">
        <f>SUM(C110:C111)</f>
        <v>4</v>
      </c>
      <c r="D109" s="337">
        <f t="shared" si="264"/>
        <v>33</v>
      </c>
      <c r="E109" s="316">
        <f>SUM(E110:E111)</f>
        <v>5</v>
      </c>
      <c r="F109" s="316">
        <f>SUM(F110:F111)</f>
        <v>1</v>
      </c>
      <c r="G109" s="337">
        <f t="shared" si="265"/>
        <v>6</v>
      </c>
      <c r="H109" s="263">
        <f t="shared" si="301"/>
        <v>0.17241379310344829</v>
      </c>
      <c r="I109" s="263">
        <f t="shared" ref="I109:I127" si="303">F109/C109</f>
        <v>0.25</v>
      </c>
      <c r="J109" s="263">
        <f t="shared" ref="J109:J127" si="304">G109/D109</f>
        <v>0.18181818181818182</v>
      </c>
      <c r="K109" s="316">
        <f t="shared" ref="K109:L109" si="305">SUM(K110:K111)</f>
        <v>26</v>
      </c>
      <c r="L109" s="316">
        <f t="shared" si="305"/>
        <v>0</v>
      </c>
      <c r="M109" s="337">
        <f t="shared" si="239"/>
        <v>26</v>
      </c>
      <c r="N109" s="316">
        <f t="shared" ref="N109:O109" si="306">SUM(N110:N111)</f>
        <v>0</v>
      </c>
      <c r="O109" s="316">
        <f t="shared" si="306"/>
        <v>0</v>
      </c>
      <c r="P109" s="337">
        <f t="shared" si="240"/>
        <v>0</v>
      </c>
      <c r="Q109" s="263">
        <f t="shared" ref="Q109:Q138" si="307">N109/K109</f>
        <v>0</v>
      </c>
      <c r="R109" s="263" t="e">
        <f t="shared" ref="R109:R138" si="308">O109/L109</f>
        <v>#DIV/0!</v>
      </c>
      <c r="S109" s="263">
        <f t="shared" ref="S109:S138" si="309">P109/M109</f>
        <v>0</v>
      </c>
      <c r="T109" s="316">
        <f t="shared" ref="T109:U109" si="310">SUM(T110:T111)</f>
        <v>0</v>
      </c>
      <c r="U109" s="316">
        <f t="shared" si="310"/>
        <v>0</v>
      </c>
      <c r="V109" s="337">
        <f t="shared" si="241"/>
        <v>0</v>
      </c>
      <c r="W109" s="316">
        <f t="shared" ref="W109:X109" si="311">SUM(W110:W111)</f>
        <v>0</v>
      </c>
      <c r="X109" s="316">
        <f t="shared" si="311"/>
        <v>0</v>
      </c>
      <c r="Y109" s="337">
        <f t="shared" si="242"/>
        <v>0</v>
      </c>
      <c r="Z109" s="263" t="e">
        <f t="shared" ref="Z109:Z138" si="312">W109/T109</f>
        <v>#DIV/0!</v>
      </c>
      <c r="AA109" s="263" t="e">
        <f t="shared" ref="AA109:AA138" si="313">X109/U109</f>
        <v>#DIV/0!</v>
      </c>
      <c r="AB109" s="263" t="e">
        <f t="shared" ref="AB109:AB138" si="314">Y109/V109</f>
        <v>#DIV/0!</v>
      </c>
      <c r="AC109" s="316">
        <f t="shared" ref="AC109:AD109" si="315">SUM(AC110:AC111)</f>
        <v>0</v>
      </c>
      <c r="AD109" s="316">
        <f t="shared" si="315"/>
        <v>0</v>
      </c>
      <c r="AE109" s="337">
        <f t="shared" si="243"/>
        <v>0</v>
      </c>
      <c r="AF109" s="316">
        <f t="shared" ref="AF109:AG109" si="316">SUM(AF110:AF111)</f>
        <v>0</v>
      </c>
      <c r="AG109" s="316">
        <f t="shared" si="316"/>
        <v>0</v>
      </c>
      <c r="AH109" s="337">
        <f t="shared" si="244"/>
        <v>0</v>
      </c>
      <c r="AI109" s="263" t="e">
        <f t="shared" ref="AI109:AI138" si="317">AF109/AC109</f>
        <v>#DIV/0!</v>
      </c>
      <c r="AJ109" s="263" t="e">
        <f t="shared" ref="AJ109:AJ138" si="318">AG109/AD109</f>
        <v>#DIV/0!</v>
      </c>
      <c r="AK109" s="263" t="e">
        <f t="shared" ref="AK109:AK138" si="319">AH109/AE109</f>
        <v>#DIV/0!</v>
      </c>
      <c r="AL109" s="337">
        <f>SUM(AL110:AL111)</f>
        <v>55</v>
      </c>
      <c r="AM109" s="337">
        <f>SUM(AM110:AM111)</f>
        <v>4</v>
      </c>
      <c r="AN109" s="337">
        <f t="shared" si="266"/>
        <v>59</v>
      </c>
      <c r="AO109" s="337">
        <f>SUM(AO110:AO111)</f>
        <v>5</v>
      </c>
      <c r="AP109" s="337">
        <f>SUM(AP110:AP111)</f>
        <v>1</v>
      </c>
      <c r="AQ109" s="337">
        <f t="shared" si="267"/>
        <v>6</v>
      </c>
      <c r="AR109" s="263">
        <f t="shared" si="302"/>
        <v>9.0909090909090912E-2</v>
      </c>
      <c r="AS109" s="263">
        <f t="shared" si="246"/>
        <v>0.25</v>
      </c>
      <c r="AT109" s="263">
        <f t="shared" si="247"/>
        <v>0.10169491525423729</v>
      </c>
      <c r="AU109" s="117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  <c r="JN109" s="112"/>
      <c r="JO109" s="112"/>
      <c r="JP109" s="112"/>
      <c r="JQ109" s="112"/>
      <c r="JR109" s="112"/>
      <c r="JS109" s="112"/>
      <c r="JT109" s="112"/>
      <c r="JU109" s="112"/>
      <c r="JV109" s="112"/>
      <c r="JW109" s="112"/>
      <c r="JX109" s="112"/>
      <c r="JY109" s="112"/>
      <c r="JZ109" s="112"/>
      <c r="KA109" s="112"/>
      <c r="KB109" s="112"/>
      <c r="KC109" s="112"/>
      <c r="KD109" s="112"/>
      <c r="KE109" s="112"/>
      <c r="KF109" s="112"/>
      <c r="KG109" s="112"/>
      <c r="KH109" s="112"/>
      <c r="KI109" s="112"/>
      <c r="KJ109" s="112"/>
      <c r="KK109" s="112"/>
      <c r="KL109" s="112"/>
      <c r="KM109" s="112"/>
      <c r="KN109" s="112"/>
      <c r="KO109" s="112"/>
      <c r="KP109" s="112"/>
      <c r="KQ109" s="112"/>
      <c r="KR109" s="112"/>
      <c r="KS109" s="112"/>
      <c r="KT109" s="112"/>
      <c r="KU109" s="112"/>
      <c r="KV109" s="112"/>
      <c r="KW109" s="112"/>
      <c r="KX109" s="112"/>
      <c r="KY109" s="112"/>
      <c r="KZ109" s="112"/>
      <c r="LA109" s="112"/>
      <c r="LB109" s="112"/>
      <c r="LC109" s="112"/>
      <c r="LD109" s="112"/>
      <c r="LE109" s="112"/>
      <c r="LF109" s="112"/>
      <c r="LG109" s="112"/>
      <c r="LH109" s="112"/>
      <c r="LI109" s="112"/>
      <c r="LJ109" s="112"/>
      <c r="LK109" s="112"/>
      <c r="LL109" s="112"/>
      <c r="LM109" s="112"/>
      <c r="LN109" s="112"/>
      <c r="LO109" s="112"/>
      <c r="LP109" s="112"/>
      <c r="LQ109" s="112"/>
      <c r="LR109" s="112"/>
      <c r="LS109" s="112"/>
      <c r="LT109" s="112"/>
      <c r="LU109" s="112"/>
      <c r="LV109" s="112"/>
      <c r="LW109" s="112"/>
      <c r="LX109" s="112"/>
      <c r="LY109" s="112"/>
      <c r="LZ109" s="112"/>
      <c r="MA109" s="112"/>
      <c r="MB109" s="112"/>
      <c r="MC109" s="112"/>
      <c r="MD109" s="112"/>
      <c r="ME109" s="112"/>
      <c r="MF109" s="112"/>
      <c r="MG109" s="112"/>
      <c r="MH109" s="112"/>
      <c r="MI109" s="112"/>
      <c r="MJ109" s="112"/>
      <c r="MK109" s="112"/>
      <c r="ML109" s="112"/>
      <c r="MM109" s="112"/>
      <c r="MN109" s="112"/>
      <c r="MO109" s="112"/>
      <c r="MP109" s="112"/>
      <c r="MQ109" s="112"/>
      <c r="MR109" s="112"/>
      <c r="MS109" s="112"/>
      <c r="MT109" s="112"/>
      <c r="MU109" s="112"/>
      <c r="MV109" s="112"/>
      <c r="MW109" s="112"/>
      <c r="MX109" s="112"/>
      <c r="MY109" s="112"/>
      <c r="MZ109" s="112"/>
      <c r="NA109" s="112"/>
      <c r="NB109" s="112"/>
      <c r="NC109" s="112"/>
      <c r="ND109" s="112"/>
      <c r="NE109" s="112"/>
      <c r="NF109" s="112"/>
      <c r="NG109" s="112"/>
      <c r="NH109" s="112"/>
      <c r="NI109" s="112"/>
      <c r="NJ109" s="112"/>
      <c r="NK109" s="112"/>
      <c r="NL109" s="112"/>
      <c r="NM109" s="112"/>
      <c r="NN109" s="112"/>
      <c r="NO109" s="112"/>
      <c r="NP109" s="112"/>
      <c r="NQ109" s="112"/>
      <c r="NR109" s="112"/>
      <c r="NS109" s="112"/>
      <c r="NT109" s="112"/>
      <c r="NU109" s="112"/>
      <c r="NV109" s="112"/>
      <c r="NW109" s="112"/>
      <c r="NX109" s="112"/>
      <c r="NY109" s="112"/>
      <c r="NZ109" s="112"/>
      <c r="OA109" s="112"/>
      <c r="OB109" s="112"/>
      <c r="OC109" s="112"/>
      <c r="OD109" s="112"/>
      <c r="OE109" s="112"/>
      <c r="OF109" s="112"/>
      <c r="OG109" s="112"/>
      <c r="OH109" s="112"/>
      <c r="OI109" s="112"/>
      <c r="OJ109" s="112"/>
      <c r="OK109" s="112"/>
      <c r="OL109" s="112"/>
      <c r="OM109" s="112"/>
      <c r="ON109" s="112"/>
      <c r="OO109" s="112"/>
      <c r="OP109" s="112"/>
      <c r="OQ109" s="112"/>
      <c r="OR109" s="112"/>
      <c r="OS109" s="112"/>
      <c r="OT109" s="112"/>
      <c r="OU109" s="112"/>
      <c r="OV109" s="112"/>
      <c r="OW109" s="112"/>
      <c r="OX109" s="112"/>
      <c r="OY109" s="112"/>
      <c r="OZ109" s="112"/>
      <c r="PA109" s="112"/>
      <c r="PB109" s="112"/>
      <c r="PC109" s="112"/>
      <c r="PD109" s="112"/>
      <c r="PE109" s="112"/>
      <c r="PF109" s="112"/>
      <c r="PG109" s="112"/>
      <c r="PH109" s="112"/>
      <c r="PI109" s="112"/>
      <c r="PJ109" s="112"/>
      <c r="PK109" s="112"/>
      <c r="PL109" s="112"/>
      <c r="PM109" s="112"/>
      <c r="PN109" s="112"/>
      <c r="PO109" s="112"/>
      <c r="PP109" s="112"/>
      <c r="PQ109" s="112"/>
      <c r="PR109" s="112"/>
      <c r="PS109" s="112"/>
      <c r="PT109" s="112"/>
      <c r="PU109" s="112"/>
      <c r="PV109" s="112"/>
      <c r="PW109" s="112"/>
      <c r="PX109" s="112"/>
      <c r="PY109" s="112"/>
      <c r="PZ109" s="112"/>
      <c r="QA109" s="112"/>
      <c r="QB109" s="112"/>
      <c r="QC109" s="112"/>
      <c r="QD109" s="112"/>
      <c r="QE109" s="112"/>
      <c r="QF109" s="112"/>
      <c r="QG109" s="112"/>
      <c r="QH109" s="112"/>
      <c r="QI109" s="112"/>
      <c r="QJ109" s="112"/>
      <c r="QK109" s="112"/>
      <c r="QL109" s="112"/>
      <c r="QM109" s="112"/>
      <c r="QN109" s="112"/>
      <c r="QO109" s="112"/>
      <c r="QP109" s="112"/>
      <c r="QQ109" s="112"/>
      <c r="QR109" s="112"/>
      <c r="QS109" s="112"/>
      <c r="QT109" s="112"/>
      <c r="QU109" s="112"/>
      <c r="QV109" s="112"/>
      <c r="QW109" s="112"/>
      <c r="QX109" s="112"/>
      <c r="QY109" s="112"/>
      <c r="QZ109" s="112"/>
      <c r="RA109" s="112"/>
      <c r="RB109" s="112"/>
      <c r="RC109" s="112"/>
      <c r="RD109" s="112"/>
      <c r="RE109" s="112"/>
      <c r="RF109" s="112"/>
      <c r="RG109" s="112"/>
      <c r="RH109" s="112"/>
      <c r="RI109" s="112"/>
      <c r="RJ109" s="112"/>
      <c r="RK109" s="112"/>
      <c r="RL109" s="112"/>
      <c r="RM109" s="112"/>
      <c r="RN109" s="112"/>
      <c r="RO109" s="112"/>
      <c r="RP109" s="112"/>
      <c r="RQ109" s="112"/>
      <c r="RR109" s="112"/>
      <c r="RS109" s="112"/>
      <c r="RT109" s="112"/>
      <c r="RU109" s="112"/>
      <c r="RV109" s="112"/>
      <c r="RW109" s="112"/>
      <c r="RX109" s="112"/>
      <c r="RY109" s="112"/>
      <c r="RZ109" s="112"/>
      <c r="SA109" s="112"/>
      <c r="SB109" s="112"/>
      <c r="SC109" s="112"/>
      <c r="SD109" s="112"/>
      <c r="SE109" s="112"/>
      <c r="SF109" s="112"/>
      <c r="SG109" s="112"/>
      <c r="SH109" s="112"/>
      <c r="SI109" s="112"/>
      <c r="SJ109" s="112"/>
      <c r="SK109" s="112"/>
      <c r="SL109" s="112"/>
      <c r="SM109" s="112"/>
      <c r="SN109" s="112"/>
      <c r="SO109" s="112"/>
      <c r="SP109" s="112"/>
      <c r="SQ109" s="112"/>
      <c r="SR109" s="112"/>
      <c r="SS109" s="112"/>
      <c r="ST109" s="112"/>
      <c r="SU109" s="112"/>
      <c r="SV109" s="112"/>
      <c r="SW109" s="112"/>
      <c r="SX109" s="112"/>
      <c r="SY109" s="112"/>
      <c r="SZ109" s="112"/>
      <c r="TA109" s="112"/>
      <c r="TB109" s="112"/>
      <c r="TC109" s="112"/>
      <c r="TD109" s="112"/>
      <c r="TE109" s="112"/>
      <c r="TF109" s="112"/>
      <c r="TG109" s="112"/>
      <c r="TH109" s="112"/>
      <c r="TI109" s="112"/>
      <c r="TJ109" s="112"/>
      <c r="TK109" s="112"/>
      <c r="TL109" s="112"/>
      <c r="TM109" s="112"/>
      <c r="TN109" s="112"/>
      <c r="TO109" s="112"/>
      <c r="TP109" s="112"/>
      <c r="TQ109" s="112"/>
      <c r="TR109" s="112"/>
      <c r="TS109" s="112"/>
      <c r="TT109" s="112"/>
      <c r="TU109" s="112"/>
      <c r="TV109" s="112"/>
      <c r="TW109" s="112"/>
      <c r="TX109" s="112"/>
      <c r="TY109" s="112"/>
      <c r="TZ109" s="112"/>
      <c r="UA109" s="112"/>
      <c r="UB109" s="112"/>
      <c r="UC109" s="112"/>
      <c r="UD109" s="112"/>
      <c r="UE109" s="112"/>
      <c r="UF109" s="112"/>
      <c r="UG109" s="112"/>
      <c r="UH109" s="112"/>
      <c r="UI109" s="112"/>
      <c r="UJ109" s="112"/>
      <c r="UK109" s="112"/>
      <c r="UL109" s="112"/>
      <c r="UM109" s="112"/>
      <c r="UN109" s="112"/>
      <c r="UO109" s="112"/>
      <c r="UP109" s="112"/>
      <c r="UQ109" s="112"/>
      <c r="UR109" s="112"/>
      <c r="US109" s="112"/>
      <c r="UT109" s="112"/>
      <c r="UU109" s="112"/>
      <c r="UV109" s="112"/>
      <c r="UW109" s="112"/>
      <c r="UX109" s="112"/>
      <c r="UY109" s="112"/>
      <c r="UZ109" s="112"/>
      <c r="VA109" s="112"/>
      <c r="VB109" s="112"/>
      <c r="VC109" s="112"/>
      <c r="VD109" s="112"/>
      <c r="VE109" s="112"/>
      <c r="VF109" s="112"/>
      <c r="VG109" s="112"/>
      <c r="VH109" s="112"/>
      <c r="VI109" s="112"/>
      <c r="VJ109" s="112"/>
      <c r="VK109" s="112"/>
      <c r="VL109" s="112"/>
      <c r="VM109" s="112"/>
      <c r="VN109" s="112"/>
      <c r="VO109" s="112"/>
      <c r="VP109" s="112"/>
      <c r="VQ109" s="112"/>
      <c r="VR109" s="112"/>
      <c r="VS109" s="112"/>
      <c r="VT109" s="112"/>
      <c r="VU109" s="112"/>
      <c r="VV109" s="112"/>
      <c r="VW109" s="112"/>
      <c r="VX109" s="112"/>
      <c r="VY109" s="112"/>
      <c r="VZ109" s="112"/>
      <c r="WA109" s="112"/>
      <c r="WB109" s="112"/>
      <c r="WC109" s="112"/>
      <c r="WD109" s="112"/>
      <c r="WE109" s="112"/>
      <c r="WF109" s="112"/>
      <c r="WG109" s="112"/>
      <c r="WH109" s="112"/>
      <c r="WI109" s="112"/>
      <c r="WJ109" s="112"/>
      <c r="WK109" s="112"/>
      <c r="WL109" s="112"/>
      <c r="WM109" s="112"/>
      <c r="WN109" s="112"/>
      <c r="WO109" s="112"/>
      <c r="WP109" s="112"/>
      <c r="WQ109" s="112"/>
      <c r="WR109" s="112"/>
      <c r="WS109" s="112"/>
      <c r="WT109" s="112"/>
      <c r="WU109" s="112"/>
      <c r="WV109" s="112"/>
      <c r="WW109" s="112"/>
      <c r="WX109" s="112"/>
      <c r="WY109" s="112"/>
      <c r="WZ109" s="112"/>
      <c r="XA109" s="112"/>
      <c r="XB109" s="112"/>
      <c r="XC109" s="112"/>
      <c r="XD109" s="112"/>
      <c r="XE109" s="112"/>
      <c r="XF109" s="112"/>
      <c r="XG109" s="112"/>
      <c r="XH109" s="112"/>
      <c r="XI109" s="112"/>
      <c r="XJ109" s="112"/>
      <c r="XK109" s="112"/>
      <c r="XL109" s="112"/>
      <c r="XM109" s="112"/>
      <c r="XN109" s="112"/>
      <c r="XO109" s="112"/>
      <c r="XP109" s="112"/>
      <c r="XQ109" s="112"/>
      <c r="XR109" s="112"/>
      <c r="XS109" s="112"/>
      <c r="XT109" s="112"/>
      <c r="XU109" s="112"/>
      <c r="XV109" s="112"/>
      <c r="XW109" s="112"/>
      <c r="XX109" s="112"/>
      <c r="XY109" s="112"/>
      <c r="XZ109" s="112"/>
      <c r="YA109" s="112"/>
      <c r="YB109" s="112"/>
      <c r="YC109" s="112"/>
      <c r="YD109" s="112"/>
      <c r="YE109" s="112"/>
      <c r="YF109" s="112"/>
      <c r="YG109" s="112"/>
      <c r="YH109" s="112"/>
      <c r="YI109" s="112"/>
      <c r="YJ109" s="112"/>
      <c r="YK109" s="112"/>
      <c r="YL109" s="112"/>
      <c r="YM109" s="112"/>
      <c r="YN109" s="112"/>
      <c r="YO109" s="112"/>
      <c r="YP109" s="112"/>
      <c r="YQ109" s="112"/>
      <c r="YR109" s="112"/>
      <c r="YS109" s="112"/>
      <c r="YT109" s="112"/>
      <c r="YU109" s="112"/>
      <c r="YV109" s="112"/>
      <c r="YW109" s="112"/>
      <c r="YX109" s="112"/>
      <c r="YY109" s="112"/>
      <c r="YZ109" s="112"/>
      <c r="ZA109" s="112"/>
      <c r="ZB109" s="112"/>
      <c r="ZC109" s="112"/>
      <c r="ZD109" s="112"/>
      <c r="ZE109" s="112"/>
      <c r="ZF109" s="112"/>
      <c r="ZG109" s="112"/>
      <c r="ZH109" s="112"/>
      <c r="ZI109" s="112"/>
      <c r="ZJ109" s="112"/>
      <c r="ZK109" s="112"/>
      <c r="ZL109" s="112"/>
      <c r="ZM109" s="112"/>
      <c r="ZN109" s="112"/>
      <c r="ZO109" s="112"/>
      <c r="ZP109" s="112"/>
      <c r="ZQ109" s="112"/>
      <c r="ZR109" s="112"/>
      <c r="ZS109" s="112"/>
      <c r="ZT109" s="112"/>
      <c r="ZU109" s="112"/>
      <c r="ZV109" s="112"/>
      <c r="ZW109" s="112"/>
      <c r="ZX109" s="112"/>
      <c r="ZY109" s="112"/>
      <c r="ZZ109" s="112"/>
      <c r="AAA109" s="112"/>
      <c r="AAB109" s="112"/>
      <c r="AAC109" s="112"/>
      <c r="AAD109" s="112"/>
      <c r="AAE109" s="112"/>
      <c r="AAF109" s="112"/>
      <c r="AAG109" s="112"/>
      <c r="AAH109" s="112"/>
      <c r="AAI109" s="112"/>
      <c r="AAJ109" s="112"/>
      <c r="AAK109" s="112"/>
      <c r="AAL109" s="112"/>
      <c r="AAM109" s="112"/>
      <c r="AAN109" s="112"/>
      <c r="AAO109" s="112"/>
      <c r="AAP109" s="112"/>
      <c r="AAQ109" s="112"/>
      <c r="AAR109" s="112"/>
      <c r="AAS109" s="112"/>
      <c r="AAT109" s="112"/>
      <c r="AAU109" s="112"/>
      <c r="AAV109" s="112"/>
      <c r="AAW109" s="112"/>
      <c r="AAX109" s="112"/>
      <c r="AAY109" s="112"/>
      <c r="AAZ109" s="112"/>
      <c r="ABA109" s="112"/>
      <c r="ABB109" s="112"/>
      <c r="ABC109" s="112"/>
      <c r="ABD109" s="112"/>
      <c r="ABE109" s="112"/>
      <c r="ABF109" s="112"/>
      <c r="ABG109" s="112"/>
      <c r="ABH109" s="112"/>
      <c r="ABI109" s="112"/>
      <c r="ABJ109" s="112"/>
      <c r="ABK109" s="112"/>
      <c r="ABL109" s="112"/>
      <c r="ABM109" s="112"/>
      <c r="ABN109" s="112"/>
      <c r="ABO109" s="112"/>
      <c r="ABP109" s="112"/>
      <c r="ABQ109" s="112"/>
      <c r="ABR109" s="112"/>
      <c r="ABS109" s="112"/>
      <c r="ABT109" s="112"/>
      <c r="ABU109" s="112"/>
      <c r="ABV109" s="112"/>
      <c r="ABW109" s="112"/>
      <c r="ABX109" s="112"/>
      <c r="ABY109" s="112"/>
      <c r="ABZ109" s="112"/>
      <c r="ACA109" s="112"/>
      <c r="ACB109" s="112"/>
      <c r="ACC109" s="112"/>
      <c r="ACD109" s="112"/>
      <c r="ACE109" s="112"/>
      <c r="ACF109" s="112"/>
      <c r="ACG109" s="112"/>
      <c r="ACH109" s="112"/>
      <c r="ACI109" s="112"/>
      <c r="ACJ109" s="112"/>
      <c r="ACK109" s="112"/>
      <c r="ACL109" s="112"/>
      <c r="ACM109" s="112"/>
      <c r="ACN109" s="112"/>
      <c r="ACO109" s="112"/>
      <c r="ACP109" s="112"/>
      <c r="ACQ109" s="112"/>
      <c r="ACR109" s="112"/>
      <c r="ACS109" s="112"/>
      <c r="ACT109" s="112"/>
      <c r="ACU109" s="112"/>
      <c r="ACV109" s="112"/>
      <c r="ACW109" s="112"/>
      <c r="ACX109" s="112"/>
      <c r="ACY109" s="112"/>
      <c r="ACZ109" s="112"/>
      <c r="ADA109" s="112"/>
      <c r="ADB109" s="112"/>
      <c r="ADC109" s="112"/>
      <c r="ADD109" s="112"/>
      <c r="ADE109" s="112"/>
      <c r="ADF109" s="112"/>
      <c r="ADG109" s="112"/>
      <c r="ADH109" s="112"/>
      <c r="ADI109" s="112"/>
      <c r="ADJ109" s="112"/>
      <c r="ADK109" s="112"/>
      <c r="ADL109" s="112"/>
      <c r="ADM109" s="112"/>
      <c r="ADN109" s="112"/>
      <c r="ADO109" s="112"/>
      <c r="ADP109" s="112"/>
      <c r="ADQ109" s="112"/>
      <c r="ADR109" s="112"/>
      <c r="ADS109" s="112"/>
      <c r="ADT109" s="112"/>
      <c r="ADU109" s="112"/>
      <c r="ADV109" s="112"/>
      <c r="ADW109" s="112"/>
      <c r="ADX109" s="112"/>
      <c r="ADY109" s="112"/>
      <c r="ADZ109" s="112"/>
      <c r="AEA109" s="112"/>
      <c r="AEB109" s="112"/>
      <c r="AEC109" s="112"/>
      <c r="AED109" s="112"/>
      <c r="AEE109" s="112"/>
      <c r="AEF109" s="112"/>
      <c r="AEG109" s="112"/>
      <c r="AEH109" s="112"/>
      <c r="AEI109" s="112"/>
      <c r="AEJ109" s="112"/>
      <c r="AEK109" s="112"/>
      <c r="AEL109" s="112"/>
      <c r="AEM109" s="112"/>
      <c r="AEN109" s="112"/>
      <c r="AEO109" s="112"/>
      <c r="AEP109" s="112"/>
      <c r="AEQ109" s="112"/>
      <c r="AER109" s="112"/>
      <c r="AES109" s="112"/>
      <c r="AET109" s="112"/>
      <c r="AEU109" s="112"/>
      <c r="AEV109" s="112"/>
      <c r="AEW109" s="112"/>
      <c r="AEX109" s="112"/>
      <c r="AEY109" s="112"/>
      <c r="AEZ109" s="112"/>
      <c r="AFA109" s="112"/>
      <c r="AFB109" s="112"/>
      <c r="AFC109" s="112"/>
      <c r="AFD109" s="112"/>
      <c r="AFE109" s="112"/>
      <c r="AFF109" s="112"/>
      <c r="AFG109" s="112"/>
      <c r="AFH109" s="112"/>
      <c r="AFI109" s="112"/>
      <c r="AFJ109" s="112"/>
      <c r="AFK109" s="112"/>
      <c r="AFL109" s="112"/>
      <c r="AFM109" s="112"/>
      <c r="AFN109" s="112"/>
      <c r="AFO109" s="112"/>
      <c r="AFP109" s="112"/>
      <c r="AFQ109" s="112"/>
      <c r="AFR109" s="112"/>
      <c r="AFS109" s="112"/>
      <c r="AFT109" s="112"/>
      <c r="AFU109" s="112"/>
      <c r="AFV109" s="112"/>
      <c r="AFW109" s="112"/>
      <c r="AFX109" s="112"/>
      <c r="AFY109" s="112"/>
      <c r="AFZ109" s="112"/>
      <c r="AGA109" s="112"/>
      <c r="AGB109" s="112"/>
      <c r="AGC109" s="112"/>
      <c r="AGD109" s="112"/>
      <c r="AGE109" s="112"/>
      <c r="AGF109" s="112"/>
      <c r="AGG109" s="112"/>
      <c r="AGH109" s="112"/>
      <c r="AGI109" s="112"/>
      <c r="AGJ109" s="112"/>
      <c r="AGK109" s="112"/>
      <c r="AGL109" s="112"/>
      <c r="AGM109" s="112"/>
      <c r="AGN109" s="112"/>
      <c r="AGO109" s="112"/>
      <c r="AGP109" s="112"/>
      <c r="AGQ109" s="112"/>
      <c r="AGR109" s="112"/>
      <c r="AGS109" s="112"/>
      <c r="AGT109" s="112"/>
      <c r="AGU109" s="112"/>
      <c r="AGV109" s="112"/>
      <c r="AGW109" s="112"/>
      <c r="AGX109" s="112"/>
      <c r="AGY109" s="112"/>
      <c r="AGZ109" s="112"/>
      <c r="AHA109" s="112"/>
      <c r="AHB109" s="112"/>
      <c r="AHC109" s="112"/>
      <c r="AHD109" s="112"/>
      <c r="AHE109" s="112"/>
      <c r="AHF109" s="112"/>
      <c r="AHG109" s="112"/>
      <c r="AHH109" s="112"/>
      <c r="AHI109" s="112"/>
      <c r="AHJ109" s="112"/>
      <c r="AHK109" s="112"/>
      <c r="AHL109" s="112"/>
      <c r="AHM109" s="112"/>
      <c r="AHN109" s="112"/>
      <c r="AHO109" s="112"/>
      <c r="AHP109" s="112"/>
      <c r="AHQ109" s="112"/>
      <c r="AHR109" s="112"/>
      <c r="AHS109" s="112"/>
      <c r="AHT109" s="112"/>
      <c r="AHU109" s="112"/>
      <c r="AHV109" s="112"/>
      <c r="AHW109" s="112"/>
      <c r="AHX109" s="112"/>
      <c r="AHY109" s="112"/>
      <c r="AHZ109" s="112"/>
      <c r="AIA109" s="112"/>
      <c r="AIB109" s="112"/>
      <c r="AIC109" s="112"/>
      <c r="AID109" s="112"/>
      <c r="AIE109" s="112"/>
      <c r="AIF109" s="112"/>
      <c r="AIG109" s="112"/>
      <c r="AIH109" s="112"/>
      <c r="AII109" s="112"/>
      <c r="AIJ109" s="112"/>
      <c r="AIK109" s="112"/>
      <c r="AIL109" s="112"/>
      <c r="AIM109" s="112"/>
      <c r="AIN109" s="112"/>
      <c r="AIO109" s="112"/>
      <c r="AIP109" s="112"/>
      <c r="AIQ109" s="112"/>
      <c r="AIR109" s="112"/>
      <c r="AIS109" s="112"/>
      <c r="AIT109" s="112"/>
      <c r="AIU109" s="112"/>
      <c r="AIV109" s="112"/>
      <c r="AIW109" s="112"/>
      <c r="AIX109" s="112"/>
      <c r="AIY109" s="112"/>
      <c r="AIZ109" s="112"/>
      <c r="AJA109" s="112"/>
      <c r="AJB109" s="112"/>
      <c r="AJC109" s="112"/>
      <c r="AJD109" s="112"/>
      <c r="AJE109" s="112"/>
      <c r="AJF109" s="112"/>
      <c r="AJG109" s="112"/>
      <c r="AJH109" s="112"/>
      <c r="AJI109" s="112"/>
      <c r="AJJ109" s="112"/>
      <c r="AJK109" s="112"/>
      <c r="AJL109" s="112"/>
      <c r="AJM109" s="112"/>
      <c r="AJN109" s="112"/>
      <c r="AJO109" s="112"/>
      <c r="AJP109" s="112"/>
      <c r="AJQ109" s="112"/>
      <c r="AJR109" s="112"/>
      <c r="AJS109" s="112"/>
      <c r="AJT109" s="112"/>
      <c r="AJU109" s="112"/>
      <c r="AJV109" s="112"/>
      <c r="AJW109" s="112"/>
      <c r="AJX109" s="112"/>
      <c r="AJY109" s="112"/>
      <c r="AJZ109" s="112"/>
      <c r="AKA109" s="112"/>
      <c r="AKB109" s="112"/>
      <c r="AKC109" s="112"/>
      <c r="AKD109" s="112"/>
      <c r="AKE109" s="112"/>
      <c r="AKF109" s="112"/>
      <c r="AKG109" s="112"/>
      <c r="AKH109" s="112"/>
      <c r="AKI109" s="112"/>
      <c r="AKJ109" s="112"/>
      <c r="AKK109" s="112"/>
      <c r="AKL109" s="112"/>
      <c r="AKM109" s="112"/>
      <c r="AKN109" s="112"/>
      <c r="AKO109" s="112"/>
      <c r="AKP109" s="112"/>
      <c r="AKQ109" s="112"/>
      <c r="AKR109" s="112"/>
      <c r="AKS109" s="112"/>
      <c r="AKT109" s="112"/>
      <c r="AKU109" s="112"/>
      <c r="AKV109" s="112"/>
      <c r="AKW109" s="112"/>
      <c r="AKX109" s="112"/>
      <c r="AKY109" s="112"/>
      <c r="AKZ109" s="112"/>
      <c r="ALA109" s="112"/>
      <c r="ALB109" s="112"/>
      <c r="ALC109" s="112"/>
      <c r="ALD109" s="112"/>
      <c r="ALE109" s="112"/>
      <c r="ALF109" s="112"/>
      <c r="ALG109" s="112"/>
      <c r="ALH109" s="112"/>
      <c r="ALI109" s="112"/>
      <c r="ALJ109" s="112"/>
      <c r="ALK109" s="112"/>
      <c r="ALL109" s="112"/>
      <c r="ALM109" s="112"/>
      <c r="ALN109" s="112"/>
      <c r="ALO109" s="112"/>
      <c r="ALP109" s="112"/>
      <c r="ALQ109" s="112"/>
      <c r="ALR109" s="112"/>
      <c r="ALS109" s="112"/>
      <c r="ALT109" s="112"/>
      <c r="ALU109" s="112"/>
      <c r="ALV109" s="112"/>
      <c r="ALW109" s="112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2"/>
      <c r="AMI109" s="112"/>
      <c r="AMJ109" s="112"/>
      <c r="AMK109" s="112"/>
      <c r="AML109" s="112"/>
      <c r="AMM109" s="112"/>
      <c r="AMN109" s="112"/>
      <c r="AMO109" s="112"/>
      <c r="AMP109" s="112"/>
      <c r="AMQ109" s="112"/>
      <c r="AMR109" s="112"/>
      <c r="AMS109" s="112"/>
      <c r="AMT109" s="112"/>
      <c r="AMU109" s="112"/>
      <c r="AMV109" s="112"/>
      <c r="AMW109" s="112"/>
      <c r="AMX109" s="112"/>
      <c r="AMY109" s="112"/>
      <c r="AMZ109" s="112"/>
      <c r="ANA109" s="112"/>
      <c r="ANB109" s="112"/>
      <c r="ANC109" s="112"/>
      <c r="AND109" s="112"/>
      <c r="ANE109" s="112"/>
      <c r="ANF109" s="112"/>
      <c r="ANG109" s="112"/>
      <c r="ANH109" s="112"/>
      <c r="ANI109" s="112"/>
      <c r="ANJ109" s="112"/>
      <c r="ANK109" s="112"/>
      <c r="ANL109" s="112"/>
      <c r="ANM109" s="112"/>
      <c r="ANN109" s="112"/>
      <c r="ANO109" s="112"/>
      <c r="ANP109" s="112"/>
      <c r="ANQ109" s="112"/>
      <c r="ANR109" s="112"/>
      <c r="ANS109" s="112"/>
      <c r="ANT109" s="112"/>
      <c r="ANU109" s="112"/>
      <c r="ANV109" s="112"/>
      <c r="ANW109" s="112"/>
      <c r="ANX109" s="112"/>
      <c r="ANY109" s="112"/>
      <c r="ANZ109" s="112"/>
      <c r="AOA109" s="112"/>
      <c r="AOB109" s="112"/>
      <c r="AOC109" s="112"/>
      <c r="AOD109" s="112"/>
      <c r="AOE109" s="112"/>
      <c r="AOF109" s="112"/>
      <c r="AOG109" s="112"/>
      <c r="AOH109" s="112"/>
      <c r="AOI109" s="112"/>
      <c r="AOJ109" s="112"/>
      <c r="AOK109" s="112"/>
      <c r="AOL109" s="112"/>
      <c r="AOM109" s="112"/>
      <c r="AON109" s="112"/>
      <c r="AOO109" s="112"/>
      <c r="AOP109" s="112"/>
      <c r="AOQ109" s="112"/>
      <c r="AOR109" s="112"/>
      <c r="AOS109" s="112"/>
      <c r="AOT109" s="112"/>
      <c r="AOU109" s="112"/>
      <c r="AOV109" s="112"/>
      <c r="AOW109" s="112"/>
      <c r="AOX109" s="112"/>
      <c r="AOY109" s="112"/>
      <c r="AOZ109" s="112"/>
      <c r="APA109" s="112"/>
      <c r="APB109" s="112"/>
      <c r="APC109" s="112"/>
      <c r="APD109" s="112"/>
      <c r="APE109" s="112"/>
      <c r="APF109" s="112"/>
      <c r="APG109" s="112"/>
      <c r="APH109" s="112"/>
      <c r="API109" s="112"/>
      <c r="APJ109" s="112"/>
      <c r="APK109" s="112"/>
      <c r="APL109" s="112"/>
      <c r="APM109" s="112"/>
      <c r="APN109" s="112"/>
      <c r="APO109" s="112"/>
      <c r="APP109" s="112"/>
      <c r="APQ109" s="112"/>
      <c r="APR109" s="112"/>
      <c r="APS109" s="112"/>
      <c r="APT109" s="112"/>
      <c r="APU109" s="112"/>
      <c r="APV109" s="112"/>
      <c r="APW109" s="112"/>
      <c r="APX109" s="112"/>
      <c r="APY109" s="112"/>
      <c r="APZ109" s="112"/>
      <c r="AQA109" s="112"/>
      <c r="AQB109" s="112"/>
      <c r="AQC109" s="112"/>
      <c r="AQD109" s="112"/>
      <c r="AQE109" s="112"/>
      <c r="AQF109" s="112"/>
      <c r="AQG109" s="112"/>
      <c r="AQH109" s="112"/>
      <c r="AQI109" s="112"/>
      <c r="AQJ109" s="112"/>
      <c r="AQK109" s="112"/>
      <c r="AQL109" s="112"/>
      <c r="AQM109" s="112"/>
      <c r="AQN109" s="112"/>
      <c r="AQO109" s="112"/>
      <c r="AQP109" s="112"/>
      <c r="AQQ109" s="112"/>
      <c r="AQR109" s="112"/>
      <c r="AQS109" s="112"/>
      <c r="AQT109" s="112"/>
      <c r="AQU109" s="112"/>
      <c r="AQV109" s="112"/>
      <c r="AQW109" s="112"/>
      <c r="AQX109" s="112"/>
      <c r="AQY109" s="112"/>
      <c r="AQZ109" s="112"/>
      <c r="ARA109" s="112"/>
      <c r="ARB109" s="112"/>
      <c r="ARC109" s="112"/>
      <c r="ARD109" s="112"/>
      <c r="ARE109" s="112"/>
      <c r="ARF109" s="112"/>
      <c r="ARG109" s="112"/>
      <c r="ARH109" s="112"/>
      <c r="ARI109" s="112"/>
      <c r="ARJ109" s="112"/>
      <c r="ARK109" s="112"/>
      <c r="ARL109" s="112"/>
      <c r="ARM109" s="112"/>
      <c r="ARN109" s="112"/>
      <c r="ARO109" s="112"/>
      <c r="ARP109" s="112"/>
      <c r="ARQ109" s="112"/>
      <c r="ARR109" s="112"/>
      <c r="ARS109" s="112"/>
      <c r="ART109" s="112"/>
      <c r="ARU109" s="112"/>
      <c r="ARV109" s="112"/>
      <c r="ARW109" s="112"/>
      <c r="ARX109" s="112"/>
      <c r="ARY109" s="112"/>
      <c r="ARZ109" s="112"/>
      <c r="ASA109" s="112"/>
      <c r="ASB109" s="112"/>
      <c r="ASC109" s="112"/>
      <c r="ASD109" s="112"/>
      <c r="ASE109" s="112"/>
      <c r="ASF109" s="112"/>
      <c r="ASG109" s="112"/>
      <c r="ASH109" s="112"/>
      <c r="ASI109" s="112"/>
      <c r="ASJ109" s="112"/>
      <c r="ASK109" s="112"/>
      <c r="ASL109" s="112"/>
      <c r="ASM109" s="112"/>
      <c r="ASN109" s="112"/>
      <c r="ASO109" s="112"/>
      <c r="ASP109" s="112"/>
      <c r="ASQ109" s="112"/>
      <c r="ASR109" s="112"/>
      <c r="ASS109" s="112"/>
      <c r="AST109" s="112"/>
      <c r="ASU109" s="112"/>
      <c r="ASV109" s="112"/>
      <c r="ASW109" s="112"/>
      <c r="ASX109" s="112"/>
      <c r="ASY109" s="112"/>
      <c r="ASZ109" s="112"/>
      <c r="ATA109" s="112"/>
      <c r="ATB109" s="112"/>
      <c r="ATC109" s="112"/>
      <c r="ATD109" s="112"/>
      <c r="ATE109" s="112"/>
      <c r="ATF109" s="112"/>
      <c r="ATG109" s="112"/>
      <c r="ATH109" s="112"/>
      <c r="ATI109" s="112"/>
      <c r="ATJ109" s="112"/>
      <c r="ATK109" s="112"/>
      <c r="ATL109" s="112"/>
      <c r="ATM109" s="112"/>
      <c r="ATN109" s="112"/>
      <c r="ATO109" s="112"/>
      <c r="ATP109" s="112"/>
      <c r="ATQ109" s="112"/>
      <c r="ATR109" s="112"/>
      <c r="ATS109" s="112"/>
      <c r="ATT109" s="112"/>
      <c r="ATU109" s="112"/>
      <c r="ATV109" s="112"/>
      <c r="ATW109" s="112"/>
      <c r="ATX109" s="112"/>
      <c r="ATY109" s="112"/>
      <c r="ATZ109" s="112"/>
      <c r="AUA109" s="112"/>
      <c r="AUB109" s="112"/>
      <c r="AUC109" s="112"/>
      <c r="AUD109" s="112"/>
      <c r="AUE109" s="112"/>
      <c r="AUF109" s="112"/>
      <c r="AUG109" s="112"/>
      <c r="AUH109" s="112"/>
      <c r="AUI109" s="112"/>
      <c r="AUJ109" s="112"/>
      <c r="AUK109" s="112"/>
      <c r="AUL109" s="112"/>
      <c r="AUM109" s="112"/>
      <c r="AUN109" s="112"/>
      <c r="AUO109" s="112"/>
      <c r="AUP109" s="112"/>
      <c r="AUQ109" s="112"/>
      <c r="AUR109" s="112"/>
      <c r="AUS109" s="112"/>
      <c r="AUT109" s="112"/>
      <c r="AUU109" s="112"/>
      <c r="AUV109" s="112"/>
      <c r="AUW109" s="112"/>
      <c r="AUX109" s="112"/>
      <c r="AUY109" s="112"/>
      <c r="AUZ109" s="112"/>
      <c r="AVA109" s="112"/>
      <c r="AVB109" s="112"/>
      <c r="AVC109" s="112"/>
      <c r="AVD109" s="112"/>
      <c r="AVE109" s="112"/>
      <c r="AVF109" s="112"/>
      <c r="AVG109" s="112"/>
      <c r="AVH109" s="112"/>
      <c r="AVI109" s="112"/>
      <c r="AVJ109" s="112"/>
      <c r="AVK109" s="112"/>
      <c r="AVL109" s="112"/>
      <c r="AVM109" s="112"/>
      <c r="AVN109" s="112"/>
      <c r="AVO109" s="112"/>
      <c r="AVP109" s="112"/>
      <c r="AVQ109" s="112"/>
      <c r="AVR109" s="112"/>
      <c r="AVS109" s="112"/>
      <c r="AVT109" s="112"/>
      <c r="AVU109" s="112"/>
      <c r="AVV109" s="112"/>
      <c r="AVW109" s="112"/>
      <c r="AVX109" s="112"/>
      <c r="AVY109" s="112"/>
      <c r="AVZ109" s="112"/>
      <c r="AWA109" s="112"/>
      <c r="AWB109" s="112"/>
      <c r="AWC109" s="112"/>
      <c r="AWD109" s="112"/>
      <c r="AWE109" s="112"/>
      <c r="AWF109" s="112"/>
      <c r="AWG109" s="112"/>
      <c r="AWH109" s="112"/>
      <c r="AWI109" s="112"/>
      <c r="AWJ109" s="112"/>
      <c r="AWK109" s="112"/>
      <c r="AWL109" s="112"/>
      <c r="AWM109" s="112"/>
      <c r="AWN109" s="112"/>
      <c r="AWO109" s="112"/>
      <c r="AWP109" s="112"/>
      <c r="AWQ109" s="112"/>
      <c r="AWR109" s="112"/>
      <c r="AWS109" s="112"/>
      <c r="AWT109" s="112"/>
      <c r="AWU109" s="112"/>
      <c r="AWV109" s="112"/>
      <c r="AWW109" s="112"/>
      <c r="AWX109" s="112"/>
      <c r="AWY109" s="112"/>
      <c r="AWZ109" s="112"/>
      <c r="AXA109" s="112"/>
      <c r="AXB109" s="112"/>
      <c r="AXC109" s="112"/>
      <c r="AXD109" s="112"/>
      <c r="AXE109" s="112"/>
      <c r="AXF109" s="112"/>
      <c r="AXG109" s="112"/>
      <c r="AXH109" s="112"/>
      <c r="AXI109" s="112"/>
      <c r="AXJ109" s="112"/>
      <c r="AXK109" s="112"/>
      <c r="AXL109" s="112"/>
      <c r="AXM109" s="112"/>
      <c r="AXN109" s="112"/>
      <c r="AXO109" s="112"/>
      <c r="AXP109" s="112"/>
      <c r="AXQ109" s="112"/>
      <c r="AXR109" s="112"/>
      <c r="AXS109" s="112"/>
      <c r="AXT109" s="112"/>
      <c r="AXU109" s="112"/>
      <c r="AXV109" s="112"/>
      <c r="AXW109" s="112"/>
      <c r="AXX109" s="112"/>
      <c r="AXY109" s="112"/>
      <c r="AXZ109" s="112"/>
      <c r="AYA109" s="112"/>
      <c r="AYB109" s="112"/>
      <c r="AYC109" s="112"/>
      <c r="AYD109" s="112"/>
      <c r="AYE109" s="112"/>
      <c r="AYF109" s="112"/>
      <c r="AYG109" s="112"/>
      <c r="AYH109" s="112"/>
      <c r="AYI109" s="112"/>
      <c r="AYJ109" s="112"/>
      <c r="AYK109" s="112"/>
      <c r="AYL109" s="112"/>
      <c r="AYM109" s="112"/>
      <c r="AYN109" s="112"/>
      <c r="AYO109" s="112"/>
      <c r="AYP109" s="112"/>
      <c r="AYQ109" s="112"/>
      <c r="AYR109" s="112"/>
      <c r="AYS109" s="112"/>
      <c r="AYT109" s="112"/>
      <c r="AYU109" s="112"/>
      <c r="AYV109" s="112"/>
      <c r="AYW109" s="112"/>
      <c r="AYX109" s="112"/>
      <c r="AYY109" s="112"/>
      <c r="AYZ109" s="112"/>
      <c r="AZA109" s="112"/>
      <c r="AZB109" s="112"/>
      <c r="AZC109" s="112"/>
      <c r="AZD109" s="112"/>
      <c r="AZE109" s="112"/>
      <c r="AZF109" s="112"/>
      <c r="AZG109" s="112"/>
      <c r="AZH109" s="112"/>
      <c r="AZI109" s="112"/>
      <c r="AZJ109" s="112"/>
      <c r="AZK109" s="112"/>
      <c r="AZL109" s="112"/>
      <c r="AZM109" s="112"/>
      <c r="AZN109" s="112"/>
      <c r="AZO109" s="112"/>
      <c r="AZP109" s="112"/>
      <c r="AZQ109" s="112"/>
      <c r="AZR109" s="112"/>
      <c r="AZS109" s="112"/>
      <c r="AZT109" s="112"/>
      <c r="AZU109" s="112"/>
      <c r="AZV109" s="112"/>
      <c r="AZW109" s="112"/>
      <c r="AZX109" s="112"/>
      <c r="AZY109" s="112"/>
      <c r="AZZ109" s="112"/>
      <c r="BAA109" s="112"/>
      <c r="BAB109" s="112"/>
      <c r="BAC109" s="112"/>
      <c r="BAD109" s="112"/>
      <c r="BAE109" s="112"/>
      <c r="BAF109" s="112"/>
      <c r="BAG109" s="112"/>
      <c r="BAH109" s="112"/>
      <c r="BAI109" s="112"/>
      <c r="BAJ109" s="112"/>
      <c r="BAK109" s="112"/>
      <c r="BAL109" s="112"/>
      <c r="BAM109" s="112"/>
      <c r="BAN109" s="112"/>
      <c r="BAO109" s="112"/>
      <c r="BAP109" s="112"/>
      <c r="BAQ109" s="112"/>
      <c r="BAR109" s="112"/>
      <c r="BAS109" s="112"/>
      <c r="BAT109" s="112"/>
      <c r="BAU109" s="112"/>
      <c r="BAV109" s="112"/>
      <c r="BAW109" s="112"/>
      <c r="BAX109" s="112"/>
      <c r="BAY109" s="112"/>
      <c r="BAZ109" s="112"/>
      <c r="BBA109" s="112"/>
      <c r="BBB109" s="112"/>
      <c r="BBC109" s="112"/>
      <c r="BBD109" s="112"/>
      <c r="BBE109" s="112"/>
      <c r="BBF109" s="112"/>
      <c r="BBG109" s="112"/>
      <c r="BBH109" s="112"/>
      <c r="BBI109" s="112"/>
      <c r="BBJ109" s="112"/>
      <c r="BBK109" s="112"/>
      <c r="BBL109" s="112"/>
      <c r="BBM109" s="112"/>
      <c r="BBN109" s="112"/>
      <c r="BBO109" s="112"/>
      <c r="BBP109" s="112"/>
      <c r="BBQ109" s="112"/>
      <c r="BBR109" s="112"/>
      <c r="BBS109" s="112"/>
      <c r="BBT109" s="112"/>
      <c r="BBU109" s="112"/>
      <c r="BBV109" s="112"/>
      <c r="BBW109" s="112"/>
      <c r="BBX109" s="112"/>
      <c r="BBY109" s="112"/>
      <c r="BBZ109" s="112"/>
      <c r="BCA109" s="112"/>
      <c r="BCB109" s="112"/>
      <c r="BCC109" s="112"/>
      <c r="BCD109" s="112"/>
      <c r="BCE109" s="112"/>
      <c r="BCF109" s="112"/>
      <c r="BCG109" s="112"/>
      <c r="BCH109" s="112"/>
      <c r="BCI109" s="112"/>
      <c r="BCJ109" s="112"/>
      <c r="BCK109" s="112"/>
      <c r="BCL109" s="112"/>
      <c r="BCM109" s="112"/>
      <c r="BCN109" s="112"/>
      <c r="BCO109" s="112"/>
      <c r="BCP109" s="112"/>
      <c r="BCQ109" s="112"/>
      <c r="BCR109" s="112"/>
      <c r="BCS109" s="112"/>
      <c r="BCT109" s="112"/>
      <c r="BCU109" s="112"/>
      <c r="BCV109" s="112"/>
      <c r="BCW109" s="112"/>
      <c r="BCX109" s="112"/>
      <c r="BCY109" s="112"/>
      <c r="BCZ109" s="112"/>
      <c r="BDA109" s="112"/>
      <c r="BDB109" s="112"/>
      <c r="BDC109" s="112"/>
      <c r="BDD109" s="112"/>
      <c r="BDE109" s="112"/>
      <c r="BDF109" s="112"/>
      <c r="BDG109" s="112"/>
      <c r="BDH109" s="112"/>
      <c r="BDI109" s="112"/>
      <c r="BDJ109" s="112"/>
      <c r="BDK109" s="112"/>
      <c r="BDL109" s="112"/>
      <c r="BDM109" s="112"/>
      <c r="BDN109" s="112"/>
      <c r="BDO109" s="112"/>
      <c r="BDP109" s="112"/>
      <c r="BDQ109" s="112"/>
      <c r="BDR109" s="112"/>
      <c r="BDS109" s="112"/>
      <c r="BDT109" s="112"/>
      <c r="BDU109" s="112"/>
      <c r="BDV109" s="112"/>
      <c r="BDW109" s="112"/>
      <c r="BDX109" s="112"/>
      <c r="BDY109" s="112"/>
      <c r="BDZ109" s="112"/>
      <c r="BEA109" s="112"/>
      <c r="BEB109" s="112"/>
      <c r="BEC109" s="112"/>
      <c r="BED109" s="112"/>
      <c r="BEE109" s="112"/>
      <c r="BEF109" s="112"/>
      <c r="BEG109" s="112"/>
      <c r="BEH109" s="112"/>
      <c r="BEI109" s="112"/>
      <c r="BEJ109" s="112"/>
      <c r="BEK109" s="112"/>
      <c r="BEL109" s="112"/>
      <c r="BEM109" s="112"/>
      <c r="BEN109" s="112"/>
      <c r="BEO109" s="112"/>
      <c r="BEP109" s="112"/>
      <c r="BEQ109" s="112"/>
      <c r="BER109" s="112"/>
      <c r="BES109" s="112"/>
      <c r="BET109" s="112"/>
      <c r="BEU109" s="112"/>
      <c r="BEV109" s="112"/>
      <c r="BEW109" s="112"/>
      <c r="BEX109" s="112"/>
      <c r="BEY109" s="112"/>
      <c r="BEZ109" s="112"/>
      <c r="BFA109" s="112"/>
      <c r="BFB109" s="112"/>
      <c r="BFC109" s="112"/>
      <c r="BFD109" s="112"/>
      <c r="BFE109" s="112"/>
      <c r="BFF109" s="112"/>
      <c r="BFG109" s="112"/>
      <c r="BFH109" s="112"/>
      <c r="BFI109" s="112"/>
      <c r="BFJ109" s="112"/>
      <c r="BFK109" s="112"/>
      <c r="BFL109" s="112"/>
      <c r="BFM109" s="112"/>
      <c r="BFN109" s="112"/>
      <c r="BFO109" s="112"/>
      <c r="BFP109" s="112"/>
      <c r="BFQ109" s="112"/>
      <c r="BFR109" s="112"/>
      <c r="BFS109" s="112"/>
      <c r="BFT109" s="112"/>
      <c r="BFU109" s="112"/>
      <c r="BFV109" s="112"/>
      <c r="BFW109" s="112"/>
      <c r="BFX109" s="112"/>
      <c r="BFY109" s="112"/>
      <c r="BFZ109" s="112"/>
      <c r="BGA109" s="112"/>
      <c r="BGB109" s="112"/>
      <c r="BGC109" s="112"/>
      <c r="BGD109" s="112"/>
      <c r="BGE109" s="112"/>
      <c r="BGF109" s="112"/>
      <c r="BGG109" s="112"/>
      <c r="BGH109" s="112"/>
      <c r="BGI109" s="112"/>
      <c r="BGJ109" s="112"/>
      <c r="BGK109" s="112"/>
      <c r="BGL109" s="112"/>
      <c r="BGM109" s="112"/>
      <c r="BGN109" s="112"/>
      <c r="BGO109" s="112"/>
      <c r="BGP109" s="112"/>
      <c r="BGQ109" s="112"/>
      <c r="BGR109" s="112"/>
      <c r="BGS109" s="112"/>
      <c r="BGT109" s="112"/>
      <c r="BGU109" s="112"/>
      <c r="BGV109" s="112"/>
      <c r="BGW109" s="112"/>
      <c r="BGX109" s="112"/>
      <c r="BGY109" s="112"/>
      <c r="BGZ109" s="112"/>
      <c r="BHA109" s="112"/>
      <c r="BHB109" s="112"/>
      <c r="BHC109" s="112"/>
      <c r="BHD109" s="112"/>
      <c r="BHE109" s="112"/>
      <c r="BHF109" s="112"/>
      <c r="BHG109" s="112"/>
      <c r="BHH109" s="112"/>
      <c r="BHI109" s="112"/>
      <c r="BHJ109" s="112"/>
      <c r="BHK109" s="112"/>
      <c r="BHL109" s="112"/>
      <c r="BHM109" s="112"/>
      <c r="BHN109" s="112"/>
      <c r="BHO109" s="112"/>
      <c r="BHP109" s="112"/>
      <c r="BHQ109" s="112"/>
      <c r="BHR109" s="112"/>
      <c r="BHS109" s="112"/>
      <c r="BHT109" s="112"/>
      <c r="BHU109" s="112"/>
      <c r="BHV109" s="112"/>
      <c r="BHW109" s="112"/>
      <c r="BHX109" s="112"/>
      <c r="BHY109" s="112"/>
      <c r="BHZ109" s="112"/>
      <c r="BIA109" s="112"/>
      <c r="BIB109" s="112"/>
      <c r="BIC109" s="112"/>
      <c r="BID109" s="112"/>
      <c r="BIE109" s="112"/>
      <c r="BIF109" s="112"/>
      <c r="BIG109" s="112"/>
      <c r="BIH109" s="112"/>
      <c r="BII109" s="112"/>
      <c r="BIJ109" s="112"/>
      <c r="BIK109" s="112"/>
      <c r="BIL109" s="112"/>
      <c r="BIM109" s="112"/>
      <c r="BIN109" s="112"/>
      <c r="BIO109" s="112"/>
      <c r="BIP109" s="112"/>
      <c r="BIQ109" s="112"/>
      <c r="BIR109" s="112"/>
      <c r="BIS109" s="112"/>
      <c r="BIT109" s="112"/>
      <c r="BIU109" s="112"/>
      <c r="BIV109" s="112"/>
      <c r="BIW109" s="112"/>
      <c r="BIX109" s="112"/>
      <c r="BIY109" s="112"/>
      <c r="BIZ109" s="112"/>
      <c r="BJA109" s="112"/>
      <c r="BJB109" s="112"/>
      <c r="BJC109" s="112"/>
      <c r="BJD109" s="112"/>
      <c r="BJE109" s="112"/>
      <c r="BJF109" s="112"/>
      <c r="BJG109" s="112"/>
      <c r="BJH109" s="112"/>
      <c r="BJI109" s="112"/>
      <c r="BJJ109" s="112"/>
      <c r="BJK109" s="112"/>
      <c r="BJL109" s="112"/>
      <c r="BJM109" s="112"/>
      <c r="BJN109" s="112"/>
      <c r="BJO109" s="112"/>
      <c r="BJP109" s="112"/>
      <c r="BJQ109" s="112"/>
      <c r="BJR109" s="112"/>
      <c r="BJS109" s="112"/>
      <c r="BJT109" s="112"/>
      <c r="BJU109" s="112"/>
      <c r="BJV109" s="112"/>
      <c r="BJW109" s="112"/>
      <c r="BJX109" s="112"/>
      <c r="BJY109" s="112"/>
      <c r="BJZ109" s="112"/>
      <c r="BKA109" s="112"/>
      <c r="BKB109" s="112"/>
      <c r="BKC109" s="112"/>
      <c r="BKD109" s="112"/>
      <c r="BKE109" s="112"/>
      <c r="BKF109" s="112"/>
      <c r="BKG109" s="112"/>
      <c r="BKH109" s="112"/>
      <c r="BKI109" s="112"/>
      <c r="BKJ109" s="112"/>
      <c r="BKK109" s="112"/>
      <c r="BKL109" s="112"/>
      <c r="BKM109" s="112"/>
      <c r="BKN109" s="112"/>
      <c r="BKO109" s="112"/>
      <c r="BKP109" s="112"/>
      <c r="BKQ109" s="112"/>
      <c r="BKR109" s="112"/>
      <c r="BKS109" s="112"/>
      <c r="BKT109" s="112"/>
      <c r="BKU109" s="112"/>
      <c r="BKV109" s="112"/>
      <c r="BKW109" s="112"/>
      <c r="BKX109" s="112"/>
      <c r="BKY109" s="112"/>
      <c r="BKZ109" s="112"/>
      <c r="BLA109" s="112"/>
      <c r="BLB109" s="112"/>
      <c r="BLC109" s="112"/>
      <c r="BLD109" s="112"/>
      <c r="BLE109" s="112"/>
      <c r="BLF109" s="112"/>
      <c r="BLG109" s="112"/>
      <c r="BLH109" s="112"/>
      <c r="BLI109" s="112"/>
      <c r="BLJ109" s="112"/>
      <c r="BLK109" s="112"/>
      <c r="BLL109" s="112"/>
      <c r="BLM109" s="112"/>
      <c r="BLN109" s="112"/>
      <c r="BLO109" s="112"/>
      <c r="BLP109" s="112"/>
      <c r="BLQ109" s="112"/>
      <c r="BLR109" s="112"/>
      <c r="BLS109" s="112"/>
      <c r="BLT109" s="112"/>
      <c r="BLU109" s="112"/>
      <c r="BLV109" s="112"/>
      <c r="BLW109" s="112"/>
      <c r="BLX109" s="112"/>
      <c r="BLY109" s="112"/>
      <c r="BLZ109" s="112"/>
      <c r="BMA109" s="112"/>
      <c r="BMB109" s="112"/>
      <c r="BMC109" s="112"/>
      <c r="BMD109" s="112"/>
      <c r="BME109" s="112"/>
      <c r="BMF109" s="112"/>
      <c r="BMG109" s="112"/>
      <c r="BMH109" s="112"/>
      <c r="BMI109" s="112"/>
      <c r="BMJ109" s="112"/>
      <c r="BMK109" s="112"/>
      <c r="BML109" s="112"/>
      <c r="BMM109" s="112"/>
      <c r="BMN109" s="112"/>
      <c r="BMO109" s="112"/>
      <c r="BMP109" s="112"/>
      <c r="BMQ109" s="112"/>
      <c r="BMR109" s="112"/>
      <c r="BMS109" s="112"/>
      <c r="BMT109" s="112"/>
      <c r="BMU109" s="112"/>
      <c r="BMV109" s="112"/>
      <c r="BMW109" s="112"/>
      <c r="BMX109" s="112"/>
      <c r="BMY109" s="112"/>
      <c r="BMZ109" s="112"/>
      <c r="BNA109" s="112"/>
      <c r="BNB109" s="112"/>
      <c r="BNC109" s="112"/>
      <c r="BND109" s="112"/>
      <c r="BNE109" s="112"/>
      <c r="BNF109" s="112"/>
      <c r="BNG109" s="112"/>
      <c r="BNH109" s="112"/>
      <c r="BNI109" s="112"/>
      <c r="BNJ109" s="112"/>
      <c r="BNK109" s="112"/>
      <c r="BNL109" s="112"/>
      <c r="BNM109" s="112"/>
      <c r="BNN109" s="112"/>
      <c r="BNO109" s="112"/>
      <c r="BNP109" s="112"/>
      <c r="BNQ109" s="112"/>
      <c r="BNR109" s="112"/>
      <c r="BNS109" s="112"/>
      <c r="BNT109" s="112"/>
      <c r="BNU109" s="112"/>
      <c r="BNV109" s="112"/>
      <c r="BNW109" s="112"/>
      <c r="BNX109" s="112"/>
      <c r="BNY109" s="112"/>
      <c r="BNZ109" s="112"/>
      <c r="BOA109" s="112"/>
      <c r="BOB109" s="112"/>
      <c r="BOC109" s="112"/>
      <c r="BOD109" s="112"/>
      <c r="BOE109" s="112"/>
      <c r="BOF109" s="112"/>
      <c r="BOG109" s="112"/>
      <c r="BOH109" s="112"/>
      <c r="BOI109" s="112"/>
      <c r="BOJ109" s="112"/>
      <c r="BOK109" s="112"/>
      <c r="BOL109" s="112"/>
      <c r="BOM109" s="112"/>
      <c r="BON109" s="112"/>
      <c r="BOO109" s="112"/>
      <c r="BOP109" s="112"/>
      <c r="BOQ109" s="112"/>
      <c r="BOR109" s="112"/>
      <c r="BOS109" s="112"/>
      <c r="BOT109" s="112"/>
      <c r="BOU109" s="112"/>
      <c r="BOV109" s="112"/>
      <c r="BOW109" s="112"/>
      <c r="BOX109" s="112"/>
      <c r="BOY109" s="112"/>
      <c r="BOZ109" s="112"/>
      <c r="BPA109" s="112"/>
      <c r="BPB109" s="112"/>
      <c r="BPC109" s="112"/>
      <c r="BPD109" s="112"/>
      <c r="BPE109" s="112"/>
      <c r="BPF109" s="112"/>
      <c r="BPG109" s="112"/>
      <c r="BPH109" s="112"/>
      <c r="BPI109" s="112"/>
      <c r="BPJ109" s="112"/>
      <c r="BPK109" s="112"/>
      <c r="BPL109" s="112"/>
      <c r="BPM109" s="112"/>
      <c r="BPN109" s="112"/>
      <c r="BPO109" s="112"/>
      <c r="BPP109" s="112"/>
      <c r="BPQ109" s="112"/>
      <c r="BPR109" s="112"/>
      <c r="BPS109" s="112"/>
      <c r="BPT109" s="112"/>
      <c r="BPU109" s="112"/>
      <c r="BPV109" s="112"/>
      <c r="BPW109" s="112"/>
      <c r="BPX109" s="112"/>
      <c r="BPY109" s="112"/>
      <c r="BPZ109" s="112"/>
      <c r="BQA109" s="112"/>
      <c r="BQB109" s="112"/>
      <c r="BQC109" s="112"/>
      <c r="BQD109" s="112"/>
      <c r="BQE109" s="112"/>
      <c r="BQF109" s="112"/>
      <c r="BQG109" s="112"/>
      <c r="BQH109" s="112"/>
      <c r="BQI109" s="112"/>
      <c r="BQJ109" s="112"/>
      <c r="BQK109" s="112"/>
      <c r="BQL109" s="112"/>
      <c r="BQM109" s="112"/>
      <c r="BQN109" s="112"/>
      <c r="BQO109" s="112"/>
      <c r="BQP109" s="112"/>
      <c r="BQQ109" s="112"/>
      <c r="BQR109" s="112"/>
      <c r="BQS109" s="112"/>
      <c r="BQT109" s="112"/>
      <c r="BQU109" s="112"/>
      <c r="BQV109" s="112"/>
      <c r="BQW109" s="112"/>
      <c r="BQX109" s="112"/>
      <c r="BQY109" s="112"/>
      <c r="BQZ109" s="112"/>
      <c r="BRA109" s="112"/>
      <c r="BRB109" s="112"/>
      <c r="BRC109" s="112"/>
      <c r="BRD109" s="112"/>
      <c r="BRE109" s="112"/>
      <c r="BRF109" s="112"/>
      <c r="BRG109" s="112"/>
      <c r="BRH109" s="112"/>
      <c r="BRI109" s="112"/>
      <c r="BRJ109" s="112"/>
      <c r="BRK109" s="112"/>
      <c r="BRL109" s="112"/>
      <c r="BRM109" s="112"/>
      <c r="BRN109" s="112"/>
      <c r="BRO109" s="112"/>
      <c r="BRP109" s="112"/>
      <c r="BRQ109" s="112"/>
      <c r="BRR109" s="112"/>
      <c r="BRS109" s="112"/>
      <c r="BRT109" s="112"/>
      <c r="BRU109" s="112"/>
      <c r="BRV109" s="112"/>
      <c r="BRW109" s="112"/>
      <c r="BRX109" s="112"/>
      <c r="BRY109" s="112"/>
      <c r="BRZ109" s="112"/>
      <c r="BSA109" s="112"/>
      <c r="BSB109" s="112"/>
      <c r="BSC109" s="112"/>
      <c r="BSD109" s="112"/>
      <c r="BSE109" s="112"/>
      <c r="BSF109" s="112"/>
      <c r="BSG109" s="112"/>
      <c r="BSH109" s="112"/>
      <c r="BSI109" s="112"/>
      <c r="BSJ109" s="112"/>
      <c r="BSK109" s="112"/>
      <c r="BSL109" s="112"/>
      <c r="BSM109" s="112"/>
      <c r="BSN109" s="112"/>
      <c r="BSO109" s="112"/>
      <c r="BSP109" s="112"/>
      <c r="BSQ109" s="112"/>
      <c r="BSR109" s="112"/>
      <c r="BSS109" s="112"/>
      <c r="BST109" s="112"/>
      <c r="BSU109" s="112"/>
      <c r="BSV109" s="112"/>
      <c r="BSW109" s="112"/>
      <c r="BSX109" s="112"/>
      <c r="BSY109" s="112"/>
      <c r="BSZ109" s="112"/>
      <c r="BTA109" s="112"/>
      <c r="BTB109" s="112"/>
      <c r="BTC109" s="112"/>
      <c r="BTD109" s="112"/>
      <c r="BTE109" s="112"/>
      <c r="BTF109" s="112"/>
      <c r="BTG109" s="112"/>
      <c r="BTH109" s="112"/>
      <c r="BTI109" s="112"/>
      <c r="BTJ109" s="112"/>
      <c r="BTK109" s="112"/>
      <c r="BTL109" s="112"/>
      <c r="BTM109" s="112"/>
      <c r="BTN109" s="112"/>
      <c r="BTO109" s="112"/>
      <c r="BTP109" s="112"/>
      <c r="BTQ109" s="112"/>
      <c r="BTR109" s="112"/>
      <c r="BTS109" s="112"/>
      <c r="BTT109" s="112"/>
      <c r="BTU109" s="112"/>
      <c r="BTV109" s="112"/>
      <c r="BTW109" s="112"/>
      <c r="BTX109" s="112"/>
      <c r="BTY109" s="112"/>
      <c r="BTZ109" s="112"/>
      <c r="BUA109" s="112"/>
      <c r="BUB109" s="112"/>
      <c r="BUC109" s="112"/>
      <c r="BUD109" s="112"/>
      <c r="BUE109" s="112"/>
      <c r="BUF109" s="112"/>
      <c r="BUG109" s="112"/>
      <c r="BUH109" s="112"/>
      <c r="BUI109" s="112"/>
      <c r="BUJ109" s="112"/>
      <c r="BUK109" s="112"/>
      <c r="BUL109" s="112"/>
      <c r="BUM109" s="112"/>
      <c r="BUN109" s="112"/>
      <c r="BUO109" s="112"/>
      <c r="BUP109" s="112"/>
      <c r="BUQ109" s="112"/>
      <c r="BUR109" s="112"/>
      <c r="BUS109" s="112"/>
      <c r="BUT109" s="112"/>
      <c r="BUU109" s="112"/>
      <c r="BUV109" s="112"/>
      <c r="BUW109" s="112"/>
      <c r="BUX109" s="112"/>
      <c r="BUY109" s="112"/>
      <c r="BUZ109" s="112"/>
      <c r="BVA109" s="112"/>
      <c r="BVB109" s="112"/>
      <c r="BVC109" s="112"/>
      <c r="BVD109" s="112"/>
      <c r="BVE109" s="112"/>
      <c r="BVF109" s="112"/>
      <c r="BVG109" s="112"/>
      <c r="BVH109" s="112"/>
      <c r="BVI109" s="112"/>
      <c r="BVJ109" s="112"/>
      <c r="BVK109" s="112"/>
      <c r="BVL109" s="112"/>
      <c r="BVM109" s="112"/>
      <c r="BVN109" s="112"/>
      <c r="BVO109" s="112"/>
      <c r="BVP109" s="112"/>
      <c r="BVQ109" s="112"/>
      <c r="BVR109" s="112"/>
      <c r="BVS109" s="112"/>
      <c r="BVT109" s="112"/>
      <c r="BVU109" s="112"/>
      <c r="BVV109" s="112"/>
      <c r="BVW109" s="112"/>
      <c r="BVX109" s="112"/>
      <c r="BVY109" s="112"/>
      <c r="BVZ109" s="112"/>
      <c r="BWA109" s="112"/>
      <c r="BWB109" s="112"/>
      <c r="BWC109" s="112"/>
      <c r="BWD109" s="112"/>
      <c r="BWE109" s="112"/>
      <c r="BWF109" s="112"/>
      <c r="BWG109" s="112"/>
      <c r="BWH109" s="112"/>
      <c r="BWI109" s="112"/>
      <c r="BWJ109" s="112"/>
      <c r="BWK109" s="112"/>
      <c r="BWL109" s="112"/>
      <c r="BWM109" s="112"/>
      <c r="BWN109" s="112"/>
      <c r="BWO109" s="112"/>
      <c r="BWP109" s="112"/>
      <c r="BWQ109" s="112"/>
      <c r="BWR109" s="112"/>
      <c r="BWS109" s="112"/>
      <c r="BWT109" s="112"/>
      <c r="BWU109" s="112"/>
      <c r="BWV109" s="112"/>
      <c r="BWW109" s="112"/>
      <c r="BWX109" s="112"/>
      <c r="BWY109" s="112"/>
      <c r="BWZ109" s="112"/>
      <c r="BXA109" s="112"/>
      <c r="BXB109" s="112"/>
      <c r="BXC109" s="112"/>
      <c r="BXD109" s="112"/>
      <c r="BXE109" s="112"/>
      <c r="BXF109" s="112"/>
      <c r="BXG109" s="112"/>
      <c r="BXH109" s="112"/>
      <c r="BXI109" s="112"/>
      <c r="BXJ109" s="112"/>
      <c r="BXK109" s="112"/>
      <c r="BXL109" s="112"/>
      <c r="BXM109" s="112"/>
      <c r="BXN109" s="112"/>
      <c r="BXO109" s="112"/>
      <c r="BXP109" s="112"/>
      <c r="BXQ109" s="112"/>
      <c r="BXR109" s="112"/>
      <c r="BXS109" s="112"/>
      <c r="BXT109" s="112"/>
      <c r="BXU109" s="112"/>
      <c r="BXV109" s="112"/>
      <c r="BXW109" s="112"/>
      <c r="BXX109" s="112"/>
      <c r="BXY109" s="112"/>
      <c r="BXZ109" s="112"/>
      <c r="BYA109" s="112"/>
      <c r="BYB109" s="112"/>
      <c r="BYC109" s="112"/>
      <c r="BYD109" s="112"/>
      <c r="BYE109" s="112"/>
      <c r="BYF109" s="112"/>
      <c r="BYG109" s="112"/>
      <c r="BYH109" s="112"/>
      <c r="BYI109" s="112"/>
      <c r="BYJ109" s="112"/>
      <c r="BYK109" s="112"/>
      <c r="BYL109" s="112"/>
      <c r="BYM109" s="112"/>
      <c r="BYN109" s="112"/>
      <c r="BYO109" s="112"/>
      <c r="BYP109" s="112"/>
      <c r="BYQ109" s="112"/>
      <c r="BYR109" s="112"/>
      <c r="BYS109" s="112"/>
      <c r="BYT109" s="112"/>
      <c r="BYU109" s="112"/>
      <c r="BYV109" s="112"/>
      <c r="BYW109" s="112"/>
      <c r="BYX109" s="112"/>
      <c r="BYY109" s="112"/>
      <c r="BYZ109" s="112"/>
      <c r="BZA109" s="112"/>
      <c r="BZB109" s="112"/>
      <c r="BZC109" s="112"/>
      <c r="BZD109" s="112"/>
      <c r="BZE109" s="112"/>
      <c r="BZF109" s="112"/>
      <c r="BZG109" s="112"/>
      <c r="BZH109" s="112"/>
      <c r="BZI109" s="112"/>
      <c r="BZJ109" s="112"/>
      <c r="BZK109" s="112"/>
      <c r="BZL109" s="112"/>
      <c r="BZM109" s="112"/>
      <c r="BZN109" s="112"/>
      <c r="BZO109" s="112"/>
      <c r="BZP109" s="112"/>
      <c r="BZQ109" s="112"/>
      <c r="BZR109" s="112"/>
      <c r="BZS109" s="112"/>
      <c r="BZT109" s="112"/>
      <c r="BZU109" s="112"/>
      <c r="BZV109" s="112"/>
      <c r="BZW109" s="112"/>
      <c r="BZX109" s="112"/>
      <c r="BZY109" s="112"/>
      <c r="BZZ109" s="112"/>
      <c r="CAA109" s="112"/>
      <c r="CAB109" s="112"/>
      <c r="CAC109" s="112"/>
      <c r="CAD109" s="112"/>
      <c r="CAE109" s="112"/>
      <c r="CAF109" s="112"/>
      <c r="CAG109" s="112"/>
      <c r="CAH109" s="112"/>
      <c r="CAI109" s="112"/>
      <c r="CAJ109" s="112"/>
      <c r="CAK109" s="112"/>
      <c r="CAL109" s="112"/>
      <c r="CAM109" s="112"/>
      <c r="CAN109" s="112"/>
      <c r="CAO109" s="112"/>
      <c r="CAP109" s="112"/>
      <c r="CAQ109" s="112"/>
      <c r="CAR109" s="112"/>
      <c r="CAS109" s="112"/>
      <c r="CAT109" s="112"/>
      <c r="CAU109" s="112"/>
      <c r="CAV109" s="112"/>
      <c r="CAW109" s="112"/>
      <c r="CAX109" s="112"/>
      <c r="CAY109" s="112"/>
      <c r="CAZ109" s="112"/>
      <c r="CBA109" s="112"/>
      <c r="CBB109" s="112"/>
      <c r="CBC109" s="112"/>
      <c r="CBD109" s="112"/>
      <c r="CBE109" s="112"/>
      <c r="CBF109" s="112"/>
      <c r="CBG109" s="112"/>
      <c r="CBH109" s="112"/>
      <c r="CBI109" s="112"/>
      <c r="CBJ109" s="112"/>
      <c r="CBK109" s="112"/>
      <c r="CBL109" s="112"/>
      <c r="CBM109" s="112"/>
      <c r="CBN109" s="112"/>
      <c r="CBO109" s="112"/>
      <c r="CBP109" s="112"/>
      <c r="CBQ109" s="112"/>
      <c r="CBR109" s="112"/>
      <c r="CBS109" s="112"/>
      <c r="CBT109" s="112"/>
      <c r="CBU109" s="112"/>
      <c r="CBV109" s="112"/>
      <c r="CBW109" s="112"/>
      <c r="CBX109" s="112"/>
      <c r="CBY109" s="112"/>
      <c r="CBZ109" s="112"/>
      <c r="CCA109" s="112"/>
      <c r="CCB109" s="112"/>
      <c r="CCC109" s="112"/>
      <c r="CCD109" s="112"/>
      <c r="CCE109" s="112"/>
      <c r="CCF109" s="112"/>
      <c r="CCG109" s="112"/>
      <c r="CCH109" s="112"/>
      <c r="CCI109" s="112"/>
      <c r="CCJ109" s="112"/>
      <c r="CCK109" s="112"/>
      <c r="CCL109" s="112"/>
      <c r="CCM109" s="112"/>
      <c r="CCN109" s="112"/>
      <c r="CCO109" s="112"/>
      <c r="CCP109" s="112"/>
      <c r="CCQ109" s="112"/>
      <c r="CCR109" s="112"/>
      <c r="CCS109" s="112"/>
      <c r="CCT109" s="112"/>
      <c r="CCU109" s="112"/>
      <c r="CCV109" s="112"/>
      <c r="CCW109" s="112"/>
      <c r="CCX109" s="112"/>
      <c r="CCY109" s="112"/>
      <c r="CCZ109" s="112"/>
      <c r="CDA109" s="112"/>
      <c r="CDB109" s="112"/>
      <c r="CDC109" s="112"/>
      <c r="CDD109" s="112"/>
      <c r="CDE109" s="112"/>
      <c r="CDF109" s="112"/>
      <c r="CDG109" s="112"/>
      <c r="CDH109" s="112"/>
      <c r="CDI109" s="112"/>
      <c r="CDJ109" s="112"/>
      <c r="CDK109" s="112"/>
      <c r="CDL109" s="112"/>
      <c r="CDM109" s="112"/>
      <c r="CDN109" s="112"/>
      <c r="CDO109" s="112"/>
      <c r="CDP109" s="112"/>
      <c r="CDQ109" s="112"/>
      <c r="CDR109" s="112"/>
      <c r="CDS109" s="112"/>
      <c r="CDT109" s="112"/>
      <c r="CDU109" s="112"/>
      <c r="CDV109" s="112"/>
      <c r="CDW109" s="112"/>
      <c r="CDX109" s="112"/>
      <c r="CDY109" s="112"/>
      <c r="CDZ109" s="112"/>
      <c r="CEA109" s="112"/>
      <c r="CEB109" s="112"/>
      <c r="CEC109" s="112"/>
      <c r="CED109" s="112"/>
      <c r="CEE109" s="112"/>
      <c r="CEF109" s="112"/>
      <c r="CEG109" s="112"/>
      <c r="CEH109" s="112"/>
      <c r="CEI109" s="112"/>
      <c r="CEJ109" s="112"/>
      <c r="CEK109" s="112"/>
      <c r="CEL109" s="112"/>
      <c r="CEM109" s="112"/>
      <c r="CEN109" s="112"/>
      <c r="CEO109" s="112"/>
      <c r="CEP109" s="112"/>
      <c r="CEQ109" s="112"/>
      <c r="CER109" s="112"/>
      <c r="CES109" s="112"/>
      <c r="CET109" s="112"/>
      <c r="CEU109" s="112"/>
      <c r="CEV109" s="112"/>
      <c r="CEW109" s="112"/>
      <c r="CEX109" s="112"/>
      <c r="CEY109" s="112"/>
      <c r="CEZ109" s="112"/>
      <c r="CFA109" s="112"/>
      <c r="CFB109" s="112"/>
      <c r="CFC109" s="112"/>
      <c r="CFD109" s="112"/>
      <c r="CFE109" s="112"/>
      <c r="CFF109" s="112"/>
      <c r="CFG109" s="112"/>
      <c r="CFH109" s="112"/>
      <c r="CFI109" s="112"/>
      <c r="CFJ109" s="112"/>
      <c r="CFK109" s="112"/>
      <c r="CFL109" s="112"/>
      <c r="CFM109" s="112"/>
      <c r="CFN109" s="112"/>
      <c r="CFO109" s="112"/>
      <c r="CFP109" s="112"/>
      <c r="CFQ109" s="112"/>
      <c r="CFR109" s="112"/>
      <c r="CFS109" s="112"/>
      <c r="CFT109" s="112"/>
      <c r="CFU109" s="112"/>
      <c r="CFV109" s="112"/>
      <c r="CFW109" s="112"/>
      <c r="CFX109" s="112"/>
      <c r="CFY109" s="112"/>
      <c r="CFZ109" s="112"/>
      <c r="CGA109" s="112"/>
      <c r="CGB109" s="112"/>
      <c r="CGC109" s="112"/>
      <c r="CGD109" s="112"/>
      <c r="CGE109" s="112"/>
      <c r="CGF109" s="112"/>
      <c r="CGG109" s="112"/>
      <c r="CGH109" s="112"/>
      <c r="CGI109" s="112"/>
      <c r="CGJ109" s="112"/>
      <c r="CGK109" s="112"/>
      <c r="CGL109" s="112"/>
      <c r="CGM109" s="112"/>
      <c r="CGN109" s="112"/>
      <c r="CGO109" s="112"/>
      <c r="CGP109" s="112"/>
      <c r="CGQ109" s="112"/>
      <c r="CGR109" s="112"/>
      <c r="CGS109" s="112"/>
      <c r="CGT109" s="112"/>
      <c r="CGU109" s="112"/>
      <c r="CGV109" s="112"/>
      <c r="CGW109" s="112"/>
      <c r="CGX109" s="112"/>
      <c r="CGY109" s="112"/>
      <c r="CGZ109" s="112"/>
      <c r="CHA109" s="112"/>
      <c r="CHB109" s="112"/>
      <c r="CHC109" s="112"/>
      <c r="CHD109" s="112"/>
      <c r="CHE109" s="112"/>
      <c r="CHF109" s="112"/>
      <c r="CHG109" s="112"/>
      <c r="CHH109" s="112"/>
      <c r="CHI109" s="112"/>
      <c r="CHJ109" s="112"/>
      <c r="CHK109" s="112"/>
      <c r="CHL109" s="112"/>
      <c r="CHM109" s="112"/>
      <c r="CHN109" s="112"/>
      <c r="CHO109" s="112"/>
      <c r="CHP109" s="112"/>
      <c r="CHQ109" s="112"/>
      <c r="CHR109" s="112"/>
      <c r="CHS109" s="112"/>
      <c r="CHT109" s="112"/>
      <c r="CHU109" s="112"/>
      <c r="CHV109" s="112"/>
      <c r="CHW109" s="112"/>
      <c r="CHX109" s="112"/>
      <c r="CHY109" s="112"/>
      <c r="CHZ109" s="112"/>
      <c r="CIA109" s="112"/>
      <c r="CIB109" s="112"/>
      <c r="CIC109" s="112"/>
      <c r="CID109" s="112"/>
      <c r="CIE109" s="112"/>
      <c r="CIF109" s="112"/>
      <c r="CIG109" s="112"/>
      <c r="CIH109" s="112"/>
      <c r="CII109" s="112"/>
      <c r="CIJ109" s="112"/>
      <c r="CIK109" s="112"/>
      <c r="CIL109" s="112"/>
      <c r="CIM109" s="112"/>
      <c r="CIN109" s="112"/>
      <c r="CIO109" s="112"/>
      <c r="CIP109" s="112"/>
      <c r="CIQ109" s="112"/>
      <c r="CIR109" s="112"/>
      <c r="CIS109" s="112"/>
      <c r="CIT109" s="112"/>
      <c r="CIU109" s="112"/>
      <c r="CIV109" s="112"/>
      <c r="CIW109" s="112"/>
      <c r="CIX109" s="112"/>
      <c r="CIY109" s="112"/>
      <c r="CIZ109" s="112"/>
      <c r="CJA109" s="112"/>
      <c r="CJB109" s="112"/>
      <c r="CJC109" s="112"/>
      <c r="CJD109" s="112"/>
      <c r="CJE109" s="112"/>
      <c r="CJF109" s="112"/>
      <c r="CJG109" s="112"/>
      <c r="CJH109" s="112"/>
      <c r="CJI109" s="112"/>
      <c r="CJJ109" s="112"/>
      <c r="CJK109" s="112"/>
      <c r="CJL109" s="112"/>
      <c r="CJM109" s="112"/>
      <c r="CJN109" s="112"/>
      <c r="CJO109" s="112"/>
      <c r="CJP109" s="112"/>
      <c r="CJQ109" s="112"/>
      <c r="CJR109" s="112"/>
      <c r="CJS109" s="112"/>
      <c r="CJT109" s="112"/>
      <c r="CJU109" s="112"/>
      <c r="CJV109" s="112"/>
      <c r="CJW109" s="112"/>
      <c r="CJX109" s="112"/>
      <c r="CJY109" s="112"/>
      <c r="CJZ109" s="112"/>
      <c r="CKA109" s="112"/>
      <c r="CKB109" s="112"/>
      <c r="CKC109" s="112"/>
      <c r="CKD109" s="112"/>
      <c r="CKE109" s="112"/>
      <c r="CKF109" s="112"/>
      <c r="CKG109" s="112"/>
      <c r="CKH109" s="112"/>
      <c r="CKI109" s="112"/>
      <c r="CKJ109" s="112"/>
      <c r="CKK109" s="112"/>
      <c r="CKL109" s="112"/>
      <c r="CKM109" s="112"/>
      <c r="CKN109" s="112"/>
      <c r="CKO109" s="112"/>
      <c r="CKP109" s="112"/>
      <c r="CKQ109" s="112"/>
      <c r="CKR109" s="112"/>
      <c r="CKS109" s="112"/>
      <c r="CKT109" s="112"/>
      <c r="CKU109" s="112"/>
      <c r="CKV109" s="112"/>
      <c r="CKW109" s="112"/>
      <c r="CKX109" s="112"/>
      <c r="CKY109" s="112"/>
      <c r="CKZ109" s="112"/>
      <c r="CLA109" s="112"/>
      <c r="CLB109" s="112"/>
      <c r="CLC109" s="112"/>
      <c r="CLD109" s="112"/>
      <c r="CLE109" s="112"/>
      <c r="CLF109" s="112"/>
      <c r="CLG109" s="112"/>
      <c r="CLH109" s="112"/>
      <c r="CLI109" s="112"/>
      <c r="CLJ109" s="112"/>
      <c r="CLK109" s="112"/>
      <c r="CLL109" s="112"/>
      <c r="CLM109" s="112"/>
      <c r="CLN109" s="112"/>
      <c r="CLO109" s="112"/>
      <c r="CLP109" s="112"/>
      <c r="CLQ109" s="112"/>
      <c r="CLR109" s="112"/>
      <c r="CLS109" s="112"/>
      <c r="CLT109" s="112"/>
      <c r="CLU109" s="112"/>
      <c r="CLV109" s="112"/>
      <c r="CLW109" s="112"/>
      <c r="CLX109" s="112"/>
      <c r="CLY109" s="112"/>
      <c r="CLZ109" s="112"/>
      <c r="CMA109" s="112"/>
      <c r="CMB109" s="112"/>
      <c r="CMC109" s="112"/>
      <c r="CMD109" s="112"/>
      <c r="CME109" s="112"/>
      <c r="CMF109" s="112"/>
      <c r="CMG109" s="112"/>
      <c r="CMH109" s="112"/>
      <c r="CMI109" s="112"/>
      <c r="CMJ109" s="112"/>
      <c r="CMK109" s="112"/>
      <c r="CML109" s="112"/>
      <c r="CMM109" s="112"/>
      <c r="CMN109" s="112"/>
      <c r="CMO109" s="112"/>
      <c r="CMP109" s="112"/>
      <c r="CMQ109" s="112"/>
      <c r="CMR109" s="112"/>
      <c r="CMS109" s="112"/>
      <c r="CMT109" s="112"/>
      <c r="CMU109" s="112"/>
      <c r="CMV109" s="112"/>
      <c r="CMW109" s="112"/>
      <c r="CMX109" s="112"/>
      <c r="CMY109" s="112"/>
      <c r="CMZ109" s="112"/>
      <c r="CNA109" s="112"/>
      <c r="CNB109" s="112"/>
      <c r="CNC109" s="112"/>
      <c r="CND109" s="112"/>
      <c r="CNE109" s="112"/>
      <c r="CNF109" s="112"/>
      <c r="CNG109" s="112"/>
      <c r="CNH109" s="112"/>
      <c r="CNI109" s="112"/>
      <c r="CNJ109" s="112"/>
      <c r="CNK109" s="112"/>
      <c r="CNL109" s="112"/>
      <c r="CNM109" s="112"/>
      <c r="CNN109" s="112"/>
      <c r="CNO109" s="112"/>
      <c r="CNP109" s="112"/>
      <c r="CNQ109" s="112"/>
      <c r="CNR109" s="112"/>
      <c r="CNS109" s="112"/>
      <c r="CNT109" s="112"/>
      <c r="CNU109" s="112"/>
      <c r="CNV109" s="112"/>
      <c r="CNW109" s="112"/>
      <c r="CNX109" s="112"/>
      <c r="CNY109" s="112"/>
      <c r="CNZ109" s="112"/>
      <c r="COA109" s="112"/>
      <c r="COB109" s="112"/>
      <c r="COC109" s="112"/>
      <c r="COD109" s="112"/>
      <c r="COE109" s="112"/>
      <c r="COF109" s="112"/>
      <c r="COG109" s="112"/>
      <c r="COH109" s="112"/>
      <c r="COI109" s="112"/>
      <c r="COJ109" s="112"/>
      <c r="COK109" s="112"/>
      <c r="COL109" s="112"/>
      <c r="COM109" s="112"/>
      <c r="CON109" s="112"/>
      <c r="COO109" s="112"/>
      <c r="COP109" s="112"/>
      <c r="COQ109" s="112"/>
      <c r="COR109" s="112"/>
      <c r="COS109" s="112"/>
      <c r="COT109" s="112"/>
      <c r="COU109" s="112"/>
      <c r="COV109" s="112"/>
      <c r="COW109" s="112"/>
      <c r="COX109" s="112"/>
      <c r="COY109" s="112"/>
      <c r="COZ109" s="112"/>
      <c r="CPA109" s="112"/>
      <c r="CPB109" s="112"/>
      <c r="CPC109" s="112"/>
      <c r="CPD109" s="112"/>
      <c r="CPE109" s="112"/>
      <c r="CPF109" s="112"/>
      <c r="CPG109" s="112"/>
      <c r="CPH109" s="112"/>
      <c r="CPI109" s="112"/>
      <c r="CPJ109" s="112"/>
      <c r="CPK109" s="112"/>
      <c r="CPL109" s="112"/>
      <c r="CPM109" s="112"/>
      <c r="CPN109" s="112"/>
      <c r="CPO109" s="112"/>
      <c r="CPP109" s="112"/>
      <c r="CPQ109" s="112"/>
      <c r="CPR109" s="112"/>
      <c r="CPS109" s="112"/>
      <c r="CPT109" s="112"/>
      <c r="CPU109" s="112"/>
      <c r="CPV109" s="112"/>
      <c r="CPW109" s="112"/>
      <c r="CPX109" s="112"/>
      <c r="CPY109" s="112"/>
      <c r="CPZ109" s="112"/>
      <c r="CQA109" s="112"/>
      <c r="CQB109" s="112"/>
      <c r="CQC109" s="112"/>
      <c r="CQD109" s="112"/>
      <c r="CQE109" s="112"/>
      <c r="CQF109" s="112"/>
      <c r="CQG109" s="112"/>
      <c r="CQH109" s="112"/>
      <c r="CQI109" s="112"/>
      <c r="CQJ109" s="112"/>
      <c r="CQK109" s="112"/>
      <c r="CQL109" s="112"/>
      <c r="CQM109" s="112"/>
      <c r="CQN109" s="112"/>
      <c r="CQO109" s="112"/>
      <c r="CQP109" s="112"/>
      <c r="CQQ109" s="112"/>
      <c r="CQR109" s="112"/>
      <c r="CQS109" s="112"/>
      <c r="CQT109" s="112"/>
      <c r="CQU109" s="112"/>
      <c r="CQV109" s="112"/>
      <c r="CQW109" s="112"/>
      <c r="CQX109" s="112"/>
      <c r="CQY109" s="112"/>
      <c r="CQZ109" s="112"/>
      <c r="CRA109" s="112"/>
      <c r="CRB109" s="112"/>
      <c r="CRC109" s="112"/>
      <c r="CRD109" s="112"/>
      <c r="CRE109" s="112"/>
      <c r="CRF109" s="112"/>
      <c r="CRG109" s="112"/>
      <c r="CRH109" s="112"/>
      <c r="CRI109" s="112"/>
      <c r="CRJ109" s="112"/>
      <c r="CRK109" s="112"/>
      <c r="CRL109" s="112"/>
      <c r="CRM109" s="112"/>
      <c r="CRN109" s="112"/>
      <c r="CRO109" s="112"/>
      <c r="CRP109" s="112"/>
      <c r="CRQ109" s="112"/>
      <c r="CRR109" s="112"/>
      <c r="CRS109" s="112"/>
      <c r="CRT109" s="112"/>
      <c r="CRU109" s="112"/>
      <c r="CRV109" s="112"/>
      <c r="CRW109" s="112"/>
      <c r="CRX109" s="112"/>
      <c r="CRY109" s="112"/>
      <c r="CRZ109" s="112"/>
      <c r="CSA109" s="112"/>
      <c r="CSB109" s="112"/>
      <c r="CSC109" s="112"/>
      <c r="CSD109" s="112"/>
      <c r="CSE109" s="112"/>
      <c r="CSF109" s="112"/>
      <c r="CSG109" s="112"/>
      <c r="CSH109" s="112"/>
      <c r="CSI109" s="112"/>
      <c r="CSJ109" s="112"/>
      <c r="CSK109" s="112"/>
      <c r="CSL109" s="112"/>
      <c r="CSM109" s="112"/>
      <c r="CSN109" s="112"/>
      <c r="CSO109" s="112"/>
      <c r="CSP109" s="112"/>
      <c r="CSQ109" s="112"/>
      <c r="CSR109" s="112"/>
      <c r="CSS109" s="112"/>
      <c r="CST109" s="112"/>
      <c r="CSU109" s="112"/>
      <c r="CSV109" s="112"/>
      <c r="CSW109" s="112"/>
      <c r="CSX109" s="112"/>
      <c r="CSY109" s="112"/>
      <c r="CSZ109" s="112"/>
      <c r="CTA109" s="112"/>
      <c r="CTB109" s="112"/>
      <c r="CTC109" s="112"/>
      <c r="CTD109" s="112"/>
      <c r="CTE109" s="112"/>
      <c r="CTF109" s="112"/>
      <c r="CTG109" s="112"/>
      <c r="CTH109" s="112"/>
      <c r="CTI109" s="112"/>
      <c r="CTJ109" s="112"/>
      <c r="CTK109" s="112"/>
      <c r="CTL109" s="112"/>
      <c r="CTM109" s="112"/>
      <c r="CTN109" s="112"/>
      <c r="CTO109" s="112"/>
      <c r="CTP109" s="112"/>
      <c r="CTQ109" s="112"/>
      <c r="CTR109" s="112"/>
      <c r="CTS109" s="112"/>
      <c r="CTT109" s="112"/>
      <c r="CTU109" s="112"/>
      <c r="CTV109" s="112"/>
      <c r="CTW109" s="112"/>
      <c r="CTX109" s="112"/>
      <c r="CTY109" s="112"/>
      <c r="CTZ109" s="112"/>
      <c r="CUA109" s="112"/>
      <c r="CUB109" s="112"/>
      <c r="CUC109" s="112"/>
      <c r="CUD109" s="112"/>
      <c r="CUE109" s="112"/>
      <c r="CUF109" s="112"/>
      <c r="CUG109" s="112"/>
      <c r="CUH109" s="112"/>
      <c r="CUI109" s="112"/>
      <c r="CUJ109" s="112"/>
      <c r="CUK109" s="112"/>
      <c r="CUL109" s="112"/>
      <c r="CUM109" s="112"/>
      <c r="CUN109" s="112"/>
      <c r="CUO109" s="112"/>
      <c r="CUP109" s="112"/>
      <c r="CUQ109" s="112"/>
      <c r="CUR109" s="112"/>
      <c r="CUS109" s="112"/>
      <c r="CUT109" s="112"/>
      <c r="CUU109" s="112"/>
      <c r="CUV109" s="112"/>
      <c r="CUW109" s="112"/>
      <c r="CUX109" s="112"/>
      <c r="CUY109" s="112"/>
      <c r="CUZ109" s="112"/>
      <c r="CVA109" s="112"/>
      <c r="CVB109" s="112"/>
      <c r="CVC109" s="112"/>
      <c r="CVD109" s="112"/>
      <c r="CVE109" s="112"/>
      <c r="CVF109" s="112"/>
      <c r="CVG109" s="112"/>
      <c r="CVH109" s="112"/>
      <c r="CVI109" s="112"/>
      <c r="CVJ109" s="112"/>
      <c r="CVK109" s="112"/>
      <c r="CVL109" s="112"/>
      <c r="CVM109" s="112"/>
      <c r="CVN109" s="112"/>
      <c r="CVO109" s="112"/>
      <c r="CVP109" s="112"/>
      <c r="CVQ109" s="112"/>
      <c r="CVR109" s="112"/>
      <c r="CVS109" s="112"/>
      <c r="CVT109" s="112"/>
      <c r="CVU109" s="112"/>
      <c r="CVV109" s="112"/>
      <c r="CVW109" s="112"/>
      <c r="CVX109" s="112"/>
      <c r="CVY109" s="112"/>
      <c r="CVZ109" s="112"/>
      <c r="CWA109" s="112"/>
      <c r="CWB109" s="112"/>
      <c r="CWC109" s="112"/>
      <c r="CWD109" s="112"/>
      <c r="CWE109" s="112"/>
      <c r="CWF109" s="112"/>
      <c r="CWG109" s="112"/>
      <c r="CWH109" s="112"/>
      <c r="CWI109" s="112"/>
      <c r="CWJ109" s="112"/>
      <c r="CWK109" s="112"/>
      <c r="CWL109" s="112"/>
      <c r="CWM109" s="112"/>
      <c r="CWN109" s="112"/>
      <c r="CWO109" s="112"/>
      <c r="CWP109" s="112"/>
      <c r="CWQ109" s="112"/>
      <c r="CWR109" s="112"/>
      <c r="CWS109" s="112"/>
      <c r="CWT109" s="112"/>
      <c r="CWU109" s="112"/>
      <c r="CWV109" s="112"/>
      <c r="CWW109" s="112"/>
      <c r="CWX109" s="112"/>
      <c r="CWY109" s="112"/>
      <c r="CWZ109" s="112"/>
      <c r="CXA109" s="112"/>
      <c r="CXB109" s="112"/>
      <c r="CXC109" s="112"/>
      <c r="CXD109" s="112"/>
      <c r="CXE109" s="112"/>
      <c r="CXF109" s="112"/>
      <c r="CXG109" s="112"/>
      <c r="CXH109" s="112"/>
      <c r="CXI109" s="112"/>
      <c r="CXJ109" s="112"/>
      <c r="CXK109" s="112"/>
      <c r="CXL109" s="112"/>
      <c r="CXM109" s="112"/>
      <c r="CXN109" s="112"/>
      <c r="CXO109" s="112"/>
      <c r="CXP109" s="112"/>
      <c r="CXQ109" s="112"/>
      <c r="CXR109" s="112"/>
      <c r="CXS109" s="112"/>
      <c r="CXT109" s="112"/>
      <c r="CXU109" s="112"/>
      <c r="CXV109" s="112"/>
      <c r="CXW109" s="112"/>
      <c r="CXX109" s="112"/>
      <c r="CXY109" s="112"/>
      <c r="CXZ109" s="112"/>
      <c r="CYA109" s="112"/>
      <c r="CYB109" s="112"/>
      <c r="CYC109" s="112"/>
      <c r="CYD109" s="112"/>
      <c r="CYE109" s="112"/>
      <c r="CYF109" s="112"/>
      <c r="CYG109" s="112"/>
      <c r="CYH109" s="112"/>
      <c r="CYI109" s="112"/>
      <c r="CYJ109" s="112"/>
      <c r="CYK109" s="112"/>
      <c r="CYL109" s="112"/>
      <c r="CYM109" s="112"/>
      <c r="CYN109" s="112"/>
      <c r="CYO109" s="112"/>
      <c r="CYP109" s="112"/>
      <c r="CYQ109" s="112"/>
      <c r="CYR109" s="112"/>
      <c r="CYS109" s="112"/>
      <c r="CYT109" s="112"/>
      <c r="CYU109" s="112"/>
      <c r="CYV109" s="112"/>
      <c r="CYW109" s="112"/>
      <c r="CYX109" s="112"/>
      <c r="CYY109" s="112"/>
      <c r="CYZ109" s="112"/>
      <c r="CZA109" s="112"/>
      <c r="CZB109" s="112"/>
      <c r="CZC109" s="112"/>
      <c r="CZD109" s="112"/>
      <c r="CZE109" s="112"/>
      <c r="CZF109" s="112"/>
      <c r="CZG109" s="112"/>
      <c r="CZH109" s="112"/>
      <c r="CZI109" s="112"/>
      <c r="CZJ109" s="112"/>
      <c r="CZK109" s="112"/>
      <c r="CZL109" s="112"/>
      <c r="CZM109" s="112"/>
      <c r="CZN109" s="112"/>
      <c r="CZO109" s="112"/>
      <c r="CZP109" s="112"/>
      <c r="CZQ109" s="112"/>
      <c r="CZR109" s="112"/>
      <c r="CZS109" s="112"/>
      <c r="CZT109" s="112"/>
      <c r="CZU109" s="112"/>
      <c r="CZV109" s="112"/>
      <c r="CZW109" s="112"/>
      <c r="CZX109" s="112"/>
      <c r="CZY109" s="112"/>
      <c r="CZZ109" s="112"/>
      <c r="DAA109" s="112"/>
      <c r="DAB109" s="112"/>
      <c r="DAC109" s="112"/>
      <c r="DAD109" s="112"/>
      <c r="DAE109" s="112"/>
      <c r="DAF109" s="112"/>
      <c r="DAG109" s="112"/>
      <c r="DAH109" s="112"/>
      <c r="DAI109" s="112"/>
      <c r="DAJ109" s="112"/>
      <c r="DAK109" s="112"/>
      <c r="DAL109" s="112"/>
      <c r="DAM109" s="112"/>
      <c r="DAN109" s="112"/>
      <c r="DAO109" s="112"/>
      <c r="DAP109" s="112"/>
      <c r="DAQ109" s="112"/>
      <c r="DAR109" s="112"/>
      <c r="DAS109" s="112"/>
      <c r="DAT109" s="112"/>
      <c r="DAU109" s="112"/>
      <c r="DAV109" s="112"/>
      <c r="DAW109" s="112"/>
      <c r="DAX109" s="112"/>
      <c r="DAY109" s="112"/>
      <c r="DAZ109" s="112"/>
      <c r="DBA109" s="112"/>
      <c r="DBB109" s="112"/>
      <c r="DBC109" s="112"/>
      <c r="DBD109" s="112"/>
      <c r="DBE109" s="112"/>
      <c r="DBF109" s="112"/>
      <c r="DBG109" s="112"/>
      <c r="DBH109" s="112"/>
      <c r="DBI109" s="112"/>
      <c r="DBJ109" s="112"/>
      <c r="DBK109" s="112"/>
      <c r="DBL109" s="112"/>
      <c r="DBM109" s="112"/>
      <c r="DBN109" s="112"/>
      <c r="DBO109" s="112"/>
      <c r="DBP109" s="112"/>
      <c r="DBQ109" s="112"/>
      <c r="DBR109" s="112"/>
      <c r="DBS109" s="112"/>
      <c r="DBT109" s="112"/>
      <c r="DBU109" s="112"/>
      <c r="DBV109" s="112"/>
      <c r="DBW109" s="112"/>
      <c r="DBX109" s="112"/>
      <c r="DBY109" s="112"/>
      <c r="DBZ109" s="112"/>
      <c r="DCA109" s="112"/>
      <c r="DCB109" s="112"/>
      <c r="DCC109" s="112"/>
      <c r="DCD109" s="112"/>
      <c r="DCE109" s="112"/>
      <c r="DCF109" s="112"/>
      <c r="DCG109" s="112"/>
      <c r="DCH109" s="112"/>
      <c r="DCI109" s="112"/>
      <c r="DCJ109" s="112"/>
      <c r="DCK109" s="112"/>
      <c r="DCL109" s="112"/>
      <c r="DCM109" s="112"/>
      <c r="DCN109" s="112"/>
      <c r="DCO109" s="112"/>
      <c r="DCP109" s="112"/>
      <c r="DCQ109" s="112"/>
      <c r="DCR109" s="112"/>
      <c r="DCS109" s="112"/>
      <c r="DCT109" s="112"/>
      <c r="DCU109" s="112"/>
      <c r="DCV109" s="112"/>
      <c r="DCW109" s="112"/>
      <c r="DCX109" s="112"/>
      <c r="DCY109" s="112"/>
      <c r="DCZ109" s="112"/>
      <c r="DDA109" s="112"/>
      <c r="DDB109" s="112"/>
      <c r="DDC109" s="112"/>
      <c r="DDD109" s="112"/>
      <c r="DDE109" s="112"/>
      <c r="DDF109" s="112"/>
      <c r="DDG109" s="112"/>
      <c r="DDH109" s="112"/>
      <c r="DDI109" s="112"/>
      <c r="DDJ109" s="112"/>
      <c r="DDK109" s="112"/>
      <c r="DDL109" s="112"/>
      <c r="DDM109" s="112"/>
      <c r="DDN109" s="112"/>
      <c r="DDO109" s="112"/>
      <c r="DDP109" s="112"/>
      <c r="DDQ109" s="112"/>
      <c r="DDR109" s="112"/>
      <c r="DDS109" s="112"/>
      <c r="DDT109" s="112"/>
      <c r="DDU109" s="112"/>
      <c r="DDV109" s="112"/>
      <c r="DDW109" s="112"/>
      <c r="DDX109" s="112"/>
      <c r="DDY109" s="112"/>
      <c r="DDZ109" s="112"/>
      <c r="DEA109" s="112"/>
      <c r="DEB109" s="112"/>
      <c r="DEC109" s="112"/>
      <c r="DED109" s="112"/>
      <c r="DEE109" s="112"/>
      <c r="DEF109" s="112"/>
      <c r="DEG109" s="112"/>
      <c r="DEH109" s="112"/>
      <c r="DEI109" s="112"/>
      <c r="DEJ109" s="112"/>
      <c r="DEK109" s="112"/>
      <c r="DEL109" s="112"/>
      <c r="DEM109" s="112"/>
      <c r="DEN109" s="112"/>
      <c r="DEO109" s="112"/>
      <c r="DEP109" s="112"/>
      <c r="DEQ109" s="112"/>
      <c r="DER109" s="112"/>
      <c r="DES109" s="112"/>
      <c r="DET109" s="112"/>
      <c r="DEU109" s="112"/>
      <c r="DEV109" s="112"/>
      <c r="DEW109" s="112"/>
      <c r="DEX109" s="112"/>
      <c r="DEY109" s="112"/>
      <c r="DEZ109" s="112"/>
      <c r="DFA109" s="112"/>
      <c r="DFB109" s="112"/>
      <c r="DFC109" s="112"/>
      <c r="DFD109" s="112"/>
      <c r="DFE109" s="112"/>
      <c r="DFF109" s="112"/>
      <c r="DFG109" s="112"/>
      <c r="DFH109" s="112"/>
      <c r="DFI109" s="112"/>
      <c r="DFJ109" s="112"/>
      <c r="DFK109" s="112"/>
      <c r="DFL109" s="112"/>
      <c r="DFM109" s="112"/>
      <c r="DFN109" s="112"/>
      <c r="DFO109" s="112"/>
      <c r="DFP109" s="112"/>
      <c r="DFQ109" s="112"/>
      <c r="DFR109" s="112"/>
      <c r="DFS109" s="112"/>
      <c r="DFT109" s="112"/>
      <c r="DFU109" s="112"/>
      <c r="DFV109" s="112"/>
      <c r="DFW109" s="112"/>
      <c r="DFX109" s="112"/>
      <c r="DFY109" s="112"/>
      <c r="DFZ109" s="112"/>
      <c r="DGA109" s="112"/>
      <c r="DGB109" s="112"/>
      <c r="DGC109" s="112"/>
      <c r="DGD109" s="112"/>
      <c r="DGE109" s="112"/>
      <c r="DGF109" s="112"/>
      <c r="DGG109" s="112"/>
      <c r="DGH109" s="112"/>
      <c r="DGI109" s="112"/>
      <c r="DGJ109" s="112"/>
      <c r="DGK109" s="112"/>
      <c r="DGL109" s="112"/>
      <c r="DGM109" s="112"/>
      <c r="DGN109" s="112"/>
      <c r="DGO109" s="112"/>
      <c r="DGP109" s="112"/>
      <c r="DGQ109" s="112"/>
      <c r="DGR109" s="112"/>
      <c r="DGS109" s="112"/>
      <c r="DGT109" s="112"/>
      <c r="DGU109" s="112"/>
      <c r="DGV109" s="112"/>
      <c r="DGW109" s="112"/>
      <c r="DGX109" s="112"/>
      <c r="DGY109" s="112"/>
      <c r="DGZ109" s="112"/>
      <c r="DHA109" s="112"/>
      <c r="DHB109" s="112"/>
      <c r="DHC109" s="112"/>
      <c r="DHD109" s="112"/>
      <c r="DHE109" s="112"/>
      <c r="DHF109" s="112"/>
      <c r="DHG109" s="112"/>
      <c r="DHH109" s="112"/>
      <c r="DHI109" s="112"/>
      <c r="DHJ109" s="112"/>
      <c r="DHK109" s="112"/>
      <c r="DHL109" s="112"/>
      <c r="DHM109" s="112"/>
      <c r="DHN109" s="112"/>
      <c r="DHO109" s="112"/>
      <c r="DHP109" s="112"/>
      <c r="DHQ109" s="112"/>
      <c r="DHR109" s="112"/>
      <c r="DHS109" s="112"/>
      <c r="DHT109" s="112"/>
      <c r="DHU109" s="112"/>
      <c r="DHV109" s="112"/>
      <c r="DHW109" s="112"/>
      <c r="DHX109" s="112"/>
      <c r="DHY109" s="112"/>
      <c r="DHZ109" s="112"/>
      <c r="DIA109" s="112"/>
      <c r="DIB109" s="112"/>
      <c r="DIC109" s="112"/>
      <c r="DID109" s="112"/>
      <c r="DIE109" s="112"/>
      <c r="DIF109" s="112"/>
      <c r="DIG109" s="112"/>
      <c r="DIH109" s="112"/>
      <c r="DII109" s="112"/>
      <c r="DIJ109" s="112"/>
      <c r="DIK109" s="112"/>
      <c r="DIL109" s="112"/>
      <c r="DIM109" s="112"/>
      <c r="DIN109" s="112"/>
      <c r="DIO109" s="112"/>
      <c r="DIP109" s="112"/>
      <c r="DIQ109" s="112"/>
      <c r="DIR109" s="112"/>
      <c r="DIS109" s="112"/>
      <c r="DIT109" s="112"/>
      <c r="DIU109" s="112"/>
      <c r="DIV109" s="112"/>
      <c r="DIW109" s="112"/>
      <c r="DIX109" s="112"/>
      <c r="DIY109" s="112"/>
      <c r="DIZ109" s="112"/>
      <c r="DJA109" s="112"/>
      <c r="DJB109" s="112"/>
      <c r="DJC109" s="112"/>
      <c r="DJD109" s="112"/>
      <c r="DJE109" s="112"/>
      <c r="DJF109" s="112"/>
      <c r="DJG109" s="112"/>
      <c r="DJH109" s="112"/>
      <c r="DJI109" s="112"/>
      <c r="DJJ109" s="112"/>
      <c r="DJK109" s="112"/>
      <c r="DJL109" s="112"/>
      <c r="DJM109" s="112"/>
      <c r="DJN109" s="112"/>
      <c r="DJO109" s="112"/>
      <c r="DJP109" s="112"/>
      <c r="DJQ109" s="112"/>
      <c r="DJR109" s="112"/>
      <c r="DJS109" s="112"/>
      <c r="DJT109" s="112"/>
      <c r="DJU109" s="112"/>
      <c r="DJV109" s="112"/>
      <c r="DJW109" s="112"/>
      <c r="DJX109" s="112"/>
      <c r="DJY109" s="112"/>
      <c r="DJZ109" s="112"/>
      <c r="DKA109" s="112"/>
      <c r="DKB109" s="112"/>
      <c r="DKC109" s="112"/>
      <c r="DKD109" s="112"/>
      <c r="DKE109" s="112"/>
      <c r="DKF109" s="112"/>
      <c r="DKG109" s="112"/>
      <c r="DKH109" s="112"/>
      <c r="DKI109" s="112"/>
      <c r="DKJ109" s="112"/>
      <c r="DKK109" s="112"/>
      <c r="DKL109" s="112"/>
      <c r="DKM109" s="112"/>
      <c r="DKN109" s="112"/>
      <c r="DKO109" s="112"/>
      <c r="DKP109" s="112"/>
      <c r="DKQ109" s="112"/>
      <c r="DKR109" s="112"/>
      <c r="DKS109" s="112"/>
      <c r="DKT109" s="112"/>
      <c r="DKU109" s="112"/>
      <c r="DKV109" s="112"/>
      <c r="DKW109" s="112"/>
      <c r="DKX109" s="112"/>
      <c r="DKY109" s="112"/>
      <c r="DKZ109" s="112"/>
      <c r="DLA109" s="112"/>
      <c r="DLB109" s="112"/>
      <c r="DLC109" s="112"/>
      <c r="DLD109" s="112"/>
      <c r="DLE109" s="112"/>
      <c r="DLF109" s="112"/>
      <c r="DLG109" s="112"/>
      <c r="DLH109" s="112"/>
      <c r="DLI109" s="112"/>
      <c r="DLJ109" s="112"/>
      <c r="DLK109" s="112"/>
      <c r="DLL109" s="112"/>
      <c r="DLM109" s="112"/>
      <c r="DLN109" s="112"/>
      <c r="DLO109" s="112"/>
      <c r="DLP109" s="112"/>
      <c r="DLQ109" s="112"/>
      <c r="DLR109" s="112"/>
      <c r="DLS109" s="112"/>
      <c r="DLT109" s="112"/>
      <c r="DLU109" s="112"/>
      <c r="DLV109" s="112"/>
      <c r="DLW109" s="112"/>
      <c r="DLX109" s="112"/>
      <c r="DLY109" s="112"/>
      <c r="DLZ109" s="112"/>
      <c r="DMA109" s="112"/>
      <c r="DMB109" s="112"/>
      <c r="DMC109" s="112"/>
      <c r="DMD109" s="112"/>
      <c r="DME109" s="112"/>
      <c r="DMF109" s="112"/>
      <c r="DMG109" s="112"/>
      <c r="DMH109" s="112"/>
      <c r="DMI109" s="112"/>
      <c r="DMJ109" s="112"/>
      <c r="DMK109" s="112"/>
      <c r="DML109" s="112"/>
      <c r="DMM109" s="112"/>
      <c r="DMN109" s="112"/>
      <c r="DMO109" s="112"/>
      <c r="DMP109" s="112"/>
      <c r="DMQ109" s="112"/>
      <c r="DMR109" s="112"/>
      <c r="DMS109" s="112"/>
      <c r="DMT109" s="112"/>
      <c r="DMU109" s="112"/>
      <c r="DMV109" s="112"/>
      <c r="DMW109" s="112"/>
      <c r="DMX109" s="112"/>
      <c r="DMY109" s="112"/>
      <c r="DMZ109" s="112"/>
      <c r="DNA109" s="112"/>
      <c r="DNB109" s="112"/>
      <c r="DNC109" s="112"/>
      <c r="DND109" s="112"/>
      <c r="DNE109" s="112"/>
      <c r="DNF109" s="112"/>
      <c r="DNG109" s="112"/>
      <c r="DNH109" s="112"/>
      <c r="DNI109" s="112"/>
      <c r="DNJ109" s="112"/>
      <c r="DNK109" s="112"/>
      <c r="DNL109" s="112"/>
      <c r="DNM109" s="112"/>
      <c r="DNN109" s="112"/>
      <c r="DNO109" s="112"/>
      <c r="DNP109" s="112"/>
      <c r="DNQ109" s="112"/>
      <c r="DNR109" s="112"/>
      <c r="DNS109" s="112"/>
      <c r="DNT109" s="112"/>
      <c r="DNU109" s="112"/>
      <c r="DNV109" s="112"/>
      <c r="DNW109" s="112"/>
      <c r="DNX109" s="112"/>
      <c r="DNY109" s="112"/>
      <c r="DNZ109" s="112"/>
      <c r="DOA109" s="112"/>
      <c r="DOB109" s="112"/>
      <c r="DOC109" s="112"/>
      <c r="DOD109" s="112"/>
      <c r="DOE109" s="112"/>
      <c r="DOF109" s="112"/>
      <c r="DOG109" s="112"/>
      <c r="DOH109" s="112"/>
      <c r="DOI109" s="112"/>
      <c r="DOJ109" s="112"/>
      <c r="DOK109" s="112"/>
      <c r="DOL109" s="112"/>
      <c r="DOM109" s="112"/>
      <c r="DON109" s="112"/>
      <c r="DOO109" s="112"/>
      <c r="DOP109" s="112"/>
      <c r="DOQ109" s="112"/>
      <c r="DOR109" s="112"/>
      <c r="DOS109" s="112"/>
      <c r="DOT109" s="112"/>
      <c r="DOU109" s="112"/>
      <c r="DOV109" s="112"/>
      <c r="DOW109" s="112"/>
      <c r="DOX109" s="112"/>
      <c r="DOY109" s="112"/>
      <c r="DOZ109" s="112"/>
      <c r="DPA109" s="112"/>
      <c r="DPB109" s="112"/>
      <c r="DPC109" s="112"/>
      <c r="DPD109" s="112"/>
      <c r="DPE109" s="112"/>
      <c r="DPF109" s="112"/>
      <c r="DPG109" s="112"/>
      <c r="DPH109" s="112"/>
      <c r="DPI109" s="112"/>
      <c r="DPJ109" s="112"/>
      <c r="DPK109" s="112"/>
      <c r="DPL109" s="112"/>
      <c r="DPM109" s="112"/>
      <c r="DPN109" s="112"/>
      <c r="DPO109" s="112"/>
      <c r="DPP109" s="112"/>
      <c r="DPQ109" s="112"/>
      <c r="DPR109" s="112"/>
      <c r="DPS109" s="112"/>
      <c r="DPT109" s="112"/>
      <c r="DPU109" s="112"/>
      <c r="DPV109" s="112"/>
      <c r="DPW109" s="112"/>
      <c r="DPX109" s="112"/>
      <c r="DPY109" s="112"/>
      <c r="DPZ109" s="112"/>
      <c r="DQA109" s="112"/>
      <c r="DQB109" s="112"/>
      <c r="DQC109" s="112"/>
      <c r="DQD109" s="112"/>
      <c r="DQE109" s="112"/>
      <c r="DQF109" s="112"/>
      <c r="DQG109" s="112"/>
      <c r="DQH109" s="112"/>
      <c r="DQI109" s="112"/>
      <c r="DQJ109" s="112"/>
      <c r="DQK109" s="112"/>
      <c r="DQL109" s="112"/>
      <c r="DQM109" s="112"/>
      <c r="DQN109" s="112"/>
      <c r="DQO109" s="112"/>
      <c r="DQP109" s="112"/>
      <c r="DQQ109" s="112"/>
      <c r="DQR109" s="112"/>
      <c r="DQS109" s="112"/>
      <c r="DQT109" s="112"/>
      <c r="DQU109" s="112"/>
      <c r="DQV109" s="112"/>
      <c r="DQW109" s="112"/>
      <c r="DQX109" s="112"/>
      <c r="DQY109" s="112"/>
      <c r="DQZ109" s="112"/>
      <c r="DRA109" s="112"/>
      <c r="DRB109" s="112"/>
      <c r="DRC109" s="112"/>
      <c r="DRD109" s="112"/>
      <c r="DRE109" s="112"/>
      <c r="DRF109" s="112"/>
      <c r="DRG109" s="112"/>
      <c r="DRH109" s="112"/>
      <c r="DRI109" s="112"/>
      <c r="DRJ109" s="112"/>
      <c r="DRK109" s="112"/>
      <c r="DRL109" s="112"/>
      <c r="DRM109" s="112"/>
      <c r="DRN109" s="112"/>
      <c r="DRO109" s="112"/>
      <c r="DRP109" s="112"/>
      <c r="DRQ109" s="112"/>
      <c r="DRR109" s="112"/>
      <c r="DRS109" s="112"/>
      <c r="DRT109" s="112"/>
      <c r="DRU109" s="112"/>
      <c r="DRV109" s="112"/>
      <c r="DRW109" s="112"/>
      <c r="DRX109" s="112"/>
      <c r="DRY109" s="112"/>
      <c r="DRZ109" s="112"/>
      <c r="DSA109" s="112"/>
      <c r="DSB109" s="112"/>
      <c r="DSC109" s="112"/>
      <c r="DSD109" s="112"/>
      <c r="DSE109" s="112"/>
      <c r="DSF109" s="112"/>
      <c r="DSG109" s="112"/>
      <c r="DSH109" s="112"/>
      <c r="DSI109" s="112"/>
      <c r="DSJ109" s="112"/>
      <c r="DSK109" s="112"/>
      <c r="DSL109" s="112"/>
      <c r="DSM109" s="112"/>
      <c r="DSN109" s="112"/>
      <c r="DSO109" s="112"/>
      <c r="DSP109" s="112"/>
      <c r="DSQ109" s="112"/>
      <c r="DSR109" s="112"/>
      <c r="DSS109" s="112"/>
      <c r="DST109" s="112"/>
      <c r="DSU109" s="112"/>
      <c r="DSV109" s="112"/>
      <c r="DSW109" s="112"/>
      <c r="DSX109" s="112"/>
      <c r="DSY109" s="112"/>
      <c r="DSZ109" s="112"/>
      <c r="DTA109" s="112"/>
      <c r="DTB109" s="112"/>
      <c r="DTC109" s="112"/>
      <c r="DTD109" s="112"/>
      <c r="DTE109" s="112"/>
      <c r="DTF109" s="112"/>
      <c r="DTG109" s="112"/>
      <c r="DTH109" s="112"/>
      <c r="DTI109" s="112"/>
      <c r="DTJ109" s="112"/>
      <c r="DTK109" s="112"/>
      <c r="DTL109" s="112"/>
      <c r="DTM109" s="112"/>
      <c r="DTN109" s="112"/>
      <c r="DTO109" s="112"/>
      <c r="DTP109" s="112"/>
      <c r="DTQ109" s="112"/>
      <c r="DTR109" s="112"/>
      <c r="DTS109" s="112"/>
      <c r="DTT109" s="112"/>
      <c r="DTU109" s="112"/>
      <c r="DTV109" s="112"/>
      <c r="DTW109" s="112"/>
      <c r="DTX109" s="112"/>
      <c r="DTY109" s="112"/>
      <c r="DTZ109" s="112"/>
      <c r="DUA109" s="112"/>
      <c r="DUB109" s="112"/>
      <c r="DUC109" s="112"/>
      <c r="DUD109" s="112"/>
      <c r="DUE109" s="112"/>
      <c r="DUF109" s="112"/>
      <c r="DUG109" s="112"/>
      <c r="DUH109" s="112"/>
      <c r="DUI109" s="112"/>
      <c r="DUJ109" s="112"/>
      <c r="DUK109" s="112"/>
      <c r="DUL109" s="112"/>
      <c r="DUM109" s="112"/>
      <c r="DUN109" s="112"/>
      <c r="DUO109" s="112"/>
      <c r="DUP109" s="112"/>
      <c r="DUQ109" s="112"/>
      <c r="DUR109" s="112"/>
      <c r="DUS109" s="112"/>
      <c r="DUT109" s="112"/>
      <c r="DUU109" s="112"/>
      <c r="DUV109" s="112"/>
      <c r="DUW109" s="112"/>
      <c r="DUX109" s="112"/>
      <c r="DUY109" s="112"/>
      <c r="DUZ109" s="112"/>
      <c r="DVA109" s="112"/>
      <c r="DVB109" s="112"/>
      <c r="DVC109" s="112"/>
      <c r="DVD109" s="112"/>
      <c r="DVE109" s="112"/>
      <c r="DVF109" s="112"/>
      <c r="DVG109" s="112"/>
      <c r="DVH109" s="112"/>
      <c r="DVI109" s="112"/>
      <c r="DVJ109" s="112"/>
      <c r="DVK109" s="112"/>
      <c r="DVL109" s="112"/>
      <c r="DVM109" s="112"/>
      <c r="DVN109" s="112"/>
      <c r="DVO109" s="112"/>
      <c r="DVP109" s="112"/>
      <c r="DVQ109" s="112"/>
      <c r="DVR109" s="112"/>
      <c r="DVS109" s="112"/>
      <c r="DVT109" s="112"/>
      <c r="DVU109" s="112"/>
      <c r="DVV109" s="112"/>
      <c r="DVW109" s="112"/>
      <c r="DVX109" s="112"/>
      <c r="DVY109" s="112"/>
      <c r="DVZ109" s="112"/>
      <c r="DWA109" s="112"/>
      <c r="DWB109" s="112"/>
      <c r="DWC109" s="112"/>
      <c r="DWD109" s="112"/>
      <c r="DWE109" s="112"/>
      <c r="DWF109" s="112"/>
      <c r="DWG109" s="112"/>
      <c r="DWH109" s="112"/>
      <c r="DWI109" s="112"/>
      <c r="DWJ109" s="112"/>
      <c r="DWK109" s="112"/>
      <c r="DWL109" s="112"/>
      <c r="DWM109" s="112"/>
      <c r="DWN109" s="112"/>
      <c r="DWO109" s="112"/>
      <c r="DWP109" s="112"/>
      <c r="DWQ109" s="112"/>
      <c r="DWR109" s="112"/>
      <c r="DWS109" s="112"/>
      <c r="DWT109" s="112"/>
      <c r="DWU109" s="112"/>
      <c r="DWV109" s="112"/>
      <c r="DWW109" s="112"/>
      <c r="DWX109" s="112"/>
      <c r="DWY109" s="112"/>
      <c r="DWZ109" s="112"/>
      <c r="DXA109" s="112"/>
      <c r="DXB109" s="112"/>
      <c r="DXC109" s="112"/>
      <c r="DXD109" s="112"/>
      <c r="DXE109" s="112"/>
      <c r="DXF109" s="112"/>
      <c r="DXG109" s="112"/>
      <c r="DXH109" s="112"/>
      <c r="DXI109" s="112"/>
      <c r="DXJ109" s="112"/>
      <c r="DXK109" s="112"/>
      <c r="DXL109" s="112"/>
      <c r="DXM109" s="112"/>
      <c r="DXN109" s="112"/>
      <c r="DXO109" s="112"/>
      <c r="DXP109" s="112"/>
      <c r="DXQ109" s="112"/>
      <c r="DXR109" s="112"/>
      <c r="DXS109" s="112"/>
      <c r="DXT109" s="112"/>
      <c r="DXU109" s="112"/>
      <c r="DXV109" s="112"/>
      <c r="DXW109" s="112"/>
      <c r="DXX109" s="112"/>
      <c r="DXY109" s="112"/>
      <c r="DXZ109" s="112"/>
      <c r="DYA109" s="112"/>
      <c r="DYB109" s="112"/>
      <c r="DYC109" s="112"/>
      <c r="DYD109" s="112"/>
      <c r="DYE109" s="112"/>
      <c r="DYF109" s="112"/>
      <c r="DYG109" s="112"/>
      <c r="DYH109" s="112"/>
      <c r="DYI109" s="112"/>
      <c r="DYJ109" s="112"/>
      <c r="DYK109" s="112"/>
      <c r="DYL109" s="112"/>
      <c r="DYM109" s="112"/>
      <c r="DYN109" s="112"/>
      <c r="DYO109" s="112"/>
      <c r="DYP109" s="112"/>
      <c r="DYQ109" s="112"/>
      <c r="DYR109" s="112"/>
      <c r="DYS109" s="112"/>
      <c r="DYT109" s="112"/>
      <c r="DYU109" s="112"/>
      <c r="DYV109" s="112"/>
      <c r="DYW109" s="112"/>
      <c r="DYX109" s="112"/>
      <c r="DYY109" s="112"/>
      <c r="DYZ109" s="112"/>
      <c r="DZA109" s="112"/>
      <c r="DZB109" s="112"/>
      <c r="DZC109" s="112"/>
      <c r="DZD109" s="112"/>
      <c r="DZE109" s="112"/>
      <c r="DZF109" s="112"/>
      <c r="DZG109" s="112"/>
      <c r="DZH109" s="112"/>
      <c r="DZI109" s="112"/>
      <c r="DZJ109" s="112"/>
      <c r="DZK109" s="112"/>
      <c r="DZL109" s="112"/>
      <c r="DZM109" s="112"/>
      <c r="DZN109" s="112"/>
      <c r="DZO109" s="112"/>
      <c r="DZP109" s="112"/>
      <c r="DZQ109" s="112"/>
      <c r="DZR109" s="112"/>
      <c r="DZS109" s="112"/>
      <c r="DZT109" s="112"/>
      <c r="DZU109" s="112"/>
      <c r="DZV109" s="112"/>
      <c r="DZW109" s="112"/>
      <c r="DZX109" s="112"/>
      <c r="DZY109" s="112"/>
      <c r="DZZ109" s="112"/>
      <c r="EAA109" s="112"/>
      <c r="EAB109" s="112"/>
      <c r="EAC109" s="112"/>
      <c r="EAD109" s="112"/>
      <c r="EAE109" s="112"/>
      <c r="EAF109" s="112"/>
      <c r="EAG109" s="112"/>
      <c r="EAH109" s="112"/>
      <c r="EAI109" s="112"/>
      <c r="EAJ109" s="112"/>
      <c r="EAK109" s="112"/>
      <c r="EAL109" s="112"/>
      <c r="EAM109" s="112"/>
      <c r="EAN109" s="112"/>
      <c r="EAO109" s="112"/>
      <c r="EAP109" s="112"/>
      <c r="EAQ109" s="112"/>
      <c r="EAR109" s="112"/>
      <c r="EAS109" s="112"/>
      <c r="EAT109" s="112"/>
      <c r="EAU109" s="112"/>
      <c r="EAV109" s="112"/>
      <c r="EAW109" s="112"/>
      <c r="EAX109" s="112"/>
      <c r="EAY109" s="112"/>
      <c r="EAZ109" s="112"/>
      <c r="EBA109" s="112"/>
      <c r="EBB109" s="112"/>
      <c r="EBC109" s="112"/>
      <c r="EBD109" s="112"/>
      <c r="EBE109" s="112"/>
      <c r="EBF109" s="112"/>
      <c r="EBG109" s="112"/>
      <c r="EBH109" s="112"/>
      <c r="EBI109" s="112"/>
      <c r="EBJ109" s="112"/>
      <c r="EBK109" s="112"/>
      <c r="EBL109" s="112"/>
      <c r="EBM109" s="112"/>
      <c r="EBN109" s="112"/>
      <c r="EBO109" s="112"/>
      <c r="EBP109" s="112"/>
      <c r="EBQ109" s="112"/>
      <c r="EBR109" s="112"/>
      <c r="EBS109" s="112"/>
      <c r="EBT109" s="112"/>
      <c r="EBU109" s="112"/>
      <c r="EBV109" s="112"/>
      <c r="EBW109" s="112"/>
      <c r="EBX109" s="112"/>
      <c r="EBY109" s="112"/>
      <c r="EBZ109" s="112"/>
      <c r="ECA109" s="112"/>
      <c r="ECB109" s="112"/>
      <c r="ECC109" s="112"/>
      <c r="ECD109" s="112"/>
      <c r="ECE109" s="112"/>
      <c r="ECF109" s="112"/>
      <c r="ECG109" s="112"/>
      <c r="ECH109" s="112"/>
      <c r="ECI109" s="112"/>
      <c r="ECJ109" s="112"/>
      <c r="ECK109" s="112"/>
      <c r="ECL109" s="112"/>
      <c r="ECM109" s="112"/>
      <c r="ECN109" s="112"/>
      <c r="ECO109" s="112"/>
      <c r="ECP109" s="112"/>
      <c r="ECQ109" s="112"/>
      <c r="ECR109" s="112"/>
      <c r="ECS109" s="112"/>
      <c r="ECT109" s="112"/>
      <c r="ECU109" s="112"/>
      <c r="ECV109" s="112"/>
      <c r="ECW109" s="112"/>
      <c r="ECX109" s="112"/>
      <c r="ECY109" s="112"/>
      <c r="ECZ109" s="112"/>
      <c r="EDA109" s="112"/>
      <c r="EDB109" s="112"/>
      <c r="EDC109" s="112"/>
      <c r="EDD109" s="112"/>
      <c r="EDE109" s="112"/>
      <c r="EDF109" s="112"/>
      <c r="EDG109" s="112"/>
      <c r="EDH109" s="112"/>
      <c r="EDI109" s="112"/>
      <c r="EDJ109" s="112"/>
      <c r="EDK109" s="112"/>
      <c r="EDL109" s="112"/>
      <c r="EDM109" s="112"/>
      <c r="EDN109" s="112"/>
      <c r="EDO109" s="112"/>
      <c r="EDP109" s="112"/>
      <c r="EDQ109" s="112"/>
      <c r="EDR109" s="112"/>
      <c r="EDS109" s="112"/>
      <c r="EDT109" s="112"/>
      <c r="EDU109" s="112"/>
      <c r="EDV109" s="112"/>
      <c r="EDW109" s="112"/>
      <c r="EDX109" s="112"/>
      <c r="EDY109" s="112"/>
      <c r="EDZ109" s="112"/>
      <c r="EEA109" s="112"/>
      <c r="EEB109" s="112"/>
      <c r="EEC109" s="112"/>
      <c r="EED109" s="112"/>
      <c r="EEE109" s="112"/>
      <c r="EEF109" s="112"/>
      <c r="EEG109" s="112"/>
      <c r="EEH109" s="112"/>
      <c r="EEI109" s="112"/>
      <c r="EEJ109" s="112"/>
      <c r="EEK109" s="112"/>
      <c r="EEL109" s="112"/>
      <c r="EEM109" s="112"/>
      <c r="EEN109" s="112"/>
      <c r="EEO109" s="112"/>
      <c r="EEP109" s="112"/>
      <c r="EEQ109" s="112"/>
      <c r="EER109" s="112"/>
      <c r="EES109" s="112"/>
      <c r="EET109" s="112"/>
      <c r="EEU109" s="112"/>
      <c r="EEV109" s="112"/>
      <c r="EEW109" s="112"/>
      <c r="EEX109" s="112"/>
      <c r="EEY109" s="112"/>
      <c r="EEZ109" s="112"/>
      <c r="EFA109" s="112"/>
      <c r="EFB109" s="112"/>
      <c r="EFC109" s="112"/>
      <c r="EFD109" s="112"/>
      <c r="EFE109" s="112"/>
      <c r="EFF109" s="112"/>
      <c r="EFG109" s="112"/>
      <c r="EFH109" s="112"/>
      <c r="EFI109" s="112"/>
      <c r="EFJ109" s="112"/>
      <c r="EFK109" s="112"/>
      <c r="EFL109" s="112"/>
      <c r="EFM109" s="112"/>
      <c r="EFN109" s="112"/>
      <c r="EFO109" s="112"/>
      <c r="EFP109" s="112"/>
      <c r="EFQ109" s="112"/>
      <c r="EFR109" s="112"/>
      <c r="EFS109" s="112"/>
      <c r="EFT109" s="112"/>
      <c r="EFU109" s="112"/>
      <c r="EFV109" s="112"/>
      <c r="EFW109" s="112"/>
      <c r="EFX109" s="112"/>
      <c r="EFY109" s="112"/>
      <c r="EFZ109" s="112"/>
      <c r="EGA109" s="112"/>
      <c r="EGB109" s="112"/>
      <c r="EGC109" s="112"/>
      <c r="EGD109" s="112"/>
      <c r="EGE109" s="112"/>
      <c r="EGF109" s="112"/>
      <c r="EGG109" s="112"/>
      <c r="EGH109" s="112"/>
      <c r="EGI109" s="112"/>
      <c r="EGJ109" s="112"/>
      <c r="EGK109" s="112"/>
      <c r="EGL109" s="112"/>
      <c r="EGM109" s="112"/>
      <c r="EGN109" s="112"/>
      <c r="EGO109" s="112"/>
      <c r="EGP109" s="112"/>
      <c r="EGQ109" s="112"/>
      <c r="EGR109" s="112"/>
      <c r="EGS109" s="112"/>
      <c r="EGT109" s="112"/>
      <c r="EGU109" s="112"/>
      <c r="EGV109" s="112"/>
      <c r="EGW109" s="112"/>
      <c r="EGX109" s="112"/>
      <c r="EGY109" s="112"/>
      <c r="EGZ109" s="112"/>
      <c r="EHA109" s="112"/>
      <c r="EHB109" s="112"/>
      <c r="EHC109" s="112"/>
      <c r="EHD109" s="112"/>
      <c r="EHE109" s="112"/>
      <c r="EHF109" s="112"/>
      <c r="EHG109" s="112"/>
      <c r="EHH109" s="112"/>
      <c r="EHI109" s="112"/>
      <c r="EHJ109" s="112"/>
      <c r="EHK109" s="112"/>
      <c r="EHL109" s="112"/>
      <c r="EHM109" s="112"/>
      <c r="EHN109" s="112"/>
      <c r="EHO109" s="112"/>
      <c r="EHP109" s="112"/>
      <c r="EHQ109" s="112"/>
      <c r="EHR109" s="112"/>
      <c r="EHS109" s="112"/>
      <c r="EHT109" s="112"/>
      <c r="EHU109" s="112"/>
      <c r="EHV109" s="112"/>
      <c r="EHW109" s="112"/>
      <c r="EHX109" s="112"/>
      <c r="EHY109" s="112"/>
      <c r="EHZ109" s="112"/>
      <c r="EIA109" s="112"/>
      <c r="EIB109" s="112"/>
      <c r="EIC109" s="112"/>
      <c r="EID109" s="112"/>
      <c r="EIE109" s="112"/>
      <c r="EIF109" s="112"/>
      <c r="EIG109" s="112"/>
      <c r="EIH109" s="112"/>
      <c r="EII109" s="112"/>
      <c r="EIJ109" s="112"/>
      <c r="EIK109" s="112"/>
      <c r="EIL109" s="112"/>
      <c r="EIM109" s="112"/>
      <c r="EIN109" s="112"/>
      <c r="EIO109" s="112"/>
      <c r="EIP109" s="112"/>
      <c r="EIQ109" s="112"/>
      <c r="EIR109" s="112"/>
      <c r="EIS109" s="112"/>
      <c r="EIT109" s="112"/>
      <c r="EIU109" s="112"/>
      <c r="EIV109" s="112"/>
      <c r="EIW109" s="112"/>
      <c r="EIX109" s="112"/>
      <c r="EIY109" s="112"/>
      <c r="EIZ109" s="112"/>
      <c r="EJA109" s="112"/>
      <c r="EJB109" s="112"/>
      <c r="EJC109" s="112"/>
      <c r="EJD109" s="112"/>
      <c r="EJE109" s="112"/>
      <c r="EJF109" s="112"/>
      <c r="EJG109" s="112"/>
      <c r="EJH109" s="112"/>
      <c r="EJI109" s="112"/>
      <c r="EJJ109" s="112"/>
      <c r="EJK109" s="112"/>
      <c r="EJL109" s="112"/>
      <c r="EJM109" s="112"/>
      <c r="EJN109" s="112"/>
      <c r="EJO109" s="112"/>
      <c r="EJP109" s="112"/>
      <c r="EJQ109" s="112"/>
      <c r="EJR109" s="112"/>
      <c r="EJS109" s="112"/>
      <c r="EJT109" s="112"/>
      <c r="EJU109" s="112"/>
      <c r="EJV109" s="112"/>
      <c r="EJW109" s="112"/>
      <c r="EJX109" s="112"/>
      <c r="EJY109" s="112"/>
      <c r="EJZ109" s="112"/>
      <c r="EKA109" s="112"/>
      <c r="EKB109" s="112"/>
      <c r="EKC109" s="112"/>
      <c r="EKD109" s="112"/>
      <c r="EKE109" s="112"/>
      <c r="EKF109" s="112"/>
      <c r="EKG109" s="112"/>
      <c r="EKH109" s="112"/>
      <c r="EKI109" s="112"/>
      <c r="EKJ109" s="112"/>
      <c r="EKK109" s="112"/>
      <c r="EKL109" s="112"/>
      <c r="EKM109" s="112"/>
      <c r="EKN109" s="112"/>
      <c r="EKO109" s="112"/>
      <c r="EKP109" s="112"/>
      <c r="EKQ109" s="112"/>
      <c r="EKR109" s="112"/>
      <c r="EKS109" s="112"/>
      <c r="EKT109" s="112"/>
      <c r="EKU109" s="112"/>
      <c r="EKV109" s="112"/>
      <c r="EKW109" s="112"/>
      <c r="EKX109" s="112"/>
      <c r="EKY109" s="112"/>
      <c r="EKZ109" s="112"/>
      <c r="ELA109" s="112"/>
      <c r="ELB109" s="112"/>
      <c r="ELC109" s="112"/>
      <c r="ELD109" s="112"/>
      <c r="ELE109" s="112"/>
      <c r="ELF109" s="112"/>
      <c r="ELG109" s="112"/>
      <c r="ELH109" s="112"/>
      <c r="ELI109" s="112"/>
      <c r="ELJ109" s="112"/>
      <c r="ELK109" s="112"/>
      <c r="ELL109" s="112"/>
      <c r="ELM109" s="112"/>
      <c r="ELN109" s="112"/>
      <c r="ELO109" s="112"/>
      <c r="ELP109" s="112"/>
      <c r="ELQ109" s="112"/>
      <c r="ELR109" s="112"/>
      <c r="ELS109" s="112"/>
      <c r="ELT109" s="112"/>
      <c r="ELU109" s="112"/>
      <c r="ELV109" s="112"/>
      <c r="ELW109" s="112"/>
      <c r="ELX109" s="112"/>
      <c r="ELY109" s="112"/>
      <c r="ELZ109" s="112"/>
      <c r="EMA109" s="112"/>
      <c r="EMB109" s="112"/>
      <c r="EMC109" s="112"/>
      <c r="EMD109" s="112"/>
      <c r="EME109" s="112"/>
      <c r="EMF109" s="112"/>
      <c r="EMG109" s="112"/>
      <c r="EMH109" s="112"/>
      <c r="EMI109" s="112"/>
      <c r="EMJ109" s="112"/>
      <c r="EMK109" s="112"/>
      <c r="EML109" s="112"/>
      <c r="EMM109" s="112"/>
      <c r="EMN109" s="112"/>
      <c r="EMO109" s="112"/>
      <c r="EMP109" s="112"/>
      <c r="EMQ109" s="112"/>
      <c r="EMR109" s="112"/>
      <c r="EMS109" s="112"/>
      <c r="EMT109" s="112"/>
      <c r="EMU109" s="112"/>
      <c r="EMV109" s="112"/>
      <c r="EMW109" s="112"/>
      <c r="EMX109" s="112"/>
      <c r="EMY109" s="112"/>
      <c r="EMZ109" s="112"/>
      <c r="ENA109" s="112"/>
      <c r="ENB109" s="112"/>
      <c r="ENC109" s="112"/>
      <c r="END109" s="112"/>
      <c r="ENE109" s="112"/>
      <c r="ENF109" s="112"/>
      <c r="ENG109" s="112"/>
      <c r="ENH109" s="112"/>
      <c r="ENI109" s="112"/>
      <c r="ENJ109" s="112"/>
      <c r="ENK109" s="112"/>
      <c r="ENL109" s="112"/>
      <c r="ENM109" s="112"/>
      <c r="ENN109" s="112"/>
      <c r="ENO109" s="112"/>
      <c r="ENP109" s="112"/>
      <c r="ENQ109" s="112"/>
      <c r="ENR109" s="112"/>
      <c r="ENS109" s="112"/>
      <c r="ENT109" s="112"/>
      <c r="ENU109" s="112"/>
      <c r="ENV109" s="112"/>
      <c r="ENW109" s="112"/>
      <c r="ENX109" s="112"/>
      <c r="ENY109" s="112"/>
      <c r="ENZ109" s="112"/>
      <c r="EOA109" s="112"/>
      <c r="EOB109" s="112"/>
      <c r="EOC109" s="112"/>
      <c r="EOD109" s="112"/>
      <c r="EOE109" s="112"/>
      <c r="EOF109" s="112"/>
      <c r="EOG109" s="112"/>
      <c r="EOH109" s="112"/>
      <c r="EOI109" s="112"/>
      <c r="EOJ109" s="112"/>
      <c r="EOK109" s="112"/>
      <c r="EOL109" s="112"/>
      <c r="EOM109" s="112"/>
      <c r="EON109" s="112"/>
      <c r="EOO109" s="112"/>
      <c r="EOP109" s="112"/>
      <c r="EOQ109" s="112"/>
      <c r="EOR109" s="112"/>
      <c r="EOS109" s="112"/>
      <c r="EOT109" s="112"/>
      <c r="EOU109" s="112"/>
      <c r="EOV109" s="112"/>
      <c r="EOW109" s="112"/>
      <c r="EOX109" s="112"/>
      <c r="EOY109" s="112"/>
      <c r="EOZ109" s="112"/>
      <c r="EPA109" s="112"/>
      <c r="EPB109" s="112"/>
      <c r="EPC109" s="112"/>
      <c r="EPD109" s="112"/>
      <c r="EPE109" s="112"/>
      <c r="EPF109" s="112"/>
      <c r="EPG109" s="112"/>
      <c r="EPH109" s="112"/>
      <c r="EPI109" s="112"/>
      <c r="EPJ109" s="112"/>
      <c r="EPK109" s="112"/>
      <c r="EPL109" s="112"/>
      <c r="EPM109" s="112"/>
      <c r="EPN109" s="112"/>
      <c r="EPO109" s="112"/>
      <c r="EPP109" s="112"/>
      <c r="EPQ109" s="112"/>
      <c r="EPR109" s="112"/>
      <c r="EPS109" s="112"/>
      <c r="EPT109" s="112"/>
      <c r="EPU109" s="112"/>
      <c r="EPV109" s="112"/>
      <c r="EPW109" s="112"/>
      <c r="EPX109" s="112"/>
      <c r="EPY109" s="112"/>
      <c r="EPZ109" s="112"/>
      <c r="EQA109" s="112"/>
      <c r="EQB109" s="112"/>
      <c r="EQC109" s="112"/>
      <c r="EQD109" s="112"/>
      <c r="EQE109" s="112"/>
      <c r="EQF109" s="112"/>
      <c r="EQG109" s="112"/>
      <c r="EQH109" s="112"/>
      <c r="EQI109" s="112"/>
      <c r="EQJ109" s="112"/>
      <c r="EQK109" s="112"/>
      <c r="EQL109" s="112"/>
      <c r="EQM109" s="112"/>
      <c r="EQN109" s="112"/>
      <c r="EQO109" s="112"/>
      <c r="EQP109" s="112"/>
      <c r="EQQ109" s="112"/>
      <c r="EQR109" s="112"/>
      <c r="EQS109" s="112"/>
      <c r="EQT109" s="112"/>
      <c r="EQU109" s="112"/>
      <c r="EQV109" s="112"/>
      <c r="EQW109" s="112"/>
      <c r="EQX109" s="112"/>
      <c r="EQY109" s="112"/>
      <c r="EQZ109" s="112"/>
      <c r="ERA109" s="112"/>
      <c r="ERB109" s="112"/>
      <c r="ERC109" s="112"/>
      <c r="ERD109" s="112"/>
      <c r="ERE109" s="112"/>
      <c r="ERF109" s="112"/>
      <c r="ERG109" s="112"/>
      <c r="ERH109" s="112"/>
      <c r="ERI109" s="112"/>
      <c r="ERJ109" s="112"/>
      <c r="ERK109" s="112"/>
      <c r="ERL109" s="112"/>
      <c r="ERM109" s="112"/>
      <c r="ERN109" s="112"/>
      <c r="ERO109" s="112"/>
      <c r="ERP109" s="112"/>
      <c r="ERQ109" s="112"/>
      <c r="ERR109" s="112"/>
      <c r="ERS109" s="112"/>
      <c r="ERT109" s="112"/>
      <c r="ERU109" s="112"/>
      <c r="ERV109" s="112"/>
      <c r="ERW109" s="112"/>
      <c r="ERX109" s="112"/>
      <c r="ERY109" s="112"/>
      <c r="ERZ109" s="112"/>
      <c r="ESA109" s="112"/>
      <c r="ESB109" s="112"/>
      <c r="ESC109" s="112"/>
      <c r="ESD109" s="112"/>
      <c r="ESE109" s="112"/>
      <c r="ESF109" s="112"/>
      <c r="ESG109" s="112"/>
      <c r="ESH109" s="112"/>
      <c r="ESI109" s="112"/>
      <c r="ESJ109" s="112"/>
      <c r="ESK109" s="112"/>
      <c r="ESL109" s="112"/>
      <c r="ESM109" s="112"/>
      <c r="ESN109" s="112"/>
      <c r="ESO109" s="112"/>
      <c r="ESP109" s="112"/>
      <c r="ESQ109" s="112"/>
      <c r="ESR109" s="112"/>
      <c r="ESS109" s="112"/>
      <c r="EST109" s="112"/>
      <c r="ESU109" s="112"/>
      <c r="ESV109" s="112"/>
      <c r="ESW109" s="112"/>
      <c r="ESX109" s="112"/>
      <c r="ESY109" s="112"/>
      <c r="ESZ109" s="112"/>
      <c r="ETA109" s="112"/>
      <c r="ETB109" s="112"/>
      <c r="ETC109" s="112"/>
      <c r="ETD109" s="112"/>
      <c r="ETE109" s="112"/>
      <c r="ETF109" s="112"/>
      <c r="ETG109" s="112"/>
      <c r="ETH109" s="112"/>
      <c r="ETI109" s="112"/>
      <c r="ETJ109" s="112"/>
      <c r="ETK109" s="112"/>
      <c r="ETL109" s="112"/>
      <c r="ETM109" s="112"/>
      <c r="ETN109" s="112"/>
      <c r="ETO109" s="112"/>
      <c r="ETP109" s="112"/>
      <c r="ETQ109" s="112"/>
      <c r="ETR109" s="112"/>
      <c r="ETS109" s="112"/>
      <c r="ETT109" s="112"/>
      <c r="ETU109" s="112"/>
      <c r="ETV109" s="112"/>
      <c r="ETW109" s="112"/>
      <c r="ETX109" s="112"/>
      <c r="ETY109" s="112"/>
      <c r="ETZ109" s="112"/>
      <c r="EUA109" s="112"/>
      <c r="EUB109" s="112"/>
      <c r="EUC109" s="112"/>
      <c r="EUD109" s="112"/>
      <c r="EUE109" s="112"/>
      <c r="EUF109" s="112"/>
      <c r="EUG109" s="112"/>
      <c r="EUH109" s="112"/>
      <c r="EUI109" s="112"/>
      <c r="EUJ109" s="112"/>
      <c r="EUK109" s="112"/>
      <c r="EUL109" s="112"/>
      <c r="EUM109" s="112"/>
      <c r="EUN109" s="112"/>
      <c r="EUO109" s="112"/>
      <c r="EUP109" s="112"/>
      <c r="EUQ109" s="112"/>
      <c r="EUR109" s="112"/>
      <c r="EUS109" s="112"/>
      <c r="EUT109" s="112"/>
      <c r="EUU109" s="112"/>
      <c r="EUV109" s="112"/>
      <c r="EUW109" s="112"/>
      <c r="EUX109" s="112"/>
      <c r="EUY109" s="112"/>
      <c r="EUZ109" s="112"/>
      <c r="EVA109" s="112"/>
      <c r="EVB109" s="112"/>
      <c r="EVC109" s="112"/>
      <c r="EVD109" s="112"/>
      <c r="EVE109" s="112"/>
      <c r="EVF109" s="112"/>
      <c r="EVG109" s="112"/>
      <c r="EVH109" s="112"/>
      <c r="EVI109" s="112"/>
      <c r="EVJ109" s="112"/>
      <c r="EVK109" s="112"/>
      <c r="EVL109" s="112"/>
      <c r="EVM109" s="112"/>
      <c r="EVN109" s="112"/>
      <c r="EVO109" s="112"/>
      <c r="EVP109" s="112"/>
      <c r="EVQ109" s="112"/>
      <c r="EVR109" s="112"/>
      <c r="EVS109" s="112"/>
      <c r="EVT109" s="112"/>
      <c r="EVU109" s="112"/>
      <c r="EVV109" s="112"/>
      <c r="EVW109" s="112"/>
      <c r="EVX109" s="112"/>
      <c r="EVY109" s="112"/>
      <c r="EVZ109" s="112"/>
      <c r="EWA109" s="112"/>
      <c r="EWB109" s="112"/>
      <c r="EWC109" s="112"/>
      <c r="EWD109" s="112"/>
      <c r="EWE109" s="112"/>
      <c r="EWF109" s="112"/>
      <c r="EWG109" s="112"/>
      <c r="EWH109" s="112"/>
      <c r="EWI109" s="112"/>
      <c r="EWJ109" s="112"/>
      <c r="EWK109" s="112"/>
      <c r="EWL109" s="112"/>
      <c r="EWM109" s="112"/>
      <c r="EWN109" s="112"/>
      <c r="EWO109" s="112"/>
      <c r="EWP109" s="112"/>
      <c r="EWQ109" s="112"/>
      <c r="EWR109" s="112"/>
      <c r="EWS109" s="112"/>
      <c r="EWT109" s="112"/>
      <c r="EWU109" s="112"/>
      <c r="EWV109" s="112"/>
      <c r="EWW109" s="112"/>
      <c r="EWX109" s="112"/>
      <c r="EWY109" s="112"/>
      <c r="EWZ109" s="112"/>
      <c r="EXA109" s="112"/>
      <c r="EXB109" s="112"/>
      <c r="EXC109" s="112"/>
      <c r="EXD109" s="112"/>
      <c r="EXE109" s="112"/>
      <c r="EXF109" s="112"/>
      <c r="EXG109" s="112"/>
      <c r="EXH109" s="112"/>
      <c r="EXI109" s="112"/>
      <c r="EXJ109" s="112"/>
      <c r="EXK109" s="112"/>
      <c r="EXL109" s="112"/>
      <c r="EXM109" s="112"/>
      <c r="EXN109" s="112"/>
      <c r="EXO109" s="112"/>
      <c r="EXP109" s="112"/>
      <c r="EXQ109" s="112"/>
      <c r="EXR109" s="112"/>
      <c r="EXS109" s="112"/>
      <c r="EXT109" s="112"/>
      <c r="EXU109" s="112"/>
      <c r="EXV109" s="112"/>
      <c r="EXW109" s="112"/>
      <c r="EXX109" s="112"/>
      <c r="EXY109" s="112"/>
      <c r="EXZ109" s="112"/>
      <c r="EYA109" s="112"/>
      <c r="EYB109" s="112"/>
      <c r="EYC109" s="112"/>
      <c r="EYD109" s="112"/>
      <c r="EYE109" s="112"/>
      <c r="EYF109" s="112"/>
      <c r="EYG109" s="112"/>
      <c r="EYH109" s="112"/>
      <c r="EYI109" s="112"/>
      <c r="EYJ109" s="112"/>
      <c r="EYK109" s="112"/>
      <c r="EYL109" s="112"/>
      <c r="EYM109" s="112"/>
      <c r="EYN109" s="112"/>
      <c r="EYO109" s="112"/>
      <c r="EYP109" s="112"/>
      <c r="EYQ109" s="112"/>
      <c r="EYR109" s="112"/>
      <c r="EYS109" s="112"/>
      <c r="EYT109" s="112"/>
      <c r="EYU109" s="112"/>
      <c r="EYV109" s="112"/>
      <c r="EYW109" s="112"/>
      <c r="EYX109" s="112"/>
      <c r="EYY109" s="112"/>
      <c r="EYZ109" s="112"/>
      <c r="EZA109" s="112"/>
      <c r="EZB109" s="112"/>
      <c r="EZC109" s="112"/>
      <c r="EZD109" s="112"/>
      <c r="EZE109" s="112"/>
      <c r="EZF109" s="112"/>
      <c r="EZG109" s="112"/>
      <c r="EZH109" s="112"/>
      <c r="EZI109" s="112"/>
      <c r="EZJ109" s="112"/>
      <c r="EZK109" s="112"/>
      <c r="EZL109" s="112"/>
      <c r="EZM109" s="112"/>
      <c r="EZN109" s="112"/>
      <c r="EZO109" s="112"/>
      <c r="EZP109" s="112"/>
      <c r="EZQ109" s="112"/>
      <c r="EZR109" s="112"/>
      <c r="EZS109" s="112"/>
      <c r="EZT109" s="112"/>
      <c r="EZU109" s="112"/>
      <c r="EZV109" s="112"/>
      <c r="EZW109" s="112"/>
      <c r="EZX109" s="112"/>
      <c r="EZY109" s="112"/>
      <c r="EZZ109" s="112"/>
      <c r="FAA109" s="112"/>
      <c r="FAB109" s="112"/>
      <c r="FAC109" s="112"/>
      <c r="FAD109" s="112"/>
      <c r="FAE109" s="112"/>
      <c r="FAF109" s="112"/>
      <c r="FAG109" s="112"/>
      <c r="FAH109" s="112"/>
      <c r="FAI109" s="112"/>
      <c r="FAJ109" s="112"/>
      <c r="FAK109" s="112"/>
      <c r="FAL109" s="112"/>
      <c r="FAM109" s="112"/>
      <c r="FAN109" s="112"/>
      <c r="FAO109" s="112"/>
      <c r="FAP109" s="112"/>
      <c r="FAQ109" s="112"/>
      <c r="FAR109" s="112"/>
      <c r="FAS109" s="112"/>
      <c r="FAT109" s="112"/>
      <c r="FAU109" s="112"/>
      <c r="FAV109" s="112"/>
      <c r="FAW109" s="112"/>
      <c r="FAX109" s="112"/>
      <c r="FAY109" s="112"/>
      <c r="FAZ109" s="112"/>
      <c r="FBA109" s="112"/>
      <c r="FBB109" s="112"/>
      <c r="FBC109" s="112"/>
      <c r="FBD109" s="112"/>
      <c r="FBE109" s="112"/>
      <c r="FBF109" s="112"/>
      <c r="FBG109" s="112"/>
      <c r="FBH109" s="112"/>
      <c r="FBI109" s="112"/>
      <c r="FBJ109" s="112"/>
      <c r="FBK109" s="112"/>
      <c r="FBL109" s="112"/>
      <c r="FBM109" s="112"/>
      <c r="FBN109" s="112"/>
      <c r="FBO109" s="112"/>
      <c r="FBP109" s="112"/>
      <c r="FBQ109" s="112"/>
      <c r="FBR109" s="112"/>
      <c r="FBS109" s="112"/>
      <c r="FBT109" s="112"/>
      <c r="FBU109" s="112"/>
      <c r="FBV109" s="112"/>
      <c r="FBW109" s="112"/>
      <c r="FBX109" s="112"/>
      <c r="FBY109" s="112"/>
      <c r="FBZ109" s="112"/>
      <c r="FCA109" s="112"/>
      <c r="FCB109" s="112"/>
      <c r="FCC109" s="112"/>
      <c r="FCD109" s="112"/>
      <c r="FCE109" s="112"/>
      <c r="FCF109" s="112"/>
      <c r="FCG109" s="112"/>
      <c r="FCH109" s="112"/>
      <c r="FCI109" s="112"/>
      <c r="FCJ109" s="112"/>
      <c r="FCK109" s="112"/>
      <c r="FCL109" s="112"/>
      <c r="FCM109" s="112"/>
      <c r="FCN109" s="112"/>
      <c r="FCO109" s="112"/>
      <c r="FCP109" s="112"/>
      <c r="FCQ109" s="112"/>
      <c r="FCR109" s="112"/>
      <c r="FCS109" s="112"/>
      <c r="FCT109" s="112"/>
      <c r="FCU109" s="112"/>
      <c r="FCV109" s="112"/>
      <c r="FCW109" s="112"/>
      <c r="FCX109" s="112"/>
      <c r="FCY109" s="112"/>
      <c r="FCZ109" s="112"/>
      <c r="FDA109" s="112"/>
      <c r="FDB109" s="112"/>
      <c r="FDC109" s="112"/>
      <c r="FDD109" s="112"/>
      <c r="FDE109" s="112"/>
      <c r="FDF109" s="112"/>
      <c r="FDG109" s="112"/>
      <c r="FDH109" s="112"/>
      <c r="FDI109" s="112"/>
      <c r="FDJ109" s="112"/>
      <c r="FDK109" s="112"/>
      <c r="FDL109" s="112"/>
      <c r="FDM109" s="112"/>
      <c r="FDN109" s="112"/>
      <c r="FDO109" s="112"/>
      <c r="FDP109" s="112"/>
      <c r="FDQ109" s="112"/>
      <c r="FDR109" s="112"/>
      <c r="FDS109" s="112"/>
      <c r="FDT109" s="112"/>
      <c r="FDU109" s="112"/>
      <c r="FDV109" s="112"/>
      <c r="FDW109" s="112"/>
      <c r="FDX109" s="112"/>
      <c r="FDY109" s="112"/>
      <c r="FDZ109" s="112"/>
      <c r="FEA109" s="112"/>
      <c r="FEB109" s="112"/>
      <c r="FEC109" s="112"/>
      <c r="FED109" s="112"/>
      <c r="FEE109" s="112"/>
      <c r="FEF109" s="112"/>
      <c r="FEG109" s="112"/>
      <c r="FEH109" s="112"/>
      <c r="FEI109" s="112"/>
      <c r="FEJ109" s="112"/>
      <c r="FEK109" s="112"/>
      <c r="FEL109" s="112"/>
      <c r="FEM109" s="112"/>
      <c r="FEN109" s="112"/>
      <c r="FEO109" s="112"/>
      <c r="FEP109" s="112"/>
      <c r="FEQ109" s="112"/>
      <c r="FER109" s="112"/>
      <c r="FES109" s="112"/>
      <c r="FET109" s="112"/>
      <c r="FEU109" s="112"/>
      <c r="FEV109" s="112"/>
      <c r="FEW109" s="112"/>
      <c r="FEX109" s="112"/>
      <c r="FEY109" s="112"/>
      <c r="FEZ109" s="112"/>
      <c r="FFA109" s="112"/>
      <c r="FFB109" s="112"/>
      <c r="FFC109" s="112"/>
      <c r="FFD109" s="112"/>
      <c r="FFE109" s="112"/>
      <c r="FFF109" s="112"/>
      <c r="FFG109" s="112"/>
      <c r="FFH109" s="112"/>
      <c r="FFI109" s="112"/>
      <c r="FFJ109" s="112"/>
      <c r="FFK109" s="112"/>
      <c r="FFL109" s="112"/>
      <c r="FFM109" s="112"/>
      <c r="FFN109" s="112"/>
      <c r="FFO109" s="112"/>
      <c r="FFP109" s="112"/>
      <c r="FFQ109" s="112"/>
      <c r="FFR109" s="112"/>
      <c r="FFS109" s="112"/>
      <c r="FFT109" s="112"/>
      <c r="FFU109" s="112"/>
      <c r="FFV109" s="112"/>
      <c r="FFW109" s="112"/>
      <c r="FFX109" s="112"/>
      <c r="FFY109" s="112"/>
      <c r="FFZ109" s="112"/>
      <c r="FGA109" s="112"/>
      <c r="FGB109" s="112"/>
      <c r="FGC109" s="112"/>
      <c r="FGD109" s="112"/>
      <c r="FGE109" s="112"/>
      <c r="FGF109" s="112"/>
      <c r="FGG109" s="112"/>
      <c r="FGH109" s="112"/>
      <c r="FGI109" s="112"/>
      <c r="FGJ109" s="112"/>
      <c r="FGK109" s="112"/>
      <c r="FGL109" s="112"/>
      <c r="FGM109" s="112"/>
      <c r="FGN109" s="112"/>
      <c r="FGO109" s="112"/>
      <c r="FGP109" s="112"/>
      <c r="FGQ109" s="112"/>
      <c r="FGR109" s="112"/>
      <c r="FGS109" s="112"/>
      <c r="FGT109" s="112"/>
      <c r="FGU109" s="112"/>
      <c r="FGV109" s="112"/>
      <c r="FGW109" s="112"/>
      <c r="FGX109" s="112"/>
      <c r="FGY109" s="112"/>
      <c r="FGZ109" s="112"/>
      <c r="FHA109" s="112"/>
      <c r="FHB109" s="112"/>
      <c r="FHC109" s="112"/>
      <c r="FHD109" s="112"/>
      <c r="FHE109" s="112"/>
      <c r="FHF109" s="112"/>
      <c r="FHG109" s="112"/>
      <c r="FHH109" s="112"/>
      <c r="FHI109" s="112"/>
      <c r="FHJ109" s="112"/>
      <c r="FHK109" s="112"/>
      <c r="FHL109" s="112"/>
      <c r="FHM109" s="112"/>
      <c r="FHN109" s="112"/>
      <c r="FHO109" s="112"/>
      <c r="FHP109" s="112"/>
      <c r="FHQ109" s="112"/>
      <c r="FHR109" s="112"/>
      <c r="FHS109" s="112"/>
      <c r="FHT109" s="112"/>
      <c r="FHU109" s="112"/>
      <c r="FHV109" s="112"/>
      <c r="FHW109" s="112"/>
      <c r="FHX109" s="112"/>
      <c r="FHY109" s="112"/>
      <c r="FHZ109" s="112"/>
      <c r="FIA109" s="112"/>
      <c r="FIB109" s="112"/>
      <c r="FIC109" s="112"/>
      <c r="FID109" s="112"/>
      <c r="FIE109" s="112"/>
      <c r="FIF109" s="112"/>
      <c r="FIG109" s="112"/>
      <c r="FIH109" s="112"/>
      <c r="FII109" s="112"/>
      <c r="FIJ109" s="112"/>
      <c r="FIK109" s="112"/>
      <c r="FIL109" s="112"/>
      <c r="FIM109" s="112"/>
      <c r="FIN109" s="112"/>
      <c r="FIO109" s="112"/>
      <c r="FIP109" s="112"/>
      <c r="FIQ109" s="112"/>
      <c r="FIR109" s="112"/>
      <c r="FIS109" s="112"/>
      <c r="FIT109" s="112"/>
      <c r="FIU109" s="112"/>
      <c r="FIV109" s="112"/>
      <c r="FIW109" s="112"/>
      <c r="FIX109" s="112"/>
      <c r="FIY109" s="112"/>
      <c r="FIZ109" s="112"/>
      <c r="FJA109" s="112"/>
      <c r="FJB109" s="112"/>
      <c r="FJC109" s="112"/>
      <c r="FJD109" s="112"/>
      <c r="FJE109" s="112"/>
      <c r="FJF109" s="112"/>
      <c r="FJG109" s="112"/>
      <c r="FJH109" s="112"/>
      <c r="FJI109" s="112"/>
      <c r="FJJ109" s="112"/>
      <c r="FJK109" s="112"/>
      <c r="FJL109" s="112"/>
      <c r="FJM109" s="112"/>
      <c r="FJN109" s="112"/>
      <c r="FJO109" s="112"/>
      <c r="FJP109" s="112"/>
      <c r="FJQ109" s="112"/>
      <c r="FJR109" s="112"/>
      <c r="FJS109" s="112"/>
      <c r="FJT109" s="112"/>
      <c r="FJU109" s="112"/>
      <c r="FJV109" s="112"/>
      <c r="FJW109" s="112"/>
      <c r="FJX109" s="112"/>
      <c r="FJY109" s="112"/>
      <c r="FJZ109" s="112"/>
      <c r="FKA109" s="112"/>
      <c r="FKB109" s="112"/>
      <c r="FKC109" s="112"/>
      <c r="FKD109" s="112"/>
      <c r="FKE109" s="112"/>
      <c r="FKF109" s="112"/>
      <c r="FKG109" s="112"/>
      <c r="FKH109" s="112"/>
      <c r="FKI109" s="112"/>
      <c r="FKJ109" s="112"/>
      <c r="FKK109" s="112"/>
      <c r="FKL109" s="112"/>
      <c r="FKM109" s="112"/>
      <c r="FKN109" s="112"/>
      <c r="FKO109" s="112"/>
      <c r="FKP109" s="112"/>
      <c r="FKQ109" s="112"/>
      <c r="FKR109" s="112"/>
      <c r="FKS109" s="112"/>
      <c r="FKT109" s="112"/>
      <c r="FKU109" s="112"/>
      <c r="FKV109" s="112"/>
      <c r="FKW109" s="112"/>
      <c r="FKX109" s="112"/>
      <c r="FKY109" s="112"/>
      <c r="FKZ109" s="112"/>
      <c r="FLA109" s="112"/>
      <c r="FLB109" s="112"/>
      <c r="FLC109" s="112"/>
      <c r="FLD109" s="112"/>
      <c r="FLE109" s="112"/>
      <c r="FLF109" s="112"/>
      <c r="FLG109" s="112"/>
      <c r="FLH109" s="112"/>
      <c r="FLI109" s="112"/>
      <c r="FLJ109" s="112"/>
      <c r="FLK109" s="112"/>
      <c r="FLL109" s="112"/>
      <c r="FLM109" s="112"/>
      <c r="FLN109" s="112"/>
      <c r="FLO109" s="112"/>
      <c r="FLP109" s="112"/>
      <c r="FLQ109" s="112"/>
      <c r="FLR109" s="112"/>
      <c r="FLS109" s="112"/>
      <c r="FLT109" s="112"/>
      <c r="FLU109" s="112"/>
      <c r="FLV109" s="112"/>
      <c r="FLW109" s="112"/>
      <c r="FLX109" s="112"/>
      <c r="FLY109" s="112"/>
      <c r="FLZ109" s="112"/>
      <c r="FMA109" s="112"/>
      <c r="FMB109" s="112"/>
      <c r="FMC109" s="112"/>
      <c r="FMD109" s="112"/>
      <c r="FME109" s="112"/>
      <c r="FMF109" s="112"/>
      <c r="FMG109" s="112"/>
      <c r="FMH109" s="112"/>
      <c r="FMI109" s="112"/>
      <c r="FMJ109" s="112"/>
      <c r="FMK109" s="112"/>
      <c r="FML109" s="112"/>
      <c r="FMM109" s="112"/>
      <c r="FMN109" s="112"/>
      <c r="FMO109" s="112"/>
      <c r="FMP109" s="112"/>
      <c r="FMQ109" s="112"/>
      <c r="FMR109" s="112"/>
      <c r="FMS109" s="112"/>
      <c r="FMT109" s="112"/>
      <c r="FMU109" s="112"/>
      <c r="FMV109" s="112"/>
      <c r="FMW109" s="112"/>
      <c r="FMX109" s="112"/>
      <c r="FMY109" s="112"/>
      <c r="FMZ109" s="112"/>
      <c r="FNA109" s="112"/>
      <c r="FNB109" s="112"/>
      <c r="FNC109" s="112"/>
      <c r="FND109" s="112"/>
      <c r="FNE109" s="112"/>
      <c r="FNF109" s="112"/>
      <c r="FNG109" s="112"/>
      <c r="FNH109" s="112"/>
      <c r="FNI109" s="112"/>
      <c r="FNJ109" s="112"/>
      <c r="FNK109" s="112"/>
      <c r="FNL109" s="112"/>
      <c r="FNM109" s="112"/>
      <c r="FNN109" s="112"/>
      <c r="FNO109" s="112"/>
      <c r="FNP109" s="112"/>
      <c r="FNQ109" s="112"/>
      <c r="FNR109" s="112"/>
      <c r="FNS109" s="112"/>
      <c r="FNT109" s="112"/>
      <c r="FNU109" s="112"/>
      <c r="FNV109" s="112"/>
      <c r="FNW109" s="112"/>
      <c r="FNX109" s="112"/>
      <c r="FNY109" s="112"/>
      <c r="FNZ109" s="112"/>
      <c r="FOA109" s="112"/>
      <c r="FOB109" s="112"/>
      <c r="FOC109" s="112"/>
      <c r="FOD109" s="112"/>
      <c r="FOE109" s="112"/>
      <c r="FOF109" s="112"/>
      <c r="FOG109" s="112"/>
      <c r="FOH109" s="112"/>
      <c r="FOI109" s="112"/>
      <c r="FOJ109" s="112"/>
      <c r="FOK109" s="112"/>
      <c r="FOL109" s="112"/>
      <c r="FOM109" s="112"/>
      <c r="FON109" s="112"/>
      <c r="FOO109" s="112"/>
      <c r="FOP109" s="112"/>
      <c r="FOQ109" s="112"/>
      <c r="FOR109" s="112"/>
      <c r="FOS109" s="112"/>
      <c r="FOT109" s="112"/>
      <c r="FOU109" s="112"/>
      <c r="FOV109" s="112"/>
      <c r="FOW109" s="112"/>
      <c r="FOX109" s="112"/>
      <c r="FOY109" s="112"/>
      <c r="FOZ109" s="112"/>
      <c r="FPA109" s="112"/>
      <c r="FPB109" s="112"/>
      <c r="FPC109" s="112"/>
      <c r="FPD109" s="112"/>
      <c r="FPE109" s="112"/>
      <c r="FPF109" s="112"/>
      <c r="FPG109" s="112"/>
      <c r="FPH109" s="112"/>
      <c r="FPI109" s="112"/>
      <c r="FPJ109" s="112"/>
      <c r="FPK109" s="112"/>
      <c r="FPL109" s="112"/>
      <c r="FPM109" s="112"/>
      <c r="FPN109" s="112"/>
      <c r="FPO109" s="112"/>
      <c r="FPP109" s="112"/>
      <c r="FPQ109" s="112"/>
      <c r="FPR109" s="112"/>
      <c r="FPS109" s="112"/>
      <c r="FPT109" s="112"/>
      <c r="FPU109" s="112"/>
      <c r="FPV109" s="112"/>
      <c r="FPW109" s="112"/>
      <c r="FPX109" s="112"/>
      <c r="FPY109" s="112"/>
      <c r="FPZ109" s="112"/>
      <c r="FQA109" s="112"/>
      <c r="FQB109" s="112"/>
      <c r="FQC109" s="112"/>
      <c r="FQD109" s="112"/>
      <c r="FQE109" s="112"/>
      <c r="FQF109" s="112"/>
      <c r="FQG109" s="112"/>
      <c r="FQH109" s="112"/>
      <c r="FQI109" s="112"/>
      <c r="FQJ109" s="112"/>
      <c r="FQK109" s="112"/>
      <c r="FQL109" s="112"/>
      <c r="FQM109" s="112"/>
      <c r="FQN109" s="112"/>
      <c r="FQO109" s="112"/>
      <c r="FQP109" s="112"/>
      <c r="FQQ109" s="112"/>
      <c r="FQR109" s="112"/>
      <c r="FQS109" s="112"/>
      <c r="FQT109" s="112"/>
      <c r="FQU109" s="112"/>
      <c r="FQV109" s="112"/>
      <c r="FQW109" s="112"/>
      <c r="FQX109" s="112"/>
      <c r="FQY109" s="112"/>
      <c r="FQZ109" s="112"/>
      <c r="FRA109" s="112"/>
      <c r="FRB109" s="112"/>
      <c r="FRC109" s="112"/>
      <c r="FRD109" s="112"/>
      <c r="FRE109" s="112"/>
      <c r="FRF109" s="112"/>
      <c r="FRG109" s="112"/>
      <c r="FRH109" s="112"/>
      <c r="FRI109" s="112"/>
      <c r="FRJ109" s="112"/>
      <c r="FRK109" s="112"/>
      <c r="FRL109" s="112"/>
      <c r="FRM109" s="112"/>
      <c r="FRN109" s="112"/>
      <c r="FRO109" s="112"/>
      <c r="FRP109" s="112"/>
      <c r="FRQ109" s="112"/>
      <c r="FRR109" s="112"/>
      <c r="FRS109" s="112"/>
      <c r="FRT109" s="112"/>
      <c r="FRU109" s="112"/>
      <c r="FRV109" s="112"/>
      <c r="FRW109" s="112"/>
      <c r="FRX109" s="112"/>
      <c r="FRY109" s="112"/>
      <c r="FRZ109" s="112"/>
      <c r="FSA109" s="112"/>
      <c r="FSB109" s="112"/>
      <c r="FSC109" s="112"/>
      <c r="FSD109" s="112"/>
      <c r="FSE109" s="112"/>
      <c r="FSF109" s="112"/>
      <c r="FSG109" s="112"/>
      <c r="FSH109" s="112"/>
      <c r="FSI109" s="112"/>
      <c r="FSJ109" s="112"/>
      <c r="FSK109" s="112"/>
      <c r="FSL109" s="112"/>
      <c r="FSM109" s="112"/>
      <c r="FSN109" s="112"/>
      <c r="FSO109" s="112"/>
      <c r="FSP109" s="112"/>
      <c r="FSQ109" s="112"/>
      <c r="FSR109" s="112"/>
      <c r="FSS109" s="112"/>
      <c r="FST109" s="112"/>
      <c r="FSU109" s="112"/>
      <c r="FSV109" s="112"/>
      <c r="FSW109" s="112"/>
      <c r="FSX109" s="112"/>
      <c r="FSY109" s="112"/>
      <c r="FSZ109" s="112"/>
      <c r="FTA109" s="112"/>
      <c r="FTB109" s="112"/>
      <c r="FTC109" s="112"/>
      <c r="FTD109" s="112"/>
      <c r="FTE109" s="112"/>
      <c r="FTF109" s="112"/>
      <c r="FTG109" s="112"/>
      <c r="FTH109" s="112"/>
      <c r="FTI109" s="112"/>
      <c r="FTJ109" s="112"/>
      <c r="FTK109" s="112"/>
      <c r="FTL109" s="112"/>
      <c r="FTM109" s="112"/>
      <c r="FTN109" s="112"/>
      <c r="FTO109" s="112"/>
      <c r="FTP109" s="112"/>
      <c r="FTQ109" s="112"/>
      <c r="FTR109" s="112"/>
      <c r="FTS109" s="112"/>
      <c r="FTT109" s="112"/>
      <c r="FTU109" s="112"/>
      <c r="FTV109" s="112"/>
      <c r="FTW109" s="112"/>
      <c r="FTX109" s="112"/>
      <c r="FTY109" s="112"/>
      <c r="FTZ109" s="112"/>
      <c r="FUA109" s="112"/>
      <c r="FUB109" s="112"/>
      <c r="FUC109" s="112"/>
      <c r="FUD109" s="112"/>
      <c r="FUE109" s="112"/>
      <c r="FUF109" s="112"/>
      <c r="FUG109" s="112"/>
      <c r="FUH109" s="112"/>
      <c r="FUI109" s="112"/>
      <c r="FUJ109" s="112"/>
      <c r="FUK109" s="112"/>
      <c r="FUL109" s="112"/>
      <c r="FUM109" s="112"/>
      <c r="FUN109" s="112"/>
      <c r="FUO109" s="112"/>
      <c r="FUP109" s="112"/>
      <c r="FUQ109" s="112"/>
      <c r="FUR109" s="112"/>
      <c r="FUS109" s="112"/>
      <c r="FUT109" s="112"/>
      <c r="FUU109" s="112"/>
      <c r="FUV109" s="112"/>
      <c r="FUW109" s="112"/>
      <c r="FUX109" s="112"/>
      <c r="FUY109" s="112"/>
      <c r="FUZ109" s="112"/>
      <c r="FVA109" s="112"/>
      <c r="FVB109" s="112"/>
      <c r="FVC109" s="112"/>
      <c r="FVD109" s="112"/>
      <c r="FVE109" s="112"/>
      <c r="FVF109" s="112"/>
      <c r="FVG109" s="112"/>
      <c r="FVH109" s="112"/>
      <c r="FVI109" s="112"/>
      <c r="FVJ109" s="112"/>
      <c r="FVK109" s="112"/>
      <c r="FVL109" s="112"/>
      <c r="FVM109" s="112"/>
      <c r="FVN109" s="112"/>
      <c r="FVO109" s="112"/>
      <c r="FVP109" s="112"/>
      <c r="FVQ109" s="112"/>
      <c r="FVR109" s="112"/>
      <c r="FVS109" s="112"/>
      <c r="FVT109" s="112"/>
      <c r="FVU109" s="112"/>
      <c r="FVV109" s="112"/>
      <c r="FVW109" s="112"/>
      <c r="FVX109" s="112"/>
      <c r="FVY109" s="112"/>
      <c r="FVZ109" s="112"/>
      <c r="FWA109" s="112"/>
      <c r="FWB109" s="112"/>
      <c r="FWC109" s="112"/>
      <c r="FWD109" s="112"/>
      <c r="FWE109" s="112"/>
      <c r="FWF109" s="112"/>
      <c r="FWG109" s="112"/>
      <c r="FWH109" s="112"/>
      <c r="FWI109" s="112"/>
      <c r="FWJ109" s="112"/>
      <c r="FWK109" s="112"/>
      <c r="FWL109" s="112"/>
      <c r="FWM109" s="112"/>
      <c r="FWN109" s="112"/>
      <c r="FWO109" s="112"/>
      <c r="FWP109" s="112"/>
      <c r="FWQ109" s="112"/>
      <c r="FWR109" s="112"/>
      <c r="FWS109" s="112"/>
      <c r="FWT109" s="112"/>
      <c r="FWU109" s="112"/>
      <c r="FWV109" s="112"/>
      <c r="FWW109" s="112"/>
      <c r="FWX109" s="112"/>
      <c r="FWY109" s="112"/>
      <c r="FWZ109" s="112"/>
      <c r="FXA109" s="112"/>
      <c r="FXB109" s="112"/>
      <c r="FXC109" s="112"/>
      <c r="FXD109" s="112"/>
      <c r="FXE109" s="112"/>
      <c r="FXF109" s="112"/>
      <c r="FXG109" s="112"/>
      <c r="FXH109" s="112"/>
      <c r="FXI109" s="112"/>
      <c r="FXJ109" s="112"/>
      <c r="FXK109" s="112"/>
      <c r="FXL109" s="112"/>
      <c r="FXM109" s="112"/>
      <c r="FXN109" s="112"/>
      <c r="FXO109" s="112"/>
      <c r="FXP109" s="112"/>
      <c r="FXQ109" s="112"/>
      <c r="FXR109" s="112"/>
      <c r="FXS109" s="112"/>
      <c r="FXT109" s="112"/>
      <c r="FXU109" s="112"/>
      <c r="FXV109" s="112"/>
      <c r="FXW109" s="112"/>
      <c r="FXX109" s="112"/>
      <c r="FXY109" s="112"/>
      <c r="FXZ109" s="112"/>
      <c r="FYA109" s="112"/>
      <c r="FYB109" s="112"/>
      <c r="FYC109" s="112"/>
      <c r="FYD109" s="112"/>
      <c r="FYE109" s="112"/>
      <c r="FYF109" s="112"/>
      <c r="FYG109" s="112"/>
      <c r="FYH109" s="112"/>
      <c r="FYI109" s="112"/>
      <c r="FYJ109" s="112"/>
      <c r="FYK109" s="112"/>
      <c r="FYL109" s="112"/>
      <c r="FYM109" s="112"/>
      <c r="FYN109" s="112"/>
      <c r="FYO109" s="112"/>
      <c r="FYP109" s="112"/>
      <c r="FYQ109" s="112"/>
      <c r="FYR109" s="112"/>
      <c r="FYS109" s="112"/>
      <c r="FYT109" s="112"/>
      <c r="FYU109" s="112"/>
      <c r="FYV109" s="112"/>
      <c r="FYW109" s="112"/>
      <c r="FYX109" s="112"/>
      <c r="FYY109" s="112"/>
      <c r="FYZ109" s="112"/>
      <c r="FZA109" s="112"/>
      <c r="FZB109" s="112"/>
      <c r="FZC109" s="112"/>
      <c r="FZD109" s="112"/>
      <c r="FZE109" s="112"/>
      <c r="FZF109" s="112"/>
      <c r="FZG109" s="112"/>
      <c r="FZH109" s="112"/>
      <c r="FZI109" s="112"/>
      <c r="FZJ109" s="112"/>
      <c r="FZK109" s="112"/>
      <c r="FZL109" s="112"/>
      <c r="FZM109" s="112"/>
      <c r="FZN109" s="112"/>
      <c r="FZO109" s="112"/>
      <c r="FZP109" s="112"/>
      <c r="FZQ109" s="112"/>
      <c r="FZR109" s="112"/>
      <c r="FZS109" s="112"/>
      <c r="FZT109" s="112"/>
      <c r="FZU109" s="112"/>
      <c r="FZV109" s="112"/>
      <c r="FZW109" s="112"/>
      <c r="FZX109" s="112"/>
      <c r="FZY109" s="112"/>
      <c r="FZZ109" s="112"/>
      <c r="GAA109" s="112"/>
      <c r="GAB109" s="112"/>
      <c r="GAC109" s="112"/>
      <c r="GAD109" s="112"/>
      <c r="GAE109" s="112"/>
      <c r="GAF109" s="112"/>
      <c r="GAG109" s="112"/>
      <c r="GAH109" s="112"/>
      <c r="GAI109" s="112"/>
      <c r="GAJ109" s="112"/>
      <c r="GAK109" s="112"/>
      <c r="GAL109" s="112"/>
      <c r="GAM109" s="112"/>
      <c r="GAN109" s="112"/>
      <c r="GAO109" s="112"/>
      <c r="GAP109" s="112"/>
      <c r="GAQ109" s="112"/>
      <c r="GAR109" s="112"/>
      <c r="GAS109" s="112"/>
      <c r="GAT109" s="112"/>
      <c r="GAU109" s="112"/>
      <c r="GAV109" s="112"/>
      <c r="GAW109" s="112"/>
      <c r="GAX109" s="112"/>
      <c r="GAY109" s="112"/>
      <c r="GAZ109" s="112"/>
      <c r="GBA109" s="112"/>
      <c r="GBB109" s="112"/>
      <c r="GBC109" s="112"/>
      <c r="GBD109" s="112"/>
      <c r="GBE109" s="112"/>
      <c r="GBF109" s="112"/>
      <c r="GBG109" s="112"/>
      <c r="GBH109" s="112"/>
      <c r="GBI109" s="112"/>
      <c r="GBJ109" s="112"/>
      <c r="GBK109" s="112"/>
      <c r="GBL109" s="112"/>
      <c r="GBM109" s="112"/>
      <c r="GBN109" s="112"/>
      <c r="GBO109" s="112"/>
      <c r="GBP109" s="112"/>
      <c r="GBQ109" s="112"/>
      <c r="GBR109" s="112"/>
      <c r="GBS109" s="112"/>
      <c r="GBT109" s="112"/>
      <c r="GBU109" s="112"/>
      <c r="GBV109" s="112"/>
      <c r="GBW109" s="112"/>
      <c r="GBX109" s="112"/>
      <c r="GBY109" s="112"/>
      <c r="GBZ109" s="112"/>
      <c r="GCA109" s="112"/>
      <c r="GCB109" s="112"/>
      <c r="GCC109" s="112"/>
      <c r="GCD109" s="112"/>
      <c r="GCE109" s="112"/>
      <c r="GCF109" s="112"/>
      <c r="GCG109" s="112"/>
      <c r="GCH109" s="112"/>
      <c r="GCI109" s="112"/>
      <c r="GCJ109" s="112"/>
      <c r="GCK109" s="112"/>
      <c r="GCL109" s="112"/>
      <c r="GCM109" s="112"/>
      <c r="GCN109" s="112"/>
      <c r="GCO109" s="112"/>
      <c r="GCP109" s="112"/>
      <c r="GCQ109" s="112"/>
      <c r="GCR109" s="112"/>
      <c r="GCS109" s="112"/>
      <c r="GCT109" s="112"/>
      <c r="GCU109" s="112"/>
      <c r="GCV109" s="112"/>
      <c r="GCW109" s="112"/>
      <c r="GCX109" s="112"/>
      <c r="GCY109" s="112"/>
      <c r="GCZ109" s="112"/>
      <c r="GDA109" s="112"/>
      <c r="GDB109" s="112"/>
      <c r="GDC109" s="112"/>
      <c r="GDD109" s="112"/>
      <c r="GDE109" s="112"/>
      <c r="GDF109" s="112"/>
      <c r="GDG109" s="112"/>
      <c r="GDH109" s="112"/>
      <c r="GDI109" s="112"/>
      <c r="GDJ109" s="112"/>
      <c r="GDK109" s="112"/>
      <c r="GDL109" s="112"/>
      <c r="GDM109" s="112"/>
      <c r="GDN109" s="112"/>
      <c r="GDO109" s="112"/>
      <c r="GDP109" s="112"/>
      <c r="GDQ109" s="112"/>
      <c r="GDR109" s="112"/>
      <c r="GDS109" s="112"/>
      <c r="GDT109" s="112"/>
      <c r="GDU109" s="112"/>
      <c r="GDV109" s="112"/>
      <c r="GDW109" s="112"/>
      <c r="GDX109" s="112"/>
      <c r="GDY109" s="112"/>
      <c r="GDZ109" s="112"/>
      <c r="GEA109" s="112"/>
      <c r="GEB109" s="112"/>
      <c r="GEC109" s="112"/>
      <c r="GED109" s="112"/>
      <c r="GEE109" s="112"/>
      <c r="GEF109" s="112"/>
      <c r="GEG109" s="112"/>
      <c r="GEH109" s="112"/>
      <c r="GEI109" s="112"/>
      <c r="GEJ109" s="112"/>
      <c r="GEK109" s="112"/>
      <c r="GEL109" s="112"/>
      <c r="GEM109" s="112"/>
      <c r="GEN109" s="112"/>
      <c r="GEO109" s="112"/>
      <c r="GEP109" s="112"/>
      <c r="GEQ109" s="112"/>
      <c r="GER109" s="112"/>
      <c r="GES109" s="112"/>
      <c r="GET109" s="112"/>
      <c r="GEU109" s="112"/>
      <c r="GEV109" s="112"/>
      <c r="GEW109" s="112"/>
      <c r="GEX109" s="112"/>
      <c r="GEY109" s="112"/>
      <c r="GEZ109" s="112"/>
      <c r="GFA109" s="112"/>
      <c r="GFB109" s="112"/>
      <c r="GFC109" s="112"/>
      <c r="GFD109" s="112"/>
      <c r="GFE109" s="112"/>
      <c r="GFF109" s="112"/>
      <c r="GFG109" s="112"/>
      <c r="GFH109" s="112"/>
      <c r="GFI109" s="112"/>
      <c r="GFJ109" s="112"/>
      <c r="GFK109" s="112"/>
      <c r="GFL109" s="112"/>
      <c r="GFM109" s="112"/>
      <c r="GFN109" s="112"/>
      <c r="GFO109" s="112"/>
      <c r="GFP109" s="112"/>
      <c r="GFQ109" s="112"/>
      <c r="GFR109" s="112"/>
      <c r="GFS109" s="112"/>
      <c r="GFT109" s="112"/>
      <c r="GFU109" s="112"/>
      <c r="GFV109" s="112"/>
      <c r="GFW109" s="112"/>
      <c r="GFX109" s="112"/>
      <c r="GFY109" s="112"/>
      <c r="GFZ109" s="112"/>
      <c r="GGA109" s="112"/>
      <c r="GGB109" s="112"/>
      <c r="GGC109" s="112"/>
      <c r="GGD109" s="112"/>
      <c r="GGE109" s="112"/>
      <c r="GGF109" s="112"/>
      <c r="GGG109" s="112"/>
      <c r="GGH109" s="112"/>
      <c r="GGI109" s="112"/>
      <c r="GGJ109" s="112"/>
      <c r="GGK109" s="112"/>
      <c r="GGL109" s="112"/>
      <c r="GGM109" s="112"/>
      <c r="GGN109" s="112"/>
      <c r="GGO109" s="112"/>
      <c r="GGP109" s="112"/>
      <c r="GGQ109" s="112"/>
      <c r="GGR109" s="112"/>
      <c r="GGS109" s="112"/>
      <c r="GGT109" s="112"/>
      <c r="GGU109" s="112"/>
      <c r="GGV109" s="112"/>
      <c r="GGW109" s="112"/>
      <c r="GGX109" s="112"/>
      <c r="GGY109" s="112"/>
      <c r="GGZ109" s="112"/>
      <c r="GHA109" s="112"/>
      <c r="GHB109" s="112"/>
      <c r="GHC109" s="112"/>
      <c r="GHD109" s="112"/>
      <c r="GHE109" s="112"/>
      <c r="GHF109" s="112"/>
      <c r="GHG109" s="112"/>
      <c r="GHH109" s="112"/>
      <c r="GHI109" s="112"/>
      <c r="GHJ109" s="112"/>
      <c r="GHK109" s="112"/>
      <c r="GHL109" s="112"/>
      <c r="GHM109" s="112"/>
      <c r="GHN109" s="112"/>
      <c r="GHO109" s="112"/>
      <c r="GHP109" s="112"/>
      <c r="GHQ109" s="112"/>
      <c r="GHR109" s="112"/>
      <c r="GHS109" s="112"/>
      <c r="GHT109" s="112"/>
      <c r="GHU109" s="112"/>
      <c r="GHV109" s="112"/>
      <c r="GHW109" s="112"/>
      <c r="GHX109" s="112"/>
      <c r="GHY109" s="112"/>
      <c r="GHZ109" s="112"/>
      <c r="GIA109" s="112"/>
      <c r="GIB109" s="112"/>
      <c r="GIC109" s="112"/>
      <c r="GID109" s="112"/>
      <c r="GIE109" s="112"/>
      <c r="GIF109" s="112"/>
      <c r="GIG109" s="112"/>
      <c r="GIH109" s="112"/>
      <c r="GII109" s="112"/>
      <c r="GIJ109" s="112"/>
      <c r="GIK109" s="112"/>
      <c r="GIL109" s="112"/>
      <c r="GIM109" s="112"/>
      <c r="GIN109" s="112"/>
      <c r="GIO109" s="112"/>
      <c r="GIP109" s="112"/>
      <c r="GIQ109" s="112"/>
      <c r="GIR109" s="112"/>
      <c r="GIS109" s="112"/>
      <c r="GIT109" s="112"/>
      <c r="GIU109" s="112"/>
      <c r="GIV109" s="112"/>
      <c r="GIW109" s="112"/>
      <c r="GIX109" s="112"/>
      <c r="GIY109" s="112"/>
      <c r="GIZ109" s="112"/>
      <c r="GJA109" s="112"/>
      <c r="GJB109" s="112"/>
      <c r="GJC109" s="112"/>
      <c r="GJD109" s="112"/>
      <c r="GJE109" s="112"/>
      <c r="GJF109" s="112"/>
      <c r="GJG109" s="112"/>
      <c r="GJH109" s="112"/>
      <c r="GJI109" s="112"/>
      <c r="GJJ109" s="112"/>
      <c r="GJK109" s="112"/>
      <c r="GJL109" s="112"/>
      <c r="GJM109" s="112"/>
      <c r="GJN109" s="112"/>
      <c r="GJO109" s="112"/>
      <c r="GJP109" s="112"/>
      <c r="GJQ109" s="112"/>
      <c r="GJR109" s="112"/>
      <c r="GJS109" s="112"/>
      <c r="GJT109" s="112"/>
      <c r="GJU109" s="112"/>
      <c r="GJV109" s="112"/>
      <c r="GJW109" s="112"/>
      <c r="GJX109" s="112"/>
      <c r="GJY109" s="112"/>
      <c r="GJZ109" s="112"/>
      <c r="GKA109" s="112"/>
      <c r="GKB109" s="112"/>
      <c r="GKC109" s="112"/>
      <c r="GKD109" s="112"/>
      <c r="GKE109" s="112"/>
      <c r="GKF109" s="112"/>
      <c r="GKG109" s="112"/>
      <c r="GKH109" s="112"/>
      <c r="GKI109" s="112"/>
      <c r="GKJ109" s="112"/>
      <c r="GKK109" s="112"/>
      <c r="GKL109" s="112"/>
      <c r="GKM109" s="112"/>
      <c r="GKN109" s="112"/>
      <c r="GKO109" s="112"/>
      <c r="GKP109" s="112"/>
      <c r="GKQ109" s="112"/>
      <c r="GKR109" s="112"/>
      <c r="GKS109" s="112"/>
      <c r="GKT109" s="112"/>
      <c r="GKU109" s="112"/>
      <c r="GKV109" s="112"/>
      <c r="GKW109" s="112"/>
      <c r="GKX109" s="112"/>
      <c r="GKY109" s="112"/>
      <c r="GKZ109" s="112"/>
      <c r="GLA109" s="112"/>
      <c r="GLB109" s="112"/>
      <c r="GLC109" s="112"/>
      <c r="GLD109" s="112"/>
      <c r="GLE109" s="112"/>
      <c r="GLF109" s="112"/>
      <c r="GLG109" s="112"/>
      <c r="GLH109" s="112"/>
      <c r="GLI109" s="112"/>
      <c r="GLJ109" s="112"/>
      <c r="GLK109" s="112"/>
      <c r="GLL109" s="112"/>
      <c r="GLM109" s="112"/>
      <c r="GLN109" s="112"/>
      <c r="GLO109" s="112"/>
      <c r="GLP109" s="112"/>
      <c r="GLQ109" s="112"/>
      <c r="GLR109" s="112"/>
      <c r="GLS109" s="112"/>
      <c r="GLT109" s="112"/>
      <c r="GLU109" s="112"/>
      <c r="GLV109" s="112"/>
      <c r="GLW109" s="112"/>
      <c r="GLX109" s="112"/>
      <c r="GLY109" s="112"/>
      <c r="GLZ109" s="112"/>
      <c r="GMA109" s="112"/>
      <c r="GMB109" s="112"/>
      <c r="GMC109" s="112"/>
      <c r="GMD109" s="112"/>
      <c r="GME109" s="112"/>
      <c r="GMF109" s="112"/>
      <c r="GMG109" s="112"/>
      <c r="GMH109" s="112"/>
      <c r="GMI109" s="112"/>
      <c r="GMJ109" s="112"/>
      <c r="GMK109" s="112"/>
      <c r="GML109" s="112"/>
      <c r="GMM109" s="112"/>
      <c r="GMN109" s="112"/>
      <c r="GMO109" s="112"/>
      <c r="GMP109" s="112"/>
      <c r="GMQ109" s="112"/>
      <c r="GMR109" s="112"/>
      <c r="GMS109" s="112"/>
      <c r="GMT109" s="112"/>
      <c r="GMU109" s="112"/>
      <c r="GMV109" s="112"/>
      <c r="GMW109" s="112"/>
      <c r="GMX109" s="112"/>
      <c r="GMY109" s="112"/>
      <c r="GMZ109" s="112"/>
      <c r="GNA109" s="112"/>
      <c r="GNB109" s="112"/>
      <c r="GNC109" s="112"/>
      <c r="GND109" s="112"/>
      <c r="GNE109" s="112"/>
      <c r="GNF109" s="112"/>
      <c r="GNG109" s="112"/>
      <c r="GNH109" s="112"/>
      <c r="GNI109" s="112"/>
      <c r="GNJ109" s="112"/>
      <c r="GNK109" s="112"/>
      <c r="GNL109" s="112"/>
      <c r="GNM109" s="112"/>
      <c r="GNN109" s="112"/>
      <c r="GNO109" s="112"/>
      <c r="GNP109" s="112"/>
      <c r="GNQ109" s="112"/>
      <c r="GNR109" s="112"/>
      <c r="GNS109" s="112"/>
      <c r="GNT109" s="112"/>
      <c r="GNU109" s="112"/>
      <c r="GNV109" s="112"/>
      <c r="GNW109" s="112"/>
      <c r="GNX109" s="112"/>
      <c r="GNY109" s="112"/>
      <c r="GNZ109" s="112"/>
      <c r="GOA109" s="112"/>
      <c r="GOB109" s="112"/>
      <c r="GOC109" s="112"/>
      <c r="GOD109" s="112"/>
      <c r="GOE109" s="112"/>
      <c r="GOF109" s="112"/>
      <c r="GOG109" s="112"/>
      <c r="GOH109" s="112"/>
      <c r="GOI109" s="112"/>
      <c r="GOJ109" s="112"/>
      <c r="GOK109" s="112"/>
      <c r="GOL109" s="112"/>
      <c r="GOM109" s="112"/>
      <c r="GON109" s="112"/>
      <c r="GOO109" s="112"/>
      <c r="GOP109" s="112"/>
      <c r="GOQ109" s="112"/>
      <c r="GOR109" s="112"/>
      <c r="GOS109" s="112"/>
      <c r="GOT109" s="112"/>
      <c r="GOU109" s="112"/>
      <c r="GOV109" s="112"/>
      <c r="GOW109" s="112"/>
      <c r="GOX109" s="112"/>
      <c r="GOY109" s="112"/>
      <c r="GOZ109" s="112"/>
      <c r="GPA109" s="112"/>
      <c r="GPB109" s="112"/>
      <c r="GPC109" s="112"/>
      <c r="GPD109" s="112"/>
      <c r="GPE109" s="112"/>
      <c r="GPF109" s="112"/>
      <c r="GPG109" s="112"/>
      <c r="GPH109" s="112"/>
      <c r="GPI109" s="112"/>
      <c r="GPJ109" s="112"/>
      <c r="GPK109" s="112"/>
      <c r="GPL109" s="112"/>
      <c r="GPM109" s="112"/>
      <c r="GPN109" s="112"/>
      <c r="GPO109" s="112"/>
      <c r="GPP109" s="112"/>
      <c r="GPQ109" s="112"/>
      <c r="GPR109" s="112"/>
      <c r="GPS109" s="112"/>
      <c r="GPT109" s="112"/>
      <c r="GPU109" s="112"/>
      <c r="GPV109" s="112"/>
      <c r="GPW109" s="112"/>
      <c r="GPX109" s="112"/>
      <c r="GPY109" s="112"/>
      <c r="GPZ109" s="112"/>
      <c r="GQA109" s="112"/>
      <c r="GQB109" s="112"/>
      <c r="GQC109" s="112"/>
      <c r="GQD109" s="112"/>
      <c r="GQE109" s="112"/>
      <c r="GQF109" s="112"/>
      <c r="GQG109" s="112"/>
      <c r="GQH109" s="112"/>
      <c r="GQI109" s="112"/>
      <c r="GQJ109" s="112"/>
      <c r="GQK109" s="112"/>
      <c r="GQL109" s="112"/>
      <c r="GQM109" s="112"/>
      <c r="GQN109" s="112"/>
      <c r="GQO109" s="112"/>
      <c r="GQP109" s="112"/>
      <c r="GQQ109" s="112"/>
      <c r="GQR109" s="112"/>
      <c r="GQS109" s="112"/>
      <c r="GQT109" s="112"/>
      <c r="GQU109" s="112"/>
      <c r="GQV109" s="112"/>
      <c r="GQW109" s="112"/>
      <c r="GQX109" s="112"/>
      <c r="GQY109" s="112"/>
      <c r="GQZ109" s="112"/>
      <c r="GRA109" s="112"/>
      <c r="GRB109" s="112"/>
      <c r="GRC109" s="112"/>
      <c r="GRD109" s="112"/>
      <c r="GRE109" s="112"/>
      <c r="GRF109" s="112"/>
      <c r="GRG109" s="112"/>
      <c r="GRH109" s="112"/>
      <c r="GRI109" s="112"/>
      <c r="GRJ109" s="112"/>
      <c r="GRK109" s="112"/>
      <c r="GRL109" s="112"/>
      <c r="GRM109" s="112"/>
      <c r="GRN109" s="112"/>
      <c r="GRO109" s="112"/>
      <c r="GRP109" s="112"/>
      <c r="GRQ109" s="112"/>
      <c r="GRR109" s="112"/>
      <c r="GRS109" s="112"/>
      <c r="GRT109" s="112"/>
      <c r="GRU109" s="112"/>
      <c r="GRV109" s="112"/>
      <c r="GRW109" s="112"/>
      <c r="GRX109" s="112"/>
      <c r="GRY109" s="112"/>
      <c r="GRZ109" s="112"/>
      <c r="GSA109" s="112"/>
      <c r="GSB109" s="112"/>
      <c r="GSC109" s="112"/>
      <c r="GSD109" s="112"/>
      <c r="GSE109" s="112"/>
      <c r="GSF109" s="112"/>
      <c r="GSG109" s="112"/>
      <c r="GSH109" s="112"/>
      <c r="GSI109" s="112"/>
      <c r="GSJ109" s="112"/>
      <c r="GSK109" s="112"/>
      <c r="GSL109" s="112"/>
      <c r="GSM109" s="112"/>
      <c r="GSN109" s="112"/>
      <c r="GSO109" s="112"/>
      <c r="GSP109" s="112"/>
      <c r="GSQ109" s="112"/>
      <c r="GSR109" s="112"/>
      <c r="GSS109" s="112"/>
      <c r="GST109" s="112"/>
      <c r="GSU109" s="112"/>
      <c r="GSV109" s="112"/>
      <c r="GSW109" s="112"/>
      <c r="GSX109" s="112"/>
      <c r="GSY109" s="112"/>
      <c r="GSZ109" s="112"/>
      <c r="GTA109" s="112"/>
      <c r="GTB109" s="112"/>
      <c r="GTC109" s="112"/>
      <c r="GTD109" s="112"/>
      <c r="GTE109" s="112"/>
      <c r="GTF109" s="112"/>
      <c r="GTG109" s="112"/>
      <c r="GTH109" s="112"/>
      <c r="GTI109" s="112"/>
      <c r="GTJ109" s="112"/>
      <c r="GTK109" s="112"/>
      <c r="GTL109" s="112"/>
      <c r="GTM109" s="112"/>
      <c r="GTN109" s="112"/>
      <c r="GTO109" s="112"/>
      <c r="GTP109" s="112"/>
      <c r="GTQ109" s="112"/>
      <c r="GTR109" s="112"/>
      <c r="GTS109" s="112"/>
      <c r="GTT109" s="112"/>
      <c r="GTU109" s="112"/>
      <c r="GTV109" s="112"/>
      <c r="GTW109" s="112"/>
      <c r="GTX109" s="112"/>
      <c r="GTY109" s="112"/>
      <c r="GTZ109" s="112"/>
      <c r="GUA109" s="112"/>
      <c r="GUB109" s="112"/>
      <c r="GUC109" s="112"/>
      <c r="GUD109" s="112"/>
      <c r="GUE109" s="112"/>
      <c r="GUF109" s="112"/>
      <c r="GUG109" s="112"/>
      <c r="GUH109" s="112"/>
      <c r="GUI109" s="112"/>
      <c r="GUJ109" s="112"/>
      <c r="GUK109" s="112"/>
      <c r="GUL109" s="112"/>
      <c r="GUM109" s="112"/>
      <c r="GUN109" s="112"/>
      <c r="GUO109" s="112"/>
      <c r="GUP109" s="112"/>
      <c r="GUQ109" s="112"/>
      <c r="GUR109" s="112"/>
      <c r="GUS109" s="112"/>
      <c r="GUT109" s="112"/>
      <c r="GUU109" s="112"/>
      <c r="GUV109" s="112"/>
      <c r="GUW109" s="112"/>
      <c r="GUX109" s="112"/>
      <c r="GUY109" s="112"/>
      <c r="GUZ109" s="112"/>
      <c r="GVA109" s="112"/>
      <c r="GVB109" s="112"/>
      <c r="GVC109" s="112"/>
      <c r="GVD109" s="112"/>
      <c r="GVE109" s="112"/>
      <c r="GVF109" s="112"/>
      <c r="GVG109" s="112"/>
      <c r="GVH109" s="112"/>
      <c r="GVI109" s="112"/>
      <c r="GVJ109" s="112"/>
      <c r="GVK109" s="112"/>
      <c r="GVL109" s="112"/>
      <c r="GVM109" s="112"/>
      <c r="GVN109" s="112"/>
      <c r="GVO109" s="112"/>
      <c r="GVP109" s="112"/>
      <c r="GVQ109" s="112"/>
      <c r="GVR109" s="112"/>
      <c r="GVS109" s="112"/>
      <c r="GVT109" s="112"/>
      <c r="GVU109" s="112"/>
      <c r="GVV109" s="112"/>
      <c r="GVW109" s="112"/>
      <c r="GVX109" s="112"/>
      <c r="GVY109" s="112"/>
      <c r="GVZ109" s="112"/>
      <c r="GWA109" s="112"/>
      <c r="GWB109" s="112"/>
      <c r="GWC109" s="112"/>
      <c r="GWD109" s="112"/>
      <c r="GWE109" s="112"/>
      <c r="GWF109" s="112"/>
      <c r="GWG109" s="112"/>
      <c r="GWH109" s="112"/>
      <c r="GWI109" s="112"/>
      <c r="GWJ109" s="112"/>
      <c r="GWK109" s="112"/>
      <c r="GWL109" s="112"/>
      <c r="GWM109" s="112"/>
      <c r="GWN109" s="112"/>
      <c r="GWO109" s="112"/>
      <c r="GWP109" s="112"/>
      <c r="GWQ109" s="112"/>
      <c r="GWR109" s="112"/>
      <c r="GWS109" s="112"/>
      <c r="GWT109" s="112"/>
      <c r="GWU109" s="112"/>
      <c r="GWV109" s="112"/>
      <c r="GWW109" s="112"/>
      <c r="GWX109" s="112"/>
      <c r="GWY109" s="112"/>
      <c r="GWZ109" s="112"/>
      <c r="GXA109" s="112"/>
      <c r="GXB109" s="112"/>
      <c r="GXC109" s="112"/>
      <c r="GXD109" s="112"/>
      <c r="GXE109" s="112"/>
      <c r="GXF109" s="112"/>
      <c r="GXG109" s="112"/>
      <c r="GXH109" s="112"/>
      <c r="GXI109" s="112"/>
      <c r="GXJ109" s="112"/>
      <c r="GXK109" s="112"/>
      <c r="GXL109" s="112"/>
      <c r="GXM109" s="112"/>
      <c r="GXN109" s="112"/>
      <c r="GXO109" s="112"/>
      <c r="GXP109" s="112"/>
      <c r="GXQ109" s="112"/>
      <c r="GXR109" s="112"/>
      <c r="GXS109" s="112"/>
      <c r="GXT109" s="112"/>
      <c r="GXU109" s="112"/>
      <c r="GXV109" s="112"/>
      <c r="GXW109" s="112"/>
      <c r="GXX109" s="112"/>
      <c r="GXY109" s="112"/>
      <c r="GXZ109" s="112"/>
      <c r="GYA109" s="112"/>
      <c r="GYB109" s="112"/>
      <c r="GYC109" s="112"/>
      <c r="GYD109" s="112"/>
      <c r="GYE109" s="112"/>
      <c r="GYF109" s="112"/>
      <c r="GYG109" s="112"/>
      <c r="GYH109" s="112"/>
      <c r="GYI109" s="112"/>
      <c r="GYJ109" s="112"/>
      <c r="GYK109" s="112"/>
      <c r="GYL109" s="112"/>
      <c r="GYM109" s="112"/>
      <c r="GYN109" s="112"/>
      <c r="GYO109" s="112"/>
      <c r="GYP109" s="112"/>
      <c r="GYQ109" s="112"/>
      <c r="GYR109" s="112"/>
      <c r="GYS109" s="112"/>
      <c r="GYT109" s="112"/>
      <c r="GYU109" s="112"/>
      <c r="GYV109" s="112"/>
      <c r="GYW109" s="112"/>
      <c r="GYX109" s="112"/>
      <c r="GYY109" s="112"/>
      <c r="GYZ109" s="112"/>
      <c r="GZA109" s="112"/>
      <c r="GZB109" s="112"/>
      <c r="GZC109" s="112"/>
      <c r="GZD109" s="112"/>
      <c r="GZE109" s="112"/>
      <c r="GZF109" s="112"/>
      <c r="GZG109" s="112"/>
      <c r="GZH109" s="112"/>
      <c r="GZI109" s="112"/>
      <c r="GZJ109" s="112"/>
      <c r="GZK109" s="112"/>
      <c r="GZL109" s="112"/>
      <c r="GZM109" s="112"/>
      <c r="GZN109" s="112"/>
      <c r="GZO109" s="112"/>
      <c r="GZP109" s="112"/>
      <c r="GZQ109" s="112"/>
      <c r="GZR109" s="112"/>
      <c r="GZS109" s="112"/>
      <c r="GZT109" s="112"/>
      <c r="GZU109" s="112"/>
      <c r="GZV109" s="112"/>
      <c r="GZW109" s="112"/>
      <c r="GZX109" s="112"/>
      <c r="GZY109" s="112"/>
      <c r="GZZ109" s="112"/>
      <c r="HAA109" s="112"/>
      <c r="HAB109" s="112"/>
      <c r="HAC109" s="112"/>
      <c r="HAD109" s="112"/>
      <c r="HAE109" s="112"/>
      <c r="HAF109" s="112"/>
      <c r="HAG109" s="112"/>
      <c r="HAH109" s="112"/>
      <c r="HAI109" s="112"/>
      <c r="HAJ109" s="112"/>
      <c r="HAK109" s="112"/>
      <c r="HAL109" s="112"/>
      <c r="HAM109" s="112"/>
      <c r="HAN109" s="112"/>
      <c r="HAO109" s="112"/>
      <c r="HAP109" s="112"/>
      <c r="HAQ109" s="112"/>
      <c r="HAR109" s="112"/>
      <c r="HAS109" s="112"/>
      <c r="HAT109" s="112"/>
      <c r="HAU109" s="112"/>
      <c r="HAV109" s="112"/>
      <c r="HAW109" s="112"/>
      <c r="HAX109" s="112"/>
      <c r="HAY109" s="112"/>
      <c r="HAZ109" s="112"/>
      <c r="HBA109" s="112"/>
      <c r="HBB109" s="112"/>
      <c r="HBC109" s="112"/>
      <c r="HBD109" s="112"/>
      <c r="HBE109" s="112"/>
      <c r="HBF109" s="112"/>
      <c r="HBG109" s="112"/>
      <c r="HBH109" s="112"/>
      <c r="HBI109" s="112"/>
      <c r="HBJ109" s="112"/>
      <c r="HBK109" s="112"/>
      <c r="HBL109" s="112"/>
      <c r="HBM109" s="112"/>
      <c r="HBN109" s="112"/>
      <c r="HBO109" s="112"/>
      <c r="HBP109" s="112"/>
      <c r="HBQ109" s="112"/>
      <c r="HBR109" s="112"/>
      <c r="HBS109" s="112"/>
      <c r="HBT109" s="112"/>
      <c r="HBU109" s="112"/>
      <c r="HBV109" s="112"/>
      <c r="HBW109" s="112"/>
      <c r="HBX109" s="112"/>
      <c r="HBY109" s="112"/>
      <c r="HBZ109" s="112"/>
      <c r="HCA109" s="112"/>
      <c r="HCB109" s="112"/>
      <c r="HCC109" s="112"/>
      <c r="HCD109" s="112"/>
      <c r="HCE109" s="112"/>
      <c r="HCF109" s="112"/>
      <c r="HCG109" s="112"/>
      <c r="HCH109" s="112"/>
      <c r="HCI109" s="112"/>
      <c r="HCJ109" s="112"/>
      <c r="HCK109" s="112"/>
      <c r="HCL109" s="112"/>
      <c r="HCM109" s="112"/>
      <c r="HCN109" s="112"/>
      <c r="HCO109" s="112"/>
      <c r="HCP109" s="112"/>
      <c r="HCQ109" s="112"/>
      <c r="HCR109" s="112"/>
      <c r="HCS109" s="112"/>
      <c r="HCT109" s="112"/>
      <c r="HCU109" s="112"/>
      <c r="HCV109" s="112"/>
      <c r="HCW109" s="112"/>
      <c r="HCX109" s="112"/>
      <c r="HCY109" s="112"/>
      <c r="HCZ109" s="112"/>
      <c r="HDA109" s="112"/>
      <c r="HDB109" s="112"/>
      <c r="HDC109" s="112"/>
      <c r="HDD109" s="112"/>
      <c r="HDE109" s="112"/>
      <c r="HDF109" s="112"/>
      <c r="HDG109" s="112"/>
      <c r="HDH109" s="112"/>
      <c r="HDI109" s="112"/>
      <c r="HDJ109" s="112"/>
      <c r="HDK109" s="112"/>
      <c r="HDL109" s="112"/>
      <c r="HDM109" s="112"/>
      <c r="HDN109" s="112"/>
      <c r="HDO109" s="112"/>
      <c r="HDP109" s="112"/>
      <c r="HDQ109" s="112"/>
      <c r="HDR109" s="112"/>
      <c r="HDS109" s="112"/>
      <c r="HDT109" s="112"/>
      <c r="HDU109" s="112"/>
      <c r="HDV109" s="112"/>
      <c r="HDW109" s="112"/>
      <c r="HDX109" s="112"/>
      <c r="HDY109" s="112"/>
      <c r="HDZ109" s="112"/>
      <c r="HEA109" s="112"/>
      <c r="HEB109" s="112"/>
      <c r="HEC109" s="112"/>
      <c r="HED109" s="112"/>
      <c r="HEE109" s="112"/>
      <c r="HEF109" s="112"/>
      <c r="HEG109" s="112"/>
      <c r="HEH109" s="112"/>
      <c r="HEI109" s="112"/>
      <c r="HEJ109" s="112"/>
      <c r="HEK109" s="112"/>
      <c r="HEL109" s="112"/>
      <c r="HEM109" s="112"/>
      <c r="HEN109" s="112"/>
      <c r="HEO109" s="112"/>
      <c r="HEP109" s="112"/>
      <c r="HEQ109" s="112"/>
      <c r="HER109" s="112"/>
      <c r="HES109" s="112"/>
      <c r="HET109" s="112"/>
      <c r="HEU109" s="112"/>
      <c r="HEV109" s="112"/>
      <c r="HEW109" s="112"/>
      <c r="HEX109" s="112"/>
      <c r="HEY109" s="112"/>
      <c r="HEZ109" s="112"/>
      <c r="HFA109" s="112"/>
      <c r="HFB109" s="112"/>
      <c r="HFC109" s="112"/>
      <c r="HFD109" s="112"/>
      <c r="HFE109" s="112"/>
      <c r="HFF109" s="112"/>
      <c r="HFG109" s="112"/>
      <c r="HFH109" s="112"/>
      <c r="HFI109" s="112"/>
      <c r="HFJ109" s="112"/>
      <c r="HFK109" s="112"/>
      <c r="HFL109" s="112"/>
      <c r="HFM109" s="112"/>
      <c r="HFN109" s="112"/>
      <c r="HFO109" s="112"/>
      <c r="HFP109" s="112"/>
      <c r="HFQ109" s="112"/>
      <c r="HFR109" s="112"/>
      <c r="HFS109" s="112"/>
      <c r="HFT109" s="112"/>
      <c r="HFU109" s="112"/>
      <c r="HFV109" s="112"/>
      <c r="HFW109" s="112"/>
      <c r="HFX109" s="112"/>
      <c r="HFY109" s="112"/>
      <c r="HFZ109" s="112"/>
      <c r="HGA109" s="112"/>
      <c r="HGB109" s="112"/>
      <c r="HGC109" s="112"/>
      <c r="HGD109" s="112"/>
      <c r="HGE109" s="112"/>
      <c r="HGF109" s="112"/>
      <c r="HGG109" s="112"/>
      <c r="HGH109" s="112"/>
      <c r="HGI109" s="112"/>
      <c r="HGJ109" s="112"/>
      <c r="HGK109" s="112"/>
      <c r="HGL109" s="112"/>
      <c r="HGM109" s="112"/>
      <c r="HGN109" s="112"/>
      <c r="HGO109" s="112"/>
      <c r="HGP109" s="112"/>
      <c r="HGQ109" s="112"/>
      <c r="HGR109" s="112"/>
      <c r="HGS109" s="112"/>
      <c r="HGT109" s="112"/>
      <c r="HGU109" s="112"/>
      <c r="HGV109" s="112"/>
      <c r="HGW109" s="112"/>
      <c r="HGX109" s="112"/>
      <c r="HGY109" s="112"/>
      <c r="HGZ109" s="112"/>
      <c r="HHA109" s="112"/>
      <c r="HHB109" s="112"/>
      <c r="HHC109" s="112"/>
      <c r="HHD109" s="112"/>
      <c r="HHE109" s="112"/>
      <c r="HHF109" s="112"/>
      <c r="HHG109" s="112"/>
      <c r="HHH109" s="112"/>
      <c r="HHI109" s="112"/>
      <c r="HHJ109" s="112"/>
      <c r="HHK109" s="112"/>
      <c r="HHL109" s="112"/>
      <c r="HHM109" s="112"/>
      <c r="HHN109" s="112"/>
      <c r="HHO109" s="112"/>
      <c r="HHP109" s="112"/>
      <c r="HHQ109" s="112"/>
      <c r="HHR109" s="112"/>
      <c r="HHS109" s="112"/>
      <c r="HHT109" s="112"/>
      <c r="HHU109" s="112"/>
      <c r="HHV109" s="112"/>
      <c r="HHW109" s="112"/>
      <c r="HHX109" s="112"/>
      <c r="HHY109" s="112"/>
      <c r="HHZ109" s="112"/>
      <c r="HIA109" s="112"/>
      <c r="HIB109" s="112"/>
      <c r="HIC109" s="112"/>
      <c r="HID109" s="112"/>
      <c r="HIE109" s="112"/>
      <c r="HIF109" s="112"/>
      <c r="HIG109" s="112"/>
      <c r="HIH109" s="112"/>
      <c r="HII109" s="112"/>
      <c r="HIJ109" s="112"/>
      <c r="HIK109" s="112"/>
      <c r="HIL109" s="112"/>
      <c r="HIM109" s="112"/>
      <c r="HIN109" s="112"/>
      <c r="HIO109" s="112"/>
      <c r="HIP109" s="112"/>
      <c r="HIQ109" s="112"/>
      <c r="HIR109" s="112"/>
      <c r="HIS109" s="112"/>
      <c r="HIT109" s="112"/>
      <c r="HIU109" s="112"/>
      <c r="HIV109" s="112"/>
      <c r="HIW109" s="112"/>
      <c r="HIX109" s="112"/>
      <c r="HIY109" s="112"/>
      <c r="HIZ109" s="112"/>
      <c r="HJA109" s="112"/>
      <c r="HJB109" s="112"/>
      <c r="HJC109" s="112"/>
      <c r="HJD109" s="112"/>
      <c r="HJE109" s="112"/>
      <c r="HJF109" s="112"/>
      <c r="HJG109" s="112"/>
      <c r="HJH109" s="112"/>
      <c r="HJI109" s="112"/>
      <c r="HJJ109" s="112"/>
      <c r="HJK109" s="112"/>
      <c r="HJL109" s="112"/>
      <c r="HJM109" s="112"/>
      <c r="HJN109" s="112"/>
      <c r="HJO109" s="112"/>
      <c r="HJP109" s="112"/>
      <c r="HJQ109" s="112"/>
      <c r="HJR109" s="112"/>
      <c r="HJS109" s="112"/>
      <c r="HJT109" s="112"/>
      <c r="HJU109" s="112"/>
      <c r="HJV109" s="112"/>
      <c r="HJW109" s="112"/>
      <c r="HJX109" s="112"/>
      <c r="HJY109" s="112"/>
      <c r="HJZ109" s="112"/>
      <c r="HKA109" s="112"/>
      <c r="HKB109" s="112"/>
      <c r="HKC109" s="112"/>
      <c r="HKD109" s="112"/>
      <c r="HKE109" s="112"/>
      <c r="HKF109" s="112"/>
      <c r="HKG109" s="112"/>
      <c r="HKH109" s="112"/>
      <c r="HKI109" s="112"/>
      <c r="HKJ109" s="112"/>
      <c r="HKK109" s="112"/>
      <c r="HKL109" s="112"/>
      <c r="HKM109" s="112"/>
      <c r="HKN109" s="112"/>
      <c r="HKO109" s="112"/>
      <c r="HKP109" s="112"/>
      <c r="HKQ109" s="112"/>
      <c r="HKR109" s="112"/>
      <c r="HKS109" s="112"/>
      <c r="HKT109" s="112"/>
      <c r="HKU109" s="112"/>
      <c r="HKV109" s="112"/>
      <c r="HKW109" s="112"/>
      <c r="HKX109" s="112"/>
      <c r="HKY109" s="112"/>
      <c r="HKZ109" s="112"/>
      <c r="HLA109" s="112"/>
      <c r="HLB109" s="112"/>
      <c r="HLC109" s="112"/>
      <c r="HLD109" s="112"/>
      <c r="HLE109" s="112"/>
      <c r="HLF109" s="112"/>
      <c r="HLG109" s="112"/>
      <c r="HLH109" s="112"/>
      <c r="HLI109" s="112"/>
      <c r="HLJ109" s="112"/>
      <c r="HLK109" s="112"/>
      <c r="HLL109" s="112"/>
      <c r="HLM109" s="112"/>
      <c r="HLN109" s="112"/>
      <c r="HLO109" s="112"/>
      <c r="HLP109" s="112"/>
      <c r="HLQ109" s="112"/>
      <c r="HLR109" s="112"/>
      <c r="HLS109" s="112"/>
      <c r="HLT109" s="112"/>
      <c r="HLU109" s="112"/>
      <c r="HLV109" s="112"/>
      <c r="HLW109" s="112"/>
      <c r="HLX109" s="112"/>
      <c r="HLY109" s="112"/>
      <c r="HLZ109" s="112"/>
      <c r="HMA109" s="112"/>
      <c r="HMB109" s="112"/>
      <c r="HMC109" s="112"/>
      <c r="HMD109" s="112"/>
      <c r="HME109" s="112"/>
      <c r="HMF109" s="112"/>
      <c r="HMG109" s="112"/>
      <c r="HMH109" s="112"/>
      <c r="HMI109" s="112"/>
      <c r="HMJ109" s="112"/>
      <c r="HMK109" s="112"/>
      <c r="HML109" s="112"/>
      <c r="HMM109" s="112"/>
      <c r="HMN109" s="112"/>
      <c r="HMO109" s="112"/>
      <c r="HMP109" s="112"/>
      <c r="HMQ109" s="112"/>
      <c r="HMR109" s="112"/>
      <c r="HMS109" s="112"/>
      <c r="HMT109" s="112"/>
      <c r="HMU109" s="112"/>
      <c r="HMV109" s="112"/>
      <c r="HMW109" s="112"/>
      <c r="HMX109" s="112"/>
      <c r="HMY109" s="112"/>
      <c r="HMZ109" s="112"/>
      <c r="HNA109" s="112"/>
      <c r="HNB109" s="112"/>
      <c r="HNC109" s="112"/>
      <c r="HND109" s="112"/>
      <c r="HNE109" s="112"/>
      <c r="HNF109" s="112"/>
      <c r="HNG109" s="112"/>
      <c r="HNH109" s="112"/>
      <c r="HNI109" s="112"/>
      <c r="HNJ109" s="112"/>
      <c r="HNK109" s="112"/>
      <c r="HNL109" s="112"/>
      <c r="HNM109" s="112"/>
      <c r="HNN109" s="112"/>
      <c r="HNO109" s="112"/>
      <c r="HNP109" s="112"/>
      <c r="HNQ109" s="112"/>
      <c r="HNR109" s="112"/>
      <c r="HNS109" s="112"/>
      <c r="HNT109" s="112"/>
      <c r="HNU109" s="112"/>
      <c r="HNV109" s="112"/>
      <c r="HNW109" s="112"/>
      <c r="HNX109" s="112"/>
      <c r="HNY109" s="112"/>
      <c r="HNZ109" s="112"/>
      <c r="HOA109" s="112"/>
      <c r="HOB109" s="112"/>
      <c r="HOC109" s="112"/>
      <c r="HOD109" s="112"/>
      <c r="HOE109" s="112"/>
      <c r="HOF109" s="112"/>
      <c r="HOG109" s="112"/>
      <c r="HOH109" s="112"/>
      <c r="HOI109" s="112"/>
      <c r="HOJ109" s="112"/>
      <c r="HOK109" s="112"/>
      <c r="HOL109" s="112"/>
      <c r="HOM109" s="112"/>
      <c r="HON109" s="112"/>
      <c r="HOO109" s="112"/>
      <c r="HOP109" s="112"/>
      <c r="HOQ109" s="112"/>
      <c r="HOR109" s="112"/>
      <c r="HOS109" s="112"/>
      <c r="HOT109" s="112"/>
      <c r="HOU109" s="112"/>
      <c r="HOV109" s="112"/>
      <c r="HOW109" s="112"/>
      <c r="HOX109" s="112"/>
      <c r="HOY109" s="112"/>
      <c r="HOZ109" s="112"/>
      <c r="HPA109" s="112"/>
      <c r="HPB109" s="112"/>
      <c r="HPC109" s="112"/>
      <c r="HPD109" s="112"/>
      <c r="HPE109" s="112"/>
      <c r="HPF109" s="112"/>
      <c r="HPG109" s="112"/>
      <c r="HPH109" s="112"/>
      <c r="HPI109" s="112"/>
      <c r="HPJ109" s="112"/>
      <c r="HPK109" s="112"/>
      <c r="HPL109" s="112"/>
      <c r="HPM109" s="112"/>
      <c r="HPN109" s="112"/>
      <c r="HPO109" s="112"/>
      <c r="HPP109" s="112"/>
      <c r="HPQ109" s="112"/>
      <c r="HPR109" s="112"/>
      <c r="HPS109" s="112"/>
      <c r="HPT109" s="112"/>
      <c r="HPU109" s="112"/>
      <c r="HPV109" s="112"/>
      <c r="HPW109" s="112"/>
      <c r="HPX109" s="112"/>
      <c r="HPY109" s="112"/>
      <c r="HPZ109" s="112"/>
      <c r="HQA109" s="112"/>
      <c r="HQB109" s="112"/>
      <c r="HQC109" s="112"/>
      <c r="HQD109" s="112"/>
      <c r="HQE109" s="112"/>
      <c r="HQF109" s="112"/>
      <c r="HQG109" s="112"/>
      <c r="HQH109" s="112"/>
      <c r="HQI109" s="112"/>
      <c r="HQJ109" s="112"/>
      <c r="HQK109" s="112"/>
      <c r="HQL109" s="112"/>
      <c r="HQM109" s="112"/>
      <c r="HQN109" s="112"/>
      <c r="HQO109" s="112"/>
      <c r="HQP109" s="112"/>
      <c r="HQQ109" s="112"/>
      <c r="HQR109" s="112"/>
      <c r="HQS109" s="112"/>
      <c r="HQT109" s="112"/>
      <c r="HQU109" s="112"/>
      <c r="HQV109" s="112"/>
      <c r="HQW109" s="112"/>
      <c r="HQX109" s="112"/>
      <c r="HQY109" s="112"/>
      <c r="HQZ109" s="112"/>
      <c r="HRA109" s="112"/>
      <c r="HRB109" s="112"/>
      <c r="HRC109" s="112"/>
      <c r="HRD109" s="112"/>
      <c r="HRE109" s="112"/>
      <c r="HRF109" s="112"/>
      <c r="HRG109" s="112"/>
      <c r="HRH109" s="112"/>
      <c r="HRI109" s="112"/>
      <c r="HRJ109" s="112"/>
      <c r="HRK109" s="112"/>
      <c r="HRL109" s="112"/>
      <c r="HRM109" s="112"/>
      <c r="HRN109" s="112"/>
      <c r="HRO109" s="112"/>
      <c r="HRP109" s="112"/>
      <c r="HRQ109" s="112"/>
      <c r="HRR109" s="112"/>
      <c r="HRS109" s="112"/>
      <c r="HRT109" s="112"/>
      <c r="HRU109" s="112"/>
      <c r="HRV109" s="112"/>
      <c r="HRW109" s="112"/>
      <c r="HRX109" s="112"/>
      <c r="HRY109" s="112"/>
      <c r="HRZ109" s="112"/>
      <c r="HSA109" s="112"/>
      <c r="HSB109" s="112"/>
      <c r="HSC109" s="112"/>
      <c r="HSD109" s="112"/>
      <c r="HSE109" s="112"/>
      <c r="HSF109" s="112"/>
      <c r="HSG109" s="112"/>
      <c r="HSH109" s="112"/>
      <c r="HSI109" s="112"/>
      <c r="HSJ109" s="112"/>
      <c r="HSK109" s="112"/>
      <c r="HSL109" s="112"/>
      <c r="HSM109" s="112"/>
      <c r="HSN109" s="112"/>
      <c r="HSO109" s="112"/>
      <c r="HSP109" s="112"/>
      <c r="HSQ109" s="112"/>
      <c r="HSR109" s="112"/>
      <c r="HSS109" s="112"/>
      <c r="HST109" s="112"/>
      <c r="HSU109" s="112"/>
      <c r="HSV109" s="112"/>
      <c r="HSW109" s="112"/>
      <c r="HSX109" s="112"/>
      <c r="HSY109" s="112"/>
      <c r="HSZ109" s="112"/>
      <c r="HTA109" s="112"/>
      <c r="HTB109" s="112"/>
      <c r="HTC109" s="112"/>
      <c r="HTD109" s="112"/>
      <c r="HTE109" s="112"/>
      <c r="HTF109" s="112"/>
      <c r="HTG109" s="112"/>
      <c r="HTH109" s="112"/>
      <c r="HTI109" s="112"/>
      <c r="HTJ109" s="112"/>
      <c r="HTK109" s="112"/>
      <c r="HTL109" s="112"/>
      <c r="HTM109" s="112"/>
      <c r="HTN109" s="112"/>
    </row>
    <row r="110" spans="1:5942" ht="9.9499999999999993" hidden="1" customHeight="1" x14ac:dyDescent="0.25">
      <c r="A110" s="300" t="s">
        <v>107</v>
      </c>
      <c r="B110" s="465">
        <f>5+1</f>
        <v>6</v>
      </c>
      <c r="C110" s="75"/>
      <c r="D110" s="339">
        <f t="shared" si="264"/>
        <v>6</v>
      </c>
      <c r="E110" s="469">
        <f>1+1</f>
        <v>2</v>
      </c>
      <c r="F110" s="339"/>
      <c r="G110" s="339">
        <f t="shared" si="265"/>
        <v>2</v>
      </c>
      <c r="H110" s="251">
        <f t="shared" si="301"/>
        <v>0.33333333333333331</v>
      </c>
      <c r="I110" s="251" t="e">
        <f t="shared" si="303"/>
        <v>#DIV/0!</v>
      </c>
      <c r="J110" s="251">
        <f t="shared" si="304"/>
        <v>0.33333333333333331</v>
      </c>
      <c r="K110" s="339">
        <v>12</v>
      </c>
      <c r="L110" s="339"/>
      <c r="M110" s="339">
        <f t="shared" si="239"/>
        <v>12</v>
      </c>
      <c r="N110" s="339"/>
      <c r="O110" s="339"/>
      <c r="P110" s="339">
        <f t="shared" si="240"/>
        <v>0</v>
      </c>
      <c r="Q110" s="251">
        <f t="shared" si="307"/>
        <v>0</v>
      </c>
      <c r="R110" s="251" t="e">
        <f t="shared" si="308"/>
        <v>#DIV/0!</v>
      </c>
      <c r="S110" s="251">
        <f t="shared" si="309"/>
        <v>0</v>
      </c>
      <c r="T110" s="339"/>
      <c r="U110" s="339"/>
      <c r="V110" s="339">
        <f t="shared" si="241"/>
        <v>0</v>
      </c>
      <c r="W110" s="339"/>
      <c r="X110" s="339"/>
      <c r="Y110" s="339">
        <f t="shared" si="242"/>
        <v>0</v>
      </c>
      <c r="Z110" s="251" t="e">
        <f t="shared" si="312"/>
        <v>#DIV/0!</v>
      </c>
      <c r="AA110" s="251" t="e">
        <f t="shared" si="313"/>
        <v>#DIV/0!</v>
      </c>
      <c r="AB110" s="251" t="e">
        <f t="shared" si="314"/>
        <v>#DIV/0!</v>
      </c>
      <c r="AC110" s="339"/>
      <c r="AD110" s="339"/>
      <c r="AE110" s="339">
        <f t="shared" si="243"/>
        <v>0</v>
      </c>
      <c r="AF110" s="339"/>
      <c r="AG110" s="339"/>
      <c r="AH110" s="339">
        <f t="shared" si="244"/>
        <v>0</v>
      </c>
      <c r="AI110" s="251" t="e">
        <f t="shared" si="317"/>
        <v>#DIV/0!</v>
      </c>
      <c r="AJ110" s="251" t="e">
        <f t="shared" si="318"/>
        <v>#DIV/0!</v>
      </c>
      <c r="AK110" s="251" t="e">
        <f t="shared" si="319"/>
        <v>#DIV/0!</v>
      </c>
      <c r="AL110" s="339">
        <f t="shared" ref="AL110:AL111" si="320">SUM(B110,K110,T110,AC110)</f>
        <v>18</v>
      </c>
      <c r="AM110" s="339">
        <f t="shared" ref="AM110:AM111" si="321">SUM(C110,L110,U110,AD110)</f>
        <v>0</v>
      </c>
      <c r="AN110" s="339">
        <f t="shared" si="266"/>
        <v>18</v>
      </c>
      <c r="AO110" s="339">
        <f t="shared" ref="AO110:AO111" si="322">SUM(E110,N110,W110,AF110)</f>
        <v>2</v>
      </c>
      <c r="AP110" s="339">
        <f t="shared" ref="AP110:AP111" si="323">SUM(F110,O110,X110,AG110)</f>
        <v>0</v>
      </c>
      <c r="AQ110" s="339">
        <f t="shared" si="267"/>
        <v>2</v>
      </c>
      <c r="AR110" s="251">
        <f t="shared" si="302"/>
        <v>0.1111111111111111</v>
      </c>
      <c r="AS110" s="251" t="e">
        <f t="shared" si="246"/>
        <v>#DIV/0!</v>
      </c>
      <c r="AT110" s="251">
        <f t="shared" si="247"/>
        <v>0.1111111111111111</v>
      </c>
      <c r="AU110" s="49"/>
    </row>
    <row r="111" spans="1:5942" ht="9.9499999999999993" hidden="1" customHeight="1" x14ac:dyDescent="0.25">
      <c r="A111" s="300" t="s">
        <v>63</v>
      </c>
      <c r="B111" s="75">
        <v>23</v>
      </c>
      <c r="C111" s="465">
        <f>3+1</f>
        <v>4</v>
      </c>
      <c r="D111" s="339">
        <f t="shared" si="264"/>
        <v>27</v>
      </c>
      <c r="E111" s="339">
        <v>3</v>
      </c>
      <c r="F111" s="469">
        <v>1</v>
      </c>
      <c r="G111" s="339">
        <f t="shared" si="265"/>
        <v>4</v>
      </c>
      <c r="H111" s="251">
        <f t="shared" si="301"/>
        <v>0.13043478260869565</v>
      </c>
      <c r="I111" s="251">
        <f t="shared" si="303"/>
        <v>0.25</v>
      </c>
      <c r="J111" s="251">
        <f t="shared" si="304"/>
        <v>0.14814814814814814</v>
      </c>
      <c r="K111" s="339">
        <v>14</v>
      </c>
      <c r="L111" s="339"/>
      <c r="M111" s="339">
        <f t="shared" si="239"/>
        <v>14</v>
      </c>
      <c r="N111" s="339"/>
      <c r="O111" s="339"/>
      <c r="P111" s="339">
        <f t="shared" si="240"/>
        <v>0</v>
      </c>
      <c r="Q111" s="251">
        <f t="shared" si="307"/>
        <v>0</v>
      </c>
      <c r="R111" s="251" t="e">
        <f t="shared" si="308"/>
        <v>#DIV/0!</v>
      </c>
      <c r="S111" s="251">
        <f t="shared" si="309"/>
        <v>0</v>
      </c>
      <c r="T111" s="339"/>
      <c r="U111" s="339"/>
      <c r="V111" s="339">
        <f t="shared" si="241"/>
        <v>0</v>
      </c>
      <c r="W111" s="339"/>
      <c r="X111" s="339"/>
      <c r="Y111" s="339">
        <f t="shared" si="242"/>
        <v>0</v>
      </c>
      <c r="Z111" s="251" t="e">
        <f t="shared" si="312"/>
        <v>#DIV/0!</v>
      </c>
      <c r="AA111" s="251" t="e">
        <f t="shared" si="313"/>
        <v>#DIV/0!</v>
      </c>
      <c r="AB111" s="251" t="e">
        <f t="shared" si="314"/>
        <v>#DIV/0!</v>
      </c>
      <c r="AC111" s="339"/>
      <c r="AD111" s="339"/>
      <c r="AE111" s="339">
        <f t="shared" si="243"/>
        <v>0</v>
      </c>
      <c r="AF111" s="339"/>
      <c r="AG111" s="339"/>
      <c r="AH111" s="339">
        <f t="shared" si="244"/>
        <v>0</v>
      </c>
      <c r="AI111" s="251" t="e">
        <f t="shared" si="317"/>
        <v>#DIV/0!</v>
      </c>
      <c r="AJ111" s="251" t="e">
        <f t="shared" si="318"/>
        <v>#DIV/0!</v>
      </c>
      <c r="AK111" s="251" t="e">
        <f t="shared" si="319"/>
        <v>#DIV/0!</v>
      </c>
      <c r="AL111" s="339">
        <f t="shared" si="320"/>
        <v>37</v>
      </c>
      <c r="AM111" s="339">
        <f t="shared" si="321"/>
        <v>4</v>
      </c>
      <c r="AN111" s="339">
        <f t="shared" si="266"/>
        <v>41</v>
      </c>
      <c r="AO111" s="339">
        <f t="shared" si="322"/>
        <v>3</v>
      </c>
      <c r="AP111" s="339">
        <f t="shared" si="323"/>
        <v>1</v>
      </c>
      <c r="AQ111" s="339">
        <f t="shared" si="267"/>
        <v>4</v>
      </c>
      <c r="AR111" s="251">
        <f t="shared" si="302"/>
        <v>8.1081081081081086E-2</v>
      </c>
      <c r="AS111" s="251">
        <f t="shared" si="246"/>
        <v>0.25</v>
      </c>
      <c r="AT111" s="251">
        <f t="shared" si="247"/>
        <v>9.7560975609756101E-2</v>
      </c>
      <c r="AU111" s="49"/>
    </row>
    <row r="112" spans="1:5942" ht="9.9499999999999993" hidden="1" customHeight="1" x14ac:dyDescent="0.25">
      <c r="A112" s="388" t="s">
        <v>40</v>
      </c>
      <c r="B112" s="337">
        <f>SUM(B113:B115)</f>
        <v>65</v>
      </c>
      <c r="C112" s="337">
        <f>SUM(C113:C115)</f>
        <v>0</v>
      </c>
      <c r="D112" s="337">
        <f t="shared" si="264"/>
        <v>65</v>
      </c>
      <c r="E112" s="337">
        <f>SUM(E113:E115)</f>
        <v>2</v>
      </c>
      <c r="F112" s="337">
        <f>SUM(F113:F115)</f>
        <v>0</v>
      </c>
      <c r="G112" s="337">
        <f t="shared" si="265"/>
        <v>2</v>
      </c>
      <c r="H112" s="263">
        <f t="shared" si="301"/>
        <v>3.0769230769230771E-2</v>
      </c>
      <c r="I112" s="263" t="e">
        <f t="shared" si="303"/>
        <v>#DIV/0!</v>
      </c>
      <c r="J112" s="263">
        <f t="shared" si="304"/>
        <v>3.0769230769230771E-2</v>
      </c>
      <c r="K112" s="337">
        <f t="shared" ref="K112:L112" si="324">SUM(K113:K115)</f>
        <v>62</v>
      </c>
      <c r="L112" s="337">
        <f t="shared" si="324"/>
        <v>0</v>
      </c>
      <c r="M112" s="337">
        <f t="shared" si="239"/>
        <v>62</v>
      </c>
      <c r="N112" s="337">
        <f t="shared" ref="N112:O112" si="325">SUM(N113:N115)</f>
        <v>0</v>
      </c>
      <c r="O112" s="337">
        <f t="shared" si="325"/>
        <v>0</v>
      </c>
      <c r="P112" s="337">
        <f t="shared" si="240"/>
        <v>0</v>
      </c>
      <c r="Q112" s="263">
        <f t="shared" si="307"/>
        <v>0</v>
      </c>
      <c r="R112" s="263" t="e">
        <f t="shared" si="308"/>
        <v>#DIV/0!</v>
      </c>
      <c r="S112" s="263">
        <f t="shared" si="309"/>
        <v>0</v>
      </c>
      <c r="T112" s="337">
        <f t="shared" ref="T112:U112" si="326">SUM(T113:T115)</f>
        <v>0</v>
      </c>
      <c r="U112" s="337">
        <f t="shared" si="326"/>
        <v>0</v>
      </c>
      <c r="V112" s="337">
        <f t="shared" si="241"/>
        <v>0</v>
      </c>
      <c r="W112" s="337">
        <f t="shared" ref="W112:X112" si="327">SUM(W113:W115)</f>
        <v>0</v>
      </c>
      <c r="X112" s="337">
        <f t="shared" si="327"/>
        <v>0</v>
      </c>
      <c r="Y112" s="337">
        <f t="shared" si="242"/>
        <v>0</v>
      </c>
      <c r="Z112" s="263" t="e">
        <f t="shared" si="312"/>
        <v>#DIV/0!</v>
      </c>
      <c r="AA112" s="263" t="e">
        <f t="shared" si="313"/>
        <v>#DIV/0!</v>
      </c>
      <c r="AB112" s="263" t="e">
        <f t="shared" si="314"/>
        <v>#DIV/0!</v>
      </c>
      <c r="AC112" s="337">
        <f t="shared" ref="AC112:AD112" si="328">SUM(AC113:AC115)</f>
        <v>0</v>
      </c>
      <c r="AD112" s="337">
        <f t="shared" si="328"/>
        <v>0</v>
      </c>
      <c r="AE112" s="337">
        <f t="shared" si="243"/>
        <v>0</v>
      </c>
      <c r="AF112" s="337">
        <f t="shared" ref="AF112:AG112" si="329">SUM(AF113:AF115)</f>
        <v>0</v>
      </c>
      <c r="AG112" s="337">
        <f t="shared" si="329"/>
        <v>0</v>
      </c>
      <c r="AH112" s="337">
        <f t="shared" si="244"/>
        <v>0</v>
      </c>
      <c r="AI112" s="263" t="e">
        <f t="shared" si="317"/>
        <v>#DIV/0!</v>
      </c>
      <c r="AJ112" s="263" t="e">
        <f t="shared" si="318"/>
        <v>#DIV/0!</v>
      </c>
      <c r="AK112" s="263" t="e">
        <f t="shared" si="319"/>
        <v>#DIV/0!</v>
      </c>
      <c r="AL112" s="337">
        <f>SUM(AL113:AL115)</f>
        <v>127</v>
      </c>
      <c r="AM112" s="337">
        <f>SUM(AM113:AM115)</f>
        <v>0</v>
      </c>
      <c r="AN112" s="337">
        <f t="shared" si="266"/>
        <v>127</v>
      </c>
      <c r="AO112" s="337">
        <f>SUM(AO113:AO115)</f>
        <v>2</v>
      </c>
      <c r="AP112" s="337">
        <f>SUM(AP113:AP115)</f>
        <v>0</v>
      </c>
      <c r="AQ112" s="337">
        <f t="shared" si="267"/>
        <v>2</v>
      </c>
      <c r="AR112" s="263">
        <f t="shared" si="302"/>
        <v>1.5748031496062992E-2</v>
      </c>
      <c r="AS112" s="263" t="e">
        <f t="shared" si="246"/>
        <v>#DIV/0!</v>
      </c>
      <c r="AT112" s="263">
        <f t="shared" si="247"/>
        <v>1.5748031496062992E-2</v>
      </c>
      <c r="AU112" s="49"/>
    </row>
    <row r="113" spans="1:5942" ht="9.9499999999999993" hidden="1" customHeight="1" x14ac:dyDescent="0.25">
      <c r="A113" s="390" t="s">
        <v>59</v>
      </c>
      <c r="B113" s="75">
        <v>20</v>
      </c>
      <c r="C113" s="339"/>
      <c r="D113" s="339">
        <f t="shared" si="264"/>
        <v>20</v>
      </c>
      <c r="E113" s="339">
        <v>1</v>
      </c>
      <c r="F113" s="339"/>
      <c r="G113" s="339">
        <f t="shared" si="265"/>
        <v>1</v>
      </c>
      <c r="H113" s="251">
        <f t="shared" si="301"/>
        <v>0.05</v>
      </c>
      <c r="I113" s="251" t="e">
        <f t="shared" si="303"/>
        <v>#DIV/0!</v>
      </c>
      <c r="J113" s="251">
        <f t="shared" si="304"/>
        <v>0.05</v>
      </c>
      <c r="K113" s="339">
        <v>14</v>
      </c>
      <c r="L113" s="339"/>
      <c r="M113" s="339">
        <f t="shared" si="239"/>
        <v>14</v>
      </c>
      <c r="N113" s="339"/>
      <c r="O113" s="339"/>
      <c r="P113" s="339">
        <f t="shared" si="240"/>
        <v>0</v>
      </c>
      <c r="Q113" s="251">
        <f t="shared" si="307"/>
        <v>0</v>
      </c>
      <c r="R113" s="251" t="e">
        <f t="shared" si="308"/>
        <v>#DIV/0!</v>
      </c>
      <c r="S113" s="251">
        <f t="shared" si="309"/>
        <v>0</v>
      </c>
      <c r="T113" s="339"/>
      <c r="U113" s="339"/>
      <c r="V113" s="339">
        <f t="shared" si="241"/>
        <v>0</v>
      </c>
      <c r="W113" s="339"/>
      <c r="X113" s="339"/>
      <c r="Y113" s="339">
        <f t="shared" si="242"/>
        <v>0</v>
      </c>
      <c r="Z113" s="251" t="e">
        <f t="shared" si="312"/>
        <v>#DIV/0!</v>
      </c>
      <c r="AA113" s="251" t="e">
        <f t="shared" si="313"/>
        <v>#DIV/0!</v>
      </c>
      <c r="AB113" s="251" t="e">
        <f t="shared" si="314"/>
        <v>#DIV/0!</v>
      </c>
      <c r="AC113" s="339"/>
      <c r="AD113" s="339"/>
      <c r="AE113" s="339">
        <f t="shared" si="243"/>
        <v>0</v>
      </c>
      <c r="AF113" s="339"/>
      <c r="AG113" s="339"/>
      <c r="AH113" s="339">
        <f t="shared" si="244"/>
        <v>0</v>
      </c>
      <c r="AI113" s="251" t="e">
        <f t="shared" si="317"/>
        <v>#DIV/0!</v>
      </c>
      <c r="AJ113" s="251" t="e">
        <f t="shared" si="318"/>
        <v>#DIV/0!</v>
      </c>
      <c r="AK113" s="251" t="e">
        <f t="shared" si="319"/>
        <v>#DIV/0!</v>
      </c>
      <c r="AL113" s="339">
        <f t="shared" ref="AL113:AL115" si="330">SUM(B113,K113,T113,AC113)</f>
        <v>34</v>
      </c>
      <c r="AM113" s="339">
        <f t="shared" ref="AM113:AM115" si="331">SUM(C113,L113,U113,AD113)</f>
        <v>0</v>
      </c>
      <c r="AN113" s="339">
        <f t="shared" si="266"/>
        <v>34</v>
      </c>
      <c r="AO113" s="339">
        <f t="shared" ref="AO113:AO115" si="332">SUM(E113,N113,W113,AF113)</f>
        <v>1</v>
      </c>
      <c r="AP113" s="339">
        <f t="shared" ref="AP113:AP115" si="333">SUM(F113,O113,X113,AG113)</f>
        <v>0</v>
      </c>
      <c r="AQ113" s="339">
        <f t="shared" si="267"/>
        <v>1</v>
      </c>
      <c r="AR113" s="251">
        <f t="shared" si="302"/>
        <v>2.9411764705882353E-2</v>
      </c>
      <c r="AS113" s="251" t="e">
        <f t="shared" si="246"/>
        <v>#DIV/0!</v>
      </c>
      <c r="AT113" s="251">
        <f t="shared" si="247"/>
        <v>2.9411764705882353E-2</v>
      </c>
      <c r="AU113" s="49"/>
    </row>
    <row r="114" spans="1:5942" ht="9.9499999999999993" hidden="1" customHeight="1" x14ac:dyDescent="0.25">
      <c r="A114" s="389" t="s">
        <v>262</v>
      </c>
      <c r="B114" s="332">
        <v>19</v>
      </c>
      <c r="C114" s="340"/>
      <c r="D114" s="339">
        <f t="shared" si="264"/>
        <v>19</v>
      </c>
      <c r="E114" s="339">
        <v>1</v>
      </c>
      <c r="F114" s="340"/>
      <c r="G114" s="339">
        <f t="shared" si="265"/>
        <v>1</v>
      </c>
      <c r="H114" s="251">
        <f>E114/B114</f>
        <v>5.2631578947368418E-2</v>
      </c>
      <c r="I114" s="251" t="e">
        <f t="shared" si="303"/>
        <v>#DIV/0!</v>
      </c>
      <c r="J114" s="251">
        <f t="shared" si="304"/>
        <v>5.2631578947368418E-2</v>
      </c>
      <c r="K114" s="339">
        <v>28</v>
      </c>
      <c r="L114" s="340"/>
      <c r="M114" s="339">
        <f t="shared" si="239"/>
        <v>28</v>
      </c>
      <c r="N114" s="340"/>
      <c r="O114" s="340"/>
      <c r="P114" s="339">
        <f t="shared" si="240"/>
        <v>0</v>
      </c>
      <c r="Q114" s="251">
        <f t="shared" si="307"/>
        <v>0</v>
      </c>
      <c r="R114" s="251" t="e">
        <f t="shared" si="308"/>
        <v>#DIV/0!</v>
      </c>
      <c r="S114" s="251">
        <f t="shared" si="309"/>
        <v>0</v>
      </c>
      <c r="T114" s="340"/>
      <c r="U114" s="340"/>
      <c r="V114" s="339">
        <f t="shared" si="241"/>
        <v>0</v>
      </c>
      <c r="W114" s="340"/>
      <c r="X114" s="340"/>
      <c r="Y114" s="339">
        <f t="shared" si="242"/>
        <v>0</v>
      </c>
      <c r="Z114" s="251" t="e">
        <f t="shared" si="312"/>
        <v>#DIV/0!</v>
      </c>
      <c r="AA114" s="251" t="e">
        <f t="shared" si="313"/>
        <v>#DIV/0!</v>
      </c>
      <c r="AB114" s="251" t="e">
        <f t="shared" si="314"/>
        <v>#DIV/0!</v>
      </c>
      <c r="AC114" s="340"/>
      <c r="AD114" s="340"/>
      <c r="AE114" s="339">
        <f t="shared" si="243"/>
        <v>0</v>
      </c>
      <c r="AF114" s="340"/>
      <c r="AG114" s="340"/>
      <c r="AH114" s="339">
        <f t="shared" si="244"/>
        <v>0</v>
      </c>
      <c r="AI114" s="251" t="e">
        <f t="shared" si="317"/>
        <v>#DIV/0!</v>
      </c>
      <c r="AJ114" s="251" t="e">
        <f t="shared" si="318"/>
        <v>#DIV/0!</v>
      </c>
      <c r="AK114" s="251" t="e">
        <f t="shared" si="319"/>
        <v>#DIV/0!</v>
      </c>
      <c r="AL114" s="339">
        <f t="shared" si="330"/>
        <v>47</v>
      </c>
      <c r="AM114" s="339">
        <f t="shared" si="331"/>
        <v>0</v>
      </c>
      <c r="AN114" s="339">
        <f t="shared" si="266"/>
        <v>47</v>
      </c>
      <c r="AO114" s="339">
        <f t="shared" si="332"/>
        <v>1</v>
      </c>
      <c r="AP114" s="339">
        <f t="shared" si="333"/>
        <v>0</v>
      </c>
      <c r="AQ114" s="339">
        <f t="shared" si="267"/>
        <v>1</v>
      </c>
      <c r="AR114" s="251">
        <f>AO114/AL114</f>
        <v>2.1276595744680851E-2</v>
      </c>
      <c r="AS114" s="251" t="e">
        <f t="shared" si="246"/>
        <v>#DIV/0!</v>
      </c>
      <c r="AT114" s="251">
        <f t="shared" si="247"/>
        <v>2.1276595744680851E-2</v>
      </c>
      <c r="AU114" s="49"/>
    </row>
    <row r="115" spans="1:5942" ht="9.9499999999999993" hidden="1" customHeight="1" x14ac:dyDescent="0.25">
      <c r="A115" s="390" t="s">
        <v>86</v>
      </c>
      <c r="B115" s="75">
        <v>26</v>
      </c>
      <c r="C115" s="339"/>
      <c r="D115" s="339">
        <f t="shared" si="264"/>
        <v>26</v>
      </c>
      <c r="E115" s="339"/>
      <c r="F115" s="339"/>
      <c r="G115" s="339">
        <f t="shared" si="265"/>
        <v>0</v>
      </c>
      <c r="H115" s="251">
        <f t="shared" ref="H115:H116" si="334">E115/B115</f>
        <v>0</v>
      </c>
      <c r="I115" s="251" t="e">
        <f t="shared" si="303"/>
        <v>#DIV/0!</v>
      </c>
      <c r="J115" s="251">
        <f t="shared" si="304"/>
        <v>0</v>
      </c>
      <c r="K115" s="339">
        <v>20</v>
      </c>
      <c r="L115" s="339"/>
      <c r="M115" s="339">
        <f t="shared" si="239"/>
        <v>20</v>
      </c>
      <c r="N115" s="339"/>
      <c r="O115" s="339"/>
      <c r="P115" s="339">
        <f t="shared" si="240"/>
        <v>0</v>
      </c>
      <c r="Q115" s="251">
        <f t="shared" si="307"/>
        <v>0</v>
      </c>
      <c r="R115" s="251" t="e">
        <f t="shared" si="308"/>
        <v>#DIV/0!</v>
      </c>
      <c r="S115" s="251">
        <f t="shared" si="309"/>
        <v>0</v>
      </c>
      <c r="T115" s="339"/>
      <c r="U115" s="339"/>
      <c r="V115" s="339">
        <f t="shared" si="241"/>
        <v>0</v>
      </c>
      <c r="W115" s="339"/>
      <c r="X115" s="339"/>
      <c r="Y115" s="339">
        <f t="shared" si="242"/>
        <v>0</v>
      </c>
      <c r="Z115" s="251" t="e">
        <f t="shared" si="312"/>
        <v>#DIV/0!</v>
      </c>
      <c r="AA115" s="251" t="e">
        <f t="shared" si="313"/>
        <v>#DIV/0!</v>
      </c>
      <c r="AB115" s="251" t="e">
        <f t="shared" si="314"/>
        <v>#DIV/0!</v>
      </c>
      <c r="AC115" s="339"/>
      <c r="AD115" s="339"/>
      <c r="AE115" s="339">
        <f t="shared" si="243"/>
        <v>0</v>
      </c>
      <c r="AF115" s="339"/>
      <c r="AG115" s="339"/>
      <c r="AH115" s="339">
        <f t="shared" si="244"/>
        <v>0</v>
      </c>
      <c r="AI115" s="251" t="e">
        <f t="shared" si="317"/>
        <v>#DIV/0!</v>
      </c>
      <c r="AJ115" s="251" t="e">
        <f t="shared" si="318"/>
        <v>#DIV/0!</v>
      </c>
      <c r="AK115" s="251" t="e">
        <f t="shared" si="319"/>
        <v>#DIV/0!</v>
      </c>
      <c r="AL115" s="339">
        <f t="shared" si="330"/>
        <v>46</v>
      </c>
      <c r="AM115" s="339">
        <f t="shared" si="331"/>
        <v>0</v>
      </c>
      <c r="AN115" s="339">
        <f t="shared" si="266"/>
        <v>46</v>
      </c>
      <c r="AO115" s="339">
        <f t="shared" si="332"/>
        <v>0</v>
      </c>
      <c r="AP115" s="339">
        <f t="shared" si="333"/>
        <v>0</v>
      </c>
      <c r="AQ115" s="339">
        <f t="shared" si="267"/>
        <v>0</v>
      </c>
      <c r="AR115" s="251">
        <f t="shared" ref="AR115:AR116" si="335">AO115/AL115</f>
        <v>0</v>
      </c>
      <c r="AS115" s="251" t="e">
        <f t="shared" si="246"/>
        <v>#DIV/0!</v>
      </c>
      <c r="AT115" s="251">
        <f t="shared" si="247"/>
        <v>0</v>
      </c>
      <c r="AU115" s="49"/>
    </row>
    <row r="116" spans="1:5942" ht="9.9499999999999993" hidden="1" customHeight="1" x14ac:dyDescent="0.25">
      <c r="A116" s="391" t="s">
        <v>137</v>
      </c>
      <c r="B116" s="384">
        <f>SUM(B117,B126,B128,B132,B135,B137)</f>
        <v>0</v>
      </c>
      <c r="C116" s="384">
        <f>SUM(C117,C126,C128,C132,C135,C137)</f>
        <v>50</v>
      </c>
      <c r="D116" s="384">
        <f t="shared" si="264"/>
        <v>50</v>
      </c>
      <c r="E116" s="384">
        <f>SUM(E117,E126,E128,E132,E135,E137)</f>
        <v>0</v>
      </c>
      <c r="F116" s="384">
        <f>SUM(F117,F126,F128,F132,F135,F137)</f>
        <v>1</v>
      </c>
      <c r="G116" s="384">
        <f t="shared" si="265"/>
        <v>1</v>
      </c>
      <c r="H116" s="376" t="e">
        <f t="shared" si="334"/>
        <v>#DIV/0!</v>
      </c>
      <c r="I116" s="376">
        <f t="shared" si="303"/>
        <v>0.02</v>
      </c>
      <c r="J116" s="376">
        <f t="shared" si="304"/>
        <v>0.02</v>
      </c>
      <c r="K116" s="384">
        <f>SUM(K117,K126,K128,K132,K135,K137)</f>
        <v>0</v>
      </c>
      <c r="L116" s="384">
        <f>SUM(L117,L126,L128,L132,L135,L137)</f>
        <v>43</v>
      </c>
      <c r="M116" s="384">
        <f t="shared" si="239"/>
        <v>43</v>
      </c>
      <c r="N116" s="384">
        <f>SUM(N117,N126,N128,N132,N135,N137)</f>
        <v>0</v>
      </c>
      <c r="O116" s="384">
        <f>SUM(O117,O126,O128,O132,O135,O137)</f>
        <v>3</v>
      </c>
      <c r="P116" s="384">
        <f t="shared" si="240"/>
        <v>3</v>
      </c>
      <c r="Q116" s="376" t="e">
        <f t="shared" si="307"/>
        <v>#DIV/0!</v>
      </c>
      <c r="R116" s="376">
        <f t="shared" si="308"/>
        <v>6.9767441860465115E-2</v>
      </c>
      <c r="S116" s="376">
        <f t="shared" si="309"/>
        <v>6.9767441860465115E-2</v>
      </c>
      <c r="T116" s="384">
        <f>SUM(T117,T126,T128,T132,T135,T137)</f>
        <v>0</v>
      </c>
      <c r="U116" s="384">
        <f>SUM(U117,U126,U128,U132,U135,U137)</f>
        <v>15</v>
      </c>
      <c r="V116" s="384">
        <f t="shared" si="241"/>
        <v>15</v>
      </c>
      <c r="W116" s="384">
        <f>SUM(W117,W126,W128,W132,W135,W137)</f>
        <v>0</v>
      </c>
      <c r="X116" s="384">
        <f>SUM(X117,X126,X128,X132,X135,X137)</f>
        <v>1</v>
      </c>
      <c r="Y116" s="384">
        <f t="shared" si="242"/>
        <v>1</v>
      </c>
      <c r="Z116" s="376" t="e">
        <f t="shared" si="312"/>
        <v>#DIV/0!</v>
      </c>
      <c r="AA116" s="376">
        <f t="shared" si="313"/>
        <v>6.6666666666666666E-2</v>
      </c>
      <c r="AB116" s="376">
        <f t="shared" si="314"/>
        <v>6.6666666666666666E-2</v>
      </c>
      <c r="AC116" s="384">
        <f>SUM(AC117,AC126,AC128,AC132,AC135,AC137)</f>
        <v>0</v>
      </c>
      <c r="AD116" s="384">
        <f>SUM(AD117,AD126,AD128,AD132,AD135,AD137)</f>
        <v>0</v>
      </c>
      <c r="AE116" s="384">
        <f t="shared" si="243"/>
        <v>0</v>
      </c>
      <c r="AF116" s="384">
        <f>SUM(AF117,AF126,AF128,AF132,AF135,AF137)</f>
        <v>0</v>
      </c>
      <c r="AG116" s="384">
        <f>SUM(AG117,AG126,AG128,AG132,AG135,AG137)</f>
        <v>0</v>
      </c>
      <c r="AH116" s="384">
        <f t="shared" si="244"/>
        <v>0</v>
      </c>
      <c r="AI116" s="376" t="e">
        <f t="shared" si="317"/>
        <v>#DIV/0!</v>
      </c>
      <c r="AJ116" s="376" t="e">
        <f t="shared" si="318"/>
        <v>#DIV/0!</v>
      </c>
      <c r="AK116" s="376" t="e">
        <f t="shared" si="319"/>
        <v>#DIV/0!</v>
      </c>
      <c r="AL116" s="384">
        <f>SUM(AL117,AL126,AL128,AL132,AL135,AL137)</f>
        <v>0</v>
      </c>
      <c r="AM116" s="384">
        <f>SUM(AM117,AM126,AM128,AM132,AM135,AM137)</f>
        <v>108</v>
      </c>
      <c r="AN116" s="384">
        <f t="shared" si="266"/>
        <v>108</v>
      </c>
      <c r="AO116" s="384">
        <f>SUM(AO117,AO126,AO128,AO132,AO135,AO137)</f>
        <v>0</v>
      </c>
      <c r="AP116" s="384">
        <f>SUM(AP117,AP126,AP128,AP132,AP135,AP137)</f>
        <v>5</v>
      </c>
      <c r="AQ116" s="384">
        <f t="shared" si="267"/>
        <v>5</v>
      </c>
      <c r="AR116" s="376" t="e">
        <f t="shared" si="335"/>
        <v>#DIV/0!</v>
      </c>
      <c r="AS116" s="376">
        <f t="shared" si="246"/>
        <v>4.6296296296296294E-2</v>
      </c>
      <c r="AT116" s="376">
        <f t="shared" si="247"/>
        <v>4.6296296296296294E-2</v>
      </c>
      <c r="AU116" s="49"/>
    </row>
    <row r="117" spans="1:5942" ht="9.9499999999999993" hidden="1" customHeight="1" x14ac:dyDescent="0.25">
      <c r="A117" s="388" t="s">
        <v>35</v>
      </c>
      <c r="B117" s="337">
        <f>SUM(B118:B125)</f>
        <v>0</v>
      </c>
      <c r="C117" s="337">
        <f>SUM(C118:C125)</f>
        <v>17</v>
      </c>
      <c r="D117" s="337">
        <f t="shared" si="264"/>
        <v>17</v>
      </c>
      <c r="E117" s="337">
        <f>SUM(E118:E125)</f>
        <v>0</v>
      </c>
      <c r="F117" s="337">
        <f>SUM(F118:F125)</f>
        <v>0</v>
      </c>
      <c r="G117" s="337">
        <f t="shared" si="265"/>
        <v>0</v>
      </c>
      <c r="H117" s="263" t="e">
        <f>E117/B117</f>
        <v>#DIV/0!</v>
      </c>
      <c r="I117" s="263">
        <f t="shared" si="303"/>
        <v>0</v>
      </c>
      <c r="J117" s="263">
        <f t="shared" si="304"/>
        <v>0</v>
      </c>
      <c r="K117" s="337">
        <f>SUM(K118:K125)</f>
        <v>0</v>
      </c>
      <c r="L117" s="337">
        <f>SUM(L118:L125)</f>
        <v>9</v>
      </c>
      <c r="M117" s="337">
        <f t="shared" si="239"/>
        <v>9</v>
      </c>
      <c r="N117" s="337">
        <f>SUM(N118:N125)</f>
        <v>0</v>
      </c>
      <c r="O117" s="337">
        <f>SUM(O118:O125)</f>
        <v>0</v>
      </c>
      <c r="P117" s="337">
        <f t="shared" si="240"/>
        <v>0</v>
      </c>
      <c r="Q117" s="263" t="e">
        <f t="shared" si="307"/>
        <v>#DIV/0!</v>
      </c>
      <c r="R117" s="263">
        <f t="shared" si="308"/>
        <v>0</v>
      </c>
      <c r="S117" s="263">
        <f t="shared" si="309"/>
        <v>0</v>
      </c>
      <c r="T117" s="337">
        <f>SUM(T118:T125)</f>
        <v>0</v>
      </c>
      <c r="U117" s="337">
        <f>SUM(U118:U125)</f>
        <v>4</v>
      </c>
      <c r="V117" s="337">
        <f t="shared" si="241"/>
        <v>4</v>
      </c>
      <c r="W117" s="337">
        <f>SUM(W118:W125)</f>
        <v>0</v>
      </c>
      <c r="X117" s="337">
        <f>SUM(X118:X125)</f>
        <v>0</v>
      </c>
      <c r="Y117" s="337">
        <f t="shared" si="242"/>
        <v>0</v>
      </c>
      <c r="Z117" s="263" t="e">
        <f t="shared" si="312"/>
        <v>#DIV/0!</v>
      </c>
      <c r="AA117" s="263">
        <f t="shared" si="313"/>
        <v>0</v>
      </c>
      <c r="AB117" s="263">
        <f t="shared" si="314"/>
        <v>0</v>
      </c>
      <c r="AC117" s="337">
        <f>SUM(AC118:AC125)</f>
        <v>0</v>
      </c>
      <c r="AD117" s="337">
        <f>SUM(AD118:AD125)</f>
        <v>0</v>
      </c>
      <c r="AE117" s="337">
        <f t="shared" si="243"/>
        <v>0</v>
      </c>
      <c r="AF117" s="337">
        <f>SUM(AF118:AF125)</f>
        <v>0</v>
      </c>
      <c r="AG117" s="337">
        <f>SUM(AG118:AG125)</f>
        <v>0</v>
      </c>
      <c r="AH117" s="337">
        <f t="shared" si="244"/>
        <v>0</v>
      </c>
      <c r="AI117" s="263" t="e">
        <f t="shared" si="317"/>
        <v>#DIV/0!</v>
      </c>
      <c r="AJ117" s="263" t="e">
        <f t="shared" si="318"/>
        <v>#DIV/0!</v>
      </c>
      <c r="AK117" s="263" t="e">
        <f t="shared" si="319"/>
        <v>#DIV/0!</v>
      </c>
      <c r="AL117" s="337">
        <f>SUM(AL118:AL125)</f>
        <v>0</v>
      </c>
      <c r="AM117" s="337">
        <f>SUM(AM118:AM125)</f>
        <v>30</v>
      </c>
      <c r="AN117" s="337">
        <f t="shared" si="266"/>
        <v>30</v>
      </c>
      <c r="AO117" s="337">
        <f>SUM(AO118:AO125)</f>
        <v>0</v>
      </c>
      <c r="AP117" s="337">
        <f>SUM(AP118:AP125)</f>
        <v>0</v>
      </c>
      <c r="AQ117" s="337">
        <f t="shared" si="267"/>
        <v>0</v>
      </c>
      <c r="AR117" s="263" t="e">
        <f>AO117/AL117</f>
        <v>#DIV/0!</v>
      </c>
      <c r="AS117" s="263">
        <f t="shared" si="246"/>
        <v>0</v>
      </c>
      <c r="AT117" s="263">
        <f t="shared" si="247"/>
        <v>0</v>
      </c>
      <c r="AU117" s="49"/>
    </row>
    <row r="118" spans="1:5942" ht="9.9499999999999993" hidden="1" customHeight="1" x14ac:dyDescent="0.25">
      <c r="A118" s="355" t="s">
        <v>263</v>
      </c>
      <c r="B118" s="339"/>
      <c r="C118" s="75"/>
      <c r="D118" s="339">
        <f t="shared" si="264"/>
        <v>0</v>
      </c>
      <c r="E118" s="339"/>
      <c r="F118" s="339"/>
      <c r="G118" s="339">
        <f t="shared" si="265"/>
        <v>0</v>
      </c>
      <c r="H118" s="251" t="e">
        <f t="shared" ref="H118:H120" si="336">E118/B118</f>
        <v>#DIV/0!</v>
      </c>
      <c r="I118" s="251" t="e">
        <f t="shared" si="303"/>
        <v>#DIV/0!</v>
      </c>
      <c r="J118" s="251" t="e">
        <f t="shared" si="304"/>
        <v>#DIV/0!</v>
      </c>
      <c r="K118" s="339"/>
      <c r="L118" s="339">
        <v>6</v>
      </c>
      <c r="M118" s="339">
        <f t="shared" si="239"/>
        <v>6</v>
      </c>
      <c r="N118" s="339"/>
      <c r="O118" s="339"/>
      <c r="P118" s="339">
        <f t="shared" si="240"/>
        <v>0</v>
      </c>
      <c r="Q118" s="251" t="e">
        <f t="shared" si="307"/>
        <v>#DIV/0!</v>
      </c>
      <c r="R118" s="251">
        <f t="shared" si="308"/>
        <v>0</v>
      </c>
      <c r="S118" s="251">
        <f t="shared" si="309"/>
        <v>0</v>
      </c>
      <c r="T118" s="339"/>
      <c r="U118" s="339"/>
      <c r="V118" s="339">
        <f t="shared" si="241"/>
        <v>0</v>
      </c>
      <c r="W118" s="339"/>
      <c r="X118" s="339"/>
      <c r="Y118" s="339">
        <f t="shared" si="242"/>
        <v>0</v>
      </c>
      <c r="Z118" s="251" t="e">
        <f t="shared" si="312"/>
        <v>#DIV/0!</v>
      </c>
      <c r="AA118" s="251" t="e">
        <f t="shared" si="313"/>
        <v>#DIV/0!</v>
      </c>
      <c r="AB118" s="251" t="e">
        <f t="shared" si="314"/>
        <v>#DIV/0!</v>
      </c>
      <c r="AC118" s="339"/>
      <c r="AD118" s="339"/>
      <c r="AE118" s="339">
        <f t="shared" si="243"/>
        <v>0</v>
      </c>
      <c r="AF118" s="339"/>
      <c r="AG118" s="339"/>
      <c r="AH118" s="339">
        <f t="shared" si="244"/>
        <v>0</v>
      </c>
      <c r="AI118" s="251" t="e">
        <f t="shared" si="317"/>
        <v>#DIV/0!</v>
      </c>
      <c r="AJ118" s="251" t="e">
        <f t="shared" si="318"/>
        <v>#DIV/0!</v>
      </c>
      <c r="AK118" s="251" t="e">
        <f t="shared" si="319"/>
        <v>#DIV/0!</v>
      </c>
      <c r="AL118" s="339">
        <f t="shared" ref="AL118:AL125" si="337">SUM(B118,K118,T118,AC118)</f>
        <v>0</v>
      </c>
      <c r="AM118" s="339">
        <f t="shared" ref="AM118:AM125" si="338">SUM(C118,L118,U118,AD118)</f>
        <v>6</v>
      </c>
      <c r="AN118" s="339">
        <f t="shared" si="266"/>
        <v>6</v>
      </c>
      <c r="AO118" s="339">
        <f t="shared" ref="AO118:AO125" si="339">SUM(E118,N118,W118,AF118)</f>
        <v>0</v>
      </c>
      <c r="AP118" s="339">
        <f t="shared" ref="AP118:AP125" si="340">SUM(F118,O118,X118,AG118)</f>
        <v>0</v>
      </c>
      <c r="AQ118" s="339">
        <f t="shared" si="267"/>
        <v>0</v>
      </c>
      <c r="AR118" s="251" t="e">
        <f t="shared" ref="AR118:AR120" si="341">AO118/AL118</f>
        <v>#DIV/0!</v>
      </c>
      <c r="AS118" s="251">
        <f t="shared" si="246"/>
        <v>0</v>
      </c>
      <c r="AT118" s="251">
        <f t="shared" si="247"/>
        <v>0</v>
      </c>
      <c r="AU118" s="49"/>
    </row>
    <row r="119" spans="1:5942" ht="9.9499999999999993" hidden="1" customHeight="1" x14ac:dyDescent="0.25">
      <c r="A119" s="355" t="s">
        <v>264</v>
      </c>
      <c r="B119" s="339"/>
      <c r="C119" s="75">
        <v>6</v>
      </c>
      <c r="D119" s="339">
        <f t="shared" si="264"/>
        <v>6</v>
      </c>
      <c r="E119" s="339"/>
      <c r="F119" s="339"/>
      <c r="G119" s="339">
        <f t="shared" si="265"/>
        <v>0</v>
      </c>
      <c r="H119" s="251" t="e">
        <f t="shared" si="336"/>
        <v>#DIV/0!</v>
      </c>
      <c r="I119" s="251">
        <f t="shared" si="303"/>
        <v>0</v>
      </c>
      <c r="J119" s="251">
        <f t="shared" si="304"/>
        <v>0</v>
      </c>
      <c r="K119" s="339"/>
      <c r="L119" s="339"/>
      <c r="M119" s="339">
        <f t="shared" si="239"/>
        <v>0</v>
      </c>
      <c r="N119" s="339"/>
      <c r="O119" s="339"/>
      <c r="P119" s="339">
        <f t="shared" si="240"/>
        <v>0</v>
      </c>
      <c r="Q119" s="251" t="e">
        <f t="shared" si="307"/>
        <v>#DIV/0!</v>
      </c>
      <c r="R119" s="251" t="e">
        <f t="shared" si="308"/>
        <v>#DIV/0!</v>
      </c>
      <c r="S119" s="251" t="e">
        <f t="shared" si="309"/>
        <v>#DIV/0!</v>
      </c>
      <c r="T119" s="339"/>
      <c r="U119" s="339">
        <v>1</v>
      </c>
      <c r="V119" s="339">
        <f t="shared" si="241"/>
        <v>1</v>
      </c>
      <c r="W119" s="339"/>
      <c r="X119" s="339"/>
      <c r="Y119" s="339">
        <f t="shared" si="242"/>
        <v>0</v>
      </c>
      <c r="Z119" s="251" t="e">
        <f t="shared" si="312"/>
        <v>#DIV/0!</v>
      </c>
      <c r="AA119" s="251">
        <f t="shared" si="313"/>
        <v>0</v>
      </c>
      <c r="AB119" s="251">
        <f t="shared" si="314"/>
        <v>0</v>
      </c>
      <c r="AC119" s="339"/>
      <c r="AD119" s="339"/>
      <c r="AE119" s="339">
        <f t="shared" si="243"/>
        <v>0</v>
      </c>
      <c r="AF119" s="339"/>
      <c r="AG119" s="339"/>
      <c r="AH119" s="339">
        <f t="shared" si="244"/>
        <v>0</v>
      </c>
      <c r="AI119" s="251" t="e">
        <f t="shared" si="317"/>
        <v>#DIV/0!</v>
      </c>
      <c r="AJ119" s="251" t="e">
        <f t="shared" si="318"/>
        <v>#DIV/0!</v>
      </c>
      <c r="AK119" s="251" t="e">
        <f t="shared" si="319"/>
        <v>#DIV/0!</v>
      </c>
      <c r="AL119" s="339">
        <f t="shared" si="337"/>
        <v>0</v>
      </c>
      <c r="AM119" s="339">
        <f t="shared" si="338"/>
        <v>7</v>
      </c>
      <c r="AN119" s="339">
        <f t="shared" si="266"/>
        <v>7</v>
      </c>
      <c r="AO119" s="339">
        <f t="shared" si="339"/>
        <v>0</v>
      </c>
      <c r="AP119" s="339">
        <f t="shared" si="340"/>
        <v>0</v>
      </c>
      <c r="AQ119" s="339">
        <f t="shared" si="267"/>
        <v>0</v>
      </c>
      <c r="AR119" s="251" t="e">
        <f t="shared" si="341"/>
        <v>#DIV/0!</v>
      </c>
      <c r="AS119" s="251">
        <f t="shared" si="246"/>
        <v>0</v>
      </c>
      <c r="AT119" s="251">
        <f t="shared" si="247"/>
        <v>0</v>
      </c>
      <c r="AU119" s="49"/>
    </row>
    <row r="120" spans="1:5942" ht="9.9499999999999993" hidden="1" customHeight="1" x14ac:dyDescent="0.25">
      <c r="A120" s="110" t="s">
        <v>50</v>
      </c>
      <c r="B120" s="340"/>
      <c r="C120" s="75"/>
      <c r="D120" s="339">
        <f t="shared" si="264"/>
        <v>0</v>
      </c>
      <c r="E120" s="340"/>
      <c r="F120" s="340"/>
      <c r="G120" s="339">
        <f t="shared" si="265"/>
        <v>0</v>
      </c>
      <c r="H120" s="251" t="e">
        <f t="shared" si="336"/>
        <v>#DIV/0!</v>
      </c>
      <c r="I120" s="251" t="e">
        <f t="shared" si="303"/>
        <v>#DIV/0!</v>
      </c>
      <c r="J120" s="251" t="e">
        <f t="shared" si="304"/>
        <v>#DIV/0!</v>
      </c>
      <c r="K120" s="340"/>
      <c r="L120" s="340"/>
      <c r="M120" s="339">
        <f t="shared" si="239"/>
        <v>0</v>
      </c>
      <c r="N120" s="340"/>
      <c r="O120" s="340"/>
      <c r="P120" s="339">
        <f t="shared" si="240"/>
        <v>0</v>
      </c>
      <c r="Q120" s="251" t="e">
        <f t="shared" si="307"/>
        <v>#DIV/0!</v>
      </c>
      <c r="R120" s="251" t="e">
        <f t="shared" si="308"/>
        <v>#DIV/0!</v>
      </c>
      <c r="S120" s="251" t="e">
        <f t="shared" si="309"/>
        <v>#DIV/0!</v>
      </c>
      <c r="T120" s="340"/>
      <c r="U120" s="340">
        <v>1</v>
      </c>
      <c r="V120" s="339">
        <f t="shared" si="241"/>
        <v>1</v>
      </c>
      <c r="W120" s="340"/>
      <c r="X120" s="340"/>
      <c r="Y120" s="339">
        <f t="shared" si="242"/>
        <v>0</v>
      </c>
      <c r="Z120" s="251" t="e">
        <f t="shared" si="312"/>
        <v>#DIV/0!</v>
      </c>
      <c r="AA120" s="251">
        <f t="shared" si="313"/>
        <v>0</v>
      </c>
      <c r="AB120" s="251">
        <f t="shared" si="314"/>
        <v>0</v>
      </c>
      <c r="AC120" s="340"/>
      <c r="AD120" s="340"/>
      <c r="AE120" s="339">
        <f t="shared" si="243"/>
        <v>0</v>
      </c>
      <c r="AF120" s="340"/>
      <c r="AG120" s="340"/>
      <c r="AH120" s="339">
        <f t="shared" si="244"/>
        <v>0</v>
      </c>
      <c r="AI120" s="251" t="e">
        <f t="shared" si="317"/>
        <v>#DIV/0!</v>
      </c>
      <c r="AJ120" s="251" t="e">
        <f t="shared" si="318"/>
        <v>#DIV/0!</v>
      </c>
      <c r="AK120" s="251" t="e">
        <f t="shared" si="319"/>
        <v>#DIV/0!</v>
      </c>
      <c r="AL120" s="339">
        <f t="shared" si="337"/>
        <v>0</v>
      </c>
      <c r="AM120" s="339">
        <f t="shared" si="338"/>
        <v>1</v>
      </c>
      <c r="AN120" s="339">
        <f t="shared" si="266"/>
        <v>1</v>
      </c>
      <c r="AO120" s="339">
        <f t="shared" si="339"/>
        <v>0</v>
      </c>
      <c r="AP120" s="339">
        <f t="shared" si="340"/>
        <v>0</v>
      </c>
      <c r="AQ120" s="339">
        <f t="shared" si="267"/>
        <v>0</v>
      </c>
      <c r="AR120" s="251" t="e">
        <f t="shared" si="341"/>
        <v>#DIV/0!</v>
      </c>
      <c r="AS120" s="251">
        <f t="shared" si="246"/>
        <v>0</v>
      </c>
      <c r="AT120" s="251">
        <f t="shared" si="247"/>
        <v>0</v>
      </c>
      <c r="AU120" s="49"/>
    </row>
    <row r="121" spans="1:5942" ht="9.9499999999999993" hidden="1" customHeight="1" x14ac:dyDescent="0.25">
      <c r="A121" s="110" t="s">
        <v>265</v>
      </c>
      <c r="B121" s="340"/>
      <c r="C121" s="75">
        <v>9</v>
      </c>
      <c r="D121" s="339">
        <f t="shared" si="264"/>
        <v>9</v>
      </c>
      <c r="E121" s="340"/>
      <c r="F121" s="340"/>
      <c r="G121" s="339">
        <f t="shared" ref="G121" si="342">SUM(E121:F121)</f>
        <v>0</v>
      </c>
      <c r="H121" s="251" t="e">
        <f t="shared" ref="H121" si="343">E121/B121</f>
        <v>#DIV/0!</v>
      </c>
      <c r="I121" s="251">
        <f t="shared" ref="I121" si="344">F121/C121</f>
        <v>0</v>
      </c>
      <c r="J121" s="251">
        <f t="shared" ref="J121" si="345">G121/D121</f>
        <v>0</v>
      </c>
      <c r="K121" s="340"/>
      <c r="L121" s="340"/>
      <c r="M121" s="339">
        <f t="shared" si="239"/>
        <v>0</v>
      </c>
      <c r="N121" s="340"/>
      <c r="O121" s="340"/>
      <c r="P121" s="339">
        <f t="shared" si="240"/>
        <v>0</v>
      </c>
      <c r="Q121" s="251" t="e">
        <f t="shared" si="307"/>
        <v>#DIV/0!</v>
      </c>
      <c r="R121" s="251" t="e">
        <f t="shared" si="308"/>
        <v>#DIV/0!</v>
      </c>
      <c r="S121" s="251" t="e">
        <f t="shared" si="309"/>
        <v>#DIV/0!</v>
      </c>
      <c r="T121" s="340"/>
      <c r="U121" s="340"/>
      <c r="V121" s="339">
        <f t="shared" si="241"/>
        <v>0</v>
      </c>
      <c r="W121" s="340"/>
      <c r="X121" s="340"/>
      <c r="Y121" s="339">
        <f t="shared" si="242"/>
        <v>0</v>
      </c>
      <c r="Z121" s="251" t="e">
        <f t="shared" si="312"/>
        <v>#DIV/0!</v>
      </c>
      <c r="AA121" s="251" t="e">
        <f t="shared" si="313"/>
        <v>#DIV/0!</v>
      </c>
      <c r="AB121" s="251" t="e">
        <f t="shared" si="314"/>
        <v>#DIV/0!</v>
      </c>
      <c r="AC121" s="340"/>
      <c r="AD121" s="340"/>
      <c r="AE121" s="339">
        <f t="shared" si="243"/>
        <v>0</v>
      </c>
      <c r="AF121" s="340"/>
      <c r="AG121" s="340"/>
      <c r="AH121" s="339">
        <f t="shared" si="244"/>
        <v>0</v>
      </c>
      <c r="AI121" s="251" t="e">
        <f t="shared" si="317"/>
        <v>#DIV/0!</v>
      </c>
      <c r="AJ121" s="251" t="e">
        <f t="shared" si="318"/>
        <v>#DIV/0!</v>
      </c>
      <c r="AK121" s="251" t="e">
        <f t="shared" si="319"/>
        <v>#DIV/0!</v>
      </c>
      <c r="AL121" s="339">
        <f t="shared" ref="AL121" si="346">SUM(B121,K121,T121,AC121)</f>
        <v>0</v>
      </c>
      <c r="AM121" s="339">
        <f t="shared" ref="AM121" si="347">SUM(C121,L121,U121,AD121)</f>
        <v>9</v>
      </c>
      <c r="AN121" s="339">
        <f t="shared" ref="AN121" si="348">SUM(AL121:AM121)</f>
        <v>9</v>
      </c>
      <c r="AO121" s="339">
        <f t="shared" ref="AO121" si="349">SUM(E121,N121,W121,AF121)</f>
        <v>0</v>
      </c>
      <c r="AP121" s="339">
        <f t="shared" ref="AP121" si="350">SUM(F121,O121,X121,AG121)</f>
        <v>0</v>
      </c>
      <c r="AQ121" s="339">
        <f t="shared" ref="AQ121" si="351">SUM(AO121:AP121)</f>
        <v>0</v>
      </c>
      <c r="AR121" s="251" t="e">
        <f t="shared" ref="AR121" si="352">AO121/AL121</f>
        <v>#DIV/0!</v>
      </c>
      <c r="AS121" s="251">
        <f t="shared" ref="AS121" si="353">AP121/AM121</f>
        <v>0</v>
      </c>
      <c r="AT121" s="251">
        <f t="shared" ref="AT121" si="354">AQ121/AN121</f>
        <v>0</v>
      </c>
      <c r="AU121" s="49"/>
    </row>
    <row r="122" spans="1:5942" ht="9.9499999999999993" hidden="1" customHeight="1" x14ac:dyDescent="0.25">
      <c r="A122" s="355" t="s">
        <v>54</v>
      </c>
      <c r="B122" s="381"/>
      <c r="C122" s="318"/>
      <c r="D122" s="339">
        <f t="shared" si="264"/>
        <v>0</v>
      </c>
      <c r="E122" s="381"/>
      <c r="F122" s="381"/>
      <c r="G122" s="339">
        <f t="shared" si="265"/>
        <v>0</v>
      </c>
      <c r="H122" s="377" t="e">
        <f>E122/B122</f>
        <v>#DIV/0!</v>
      </c>
      <c r="I122" s="377" t="e">
        <f t="shared" si="303"/>
        <v>#DIV/0!</v>
      </c>
      <c r="J122" s="377" t="e">
        <f t="shared" si="304"/>
        <v>#DIV/0!</v>
      </c>
      <c r="K122" s="381"/>
      <c r="L122" s="381"/>
      <c r="M122" s="339">
        <f t="shared" si="239"/>
        <v>0</v>
      </c>
      <c r="N122" s="381"/>
      <c r="O122" s="381"/>
      <c r="P122" s="339">
        <f t="shared" si="240"/>
        <v>0</v>
      </c>
      <c r="Q122" s="377" t="e">
        <f t="shared" si="307"/>
        <v>#DIV/0!</v>
      </c>
      <c r="R122" s="377" t="e">
        <f t="shared" si="308"/>
        <v>#DIV/0!</v>
      </c>
      <c r="S122" s="377" t="e">
        <f t="shared" si="309"/>
        <v>#DIV/0!</v>
      </c>
      <c r="T122" s="381"/>
      <c r="U122" s="381"/>
      <c r="V122" s="339">
        <f t="shared" si="241"/>
        <v>0</v>
      </c>
      <c r="W122" s="381"/>
      <c r="X122" s="381"/>
      <c r="Y122" s="339">
        <f t="shared" si="242"/>
        <v>0</v>
      </c>
      <c r="Z122" s="377" t="e">
        <f t="shared" si="312"/>
        <v>#DIV/0!</v>
      </c>
      <c r="AA122" s="377" t="e">
        <f t="shared" si="313"/>
        <v>#DIV/0!</v>
      </c>
      <c r="AB122" s="377" t="e">
        <f t="shared" si="314"/>
        <v>#DIV/0!</v>
      </c>
      <c r="AC122" s="381"/>
      <c r="AD122" s="381"/>
      <c r="AE122" s="339">
        <f t="shared" si="243"/>
        <v>0</v>
      </c>
      <c r="AF122" s="381"/>
      <c r="AG122" s="381"/>
      <c r="AH122" s="339">
        <f t="shared" si="244"/>
        <v>0</v>
      </c>
      <c r="AI122" s="377" t="e">
        <f t="shared" si="317"/>
        <v>#DIV/0!</v>
      </c>
      <c r="AJ122" s="377" t="e">
        <f t="shared" si="318"/>
        <v>#DIV/0!</v>
      </c>
      <c r="AK122" s="377" t="e">
        <f t="shared" si="319"/>
        <v>#DIV/0!</v>
      </c>
      <c r="AL122" s="339">
        <f t="shared" si="337"/>
        <v>0</v>
      </c>
      <c r="AM122" s="339">
        <f t="shared" si="338"/>
        <v>0</v>
      </c>
      <c r="AN122" s="339">
        <f t="shared" si="266"/>
        <v>0</v>
      </c>
      <c r="AO122" s="339">
        <f t="shared" si="339"/>
        <v>0</v>
      </c>
      <c r="AP122" s="339">
        <f t="shared" si="340"/>
        <v>0</v>
      </c>
      <c r="AQ122" s="339">
        <f t="shared" si="267"/>
        <v>0</v>
      </c>
      <c r="AR122" s="377" t="e">
        <f>AO122/AL122</f>
        <v>#DIV/0!</v>
      </c>
      <c r="AS122" s="377" t="e">
        <f t="shared" si="246"/>
        <v>#DIV/0!</v>
      </c>
      <c r="AT122" s="377" t="e">
        <f t="shared" si="247"/>
        <v>#DIV/0!</v>
      </c>
      <c r="AU122" s="49"/>
    </row>
    <row r="123" spans="1:5942" ht="9.9499999999999993" hidden="1" customHeight="1" x14ac:dyDescent="0.25">
      <c r="A123" s="355" t="s">
        <v>286</v>
      </c>
      <c r="B123" s="381"/>
      <c r="C123" s="318"/>
      <c r="D123" s="339">
        <f t="shared" si="264"/>
        <v>0</v>
      </c>
      <c r="E123" s="381"/>
      <c r="F123" s="381"/>
      <c r="G123" s="339">
        <f t="shared" ref="G123" si="355">SUM(E123:F123)</f>
        <v>0</v>
      </c>
      <c r="H123" s="377" t="e">
        <f>E123/B123</f>
        <v>#DIV/0!</v>
      </c>
      <c r="I123" s="377" t="e">
        <f t="shared" ref="I123" si="356">F123/C123</f>
        <v>#DIV/0!</v>
      </c>
      <c r="J123" s="377" t="e">
        <f t="shared" ref="J123" si="357">G123/D123</f>
        <v>#DIV/0!</v>
      </c>
      <c r="K123" s="381"/>
      <c r="L123" s="381"/>
      <c r="M123" s="339">
        <f t="shared" si="239"/>
        <v>0</v>
      </c>
      <c r="N123" s="381"/>
      <c r="O123" s="381"/>
      <c r="P123" s="339">
        <f t="shared" si="240"/>
        <v>0</v>
      </c>
      <c r="Q123" s="377" t="e">
        <f>N123/K123</f>
        <v>#DIV/0!</v>
      </c>
      <c r="R123" s="377" t="e">
        <f t="shared" si="308"/>
        <v>#DIV/0!</v>
      </c>
      <c r="S123" s="377" t="e">
        <f t="shared" si="309"/>
        <v>#DIV/0!</v>
      </c>
      <c r="T123" s="381"/>
      <c r="U123" s="381">
        <v>1</v>
      </c>
      <c r="V123" s="339">
        <f t="shared" si="241"/>
        <v>1</v>
      </c>
      <c r="W123" s="381"/>
      <c r="X123" s="381"/>
      <c r="Y123" s="339">
        <f t="shared" si="242"/>
        <v>0</v>
      </c>
      <c r="Z123" s="377" t="e">
        <f>W123/T123</f>
        <v>#DIV/0!</v>
      </c>
      <c r="AA123" s="377">
        <f t="shared" si="313"/>
        <v>0</v>
      </c>
      <c r="AB123" s="377">
        <f t="shared" si="314"/>
        <v>0</v>
      </c>
      <c r="AC123" s="381"/>
      <c r="AD123" s="381"/>
      <c r="AE123" s="339">
        <f t="shared" si="243"/>
        <v>0</v>
      </c>
      <c r="AF123" s="381"/>
      <c r="AG123" s="381"/>
      <c r="AH123" s="339">
        <f t="shared" si="244"/>
        <v>0</v>
      </c>
      <c r="AI123" s="377" t="e">
        <f>AF123/AC123</f>
        <v>#DIV/0!</v>
      </c>
      <c r="AJ123" s="377" t="e">
        <f t="shared" si="318"/>
        <v>#DIV/0!</v>
      </c>
      <c r="AK123" s="377" t="e">
        <f t="shared" si="319"/>
        <v>#DIV/0!</v>
      </c>
      <c r="AL123" s="339">
        <f t="shared" ref="AL123" si="358">SUM(B123,K123,T123,AC123)</f>
        <v>0</v>
      </c>
      <c r="AM123" s="339">
        <f t="shared" ref="AM123" si="359">SUM(C123,L123,U123,AD123)</f>
        <v>1</v>
      </c>
      <c r="AN123" s="339">
        <f t="shared" ref="AN123" si="360">SUM(AL123:AM123)</f>
        <v>1</v>
      </c>
      <c r="AO123" s="339">
        <f t="shared" ref="AO123" si="361">SUM(E123,N123,W123,AF123)</f>
        <v>0</v>
      </c>
      <c r="AP123" s="339">
        <f t="shared" ref="AP123" si="362">SUM(F123,O123,X123,AG123)</f>
        <v>0</v>
      </c>
      <c r="AQ123" s="339">
        <f t="shared" ref="AQ123" si="363">SUM(AO123:AP123)</f>
        <v>0</v>
      </c>
      <c r="AR123" s="377" t="e">
        <f>AO123/AL123</f>
        <v>#DIV/0!</v>
      </c>
      <c r="AS123" s="377">
        <f t="shared" ref="AS123" si="364">AP123/AM123</f>
        <v>0</v>
      </c>
      <c r="AT123" s="377">
        <f t="shared" ref="AT123" si="365">AQ123/AN123</f>
        <v>0</v>
      </c>
      <c r="AU123" s="49"/>
    </row>
    <row r="124" spans="1:5942" ht="9.9499999999999993" hidden="1" customHeight="1" x14ac:dyDescent="0.25">
      <c r="A124" s="355" t="s">
        <v>108</v>
      </c>
      <c r="B124" s="340"/>
      <c r="C124" s="317"/>
      <c r="D124" s="339">
        <f t="shared" si="264"/>
        <v>0</v>
      </c>
      <c r="E124" s="340"/>
      <c r="F124" s="340"/>
      <c r="G124" s="339">
        <f t="shared" si="265"/>
        <v>0</v>
      </c>
      <c r="H124" s="251" t="e">
        <f>E124/B124</f>
        <v>#DIV/0!</v>
      </c>
      <c r="I124" s="251" t="e">
        <f t="shared" si="303"/>
        <v>#DIV/0!</v>
      </c>
      <c r="J124" s="251" t="e">
        <f t="shared" si="304"/>
        <v>#DIV/0!</v>
      </c>
      <c r="K124" s="340"/>
      <c r="L124" s="340"/>
      <c r="M124" s="339">
        <f t="shared" si="239"/>
        <v>0</v>
      </c>
      <c r="N124" s="340"/>
      <c r="O124" s="340"/>
      <c r="P124" s="339">
        <f t="shared" si="240"/>
        <v>0</v>
      </c>
      <c r="Q124" s="251" t="e">
        <f t="shared" si="307"/>
        <v>#DIV/0!</v>
      </c>
      <c r="R124" s="251" t="e">
        <f t="shared" si="308"/>
        <v>#DIV/0!</v>
      </c>
      <c r="S124" s="251" t="e">
        <f t="shared" si="309"/>
        <v>#DIV/0!</v>
      </c>
      <c r="T124" s="340"/>
      <c r="U124" s="340"/>
      <c r="V124" s="339">
        <f t="shared" si="241"/>
        <v>0</v>
      </c>
      <c r="W124" s="340"/>
      <c r="X124" s="340"/>
      <c r="Y124" s="339">
        <f t="shared" si="242"/>
        <v>0</v>
      </c>
      <c r="Z124" s="251" t="e">
        <f t="shared" si="312"/>
        <v>#DIV/0!</v>
      </c>
      <c r="AA124" s="251" t="e">
        <f t="shared" si="313"/>
        <v>#DIV/0!</v>
      </c>
      <c r="AB124" s="251" t="e">
        <f t="shared" si="314"/>
        <v>#DIV/0!</v>
      </c>
      <c r="AC124" s="340"/>
      <c r="AD124" s="340"/>
      <c r="AE124" s="339">
        <f t="shared" si="243"/>
        <v>0</v>
      </c>
      <c r="AF124" s="340"/>
      <c r="AG124" s="340"/>
      <c r="AH124" s="339">
        <f t="shared" si="244"/>
        <v>0</v>
      </c>
      <c r="AI124" s="251" t="e">
        <f t="shared" si="317"/>
        <v>#DIV/0!</v>
      </c>
      <c r="AJ124" s="251" t="e">
        <f t="shared" si="318"/>
        <v>#DIV/0!</v>
      </c>
      <c r="AK124" s="251" t="e">
        <f t="shared" si="319"/>
        <v>#DIV/0!</v>
      </c>
      <c r="AL124" s="339">
        <f t="shared" si="337"/>
        <v>0</v>
      </c>
      <c r="AM124" s="339">
        <f t="shared" si="338"/>
        <v>0</v>
      </c>
      <c r="AN124" s="339">
        <f t="shared" si="266"/>
        <v>0</v>
      </c>
      <c r="AO124" s="339">
        <f t="shared" si="339"/>
        <v>0</v>
      </c>
      <c r="AP124" s="339">
        <f t="shared" si="340"/>
        <v>0</v>
      </c>
      <c r="AQ124" s="339">
        <f t="shared" si="267"/>
        <v>0</v>
      </c>
      <c r="AR124" s="251" t="e">
        <f>AO124/AL124</f>
        <v>#DIV/0!</v>
      </c>
      <c r="AS124" s="251" t="e">
        <f t="shared" si="246"/>
        <v>#DIV/0!</v>
      </c>
      <c r="AT124" s="251" t="e">
        <f t="shared" si="247"/>
        <v>#DIV/0!</v>
      </c>
      <c r="AU124" s="49"/>
    </row>
    <row r="125" spans="1:5942" s="111" customFormat="1" ht="9.9499999999999993" hidden="1" customHeight="1" x14ac:dyDescent="0.25">
      <c r="A125" s="355" t="s">
        <v>81</v>
      </c>
      <c r="B125" s="339"/>
      <c r="C125" s="75">
        <v>2</v>
      </c>
      <c r="D125" s="339">
        <f t="shared" si="264"/>
        <v>2</v>
      </c>
      <c r="E125" s="339"/>
      <c r="F125" s="339"/>
      <c r="G125" s="339">
        <f t="shared" si="265"/>
        <v>0</v>
      </c>
      <c r="H125" s="251" t="e">
        <f t="shared" ref="H125:H127" si="366">E125/B125</f>
        <v>#DIV/0!</v>
      </c>
      <c r="I125" s="251">
        <f t="shared" si="303"/>
        <v>0</v>
      </c>
      <c r="J125" s="251">
        <f t="shared" si="304"/>
        <v>0</v>
      </c>
      <c r="K125" s="339"/>
      <c r="L125" s="339">
        <v>3</v>
      </c>
      <c r="M125" s="339">
        <f t="shared" si="239"/>
        <v>3</v>
      </c>
      <c r="N125" s="339"/>
      <c r="O125" s="339"/>
      <c r="P125" s="339">
        <f t="shared" si="240"/>
        <v>0</v>
      </c>
      <c r="Q125" s="251" t="e">
        <f t="shared" si="307"/>
        <v>#DIV/0!</v>
      </c>
      <c r="R125" s="251">
        <f t="shared" si="308"/>
        <v>0</v>
      </c>
      <c r="S125" s="251">
        <f t="shared" si="309"/>
        <v>0</v>
      </c>
      <c r="T125" s="339"/>
      <c r="U125" s="339">
        <v>1</v>
      </c>
      <c r="V125" s="339">
        <f t="shared" si="241"/>
        <v>1</v>
      </c>
      <c r="W125" s="339"/>
      <c r="X125" s="339"/>
      <c r="Y125" s="339">
        <f t="shared" si="242"/>
        <v>0</v>
      </c>
      <c r="Z125" s="251" t="e">
        <f t="shared" si="312"/>
        <v>#DIV/0!</v>
      </c>
      <c r="AA125" s="251">
        <f t="shared" si="313"/>
        <v>0</v>
      </c>
      <c r="AB125" s="251">
        <f t="shared" si="314"/>
        <v>0</v>
      </c>
      <c r="AC125" s="339"/>
      <c r="AD125" s="339"/>
      <c r="AE125" s="339">
        <f t="shared" si="243"/>
        <v>0</v>
      </c>
      <c r="AF125" s="339"/>
      <c r="AG125" s="339"/>
      <c r="AH125" s="339">
        <f t="shared" si="244"/>
        <v>0</v>
      </c>
      <c r="AI125" s="251" t="e">
        <f t="shared" si="317"/>
        <v>#DIV/0!</v>
      </c>
      <c r="AJ125" s="251" t="e">
        <f t="shared" si="318"/>
        <v>#DIV/0!</v>
      </c>
      <c r="AK125" s="251" t="e">
        <f t="shared" si="319"/>
        <v>#DIV/0!</v>
      </c>
      <c r="AL125" s="339">
        <f t="shared" si="337"/>
        <v>0</v>
      </c>
      <c r="AM125" s="339">
        <f t="shared" si="338"/>
        <v>6</v>
      </c>
      <c r="AN125" s="339">
        <f t="shared" si="266"/>
        <v>6</v>
      </c>
      <c r="AO125" s="339">
        <f t="shared" si="339"/>
        <v>0</v>
      </c>
      <c r="AP125" s="339">
        <f t="shared" si="340"/>
        <v>0</v>
      </c>
      <c r="AQ125" s="339">
        <f t="shared" si="267"/>
        <v>0</v>
      </c>
      <c r="AR125" s="251" t="e">
        <f t="shared" ref="AR125:AR127" si="367">AO125/AL125</f>
        <v>#DIV/0!</v>
      </c>
      <c r="AS125" s="251">
        <f t="shared" si="246"/>
        <v>0</v>
      </c>
      <c r="AT125" s="251">
        <f t="shared" si="247"/>
        <v>0</v>
      </c>
      <c r="AU125" s="117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  <c r="EG125" s="112"/>
      <c r="EH125" s="112"/>
      <c r="EI125" s="112"/>
      <c r="EJ125" s="112"/>
      <c r="EK125" s="112"/>
      <c r="EL125" s="112"/>
      <c r="EM125" s="112"/>
      <c r="EN125" s="112"/>
      <c r="EO125" s="112"/>
      <c r="EP125" s="112"/>
      <c r="EQ125" s="112"/>
      <c r="ER125" s="112"/>
      <c r="ES125" s="112"/>
      <c r="ET125" s="112"/>
      <c r="EU125" s="112"/>
      <c r="EV125" s="112"/>
      <c r="EW125" s="112"/>
      <c r="EX125" s="112"/>
      <c r="EY125" s="112"/>
      <c r="EZ125" s="112"/>
      <c r="FA125" s="112"/>
      <c r="FB125" s="112"/>
      <c r="FC125" s="112"/>
      <c r="FD125" s="112"/>
      <c r="FE125" s="112"/>
      <c r="FF125" s="112"/>
      <c r="FG125" s="112"/>
      <c r="FH125" s="112"/>
      <c r="FI125" s="112"/>
      <c r="FJ125" s="112"/>
      <c r="FK125" s="112"/>
      <c r="FL125" s="112"/>
      <c r="FM125" s="112"/>
      <c r="FN125" s="112"/>
      <c r="FO125" s="112"/>
      <c r="FP125" s="112"/>
      <c r="FQ125" s="112"/>
      <c r="FR125" s="112"/>
      <c r="FS125" s="112"/>
      <c r="FT125" s="112"/>
      <c r="FU125" s="112"/>
      <c r="FV125" s="112"/>
      <c r="FW125" s="112"/>
      <c r="FX125" s="112"/>
      <c r="FY125" s="112"/>
      <c r="FZ125" s="112"/>
      <c r="GA125" s="112"/>
      <c r="GB125" s="112"/>
      <c r="GC125" s="112"/>
      <c r="GD125" s="112"/>
      <c r="GE125" s="112"/>
      <c r="GF125" s="112"/>
      <c r="GG125" s="112"/>
      <c r="GH125" s="112"/>
      <c r="GI125" s="112"/>
      <c r="GJ125" s="112"/>
      <c r="GK125" s="112"/>
      <c r="GL125" s="112"/>
      <c r="GM125" s="112"/>
      <c r="GN125" s="112"/>
      <c r="GO125" s="112"/>
      <c r="GP125" s="112"/>
      <c r="GQ125" s="112"/>
      <c r="GR125" s="112"/>
      <c r="GS125" s="112"/>
      <c r="GT125" s="112"/>
      <c r="GU125" s="112"/>
      <c r="GV125" s="112"/>
      <c r="GW125" s="112"/>
      <c r="GX125" s="112"/>
      <c r="GY125" s="112"/>
      <c r="GZ125" s="112"/>
      <c r="HA125" s="112"/>
      <c r="HB125" s="112"/>
      <c r="HC125" s="112"/>
      <c r="HD125" s="112"/>
      <c r="HE125" s="112"/>
      <c r="HF125" s="112"/>
      <c r="HG125" s="112"/>
      <c r="HH125" s="112"/>
      <c r="HI125" s="112"/>
      <c r="HJ125" s="112"/>
      <c r="HK125" s="112"/>
      <c r="HL125" s="112"/>
      <c r="HM125" s="112"/>
      <c r="HN125" s="112"/>
      <c r="HO125" s="112"/>
      <c r="HP125" s="112"/>
      <c r="HQ125" s="112"/>
      <c r="HR125" s="112"/>
      <c r="HS125" s="112"/>
      <c r="HT125" s="112"/>
      <c r="HU125" s="112"/>
      <c r="HV125" s="112"/>
      <c r="HW125" s="112"/>
      <c r="HX125" s="112"/>
      <c r="HY125" s="112"/>
      <c r="HZ125" s="112"/>
      <c r="IA125" s="112"/>
      <c r="IB125" s="112"/>
      <c r="IC125" s="112"/>
      <c r="ID125" s="112"/>
      <c r="IE125" s="112"/>
      <c r="IF125" s="112"/>
      <c r="IG125" s="112"/>
      <c r="IH125" s="112"/>
      <c r="II125" s="112"/>
      <c r="IJ125" s="112"/>
      <c r="IK125" s="112"/>
      <c r="IL125" s="112"/>
      <c r="IM125" s="112"/>
      <c r="IN125" s="112"/>
      <c r="IO125" s="112"/>
      <c r="IP125" s="112"/>
      <c r="IQ125" s="112"/>
      <c r="IR125" s="112"/>
      <c r="IS125" s="112"/>
      <c r="IT125" s="112"/>
      <c r="IU125" s="112"/>
      <c r="IV125" s="112"/>
      <c r="IW125" s="112"/>
      <c r="IX125" s="112"/>
      <c r="IY125" s="112"/>
      <c r="IZ125" s="112"/>
      <c r="JA125" s="112"/>
      <c r="JB125" s="112"/>
      <c r="JC125" s="112"/>
      <c r="JD125" s="112"/>
      <c r="JE125" s="112"/>
      <c r="JF125" s="112"/>
      <c r="JG125" s="112"/>
      <c r="JH125" s="112"/>
      <c r="JI125" s="112"/>
      <c r="JJ125" s="112"/>
      <c r="JK125" s="112"/>
      <c r="JL125" s="112"/>
      <c r="JM125" s="112"/>
      <c r="JN125" s="112"/>
      <c r="JO125" s="112"/>
      <c r="JP125" s="112"/>
      <c r="JQ125" s="112"/>
      <c r="JR125" s="112"/>
      <c r="JS125" s="112"/>
      <c r="JT125" s="112"/>
      <c r="JU125" s="112"/>
      <c r="JV125" s="112"/>
      <c r="JW125" s="112"/>
      <c r="JX125" s="112"/>
      <c r="JY125" s="112"/>
      <c r="JZ125" s="112"/>
      <c r="KA125" s="112"/>
      <c r="KB125" s="112"/>
      <c r="KC125" s="112"/>
      <c r="KD125" s="112"/>
      <c r="KE125" s="112"/>
      <c r="KF125" s="112"/>
      <c r="KG125" s="112"/>
      <c r="KH125" s="112"/>
      <c r="KI125" s="112"/>
      <c r="KJ125" s="112"/>
      <c r="KK125" s="112"/>
      <c r="KL125" s="112"/>
      <c r="KM125" s="112"/>
      <c r="KN125" s="112"/>
      <c r="KO125" s="112"/>
      <c r="KP125" s="112"/>
      <c r="KQ125" s="112"/>
      <c r="KR125" s="112"/>
      <c r="KS125" s="112"/>
      <c r="KT125" s="112"/>
      <c r="KU125" s="112"/>
      <c r="KV125" s="112"/>
      <c r="KW125" s="112"/>
      <c r="KX125" s="112"/>
      <c r="KY125" s="112"/>
      <c r="KZ125" s="112"/>
      <c r="LA125" s="112"/>
      <c r="LB125" s="112"/>
      <c r="LC125" s="112"/>
      <c r="LD125" s="112"/>
      <c r="LE125" s="112"/>
      <c r="LF125" s="112"/>
      <c r="LG125" s="112"/>
      <c r="LH125" s="112"/>
      <c r="LI125" s="112"/>
      <c r="LJ125" s="112"/>
      <c r="LK125" s="112"/>
      <c r="LL125" s="112"/>
      <c r="LM125" s="112"/>
      <c r="LN125" s="112"/>
      <c r="LO125" s="112"/>
      <c r="LP125" s="112"/>
      <c r="LQ125" s="112"/>
      <c r="LR125" s="112"/>
      <c r="LS125" s="112"/>
      <c r="LT125" s="112"/>
      <c r="LU125" s="112"/>
      <c r="LV125" s="112"/>
      <c r="LW125" s="112"/>
      <c r="LX125" s="112"/>
      <c r="LY125" s="112"/>
      <c r="LZ125" s="112"/>
      <c r="MA125" s="112"/>
      <c r="MB125" s="112"/>
      <c r="MC125" s="112"/>
      <c r="MD125" s="112"/>
      <c r="ME125" s="112"/>
      <c r="MF125" s="112"/>
      <c r="MG125" s="112"/>
      <c r="MH125" s="112"/>
      <c r="MI125" s="112"/>
      <c r="MJ125" s="112"/>
      <c r="MK125" s="112"/>
      <c r="ML125" s="112"/>
      <c r="MM125" s="112"/>
      <c r="MN125" s="112"/>
      <c r="MO125" s="112"/>
      <c r="MP125" s="112"/>
      <c r="MQ125" s="112"/>
      <c r="MR125" s="112"/>
      <c r="MS125" s="112"/>
      <c r="MT125" s="112"/>
      <c r="MU125" s="112"/>
      <c r="MV125" s="112"/>
      <c r="MW125" s="112"/>
      <c r="MX125" s="112"/>
      <c r="MY125" s="112"/>
      <c r="MZ125" s="112"/>
      <c r="NA125" s="112"/>
      <c r="NB125" s="112"/>
      <c r="NC125" s="112"/>
      <c r="ND125" s="112"/>
      <c r="NE125" s="112"/>
      <c r="NF125" s="112"/>
      <c r="NG125" s="112"/>
      <c r="NH125" s="112"/>
      <c r="NI125" s="112"/>
      <c r="NJ125" s="112"/>
      <c r="NK125" s="112"/>
      <c r="NL125" s="112"/>
      <c r="NM125" s="112"/>
      <c r="NN125" s="112"/>
      <c r="NO125" s="112"/>
      <c r="NP125" s="112"/>
      <c r="NQ125" s="112"/>
      <c r="NR125" s="112"/>
      <c r="NS125" s="112"/>
      <c r="NT125" s="112"/>
      <c r="NU125" s="112"/>
      <c r="NV125" s="112"/>
      <c r="NW125" s="112"/>
      <c r="NX125" s="112"/>
      <c r="NY125" s="112"/>
      <c r="NZ125" s="112"/>
      <c r="OA125" s="112"/>
      <c r="OB125" s="112"/>
      <c r="OC125" s="112"/>
      <c r="OD125" s="112"/>
      <c r="OE125" s="112"/>
      <c r="OF125" s="112"/>
      <c r="OG125" s="112"/>
      <c r="OH125" s="112"/>
      <c r="OI125" s="112"/>
      <c r="OJ125" s="112"/>
      <c r="OK125" s="112"/>
      <c r="OL125" s="112"/>
      <c r="OM125" s="112"/>
      <c r="ON125" s="112"/>
      <c r="OO125" s="112"/>
      <c r="OP125" s="112"/>
      <c r="OQ125" s="112"/>
      <c r="OR125" s="112"/>
      <c r="OS125" s="112"/>
      <c r="OT125" s="112"/>
      <c r="OU125" s="112"/>
      <c r="OV125" s="112"/>
      <c r="OW125" s="112"/>
      <c r="OX125" s="112"/>
      <c r="OY125" s="112"/>
      <c r="OZ125" s="112"/>
      <c r="PA125" s="112"/>
      <c r="PB125" s="112"/>
      <c r="PC125" s="112"/>
      <c r="PD125" s="112"/>
      <c r="PE125" s="112"/>
      <c r="PF125" s="112"/>
      <c r="PG125" s="112"/>
      <c r="PH125" s="112"/>
      <c r="PI125" s="112"/>
      <c r="PJ125" s="112"/>
      <c r="PK125" s="112"/>
      <c r="PL125" s="112"/>
      <c r="PM125" s="112"/>
      <c r="PN125" s="112"/>
      <c r="PO125" s="112"/>
      <c r="PP125" s="112"/>
      <c r="PQ125" s="112"/>
      <c r="PR125" s="112"/>
      <c r="PS125" s="112"/>
      <c r="PT125" s="112"/>
      <c r="PU125" s="112"/>
      <c r="PV125" s="112"/>
      <c r="PW125" s="112"/>
      <c r="PX125" s="112"/>
      <c r="PY125" s="112"/>
      <c r="PZ125" s="112"/>
      <c r="QA125" s="112"/>
      <c r="QB125" s="112"/>
      <c r="QC125" s="112"/>
      <c r="QD125" s="112"/>
      <c r="QE125" s="112"/>
      <c r="QF125" s="112"/>
      <c r="QG125" s="112"/>
      <c r="QH125" s="112"/>
      <c r="QI125" s="112"/>
      <c r="QJ125" s="112"/>
      <c r="QK125" s="112"/>
      <c r="QL125" s="112"/>
      <c r="QM125" s="112"/>
      <c r="QN125" s="112"/>
      <c r="QO125" s="112"/>
      <c r="QP125" s="112"/>
      <c r="QQ125" s="112"/>
      <c r="QR125" s="112"/>
      <c r="QS125" s="112"/>
      <c r="QT125" s="112"/>
      <c r="QU125" s="112"/>
      <c r="QV125" s="112"/>
      <c r="QW125" s="112"/>
      <c r="QX125" s="112"/>
      <c r="QY125" s="112"/>
      <c r="QZ125" s="112"/>
      <c r="RA125" s="112"/>
      <c r="RB125" s="112"/>
      <c r="RC125" s="112"/>
      <c r="RD125" s="112"/>
      <c r="RE125" s="112"/>
      <c r="RF125" s="112"/>
      <c r="RG125" s="112"/>
      <c r="RH125" s="112"/>
      <c r="RI125" s="112"/>
      <c r="RJ125" s="112"/>
      <c r="RK125" s="112"/>
      <c r="RL125" s="112"/>
      <c r="RM125" s="112"/>
      <c r="RN125" s="112"/>
      <c r="RO125" s="112"/>
      <c r="RP125" s="112"/>
      <c r="RQ125" s="112"/>
      <c r="RR125" s="112"/>
      <c r="RS125" s="112"/>
      <c r="RT125" s="112"/>
      <c r="RU125" s="112"/>
      <c r="RV125" s="112"/>
      <c r="RW125" s="112"/>
      <c r="RX125" s="112"/>
      <c r="RY125" s="112"/>
      <c r="RZ125" s="112"/>
      <c r="SA125" s="112"/>
      <c r="SB125" s="112"/>
      <c r="SC125" s="112"/>
      <c r="SD125" s="112"/>
      <c r="SE125" s="112"/>
      <c r="SF125" s="112"/>
      <c r="SG125" s="112"/>
      <c r="SH125" s="112"/>
      <c r="SI125" s="112"/>
      <c r="SJ125" s="112"/>
      <c r="SK125" s="112"/>
      <c r="SL125" s="112"/>
      <c r="SM125" s="112"/>
      <c r="SN125" s="112"/>
      <c r="SO125" s="112"/>
      <c r="SP125" s="112"/>
      <c r="SQ125" s="112"/>
      <c r="SR125" s="112"/>
      <c r="SS125" s="112"/>
      <c r="ST125" s="112"/>
      <c r="SU125" s="112"/>
      <c r="SV125" s="112"/>
      <c r="SW125" s="112"/>
      <c r="SX125" s="112"/>
      <c r="SY125" s="112"/>
      <c r="SZ125" s="112"/>
      <c r="TA125" s="112"/>
      <c r="TB125" s="112"/>
      <c r="TC125" s="112"/>
      <c r="TD125" s="112"/>
      <c r="TE125" s="112"/>
      <c r="TF125" s="112"/>
      <c r="TG125" s="112"/>
      <c r="TH125" s="112"/>
      <c r="TI125" s="112"/>
      <c r="TJ125" s="112"/>
      <c r="TK125" s="112"/>
      <c r="TL125" s="112"/>
      <c r="TM125" s="112"/>
      <c r="TN125" s="112"/>
      <c r="TO125" s="112"/>
      <c r="TP125" s="112"/>
      <c r="TQ125" s="112"/>
      <c r="TR125" s="112"/>
      <c r="TS125" s="112"/>
      <c r="TT125" s="112"/>
      <c r="TU125" s="112"/>
      <c r="TV125" s="112"/>
      <c r="TW125" s="112"/>
      <c r="TX125" s="112"/>
      <c r="TY125" s="112"/>
      <c r="TZ125" s="112"/>
      <c r="UA125" s="112"/>
      <c r="UB125" s="112"/>
      <c r="UC125" s="112"/>
      <c r="UD125" s="112"/>
      <c r="UE125" s="112"/>
      <c r="UF125" s="112"/>
      <c r="UG125" s="112"/>
      <c r="UH125" s="112"/>
      <c r="UI125" s="112"/>
      <c r="UJ125" s="112"/>
      <c r="UK125" s="112"/>
      <c r="UL125" s="112"/>
      <c r="UM125" s="112"/>
      <c r="UN125" s="112"/>
      <c r="UO125" s="112"/>
      <c r="UP125" s="112"/>
      <c r="UQ125" s="112"/>
      <c r="UR125" s="112"/>
      <c r="US125" s="112"/>
      <c r="UT125" s="112"/>
      <c r="UU125" s="112"/>
      <c r="UV125" s="112"/>
      <c r="UW125" s="112"/>
      <c r="UX125" s="112"/>
      <c r="UY125" s="112"/>
      <c r="UZ125" s="112"/>
      <c r="VA125" s="112"/>
      <c r="VB125" s="112"/>
      <c r="VC125" s="112"/>
      <c r="VD125" s="112"/>
      <c r="VE125" s="112"/>
      <c r="VF125" s="112"/>
      <c r="VG125" s="112"/>
      <c r="VH125" s="112"/>
      <c r="VI125" s="112"/>
      <c r="VJ125" s="112"/>
      <c r="VK125" s="112"/>
      <c r="VL125" s="112"/>
      <c r="VM125" s="112"/>
      <c r="VN125" s="112"/>
      <c r="VO125" s="112"/>
      <c r="VP125" s="112"/>
      <c r="VQ125" s="112"/>
      <c r="VR125" s="112"/>
      <c r="VS125" s="112"/>
      <c r="VT125" s="112"/>
      <c r="VU125" s="112"/>
      <c r="VV125" s="112"/>
      <c r="VW125" s="112"/>
      <c r="VX125" s="112"/>
      <c r="VY125" s="112"/>
      <c r="VZ125" s="112"/>
      <c r="WA125" s="112"/>
      <c r="WB125" s="112"/>
      <c r="WC125" s="112"/>
      <c r="WD125" s="112"/>
      <c r="WE125" s="112"/>
      <c r="WF125" s="112"/>
      <c r="WG125" s="112"/>
      <c r="WH125" s="112"/>
      <c r="WI125" s="112"/>
      <c r="WJ125" s="112"/>
      <c r="WK125" s="112"/>
      <c r="WL125" s="112"/>
      <c r="WM125" s="112"/>
      <c r="WN125" s="112"/>
      <c r="WO125" s="112"/>
      <c r="WP125" s="112"/>
      <c r="WQ125" s="112"/>
      <c r="WR125" s="112"/>
      <c r="WS125" s="112"/>
      <c r="WT125" s="112"/>
      <c r="WU125" s="112"/>
      <c r="WV125" s="112"/>
      <c r="WW125" s="112"/>
      <c r="WX125" s="112"/>
      <c r="WY125" s="112"/>
      <c r="WZ125" s="112"/>
      <c r="XA125" s="112"/>
      <c r="XB125" s="112"/>
      <c r="XC125" s="112"/>
      <c r="XD125" s="112"/>
      <c r="XE125" s="112"/>
      <c r="XF125" s="112"/>
      <c r="XG125" s="112"/>
      <c r="XH125" s="112"/>
      <c r="XI125" s="112"/>
      <c r="XJ125" s="112"/>
      <c r="XK125" s="112"/>
      <c r="XL125" s="112"/>
      <c r="XM125" s="112"/>
      <c r="XN125" s="112"/>
      <c r="XO125" s="112"/>
      <c r="XP125" s="112"/>
      <c r="XQ125" s="112"/>
      <c r="XR125" s="112"/>
      <c r="XS125" s="112"/>
      <c r="XT125" s="112"/>
      <c r="XU125" s="112"/>
      <c r="XV125" s="112"/>
      <c r="XW125" s="112"/>
      <c r="XX125" s="112"/>
      <c r="XY125" s="112"/>
      <c r="XZ125" s="112"/>
      <c r="YA125" s="112"/>
      <c r="YB125" s="112"/>
      <c r="YC125" s="112"/>
      <c r="YD125" s="112"/>
      <c r="YE125" s="112"/>
      <c r="YF125" s="112"/>
      <c r="YG125" s="112"/>
      <c r="YH125" s="112"/>
      <c r="YI125" s="112"/>
      <c r="YJ125" s="112"/>
      <c r="YK125" s="112"/>
      <c r="YL125" s="112"/>
      <c r="YM125" s="112"/>
      <c r="YN125" s="112"/>
      <c r="YO125" s="112"/>
      <c r="YP125" s="112"/>
      <c r="YQ125" s="112"/>
      <c r="YR125" s="112"/>
      <c r="YS125" s="112"/>
      <c r="YT125" s="112"/>
      <c r="YU125" s="112"/>
      <c r="YV125" s="112"/>
      <c r="YW125" s="112"/>
      <c r="YX125" s="112"/>
      <c r="YY125" s="112"/>
      <c r="YZ125" s="112"/>
      <c r="ZA125" s="112"/>
      <c r="ZB125" s="112"/>
      <c r="ZC125" s="112"/>
      <c r="ZD125" s="112"/>
      <c r="ZE125" s="112"/>
      <c r="ZF125" s="112"/>
      <c r="ZG125" s="112"/>
      <c r="ZH125" s="112"/>
      <c r="ZI125" s="112"/>
      <c r="ZJ125" s="112"/>
      <c r="ZK125" s="112"/>
      <c r="ZL125" s="112"/>
      <c r="ZM125" s="112"/>
      <c r="ZN125" s="112"/>
      <c r="ZO125" s="112"/>
      <c r="ZP125" s="112"/>
      <c r="ZQ125" s="112"/>
      <c r="ZR125" s="112"/>
      <c r="ZS125" s="112"/>
      <c r="ZT125" s="112"/>
      <c r="ZU125" s="112"/>
      <c r="ZV125" s="112"/>
      <c r="ZW125" s="112"/>
      <c r="ZX125" s="112"/>
      <c r="ZY125" s="112"/>
      <c r="ZZ125" s="112"/>
      <c r="AAA125" s="112"/>
      <c r="AAB125" s="112"/>
      <c r="AAC125" s="112"/>
      <c r="AAD125" s="112"/>
      <c r="AAE125" s="112"/>
      <c r="AAF125" s="112"/>
      <c r="AAG125" s="112"/>
      <c r="AAH125" s="112"/>
      <c r="AAI125" s="112"/>
      <c r="AAJ125" s="112"/>
      <c r="AAK125" s="112"/>
      <c r="AAL125" s="112"/>
      <c r="AAM125" s="112"/>
      <c r="AAN125" s="112"/>
      <c r="AAO125" s="112"/>
      <c r="AAP125" s="112"/>
      <c r="AAQ125" s="112"/>
      <c r="AAR125" s="112"/>
      <c r="AAS125" s="112"/>
      <c r="AAT125" s="112"/>
      <c r="AAU125" s="112"/>
      <c r="AAV125" s="112"/>
      <c r="AAW125" s="112"/>
      <c r="AAX125" s="112"/>
      <c r="AAY125" s="112"/>
      <c r="AAZ125" s="112"/>
      <c r="ABA125" s="112"/>
      <c r="ABB125" s="112"/>
      <c r="ABC125" s="112"/>
      <c r="ABD125" s="112"/>
      <c r="ABE125" s="112"/>
      <c r="ABF125" s="112"/>
      <c r="ABG125" s="112"/>
      <c r="ABH125" s="112"/>
      <c r="ABI125" s="112"/>
      <c r="ABJ125" s="112"/>
      <c r="ABK125" s="112"/>
      <c r="ABL125" s="112"/>
      <c r="ABM125" s="112"/>
      <c r="ABN125" s="112"/>
      <c r="ABO125" s="112"/>
      <c r="ABP125" s="112"/>
      <c r="ABQ125" s="112"/>
      <c r="ABR125" s="112"/>
      <c r="ABS125" s="112"/>
      <c r="ABT125" s="112"/>
      <c r="ABU125" s="112"/>
      <c r="ABV125" s="112"/>
      <c r="ABW125" s="112"/>
      <c r="ABX125" s="112"/>
      <c r="ABY125" s="112"/>
      <c r="ABZ125" s="112"/>
      <c r="ACA125" s="112"/>
      <c r="ACB125" s="112"/>
      <c r="ACC125" s="112"/>
      <c r="ACD125" s="112"/>
      <c r="ACE125" s="112"/>
      <c r="ACF125" s="112"/>
      <c r="ACG125" s="112"/>
      <c r="ACH125" s="112"/>
      <c r="ACI125" s="112"/>
      <c r="ACJ125" s="112"/>
      <c r="ACK125" s="112"/>
      <c r="ACL125" s="112"/>
      <c r="ACM125" s="112"/>
      <c r="ACN125" s="112"/>
      <c r="ACO125" s="112"/>
      <c r="ACP125" s="112"/>
      <c r="ACQ125" s="112"/>
      <c r="ACR125" s="112"/>
      <c r="ACS125" s="112"/>
      <c r="ACT125" s="112"/>
      <c r="ACU125" s="112"/>
      <c r="ACV125" s="112"/>
      <c r="ACW125" s="112"/>
      <c r="ACX125" s="112"/>
      <c r="ACY125" s="112"/>
      <c r="ACZ125" s="112"/>
      <c r="ADA125" s="112"/>
      <c r="ADB125" s="112"/>
      <c r="ADC125" s="112"/>
      <c r="ADD125" s="112"/>
      <c r="ADE125" s="112"/>
      <c r="ADF125" s="112"/>
      <c r="ADG125" s="112"/>
      <c r="ADH125" s="112"/>
      <c r="ADI125" s="112"/>
      <c r="ADJ125" s="112"/>
      <c r="ADK125" s="112"/>
      <c r="ADL125" s="112"/>
      <c r="ADM125" s="112"/>
      <c r="ADN125" s="112"/>
      <c r="ADO125" s="112"/>
      <c r="ADP125" s="112"/>
      <c r="ADQ125" s="112"/>
      <c r="ADR125" s="112"/>
      <c r="ADS125" s="112"/>
      <c r="ADT125" s="112"/>
      <c r="ADU125" s="112"/>
      <c r="ADV125" s="112"/>
      <c r="ADW125" s="112"/>
      <c r="ADX125" s="112"/>
      <c r="ADY125" s="112"/>
      <c r="ADZ125" s="112"/>
      <c r="AEA125" s="112"/>
      <c r="AEB125" s="112"/>
      <c r="AEC125" s="112"/>
      <c r="AED125" s="112"/>
      <c r="AEE125" s="112"/>
      <c r="AEF125" s="112"/>
      <c r="AEG125" s="112"/>
      <c r="AEH125" s="112"/>
      <c r="AEI125" s="112"/>
      <c r="AEJ125" s="112"/>
      <c r="AEK125" s="112"/>
      <c r="AEL125" s="112"/>
      <c r="AEM125" s="112"/>
      <c r="AEN125" s="112"/>
      <c r="AEO125" s="112"/>
      <c r="AEP125" s="112"/>
      <c r="AEQ125" s="112"/>
      <c r="AER125" s="112"/>
      <c r="AES125" s="112"/>
      <c r="AET125" s="112"/>
      <c r="AEU125" s="112"/>
      <c r="AEV125" s="112"/>
      <c r="AEW125" s="112"/>
      <c r="AEX125" s="112"/>
      <c r="AEY125" s="112"/>
      <c r="AEZ125" s="112"/>
      <c r="AFA125" s="112"/>
      <c r="AFB125" s="112"/>
      <c r="AFC125" s="112"/>
      <c r="AFD125" s="112"/>
      <c r="AFE125" s="112"/>
      <c r="AFF125" s="112"/>
      <c r="AFG125" s="112"/>
      <c r="AFH125" s="112"/>
      <c r="AFI125" s="112"/>
      <c r="AFJ125" s="112"/>
      <c r="AFK125" s="112"/>
      <c r="AFL125" s="112"/>
      <c r="AFM125" s="112"/>
      <c r="AFN125" s="112"/>
      <c r="AFO125" s="112"/>
      <c r="AFP125" s="112"/>
      <c r="AFQ125" s="112"/>
      <c r="AFR125" s="112"/>
      <c r="AFS125" s="112"/>
      <c r="AFT125" s="112"/>
      <c r="AFU125" s="112"/>
      <c r="AFV125" s="112"/>
      <c r="AFW125" s="112"/>
      <c r="AFX125" s="112"/>
      <c r="AFY125" s="112"/>
      <c r="AFZ125" s="112"/>
      <c r="AGA125" s="112"/>
      <c r="AGB125" s="112"/>
      <c r="AGC125" s="112"/>
      <c r="AGD125" s="112"/>
      <c r="AGE125" s="112"/>
      <c r="AGF125" s="112"/>
      <c r="AGG125" s="112"/>
      <c r="AGH125" s="112"/>
      <c r="AGI125" s="112"/>
      <c r="AGJ125" s="112"/>
      <c r="AGK125" s="112"/>
      <c r="AGL125" s="112"/>
      <c r="AGM125" s="112"/>
      <c r="AGN125" s="112"/>
      <c r="AGO125" s="112"/>
      <c r="AGP125" s="112"/>
      <c r="AGQ125" s="112"/>
      <c r="AGR125" s="112"/>
      <c r="AGS125" s="112"/>
      <c r="AGT125" s="112"/>
      <c r="AGU125" s="112"/>
      <c r="AGV125" s="112"/>
      <c r="AGW125" s="112"/>
      <c r="AGX125" s="112"/>
      <c r="AGY125" s="112"/>
      <c r="AGZ125" s="112"/>
      <c r="AHA125" s="112"/>
      <c r="AHB125" s="112"/>
      <c r="AHC125" s="112"/>
      <c r="AHD125" s="112"/>
      <c r="AHE125" s="112"/>
      <c r="AHF125" s="112"/>
      <c r="AHG125" s="112"/>
      <c r="AHH125" s="112"/>
      <c r="AHI125" s="112"/>
      <c r="AHJ125" s="112"/>
      <c r="AHK125" s="112"/>
      <c r="AHL125" s="112"/>
      <c r="AHM125" s="112"/>
      <c r="AHN125" s="112"/>
      <c r="AHO125" s="112"/>
      <c r="AHP125" s="112"/>
      <c r="AHQ125" s="112"/>
      <c r="AHR125" s="112"/>
      <c r="AHS125" s="112"/>
      <c r="AHT125" s="112"/>
      <c r="AHU125" s="112"/>
      <c r="AHV125" s="112"/>
      <c r="AHW125" s="112"/>
      <c r="AHX125" s="112"/>
      <c r="AHY125" s="112"/>
      <c r="AHZ125" s="112"/>
      <c r="AIA125" s="112"/>
      <c r="AIB125" s="112"/>
      <c r="AIC125" s="112"/>
      <c r="AID125" s="112"/>
      <c r="AIE125" s="112"/>
      <c r="AIF125" s="112"/>
      <c r="AIG125" s="112"/>
      <c r="AIH125" s="112"/>
      <c r="AII125" s="112"/>
      <c r="AIJ125" s="112"/>
      <c r="AIK125" s="112"/>
      <c r="AIL125" s="112"/>
      <c r="AIM125" s="112"/>
      <c r="AIN125" s="112"/>
      <c r="AIO125" s="112"/>
      <c r="AIP125" s="112"/>
      <c r="AIQ125" s="112"/>
      <c r="AIR125" s="112"/>
      <c r="AIS125" s="112"/>
      <c r="AIT125" s="112"/>
      <c r="AIU125" s="112"/>
      <c r="AIV125" s="112"/>
      <c r="AIW125" s="112"/>
      <c r="AIX125" s="112"/>
      <c r="AIY125" s="112"/>
      <c r="AIZ125" s="112"/>
      <c r="AJA125" s="112"/>
      <c r="AJB125" s="112"/>
      <c r="AJC125" s="112"/>
      <c r="AJD125" s="112"/>
      <c r="AJE125" s="112"/>
      <c r="AJF125" s="112"/>
      <c r="AJG125" s="112"/>
      <c r="AJH125" s="112"/>
      <c r="AJI125" s="112"/>
      <c r="AJJ125" s="112"/>
      <c r="AJK125" s="112"/>
      <c r="AJL125" s="112"/>
      <c r="AJM125" s="112"/>
      <c r="AJN125" s="112"/>
      <c r="AJO125" s="112"/>
      <c r="AJP125" s="112"/>
      <c r="AJQ125" s="112"/>
      <c r="AJR125" s="112"/>
      <c r="AJS125" s="112"/>
      <c r="AJT125" s="112"/>
      <c r="AJU125" s="112"/>
      <c r="AJV125" s="112"/>
      <c r="AJW125" s="112"/>
      <c r="AJX125" s="112"/>
      <c r="AJY125" s="112"/>
      <c r="AJZ125" s="112"/>
      <c r="AKA125" s="112"/>
      <c r="AKB125" s="112"/>
      <c r="AKC125" s="112"/>
      <c r="AKD125" s="112"/>
      <c r="AKE125" s="112"/>
      <c r="AKF125" s="112"/>
      <c r="AKG125" s="112"/>
      <c r="AKH125" s="112"/>
      <c r="AKI125" s="112"/>
      <c r="AKJ125" s="112"/>
      <c r="AKK125" s="112"/>
      <c r="AKL125" s="112"/>
      <c r="AKM125" s="112"/>
      <c r="AKN125" s="112"/>
      <c r="AKO125" s="112"/>
      <c r="AKP125" s="112"/>
      <c r="AKQ125" s="112"/>
      <c r="AKR125" s="112"/>
      <c r="AKS125" s="112"/>
      <c r="AKT125" s="112"/>
      <c r="AKU125" s="112"/>
      <c r="AKV125" s="112"/>
      <c r="AKW125" s="112"/>
      <c r="AKX125" s="112"/>
      <c r="AKY125" s="112"/>
      <c r="AKZ125" s="112"/>
      <c r="ALA125" s="112"/>
      <c r="ALB125" s="112"/>
      <c r="ALC125" s="112"/>
      <c r="ALD125" s="112"/>
      <c r="ALE125" s="112"/>
      <c r="ALF125" s="112"/>
      <c r="ALG125" s="112"/>
      <c r="ALH125" s="112"/>
      <c r="ALI125" s="112"/>
      <c r="ALJ125" s="112"/>
      <c r="ALK125" s="112"/>
      <c r="ALL125" s="112"/>
      <c r="ALM125" s="112"/>
      <c r="ALN125" s="112"/>
      <c r="ALO125" s="112"/>
      <c r="ALP125" s="112"/>
      <c r="ALQ125" s="112"/>
      <c r="ALR125" s="112"/>
      <c r="ALS125" s="112"/>
      <c r="ALT125" s="112"/>
      <c r="ALU125" s="112"/>
      <c r="ALV125" s="112"/>
      <c r="ALW125" s="112"/>
      <c r="ALX125" s="112"/>
      <c r="ALY125" s="112"/>
      <c r="ALZ125" s="112"/>
      <c r="AMA125" s="112"/>
      <c r="AMB125" s="112"/>
      <c r="AMC125" s="112"/>
      <c r="AMD125" s="112"/>
      <c r="AME125" s="112"/>
      <c r="AMF125" s="112"/>
      <c r="AMG125" s="112"/>
      <c r="AMH125" s="112"/>
      <c r="AMI125" s="112"/>
      <c r="AMJ125" s="112"/>
      <c r="AMK125" s="112"/>
      <c r="AML125" s="112"/>
      <c r="AMM125" s="112"/>
      <c r="AMN125" s="112"/>
      <c r="AMO125" s="112"/>
      <c r="AMP125" s="112"/>
      <c r="AMQ125" s="112"/>
      <c r="AMR125" s="112"/>
      <c r="AMS125" s="112"/>
      <c r="AMT125" s="112"/>
      <c r="AMU125" s="112"/>
      <c r="AMV125" s="112"/>
      <c r="AMW125" s="112"/>
      <c r="AMX125" s="112"/>
      <c r="AMY125" s="112"/>
      <c r="AMZ125" s="112"/>
      <c r="ANA125" s="112"/>
      <c r="ANB125" s="112"/>
      <c r="ANC125" s="112"/>
      <c r="AND125" s="112"/>
      <c r="ANE125" s="112"/>
      <c r="ANF125" s="112"/>
      <c r="ANG125" s="112"/>
      <c r="ANH125" s="112"/>
      <c r="ANI125" s="112"/>
      <c r="ANJ125" s="112"/>
      <c r="ANK125" s="112"/>
      <c r="ANL125" s="112"/>
      <c r="ANM125" s="112"/>
      <c r="ANN125" s="112"/>
      <c r="ANO125" s="112"/>
      <c r="ANP125" s="112"/>
      <c r="ANQ125" s="112"/>
      <c r="ANR125" s="112"/>
      <c r="ANS125" s="112"/>
      <c r="ANT125" s="112"/>
      <c r="ANU125" s="112"/>
      <c r="ANV125" s="112"/>
      <c r="ANW125" s="112"/>
      <c r="ANX125" s="112"/>
      <c r="ANY125" s="112"/>
      <c r="ANZ125" s="112"/>
      <c r="AOA125" s="112"/>
      <c r="AOB125" s="112"/>
      <c r="AOC125" s="112"/>
      <c r="AOD125" s="112"/>
      <c r="AOE125" s="112"/>
      <c r="AOF125" s="112"/>
      <c r="AOG125" s="112"/>
      <c r="AOH125" s="112"/>
      <c r="AOI125" s="112"/>
      <c r="AOJ125" s="112"/>
      <c r="AOK125" s="112"/>
      <c r="AOL125" s="112"/>
      <c r="AOM125" s="112"/>
      <c r="AON125" s="112"/>
      <c r="AOO125" s="112"/>
      <c r="AOP125" s="112"/>
      <c r="AOQ125" s="112"/>
      <c r="AOR125" s="112"/>
      <c r="AOS125" s="112"/>
      <c r="AOT125" s="112"/>
      <c r="AOU125" s="112"/>
      <c r="AOV125" s="112"/>
      <c r="AOW125" s="112"/>
      <c r="AOX125" s="112"/>
      <c r="AOY125" s="112"/>
      <c r="AOZ125" s="112"/>
      <c r="APA125" s="112"/>
      <c r="APB125" s="112"/>
      <c r="APC125" s="112"/>
      <c r="APD125" s="112"/>
      <c r="APE125" s="112"/>
      <c r="APF125" s="112"/>
      <c r="APG125" s="112"/>
      <c r="APH125" s="112"/>
      <c r="API125" s="112"/>
      <c r="APJ125" s="112"/>
      <c r="APK125" s="112"/>
      <c r="APL125" s="112"/>
      <c r="APM125" s="112"/>
      <c r="APN125" s="112"/>
      <c r="APO125" s="112"/>
      <c r="APP125" s="112"/>
      <c r="APQ125" s="112"/>
      <c r="APR125" s="112"/>
      <c r="APS125" s="112"/>
      <c r="APT125" s="112"/>
      <c r="APU125" s="112"/>
      <c r="APV125" s="112"/>
      <c r="APW125" s="112"/>
      <c r="APX125" s="112"/>
      <c r="APY125" s="112"/>
      <c r="APZ125" s="112"/>
      <c r="AQA125" s="112"/>
      <c r="AQB125" s="112"/>
      <c r="AQC125" s="112"/>
      <c r="AQD125" s="112"/>
      <c r="AQE125" s="112"/>
      <c r="AQF125" s="112"/>
      <c r="AQG125" s="112"/>
      <c r="AQH125" s="112"/>
      <c r="AQI125" s="112"/>
      <c r="AQJ125" s="112"/>
      <c r="AQK125" s="112"/>
      <c r="AQL125" s="112"/>
      <c r="AQM125" s="112"/>
      <c r="AQN125" s="112"/>
      <c r="AQO125" s="112"/>
      <c r="AQP125" s="112"/>
      <c r="AQQ125" s="112"/>
      <c r="AQR125" s="112"/>
      <c r="AQS125" s="112"/>
      <c r="AQT125" s="112"/>
      <c r="AQU125" s="112"/>
      <c r="AQV125" s="112"/>
      <c r="AQW125" s="112"/>
      <c r="AQX125" s="112"/>
      <c r="AQY125" s="112"/>
      <c r="AQZ125" s="112"/>
      <c r="ARA125" s="112"/>
      <c r="ARB125" s="112"/>
      <c r="ARC125" s="112"/>
      <c r="ARD125" s="112"/>
      <c r="ARE125" s="112"/>
      <c r="ARF125" s="112"/>
      <c r="ARG125" s="112"/>
      <c r="ARH125" s="112"/>
      <c r="ARI125" s="112"/>
      <c r="ARJ125" s="112"/>
      <c r="ARK125" s="112"/>
      <c r="ARL125" s="112"/>
      <c r="ARM125" s="112"/>
      <c r="ARN125" s="112"/>
      <c r="ARO125" s="112"/>
      <c r="ARP125" s="112"/>
      <c r="ARQ125" s="112"/>
      <c r="ARR125" s="112"/>
      <c r="ARS125" s="112"/>
      <c r="ART125" s="112"/>
      <c r="ARU125" s="112"/>
      <c r="ARV125" s="112"/>
      <c r="ARW125" s="112"/>
      <c r="ARX125" s="112"/>
      <c r="ARY125" s="112"/>
      <c r="ARZ125" s="112"/>
      <c r="ASA125" s="112"/>
      <c r="ASB125" s="112"/>
      <c r="ASC125" s="112"/>
      <c r="ASD125" s="112"/>
      <c r="ASE125" s="112"/>
      <c r="ASF125" s="112"/>
      <c r="ASG125" s="112"/>
      <c r="ASH125" s="112"/>
      <c r="ASI125" s="112"/>
      <c r="ASJ125" s="112"/>
      <c r="ASK125" s="112"/>
      <c r="ASL125" s="112"/>
      <c r="ASM125" s="112"/>
      <c r="ASN125" s="112"/>
      <c r="ASO125" s="112"/>
      <c r="ASP125" s="112"/>
      <c r="ASQ125" s="112"/>
      <c r="ASR125" s="112"/>
      <c r="ASS125" s="112"/>
      <c r="AST125" s="112"/>
      <c r="ASU125" s="112"/>
      <c r="ASV125" s="112"/>
      <c r="ASW125" s="112"/>
      <c r="ASX125" s="112"/>
      <c r="ASY125" s="112"/>
      <c r="ASZ125" s="112"/>
      <c r="ATA125" s="112"/>
      <c r="ATB125" s="112"/>
      <c r="ATC125" s="112"/>
      <c r="ATD125" s="112"/>
      <c r="ATE125" s="112"/>
      <c r="ATF125" s="112"/>
      <c r="ATG125" s="112"/>
      <c r="ATH125" s="112"/>
      <c r="ATI125" s="112"/>
      <c r="ATJ125" s="112"/>
      <c r="ATK125" s="112"/>
      <c r="ATL125" s="112"/>
      <c r="ATM125" s="112"/>
      <c r="ATN125" s="112"/>
      <c r="ATO125" s="112"/>
      <c r="ATP125" s="112"/>
      <c r="ATQ125" s="112"/>
      <c r="ATR125" s="112"/>
      <c r="ATS125" s="112"/>
      <c r="ATT125" s="112"/>
      <c r="ATU125" s="112"/>
      <c r="ATV125" s="112"/>
      <c r="ATW125" s="112"/>
      <c r="ATX125" s="112"/>
      <c r="ATY125" s="112"/>
      <c r="ATZ125" s="112"/>
      <c r="AUA125" s="112"/>
      <c r="AUB125" s="112"/>
      <c r="AUC125" s="112"/>
      <c r="AUD125" s="112"/>
      <c r="AUE125" s="112"/>
      <c r="AUF125" s="112"/>
      <c r="AUG125" s="112"/>
      <c r="AUH125" s="112"/>
      <c r="AUI125" s="112"/>
      <c r="AUJ125" s="112"/>
      <c r="AUK125" s="112"/>
      <c r="AUL125" s="112"/>
      <c r="AUM125" s="112"/>
      <c r="AUN125" s="112"/>
      <c r="AUO125" s="112"/>
      <c r="AUP125" s="112"/>
      <c r="AUQ125" s="112"/>
      <c r="AUR125" s="112"/>
      <c r="AUS125" s="112"/>
      <c r="AUT125" s="112"/>
      <c r="AUU125" s="112"/>
      <c r="AUV125" s="112"/>
      <c r="AUW125" s="112"/>
      <c r="AUX125" s="112"/>
      <c r="AUY125" s="112"/>
      <c r="AUZ125" s="112"/>
      <c r="AVA125" s="112"/>
      <c r="AVB125" s="112"/>
      <c r="AVC125" s="112"/>
      <c r="AVD125" s="112"/>
      <c r="AVE125" s="112"/>
      <c r="AVF125" s="112"/>
      <c r="AVG125" s="112"/>
      <c r="AVH125" s="112"/>
      <c r="AVI125" s="112"/>
      <c r="AVJ125" s="112"/>
      <c r="AVK125" s="112"/>
      <c r="AVL125" s="112"/>
      <c r="AVM125" s="112"/>
      <c r="AVN125" s="112"/>
      <c r="AVO125" s="112"/>
      <c r="AVP125" s="112"/>
      <c r="AVQ125" s="112"/>
      <c r="AVR125" s="112"/>
      <c r="AVS125" s="112"/>
      <c r="AVT125" s="112"/>
      <c r="AVU125" s="112"/>
      <c r="AVV125" s="112"/>
      <c r="AVW125" s="112"/>
      <c r="AVX125" s="112"/>
      <c r="AVY125" s="112"/>
      <c r="AVZ125" s="112"/>
      <c r="AWA125" s="112"/>
      <c r="AWB125" s="112"/>
      <c r="AWC125" s="112"/>
      <c r="AWD125" s="112"/>
      <c r="AWE125" s="112"/>
      <c r="AWF125" s="112"/>
      <c r="AWG125" s="112"/>
      <c r="AWH125" s="112"/>
      <c r="AWI125" s="112"/>
      <c r="AWJ125" s="112"/>
      <c r="AWK125" s="112"/>
      <c r="AWL125" s="112"/>
      <c r="AWM125" s="112"/>
      <c r="AWN125" s="112"/>
      <c r="AWO125" s="112"/>
      <c r="AWP125" s="112"/>
      <c r="AWQ125" s="112"/>
      <c r="AWR125" s="112"/>
      <c r="AWS125" s="112"/>
      <c r="AWT125" s="112"/>
      <c r="AWU125" s="112"/>
      <c r="AWV125" s="112"/>
      <c r="AWW125" s="112"/>
      <c r="AWX125" s="112"/>
      <c r="AWY125" s="112"/>
      <c r="AWZ125" s="112"/>
      <c r="AXA125" s="112"/>
      <c r="AXB125" s="112"/>
      <c r="AXC125" s="112"/>
      <c r="AXD125" s="112"/>
      <c r="AXE125" s="112"/>
      <c r="AXF125" s="112"/>
      <c r="AXG125" s="112"/>
      <c r="AXH125" s="112"/>
      <c r="AXI125" s="112"/>
      <c r="AXJ125" s="112"/>
      <c r="AXK125" s="112"/>
      <c r="AXL125" s="112"/>
      <c r="AXM125" s="112"/>
      <c r="AXN125" s="112"/>
      <c r="AXO125" s="112"/>
      <c r="AXP125" s="112"/>
      <c r="AXQ125" s="112"/>
      <c r="AXR125" s="112"/>
      <c r="AXS125" s="112"/>
      <c r="AXT125" s="112"/>
      <c r="AXU125" s="112"/>
      <c r="AXV125" s="112"/>
      <c r="AXW125" s="112"/>
      <c r="AXX125" s="112"/>
      <c r="AXY125" s="112"/>
      <c r="AXZ125" s="112"/>
      <c r="AYA125" s="112"/>
      <c r="AYB125" s="112"/>
      <c r="AYC125" s="112"/>
      <c r="AYD125" s="112"/>
      <c r="AYE125" s="112"/>
      <c r="AYF125" s="112"/>
      <c r="AYG125" s="112"/>
      <c r="AYH125" s="112"/>
      <c r="AYI125" s="112"/>
      <c r="AYJ125" s="112"/>
      <c r="AYK125" s="112"/>
      <c r="AYL125" s="112"/>
      <c r="AYM125" s="112"/>
      <c r="AYN125" s="112"/>
      <c r="AYO125" s="112"/>
      <c r="AYP125" s="112"/>
      <c r="AYQ125" s="112"/>
      <c r="AYR125" s="112"/>
      <c r="AYS125" s="112"/>
      <c r="AYT125" s="112"/>
      <c r="AYU125" s="112"/>
      <c r="AYV125" s="112"/>
      <c r="AYW125" s="112"/>
      <c r="AYX125" s="112"/>
      <c r="AYY125" s="112"/>
      <c r="AYZ125" s="112"/>
      <c r="AZA125" s="112"/>
      <c r="AZB125" s="112"/>
      <c r="AZC125" s="112"/>
      <c r="AZD125" s="112"/>
      <c r="AZE125" s="112"/>
      <c r="AZF125" s="112"/>
      <c r="AZG125" s="112"/>
      <c r="AZH125" s="112"/>
      <c r="AZI125" s="112"/>
      <c r="AZJ125" s="112"/>
      <c r="AZK125" s="112"/>
      <c r="AZL125" s="112"/>
      <c r="AZM125" s="112"/>
      <c r="AZN125" s="112"/>
      <c r="AZO125" s="112"/>
      <c r="AZP125" s="112"/>
      <c r="AZQ125" s="112"/>
      <c r="AZR125" s="112"/>
      <c r="AZS125" s="112"/>
      <c r="AZT125" s="112"/>
      <c r="AZU125" s="112"/>
      <c r="AZV125" s="112"/>
      <c r="AZW125" s="112"/>
      <c r="AZX125" s="112"/>
      <c r="AZY125" s="112"/>
      <c r="AZZ125" s="112"/>
      <c r="BAA125" s="112"/>
      <c r="BAB125" s="112"/>
      <c r="BAC125" s="112"/>
      <c r="BAD125" s="112"/>
      <c r="BAE125" s="112"/>
      <c r="BAF125" s="112"/>
      <c r="BAG125" s="112"/>
      <c r="BAH125" s="112"/>
      <c r="BAI125" s="112"/>
      <c r="BAJ125" s="112"/>
      <c r="BAK125" s="112"/>
      <c r="BAL125" s="112"/>
      <c r="BAM125" s="112"/>
      <c r="BAN125" s="112"/>
      <c r="BAO125" s="112"/>
      <c r="BAP125" s="112"/>
      <c r="BAQ125" s="112"/>
      <c r="BAR125" s="112"/>
      <c r="BAS125" s="112"/>
      <c r="BAT125" s="112"/>
      <c r="BAU125" s="112"/>
      <c r="BAV125" s="112"/>
      <c r="BAW125" s="112"/>
      <c r="BAX125" s="112"/>
      <c r="BAY125" s="112"/>
      <c r="BAZ125" s="112"/>
      <c r="BBA125" s="112"/>
      <c r="BBB125" s="112"/>
      <c r="BBC125" s="112"/>
      <c r="BBD125" s="112"/>
      <c r="BBE125" s="112"/>
      <c r="BBF125" s="112"/>
      <c r="BBG125" s="112"/>
      <c r="BBH125" s="112"/>
      <c r="BBI125" s="112"/>
      <c r="BBJ125" s="112"/>
      <c r="BBK125" s="112"/>
      <c r="BBL125" s="112"/>
      <c r="BBM125" s="112"/>
      <c r="BBN125" s="112"/>
      <c r="BBO125" s="112"/>
      <c r="BBP125" s="112"/>
      <c r="BBQ125" s="112"/>
      <c r="BBR125" s="112"/>
      <c r="BBS125" s="112"/>
      <c r="BBT125" s="112"/>
      <c r="BBU125" s="112"/>
      <c r="BBV125" s="112"/>
      <c r="BBW125" s="112"/>
      <c r="BBX125" s="112"/>
      <c r="BBY125" s="112"/>
      <c r="BBZ125" s="112"/>
      <c r="BCA125" s="112"/>
      <c r="BCB125" s="112"/>
      <c r="BCC125" s="112"/>
      <c r="BCD125" s="112"/>
      <c r="BCE125" s="112"/>
      <c r="BCF125" s="112"/>
      <c r="BCG125" s="112"/>
      <c r="BCH125" s="112"/>
      <c r="BCI125" s="112"/>
      <c r="BCJ125" s="112"/>
      <c r="BCK125" s="112"/>
      <c r="BCL125" s="112"/>
      <c r="BCM125" s="112"/>
      <c r="BCN125" s="112"/>
      <c r="BCO125" s="112"/>
      <c r="BCP125" s="112"/>
      <c r="BCQ125" s="112"/>
      <c r="BCR125" s="112"/>
      <c r="BCS125" s="112"/>
      <c r="BCT125" s="112"/>
      <c r="BCU125" s="112"/>
      <c r="BCV125" s="112"/>
      <c r="BCW125" s="112"/>
      <c r="BCX125" s="112"/>
      <c r="BCY125" s="112"/>
      <c r="BCZ125" s="112"/>
      <c r="BDA125" s="112"/>
      <c r="BDB125" s="112"/>
      <c r="BDC125" s="112"/>
      <c r="BDD125" s="112"/>
      <c r="BDE125" s="112"/>
      <c r="BDF125" s="112"/>
      <c r="BDG125" s="112"/>
      <c r="BDH125" s="112"/>
      <c r="BDI125" s="112"/>
      <c r="BDJ125" s="112"/>
      <c r="BDK125" s="112"/>
      <c r="BDL125" s="112"/>
      <c r="BDM125" s="112"/>
      <c r="BDN125" s="112"/>
      <c r="BDO125" s="112"/>
      <c r="BDP125" s="112"/>
      <c r="BDQ125" s="112"/>
      <c r="BDR125" s="112"/>
      <c r="BDS125" s="112"/>
      <c r="BDT125" s="112"/>
      <c r="BDU125" s="112"/>
      <c r="BDV125" s="112"/>
      <c r="BDW125" s="112"/>
      <c r="BDX125" s="112"/>
      <c r="BDY125" s="112"/>
      <c r="BDZ125" s="112"/>
      <c r="BEA125" s="112"/>
      <c r="BEB125" s="112"/>
      <c r="BEC125" s="112"/>
      <c r="BED125" s="112"/>
      <c r="BEE125" s="112"/>
      <c r="BEF125" s="112"/>
      <c r="BEG125" s="112"/>
      <c r="BEH125" s="112"/>
      <c r="BEI125" s="112"/>
      <c r="BEJ125" s="112"/>
      <c r="BEK125" s="112"/>
      <c r="BEL125" s="112"/>
      <c r="BEM125" s="112"/>
      <c r="BEN125" s="112"/>
      <c r="BEO125" s="112"/>
      <c r="BEP125" s="112"/>
      <c r="BEQ125" s="112"/>
      <c r="BER125" s="112"/>
      <c r="BES125" s="112"/>
      <c r="BET125" s="112"/>
      <c r="BEU125" s="112"/>
      <c r="BEV125" s="112"/>
      <c r="BEW125" s="112"/>
      <c r="BEX125" s="112"/>
      <c r="BEY125" s="112"/>
      <c r="BEZ125" s="112"/>
      <c r="BFA125" s="112"/>
      <c r="BFB125" s="112"/>
      <c r="BFC125" s="112"/>
      <c r="BFD125" s="112"/>
      <c r="BFE125" s="112"/>
      <c r="BFF125" s="112"/>
      <c r="BFG125" s="112"/>
      <c r="BFH125" s="112"/>
      <c r="BFI125" s="112"/>
      <c r="BFJ125" s="112"/>
      <c r="BFK125" s="112"/>
      <c r="BFL125" s="112"/>
      <c r="BFM125" s="112"/>
      <c r="BFN125" s="112"/>
      <c r="BFO125" s="112"/>
      <c r="BFP125" s="112"/>
      <c r="BFQ125" s="112"/>
      <c r="BFR125" s="112"/>
      <c r="BFS125" s="112"/>
      <c r="BFT125" s="112"/>
      <c r="BFU125" s="112"/>
      <c r="BFV125" s="112"/>
      <c r="BFW125" s="112"/>
      <c r="BFX125" s="112"/>
      <c r="BFY125" s="112"/>
      <c r="BFZ125" s="112"/>
      <c r="BGA125" s="112"/>
      <c r="BGB125" s="112"/>
      <c r="BGC125" s="112"/>
      <c r="BGD125" s="112"/>
      <c r="BGE125" s="112"/>
      <c r="BGF125" s="112"/>
      <c r="BGG125" s="112"/>
      <c r="BGH125" s="112"/>
      <c r="BGI125" s="112"/>
      <c r="BGJ125" s="112"/>
      <c r="BGK125" s="112"/>
      <c r="BGL125" s="112"/>
      <c r="BGM125" s="112"/>
      <c r="BGN125" s="112"/>
      <c r="BGO125" s="112"/>
      <c r="BGP125" s="112"/>
      <c r="BGQ125" s="112"/>
      <c r="BGR125" s="112"/>
      <c r="BGS125" s="112"/>
      <c r="BGT125" s="112"/>
      <c r="BGU125" s="112"/>
      <c r="BGV125" s="112"/>
      <c r="BGW125" s="112"/>
      <c r="BGX125" s="112"/>
      <c r="BGY125" s="112"/>
      <c r="BGZ125" s="112"/>
      <c r="BHA125" s="112"/>
      <c r="BHB125" s="112"/>
      <c r="BHC125" s="112"/>
      <c r="BHD125" s="112"/>
      <c r="BHE125" s="112"/>
      <c r="BHF125" s="112"/>
      <c r="BHG125" s="112"/>
      <c r="BHH125" s="112"/>
      <c r="BHI125" s="112"/>
      <c r="BHJ125" s="112"/>
      <c r="BHK125" s="112"/>
      <c r="BHL125" s="112"/>
      <c r="BHM125" s="112"/>
      <c r="BHN125" s="112"/>
      <c r="BHO125" s="112"/>
      <c r="BHP125" s="112"/>
      <c r="BHQ125" s="112"/>
      <c r="BHR125" s="112"/>
      <c r="BHS125" s="112"/>
      <c r="BHT125" s="112"/>
      <c r="BHU125" s="112"/>
      <c r="BHV125" s="112"/>
      <c r="BHW125" s="112"/>
      <c r="BHX125" s="112"/>
      <c r="BHY125" s="112"/>
      <c r="BHZ125" s="112"/>
      <c r="BIA125" s="112"/>
      <c r="BIB125" s="112"/>
      <c r="BIC125" s="112"/>
      <c r="BID125" s="112"/>
      <c r="BIE125" s="112"/>
      <c r="BIF125" s="112"/>
      <c r="BIG125" s="112"/>
      <c r="BIH125" s="112"/>
      <c r="BII125" s="112"/>
      <c r="BIJ125" s="112"/>
      <c r="BIK125" s="112"/>
      <c r="BIL125" s="112"/>
      <c r="BIM125" s="112"/>
      <c r="BIN125" s="112"/>
      <c r="BIO125" s="112"/>
      <c r="BIP125" s="112"/>
      <c r="BIQ125" s="112"/>
      <c r="BIR125" s="112"/>
      <c r="BIS125" s="112"/>
      <c r="BIT125" s="112"/>
      <c r="BIU125" s="112"/>
      <c r="BIV125" s="112"/>
      <c r="BIW125" s="112"/>
      <c r="BIX125" s="112"/>
      <c r="BIY125" s="112"/>
      <c r="BIZ125" s="112"/>
      <c r="BJA125" s="112"/>
      <c r="BJB125" s="112"/>
      <c r="BJC125" s="112"/>
      <c r="BJD125" s="112"/>
      <c r="BJE125" s="112"/>
      <c r="BJF125" s="112"/>
      <c r="BJG125" s="112"/>
      <c r="BJH125" s="112"/>
      <c r="BJI125" s="112"/>
      <c r="BJJ125" s="112"/>
      <c r="BJK125" s="112"/>
      <c r="BJL125" s="112"/>
      <c r="BJM125" s="112"/>
      <c r="BJN125" s="112"/>
      <c r="BJO125" s="112"/>
      <c r="BJP125" s="112"/>
      <c r="BJQ125" s="112"/>
      <c r="BJR125" s="112"/>
      <c r="BJS125" s="112"/>
      <c r="BJT125" s="112"/>
      <c r="BJU125" s="112"/>
      <c r="BJV125" s="112"/>
      <c r="BJW125" s="112"/>
      <c r="BJX125" s="112"/>
      <c r="BJY125" s="112"/>
      <c r="BJZ125" s="112"/>
      <c r="BKA125" s="112"/>
      <c r="BKB125" s="112"/>
      <c r="BKC125" s="112"/>
      <c r="BKD125" s="112"/>
      <c r="BKE125" s="112"/>
      <c r="BKF125" s="112"/>
      <c r="BKG125" s="112"/>
      <c r="BKH125" s="112"/>
      <c r="BKI125" s="112"/>
      <c r="BKJ125" s="112"/>
      <c r="BKK125" s="112"/>
      <c r="BKL125" s="112"/>
      <c r="BKM125" s="112"/>
      <c r="BKN125" s="112"/>
      <c r="BKO125" s="112"/>
      <c r="BKP125" s="112"/>
      <c r="BKQ125" s="112"/>
      <c r="BKR125" s="112"/>
      <c r="BKS125" s="112"/>
      <c r="BKT125" s="112"/>
      <c r="BKU125" s="112"/>
      <c r="BKV125" s="112"/>
      <c r="BKW125" s="112"/>
      <c r="BKX125" s="112"/>
      <c r="BKY125" s="112"/>
      <c r="BKZ125" s="112"/>
      <c r="BLA125" s="112"/>
      <c r="BLB125" s="112"/>
      <c r="BLC125" s="112"/>
      <c r="BLD125" s="112"/>
      <c r="BLE125" s="112"/>
      <c r="BLF125" s="112"/>
      <c r="BLG125" s="112"/>
      <c r="BLH125" s="112"/>
      <c r="BLI125" s="112"/>
      <c r="BLJ125" s="112"/>
      <c r="BLK125" s="112"/>
      <c r="BLL125" s="112"/>
      <c r="BLM125" s="112"/>
      <c r="BLN125" s="112"/>
      <c r="BLO125" s="112"/>
      <c r="BLP125" s="112"/>
      <c r="BLQ125" s="112"/>
      <c r="BLR125" s="112"/>
      <c r="BLS125" s="112"/>
      <c r="BLT125" s="112"/>
      <c r="BLU125" s="112"/>
      <c r="BLV125" s="112"/>
      <c r="BLW125" s="112"/>
      <c r="BLX125" s="112"/>
      <c r="BLY125" s="112"/>
      <c r="BLZ125" s="112"/>
      <c r="BMA125" s="112"/>
      <c r="BMB125" s="112"/>
      <c r="BMC125" s="112"/>
      <c r="BMD125" s="112"/>
      <c r="BME125" s="112"/>
      <c r="BMF125" s="112"/>
      <c r="BMG125" s="112"/>
      <c r="BMH125" s="112"/>
      <c r="BMI125" s="112"/>
      <c r="BMJ125" s="112"/>
      <c r="BMK125" s="112"/>
      <c r="BML125" s="112"/>
      <c r="BMM125" s="112"/>
      <c r="BMN125" s="112"/>
      <c r="BMO125" s="112"/>
      <c r="BMP125" s="112"/>
      <c r="BMQ125" s="112"/>
      <c r="BMR125" s="112"/>
      <c r="BMS125" s="112"/>
      <c r="BMT125" s="112"/>
      <c r="BMU125" s="112"/>
      <c r="BMV125" s="112"/>
      <c r="BMW125" s="112"/>
      <c r="BMX125" s="112"/>
      <c r="BMY125" s="112"/>
      <c r="BMZ125" s="112"/>
      <c r="BNA125" s="112"/>
      <c r="BNB125" s="112"/>
      <c r="BNC125" s="112"/>
      <c r="BND125" s="112"/>
      <c r="BNE125" s="112"/>
      <c r="BNF125" s="112"/>
      <c r="BNG125" s="112"/>
      <c r="BNH125" s="112"/>
      <c r="BNI125" s="112"/>
      <c r="BNJ125" s="112"/>
      <c r="BNK125" s="112"/>
      <c r="BNL125" s="112"/>
      <c r="BNM125" s="112"/>
      <c r="BNN125" s="112"/>
      <c r="BNO125" s="112"/>
      <c r="BNP125" s="112"/>
      <c r="BNQ125" s="112"/>
      <c r="BNR125" s="112"/>
      <c r="BNS125" s="112"/>
      <c r="BNT125" s="112"/>
      <c r="BNU125" s="112"/>
      <c r="BNV125" s="112"/>
      <c r="BNW125" s="112"/>
      <c r="BNX125" s="112"/>
      <c r="BNY125" s="112"/>
      <c r="BNZ125" s="112"/>
      <c r="BOA125" s="112"/>
      <c r="BOB125" s="112"/>
      <c r="BOC125" s="112"/>
      <c r="BOD125" s="112"/>
      <c r="BOE125" s="112"/>
      <c r="BOF125" s="112"/>
      <c r="BOG125" s="112"/>
      <c r="BOH125" s="112"/>
      <c r="BOI125" s="112"/>
      <c r="BOJ125" s="112"/>
      <c r="BOK125" s="112"/>
      <c r="BOL125" s="112"/>
      <c r="BOM125" s="112"/>
      <c r="BON125" s="112"/>
      <c r="BOO125" s="112"/>
      <c r="BOP125" s="112"/>
      <c r="BOQ125" s="112"/>
      <c r="BOR125" s="112"/>
      <c r="BOS125" s="112"/>
      <c r="BOT125" s="112"/>
      <c r="BOU125" s="112"/>
      <c r="BOV125" s="112"/>
      <c r="BOW125" s="112"/>
      <c r="BOX125" s="112"/>
      <c r="BOY125" s="112"/>
      <c r="BOZ125" s="112"/>
      <c r="BPA125" s="112"/>
      <c r="BPB125" s="112"/>
      <c r="BPC125" s="112"/>
      <c r="BPD125" s="112"/>
      <c r="BPE125" s="112"/>
      <c r="BPF125" s="112"/>
      <c r="BPG125" s="112"/>
      <c r="BPH125" s="112"/>
      <c r="BPI125" s="112"/>
      <c r="BPJ125" s="112"/>
      <c r="BPK125" s="112"/>
      <c r="BPL125" s="112"/>
      <c r="BPM125" s="112"/>
      <c r="BPN125" s="112"/>
      <c r="BPO125" s="112"/>
      <c r="BPP125" s="112"/>
      <c r="BPQ125" s="112"/>
      <c r="BPR125" s="112"/>
      <c r="BPS125" s="112"/>
      <c r="BPT125" s="112"/>
      <c r="BPU125" s="112"/>
      <c r="BPV125" s="112"/>
      <c r="BPW125" s="112"/>
      <c r="BPX125" s="112"/>
      <c r="BPY125" s="112"/>
      <c r="BPZ125" s="112"/>
      <c r="BQA125" s="112"/>
      <c r="BQB125" s="112"/>
      <c r="BQC125" s="112"/>
      <c r="BQD125" s="112"/>
      <c r="BQE125" s="112"/>
      <c r="BQF125" s="112"/>
      <c r="BQG125" s="112"/>
      <c r="BQH125" s="112"/>
      <c r="BQI125" s="112"/>
      <c r="BQJ125" s="112"/>
      <c r="BQK125" s="112"/>
      <c r="BQL125" s="112"/>
      <c r="BQM125" s="112"/>
      <c r="BQN125" s="112"/>
      <c r="BQO125" s="112"/>
      <c r="BQP125" s="112"/>
      <c r="BQQ125" s="112"/>
      <c r="BQR125" s="112"/>
      <c r="BQS125" s="112"/>
      <c r="BQT125" s="112"/>
      <c r="BQU125" s="112"/>
      <c r="BQV125" s="112"/>
      <c r="BQW125" s="112"/>
      <c r="BQX125" s="112"/>
      <c r="BQY125" s="112"/>
      <c r="BQZ125" s="112"/>
      <c r="BRA125" s="112"/>
      <c r="BRB125" s="112"/>
      <c r="BRC125" s="112"/>
      <c r="BRD125" s="112"/>
      <c r="BRE125" s="112"/>
      <c r="BRF125" s="112"/>
      <c r="BRG125" s="112"/>
      <c r="BRH125" s="112"/>
      <c r="BRI125" s="112"/>
      <c r="BRJ125" s="112"/>
      <c r="BRK125" s="112"/>
      <c r="BRL125" s="112"/>
      <c r="BRM125" s="112"/>
      <c r="BRN125" s="112"/>
      <c r="BRO125" s="112"/>
      <c r="BRP125" s="112"/>
      <c r="BRQ125" s="112"/>
      <c r="BRR125" s="112"/>
      <c r="BRS125" s="112"/>
      <c r="BRT125" s="112"/>
      <c r="BRU125" s="112"/>
      <c r="BRV125" s="112"/>
      <c r="BRW125" s="112"/>
      <c r="BRX125" s="112"/>
      <c r="BRY125" s="112"/>
      <c r="BRZ125" s="112"/>
      <c r="BSA125" s="112"/>
      <c r="BSB125" s="112"/>
      <c r="BSC125" s="112"/>
      <c r="BSD125" s="112"/>
      <c r="BSE125" s="112"/>
      <c r="BSF125" s="112"/>
      <c r="BSG125" s="112"/>
      <c r="BSH125" s="112"/>
      <c r="BSI125" s="112"/>
      <c r="BSJ125" s="112"/>
      <c r="BSK125" s="112"/>
      <c r="BSL125" s="112"/>
      <c r="BSM125" s="112"/>
      <c r="BSN125" s="112"/>
      <c r="BSO125" s="112"/>
      <c r="BSP125" s="112"/>
      <c r="BSQ125" s="112"/>
      <c r="BSR125" s="112"/>
      <c r="BSS125" s="112"/>
      <c r="BST125" s="112"/>
      <c r="BSU125" s="112"/>
      <c r="BSV125" s="112"/>
      <c r="BSW125" s="112"/>
      <c r="BSX125" s="112"/>
      <c r="BSY125" s="112"/>
      <c r="BSZ125" s="112"/>
      <c r="BTA125" s="112"/>
      <c r="BTB125" s="112"/>
      <c r="BTC125" s="112"/>
      <c r="BTD125" s="112"/>
      <c r="BTE125" s="112"/>
      <c r="BTF125" s="112"/>
      <c r="BTG125" s="112"/>
      <c r="BTH125" s="112"/>
      <c r="BTI125" s="112"/>
      <c r="BTJ125" s="112"/>
      <c r="BTK125" s="112"/>
      <c r="BTL125" s="112"/>
      <c r="BTM125" s="112"/>
      <c r="BTN125" s="112"/>
      <c r="BTO125" s="112"/>
      <c r="BTP125" s="112"/>
      <c r="BTQ125" s="112"/>
      <c r="BTR125" s="112"/>
      <c r="BTS125" s="112"/>
      <c r="BTT125" s="112"/>
      <c r="BTU125" s="112"/>
      <c r="BTV125" s="112"/>
      <c r="BTW125" s="112"/>
      <c r="BTX125" s="112"/>
      <c r="BTY125" s="112"/>
      <c r="BTZ125" s="112"/>
      <c r="BUA125" s="112"/>
      <c r="BUB125" s="112"/>
      <c r="BUC125" s="112"/>
      <c r="BUD125" s="112"/>
      <c r="BUE125" s="112"/>
      <c r="BUF125" s="112"/>
      <c r="BUG125" s="112"/>
      <c r="BUH125" s="112"/>
      <c r="BUI125" s="112"/>
      <c r="BUJ125" s="112"/>
      <c r="BUK125" s="112"/>
      <c r="BUL125" s="112"/>
      <c r="BUM125" s="112"/>
      <c r="BUN125" s="112"/>
      <c r="BUO125" s="112"/>
      <c r="BUP125" s="112"/>
      <c r="BUQ125" s="112"/>
      <c r="BUR125" s="112"/>
      <c r="BUS125" s="112"/>
      <c r="BUT125" s="112"/>
      <c r="BUU125" s="112"/>
      <c r="BUV125" s="112"/>
      <c r="BUW125" s="112"/>
      <c r="BUX125" s="112"/>
      <c r="BUY125" s="112"/>
      <c r="BUZ125" s="112"/>
      <c r="BVA125" s="112"/>
      <c r="BVB125" s="112"/>
      <c r="BVC125" s="112"/>
      <c r="BVD125" s="112"/>
      <c r="BVE125" s="112"/>
      <c r="BVF125" s="112"/>
      <c r="BVG125" s="112"/>
      <c r="BVH125" s="112"/>
      <c r="BVI125" s="112"/>
      <c r="BVJ125" s="112"/>
      <c r="BVK125" s="112"/>
      <c r="BVL125" s="112"/>
      <c r="BVM125" s="112"/>
      <c r="BVN125" s="112"/>
      <c r="BVO125" s="112"/>
      <c r="BVP125" s="112"/>
      <c r="BVQ125" s="112"/>
      <c r="BVR125" s="112"/>
      <c r="BVS125" s="112"/>
      <c r="BVT125" s="112"/>
      <c r="BVU125" s="112"/>
      <c r="BVV125" s="112"/>
      <c r="BVW125" s="112"/>
      <c r="BVX125" s="112"/>
      <c r="BVY125" s="112"/>
      <c r="BVZ125" s="112"/>
      <c r="BWA125" s="112"/>
      <c r="BWB125" s="112"/>
      <c r="BWC125" s="112"/>
      <c r="BWD125" s="112"/>
      <c r="BWE125" s="112"/>
      <c r="BWF125" s="112"/>
      <c r="BWG125" s="112"/>
      <c r="BWH125" s="112"/>
      <c r="BWI125" s="112"/>
      <c r="BWJ125" s="112"/>
      <c r="BWK125" s="112"/>
      <c r="BWL125" s="112"/>
      <c r="BWM125" s="112"/>
      <c r="BWN125" s="112"/>
      <c r="BWO125" s="112"/>
      <c r="BWP125" s="112"/>
      <c r="BWQ125" s="112"/>
      <c r="BWR125" s="112"/>
      <c r="BWS125" s="112"/>
      <c r="BWT125" s="112"/>
      <c r="BWU125" s="112"/>
      <c r="BWV125" s="112"/>
      <c r="BWW125" s="112"/>
      <c r="BWX125" s="112"/>
      <c r="BWY125" s="112"/>
      <c r="BWZ125" s="112"/>
      <c r="BXA125" s="112"/>
      <c r="BXB125" s="112"/>
      <c r="BXC125" s="112"/>
      <c r="BXD125" s="112"/>
      <c r="BXE125" s="112"/>
      <c r="BXF125" s="112"/>
      <c r="BXG125" s="112"/>
      <c r="BXH125" s="112"/>
      <c r="BXI125" s="112"/>
      <c r="BXJ125" s="112"/>
      <c r="BXK125" s="112"/>
      <c r="BXL125" s="112"/>
      <c r="BXM125" s="112"/>
      <c r="BXN125" s="112"/>
      <c r="BXO125" s="112"/>
      <c r="BXP125" s="112"/>
      <c r="BXQ125" s="112"/>
      <c r="BXR125" s="112"/>
      <c r="BXS125" s="112"/>
      <c r="BXT125" s="112"/>
      <c r="BXU125" s="112"/>
      <c r="BXV125" s="112"/>
      <c r="BXW125" s="112"/>
      <c r="BXX125" s="112"/>
      <c r="BXY125" s="112"/>
      <c r="BXZ125" s="112"/>
      <c r="BYA125" s="112"/>
      <c r="BYB125" s="112"/>
      <c r="BYC125" s="112"/>
      <c r="BYD125" s="112"/>
      <c r="BYE125" s="112"/>
      <c r="BYF125" s="112"/>
      <c r="BYG125" s="112"/>
      <c r="BYH125" s="112"/>
      <c r="BYI125" s="112"/>
      <c r="BYJ125" s="112"/>
      <c r="BYK125" s="112"/>
      <c r="BYL125" s="112"/>
      <c r="BYM125" s="112"/>
      <c r="BYN125" s="112"/>
      <c r="BYO125" s="112"/>
      <c r="BYP125" s="112"/>
      <c r="BYQ125" s="112"/>
      <c r="BYR125" s="112"/>
      <c r="BYS125" s="112"/>
      <c r="BYT125" s="112"/>
      <c r="BYU125" s="112"/>
      <c r="BYV125" s="112"/>
      <c r="BYW125" s="112"/>
      <c r="BYX125" s="112"/>
      <c r="BYY125" s="112"/>
      <c r="BYZ125" s="112"/>
      <c r="BZA125" s="112"/>
      <c r="BZB125" s="112"/>
      <c r="BZC125" s="112"/>
      <c r="BZD125" s="112"/>
      <c r="BZE125" s="112"/>
      <c r="BZF125" s="112"/>
      <c r="BZG125" s="112"/>
      <c r="BZH125" s="112"/>
      <c r="BZI125" s="112"/>
      <c r="BZJ125" s="112"/>
      <c r="BZK125" s="112"/>
      <c r="BZL125" s="112"/>
      <c r="BZM125" s="112"/>
      <c r="BZN125" s="112"/>
      <c r="BZO125" s="112"/>
      <c r="BZP125" s="112"/>
      <c r="BZQ125" s="112"/>
      <c r="BZR125" s="112"/>
      <c r="BZS125" s="112"/>
      <c r="BZT125" s="112"/>
      <c r="BZU125" s="112"/>
      <c r="BZV125" s="112"/>
      <c r="BZW125" s="112"/>
      <c r="BZX125" s="112"/>
      <c r="BZY125" s="112"/>
      <c r="BZZ125" s="112"/>
      <c r="CAA125" s="112"/>
      <c r="CAB125" s="112"/>
      <c r="CAC125" s="112"/>
      <c r="CAD125" s="112"/>
      <c r="CAE125" s="112"/>
      <c r="CAF125" s="112"/>
      <c r="CAG125" s="112"/>
      <c r="CAH125" s="112"/>
      <c r="CAI125" s="112"/>
      <c r="CAJ125" s="112"/>
      <c r="CAK125" s="112"/>
      <c r="CAL125" s="112"/>
      <c r="CAM125" s="112"/>
      <c r="CAN125" s="112"/>
      <c r="CAO125" s="112"/>
      <c r="CAP125" s="112"/>
      <c r="CAQ125" s="112"/>
      <c r="CAR125" s="112"/>
      <c r="CAS125" s="112"/>
      <c r="CAT125" s="112"/>
      <c r="CAU125" s="112"/>
      <c r="CAV125" s="112"/>
      <c r="CAW125" s="112"/>
      <c r="CAX125" s="112"/>
      <c r="CAY125" s="112"/>
      <c r="CAZ125" s="112"/>
      <c r="CBA125" s="112"/>
      <c r="CBB125" s="112"/>
      <c r="CBC125" s="112"/>
      <c r="CBD125" s="112"/>
      <c r="CBE125" s="112"/>
      <c r="CBF125" s="112"/>
      <c r="CBG125" s="112"/>
      <c r="CBH125" s="112"/>
      <c r="CBI125" s="112"/>
      <c r="CBJ125" s="112"/>
      <c r="CBK125" s="112"/>
      <c r="CBL125" s="112"/>
      <c r="CBM125" s="112"/>
      <c r="CBN125" s="112"/>
      <c r="CBO125" s="112"/>
      <c r="CBP125" s="112"/>
      <c r="CBQ125" s="112"/>
      <c r="CBR125" s="112"/>
      <c r="CBS125" s="112"/>
      <c r="CBT125" s="112"/>
      <c r="CBU125" s="112"/>
      <c r="CBV125" s="112"/>
      <c r="CBW125" s="112"/>
      <c r="CBX125" s="112"/>
      <c r="CBY125" s="112"/>
      <c r="CBZ125" s="112"/>
      <c r="CCA125" s="112"/>
      <c r="CCB125" s="112"/>
      <c r="CCC125" s="112"/>
      <c r="CCD125" s="112"/>
      <c r="CCE125" s="112"/>
      <c r="CCF125" s="112"/>
      <c r="CCG125" s="112"/>
      <c r="CCH125" s="112"/>
      <c r="CCI125" s="112"/>
      <c r="CCJ125" s="112"/>
      <c r="CCK125" s="112"/>
      <c r="CCL125" s="112"/>
      <c r="CCM125" s="112"/>
      <c r="CCN125" s="112"/>
      <c r="CCO125" s="112"/>
      <c r="CCP125" s="112"/>
      <c r="CCQ125" s="112"/>
      <c r="CCR125" s="112"/>
      <c r="CCS125" s="112"/>
      <c r="CCT125" s="112"/>
      <c r="CCU125" s="112"/>
      <c r="CCV125" s="112"/>
      <c r="CCW125" s="112"/>
      <c r="CCX125" s="112"/>
      <c r="CCY125" s="112"/>
      <c r="CCZ125" s="112"/>
      <c r="CDA125" s="112"/>
      <c r="CDB125" s="112"/>
      <c r="CDC125" s="112"/>
      <c r="CDD125" s="112"/>
      <c r="CDE125" s="112"/>
      <c r="CDF125" s="112"/>
      <c r="CDG125" s="112"/>
      <c r="CDH125" s="112"/>
      <c r="CDI125" s="112"/>
      <c r="CDJ125" s="112"/>
      <c r="CDK125" s="112"/>
      <c r="CDL125" s="112"/>
      <c r="CDM125" s="112"/>
      <c r="CDN125" s="112"/>
      <c r="CDO125" s="112"/>
      <c r="CDP125" s="112"/>
      <c r="CDQ125" s="112"/>
      <c r="CDR125" s="112"/>
      <c r="CDS125" s="112"/>
      <c r="CDT125" s="112"/>
      <c r="CDU125" s="112"/>
      <c r="CDV125" s="112"/>
      <c r="CDW125" s="112"/>
      <c r="CDX125" s="112"/>
      <c r="CDY125" s="112"/>
      <c r="CDZ125" s="112"/>
      <c r="CEA125" s="112"/>
      <c r="CEB125" s="112"/>
      <c r="CEC125" s="112"/>
      <c r="CED125" s="112"/>
      <c r="CEE125" s="112"/>
      <c r="CEF125" s="112"/>
      <c r="CEG125" s="112"/>
      <c r="CEH125" s="112"/>
      <c r="CEI125" s="112"/>
      <c r="CEJ125" s="112"/>
      <c r="CEK125" s="112"/>
      <c r="CEL125" s="112"/>
      <c r="CEM125" s="112"/>
      <c r="CEN125" s="112"/>
      <c r="CEO125" s="112"/>
      <c r="CEP125" s="112"/>
      <c r="CEQ125" s="112"/>
      <c r="CER125" s="112"/>
      <c r="CES125" s="112"/>
      <c r="CET125" s="112"/>
      <c r="CEU125" s="112"/>
      <c r="CEV125" s="112"/>
      <c r="CEW125" s="112"/>
      <c r="CEX125" s="112"/>
      <c r="CEY125" s="112"/>
      <c r="CEZ125" s="112"/>
      <c r="CFA125" s="112"/>
      <c r="CFB125" s="112"/>
      <c r="CFC125" s="112"/>
      <c r="CFD125" s="112"/>
      <c r="CFE125" s="112"/>
      <c r="CFF125" s="112"/>
      <c r="CFG125" s="112"/>
      <c r="CFH125" s="112"/>
      <c r="CFI125" s="112"/>
      <c r="CFJ125" s="112"/>
      <c r="CFK125" s="112"/>
      <c r="CFL125" s="112"/>
      <c r="CFM125" s="112"/>
      <c r="CFN125" s="112"/>
      <c r="CFO125" s="112"/>
      <c r="CFP125" s="112"/>
      <c r="CFQ125" s="112"/>
      <c r="CFR125" s="112"/>
      <c r="CFS125" s="112"/>
      <c r="CFT125" s="112"/>
      <c r="CFU125" s="112"/>
      <c r="CFV125" s="112"/>
      <c r="CFW125" s="112"/>
      <c r="CFX125" s="112"/>
      <c r="CFY125" s="112"/>
      <c r="CFZ125" s="112"/>
      <c r="CGA125" s="112"/>
      <c r="CGB125" s="112"/>
      <c r="CGC125" s="112"/>
      <c r="CGD125" s="112"/>
      <c r="CGE125" s="112"/>
      <c r="CGF125" s="112"/>
      <c r="CGG125" s="112"/>
      <c r="CGH125" s="112"/>
      <c r="CGI125" s="112"/>
      <c r="CGJ125" s="112"/>
      <c r="CGK125" s="112"/>
      <c r="CGL125" s="112"/>
      <c r="CGM125" s="112"/>
      <c r="CGN125" s="112"/>
      <c r="CGO125" s="112"/>
      <c r="CGP125" s="112"/>
      <c r="CGQ125" s="112"/>
      <c r="CGR125" s="112"/>
      <c r="CGS125" s="112"/>
      <c r="CGT125" s="112"/>
      <c r="CGU125" s="112"/>
      <c r="CGV125" s="112"/>
      <c r="CGW125" s="112"/>
      <c r="CGX125" s="112"/>
      <c r="CGY125" s="112"/>
      <c r="CGZ125" s="112"/>
      <c r="CHA125" s="112"/>
      <c r="CHB125" s="112"/>
      <c r="CHC125" s="112"/>
      <c r="CHD125" s="112"/>
      <c r="CHE125" s="112"/>
      <c r="CHF125" s="112"/>
      <c r="CHG125" s="112"/>
      <c r="CHH125" s="112"/>
      <c r="CHI125" s="112"/>
      <c r="CHJ125" s="112"/>
      <c r="CHK125" s="112"/>
      <c r="CHL125" s="112"/>
      <c r="CHM125" s="112"/>
      <c r="CHN125" s="112"/>
      <c r="CHO125" s="112"/>
      <c r="CHP125" s="112"/>
      <c r="CHQ125" s="112"/>
      <c r="CHR125" s="112"/>
      <c r="CHS125" s="112"/>
      <c r="CHT125" s="112"/>
      <c r="CHU125" s="112"/>
      <c r="CHV125" s="112"/>
      <c r="CHW125" s="112"/>
      <c r="CHX125" s="112"/>
      <c r="CHY125" s="112"/>
      <c r="CHZ125" s="112"/>
      <c r="CIA125" s="112"/>
      <c r="CIB125" s="112"/>
      <c r="CIC125" s="112"/>
      <c r="CID125" s="112"/>
      <c r="CIE125" s="112"/>
      <c r="CIF125" s="112"/>
      <c r="CIG125" s="112"/>
      <c r="CIH125" s="112"/>
      <c r="CII125" s="112"/>
      <c r="CIJ125" s="112"/>
      <c r="CIK125" s="112"/>
      <c r="CIL125" s="112"/>
      <c r="CIM125" s="112"/>
      <c r="CIN125" s="112"/>
      <c r="CIO125" s="112"/>
      <c r="CIP125" s="112"/>
      <c r="CIQ125" s="112"/>
      <c r="CIR125" s="112"/>
      <c r="CIS125" s="112"/>
      <c r="CIT125" s="112"/>
      <c r="CIU125" s="112"/>
      <c r="CIV125" s="112"/>
      <c r="CIW125" s="112"/>
      <c r="CIX125" s="112"/>
      <c r="CIY125" s="112"/>
      <c r="CIZ125" s="112"/>
      <c r="CJA125" s="112"/>
      <c r="CJB125" s="112"/>
      <c r="CJC125" s="112"/>
      <c r="CJD125" s="112"/>
      <c r="CJE125" s="112"/>
      <c r="CJF125" s="112"/>
      <c r="CJG125" s="112"/>
      <c r="CJH125" s="112"/>
      <c r="CJI125" s="112"/>
      <c r="CJJ125" s="112"/>
      <c r="CJK125" s="112"/>
      <c r="CJL125" s="112"/>
      <c r="CJM125" s="112"/>
      <c r="CJN125" s="112"/>
      <c r="CJO125" s="112"/>
      <c r="CJP125" s="112"/>
      <c r="CJQ125" s="112"/>
      <c r="CJR125" s="112"/>
      <c r="CJS125" s="112"/>
      <c r="CJT125" s="112"/>
      <c r="CJU125" s="112"/>
      <c r="CJV125" s="112"/>
      <c r="CJW125" s="112"/>
      <c r="CJX125" s="112"/>
      <c r="CJY125" s="112"/>
      <c r="CJZ125" s="112"/>
      <c r="CKA125" s="112"/>
      <c r="CKB125" s="112"/>
      <c r="CKC125" s="112"/>
      <c r="CKD125" s="112"/>
      <c r="CKE125" s="112"/>
      <c r="CKF125" s="112"/>
      <c r="CKG125" s="112"/>
      <c r="CKH125" s="112"/>
      <c r="CKI125" s="112"/>
      <c r="CKJ125" s="112"/>
      <c r="CKK125" s="112"/>
      <c r="CKL125" s="112"/>
      <c r="CKM125" s="112"/>
      <c r="CKN125" s="112"/>
      <c r="CKO125" s="112"/>
      <c r="CKP125" s="112"/>
      <c r="CKQ125" s="112"/>
      <c r="CKR125" s="112"/>
      <c r="CKS125" s="112"/>
      <c r="CKT125" s="112"/>
      <c r="CKU125" s="112"/>
      <c r="CKV125" s="112"/>
      <c r="CKW125" s="112"/>
      <c r="CKX125" s="112"/>
      <c r="CKY125" s="112"/>
      <c r="CKZ125" s="112"/>
      <c r="CLA125" s="112"/>
      <c r="CLB125" s="112"/>
      <c r="CLC125" s="112"/>
      <c r="CLD125" s="112"/>
      <c r="CLE125" s="112"/>
      <c r="CLF125" s="112"/>
      <c r="CLG125" s="112"/>
      <c r="CLH125" s="112"/>
      <c r="CLI125" s="112"/>
      <c r="CLJ125" s="112"/>
      <c r="CLK125" s="112"/>
      <c r="CLL125" s="112"/>
      <c r="CLM125" s="112"/>
      <c r="CLN125" s="112"/>
      <c r="CLO125" s="112"/>
      <c r="CLP125" s="112"/>
      <c r="CLQ125" s="112"/>
      <c r="CLR125" s="112"/>
      <c r="CLS125" s="112"/>
      <c r="CLT125" s="112"/>
      <c r="CLU125" s="112"/>
      <c r="CLV125" s="112"/>
      <c r="CLW125" s="112"/>
      <c r="CLX125" s="112"/>
      <c r="CLY125" s="112"/>
      <c r="CLZ125" s="112"/>
      <c r="CMA125" s="112"/>
      <c r="CMB125" s="112"/>
      <c r="CMC125" s="112"/>
      <c r="CMD125" s="112"/>
      <c r="CME125" s="112"/>
      <c r="CMF125" s="112"/>
      <c r="CMG125" s="112"/>
      <c r="CMH125" s="112"/>
      <c r="CMI125" s="112"/>
      <c r="CMJ125" s="112"/>
      <c r="CMK125" s="112"/>
      <c r="CML125" s="112"/>
      <c r="CMM125" s="112"/>
      <c r="CMN125" s="112"/>
      <c r="CMO125" s="112"/>
      <c r="CMP125" s="112"/>
      <c r="CMQ125" s="112"/>
      <c r="CMR125" s="112"/>
      <c r="CMS125" s="112"/>
      <c r="CMT125" s="112"/>
      <c r="CMU125" s="112"/>
      <c r="CMV125" s="112"/>
      <c r="CMW125" s="112"/>
      <c r="CMX125" s="112"/>
      <c r="CMY125" s="112"/>
      <c r="CMZ125" s="112"/>
      <c r="CNA125" s="112"/>
      <c r="CNB125" s="112"/>
      <c r="CNC125" s="112"/>
      <c r="CND125" s="112"/>
      <c r="CNE125" s="112"/>
      <c r="CNF125" s="112"/>
      <c r="CNG125" s="112"/>
      <c r="CNH125" s="112"/>
      <c r="CNI125" s="112"/>
      <c r="CNJ125" s="112"/>
      <c r="CNK125" s="112"/>
      <c r="CNL125" s="112"/>
      <c r="CNM125" s="112"/>
      <c r="CNN125" s="112"/>
      <c r="CNO125" s="112"/>
      <c r="CNP125" s="112"/>
      <c r="CNQ125" s="112"/>
      <c r="CNR125" s="112"/>
      <c r="CNS125" s="112"/>
      <c r="CNT125" s="112"/>
      <c r="CNU125" s="112"/>
      <c r="CNV125" s="112"/>
      <c r="CNW125" s="112"/>
      <c r="CNX125" s="112"/>
      <c r="CNY125" s="112"/>
      <c r="CNZ125" s="112"/>
      <c r="COA125" s="112"/>
      <c r="COB125" s="112"/>
      <c r="COC125" s="112"/>
      <c r="COD125" s="112"/>
      <c r="COE125" s="112"/>
      <c r="COF125" s="112"/>
      <c r="COG125" s="112"/>
      <c r="COH125" s="112"/>
      <c r="COI125" s="112"/>
      <c r="COJ125" s="112"/>
      <c r="COK125" s="112"/>
      <c r="COL125" s="112"/>
      <c r="COM125" s="112"/>
      <c r="CON125" s="112"/>
      <c r="COO125" s="112"/>
      <c r="COP125" s="112"/>
      <c r="COQ125" s="112"/>
      <c r="COR125" s="112"/>
      <c r="COS125" s="112"/>
      <c r="COT125" s="112"/>
      <c r="COU125" s="112"/>
      <c r="COV125" s="112"/>
      <c r="COW125" s="112"/>
      <c r="COX125" s="112"/>
      <c r="COY125" s="112"/>
      <c r="COZ125" s="112"/>
      <c r="CPA125" s="112"/>
      <c r="CPB125" s="112"/>
      <c r="CPC125" s="112"/>
      <c r="CPD125" s="112"/>
      <c r="CPE125" s="112"/>
      <c r="CPF125" s="112"/>
      <c r="CPG125" s="112"/>
      <c r="CPH125" s="112"/>
      <c r="CPI125" s="112"/>
      <c r="CPJ125" s="112"/>
      <c r="CPK125" s="112"/>
      <c r="CPL125" s="112"/>
      <c r="CPM125" s="112"/>
      <c r="CPN125" s="112"/>
      <c r="CPO125" s="112"/>
      <c r="CPP125" s="112"/>
      <c r="CPQ125" s="112"/>
      <c r="CPR125" s="112"/>
      <c r="CPS125" s="112"/>
      <c r="CPT125" s="112"/>
      <c r="CPU125" s="112"/>
      <c r="CPV125" s="112"/>
      <c r="CPW125" s="112"/>
      <c r="CPX125" s="112"/>
      <c r="CPY125" s="112"/>
      <c r="CPZ125" s="112"/>
      <c r="CQA125" s="112"/>
      <c r="CQB125" s="112"/>
      <c r="CQC125" s="112"/>
      <c r="CQD125" s="112"/>
      <c r="CQE125" s="112"/>
      <c r="CQF125" s="112"/>
      <c r="CQG125" s="112"/>
      <c r="CQH125" s="112"/>
      <c r="CQI125" s="112"/>
      <c r="CQJ125" s="112"/>
      <c r="CQK125" s="112"/>
      <c r="CQL125" s="112"/>
      <c r="CQM125" s="112"/>
      <c r="CQN125" s="112"/>
      <c r="CQO125" s="112"/>
      <c r="CQP125" s="112"/>
      <c r="CQQ125" s="112"/>
      <c r="CQR125" s="112"/>
      <c r="CQS125" s="112"/>
      <c r="CQT125" s="112"/>
      <c r="CQU125" s="112"/>
      <c r="CQV125" s="112"/>
      <c r="CQW125" s="112"/>
      <c r="CQX125" s="112"/>
      <c r="CQY125" s="112"/>
      <c r="CQZ125" s="112"/>
      <c r="CRA125" s="112"/>
      <c r="CRB125" s="112"/>
      <c r="CRC125" s="112"/>
      <c r="CRD125" s="112"/>
      <c r="CRE125" s="112"/>
      <c r="CRF125" s="112"/>
      <c r="CRG125" s="112"/>
      <c r="CRH125" s="112"/>
      <c r="CRI125" s="112"/>
      <c r="CRJ125" s="112"/>
      <c r="CRK125" s="112"/>
      <c r="CRL125" s="112"/>
      <c r="CRM125" s="112"/>
      <c r="CRN125" s="112"/>
      <c r="CRO125" s="112"/>
      <c r="CRP125" s="112"/>
      <c r="CRQ125" s="112"/>
      <c r="CRR125" s="112"/>
      <c r="CRS125" s="112"/>
      <c r="CRT125" s="112"/>
      <c r="CRU125" s="112"/>
      <c r="CRV125" s="112"/>
      <c r="CRW125" s="112"/>
      <c r="CRX125" s="112"/>
      <c r="CRY125" s="112"/>
      <c r="CRZ125" s="112"/>
      <c r="CSA125" s="112"/>
      <c r="CSB125" s="112"/>
      <c r="CSC125" s="112"/>
      <c r="CSD125" s="112"/>
      <c r="CSE125" s="112"/>
      <c r="CSF125" s="112"/>
      <c r="CSG125" s="112"/>
      <c r="CSH125" s="112"/>
      <c r="CSI125" s="112"/>
      <c r="CSJ125" s="112"/>
      <c r="CSK125" s="112"/>
      <c r="CSL125" s="112"/>
      <c r="CSM125" s="112"/>
      <c r="CSN125" s="112"/>
      <c r="CSO125" s="112"/>
      <c r="CSP125" s="112"/>
      <c r="CSQ125" s="112"/>
      <c r="CSR125" s="112"/>
      <c r="CSS125" s="112"/>
      <c r="CST125" s="112"/>
      <c r="CSU125" s="112"/>
      <c r="CSV125" s="112"/>
      <c r="CSW125" s="112"/>
      <c r="CSX125" s="112"/>
      <c r="CSY125" s="112"/>
      <c r="CSZ125" s="112"/>
      <c r="CTA125" s="112"/>
      <c r="CTB125" s="112"/>
      <c r="CTC125" s="112"/>
      <c r="CTD125" s="112"/>
      <c r="CTE125" s="112"/>
      <c r="CTF125" s="112"/>
      <c r="CTG125" s="112"/>
      <c r="CTH125" s="112"/>
      <c r="CTI125" s="112"/>
      <c r="CTJ125" s="112"/>
      <c r="CTK125" s="112"/>
      <c r="CTL125" s="112"/>
      <c r="CTM125" s="112"/>
      <c r="CTN125" s="112"/>
      <c r="CTO125" s="112"/>
      <c r="CTP125" s="112"/>
      <c r="CTQ125" s="112"/>
      <c r="CTR125" s="112"/>
      <c r="CTS125" s="112"/>
      <c r="CTT125" s="112"/>
      <c r="CTU125" s="112"/>
      <c r="CTV125" s="112"/>
      <c r="CTW125" s="112"/>
      <c r="CTX125" s="112"/>
      <c r="CTY125" s="112"/>
      <c r="CTZ125" s="112"/>
      <c r="CUA125" s="112"/>
      <c r="CUB125" s="112"/>
      <c r="CUC125" s="112"/>
      <c r="CUD125" s="112"/>
      <c r="CUE125" s="112"/>
      <c r="CUF125" s="112"/>
      <c r="CUG125" s="112"/>
      <c r="CUH125" s="112"/>
      <c r="CUI125" s="112"/>
      <c r="CUJ125" s="112"/>
      <c r="CUK125" s="112"/>
      <c r="CUL125" s="112"/>
      <c r="CUM125" s="112"/>
      <c r="CUN125" s="112"/>
      <c r="CUO125" s="112"/>
      <c r="CUP125" s="112"/>
      <c r="CUQ125" s="112"/>
      <c r="CUR125" s="112"/>
      <c r="CUS125" s="112"/>
      <c r="CUT125" s="112"/>
      <c r="CUU125" s="112"/>
      <c r="CUV125" s="112"/>
      <c r="CUW125" s="112"/>
      <c r="CUX125" s="112"/>
      <c r="CUY125" s="112"/>
      <c r="CUZ125" s="112"/>
      <c r="CVA125" s="112"/>
      <c r="CVB125" s="112"/>
      <c r="CVC125" s="112"/>
      <c r="CVD125" s="112"/>
      <c r="CVE125" s="112"/>
      <c r="CVF125" s="112"/>
      <c r="CVG125" s="112"/>
      <c r="CVH125" s="112"/>
      <c r="CVI125" s="112"/>
      <c r="CVJ125" s="112"/>
      <c r="CVK125" s="112"/>
      <c r="CVL125" s="112"/>
      <c r="CVM125" s="112"/>
      <c r="CVN125" s="112"/>
      <c r="CVO125" s="112"/>
      <c r="CVP125" s="112"/>
      <c r="CVQ125" s="112"/>
      <c r="CVR125" s="112"/>
      <c r="CVS125" s="112"/>
      <c r="CVT125" s="112"/>
      <c r="CVU125" s="112"/>
      <c r="CVV125" s="112"/>
      <c r="CVW125" s="112"/>
      <c r="CVX125" s="112"/>
      <c r="CVY125" s="112"/>
      <c r="CVZ125" s="112"/>
      <c r="CWA125" s="112"/>
      <c r="CWB125" s="112"/>
      <c r="CWC125" s="112"/>
      <c r="CWD125" s="112"/>
      <c r="CWE125" s="112"/>
      <c r="CWF125" s="112"/>
      <c r="CWG125" s="112"/>
      <c r="CWH125" s="112"/>
      <c r="CWI125" s="112"/>
      <c r="CWJ125" s="112"/>
      <c r="CWK125" s="112"/>
      <c r="CWL125" s="112"/>
      <c r="CWM125" s="112"/>
      <c r="CWN125" s="112"/>
      <c r="CWO125" s="112"/>
      <c r="CWP125" s="112"/>
      <c r="CWQ125" s="112"/>
      <c r="CWR125" s="112"/>
      <c r="CWS125" s="112"/>
      <c r="CWT125" s="112"/>
      <c r="CWU125" s="112"/>
      <c r="CWV125" s="112"/>
      <c r="CWW125" s="112"/>
      <c r="CWX125" s="112"/>
      <c r="CWY125" s="112"/>
      <c r="CWZ125" s="112"/>
      <c r="CXA125" s="112"/>
      <c r="CXB125" s="112"/>
      <c r="CXC125" s="112"/>
      <c r="CXD125" s="112"/>
      <c r="CXE125" s="112"/>
      <c r="CXF125" s="112"/>
      <c r="CXG125" s="112"/>
      <c r="CXH125" s="112"/>
      <c r="CXI125" s="112"/>
      <c r="CXJ125" s="112"/>
      <c r="CXK125" s="112"/>
      <c r="CXL125" s="112"/>
      <c r="CXM125" s="112"/>
      <c r="CXN125" s="112"/>
      <c r="CXO125" s="112"/>
      <c r="CXP125" s="112"/>
      <c r="CXQ125" s="112"/>
      <c r="CXR125" s="112"/>
      <c r="CXS125" s="112"/>
      <c r="CXT125" s="112"/>
      <c r="CXU125" s="112"/>
      <c r="CXV125" s="112"/>
      <c r="CXW125" s="112"/>
      <c r="CXX125" s="112"/>
      <c r="CXY125" s="112"/>
      <c r="CXZ125" s="112"/>
      <c r="CYA125" s="112"/>
      <c r="CYB125" s="112"/>
      <c r="CYC125" s="112"/>
      <c r="CYD125" s="112"/>
      <c r="CYE125" s="112"/>
      <c r="CYF125" s="112"/>
      <c r="CYG125" s="112"/>
      <c r="CYH125" s="112"/>
      <c r="CYI125" s="112"/>
      <c r="CYJ125" s="112"/>
      <c r="CYK125" s="112"/>
      <c r="CYL125" s="112"/>
      <c r="CYM125" s="112"/>
      <c r="CYN125" s="112"/>
      <c r="CYO125" s="112"/>
      <c r="CYP125" s="112"/>
      <c r="CYQ125" s="112"/>
      <c r="CYR125" s="112"/>
      <c r="CYS125" s="112"/>
      <c r="CYT125" s="112"/>
      <c r="CYU125" s="112"/>
      <c r="CYV125" s="112"/>
      <c r="CYW125" s="112"/>
      <c r="CYX125" s="112"/>
      <c r="CYY125" s="112"/>
      <c r="CYZ125" s="112"/>
      <c r="CZA125" s="112"/>
      <c r="CZB125" s="112"/>
      <c r="CZC125" s="112"/>
      <c r="CZD125" s="112"/>
      <c r="CZE125" s="112"/>
      <c r="CZF125" s="112"/>
      <c r="CZG125" s="112"/>
      <c r="CZH125" s="112"/>
      <c r="CZI125" s="112"/>
      <c r="CZJ125" s="112"/>
      <c r="CZK125" s="112"/>
      <c r="CZL125" s="112"/>
      <c r="CZM125" s="112"/>
      <c r="CZN125" s="112"/>
      <c r="CZO125" s="112"/>
      <c r="CZP125" s="112"/>
      <c r="CZQ125" s="112"/>
      <c r="CZR125" s="112"/>
      <c r="CZS125" s="112"/>
      <c r="CZT125" s="112"/>
      <c r="CZU125" s="112"/>
      <c r="CZV125" s="112"/>
      <c r="CZW125" s="112"/>
      <c r="CZX125" s="112"/>
      <c r="CZY125" s="112"/>
      <c r="CZZ125" s="112"/>
      <c r="DAA125" s="112"/>
      <c r="DAB125" s="112"/>
      <c r="DAC125" s="112"/>
      <c r="DAD125" s="112"/>
      <c r="DAE125" s="112"/>
      <c r="DAF125" s="112"/>
      <c r="DAG125" s="112"/>
      <c r="DAH125" s="112"/>
      <c r="DAI125" s="112"/>
      <c r="DAJ125" s="112"/>
      <c r="DAK125" s="112"/>
      <c r="DAL125" s="112"/>
      <c r="DAM125" s="112"/>
      <c r="DAN125" s="112"/>
      <c r="DAO125" s="112"/>
      <c r="DAP125" s="112"/>
      <c r="DAQ125" s="112"/>
      <c r="DAR125" s="112"/>
      <c r="DAS125" s="112"/>
      <c r="DAT125" s="112"/>
      <c r="DAU125" s="112"/>
      <c r="DAV125" s="112"/>
      <c r="DAW125" s="112"/>
      <c r="DAX125" s="112"/>
      <c r="DAY125" s="112"/>
      <c r="DAZ125" s="112"/>
      <c r="DBA125" s="112"/>
      <c r="DBB125" s="112"/>
      <c r="DBC125" s="112"/>
      <c r="DBD125" s="112"/>
      <c r="DBE125" s="112"/>
      <c r="DBF125" s="112"/>
      <c r="DBG125" s="112"/>
      <c r="DBH125" s="112"/>
      <c r="DBI125" s="112"/>
      <c r="DBJ125" s="112"/>
      <c r="DBK125" s="112"/>
      <c r="DBL125" s="112"/>
      <c r="DBM125" s="112"/>
      <c r="DBN125" s="112"/>
      <c r="DBO125" s="112"/>
      <c r="DBP125" s="112"/>
      <c r="DBQ125" s="112"/>
      <c r="DBR125" s="112"/>
      <c r="DBS125" s="112"/>
      <c r="DBT125" s="112"/>
      <c r="DBU125" s="112"/>
      <c r="DBV125" s="112"/>
      <c r="DBW125" s="112"/>
      <c r="DBX125" s="112"/>
      <c r="DBY125" s="112"/>
      <c r="DBZ125" s="112"/>
      <c r="DCA125" s="112"/>
      <c r="DCB125" s="112"/>
      <c r="DCC125" s="112"/>
      <c r="DCD125" s="112"/>
      <c r="DCE125" s="112"/>
      <c r="DCF125" s="112"/>
      <c r="DCG125" s="112"/>
      <c r="DCH125" s="112"/>
      <c r="DCI125" s="112"/>
      <c r="DCJ125" s="112"/>
      <c r="DCK125" s="112"/>
      <c r="DCL125" s="112"/>
      <c r="DCM125" s="112"/>
      <c r="DCN125" s="112"/>
      <c r="DCO125" s="112"/>
      <c r="DCP125" s="112"/>
      <c r="DCQ125" s="112"/>
      <c r="DCR125" s="112"/>
      <c r="DCS125" s="112"/>
      <c r="DCT125" s="112"/>
      <c r="DCU125" s="112"/>
      <c r="DCV125" s="112"/>
      <c r="DCW125" s="112"/>
      <c r="DCX125" s="112"/>
      <c r="DCY125" s="112"/>
      <c r="DCZ125" s="112"/>
      <c r="DDA125" s="112"/>
      <c r="DDB125" s="112"/>
      <c r="DDC125" s="112"/>
      <c r="DDD125" s="112"/>
      <c r="DDE125" s="112"/>
      <c r="DDF125" s="112"/>
      <c r="DDG125" s="112"/>
      <c r="DDH125" s="112"/>
      <c r="DDI125" s="112"/>
      <c r="DDJ125" s="112"/>
      <c r="DDK125" s="112"/>
      <c r="DDL125" s="112"/>
      <c r="DDM125" s="112"/>
      <c r="DDN125" s="112"/>
      <c r="DDO125" s="112"/>
      <c r="DDP125" s="112"/>
      <c r="DDQ125" s="112"/>
      <c r="DDR125" s="112"/>
      <c r="DDS125" s="112"/>
      <c r="DDT125" s="112"/>
      <c r="DDU125" s="112"/>
      <c r="DDV125" s="112"/>
      <c r="DDW125" s="112"/>
      <c r="DDX125" s="112"/>
      <c r="DDY125" s="112"/>
      <c r="DDZ125" s="112"/>
      <c r="DEA125" s="112"/>
      <c r="DEB125" s="112"/>
      <c r="DEC125" s="112"/>
      <c r="DED125" s="112"/>
      <c r="DEE125" s="112"/>
      <c r="DEF125" s="112"/>
      <c r="DEG125" s="112"/>
      <c r="DEH125" s="112"/>
      <c r="DEI125" s="112"/>
      <c r="DEJ125" s="112"/>
      <c r="DEK125" s="112"/>
      <c r="DEL125" s="112"/>
      <c r="DEM125" s="112"/>
      <c r="DEN125" s="112"/>
      <c r="DEO125" s="112"/>
      <c r="DEP125" s="112"/>
      <c r="DEQ125" s="112"/>
      <c r="DER125" s="112"/>
      <c r="DES125" s="112"/>
      <c r="DET125" s="112"/>
      <c r="DEU125" s="112"/>
      <c r="DEV125" s="112"/>
      <c r="DEW125" s="112"/>
      <c r="DEX125" s="112"/>
      <c r="DEY125" s="112"/>
      <c r="DEZ125" s="112"/>
      <c r="DFA125" s="112"/>
      <c r="DFB125" s="112"/>
      <c r="DFC125" s="112"/>
      <c r="DFD125" s="112"/>
      <c r="DFE125" s="112"/>
      <c r="DFF125" s="112"/>
      <c r="DFG125" s="112"/>
      <c r="DFH125" s="112"/>
      <c r="DFI125" s="112"/>
      <c r="DFJ125" s="112"/>
      <c r="DFK125" s="112"/>
      <c r="DFL125" s="112"/>
      <c r="DFM125" s="112"/>
      <c r="DFN125" s="112"/>
      <c r="DFO125" s="112"/>
      <c r="DFP125" s="112"/>
      <c r="DFQ125" s="112"/>
      <c r="DFR125" s="112"/>
      <c r="DFS125" s="112"/>
      <c r="DFT125" s="112"/>
      <c r="DFU125" s="112"/>
      <c r="DFV125" s="112"/>
      <c r="DFW125" s="112"/>
      <c r="DFX125" s="112"/>
      <c r="DFY125" s="112"/>
      <c r="DFZ125" s="112"/>
      <c r="DGA125" s="112"/>
      <c r="DGB125" s="112"/>
      <c r="DGC125" s="112"/>
      <c r="DGD125" s="112"/>
      <c r="DGE125" s="112"/>
      <c r="DGF125" s="112"/>
      <c r="DGG125" s="112"/>
      <c r="DGH125" s="112"/>
      <c r="DGI125" s="112"/>
      <c r="DGJ125" s="112"/>
      <c r="DGK125" s="112"/>
      <c r="DGL125" s="112"/>
      <c r="DGM125" s="112"/>
      <c r="DGN125" s="112"/>
      <c r="DGO125" s="112"/>
      <c r="DGP125" s="112"/>
      <c r="DGQ125" s="112"/>
      <c r="DGR125" s="112"/>
      <c r="DGS125" s="112"/>
      <c r="DGT125" s="112"/>
      <c r="DGU125" s="112"/>
      <c r="DGV125" s="112"/>
      <c r="DGW125" s="112"/>
      <c r="DGX125" s="112"/>
      <c r="DGY125" s="112"/>
      <c r="DGZ125" s="112"/>
      <c r="DHA125" s="112"/>
      <c r="DHB125" s="112"/>
      <c r="DHC125" s="112"/>
      <c r="DHD125" s="112"/>
      <c r="DHE125" s="112"/>
      <c r="DHF125" s="112"/>
      <c r="DHG125" s="112"/>
      <c r="DHH125" s="112"/>
      <c r="DHI125" s="112"/>
      <c r="DHJ125" s="112"/>
      <c r="DHK125" s="112"/>
      <c r="DHL125" s="112"/>
      <c r="DHM125" s="112"/>
      <c r="DHN125" s="112"/>
      <c r="DHO125" s="112"/>
      <c r="DHP125" s="112"/>
      <c r="DHQ125" s="112"/>
      <c r="DHR125" s="112"/>
      <c r="DHS125" s="112"/>
      <c r="DHT125" s="112"/>
      <c r="DHU125" s="112"/>
      <c r="DHV125" s="112"/>
      <c r="DHW125" s="112"/>
      <c r="DHX125" s="112"/>
      <c r="DHY125" s="112"/>
      <c r="DHZ125" s="112"/>
      <c r="DIA125" s="112"/>
      <c r="DIB125" s="112"/>
      <c r="DIC125" s="112"/>
      <c r="DID125" s="112"/>
      <c r="DIE125" s="112"/>
      <c r="DIF125" s="112"/>
      <c r="DIG125" s="112"/>
      <c r="DIH125" s="112"/>
      <c r="DII125" s="112"/>
      <c r="DIJ125" s="112"/>
      <c r="DIK125" s="112"/>
      <c r="DIL125" s="112"/>
      <c r="DIM125" s="112"/>
      <c r="DIN125" s="112"/>
      <c r="DIO125" s="112"/>
      <c r="DIP125" s="112"/>
      <c r="DIQ125" s="112"/>
      <c r="DIR125" s="112"/>
      <c r="DIS125" s="112"/>
      <c r="DIT125" s="112"/>
      <c r="DIU125" s="112"/>
      <c r="DIV125" s="112"/>
      <c r="DIW125" s="112"/>
      <c r="DIX125" s="112"/>
      <c r="DIY125" s="112"/>
      <c r="DIZ125" s="112"/>
      <c r="DJA125" s="112"/>
      <c r="DJB125" s="112"/>
      <c r="DJC125" s="112"/>
      <c r="DJD125" s="112"/>
      <c r="DJE125" s="112"/>
      <c r="DJF125" s="112"/>
      <c r="DJG125" s="112"/>
      <c r="DJH125" s="112"/>
      <c r="DJI125" s="112"/>
      <c r="DJJ125" s="112"/>
      <c r="DJK125" s="112"/>
      <c r="DJL125" s="112"/>
      <c r="DJM125" s="112"/>
      <c r="DJN125" s="112"/>
      <c r="DJO125" s="112"/>
      <c r="DJP125" s="112"/>
      <c r="DJQ125" s="112"/>
      <c r="DJR125" s="112"/>
      <c r="DJS125" s="112"/>
      <c r="DJT125" s="112"/>
      <c r="DJU125" s="112"/>
      <c r="DJV125" s="112"/>
      <c r="DJW125" s="112"/>
      <c r="DJX125" s="112"/>
      <c r="DJY125" s="112"/>
      <c r="DJZ125" s="112"/>
      <c r="DKA125" s="112"/>
      <c r="DKB125" s="112"/>
      <c r="DKC125" s="112"/>
      <c r="DKD125" s="112"/>
      <c r="DKE125" s="112"/>
      <c r="DKF125" s="112"/>
      <c r="DKG125" s="112"/>
      <c r="DKH125" s="112"/>
      <c r="DKI125" s="112"/>
      <c r="DKJ125" s="112"/>
      <c r="DKK125" s="112"/>
      <c r="DKL125" s="112"/>
      <c r="DKM125" s="112"/>
      <c r="DKN125" s="112"/>
      <c r="DKO125" s="112"/>
      <c r="DKP125" s="112"/>
      <c r="DKQ125" s="112"/>
      <c r="DKR125" s="112"/>
      <c r="DKS125" s="112"/>
      <c r="DKT125" s="112"/>
      <c r="DKU125" s="112"/>
      <c r="DKV125" s="112"/>
      <c r="DKW125" s="112"/>
      <c r="DKX125" s="112"/>
      <c r="DKY125" s="112"/>
      <c r="DKZ125" s="112"/>
      <c r="DLA125" s="112"/>
      <c r="DLB125" s="112"/>
      <c r="DLC125" s="112"/>
      <c r="DLD125" s="112"/>
      <c r="DLE125" s="112"/>
      <c r="DLF125" s="112"/>
      <c r="DLG125" s="112"/>
      <c r="DLH125" s="112"/>
      <c r="DLI125" s="112"/>
      <c r="DLJ125" s="112"/>
      <c r="DLK125" s="112"/>
      <c r="DLL125" s="112"/>
      <c r="DLM125" s="112"/>
      <c r="DLN125" s="112"/>
      <c r="DLO125" s="112"/>
      <c r="DLP125" s="112"/>
      <c r="DLQ125" s="112"/>
      <c r="DLR125" s="112"/>
      <c r="DLS125" s="112"/>
      <c r="DLT125" s="112"/>
      <c r="DLU125" s="112"/>
      <c r="DLV125" s="112"/>
      <c r="DLW125" s="112"/>
      <c r="DLX125" s="112"/>
      <c r="DLY125" s="112"/>
      <c r="DLZ125" s="112"/>
      <c r="DMA125" s="112"/>
      <c r="DMB125" s="112"/>
      <c r="DMC125" s="112"/>
      <c r="DMD125" s="112"/>
      <c r="DME125" s="112"/>
      <c r="DMF125" s="112"/>
      <c r="DMG125" s="112"/>
      <c r="DMH125" s="112"/>
      <c r="DMI125" s="112"/>
      <c r="DMJ125" s="112"/>
      <c r="DMK125" s="112"/>
      <c r="DML125" s="112"/>
      <c r="DMM125" s="112"/>
      <c r="DMN125" s="112"/>
      <c r="DMO125" s="112"/>
      <c r="DMP125" s="112"/>
      <c r="DMQ125" s="112"/>
      <c r="DMR125" s="112"/>
      <c r="DMS125" s="112"/>
      <c r="DMT125" s="112"/>
      <c r="DMU125" s="112"/>
      <c r="DMV125" s="112"/>
      <c r="DMW125" s="112"/>
      <c r="DMX125" s="112"/>
      <c r="DMY125" s="112"/>
      <c r="DMZ125" s="112"/>
      <c r="DNA125" s="112"/>
      <c r="DNB125" s="112"/>
      <c r="DNC125" s="112"/>
      <c r="DND125" s="112"/>
      <c r="DNE125" s="112"/>
      <c r="DNF125" s="112"/>
      <c r="DNG125" s="112"/>
      <c r="DNH125" s="112"/>
      <c r="DNI125" s="112"/>
      <c r="DNJ125" s="112"/>
      <c r="DNK125" s="112"/>
      <c r="DNL125" s="112"/>
      <c r="DNM125" s="112"/>
      <c r="DNN125" s="112"/>
      <c r="DNO125" s="112"/>
      <c r="DNP125" s="112"/>
      <c r="DNQ125" s="112"/>
      <c r="DNR125" s="112"/>
      <c r="DNS125" s="112"/>
      <c r="DNT125" s="112"/>
      <c r="DNU125" s="112"/>
      <c r="DNV125" s="112"/>
      <c r="DNW125" s="112"/>
      <c r="DNX125" s="112"/>
      <c r="DNY125" s="112"/>
      <c r="DNZ125" s="112"/>
      <c r="DOA125" s="112"/>
      <c r="DOB125" s="112"/>
      <c r="DOC125" s="112"/>
      <c r="DOD125" s="112"/>
      <c r="DOE125" s="112"/>
      <c r="DOF125" s="112"/>
      <c r="DOG125" s="112"/>
      <c r="DOH125" s="112"/>
      <c r="DOI125" s="112"/>
      <c r="DOJ125" s="112"/>
      <c r="DOK125" s="112"/>
      <c r="DOL125" s="112"/>
      <c r="DOM125" s="112"/>
      <c r="DON125" s="112"/>
      <c r="DOO125" s="112"/>
      <c r="DOP125" s="112"/>
      <c r="DOQ125" s="112"/>
      <c r="DOR125" s="112"/>
      <c r="DOS125" s="112"/>
      <c r="DOT125" s="112"/>
      <c r="DOU125" s="112"/>
      <c r="DOV125" s="112"/>
      <c r="DOW125" s="112"/>
      <c r="DOX125" s="112"/>
      <c r="DOY125" s="112"/>
      <c r="DOZ125" s="112"/>
      <c r="DPA125" s="112"/>
      <c r="DPB125" s="112"/>
      <c r="DPC125" s="112"/>
      <c r="DPD125" s="112"/>
      <c r="DPE125" s="112"/>
      <c r="DPF125" s="112"/>
      <c r="DPG125" s="112"/>
      <c r="DPH125" s="112"/>
      <c r="DPI125" s="112"/>
      <c r="DPJ125" s="112"/>
      <c r="DPK125" s="112"/>
      <c r="DPL125" s="112"/>
      <c r="DPM125" s="112"/>
      <c r="DPN125" s="112"/>
      <c r="DPO125" s="112"/>
      <c r="DPP125" s="112"/>
      <c r="DPQ125" s="112"/>
      <c r="DPR125" s="112"/>
      <c r="DPS125" s="112"/>
      <c r="DPT125" s="112"/>
      <c r="DPU125" s="112"/>
      <c r="DPV125" s="112"/>
      <c r="DPW125" s="112"/>
      <c r="DPX125" s="112"/>
      <c r="DPY125" s="112"/>
      <c r="DPZ125" s="112"/>
      <c r="DQA125" s="112"/>
      <c r="DQB125" s="112"/>
      <c r="DQC125" s="112"/>
      <c r="DQD125" s="112"/>
      <c r="DQE125" s="112"/>
      <c r="DQF125" s="112"/>
      <c r="DQG125" s="112"/>
      <c r="DQH125" s="112"/>
      <c r="DQI125" s="112"/>
      <c r="DQJ125" s="112"/>
      <c r="DQK125" s="112"/>
      <c r="DQL125" s="112"/>
      <c r="DQM125" s="112"/>
      <c r="DQN125" s="112"/>
      <c r="DQO125" s="112"/>
      <c r="DQP125" s="112"/>
      <c r="DQQ125" s="112"/>
      <c r="DQR125" s="112"/>
      <c r="DQS125" s="112"/>
      <c r="DQT125" s="112"/>
      <c r="DQU125" s="112"/>
      <c r="DQV125" s="112"/>
      <c r="DQW125" s="112"/>
      <c r="DQX125" s="112"/>
      <c r="DQY125" s="112"/>
      <c r="DQZ125" s="112"/>
      <c r="DRA125" s="112"/>
      <c r="DRB125" s="112"/>
      <c r="DRC125" s="112"/>
      <c r="DRD125" s="112"/>
      <c r="DRE125" s="112"/>
      <c r="DRF125" s="112"/>
      <c r="DRG125" s="112"/>
      <c r="DRH125" s="112"/>
      <c r="DRI125" s="112"/>
      <c r="DRJ125" s="112"/>
      <c r="DRK125" s="112"/>
      <c r="DRL125" s="112"/>
      <c r="DRM125" s="112"/>
      <c r="DRN125" s="112"/>
      <c r="DRO125" s="112"/>
      <c r="DRP125" s="112"/>
      <c r="DRQ125" s="112"/>
      <c r="DRR125" s="112"/>
      <c r="DRS125" s="112"/>
      <c r="DRT125" s="112"/>
      <c r="DRU125" s="112"/>
      <c r="DRV125" s="112"/>
      <c r="DRW125" s="112"/>
      <c r="DRX125" s="112"/>
      <c r="DRY125" s="112"/>
      <c r="DRZ125" s="112"/>
      <c r="DSA125" s="112"/>
      <c r="DSB125" s="112"/>
      <c r="DSC125" s="112"/>
      <c r="DSD125" s="112"/>
      <c r="DSE125" s="112"/>
      <c r="DSF125" s="112"/>
      <c r="DSG125" s="112"/>
      <c r="DSH125" s="112"/>
      <c r="DSI125" s="112"/>
      <c r="DSJ125" s="112"/>
      <c r="DSK125" s="112"/>
      <c r="DSL125" s="112"/>
      <c r="DSM125" s="112"/>
      <c r="DSN125" s="112"/>
      <c r="DSO125" s="112"/>
      <c r="DSP125" s="112"/>
      <c r="DSQ125" s="112"/>
      <c r="DSR125" s="112"/>
      <c r="DSS125" s="112"/>
      <c r="DST125" s="112"/>
      <c r="DSU125" s="112"/>
      <c r="DSV125" s="112"/>
      <c r="DSW125" s="112"/>
      <c r="DSX125" s="112"/>
      <c r="DSY125" s="112"/>
      <c r="DSZ125" s="112"/>
      <c r="DTA125" s="112"/>
      <c r="DTB125" s="112"/>
      <c r="DTC125" s="112"/>
      <c r="DTD125" s="112"/>
      <c r="DTE125" s="112"/>
      <c r="DTF125" s="112"/>
      <c r="DTG125" s="112"/>
      <c r="DTH125" s="112"/>
      <c r="DTI125" s="112"/>
      <c r="DTJ125" s="112"/>
      <c r="DTK125" s="112"/>
      <c r="DTL125" s="112"/>
      <c r="DTM125" s="112"/>
      <c r="DTN125" s="112"/>
      <c r="DTO125" s="112"/>
      <c r="DTP125" s="112"/>
      <c r="DTQ125" s="112"/>
      <c r="DTR125" s="112"/>
      <c r="DTS125" s="112"/>
      <c r="DTT125" s="112"/>
      <c r="DTU125" s="112"/>
      <c r="DTV125" s="112"/>
      <c r="DTW125" s="112"/>
      <c r="DTX125" s="112"/>
      <c r="DTY125" s="112"/>
      <c r="DTZ125" s="112"/>
      <c r="DUA125" s="112"/>
      <c r="DUB125" s="112"/>
      <c r="DUC125" s="112"/>
      <c r="DUD125" s="112"/>
      <c r="DUE125" s="112"/>
      <c r="DUF125" s="112"/>
      <c r="DUG125" s="112"/>
      <c r="DUH125" s="112"/>
      <c r="DUI125" s="112"/>
      <c r="DUJ125" s="112"/>
      <c r="DUK125" s="112"/>
      <c r="DUL125" s="112"/>
      <c r="DUM125" s="112"/>
      <c r="DUN125" s="112"/>
      <c r="DUO125" s="112"/>
      <c r="DUP125" s="112"/>
      <c r="DUQ125" s="112"/>
      <c r="DUR125" s="112"/>
      <c r="DUS125" s="112"/>
      <c r="DUT125" s="112"/>
      <c r="DUU125" s="112"/>
      <c r="DUV125" s="112"/>
      <c r="DUW125" s="112"/>
      <c r="DUX125" s="112"/>
      <c r="DUY125" s="112"/>
      <c r="DUZ125" s="112"/>
      <c r="DVA125" s="112"/>
      <c r="DVB125" s="112"/>
      <c r="DVC125" s="112"/>
      <c r="DVD125" s="112"/>
      <c r="DVE125" s="112"/>
      <c r="DVF125" s="112"/>
      <c r="DVG125" s="112"/>
      <c r="DVH125" s="112"/>
      <c r="DVI125" s="112"/>
      <c r="DVJ125" s="112"/>
      <c r="DVK125" s="112"/>
      <c r="DVL125" s="112"/>
      <c r="DVM125" s="112"/>
      <c r="DVN125" s="112"/>
      <c r="DVO125" s="112"/>
      <c r="DVP125" s="112"/>
      <c r="DVQ125" s="112"/>
      <c r="DVR125" s="112"/>
      <c r="DVS125" s="112"/>
      <c r="DVT125" s="112"/>
      <c r="DVU125" s="112"/>
      <c r="DVV125" s="112"/>
      <c r="DVW125" s="112"/>
      <c r="DVX125" s="112"/>
      <c r="DVY125" s="112"/>
      <c r="DVZ125" s="112"/>
      <c r="DWA125" s="112"/>
      <c r="DWB125" s="112"/>
      <c r="DWC125" s="112"/>
      <c r="DWD125" s="112"/>
      <c r="DWE125" s="112"/>
      <c r="DWF125" s="112"/>
      <c r="DWG125" s="112"/>
      <c r="DWH125" s="112"/>
      <c r="DWI125" s="112"/>
      <c r="DWJ125" s="112"/>
      <c r="DWK125" s="112"/>
      <c r="DWL125" s="112"/>
      <c r="DWM125" s="112"/>
      <c r="DWN125" s="112"/>
      <c r="DWO125" s="112"/>
      <c r="DWP125" s="112"/>
      <c r="DWQ125" s="112"/>
      <c r="DWR125" s="112"/>
      <c r="DWS125" s="112"/>
      <c r="DWT125" s="112"/>
      <c r="DWU125" s="112"/>
      <c r="DWV125" s="112"/>
      <c r="DWW125" s="112"/>
      <c r="DWX125" s="112"/>
      <c r="DWY125" s="112"/>
      <c r="DWZ125" s="112"/>
      <c r="DXA125" s="112"/>
      <c r="DXB125" s="112"/>
      <c r="DXC125" s="112"/>
      <c r="DXD125" s="112"/>
      <c r="DXE125" s="112"/>
      <c r="DXF125" s="112"/>
      <c r="DXG125" s="112"/>
      <c r="DXH125" s="112"/>
      <c r="DXI125" s="112"/>
      <c r="DXJ125" s="112"/>
      <c r="DXK125" s="112"/>
      <c r="DXL125" s="112"/>
      <c r="DXM125" s="112"/>
      <c r="DXN125" s="112"/>
      <c r="DXO125" s="112"/>
      <c r="DXP125" s="112"/>
      <c r="DXQ125" s="112"/>
      <c r="DXR125" s="112"/>
      <c r="DXS125" s="112"/>
      <c r="DXT125" s="112"/>
      <c r="DXU125" s="112"/>
      <c r="DXV125" s="112"/>
      <c r="DXW125" s="112"/>
      <c r="DXX125" s="112"/>
      <c r="DXY125" s="112"/>
      <c r="DXZ125" s="112"/>
      <c r="DYA125" s="112"/>
      <c r="DYB125" s="112"/>
      <c r="DYC125" s="112"/>
      <c r="DYD125" s="112"/>
      <c r="DYE125" s="112"/>
      <c r="DYF125" s="112"/>
      <c r="DYG125" s="112"/>
      <c r="DYH125" s="112"/>
      <c r="DYI125" s="112"/>
      <c r="DYJ125" s="112"/>
      <c r="DYK125" s="112"/>
      <c r="DYL125" s="112"/>
      <c r="DYM125" s="112"/>
      <c r="DYN125" s="112"/>
      <c r="DYO125" s="112"/>
      <c r="DYP125" s="112"/>
      <c r="DYQ125" s="112"/>
      <c r="DYR125" s="112"/>
      <c r="DYS125" s="112"/>
      <c r="DYT125" s="112"/>
      <c r="DYU125" s="112"/>
      <c r="DYV125" s="112"/>
      <c r="DYW125" s="112"/>
      <c r="DYX125" s="112"/>
      <c r="DYY125" s="112"/>
      <c r="DYZ125" s="112"/>
      <c r="DZA125" s="112"/>
      <c r="DZB125" s="112"/>
      <c r="DZC125" s="112"/>
      <c r="DZD125" s="112"/>
      <c r="DZE125" s="112"/>
      <c r="DZF125" s="112"/>
      <c r="DZG125" s="112"/>
      <c r="DZH125" s="112"/>
      <c r="DZI125" s="112"/>
      <c r="DZJ125" s="112"/>
      <c r="DZK125" s="112"/>
      <c r="DZL125" s="112"/>
      <c r="DZM125" s="112"/>
      <c r="DZN125" s="112"/>
      <c r="DZO125" s="112"/>
      <c r="DZP125" s="112"/>
      <c r="DZQ125" s="112"/>
      <c r="DZR125" s="112"/>
      <c r="DZS125" s="112"/>
      <c r="DZT125" s="112"/>
      <c r="DZU125" s="112"/>
      <c r="DZV125" s="112"/>
      <c r="DZW125" s="112"/>
      <c r="DZX125" s="112"/>
      <c r="DZY125" s="112"/>
      <c r="DZZ125" s="112"/>
      <c r="EAA125" s="112"/>
      <c r="EAB125" s="112"/>
      <c r="EAC125" s="112"/>
      <c r="EAD125" s="112"/>
      <c r="EAE125" s="112"/>
      <c r="EAF125" s="112"/>
      <c r="EAG125" s="112"/>
      <c r="EAH125" s="112"/>
      <c r="EAI125" s="112"/>
      <c r="EAJ125" s="112"/>
      <c r="EAK125" s="112"/>
      <c r="EAL125" s="112"/>
      <c r="EAM125" s="112"/>
      <c r="EAN125" s="112"/>
      <c r="EAO125" s="112"/>
      <c r="EAP125" s="112"/>
      <c r="EAQ125" s="112"/>
      <c r="EAR125" s="112"/>
      <c r="EAS125" s="112"/>
      <c r="EAT125" s="112"/>
      <c r="EAU125" s="112"/>
      <c r="EAV125" s="112"/>
      <c r="EAW125" s="112"/>
      <c r="EAX125" s="112"/>
      <c r="EAY125" s="112"/>
      <c r="EAZ125" s="112"/>
      <c r="EBA125" s="112"/>
      <c r="EBB125" s="112"/>
      <c r="EBC125" s="112"/>
      <c r="EBD125" s="112"/>
      <c r="EBE125" s="112"/>
      <c r="EBF125" s="112"/>
      <c r="EBG125" s="112"/>
      <c r="EBH125" s="112"/>
      <c r="EBI125" s="112"/>
      <c r="EBJ125" s="112"/>
      <c r="EBK125" s="112"/>
      <c r="EBL125" s="112"/>
      <c r="EBM125" s="112"/>
      <c r="EBN125" s="112"/>
      <c r="EBO125" s="112"/>
      <c r="EBP125" s="112"/>
      <c r="EBQ125" s="112"/>
      <c r="EBR125" s="112"/>
      <c r="EBS125" s="112"/>
      <c r="EBT125" s="112"/>
      <c r="EBU125" s="112"/>
      <c r="EBV125" s="112"/>
      <c r="EBW125" s="112"/>
      <c r="EBX125" s="112"/>
      <c r="EBY125" s="112"/>
      <c r="EBZ125" s="112"/>
      <c r="ECA125" s="112"/>
      <c r="ECB125" s="112"/>
      <c r="ECC125" s="112"/>
      <c r="ECD125" s="112"/>
      <c r="ECE125" s="112"/>
      <c r="ECF125" s="112"/>
      <c r="ECG125" s="112"/>
      <c r="ECH125" s="112"/>
      <c r="ECI125" s="112"/>
      <c r="ECJ125" s="112"/>
      <c r="ECK125" s="112"/>
      <c r="ECL125" s="112"/>
      <c r="ECM125" s="112"/>
      <c r="ECN125" s="112"/>
      <c r="ECO125" s="112"/>
      <c r="ECP125" s="112"/>
      <c r="ECQ125" s="112"/>
      <c r="ECR125" s="112"/>
      <c r="ECS125" s="112"/>
      <c r="ECT125" s="112"/>
      <c r="ECU125" s="112"/>
      <c r="ECV125" s="112"/>
      <c r="ECW125" s="112"/>
      <c r="ECX125" s="112"/>
      <c r="ECY125" s="112"/>
      <c r="ECZ125" s="112"/>
      <c r="EDA125" s="112"/>
      <c r="EDB125" s="112"/>
      <c r="EDC125" s="112"/>
      <c r="EDD125" s="112"/>
      <c r="EDE125" s="112"/>
      <c r="EDF125" s="112"/>
      <c r="EDG125" s="112"/>
      <c r="EDH125" s="112"/>
      <c r="EDI125" s="112"/>
      <c r="EDJ125" s="112"/>
      <c r="EDK125" s="112"/>
      <c r="EDL125" s="112"/>
      <c r="EDM125" s="112"/>
      <c r="EDN125" s="112"/>
      <c r="EDO125" s="112"/>
      <c r="EDP125" s="112"/>
      <c r="EDQ125" s="112"/>
      <c r="EDR125" s="112"/>
      <c r="EDS125" s="112"/>
      <c r="EDT125" s="112"/>
      <c r="EDU125" s="112"/>
      <c r="EDV125" s="112"/>
      <c r="EDW125" s="112"/>
      <c r="EDX125" s="112"/>
      <c r="EDY125" s="112"/>
      <c r="EDZ125" s="112"/>
      <c r="EEA125" s="112"/>
      <c r="EEB125" s="112"/>
      <c r="EEC125" s="112"/>
      <c r="EED125" s="112"/>
      <c r="EEE125" s="112"/>
      <c r="EEF125" s="112"/>
      <c r="EEG125" s="112"/>
      <c r="EEH125" s="112"/>
      <c r="EEI125" s="112"/>
      <c r="EEJ125" s="112"/>
      <c r="EEK125" s="112"/>
      <c r="EEL125" s="112"/>
      <c r="EEM125" s="112"/>
      <c r="EEN125" s="112"/>
      <c r="EEO125" s="112"/>
      <c r="EEP125" s="112"/>
      <c r="EEQ125" s="112"/>
      <c r="EER125" s="112"/>
      <c r="EES125" s="112"/>
      <c r="EET125" s="112"/>
      <c r="EEU125" s="112"/>
      <c r="EEV125" s="112"/>
      <c r="EEW125" s="112"/>
      <c r="EEX125" s="112"/>
      <c r="EEY125" s="112"/>
      <c r="EEZ125" s="112"/>
      <c r="EFA125" s="112"/>
      <c r="EFB125" s="112"/>
      <c r="EFC125" s="112"/>
      <c r="EFD125" s="112"/>
      <c r="EFE125" s="112"/>
      <c r="EFF125" s="112"/>
      <c r="EFG125" s="112"/>
      <c r="EFH125" s="112"/>
      <c r="EFI125" s="112"/>
      <c r="EFJ125" s="112"/>
      <c r="EFK125" s="112"/>
      <c r="EFL125" s="112"/>
      <c r="EFM125" s="112"/>
      <c r="EFN125" s="112"/>
      <c r="EFO125" s="112"/>
      <c r="EFP125" s="112"/>
      <c r="EFQ125" s="112"/>
      <c r="EFR125" s="112"/>
      <c r="EFS125" s="112"/>
      <c r="EFT125" s="112"/>
      <c r="EFU125" s="112"/>
      <c r="EFV125" s="112"/>
      <c r="EFW125" s="112"/>
      <c r="EFX125" s="112"/>
      <c r="EFY125" s="112"/>
      <c r="EFZ125" s="112"/>
      <c r="EGA125" s="112"/>
      <c r="EGB125" s="112"/>
      <c r="EGC125" s="112"/>
      <c r="EGD125" s="112"/>
      <c r="EGE125" s="112"/>
      <c r="EGF125" s="112"/>
      <c r="EGG125" s="112"/>
      <c r="EGH125" s="112"/>
      <c r="EGI125" s="112"/>
      <c r="EGJ125" s="112"/>
      <c r="EGK125" s="112"/>
      <c r="EGL125" s="112"/>
      <c r="EGM125" s="112"/>
      <c r="EGN125" s="112"/>
      <c r="EGO125" s="112"/>
      <c r="EGP125" s="112"/>
      <c r="EGQ125" s="112"/>
      <c r="EGR125" s="112"/>
      <c r="EGS125" s="112"/>
      <c r="EGT125" s="112"/>
      <c r="EGU125" s="112"/>
      <c r="EGV125" s="112"/>
      <c r="EGW125" s="112"/>
      <c r="EGX125" s="112"/>
      <c r="EGY125" s="112"/>
      <c r="EGZ125" s="112"/>
      <c r="EHA125" s="112"/>
      <c r="EHB125" s="112"/>
      <c r="EHC125" s="112"/>
      <c r="EHD125" s="112"/>
      <c r="EHE125" s="112"/>
      <c r="EHF125" s="112"/>
      <c r="EHG125" s="112"/>
      <c r="EHH125" s="112"/>
      <c r="EHI125" s="112"/>
      <c r="EHJ125" s="112"/>
      <c r="EHK125" s="112"/>
      <c r="EHL125" s="112"/>
      <c r="EHM125" s="112"/>
      <c r="EHN125" s="112"/>
      <c r="EHO125" s="112"/>
      <c r="EHP125" s="112"/>
      <c r="EHQ125" s="112"/>
      <c r="EHR125" s="112"/>
      <c r="EHS125" s="112"/>
      <c r="EHT125" s="112"/>
      <c r="EHU125" s="112"/>
      <c r="EHV125" s="112"/>
      <c r="EHW125" s="112"/>
      <c r="EHX125" s="112"/>
      <c r="EHY125" s="112"/>
      <c r="EHZ125" s="112"/>
      <c r="EIA125" s="112"/>
      <c r="EIB125" s="112"/>
      <c r="EIC125" s="112"/>
      <c r="EID125" s="112"/>
      <c r="EIE125" s="112"/>
      <c r="EIF125" s="112"/>
      <c r="EIG125" s="112"/>
      <c r="EIH125" s="112"/>
      <c r="EII125" s="112"/>
      <c r="EIJ125" s="112"/>
      <c r="EIK125" s="112"/>
      <c r="EIL125" s="112"/>
      <c r="EIM125" s="112"/>
      <c r="EIN125" s="112"/>
      <c r="EIO125" s="112"/>
      <c r="EIP125" s="112"/>
      <c r="EIQ125" s="112"/>
      <c r="EIR125" s="112"/>
      <c r="EIS125" s="112"/>
      <c r="EIT125" s="112"/>
      <c r="EIU125" s="112"/>
      <c r="EIV125" s="112"/>
      <c r="EIW125" s="112"/>
      <c r="EIX125" s="112"/>
      <c r="EIY125" s="112"/>
      <c r="EIZ125" s="112"/>
      <c r="EJA125" s="112"/>
      <c r="EJB125" s="112"/>
      <c r="EJC125" s="112"/>
      <c r="EJD125" s="112"/>
      <c r="EJE125" s="112"/>
      <c r="EJF125" s="112"/>
      <c r="EJG125" s="112"/>
      <c r="EJH125" s="112"/>
      <c r="EJI125" s="112"/>
      <c r="EJJ125" s="112"/>
      <c r="EJK125" s="112"/>
      <c r="EJL125" s="112"/>
      <c r="EJM125" s="112"/>
      <c r="EJN125" s="112"/>
      <c r="EJO125" s="112"/>
      <c r="EJP125" s="112"/>
      <c r="EJQ125" s="112"/>
      <c r="EJR125" s="112"/>
      <c r="EJS125" s="112"/>
      <c r="EJT125" s="112"/>
      <c r="EJU125" s="112"/>
      <c r="EJV125" s="112"/>
      <c r="EJW125" s="112"/>
      <c r="EJX125" s="112"/>
      <c r="EJY125" s="112"/>
      <c r="EJZ125" s="112"/>
      <c r="EKA125" s="112"/>
      <c r="EKB125" s="112"/>
      <c r="EKC125" s="112"/>
      <c r="EKD125" s="112"/>
      <c r="EKE125" s="112"/>
      <c r="EKF125" s="112"/>
      <c r="EKG125" s="112"/>
      <c r="EKH125" s="112"/>
      <c r="EKI125" s="112"/>
      <c r="EKJ125" s="112"/>
      <c r="EKK125" s="112"/>
      <c r="EKL125" s="112"/>
      <c r="EKM125" s="112"/>
      <c r="EKN125" s="112"/>
      <c r="EKO125" s="112"/>
      <c r="EKP125" s="112"/>
      <c r="EKQ125" s="112"/>
      <c r="EKR125" s="112"/>
      <c r="EKS125" s="112"/>
      <c r="EKT125" s="112"/>
      <c r="EKU125" s="112"/>
      <c r="EKV125" s="112"/>
      <c r="EKW125" s="112"/>
      <c r="EKX125" s="112"/>
      <c r="EKY125" s="112"/>
      <c r="EKZ125" s="112"/>
      <c r="ELA125" s="112"/>
      <c r="ELB125" s="112"/>
      <c r="ELC125" s="112"/>
      <c r="ELD125" s="112"/>
      <c r="ELE125" s="112"/>
      <c r="ELF125" s="112"/>
      <c r="ELG125" s="112"/>
      <c r="ELH125" s="112"/>
      <c r="ELI125" s="112"/>
      <c r="ELJ125" s="112"/>
      <c r="ELK125" s="112"/>
      <c r="ELL125" s="112"/>
      <c r="ELM125" s="112"/>
      <c r="ELN125" s="112"/>
      <c r="ELO125" s="112"/>
      <c r="ELP125" s="112"/>
      <c r="ELQ125" s="112"/>
      <c r="ELR125" s="112"/>
      <c r="ELS125" s="112"/>
      <c r="ELT125" s="112"/>
      <c r="ELU125" s="112"/>
      <c r="ELV125" s="112"/>
      <c r="ELW125" s="112"/>
      <c r="ELX125" s="112"/>
      <c r="ELY125" s="112"/>
      <c r="ELZ125" s="112"/>
      <c r="EMA125" s="112"/>
      <c r="EMB125" s="112"/>
      <c r="EMC125" s="112"/>
      <c r="EMD125" s="112"/>
      <c r="EME125" s="112"/>
      <c r="EMF125" s="112"/>
      <c r="EMG125" s="112"/>
      <c r="EMH125" s="112"/>
      <c r="EMI125" s="112"/>
      <c r="EMJ125" s="112"/>
      <c r="EMK125" s="112"/>
      <c r="EML125" s="112"/>
      <c r="EMM125" s="112"/>
      <c r="EMN125" s="112"/>
      <c r="EMO125" s="112"/>
      <c r="EMP125" s="112"/>
      <c r="EMQ125" s="112"/>
      <c r="EMR125" s="112"/>
      <c r="EMS125" s="112"/>
      <c r="EMT125" s="112"/>
      <c r="EMU125" s="112"/>
      <c r="EMV125" s="112"/>
      <c r="EMW125" s="112"/>
      <c r="EMX125" s="112"/>
      <c r="EMY125" s="112"/>
      <c r="EMZ125" s="112"/>
      <c r="ENA125" s="112"/>
      <c r="ENB125" s="112"/>
      <c r="ENC125" s="112"/>
      <c r="END125" s="112"/>
      <c r="ENE125" s="112"/>
      <c r="ENF125" s="112"/>
      <c r="ENG125" s="112"/>
      <c r="ENH125" s="112"/>
      <c r="ENI125" s="112"/>
      <c r="ENJ125" s="112"/>
      <c r="ENK125" s="112"/>
      <c r="ENL125" s="112"/>
      <c r="ENM125" s="112"/>
      <c r="ENN125" s="112"/>
      <c r="ENO125" s="112"/>
      <c r="ENP125" s="112"/>
      <c r="ENQ125" s="112"/>
      <c r="ENR125" s="112"/>
      <c r="ENS125" s="112"/>
      <c r="ENT125" s="112"/>
      <c r="ENU125" s="112"/>
      <c r="ENV125" s="112"/>
      <c r="ENW125" s="112"/>
      <c r="ENX125" s="112"/>
      <c r="ENY125" s="112"/>
      <c r="ENZ125" s="112"/>
      <c r="EOA125" s="112"/>
      <c r="EOB125" s="112"/>
      <c r="EOC125" s="112"/>
      <c r="EOD125" s="112"/>
      <c r="EOE125" s="112"/>
      <c r="EOF125" s="112"/>
      <c r="EOG125" s="112"/>
      <c r="EOH125" s="112"/>
      <c r="EOI125" s="112"/>
      <c r="EOJ125" s="112"/>
      <c r="EOK125" s="112"/>
      <c r="EOL125" s="112"/>
      <c r="EOM125" s="112"/>
      <c r="EON125" s="112"/>
      <c r="EOO125" s="112"/>
      <c r="EOP125" s="112"/>
      <c r="EOQ125" s="112"/>
      <c r="EOR125" s="112"/>
      <c r="EOS125" s="112"/>
      <c r="EOT125" s="112"/>
      <c r="EOU125" s="112"/>
      <c r="EOV125" s="112"/>
      <c r="EOW125" s="112"/>
      <c r="EOX125" s="112"/>
      <c r="EOY125" s="112"/>
      <c r="EOZ125" s="112"/>
      <c r="EPA125" s="112"/>
      <c r="EPB125" s="112"/>
      <c r="EPC125" s="112"/>
      <c r="EPD125" s="112"/>
      <c r="EPE125" s="112"/>
      <c r="EPF125" s="112"/>
      <c r="EPG125" s="112"/>
      <c r="EPH125" s="112"/>
      <c r="EPI125" s="112"/>
      <c r="EPJ125" s="112"/>
      <c r="EPK125" s="112"/>
      <c r="EPL125" s="112"/>
      <c r="EPM125" s="112"/>
      <c r="EPN125" s="112"/>
      <c r="EPO125" s="112"/>
      <c r="EPP125" s="112"/>
      <c r="EPQ125" s="112"/>
      <c r="EPR125" s="112"/>
      <c r="EPS125" s="112"/>
      <c r="EPT125" s="112"/>
      <c r="EPU125" s="112"/>
      <c r="EPV125" s="112"/>
      <c r="EPW125" s="112"/>
      <c r="EPX125" s="112"/>
      <c r="EPY125" s="112"/>
      <c r="EPZ125" s="112"/>
      <c r="EQA125" s="112"/>
      <c r="EQB125" s="112"/>
      <c r="EQC125" s="112"/>
      <c r="EQD125" s="112"/>
      <c r="EQE125" s="112"/>
      <c r="EQF125" s="112"/>
      <c r="EQG125" s="112"/>
      <c r="EQH125" s="112"/>
      <c r="EQI125" s="112"/>
      <c r="EQJ125" s="112"/>
      <c r="EQK125" s="112"/>
      <c r="EQL125" s="112"/>
      <c r="EQM125" s="112"/>
      <c r="EQN125" s="112"/>
      <c r="EQO125" s="112"/>
      <c r="EQP125" s="112"/>
      <c r="EQQ125" s="112"/>
      <c r="EQR125" s="112"/>
      <c r="EQS125" s="112"/>
      <c r="EQT125" s="112"/>
      <c r="EQU125" s="112"/>
      <c r="EQV125" s="112"/>
      <c r="EQW125" s="112"/>
      <c r="EQX125" s="112"/>
      <c r="EQY125" s="112"/>
      <c r="EQZ125" s="112"/>
      <c r="ERA125" s="112"/>
      <c r="ERB125" s="112"/>
      <c r="ERC125" s="112"/>
      <c r="ERD125" s="112"/>
      <c r="ERE125" s="112"/>
      <c r="ERF125" s="112"/>
      <c r="ERG125" s="112"/>
      <c r="ERH125" s="112"/>
      <c r="ERI125" s="112"/>
      <c r="ERJ125" s="112"/>
      <c r="ERK125" s="112"/>
      <c r="ERL125" s="112"/>
      <c r="ERM125" s="112"/>
      <c r="ERN125" s="112"/>
      <c r="ERO125" s="112"/>
      <c r="ERP125" s="112"/>
      <c r="ERQ125" s="112"/>
      <c r="ERR125" s="112"/>
      <c r="ERS125" s="112"/>
      <c r="ERT125" s="112"/>
      <c r="ERU125" s="112"/>
      <c r="ERV125" s="112"/>
      <c r="ERW125" s="112"/>
      <c r="ERX125" s="112"/>
      <c r="ERY125" s="112"/>
      <c r="ERZ125" s="112"/>
      <c r="ESA125" s="112"/>
      <c r="ESB125" s="112"/>
      <c r="ESC125" s="112"/>
      <c r="ESD125" s="112"/>
      <c r="ESE125" s="112"/>
      <c r="ESF125" s="112"/>
      <c r="ESG125" s="112"/>
      <c r="ESH125" s="112"/>
      <c r="ESI125" s="112"/>
      <c r="ESJ125" s="112"/>
      <c r="ESK125" s="112"/>
      <c r="ESL125" s="112"/>
      <c r="ESM125" s="112"/>
      <c r="ESN125" s="112"/>
      <c r="ESO125" s="112"/>
      <c r="ESP125" s="112"/>
      <c r="ESQ125" s="112"/>
      <c r="ESR125" s="112"/>
      <c r="ESS125" s="112"/>
      <c r="EST125" s="112"/>
      <c r="ESU125" s="112"/>
      <c r="ESV125" s="112"/>
      <c r="ESW125" s="112"/>
      <c r="ESX125" s="112"/>
      <c r="ESY125" s="112"/>
      <c r="ESZ125" s="112"/>
      <c r="ETA125" s="112"/>
      <c r="ETB125" s="112"/>
      <c r="ETC125" s="112"/>
      <c r="ETD125" s="112"/>
      <c r="ETE125" s="112"/>
      <c r="ETF125" s="112"/>
      <c r="ETG125" s="112"/>
      <c r="ETH125" s="112"/>
      <c r="ETI125" s="112"/>
      <c r="ETJ125" s="112"/>
      <c r="ETK125" s="112"/>
      <c r="ETL125" s="112"/>
      <c r="ETM125" s="112"/>
      <c r="ETN125" s="112"/>
      <c r="ETO125" s="112"/>
      <c r="ETP125" s="112"/>
      <c r="ETQ125" s="112"/>
      <c r="ETR125" s="112"/>
      <c r="ETS125" s="112"/>
      <c r="ETT125" s="112"/>
      <c r="ETU125" s="112"/>
      <c r="ETV125" s="112"/>
      <c r="ETW125" s="112"/>
      <c r="ETX125" s="112"/>
      <c r="ETY125" s="112"/>
      <c r="ETZ125" s="112"/>
      <c r="EUA125" s="112"/>
      <c r="EUB125" s="112"/>
      <c r="EUC125" s="112"/>
      <c r="EUD125" s="112"/>
      <c r="EUE125" s="112"/>
      <c r="EUF125" s="112"/>
      <c r="EUG125" s="112"/>
      <c r="EUH125" s="112"/>
      <c r="EUI125" s="112"/>
      <c r="EUJ125" s="112"/>
      <c r="EUK125" s="112"/>
      <c r="EUL125" s="112"/>
      <c r="EUM125" s="112"/>
      <c r="EUN125" s="112"/>
      <c r="EUO125" s="112"/>
      <c r="EUP125" s="112"/>
      <c r="EUQ125" s="112"/>
      <c r="EUR125" s="112"/>
      <c r="EUS125" s="112"/>
      <c r="EUT125" s="112"/>
      <c r="EUU125" s="112"/>
      <c r="EUV125" s="112"/>
      <c r="EUW125" s="112"/>
      <c r="EUX125" s="112"/>
      <c r="EUY125" s="112"/>
      <c r="EUZ125" s="112"/>
      <c r="EVA125" s="112"/>
      <c r="EVB125" s="112"/>
      <c r="EVC125" s="112"/>
      <c r="EVD125" s="112"/>
      <c r="EVE125" s="112"/>
      <c r="EVF125" s="112"/>
      <c r="EVG125" s="112"/>
      <c r="EVH125" s="112"/>
      <c r="EVI125" s="112"/>
      <c r="EVJ125" s="112"/>
      <c r="EVK125" s="112"/>
      <c r="EVL125" s="112"/>
      <c r="EVM125" s="112"/>
      <c r="EVN125" s="112"/>
      <c r="EVO125" s="112"/>
      <c r="EVP125" s="112"/>
      <c r="EVQ125" s="112"/>
      <c r="EVR125" s="112"/>
      <c r="EVS125" s="112"/>
      <c r="EVT125" s="112"/>
      <c r="EVU125" s="112"/>
      <c r="EVV125" s="112"/>
      <c r="EVW125" s="112"/>
      <c r="EVX125" s="112"/>
      <c r="EVY125" s="112"/>
      <c r="EVZ125" s="112"/>
      <c r="EWA125" s="112"/>
      <c r="EWB125" s="112"/>
      <c r="EWC125" s="112"/>
      <c r="EWD125" s="112"/>
      <c r="EWE125" s="112"/>
      <c r="EWF125" s="112"/>
      <c r="EWG125" s="112"/>
      <c r="EWH125" s="112"/>
      <c r="EWI125" s="112"/>
      <c r="EWJ125" s="112"/>
      <c r="EWK125" s="112"/>
      <c r="EWL125" s="112"/>
      <c r="EWM125" s="112"/>
      <c r="EWN125" s="112"/>
      <c r="EWO125" s="112"/>
      <c r="EWP125" s="112"/>
      <c r="EWQ125" s="112"/>
      <c r="EWR125" s="112"/>
      <c r="EWS125" s="112"/>
      <c r="EWT125" s="112"/>
      <c r="EWU125" s="112"/>
      <c r="EWV125" s="112"/>
      <c r="EWW125" s="112"/>
      <c r="EWX125" s="112"/>
      <c r="EWY125" s="112"/>
      <c r="EWZ125" s="112"/>
      <c r="EXA125" s="112"/>
      <c r="EXB125" s="112"/>
      <c r="EXC125" s="112"/>
      <c r="EXD125" s="112"/>
      <c r="EXE125" s="112"/>
      <c r="EXF125" s="112"/>
      <c r="EXG125" s="112"/>
      <c r="EXH125" s="112"/>
      <c r="EXI125" s="112"/>
      <c r="EXJ125" s="112"/>
      <c r="EXK125" s="112"/>
      <c r="EXL125" s="112"/>
      <c r="EXM125" s="112"/>
      <c r="EXN125" s="112"/>
      <c r="EXO125" s="112"/>
      <c r="EXP125" s="112"/>
      <c r="EXQ125" s="112"/>
      <c r="EXR125" s="112"/>
      <c r="EXS125" s="112"/>
      <c r="EXT125" s="112"/>
      <c r="EXU125" s="112"/>
      <c r="EXV125" s="112"/>
      <c r="EXW125" s="112"/>
      <c r="EXX125" s="112"/>
      <c r="EXY125" s="112"/>
      <c r="EXZ125" s="112"/>
      <c r="EYA125" s="112"/>
      <c r="EYB125" s="112"/>
      <c r="EYC125" s="112"/>
      <c r="EYD125" s="112"/>
      <c r="EYE125" s="112"/>
      <c r="EYF125" s="112"/>
      <c r="EYG125" s="112"/>
      <c r="EYH125" s="112"/>
      <c r="EYI125" s="112"/>
      <c r="EYJ125" s="112"/>
      <c r="EYK125" s="112"/>
      <c r="EYL125" s="112"/>
      <c r="EYM125" s="112"/>
      <c r="EYN125" s="112"/>
      <c r="EYO125" s="112"/>
      <c r="EYP125" s="112"/>
      <c r="EYQ125" s="112"/>
      <c r="EYR125" s="112"/>
      <c r="EYS125" s="112"/>
      <c r="EYT125" s="112"/>
      <c r="EYU125" s="112"/>
      <c r="EYV125" s="112"/>
      <c r="EYW125" s="112"/>
      <c r="EYX125" s="112"/>
      <c r="EYY125" s="112"/>
      <c r="EYZ125" s="112"/>
      <c r="EZA125" s="112"/>
      <c r="EZB125" s="112"/>
      <c r="EZC125" s="112"/>
      <c r="EZD125" s="112"/>
      <c r="EZE125" s="112"/>
      <c r="EZF125" s="112"/>
      <c r="EZG125" s="112"/>
      <c r="EZH125" s="112"/>
      <c r="EZI125" s="112"/>
      <c r="EZJ125" s="112"/>
      <c r="EZK125" s="112"/>
      <c r="EZL125" s="112"/>
      <c r="EZM125" s="112"/>
      <c r="EZN125" s="112"/>
      <c r="EZO125" s="112"/>
      <c r="EZP125" s="112"/>
      <c r="EZQ125" s="112"/>
      <c r="EZR125" s="112"/>
      <c r="EZS125" s="112"/>
      <c r="EZT125" s="112"/>
      <c r="EZU125" s="112"/>
      <c r="EZV125" s="112"/>
      <c r="EZW125" s="112"/>
      <c r="EZX125" s="112"/>
      <c r="EZY125" s="112"/>
      <c r="EZZ125" s="112"/>
      <c r="FAA125" s="112"/>
      <c r="FAB125" s="112"/>
      <c r="FAC125" s="112"/>
      <c r="FAD125" s="112"/>
      <c r="FAE125" s="112"/>
      <c r="FAF125" s="112"/>
      <c r="FAG125" s="112"/>
      <c r="FAH125" s="112"/>
      <c r="FAI125" s="112"/>
      <c r="FAJ125" s="112"/>
      <c r="FAK125" s="112"/>
      <c r="FAL125" s="112"/>
      <c r="FAM125" s="112"/>
      <c r="FAN125" s="112"/>
      <c r="FAO125" s="112"/>
      <c r="FAP125" s="112"/>
      <c r="FAQ125" s="112"/>
      <c r="FAR125" s="112"/>
      <c r="FAS125" s="112"/>
      <c r="FAT125" s="112"/>
      <c r="FAU125" s="112"/>
      <c r="FAV125" s="112"/>
      <c r="FAW125" s="112"/>
      <c r="FAX125" s="112"/>
      <c r="FAY125" s="112"/>
      <c r="FAZ125" s="112"/>
      <c r="FBA125" s="112"/>
      <c r="FBB125" s="112"/>
      <c r="FBC125" s="112"/>
      <c r="FBD125" s="112"/>
      <c r="FBE125" s="112"/>
      <c r="FBF125" s="112"/>
      <c r="FBG125" s="112"/>
      <c r="FBH125" s="112"/>
      <c r="FBI125" s="112"/>
      <c r="FBJ125" s="112"/>
      <c r="FBK125" s="112"/>
      <c r="FBL125" s="112"/>
      <c r="FBM125" s="112"/>
      <c r="FBN125" s="112"/>
      <c r="FBO125" s="112"/>
      <c r="FBP125" s="112"/>
      <c r="FBQ125" s="112"/>
      <c r="FBR125" s="112"/>
      <c r="FBS125" s="112"/>
      <c r="FBT125" s="112"/>
      <c r="FBU125" s="112"/>
      <c r="FBV125" s="112"/>
      <c r="FBW125" s="112"/>
      <c r="FBX125" s="112"/>
      <c r="FBY125" s="112"/>
      <c r="FBZ125" s="112"/>
      <c r="FCA125" s="112"/>
      <c r="FCB125" s="112"/>
      <c r="FCC125" s="112"/>
      <c r="FCD125" s="112"/>
      <c r="FCE125" s="112"/>
      <c r="FCF125" s="112"/>
      <c r="FCG125" s="112"/>
      <c r="FCH125" s="112"/>
      <c r="FCI125" s="112"/>
      <c r="FCJ125" s="112"/>
      <c r="FCK125" s="112"/>
      <c r="FCL125" s="112"/>
      <c r="FCM125" s="112"/>
      <c r="FCN125" s="112"/>
      <c r="FCO125" s="112"/>
      <c r="FCP125" s="112"/>
      <c r="FCQ125" s="112"/>
      <c r="FCR125" s="112"/>
      <c r="FCS125" s="112"/>
      <c r="FCT125" s="112"/>
      <c r="FCU125" s="112"/>
      <c r="FCV125" s="112"/>
      <c r="FCW125" s="112"/>
      <c r="FCX125" s="112"/>
      <c r="FCY125" s="112"/>
      <c r="FCZ125" s="112"/>
      <c r="FDA125" s="112"/>
      <c r="FDB125" s="112"/>
      <c r="FDC125" s="112"/>
      <c r="FDD125" s="112"/>
      <c r="FDE125" s="112"/>
      <c r="FDF125" s="112"/>
      <c r="FDG125" s="112"/>
      <c r="FDH125" s="112"/>
      <c r="FDI125" s="112"/>
      <c r="FDJ125" s="112"/>
      <c r="FDK125" s="112"/>
      <c r="FDL125" s="112"/>
      <c r="FDM125" s="112"/>
      <c r="FDN125" s="112"/>
      <c r="FDO125" s="112"/>
      <c r="FDP125" s="112"/>
      <c r="FDQ125" s="112"/>
      <c r="FDR125" s="112"/>
      <c r="FDS125" s="112"/>
      <c r="FDT125" s="112"/>
      <c r="FDU125" s="112"/>
      <c r="FDV125" s="112"/>
      <c r="FDW125" s="112"/>
      <c r="FDX125" s="112"/>
      <c r="FDY125" s="112"/>
      <c r="FDZ125" s="112"/>
      <c r="FEA125" s="112"/>
      <c r="FEB125" s="112"/>
      <c r="FEC125" s="112"/>
      <c r="FED125" s="112"/>
      <c r="FEE125" s="112"/>
      <c r="FEF125" s="112"/>
      <c r="FEG125" s="112"/>
      <c r="FEH125" s="112"/>
      <c r="FEI125" s="112"/>
      <c r="FEJ125" s="112"/>
      <c r="FEK125" s="112"/>
      <c r="FEL125" s="112"/>
      <c r="FEM125" s="112"/>
      <c r="FEN125" s="112"/>
      <c r="FEO125" s="112"/>
      <c r="FEP125" s="112"/>
      <c r="FEQ125" s="112"/>
      <c r="FER125" s="112"/>
      <c r="FES125" s="112"/>
      <c r="FET125" s="112"/>
      <c r="FEU125" s="112"/>
      <c r="FEV125" s="112"/>
      <c r="FEW125" s="112"/>
      <c r="FEX125" s="112"/>
      <c r="FEY125" s="112"/>
      <c r="FEZ125" s="112"/>
      <c r="FFA125" s="112"/>
      <c r="FFB125" s="112"/>
      <c r="FFC125" s="112"/>
      <c r="FFD125" s="112"/>
      <c r="FFE125" s="112"/>
      <c r="FFF125" s="112"/>
      <c r="FFG125" s="112"/>
      <c r="FFH125" s="112"/>
      <c r="FFI125" s="112"/>
      <c r="FFJ125" s="112"/>
      <c r="FFK125" s="112"/>
      <c r="FFL125" s="112"/>
      <c r="FFM125" s="112"/>
      <c r="FFN125" s="112"/>
      <c r="FFO125" s="112"/>
      <c r="FFP125" s="112"/>
      <c r="FFQ125" s="112"/>
      <c r="FFR125" s="112"/>
      <c r="FFS125" s="112"/>
      <c r="FFT125" s="112"/>
      <c r="FFU125" s="112"/>
      <c r="FFV125" s="112"/>
      <c r="FFW125" s="112"/>
      <c r="FFX125" s="112"/>
      <c r="FFY125" s="112"/>
      <c r="FFZ125" s="112"/>
      <c r="FGA125" s="112"/>
      <c r="FGB125" s="112"/>
      <c r="FGC125" s="112"/>
      <c r="FGD125" s="112"/>
      <c r="FGE125" s="112"/>
      <c r="FGF125" s="112"/>
      <c r="FGG125" s="112"/>
      <c r="FGH125" s="112"/>
      <c r="FGI125" s="112"/>
      <c r="FGJ125" s="112"/>
      <c r="FGK125" s="112"/>
      <c r="FGL125" s="112"/>
      <c r="FGM125" s="112"/>
      <c r="FGN125" s="112"/>
      <c r="FGO125" s="112"/>
      <c r="FGP125" s="112"/>
      <c r="FGQ125" s="112"/>
      <c r="FGR125" s="112"/>
      <c r="FGS125" s="112"/>
      <c r="FGT125" s="112"/>
      <c r="FGU125" s="112"/>
      <c r="FGV125" s="112"/>
      <c r="FGW125" s="112"/>
      <c r="FGX125" s="112"/>
      <c r="FGY125" s="112"/>
      <c r="FGZ125" s="112"/>
      <c r="FHA125" s="112"/>
      <c r="FHB125" s="112"/>
      <c r="FHC125" s="112"/>
      <c r="FHD125" s="112"/>
      <c r="FHE125" s="112"/>
      <c r="FHF125" s="112"/>
      <c r="FHG125" s="112"/>
      <c r="FHH125" s="112"/>
      <c r="FHI125" s="112"/>
      <c r="FHJ125" s="112"/>
      <c r="FHK125" s="112"/>
      <c r="FHL125" s="112"/>
      <c r="FHM125" s="112"/>
      <c r="FHN125" s="112"/>
      <c r="FHO125" s="112"/>
      <c r="FHP125" s="112"/>
      <c r="FHQ125" s="112"/>
      <c r="FHR125" s="112"/>
      <c r="FHS125" s="112"/>
      <c r="FHT125" s="112"/>
      <c r="FHU125" s="112"/>
      <c r="FHV125" s="112"/>
      <c r="FHW125" s="112"/>
      <c r="FHX125" s="112"/>
      <c r="FHY125" s="112"/>
      <c r="FHZ125" s="112"/>
      <c r="FIA125" s="112"/>
      <c r="FIB125" s="112"/>
      <c r="FIC125" s="112"/>
      <c r="FID125" s="112"/>
      <c r="FIE125" s="112"/>
      <c r="FIF125" s="112"/>
      <c r="FIG125" s="112"/>
      <c r="FIH125" s="112"/>
      <c r="FII125" s="112"/>
      <c r="FIJ125" s="112"/>
      <c r="FIK125" s="112"/>
      <c r="FIL125" s="112"/>
      <c r="FIM125" s="112"/>
      <c r="FIN125" s="112"/>
      <c r="FIO125" s="112"/>
      <c r="FIP125" s="112"/>
      <c r="FIQ125" s="112"/>
      <c r="FIR125" s="112"/>
      <c r="FIS125" s="112"/>
      <c r="FIT125" s="112"/>
      <c r="FIU125" s="112"/>
      <c r="FIV125" s="112"/>
      <c r="FIW125" s="112"/>
      <c r="FIX125" s="112"/>
      <c r="FIY125" s="112"/>
      <c r="FIZ125" s="112"/>
      <c r="FJA125" s="112"/>
      <c r="FJB125" s="112"/>
      <c r="FJC125" s="112"/>
      <c r="FJD125" s="112"/>
      <c r="FJE125" s="112"/>
      <c r="FJF125" s="112"/>
      <c r="FJG125" s="112"/>
      <c r="FJH125" s="112"/>
      <c r="FJI125" s="112"/>
      <c r="FJJ125" s="112"/>
      <c r="FJK125" s="112"/>
      <c r="FJL125" s="112"/>
      <c r="FJM125" s="112"/>
      <c r="FJN125" s="112"/>
      <c r="FJO125" s="112"/>
      <c r="FJP125" s="112"/>
      <c r="FJQ125" s="112"/>
      <c r="FJR125" s="112"/>
      <c r="FJS125" s="112"/>
      <c r="FJT125" s="112"/>
      <c r="FJU125" s="112"/>
      <c r="FJV125" s="112"/>
      <c r="FJW125" s="112"/>
      <c r="FJX125" s="112"/>
      <c r="FJY125" s="112"/>
      <c r="FJZ125" s="112"/>
      <c r="FKA125" s="112"/>
      <c r="FKB125" s="112"/>
      <c r="FKC125" s="112"/>
      <c r="FKD125" s="112"/>
      <c r="FKE125" s="112"/>
      <c r="FKF125" s="112"/>
      <c r="FKG125" s="112"/>
      <c r="FKH125" s="112"/>
      <c r="FKI125" s="112"/>
      <c r="FKJ125" s="112"/>
      <c r="FKK125" s="112"/>
      <c r="FKL125" s="112"/>
      <c r="FKM125" s="112"/>
      <c r="FKN125" s="112"/>
      <c r="FKO125" s="112"/>
      <c r="FKP125" s="112"/>
      <c r="FKQ125" s="112"/>
      <c r="FKR125" s="112"/>
      <c r="FKS125" s="112"/>
      <c r="FKT125" s="112"/>
      <c r="FKU125" s="112"/>
      <c r="FKV125" s="112"/>
      <c r="FKW125" s="112"/>
      <c r="FKX125" s="112"/>
      <c r="FKY125" s="112"/>
      <c r="FKZ125" s="112"/>
      <c r="FLA125" s="112"/>
      <c r="FLB125" s="112"/>
      <c r="FLC125" s="112"/>
      <c r="FLD125" s="112"/>
      <c r="FLE125" s="112"/>
      <c r="FLF125" s="112"/>
      <c r="FLG125" s="112"/>
      <c r="FLH125" s="112"/>
      <c r="FLI125" s="112"/>
      <c r="FLJ125" s="112"/>
      <c r="FLK125" s="112"/>
      <c r="FLL125" s="112"/>
      <c r="FLM125" s="112"/>
      <c r="FLN125" s="112"/>
      <c r="FLO125" s="112"/>
      <c r="FLP125" s="112"/>
      <c r="FLQ125" s="112"/>
      <c r="FLR125" s="112"/>
      <c r="FLS125" s="112"/>
      <c r="FLT125" s="112"/>
      <c r="FLU125" s="112"/>
      <c r="FLV125" s="112"/>
      <c r="FLW125" s="112"/>
      <c r="FLX125" s="112"/>
      <c r="FLY125" s="112"/>
      <c r="FLZ125" s="112"/>
      <c r="FMA125" s="112"/>
      <c r="FMB125" s="112"/>
      <c r="FMC125" s="112"/>
      <c r="FMD125" s="112"/>
      <c r="FME125" s="112"/>
      <c r="FMF125" s="112"/>
      <c r="FMG125" s="112"/>
      <c r="FMH125" s="112"/>
      <c r="FMI125" s="112"/>
      <c r="FMJ125" s="112"/>
      <c r="FMK125" s="112"/>
      <c r="FML125" s="112"/>
      <c r="FMM125" s="112"/>
      <c r="FMN125" s="112"/>
      <c r="FMO125" s="112"/>
      <c r="FMP125" s="112"/>
      <c r="FMQ125" s="112"/>
      <c r="FMR125" s="112"/>
      <c r="FMS125" s="112"/>
      <c r="FMT125" s="112"/>
      <c r="FMU125" s="112"/>
      <c r="FMV125" s="112"/>
      <c r="FMW125" s="112"/>
      <c r="FMX125" s="112"/>
      <c r="FMY125" s="112"/>
      <c r="FMZ125" s="112"/>
      <c r="FNA125" s="112"/>
      <c r="FNB125" s="112"/>
      <c r="FNC125" s="112"/>
      <c r="FND125" s="112"/>
      <c r="FNE125" s="112"/>
      <c r="FNF125" s="112"/>
      <c r="FNG125" s="112"/>
      <c r="FNH125" s="112"/>
      <c r="FNI125" s="112"/>
      <c r="FNJ125" s="112"/>
      <c r="FNK125" s="112"/>
      <c r="FNL125" s="112"/>
      <c r="FNM125" s="112"/>
      <c r="FNN125" s="112"/>
      <c r="FNO125" s="112"/>
      <c r="FNP125" s="112"/>
      <c r="FNQ125" s="112"/>
      <c r="FNR125" s="112"/>
      <c r="FNS125" s="112"/>
      <c r="FNT125" s="112"/>
      <c r="FNU125" s="112"/>
      <c r="FNV125" s="112"/>
      <c r="FNW125" s="112"/>
      <c r="FNX125" s="112"/>
      <c r="FNY125" s="112"/>
      <c r="FNZ125" s="112"/>
      <c r="FOA125" s="112"/>
      <c r="FOB125" s="112"/>
      <c r="FOC125" s="112"/>
      <c r="FOD125" s="112"/>
      <c r="FOE125" s="112"/>
      <c r="FOF125" s="112"/>
      <c r="FOG125" s="112"/>
      <c r="FOH125" s="112"/>
      <c r="FOI125" s="112"/>
      <c r="FOJ125" s="112"/>
      <c r="FOK125" s="112"/>
      <c r="FOL125" s="112"/>
      <c r="FOM125" s="112"/>
      <c r="FON125" s="112"/>
      <c r="FOO125" s="112"/>
      <c r="FOP125" s="112"/>
      <c r="FOQ125" s="112"/>
      <c r="FOR125" s="112"/>
      <c r="FOS125" s="112"/>
      <c r="FOT125" s="112"/>
      <c r="FOU125" s="112"/>
      <c r="FOV125" s="112"/>
      <c r="FOW125" s="112"/>
      <c r="FOX125" s="112"/>
      <c r="FOY125" s="112"/>
      <c r="FOZ125" s="112"/>
      <c r="FPA125" s="112"/>
      <c r="FPB125" s="112"/>
      <c r="FPC125" s="112"/>
      <c r="FPD125" s="112"/>
      <c r="FPE125" s="112"/>
      <c r="FPF125" s="112"/>
      <c r="FPG125" s="112"/>
      <c r="FPH125" s="112"/>
      <c r="FPI125" s="112"/>
      <c r="FPJ125" s="112"/>
      <c r="FPK125" s="112"/>
      <c r="FPL125" s="112"/>
      <c r="FPM125" s="112"/>
      <c r="FPN125" s="112"/>
      <c r="FPO125" s="112"/>
      <c r="FPP125" s="112"/>
      <c r="FPQ125" s="112"/>
      <c r="FPR125" s="112"/>
      <c r="FPS125" s="112"/>
      <c r="FPT125" s="112"/>
      <c r="FPU125" s="112"/>
      <c r="FPV125" s="112"/>
      <c r="FPW125" s="112"/>
      <c r="FPX125" s="112"/>
      <c r="FPY125" s="112"/>
      <c r="FPZ125" s="112"/>
      <c r="FQA125" s="112"/>
      <c r="FQB125" s="112"/>
      <c r="FQC125" s="112"/>
      <c r="FQD125" s="112"/>
      <c r="FQE125" s="112"/>
      <c r="FQF125" s="112"/>
      <c r="FQG125" s="112"/>
      <c r="FQH125" s="112"/>
      <c r="FQI125" s="112"/>
      <c r="FQJ125" s="112"/>
      <c r="FQK125" s="112"/>
      <c r="FQL125" s="112"/>
      <c r="FQM125" s="112"/>
      <c r="FQN125" s="112"/>
      <c r="FQO125" s="112"/>
      <c r="FQP125" s="112"/>
      <c r="FQQ125" s="112"/>
      <c r="FQR125" s="112"/>
      <c r="FQS125" s="112"/>
      <c r="FQT125" s="112"/>
      <c r="FQU125" s="112"/>
      <c r="FQV125" s="112"/>
      <c r="FQW125" s="112"/>
      <c r="FQX125" s="112"/>
      <c r="FQY125" s="112"/>
      <c r="FQZ125" s="112"/>
      <c r="FRA125" s="112"/>
      <c r="FRB125" s="112"/>
      <c r="FRC125" s="112"/>
      <c r="FRD125" s="112"/>
      <c r="FRE125" s="112"/>
      <c r="FRF125" s="112"/>
      <c r="FRG125" s="112"/>
      <c r="FRH125" s="112"/>
      <c r="FRI125" s="112"/>
      <c r="FRJ125" s="112"/>
      <c r="FRK125" s="112"/>
      <c r="FRL125" s="112"/>
      <c r="FRM125" s="112"/>
      <c r="FRN125" s="112"/>
      <c r="FRO125" s="112"/>
      <c r="FRP125" s="112"/>
      <c r="FRQ125" s="112"/>
      <c r="FRR125" s="112"/>
      <c r="FRS125" s="112"/>
      <c r="FRT125" s="112"/>
      <c r="FRU125" s="112"/>
      <c r="FRV125" s="112"/>
      <c r="FRW125" s="112"/>
      <c r="FRX125" s="112"/>
      <c r="FRY125" s="112"/>
      <c r="FRZ125" s="112"/>
      <c r="FSA125" s="112"/>
      <c r="FSB125" s="112"/>
      <c r="FSC125" s="112"/>
      <c r="FSD125" s="112"/>
      <c r="FSE125" s="112"/>
      <c r="FSF125" s="112"/>
      <c r="FSG125" s="112"/>
      <c r="FSH125" s="112"/>
      <c r="FSI125" s="112"/>
      <c r="FSJ125" s="112"/>
      <c r="FSK125" s="112"/>
      <c r="FSL125" s="112"/>
      <c r="FSM125" s="112"/>
      <c r="FSN125" s="112"/>
      <c r="FSO125" s="112"/>
      <c r="FSP125" s="112"/>
      <c r="FSQ125" s="112"/>
      <c r="FSR125" s="112"/>
      <c r="FSS125" s="112"/>
      <c r="FST125" s="112"/>
      <c r="FSU125" s="112"/>
      <c r="FSV125" s="112"/>
      <c r="FSW125" s="112"/>
      <c r="FSX125" s="112"/>
      <c r="FSY125" s="112"/>
      <c r="FSZ125" s="112"/>
      <c r="FTA125" s="112"/>
      <c r="FTB125" s="112"/>
      <c r="FTC125" s="112"/>
      <c r="FTD125" s="112"/>
      <c r="FTE125" s="112"/>
      <c r="FTF125" s="112"/>
      <c r="FTG125" s="112"/>
      <c r="FTH125" s="112"/>
      <c r="FTI125" s="112"/>
      <c r="FTJ125" s="112"/>
      <c r="FTK125" s="112"/>
      <c r="FTL125" s="112"/>
      <c r="FTM125" s="112"/>
      <c r="FTN125" s="112"/>
      <c r="FTO125" s="112"/>
      <c r="FTP125" s="112"/>
      <c r="FTQ125" s="112"/>
      <c r="FTR125" s="112"/>
      <c r="FTS125" s="112"/>
      <c r="FTT125" s="112"/>
      <c r="FTU125" s="112"/>
      <c r="FTV125" s="112"/>
      <c r="FTW125" s="112"/>
      <c r="FTX125" s="112"/>
      <c r="FTY125" s="112"/>
      <c r="FTZ125" s="112"/>
      <c r="FUA125" s="112"/>
      <c r="FUB125" s="112"/>
      <c r="FUC125" s="112"/>
      <c r="FUD125" s="112"/>
      <c r="FUE125" s="112"/>
      <c r="FUF125" s="112"/>
      <c r="FUG125" s="112"/>
      <c r="FUH125" s="112"/>
      <c r="FUI125" s="112"/>
      <c r="FUJ125" s="112"/>
      <c r="FUK125" s="112"/>
      <c r="FUL125" s="112"/>
      <c r="FUM125" s="112"/>
      <c r="FUN125" s="112"/>
      <c r="FUO125" s="112"/>
      <c r="FUP125" s="112"/>
      <c r="FUQ125" s="112"/>
      <c r="FUR125" s="112"/>
      <c r="FUS125" s="112"/>
      <c r="FUT125" s="112"/>
      <c r="FUU125" s="112"/>
      <c r="FUV125" s="112"/>
      <c r="FUW125" s="112"/>
      <c r="FUX125" s="112"/>
      <c r="FUY125" s="112"/>
      <c r="FUZ125" s="112"/>
      <c r="FVA125" s="112"/>
      <c r="FVB125" s="112"/>
      <c r="FVC125" s="112"/>
      <c r="FVD125" s="112"/>
      <c r="FVE125" s="112"/>
      <c r="FVF125" s="112"/>
      <c r="FVG125" s="112"/>
      <c r="FVH125" s="112"/>
      <c r="FVI125" s="112"/>
      <c r="FVJ125" s="112"/>
      <c r="FVK125" s="112"/>
      <c r="FVL125" s="112"/>
      <c r="FVM125" s="112"/>
      <c r="FVN125" s="112"/>
      <c r="FVO125" s="112"/>
      <c r="FVP125" s="112"/>
      <c r="FVQ125" s="112"/>
      <c r="FVR125" s="112"/>
      <c r="FVS125" s="112"/>
      <c r="FVT125" s="112"/>
      <c r="FVU125" s="112"/>
      <c r="FVV125" s="112"/>
      <c r="FVW125" s="112"/>
      <c r="FVX125" s="112"/>
      <c r="FVY125" s="112"/>
      <c r="FVZ125" s="112"/>
      <c r="FWA125" s="112"/>
      <c r="FWB125" s="112"/>
      <c r="FWC125" s="112"/>
      <c r="FWD125" s="112"/>
      <c r="FWE125" s="112"/>
      <c r="FWF125" s="112"/>
      <c r="FWG125" s="112"/>
      <c r="FWH125" s="112"/>
      <c r="FWI125" s="112"/>
      <c r="FWJ125" s="112"/>
      <c r="FWK125" s="112"/>
      <c r="FWL125" s="112"/>
      <c r="FWM125" s="112"/>
      <c r="FWN125" s="112"/>
      <c r="FWO125" s="112"/>
      <c r="FWP125" s="112"/>
      <c r="FWQ125" s="112"/>
      <c r="FWR125" s="112"/>
      <c r="FWS125" s="112"/>
      <c r="FWT125" s="112"/>
      <c r="FWU125" s="112"/>
      <c r="FWV125" s="112"/>
      <c r="FWW125" s="112"/>
      <c r="FWX125" s="112"/>
      <c r="FWY125" s="112"/>
      <c r="FWZ125" s="112"/>
      <c r="FXA125" s="112"/>
      <c r="FXB125" s="112"/>
      <c r="FXC125" s="112"/>
      <c r="FXD125" s="112"/>
      <c r="FXE125" s="112"/>
      <c r="FXF125" s="112"/>
      <c r="FXG125" s="112"/>
      <c r="FXH125" s="112"/>
      <c r="FXI125" s="112"/>
      <c r="FXJ125" s="112"/>
      <c r="FXK125" s="112"/>
      <c r="FXL125" s="112"/>
      <c r="FXM125" s="112"/>
      <c r="FXN125" s="112"/>
      <c r="FXO125" s="112"/>
      <c r="FXP125" s="112"/>
      <c r="FXQ125" s="112"/>
      <c r="FXR125" s="112"/>
      <c r="FXS125" s="112"/>
      <c r="FXT125" s="112"/>
      <c r="FXU125" s="112"/>
      <c r="FXV125" s="112"/>
      <c r="FXW125" s="112"/>
      <c r="FXX125" s="112"/>
      <c r="FXY125" s="112"/>
      <c r="FXZ125" s="112"/>
      <c r="FYA125" s="112"/>
      <c r="FYB125" s="112"/>
      <c r="FYC125" s="112"/>
      <c r="FYD125" s="112"/>
      <c r="FYE125" s="112"/>
      <c r="FYF125" s="112"/>
      <c r="FYG125" s="112"/>
      <c r="FYH125" s="112"/>
      <c r="FYI125" s="112"/>
      <c r="FYJ125" s="112"/>
      <c r="FYK125" s="112"/>
      <c r="FYL125" s="112"/>
      <c r="FYM125" s="112"/>
      <c r="FYN125" s="112"/>
      <c r="FYO125" s="112"/>
      <c r="FYP125" s="112"/>
      <c r="FYQ125" s="112"/>
      <c r="FYR125" s="112"/>
      <c r="FYS125" s="112"/>
      <c r="FYT125" s="112"/>
      <c r="FYU125" s="112"/>
      <c r="FYV125" s="112"/>
      <c r="FYW125" s="112"/>
      <c r="FYX125" s="112"/>
      <c r="FYY125" s="112"/>
      <c r="FYZ125" s="112"/>
      <c r="FZA125" s="112"/>
      <c r="FZB125" s="112"/>
      <c r="FZC125" s="112"/>
      <c r="FZD125" s="112"/>
      <c r="FZE125" s="112"/>
      <c r="FZF125" s="112"/>
      <c r="FZG125" s="112"/>
      <c r="FZH125" s="112"/>
      <c r="FZI125" s="112"/>
      <c r="FZJ125" s="112"/>
      <c r="FZK125" s="112"/>
      <c r="FZL125" s="112"/>
      <c r="FZM125" s="112"/>
      <c r="FZN125" s="112"/>
      <c r="FZO125" s="112"/>
      <c r="FZP125" s="112"/>
      <c r="FZQ125" s="112"/>
      <c r="FZR125" s="112"/>
      <c r="FZS125" s="112"/>
      <c r="FZT125" s="112"/>
      <c r="FZU125" s="112"/>
      <c r="FZV125" s="112"/>
      <c r="FZW125" s="112"/>
      <c r="FZX125" s="112"/>
      <c r="FZY125" s="112"/>
      <c r="FZZ125" s="112"/>
      <c r="GAA125" s="112"/>
      <c r="GAB125" s="112"/>
      <c r="GAC125" s="112"/>
      <c r="GAD125" s="112"/>
      <c r="GAE125" s="112"/>
      <c r="GAF125" s="112"/>
      <c r="GAG125" s="112"/>
      <c r="GAH125" s="112"/>
      <c r="GAI125" s="112"/>
      <c r="GAJ125" s="112"/>
      <c r="GAK125" s="112"/>
      <c r="GAL125" s="112"/>
      <c r="GAM125" s="112"/>
      <c r="GAN125" s="112"/>
      <c r="GAO125" s="112"/>
      <c r="GAP125" s="112"/>
      <c r="GAQ125" s="112"/>
      <c r="GAR125" s="112"/>
      <c r="GAS125" s="112"/>
      <c r="GAT125" s="112"/>
      <c r="GAU125" s="112"/>
      <c r="GAV125" s="112"/>
      <c r="GAW125" s="112"/>
      <c r="GAX125" s="112"/>
      <c r="GAY125" s="112"/>
      <c r="GAZ125" s="112"/>
      <c r="GBA125" s="112"/>
      <c r="GBB125" s="112"/>
      <c r="GBC125" s="112"/>
      <c r="GBD125" s="112"/>
      <c r="GBE125" s="112"/>
      <c r="GBF125" s="112"/>
      <c r="GBG125" s="112"/>
      <c r="GBH125" s="112"/>
      <c r="GBI125" s="112"/>
      <c r="GBJ125" s="112"/>
      <c r="GBK125" s="112"/>
      <c r="GBL125" s="112"/>
      <c r="GBM125" s="112"/>
      <c r="GBN125" s="112"/>
      <c r="GBO125" s="112"/>
      <c r="GBP125" s="112"/>
      <c r="GBQ125" s="112"/>
      <c r="GBR125" s="112"/>
      <c r="GBS125" s="112"/>
      <c r="GBT125" s="112"/>
      <c r="GBU125" s="112"/>
      <c r="GBV125" s="112"/>
      <c r="GBW125" s="112"/>
      <c r="GBX125" s="112"/>
      <c r="GBY125" s="112"/>
      <c r="GBZ125" s="112"/>
      <c r="GCA125" s="112"/>
      <c r="GCB125" s="112"/>
      <c r="GCC125" s="112"/>
      <c r="GCD125" s="112"/>
      <c r="GCE125" s="112"/>
      <c r="GCF125" s="112"/>
      <c r="GCG125" s="112"/>
      <c r="GCH125" s="112"/>
      <c r="GCI125" s="112"/>
      <c r="GCJ125" s="112"/>
      <c r="GCK125" s="112"/>
      <c r="GCL125" s="112"/>
      <c r="GCM125" s="112"/>
      <c r="GCN125" s="112"/>
      <c r="GCO125" s="112"/>
      <c r="GCP125" s="112"/>
      <c r="GCQ125" s="112"/>
      <c r="GCR125" s="112"/>
      <c r="GCS125" s="112"/>
      <c r="GCT125" s="112"/>
      <c r="GCU125" s="112"/>
      <c r="GCV125" s="112"/>
      <c r="GCW125" s="112"/>
      <c r="GCX125" s="112"/>
      <c r="GCY125" s="112"/>
      <c r="GCZ125" s="112"/>
      <c r="GDA125" s="112"/>
      <c r="GDB125" s="112"/>
      <c r="GDC125" s="112"/>
      <c r="GDD125" s="112"/>
      <c r="GDE125" s="112"/>
      <c r="GDF125" s="112"/>
      <c r="GDG125" s="112"/>
      <c r="GDH125" s="112"/>
      <c r="GDI125" s="112"/>
      <c r="GDJ125" s="112"/>
      <c r="GDK125" s="112"/>
      <c r="GDL125" s="112"/>
      <c r="GDM125" s="112"/>
      <c r="GDN125" s="112"/>
      <c r="GDO125" s="112"/>
      <c r="GDP125" s="112"/>
      <c r="GDQ125" s="112"/>
      <c r="GDR125" s="112"/>
      <c r="GDS125" s="112"/>
      <c r="GDT125" s="112"/>
      <c r="GDU125" s="112"/>
      <c r="GDV125" s="112"/>
      <c r="GDW125" s="112"/>
      <c r="GDX125" s="112"/>
      <c r="GDY125" s="112"/>
      <c r="GDZ125" s="112"/>
      <c r="GEA125" s="112"/>
      <c r="GEB125" s="112"/>
      <c r="GEC125" s="112"/>
      <c r="GED125" s="112"/>
      <c r="GEE125" s="112"/>
      <c r="GEF125" s="112"/>
      <c r="GEG125" s="112"/>
      <c r="GEH125" s="112"/>
      <c r="GEI125" s="112"/>
      <c r="GEJ125" s="112"/>
      <c r="GEK125" s="112"/>
      <c r="GEL125" s="112"/>
      <c r="GEM125" s="112"/>
      <c r="GEN125" s="112"/>
      <c r="GEO125" s="112"/>
      <c r="GEP125" s="112"/>
      <c r="GEQ125" s="112"/>
      <c r="GER125" s="112"/>
      <c r="GES125" s="112"/>
      <c r="GET125" s="112"/>
      <c r="GEU125" s="112"/>
      <c r="GEV125" s="112"/>
      <c r="GEW125" s="112"/>
      <c r="GEX125" s="112"/>
      <c r="GEY125" s="112"/>
      <c r="GEZ125" s="112"/>
      <c r="GFA125" s="112"/>
      <c r="GFB125" s="112"/>
      <c r="GFC125" s="112"/>
      <c r="GFD125" s="112"/>
      <c r="GFE125" s="112"/>
      <c r="GFF125" s="112"/>
      <c r="GFG125" s="112"/>
      <c r="GFH125" s="112"/>
      <c r="GFI125" s="112"/>
      <c r="GFJ125" s="112"/>
      <c r="GFK125" s="112"/>
      <c r="GFL125" s="112"/>
      <c r="GFM125" s="112"/>
      <c r="GFN125" s="112"/>
      <c r="GFO125" s="112"/>
      <c r="GFP125" s="112"/>
      <c r="GFQ125" s="112"/>
      <c r="GFR125" s="112"/>
      <c r="GFS125" s="112"/>
      <c r="GFT125" s="112"/>
      <c r="GFU125" s="112"/>
      <c r="GFV125" s="112"/>
      <c r="GFW125" s="112"/>
      <c r="GFX125" s="112"/>
      <c r="GFY125" s="112"/>
      <c r="GFZ125" s="112"/>
      <c r="GGA125" s="112"/>
      <c r="GGB125" s="112"/>
      <c r="GGC125" s="112"/>
      <c r="GGD125" s="112"/>
      <c r="GGE125" s="112"/>
      <c r="GGF125" s="112"/>
      <c r="GGG125" s="112"/>
      <c r="GGH125" s="112"/>
      <c r="GGI125" s="112"/>
      <c r="GGJ125" s="112"/>
      <c r="GGK125" s="112"/>
      <c r="GGL125" s="112"/>
      <c r="GGM125" s="112"/>
      <c r="GGN125" s="112"/>
      <c r="GGO125" s="112"/>
      <c r="GGP125" s="112"/>
      <c r="GGQ125" s="112"/>
      <c r="GGR125" s="112"/>
      <c r="GGS125" s="112"/>
      <c r="GGT125" s="112"/>
      <c r="GGU125" s="112"/>
      <c r="GGV125" s="112"/>
      <c r="GGW125" s="112"/>
      <c r="GGX125" s="112"/>
      <c r="GGY125" s="112"/>
      <c r="GGZ125" s="112"/>
      <c r="GHA125" s="112"/>
      <c r="GHB125" s="112"/>
      <c r="GHC125" s="112"/>
      <c r="GHD125" s="112"/>
      <c r="GHE125" s="112"/>
      <c r="GHF125" s="112"/>
      <c r="GHG125" s="112"/>
      <c r="GHH125" s="112"/>
      <c r="GHI125" s="112"/>
      <c r="GHJ125" s="112"/>
      <c r="GHK125" s="112"/>
      <c r="GHL125" s="112"/>
      <c r="GHM125" s="112"/>
      <c r="GHN125" s="112"/>
      <c r="GHO125" s="112"/>
      <c r="GHP125" s="112"/>
      <c r="GHQ125" s="112"/>
      <c r="GHR125" s="112"/>
      <c r="GHS125" s="112"/>
      <c r="GHT125" s="112"/>
      <c r="GHU125" s="112"/>
      <c r="GHV125" s="112"/>
      <c r="GHW125" s="112"/>
      <c r="GHX125" s="112"/>
      <c r="GHY125" s="112"/>
      <c r="GHZ125" s="112"/>
      <c r="GIA125" s="112"/>
      <c r="GIB125" s="112"/>
      <c r="GIC125" s="112"/>
      <c r="GID125" s="112"/>
      <c r="GIE125" s="112"/>
      <c r="GIF125" s="112"/>
      <c r="GIG125" s="112"/>
      <c r="GIH125" s="112"/>
      <c r="GII125" s="112"/>
      <c r="GIJ125" s="112"/>
      <c r="GIK125" s="112"/>
      <c r="GIL125" s="112"/>
      <c r="GIM125" s="112"/>
      <c r="GIN125" s="112"/>
      <c r="GIO125" s="112"/>
      <c r="GIP125" s="112"/>
      <c r="GIQ125" s="112"/>
      <c r="GIR125" s="112"/>
      <c r="GIS125" s="112"/>
      <c r="GIT125" s="112"/>
      <c r="GIU125" s="112"/>
      <c r="GIV125" s="112"/>
      <c r="GIW125" s="112"/>
      <c r="GIX125" s="112"/>
      <c r="GIY125" s="112"/>
      <c r="GIZ125" s="112"/>
      <c r="GJA125" s="112"/>
      <c r="GJB125" s="112"/>
      <c r="GJC125" s="112"/>
      <c r="GJD125" s="112"/>
      <c r="GJE125" s="112"/>
      <c r="GJF125" s="112"/>
      <c r="GJG125" s="112"/>
      <c r="GJH125" s="112"/>
      <c r="GJI125" s="112"/>
      <c r="GJJ125" s="112"/>
      <c r="GJK125" s="112"/>
      <c r="GJL125" s="112"/>
      <c r="GJM125" s="112"/>
      <c r="GJN125" s="112"/>
      <c r="GJO125" s="112"/>
      <c r="GJP125" s="112"/>
      <c r="GJQ125" s="112"/>
      <c r="GJR125" s="112"/>
      <c r="GJS125" s="112"/>
      <c r="GJT125" s="112"/>
      <c r="GJU125" s="112"/>
      <c r="GJV125" s="112"/>
      <c r="GJW125" s="112"/>
      <c r="GJX125" s="112"/>
      <c r="GJY125" s="112"/>
      <c r="GJZ125" s="112"/>
      <c r="GKA125" s="112"/>
      <c r="GKB125" s="112"/>
      <c r="GKC125" s="112"/>
      <c r="GKD125" s="112"/>
      <c r="GKE125" s="112"/>
      <c r="GKF125" s="112"/>
      <c r="GKG125" s="112"/>
      <c r="GKH125" s="112"/>
      <c r="GKI125" s="112"/>
      <c r="GKJ125" s="112"/>
      <c r="GKK125" s="112"/>
      <c r="GKL125" s="112"/>
      <c r="GKM125" s="112"/>
      <c r="GKN125" s="112"/>
      <c r="GKO125" s="112"/>
      <c r="GKP125" s="112"/>
      <c r="GKQ125" s="112"/>
      <c r="GKR125" s="112"/>
      <c r="GKS125" s="112"/>
      <c r="GKT125" s="112"/>
      <c r="GKU125" s="112"/>
      <c r="GKV125" s="112"/>
      <c r="GKW125" s="112"/>
      <c r="GKX125" s="112"/>
      <c r="GKY125" s="112"/>
      <c r="GKZ125" s="112"/>
      <c r="GLA125" s="112"/>
      <c r="GLB125" s="112"/>
      <c r="GLC125" s="112"/>
      <c r="GLD125" s="112"/>
      <c r="GLE125" s="112"/>
      <c r="GLF125" s="112"/>
      <c r="GLG125" s="112"/>
      <c r="GLH125" s="112"/>
      <c r="GLI125" s="112"/>
      <c r="GLJ125" s="112"/>
      <c r="GLK125" s="112"/>
      <c r="GLL125" s="112"/>
      <c r="GLM125" s="112"/>
      <c r="GLN125" s="112"/>
      <c r="GLO125" s="112"/>
      <c r="GLP125" s="112"/>
      <c r="GLQ125" s="112"/>
      <c r="GLR125" s="112"/>
      <c r="GLS125" s="112"/>
      <c r="GLT125" s="112"/>
      <c r="GLU125" s="112"/>
      <c r="GLV125" s="112"/>
      <c r="GLW125" s="112"/>
      <c r="GLX125" s="112"/>
      <c r="GLY125" s="112"/>
      <c r="GLZ125" s="112"/>
      <c r="GMA125" s="112"/>
      <c r="GMB125" s="112"/>
      <c r="GMC125" s="112"/>
      <c r="GMD125" s="112"/>
      <c r="GME125" s="112"/>
      <c r="GMF125" s="112"/>
      <c r="GMG125" s="112"/>
      <c r="GMH125" s="112"/>
      <c r="GMI125" s="112"/>
      <c r="GMJ125" s="112"/>
      <c r="GMK125" s="112"/>
      <c r="GML125" s="112"/>
      <c r="GMM125" s="112"/>
      <c r="GMN125" s="112"/>
      <c r="GMO125" s="112"/>
      <c r="GMP125" s="112"/>
      <c r="GMQ125" s="112"/>
      <c r="GMR125" s="112"/>
      <c r="GMS125" s="112"/>
      <c r="GMT125" s="112"/>
      <c r="GMU125" s="112"/>
      <c r="GMV125" s="112"/>
      <c r="GMW125" s="112"/>
      <c r="GMX125" s="112"/>
      <c r="GMY125" s="112"/>
      <c r="GMZ125" s="112"/>
      <c r="GNA125" s="112"/>
      <c r="GNB125" s="112"/>
      <c r="GNC125" s="112"/>
      <c r="GND125" s="112"/>
      <c r="GNE125" s="112"/>
      <c r="GNF125" s="112"/>
      <c r="GNG125" s="112"/>
      <c r="GNH125" s="112"/>
      <c r="GNI125" s="112"/>
      <c r="GNJ125" s="112"/>
      <c r="GNK125" s="112"/>
      <c r="GNL125" s="112"/>
      <c r="GNM125" s="112"/>
      <c r="GNN125" s="112"/>
      <c r="GNO125" s="112"/>
      <c r="GNP125" s="112"/>
      <c r="GNQ125" s="112"/>
      <c r="GNR125" s="112"/>
      <c r="GNS125" s="112"/>
      <c r="GNT125" s="112"/>
      <c r="GNU125" s="112"/>
      <c r="GNV125" s="112"/>
      <c r="GNW125" s="112"/>
      <c r="GNX125" s="112"/>
      <c r="GNY125" s="112"/>
      <c r="GNZ125" s="112"/>
      <c r="GOA125" s="112"/>
      <c r="GOB125" s="112"/>
      <c r="GOC125" s="112"/>
      <c r="GOD125" s="112"/>
      <c r="GOE125" s="112"/>
      <c r="GOF125" s="112"/>
      <c r="GOG125" s="112"/>
      <c r="GOH125" s="112"/>
      <c r="GOI125" s="112"/>
      <c r="GOJ125" s="112"/>
      <c r="GOK125" s="112"/>
      <c r="GOL125" s="112"/>
      <c r="GOM125" s="112"/>
      <c r="GON125" s="112"/>
      <c r="GOO125" s="112"/>
      <c r="GOP125" s="112"/>
      <c r="GOQ125" s="112"/>
      <c r="GOR125" s="112"/>
      <c r="GOS125" s="112"/>
      <c r="GOT125" s="112"/>
      <c r="GOU125" s="112"/>
      <c r="GOV125" s="112"/>
      <c r="GOW125" s="112"/>
      <c r="GOX125" s="112"/>
      <c r="GOY125" s="112"/>
      <c r="GOZ125" s="112"/>
      <c r="GPA125" s="112"/>
      <c r="GPB125" s="112"/>
      <c r="GPC125" s="112"/>
      <c r="GPD125" s="112"/>
      <c r="GPE125" s="112"/>
      <c r="GPF125" s="112"/>
      <c r="GPG125" s="112"/>
      <c r="GPH125" s="112"/>
      <c r="GPI125" s="112"/>
      <c r="GPJ125" s="112"/>
      <c r="GPK125" s="112"/>
      <c r="GPL125" s="112"/>
      <c r="GPM125" s="112"/>
      <c r="GPN125" s="112"/>
      <c r="GPO125" s="112"/>
      <c r="GPP125" s="112"/>
      <c r="GPQ125" s="112"/>
      <c r="GPR125" s="112"/>
      <c r="GPS125" s="112"/>
      <c r="GPT125" s="112"/>
      <c r="GPU125" s="112"/>
      <c r="GPV125" s="112"/>
      <c r="GPW125" s="112"/>
      <c r="GPX125" s="112"/>
      <c r="GPY125" s="112"/>
      <c r="GPZ125" s="112"/>
      <c r="GQA125" s="112"/>
      <c r="GQB125" s="112"/>
      <c r="GQC125" s="112"/>
      <c r="GQD125" s="112"/>
      <c r="GQE125" s="112"/>
      <c r="GQF125" s="112"/>
      <c r="GQG125" s="112"/>
      <c r="GQH125" s="112"/>
      <c r="GQI125" s="112"/>
      <c r="GQJ125" s="112"/>
      <c r="GQK125" s="112"/>
      <c r="GQL125" s="112"/>
      <c r="GQM125" s="112"/>
      <c r="GQN125" s="112"/>
      <c r="GQO125" s="112"/>
      <c r="GQP125" s="112"/>
      <c r="GQQ125" s="112"/>
      <c r="GQR125" s="112"/>
      <c r="GQS125" s="112"/>
      <c r="GQT125" s="112"/>
      <c r="GQU125" s="112"/>
      <c r="GQV125" s="112"/>
      <c r="GQW125" s="112"/>
      <c r="GQX125" s="112"/>
      <c r="GQY125" s="112"/>
      <c r="GQZ125" s="112"/>
      <c r="GRA125" s="112"/>
      <c r="GRB125" s="112"/>
      <c r="GRC125" s="112"/>
      <c r="GRD125" s="112"/>
      <c r="GRE125" s="112"/>
      <c r="GRF125" s="112"/>
      <c r="GRG125" s="112"/>
      <c r="GRH125" s="112"/>
      <c r="GRI125" s="112"/>
      <c r="GRJ125" s="112"/>
      <c r="GRK125" s="112"/>
      <c r="GRL125" s="112"/>
      <c r="GRM125" s="112"/>
      <c r="GRN125" s="112"/>
      <c r="GRO125" s="112"/>
      <c r="GRP125" s="112"/>
      <c r="GRQ125" s="112"/>
      <c r="GRR125" s="112"/>
      <c r="GRS125" s="112"/>
      <c r="GRT125" s="112"/>
      <c r="GRU125" s="112"/>
      <c r="GRV125" s="112"/>
      <c r="GRW125" s="112"/>
      <c r="GRX125" s="112"/>
      <c r="GRY125" s="112"/>
      <c r="GRZ125" s="112"/>
      <c r="GSA125" s="112"/>
      <c r="GSB125" s="112"/>
      <c r="GSC125" s="112"/>
      <c r="GSD125" s="112"/>
      <c r="GSE125" s="112"/>
      <c r="GSF125" s="112"/>
      <c r="GSG125" s="112"/>
      <c r="GSH125" s="112"/>
      <c r="GSI125" s="112"/>
      <c r="GSJ125" s="112"/>
      <c r="GSK125" s="112"/>
      <c r="GSL125" s="112"/>
      <c r="GSM125" s="112"/>
      <c r="GSN125" s="112"/>
      <c r="GSO125" s="112"/>
      <c r="GSP125" s="112"/>
      <c r="GSQ125" s="112"/>
      <c r="GSR125" s="112"/>
      <c r="GSS125" s="112"/>
      <c r="GST125" s="112"/>
      <c r="GSU125" s="112"/>
      <c r="GSV125" s="112"/>
      <c r="GSW125" s="112"/>
      <c r="GSX125" s="112"/>
      <c r="GSY125" s="112"/>
      <c r="GSZ125" s="112"/>
      <c r="GTA125" s="112"/>
      <c r="GTB125" s="112"/>
      <c r="GTC125" s="112"/>
      <c r="GTD125" s="112"/>
      <c r="GTE125" s="112"/>
      <c r="GTF125" s="112"/>
      <c r="GTG125" s="112"/>
      <c r="GTH125" s="112"/>
      <c r="GTI125" s="112"/>
      <c r="GTJ125" s="112"/>
      <c r="GTK125" s="112"/>
      <c r="GTL125" s="112"/>
      <c r="GTM125" s="112"/>
      <c r="GTN125" s="112"/>
      <c r="GTO125" s="112"/>
      <c r="GTP125" s="112"/>
      <c r="GTQ125" s="112"/>
      <c r="GTR125" s="112"/>
      <c r="GTS125" s="112"/>
      <c r="GTT125" s="112"/>
      <c r="GTU125" s="112"/>
      <c r="GTV125" s="112"/>
      <c r="GTW125" s="112"/>
      <c r="GTX125" s="112"/>
      <c r="GTY125" s="112"/>
      <c r="GTZ125" s="112"/>
      <c r="GUA125" s="112"/>
      <c r="GUB125" s="112"/>
      <c r="GUC125" s="112"/>
      <c r="GUD125" s="112"/>
      <c r="GUE125" s="112"/>
      <c r="GUF125" s="112"/>
      <c r="GUG125" s="112"/>
      <c r="GUH125" s="112"/>
      <c r="GUI125" s="112"/>
      <c r="GUJ125" s="112"/>
      <c r="GUK125" s="112"/>
      <c r="GUL125" s="112"/>
      <c r="GUM125" s="112"/>
      <c r="GUN125" s="112"/>
      <c r="GUO125" s="112"/>
      <c r="GUP125" s="112"/>
      <c r="GUQ125" s="112"/>
      <c r="GUR125" s="112"/>
      <c r="GUS125" s="112"/>
      <c r="GUT125" s="112"/>
      <c r="GUU125" s="112"/>
      <c r="GUV125" s="112"/>
      <c r="GUW125" s="112"/>
      <c r="GUX125" s="112"/>
      <c r="GUY125" s="112"/>
      <c r="GUZ125" s="112"/>
      <c r="GVA125" s="112"/>
      <c r="GVB125" s="112"/>
      <c r="GVC125" s="112"/>
      <c r="GVD125" s="112"/>
      <c r="GVE125" s="112"/>
      <c r="GVF125" s="112"/>
      <c r="GVG125" s="112"/>
      <c r="GVH125" s="112"/>
      <c r="GVI125" s="112"/>
      <c r="GVJ125" s="112"/>
      <c r="GVK125" s="112"/>
      <c r="GVL125" s="112"/>
      <c r="GVM125" s="112"/>
      <c r="GVN125" s="112"/>
      <c r="GVO125" s="112"/>
      <c r="GVP125" s="112"/>
      <c r="GVQ125" s="112"/>
      <c r="GVR125" s="112"/>
      <c r="GVS125" s="112"/>
      <c r="GVT125" s="112"/>
      <c r="GVU125" s="112"/>
      <c r="GVV125" s="112"/>
      <c r="GVW125" s="112"/>
      <c r="GVX125" s="112"/>
      <c r="GVY125" s="112"/>
      <c r="GVZ125" s="112"/>
      <c r="GWA125" s="112"/>
      <c r="GWB125" s="112"/>
      <c r="GWC125" s="112"/>
      <c r="GWD125" s="112"/>
      <c r="GWE125" s="112"/>
      <c r="GWF125" s="112"/>
      <c r="GWG125" s="112"/>
      <c r="GWH125" s="112"/>
      <c r="GWI125" s="112"/>
      <c r="GWJ125" s="112"/>
      <c r="GWK125" s="112"/>
      <c r="GWL125" s="112"/>
      <c r="GWM125" s="112"/>
      <c r="GWN125" s="112"/>
      <c r="GWO125" s="112"/>
      <c r="GWP125" s="112"/>
      <c r="GWQ125" s="112"/>
      <c r="GWR125" s="112"/>
      <c r="GWS125" s="112"/>
      <c r="GWT125" s="112"/>
      <c r="GWU125" s="112"/>
      <c r="GWV125" s="112"/>
      <c r="GWW125" s="112"/>
      <c r="GWX125" s="112"/>
      <c r="GWY125" s="112"/>
      <c r="GWZ125" s="112"/>
      <c r="GXA125" s="112"/>
      <c r="GXB125" s="112"/>
      <c r="GXC125" s="112"/>
      <c r="GXD125" s="112"/>
      <c r="GXE125" s="112"/>
      <c r="GXF125" s="112"/>
      <c r="GXG125" s="112"/>
      <c r="GXH125" s="112"/>
      <c r="GXI125" s="112"/>
      <c r="GXJ125" s="112"/>
      <c r="GXK125" s="112"/>
      <c r="GXL125" s="112"/>
      <c r="GXM125" s="112"/>
      <c r="GXN125" s="112"/>
      <c r="GXO125" s="112"/>
      <c r="GXP125" s="112"/>
      <c r="GXQ125" s="112"/>
      <c r="GXR125" s="112"/>
      <c r="GXS125" s="112"/>
      <c r="GXT125" s="112"/>
      <c r="GXU125" s="112"/>
      <c r="GXV125" s="112"/>
      <c r="GXW125" s="112"/>
      <c r="GXX125" s="112"/>
      <c r="GXY125" s="112"/>
      <c r="GXZ125" s="112"/>
      <c r="GYA125" s="112"/>
      <c r="GYB125" s="112"/>
      <c r="GYC125" s="112"/>
      <c r="GYD125" s="112"/>
      <c r="GYE125" s="112"/>
      <c r="GYF125" s="112"/>
      <c r="GYG125" s="112"/>
      <c r="GYH125" s="112"/>
      <c r="GYI125" s="112"/>
      <c r="GYJ125" s="112"/>
      <c r="GYK125" s="112"/>
      <c r="GYL125" s="112"/>
      <c r="GYM125" s="112"/>
      <c r="GYN125" s="112"/>
      <c r="GYO125" s="112"/>
      <c r="GYP125" s="112"/>
      <c r="GYQ125" s="112"/>
      <c r="GYR125" s="112"/>
      <c r="GYS125" s="112"/>
      <c r="GYT125" s="112"/>
      <c r="GYU125" s="112"/>
      <c r="GYV125" s="112"/>
      <c r="GYW125" s="112"/>
      <c r="GYX125" s="112"/>
      <c r="GYY125" s="112"/>
      <c r="GYZ125" s="112"/>
      <c r="GZA125" s="112"/>
      <c r="GZB125" s="112"/>
      <c r="GZC125" s="112"/>
      <c r="GZD125" s="112"/>
      <c r="GZE125" s="112"/>
      <c r="GZF125" s="112"/>
      <c r="GZG125" s="112"/>
      <c r="GZH125" s="112"/>
      <c r="GZI125" s="112"/>
      <c r="GZJ125" s="112"/>
      <c r="GZK125" s="112"/>
      <c r="GZL125" s="112"/>
      <c r="GZM125" s="112"/>
      <c r="GZN125" s="112"/>
      <c r="GZO125" s="112"/>
      <c r="GZP125" s="112"/>
      <c r="GZQ125" s="112"/>
      <c r="GZR125" s="112"/>
      <c r="GZS125" s="112"/>
      <c r="GZT125" s="112"/>
      <c r="GZU125" s="112"/>
      <c r="GZV125" s="112"/>
      <c r="GZW125" s="112"/>
      <c r="GZX125" s="112"/>
      <c r="GZY125" s="112"/>
      <c r="GZZ125" s="112"/>
      <c r="HAA125" s="112"/>
      <c r="HAB125" s="112"/>
      <c r="HAC125" s="112"/>
      <c r="HAD125" s="112"/>
      <c r="HAE125" s="112"/>
      <c r="HAF125" s="112"/>
      <c r="HAG125" s="112"/>
      <c r="HAH125" s="112"/>
      <c r="HAI125" s="112"/>
      <c r="HAJ125" s="112"/>
      <c r="HAK125" s="112"/>
      <c r="HAL125" s="112"/>
      <c r="HAM125" s="112"/>
      <c r="HAN125" s="112"/>
      <c r="HAO125" s="112"/>
      <c r="HAP125" s="112"/>
      <c r="HAQ125" s="112"/>
      <c r="HAR125" s="112"/>
      <c r="HAS125" s="112"/>
      <c r="HAT125" s="112"/>
      <c r="HAU125" s="112"/>
      <c r="HAV125" s="112"/>
      <c r="HAW125" s="112"/>
      <c r="HAX125" s="112"/>
      <c r="HAY125" s="112"/>
      <c r="HAZ125" s="112"/>
      <c r="HBA125" s="112"/>
      <c r="HBB125" s="112"/>
      <c r="HBC125" s="112"/>
      <c r="HBD125" s="112"/>
      <c r="HBE125" s="112"/>
      <c r="HBF125" s="112"/>
      <c r="HBG125" s="112"/>
      <c r="HBH125" s="112"/>
      <c r="HBI125" s="112"/>
      <c r="HBJ125" s="112"/>
      <c r="HBK125" s="112"/>
      <c r="HBL125" s="112"/>
      <c r="HBM125" s="112"/>
      <c r="HBN125" s="112"/>
      <c r="HBO125" s="112"/>
      <c r="HBP125" s="112"/>
      <c r="HBQ125" s="112"/>
      <c r="HBR125" s="112"/>
      <c r="HBS125" s="112"/>
      <c r="HBT125" s="112"/>
      <c r="HBU125" s="112"/>
      <c r="HBV125" s="112"/>
      <c r="HBW125" s="112"/>
      <c r="HBX125" s="112"/>
      <c r="HBY125" s="112"/>
      <c r="HBZ125" s="112"/>
      <c r="HCA125" s="112"/>
      <c r="HCB125" s="112"/>
      <c r="HCC125" s="112"/>
      <c r="HCD125" s="112"/>
      <c r="HCE125" s="112"/>
      <c r="HCF125" s="112"/>
      <c r="HCG125" s="112"/>
      <c r="HCH125" s="112"/>
      <c r="HCI125" s="112"/>
      <c r="HCJ125" s="112"/>
      <c r="HCK125" s="112"/>
      <c r="HCL125" s="112"/>
      <c r="HCM125" s="112"/>
      <c r="HCN125" s="112"/>
      <c r="HCO125" s="112"/>
      <c r="HCP125" s="112"/>
      <c r="HCQ125" s="112"/>
      <c r="HCR125" s="112"/>
      <c r="HCS125" s="112"/>
      <c r="HCT125" s="112"/>
      <c r="HCU125" s="112"/>
      <c r="HCV125" s="112"/>
      <c r="HCW125" s="112"/>
      <c r="HCX125" s="112"/>
      <c r="HCY125" s="112"/>
      <c r="HCZ125" s="112"/>
      <c r="HDA125" s="112"/>
      <c r="HDB125" s="112"/>
      <c r="HDC125" s="112"/>
      <c r="HDD125" s="112"/>
      <c r="HDE125" s="112"/>
      <c r="HDF125" s="112"/>
      <c r="HDG125" s="112"/>
      <c r="HDH125" s="112"/>
      <c r="HDI125" s="112"/>
      <c r="HDJ125" s="112"/>
      <c r="HDK125" s="112"/>
      <c r="HDL125" s="112"/>
      <c r="HDM125" s="112"/>
      <c r="HDN125" s="112"/>
      <c r="HDO125" s="112"/>
      <c r="HDP125" s="112"/>
      <c r="HDQ125" s="112"/>
      <c r="HDR125" s="112"/>
      <c r="HDS125" s="112"/>
      <c r="HDT125" s="112"/>
      <c r="HDU125" s="112"/>
      <c r="HDV125" s="112"/>
      <c r="HDW125" s="112"/>
      <c r="HDX125" s="112"/>
      <c r="HDY125" s="112"/>
      <c r="HDZ125" s="112"/>
      <c r="HEA125" s="112"/>
      <c r="HEB125" s="112"/>
      <c r="HEC125" s="112"/>
      <c r="HED125" s="112"/>
      <c r="HEE125" s="112"/>
      <c r="HEF125" s="112"/>
      <c r="HEG125" s="112"/>
      <c r="HEH125" s="112"/>
      <c r="HEI125" s="112"/>
      <c r="HEJ125" s="112"/>
      <c r="HEK125" s="112"/>
      <c r="HEL125" s="112"/>
      <c r="HEM125" s="112"/>
      <c r="HEN125" s="112"/>
      <c r="HEO125" s="112"/>
      <c r="HEP125" s="112"/>
      <c r="HEQ125" s="112"/>
      <c r="HER125" s="112"/>
      <c r="HES125" s="112"/>
      <c r="HET125" s="112"/>
      <c r="HEU125" s="112"/>
      <c r="HEV125" s="112"/>
      <c r="HEW125" s="112"/>
      <c r="HEX125" s="112"/>
      <c r="HEY125" s="112"/>
      <c r="HEZ125" s="112"/>
      <c r="HFA125" s="112"/>
      <c r="HFB125" s="112"/>
      <c r="HFC125" s="112"/>
      <c r="HFD125" s="112"/>
      <c r="HFE125" s="112"/>
      <c r="HFF125" s="112"/>
      <c r="HFG125" s="112"/>
      <c r="HFH125" s="112"/>
      <c r="HFI125" s="112"/>
      <c r="HFJ125" s="112"/>
      <c r="HFK125" s="112"/>
      <c r="HFL125" s="112"/>
      <c r="HFM125" s="112"/>
      <c r="HFN125" s="112"/>
      <c r="HFO125" s="112"/>
      <c r="HFP125" s="112"/>
      <c r="HFQ125" s="112"/>
      <c r="HFR125" s="112"/>
      <c r="HFS125" s="112"/>
      <c r="HFT125" s="112"/>
      <c r="HFU125" s="112"/>
      <c r="HFV125" s="112"/>
      <c r="HFW125" s="112"/>
      <c r="HFX125" s="112"/>
      <c r="HFY125" s="112"/>
      <c r="HFZ125" s="112"/>
      <c r="HGA125" s="112"/>
      <c r="HGB125" s="112"/>
      <c r="HGC125" s="112"/>
      <c r="HGD125" s="112"/>
      <c r="HGE125" s="112"/>
      <c r="HGF125" s="112"/>
      <c r="HGG125" s="112"/>
      <c r="HGH125" s="112"/>
      <c r="HGI125" s="112"/>
      <c r="HGJ125" s="112"/>
      <c r="HGK125" s="112"/>
      <c r="HGL125" s="112"/>
      <c r="HGM125" s="112"/>
      <c r="HGN125" s="112"/>
      <c r="HGO125" s="112"/>
      <c r="HGP125" s="112"/>
      <c r="HGQ125" s="112"/>
      <c r="HGR125" s="112"/>
      <c r="HGS125" s="112"/>
      <c r="HGT125" s="112"/>
      <c r="HGU125" s="112"/>
      <c r="HGV125" s="112"/>
      <c r="HGW125" s="112"/>
      <c r="HGX125" s="112"/>
      <c r="HGY125" s="112"/>
      <c r="HGZ125" s="112"/>
      <c r="HHA125" s="112"/>
      <c r="HHB125" s="112"/>
      <c r="HHC125" s="112"/>
      <c r="HHD125" s="112"/>
      <c r="HHE125" s="112"/>
      <c r="HHF125" s="112"/>
      <c r="HHG125" s="112"/>
      <c r="HHH125" s="112"/>
      <c r="HHI125" s="112"/>
      <c r="HHJ125" s="112"/>
      <c r="HHK125" s="112"/>
      <c r="HHL125" s="112"/>
      <c r="HHM125" s="112"/>
      <c r="HHN125" s="112"/>
      <c r="HHO125" s="112"/>
      <c r="HHP125" s="112"/>
      <c r="HHQ125" s="112"/>
      <c r="HHR125" s="112"/>
      <c r="HHS125" s="112"/>
      <c r="HHT125" s="112"/>
      <c r="HHU125" s="112"/>
      <c r="HHV125" s="112"/>
      <c r="HHW125" s="112"/>
      <c r="HHX125" s="112"/>
      <c r="HHY125" s="112"/>
      <c r="HHZ125" s="112"/>
      <c r="HIA125" s="112"/>
      <c r="HIB125" s="112"/>
      <c r="HIC125" s="112"/>
      <c r="HID125" s="112"/>
      <c r="HIE125" s="112"/>
      <c r="HIF125" s="112"/>
      <c r="HIG125" s="112"/>
      <c r="HIH125" s="112"/>
      <c r="HII125" s="112"/>
      <c r="HIJ125" s="112"/>
      <c r="HIK125" s="112"/>
      <c r="HIL125" s="112"/>
      <c r="HIM125" s="112"/>
      <c r="HIN125" s="112"/>
      <c r="HIO125" s="112"/>
      <c r="HIP125" s="112"/>
      <c r="HIQ125" s="112"/>
      <c r="HIR125" s="112"/>
      <c r="HIS125" s="112"/>
      <c r="HIT125" s="112"/>
      <c r="HIU125" s="112"/>
      <c r="HIV125" s="112"/>
      <c r="HIW125" s="112"/>
      <c r="HIX125" s="112"/>
      <c r="HIY125" s="112"/>
      <c r="HIZ125" s="112"/>
      <c r="HJA125" s="112"/>
      <c r="HJB125" s="112"/>
      <c r="HJC125" s="112"/>
      <c r="HJD125" s="112"/>
      <c r="HJE125" s="112"/>
      <c r="HJF125" s="112"/>
      <c r="HJG125" s="112"/>
      <c r="HJH125" s="112"/>
      <c r="HJI125" s="112"/>
      <c r="HJJ125" s="112"/>
      <c r="HJK125" s="112"/>
      <c r="HJL125" s="112"/>
      <c r="HJM125" s="112"/>
      <c r="HJN125" s="112"/>
      <c r="HJO125" s="112"/>
      <c r="HJP125" s="112"/>
      <c r="HJQ125" s="112"/>
      <c r="HJR125" s="112"/>
      <c r="HJS125" s="112"/>
      <c r="HJT125" s="112"/>
      <c r="HJU125" s="112"/>
      <c r="HJV125" s="112"/>
      <c r="HJW125" s="112"/>
      <c r="HJX125" s="112"/>
      <c r="HJY125" s="112"/>
      <c r="HJZ125" s="112"/>
      <c r="HKA125" s="112"/>
      <c r="HKB125" s="112"/>
      <c r="HKC125" s="112"/>
      <c r="HKD125" s="112"/>
      <c r="HKE125" s="112"/>
      <c r="HKF125" s="112"/>
      <c r="HKG125" s="112"/>
      <c r="HKH125" s="112"/>
      <c r="HKI125" s="112"/>
      <c r="HKJ125" s="112"/>
      <c r="HKK125" s="112"/>
      <c r="HKL125" s="112"/>
      <c r="HKM125" s="112"/>
      <c r="HKN125" s="112"/>
      <c r="HKO125" s="112"/>
      <c r="HKP125" s="112"/>
      <c r="HKQ125" s="112"/>
      <c r="HKR125" s="112"/>
      <c r="HKS125" s="112"/>
      <c r="HKT125" s="112"/>
      <c r="HKU125" s="112"/>
      <c r="HKV125" s="112"/>
      <c r="HKW125" s="112"/>
      <c r="HKX125" s="112"/>
      <c r="HKY125" s="112"/>
      <c r="HKZ125" s="112"/>
      <c r="HLA125" s="112"/>
      <c r="HLB125" s="112"/>
      <c r="HLC125" s="112"/>
      <c r="HLD125" s="112"/>
      <c r="HLE125" s="112"/>
      <c r="HLF125" s="112"/>
      <c r="HLG125" s="112"/>
      <c r="HLH125" s="112"/>
      <c r="HLI125" s="112"/>
      <c r="HLJ125" s="112"/>
      <c r="HLK125" s="112"/>
      <c r="HLL125" s="112"/>
      <c r="HLM125" s="112"/>
      <c r="HLN125" s="112"/>
      <c r="HLO125" s="112"/>
      <c r="HLP125" s="112"/>
      <c r="HLQ125" s="112"/>
      <c r="HLR125" s="112"/>
      <c r="HLS125" s="112"/>
      <c r="HLT125" s="112"/>
      <c r="HLU125" s="112"/>
      <c r="HLV125" s="112"/>
      <c r="HLW125" s="112"/>
      <c r="HLX125" s="112"/>
      <c r="HLY125" s="112"/>
      <c r="HLZ125" s="112"/>
      <c r="HMA125" s="112"/>
      <c r="HMB125" s="112"/>
      <c r="HMC125" s="112"/>
      <c r="HMD125" s="112"/>
      <c r="HME125" s="112"/>
      <c r="HMF125" s="112"/>
      <c r="HMG125" s="112"/>
      <c r="HMH125" s="112"/>
      <c r="HMI125" s="112"/>
      <c r="HMJ125" s="112"/>
      <c r="HMK125" s="112"/>
      <c r="HML125" s="112"/>
      <c r="HMM125" s="112"/>
      <c r="HMN125" s="112"/>
      <c r="HMO125" s="112"/>
      <c r="HMP125" s="112"/>
      <c r="HMQ125" s="112"/>
      <c r="HMR125" s="112"/>
      <c r="HMS125" s="112"/>
      <c r="HMT125" s="112"/>
      <c r="HMU125" s="112"/>
      <c r="HMV125" s="112"/>
      <c r="HMW125" s="112"/>
      <c r="HMX125" s="112"/>
      <c r="HMY125" s="112"/>
      <c r="HMZ125" s="112"/>
      <c r="HNA125" s="112"/>
      <c r="HNB125" s="112"/>
      <c r="HNC125" s="112"/>
      <c r="HND125" s="112"/>
      <c r="HNE125" s="112"/>
      <c r="HNF125" s="112"/>
      <c r="HNG125" s="112"/>
      <c r="HNH125" s="112"/>
      <c r="HNI125" s="112"/>
      <c r="HNJ125" s="112"/>
      <c r="HNK125" s="112"/>
      <c r="HNL125" s="112"/>
      <c r="HNM125" s="112"/>
      <c r="HNN125" s="112"/>
      <c r="HNO125" s="112"/>
      <c r="HNP125" s="112"/>
      <c r="HNQ125" s="112"/>
      <c r="HNR125" s="112"/>
      <c r="HNS125" s="112"/>
      <c r="HNT125" s="112"/>
      <c r="HNU125" s="112"/>
      <c r="HNV125" s="112"/>
      <c r="HNW125" s="112"/>
      <c r="HNX125" s="112"/>
      <c r="HNY125" s="112"/>
      <c r="HNZ125" s="112"/>
      <c r="HOA125" s="112"/>
      <c r="HOB125" s="112"/>
      <c r="HOC125" s="112"/>
      <c r="HOD125" s="112"/>
      <c r="HOE125" s="112"/>
      <c r="HOF125" s="112"/>
      <c r="HOG125" s="112"/>
      <c r="HOH125" s="112"/>
      <c r="HOI125" s="112"/>
      <c r="HOJ125" s="112"/>
      <c r="HOK125" s="112"/>
      <c r="HOL125" s="112"/>
      <c r="HOM125" s="112"/>
      <c r="HON125" s="112"/>
      <c r="HOO125" s="112"/>
      <c r="HOP125" s="112"/>
      <c r="HOQ125" s="112"/>
      <c r="HOR125" s="112"/>
      <c r="HOS125" s="112"/>
      <c r="HOT125" s="112"/>
      <c r="HOU125" s="112"/>
      <c r="HOV125" s="112"/>
      <c r="HOW125" s="112"/>
      <c r="HOX125" s="112"/>
      <c r="HOY125" s="112"/>
      <c r="HOZ125" s="112"/>
      <c r="HPA125" s="112"/>
      <c r="HPB125" s="112"/>
      <c r="HPC125" s="112"/>
      <c r="HPD125" s="112"/>
      <c r="HPE125" s="112"/>
      <c r="HPF125" s="112"/>
      <c r="HPG125" s="112"/>
      <c r="HPH125" s="112"/>
      <c r="HPI125" s="112"/>
      <c r="HPJ125" s="112"/>
      <c r="HPK125" s="112"/>
      <c r="HPL125" s="112"/>
      <c r="HPM125" s="112"/>
      <c r="HPN125" s="112"/>
      <c r="HPO125" s="112"/>
      <c r="HPP125" s="112"/>
      <c r="HPQ125" s="112"/>
      <c r="HPR125" s="112"/>
      <c r="HPS125" s="112"/>
      <c r="HPT125" s="112"/>
      <c r="HPU125" s="112"/>
      <c r="HPV125" s="112"/>
      <c r="HPW125" s="112"/>
      <c r="HPX125" s="112"/>
      <c r="HPY125" s="112"/>
      <c r="HPZ125" s="112"/>
      <c r="HQA125" s="112"/>
      <c r="HQB125" s="112"/>
      <c r="HQC125" s="112"/>
      <c r="HQD125" s="112"/>
      <c r="HQE125" s="112"/>
      <c r="HQF125" s="112"/>
      <c r="HQG125" s="112"/>
      <c r="HQH125" s="112"/>
      <c r="HQI125" s="112"/>
      <c r="HQJ125" s="112"/>
      <c r="HQK125" s="112"/>
      <c r="HQL125" s="112"/>
      <c r="HQM125" s="112"/>
      <c r="HQN125" s="112"/>
      <c r="HQO125" s="112"/>
      <c r="HQP125" s="112"/>
      <c r="HQQ125" s="112"/>
      <c r="HQR125" s="112"/>
      <c r="HQS125" s="112"/>
      <c r="HQT125" s="112"/>
      <c r="HQU125" s="112"/>
      <c r="HQV125" s="112"/>
      <c r="HQW125" s="112"/>
      <c r="HQX125" s="112"/>
      <c r="HQY125" s="112"/>
      <c r="HQZ125" s="112"/>
      <c r="HRA125" s="112"/>
      <c r="HRB125" s="112"/>
      <c r="HRC125" s="112"/>
      <c r="HRD125" s="112"/>
      <c r="HRE125" s="112"/>
      <c r="HRF125" s="112"/>
      <c r="HRG125" s="112"/>
      <c r="HRH125" s="112"/>
      <c r="HRI125" s="112"/>
      <c r="HRJ125" s="112"/>
      <c r="HRK125" s="112"/>
      <c r="HRL125" s="112"/>
      <c r="HRM125" s="112"/>
      <c r="HRN125" s="112"/>
      <c r="HRO125" s="112"/>
      <c r="HRP125" s="112"/>
      <c r="HRQ125" s="112"/>
      <c r="HRR125" s="112"/>
      <c r="HRS125" s="112"/>
      <c r="HRT125" s="112"/>
      <c r="HRU125" s="112"/>
      <c r="HRV125" s="112"/>
      <c r="HRW125" s="112"/>
      <c r="HRX125" s="112"/>
      <c r="HRY125" s="112"/>
      <c r="HRZ125" s="112"/>
      <c r="HSA125" s="112"/>
      <c r="HSB125" s="112"/>
      <c r="HSC125" s="112"/>
      <c r="HSD125" s="112"/>
      <c r="HSE125" s="112"/>
      <c r="HSF125" s="112"/>
      <c r="HSG125" s="112"/>
      <c r="HSH125" s="112"/>
      <c r="HSI125" s="112"/>
      <c r="HSJ125" s="112"/>
      <c r="HSK125" s="112"/>
      <c r="HSL125" s="112"/>
      <c r="HSM125" s="112"/>
      <c r="HSN125" s="112"/>
      <c r="HSO125" s="112"/>
      <c r="HSP125" s="112"/>
      <c r="HSQ125" s="112"/>
      <c r="HSR125" s="112"/>
      <c r="HSS125" s="112"/>
      <c r="HST125" s="112"/>
      <c r="HSU125" s="112"/>
      <c r="HSV125" s="112"/>
      <c r="HSW125" s="112"/>
      <c r="HSX125" s="112"/>
      <c r="HSY125" s="112"/>
      <c r="HSZ125" s="112"/>
      <c r="HTA125" s="112"/>
      <c r="HTB125" s="112"/>
      <c r="HTC125" s="112"/>
      <c r="HTD125" s="112"/>
      <c r="HTE125" s="112"/>
      <c r="HTF125" s="112"/>
      <c r="HTG125" s="112"/>
      <c r="HTH125" s="112"/>
      <c r="HTI125" s="112"/>
      <c r="HTJ125" s="112"/>
      <c r="HTK125" s="112"/>
      <c r="HTL125" s="112"/>
      <c r="HTM125" s="112"/>
      <c r="HTN125" s="112"/>
    </row>
    <row r="126" spans="1:5942" ht="9.9499999999999993" hidden="1" customHeight="1" x14ac:dyDescent="0.25">
      <c r="A126" s="105" t="s">
        <v>36</v>
      </c>
      <c r="B126" s="337">
        <f>SUM(B127)</f>
        <v>0</v>
      </c>
      <c r="C126" s="337">
        <f>SUM(C127)</f>
        <v>8</v>
      </c>
      <c r="D126" s="337">
        <f t="shared" si="264"/>
        <v>8</v>
      </c>
      <c r="E126" s="337">
        <f>SUM(E127)</f>
        <v>0</v>
      </c>
      <c r="F126" s="337">
        <f>SUM(F127)</f>
        <v>0</v>
      </c>
      <c r="G126" s="337">
        <f t="shared" si="265"/>
        <v>0</v>
      </c>
      <c r="H126" s="263" t="e">
        <f t="shared" si="366"/>
        <v>#DIV/0!</v>
      </c>
      <c r="I126" s="263">
        <f t="shared" si="303"/>
        <v>0</v>
      </c>
      <c r="J126" s="263">
        <f t="shared" si="304"/>
        <v>0</v>
      </c>
      <c r="K126" s="337">
        <f t="shared" ref="K126:L126" si="368">SUM(K127)</f>
        <v>0</v>
      </c>
      <c r="L126" s="337">
        <f t="shared" si="368"/>
        <v>13</v>
      </c>
      <c r="M126" s="337">
        <f t="shared" si="239"/>
        <v>13</v>
      </c>
      <c r="N126" s="337">
        <f t="shared" ref="N126:O126" si="369">SUM(N127)</f>
        <v>0</v>
      </c>
      <c r="O126" s="337">
        <f t="shared" si="369"/>
        <v>0</v>
      </c>
      <c r="P126" s="337">
        <f t="shared" si="240"/>
        <v>0</v>
      </c>
      <c r="Q126" s="263" t="e">
        <f t="shared" si="307"/>
        <v>#DIV/0!</v>
      </c>
      <c r="R126" s="263">
        <f t="shared" si="308"/>
        <v>0</v>
      </c>
      <c r="S126" s="263">
        <f t="shared" si="309"/>
        <v>0</v>
      </c>
      <c r="T126" s="337">
        <f t="shared" ref="T126:U126" si="370">SUM(T127)</f>
        <v>0</v>
      </c>
      <c r="U126" s="337">
        <f t="shared" si="370"/>
        <v>4</v>
      </c>
      <c r="V126" s="337">
        <f t="shared" si="241"/>
        <v>4</v>
      </c>
      <c r="W126" s="337">
        <f t="shared" ref="W126:X126" si="371">SUM(W127)</f>
        <v>0</v>
      </c>
      <c r="X126" s="337">
        <f t="shared" si="371"/>
        <v>0</v>
      </c>
      <c r="Y126" s="337">
        <f t="shared" si="242"/>
        <v>0</v>
      </c>
      <c r="Z126" s="263" t="e">
        <f t="shared" si="312"/>
        <v>#DIV/0!</v>
      </c>
      <c r="AA126" s="263">
        <f t="shared" si="313"/>
        <v>0</v>
      </c>
      <c r="AB126" s="263">
        <f t="shared" si="314"/>
        <v>0</v>
      </c>
      <c r="AC126" s="337">
        <f t="shared" ref="AC126:AD126" si="372">SUM(AC127)</f>
        <v>0</v>
      </c>
      <c r="AD126" s="337">
        <f t="shared" si="372"/>
        <v>0</v>
      </c>
      <c r="AE126" s="337">
        <f t="shared" si="243"/>
        <v>0</v>
      </c>
      <c r="AF126" s="337">
        <f t="shared" ref="AF126:AG126" si="373">SUM(AF127)</f>
        <v>0</v>
      </c>
      <c r="AG126" s="337">
        <f t="shared" si="373"/>
        <v>0</v>
      </c>
      <c r="AH126" s="337">
        <f t="shared" si="244"/>
        <v>0</v>
      </c>
      <c r="AI126" s="263" t="e">
        <f t="shared" si="317"/>
        <v>#DIV/0!</v>
      </c>
      <c r="AJ126" s="263" t="e">
        <f t="shared" si="318"/>
        <v>#DIV/0!</v>
      </c>
      <c r="AK126" s="263" t="e">
        <f t="shared" si="319"/>
        <v>#DIV/0!</v>
      </c>
      <c r="AL126" s="337">
        <f>SUM(AL127)</f>
        <v>0</v>
      </c>
      <c r="AM126" s="337">
        <f>SUM(AM127)</f>
        <v>25</v>
      </c>
      <c r="AN126" s="337">
        <f t="shared" si="266"/>
        <v>25</v>
      </c>
      <c r="AO126" s="337">
        <f>SUM(AO127)</f>
        <v>0</v>
      </c>
      <c r="AP126" s="337">
        <f>SUM(AP127)</f>
        <v>0</v>
      </c>
      <c r="AQ126" s="337">
        <f t="shared" si="267"/>
        <v>0</v>
      </c>
      <c r="AR126" s="263" t="e">
        <f t="shared" si="367"/>
        <v>#DIV/0!</v>
      </c>
      <c r="AS126" s="263">
        <f t="shared" si="246"/>
        <v>0</v>
      </c>
      <c r="AT126" s="263">
        <f t="shared" si="247"/>
        <v>0</v>
      </c>
      <c r="AU126" s="49"/>
    </row>
    <row r="127" spans="1:5942" ht="9.9499999999999993" hidden="1" customHeight="1" x14ac:dyDescent="0.25">
      <c r="A127" s="106" t="s">
        <v>70</v>
      </c>
      <c r="B127" s="339"/>
      <c r="C127" s="339">
        <v>8</v>
      </c>
      <c r="D127" s="339">
        <f t="shared" si="264"/>
        <v>8</v>
      </c>
      <c r="E127" s="339"/>
      <c r="F127" s="339"/>
      <c r="G127" s="339">
        <f t="shared" si="265"/>
        <v>0</v>
      </c>
      <c r="H127" s="251" t="e">
        <f t="shared" si="366"/>
        <v>#DIV/0!</v>
      </c>
      <c r="I127" s="251">
        <f t="shared" si="303"/>
        <v>0</v>
      </c>
      <c r="J127" s="251">
        <f t="shared" si="304"/>
        <v>0</v>
      </c>
      <c r="K127" s="339"/>
      <c r="L127" s="339">
        <v>13</v>
      </c>
      <c r="M127" s="339">
        <f t="shared" si="239"/>
        <v>13</v>
      </c>
      <c r="N127" s="339"/>
      <c r="O127" s="339"/>
      <c r="P127" s="339">
        <f t="shared" si="240"/>
        <v>0</v>
      </c>
      <c r="Q127" s="251" t="e">
        <f t="shared" si="307"/>
        <v>#DIV/0!</v>
      </c>
      <c r="R127" s="251">
        <f t="shared" si="308"/>
        <v>0</v>
      </c>
      <c r="S127" s="251">
        <f t="shared" si="309"/>
        <v>0</v>
      </c>
      <c r="T127" s="339"/>
      <c r="U127" s="339">
        <v>4</v>
      </c>
      <c r="V127" s="339">
        <f t="shared" si="241"/>
        <v>4</v>
      </c>
      <c r="W127" s="339"/>
      <c r="X127" s="339"/>
      <c r="Y127" s="339">
        <f t="shared" si="242"/>
        <v>0</v>
      </c>
      <c r="Z127" s="251" t="e">
        <f t="shared" si="312"/>
        <v>#DIV/0!</v>
      </c>
      <c r="AA127" s="251">
        <f t="shared" si="313"/>
        <v>0</v>
      </c>
      <c r="AB127" s="251">
        <f t="shared" si="314"/>
        <v>0</v>
      </c>
      <c r="AC127" s="339"/>
      <c r="AD127" s="339"/>
      <c r="AE127" s="339">
        <f t="shared" si="243"/>
        <v>0</v>
      </c>
      <c r="AF127" s="339"/>
      <c r="AG127" s="339"/>
      <c r="AH127" s="339">
        <f t="shared" si="244"/>
        <v>0</v>
      </c>
      <c r="AI127" s="251" t="e">
        <f t="shared" si="317"/>
        <v>#DIV/0!</v>
      </c>
      <c r="AJ127" s="251" t="e">
        <f t="shared" si="318"/>
        <v>#DIV/0!</v>
      </c>
      <c r="AK127" s="251" t="e">
        <f t="shared" si="319"/>
        <v>#DIV/0!</v>
      </c>
      <c r="AL127" s="339">
        <f t="shared" ref="AL127" si="374">SUM(B127,K127,T127,AC127)</f>
        <v>0</v>
      </c>
      <c r="AM127" s="339">
        <f t="shared" ref="AM127" si="375">SUM(C127,L127,U127,AD127)</f>
        <v>25</v>
      </c>
      <c r="AN127" s="339">
        <f t="shared" si="266"/>
        <v>25</v>
      </c>
      <c r="AO127" s="339">
        <f t="shared" ref="AO127" si="376">SUM(E127,N127,W127,AF127)</f>
        <v>0</v>
      </c>
      <c r="AP127" s="339">
        <f t="shared" ref="AP127" si="377">SUM(F127,O127,X127,AG127)</f>
        <v>0</v>
      </c>
      <c r="AQ127" s="339">
        <f t="shared" si="267"/>
        <v>0</v>
      </c>
      <c r="AR127" s="251" t="e">
        <f t="shared" si="367"/>
        <v>#DIV/0!</v>
      </c>
      <c r="AS127" s="251">
        <f t="shared" si="246"/>
        <v>0</v>
      </c>
      <c r="AT127" s="251">
        <f t="shared" si="247"/>
        <v>0</v>
      </c>
      <c r="AU127" s="49"/>
    </row>
    <row r="128" spans="1:5942" s="115" customFormat="1" ht="9.9499999999999993" customHeight="1" x14ac:dyDescent="0.25">
      <c r="A128" s="105" t="s">
        <v>37</v>
      </c>
      <c r="B128" s="394">
        <f>SUM(B129:B131)</f>
        <v>0</v>
      </c>
      <c r="C128" s="394">
        <f>SUM(C129:C131)</f>
        <v>9</v>
      </c>
      <c r="D128" s="337">
        <f t="shared" si="264"/>
        <v>9</v>
      </c>
      <c r="E128" s="394">
        <f>SUM(E129:E131)</f>
        <v>0</v>
      </c>
      <c r="F128" s="394">
        <f>SUM(F129:F131)</f>
        <v>0</v>
      </c>
      <c r="G128" s="337">
        <f t="shared" si="265"/>
        <v>0</v>
      </c>
      <c r="H128" s="263" t="e">
        <f t="shared" ref="H128:H138" si="378">E128/B128</f>
        <v>#DIV/0!</v>
      </c>
      <c r="I128" s="263">
        <f t="shared" ref="I128:I138" si="379">F128/C128</f>
        <v>0</v>
      </c>
      <c r="J128" s="263">
        <f t="shared" ref="J128:J138" si="380">G128/D128</f>
        <v>0</v>
      </c>
      <c r="K128" s="394">
        <f t="shared" ref="K128:L128" si="381">SUM(K129:K131)</f>
        <v>0</v>
      </c>
      <c r="L128" s="394">
        <f t="shared" si="381"/>
        <v>4</v>
      </c>
      <c r="M128" s="337">
        <f t="shared" si="239"/>
        <v>4</v>
      </c>
      <c r="N128" s="394">
        <f t="shared" ref="N128:O128" si="382">SUM(N129:N131)</f>
        <v>0</v>
      </c>
      <c r="O128" s="394">
        <f t="shared" si="382"/>
        <v>0</v>
      </c>
      <c r="P128" s="337">
        <f t="shared" si="240"/>
        <v>0</v>
      </c>
      <c r="Q128" s="263" t="e">
        <f t="shared" si="307"/>
        <v>#DIV/0!</v>
      </c>
      <c r="R128" s="263">
        <f t="shared" si="308"/>
        <v>0</v>
      </c>
      <c r="S128" s="263">
        <f t="shared" si="309"/>
        <v>0</v>
      </c>
      <c r="T128" s="394">
        <f t="shared" ref="T128:U128" si="383">SUM(T129:T131)</f>
        <v>0</v>
      </c>
      <c r="U128" s="394">
        <f t="shared" si="383"/>
        <v>1</v>
      </c>
      <c r="V128" s="337">
        <f t="shared" si="241"/>
        <v>1</v>
      </c>
      <c r="W128" s="394">
        <f t="shared" ref="W128:X128" si="384">SUM(W129:W131)</f>
        <v>0</v>
      </c>
      <c r="X128" s="394">
        <f t="shared" si="384"/>
        <v>0</v>
      </c>
      <c r="Y128" s="337">
        <f t="shared" si="242"/>
        <v>0</v>
      </c>
      <c r="Z128" s="263" t="e">
        <f t="shared" si="312"/>
        <v>#DIV/0!</v>
      </c>
      <c r="AA128" s="263">
        <f t="shared" si="313"/>
        <v>0</v>
      </c>
      <c r="AB128" s="263">
        <f t="shared" si="314"/>
        <v>0</v>
      </c>
      <c r="AC128" s="394">
        <f t="shared" ref="AC128:AD128" si="385">SUM(AC129:AC131)</f>
        <v>0</v>
      </c>
      <c r="AD128" s="394">
        <f t="shared" si="385"/>
        <v>0</v>
      </c>
      <c r="AE128" s="337">
        <f t="shared" si="243"/>
        <v>0</v>
      </c>
      <c r="AF128" s="394">
        <f t="shared" ref="AF128:AG128" si="386">SUM(AF129:AF131)</f>
        <v>0</v>
      </c>
      <c r="AG128" s="394">
        <f t="shared" si="386"/>
        <v>0</v>
      </c>
      <c r="AH128" s="337">
        <f t="shared" si="244"/>
        <v>0</v>
      </c>
      <c r="AI128" s="263" t="e">
        <f t="shared" si="317"/>
        <v>#DIV/0!</v>
      </c>
      <c r="AJ128" s="263" t="e">
        <f t="shared" si="318"/>
        <v>#DIV/0!</v>
      </c>
      <c r="AK128" s="263" t="e">
        <f t="shared" si="319"/>
        <v>#DIV/0!</v>
      </c>
      <c r="AL128" s="337">
        <f>SUM(AL129:AL131)</f>
        <v>0</v>
      </c>
      <c r="AM128" s="337">
        <f>SUM(AM129:AM131)</f>
        <v>14</v>
      </c>
      <c r="AN128" s="337">
        <f t="shared" ref="AN128:AN138" si="387">SUM(AL128:AM128)</f>
        <v>14</v>
      </c>
      <c r="AO128" s="337">
        <f>SUM(AO129:AO131)</f>
        <v>0</v>
      </c>
      <c r="AP128" s="337">
        <f>SUM(AP129:AP131)</f>
        <v>0</v>
      </c>
      <c r="AQ128" s="337">
        <f t="shared" si="267"/>
        <v>0</v>
      </c>
      <c r="AR128" s="263" t="e">
        <f t="shared" ref="AR128:AR138" si="388">AO128/AL128</f>
        <v>#DIV/0!</v>
      </c>
      <c r="AS128" s="263">
        <f t="shared" ref="AS128:AS138" si="389">AP128/AM128</f>
        <v>0</v>
      </c>
      <c r="AT128" s="263">
        <f t="shared" ref="AT128:AT138" si="390">AQ128/AN128</f>
        <v>0</v>
      </c>
      <c r="AU128" s="118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  <c r="OD128" s="116"/>
      <c r="OE128" s="116"/>
      <c r="OF128" s="116"/>
      <c r="OG128" s="116"/>
      <c r="OH128" s="116"/>
      <c r="OI128" s="116"/>
      <c r="OJ128" s="116"/>
      <c r="OK128" s="116"/>
      <c r="OL128" s="116"/>
      <c r="OM128" s="116"/>
      <c r="ON128" s="116"/>
      <c r="OO128" s="116"/>
      <c r="OP128" s="116"/>
      <c r="OQ128" s="116"/>
      <c r="OR128" s="116"/>
      <c r="OS128" s="116"/>
      <c r="OT128" s="116"/>
      <c r="OU128" s="116"/>
      <c r="OV128" s="116"/>
      <c r="OW128" s="116"/>
      <c r="OX128" s="116"/>
      <c r="OY128" s="116"/>
      <c r="OZ128" s="116"/>
      <c r="PA128" s="116"/>
      <c r="PB128" s="116"/>
      <c r="PC128" s="116"/>
      <c r="PD128" s="116"/>
      <c r="PE128" s="116"/>
      <c r="PF128" s="116"/>
      <c r="PG128" s="116"/>
      <c r="PH128" s="116"/>
      <c r="PI128" s="116"/>
      <c r="PJ128" s="116"/>
      <c r="PK128" s="116"/>
      <c r="PL128" s="116"/>
      <c r="PM128" s="116"/>
      <c r="PN128" s="116"/>
      <c r="PO128" s="116"/>
      <c r="PP128" s="116"/>
      <c r="PQ128" s="116"/>
      <c r="PR128" s="116"/>
      <c r="PS128" s="116"/>
      <c r="PT128" s="116"/>
      <c r="PU128" s="116"/>
      <c r="PV128" s="116"/>
      <c r="PW128" s="116"/>
      <c r="PX128" s="116"/>
      <c r="PY128" s="116"/>
      <c r="PZ128" s="116"/>
      <c r="QA128" s="116"/>
      <c r="QB128" s="116"/>
      <c r="QC128" s="116"/>
      <c r="QD128" s="116"/>
      <c r="QE128" s="116"/>
      <c r="QF128" s="116"/>
      <c r="QG128" s="116"/>
      <c r="QH128" s="116"/>
      <c r="QI128" s="116"/>
      <c r="QJ128" s="116"/>
      <c r="QK128" s="116"/>
      <c r="QL128" s="116"/>
      <c r="QM128" s="116"/>
      <c r="QN128" s="116"/>
      <c r="QO128" s="116"/>
      <c r="QP128" s="116"/>
      <c r="QQ128" s="116"/>
      <c r="QR128" s="116"/>
      <c r="QS128" s="116"/>
      <c r="QT128" s="116"/>
      <c r="QU128" s="116"/>
      <c r="QV128" s="116"/>
      <c r="QW128" s="116"/>
      <c r="QX128" s="116"/>
      <c r="QY128" s="116"/>
      <c r="QZ128" s="116"/>
      <c r="RA128" s="116"/>
      <c r="RB128" s="116"/>
      <c r="RC128" s="116"/>
      <c r="RD128" s="116"/>
      <c r="RE128" s="116"/>
      <c r="RF128" s="116"/>
      <c r="RG128" s="116"/>
      <c r="RH128" s="116"/>
      <c r="RI128" s="116"/>
      <c r="RJ128" s="116"/>
      <c r="RK128" s="116"/>
      <c r="RL128" s="116"/>
      <c r="RM128" s="116"/>
      <c r="RN128" s="116"/>
      <c r="RO128" s="116"/>
      <c r="RP128" s="116"/>
      <c r="RQ128" s="116"/>
      <c r="RR128" s="116"/>
      <c r="RS128" s="116"/>
      <c r="RT128" s="116"/>
      <c r="RU128" s="116"/>
      <c r="RV128" s="116"/>
      <c r="RW128" s="116"/>
      <c r="RX128" s="116"/>
      <c r="RY128" s="116"/>
      <c r="RZ128" s="116"/>
      <c r="SA128" s="116"/>
      <c r="SB128" s="116"/>
      <c r="SC128" s="116"/>
      <c r="SD128" s="116"/>
      <c r="SE128" s="116"/>
      <c r="SF128" s="116"/>
      <c r="SG128" s="116"/>
      <c r="SH128" s="116"/>
      <c r="SI128" s="116"/>
      <c r="SJ128" s="116"/>
      <c r="SK128" s="116"/>
      <c r="SL128" s="116"/>
      <c r="SM128" s="116"/>
      <c r="SN128" s="116"/>
      <c r="SO128" s="116"/>
      <c r="SP128" s="116"/>
      <c r="SQ128" s="116"/>
      <c r="SR128" s="116"/>
      <c r="SS128" s="116"/>
      <c r="ST128" s="116"/>
      <c r="SU128" s="116"/>
      <c r="SV128" s="116"/>
      <c r="SW128" s="116"/>
      <c r="SX128" s="116"/>
      <c r="SY128" s="116"/>
      <c r="SZ128" s="116"/>
      <c r="TA128" s="116"/>
      <c r="TB128" s="116"/>
      <c r="TC128" s="116"/>
      <c r="TD128" s="116"/>
      <c r="TE128" s="116"/>
      <c r="TF128" s="116"/>
      <c r="TG128" s="116"/>
      <c r="TH128" s="116"/>
      <c r="TI128" s="116"/>
      <c r="TJ128" s="116"/>
      <c r="TK128" s="116"/>
      <c r="TL128" s="116"/>
      <c r="TM128" s="116"/>
      <c r="TN128" s="116"/>
      <c r="TO128" s="116"/>
      <c r="TP128" s="116"/>
      <c r="TQ128" s="116"/>
      <c r="TR128" s="116"/>
      <c r="TS128" s="116"/>
      <c r="TT128" s="116"/>
      <c r="TU128" s="116"/>
      <c r="TV128" s="116"/>
      <c r="TW128" s="116"/>
      <c r="TX128" s="116"/>
      <c r="TY128" s="116"/>
      <c r="TZ128" s="116"/>
      <c r="UA128" s="116"/>
      <c r="UB128" s="116"/>
      <c r="UC128" s="116"/>
      <c r="UD128" s="116"/>
      <c r="UE128" s="116"/>
      <c r="UF128" s="116"/>
      <c r="UG128" s="116"/>
      <c r="UH128" s="116"/>
      <c r="UI128" s="116"/>
      <c r="UJ128" s="116"/>
      <c r="UK128" s="116"/>
      <c r="UL128" s="116"/>
      <c r="UM128" s="116"/>
      <c r="UN128" s="116"/>
      <c r="UO128" s="116"/>
      <c r="UP128" s="116"/>
      <c r="UQ128" s="116"/>
      <c r="UR128" s="116"/>
      <c r="US128" s="116"/>
      <c r="UT128" s="116"/>
      <c r="UU128" s="116"/>
      <c r="UV128" s="116"/>
      <c r="UW128" s="116"/>
      <c r="UX128" s="116"/>
      <c r="UY128" s="116"/>
      <c r="UZ128" s="116"/>
      <c r="VA128" s="116"/>
      <c r="VB128" s="116"/>
      <c r="VC128" s="116"/>
      <c r="VD128" s="116"/>
      <c r="VE128" s="116"/>
      <c r="VF128" s="116"/>
      <c r="VG128" s="116"/>
      <c r="VH128" s="116"/>
      <c r="VI128" s="116"/>
      <c r="VJ128" s="116"/>
      <c r="VK128" s="116"/>
      <c r="VL128" s="116"/>
      <c r="VM128" s="116"/>
      <c r="VN128" s="116"/>
      <c r="VO128" s="116"/>
      <c r="VP128" s="116"/>
      <c r="VQ128" s="116"/>
      <c r="VR128" s="116"/>
      <c r="VS128" s="116"/>
      <c r="VT128" s="116"/>
      <c r="VU128" s="116"/>
      <c r="VV128" s="116"/>
      <c r="VW128" s="116"/>
      <c r="VX128" s="116"/>
      <c r="VY128" s="116"/>
      <c r="VZ128" s="116"/>
      <c r="WA128" s="116"/>
      <c r="WB128" s="116"/>
      <c r="WC128" s="116"/>
      <c r="WD128" s="116"/>
      <c r="WE128" s="116"/>
      <c r="WF128" s="116"/>
      <c r="WG128" s="116"/>
      <c r="WH128" s="116"/>
      <c r="WI128" s="116"/>
      <c r="WJ128" s="116"/>
      <c r="WK128" s="116"/>
      <c r="WL128" s="116"/>
      <c r="WM128" s="116"/>
      <c r="WN128" s="116"/>
      <c r="WO128" s="116"/>
      <c r="WP128" s="116"/>
      <c r="WQ128" s="116"/>
      <c r="WR128" s="116"/>
      <c r="WS128" s="116"/>
      <c r="WT128" s="116"/>
      <c r="WU128" s="116"/>
      <c r="WV128" s="116"/>
      <c r="WW128" s="116"/>
      <c r="WX128" s="116"/>
      <c r="WY128" s="116"/>
      <c r="WZ128" s="116"/>
      <c r="XA128" s="116"/>
      <c r="XB128" s="116"/>
      <c r="XC128" s="116"/>
      <c r="XD128" s="116"/>
      <c r="XE128" s="116"/>
      <c r="XF128" s="116"/>
      <c r="XG128" s="116"/>
      <c r="XH128" s="116"/>
      <c r="XI128" s="116"/>
      <c r="XJ128" s="116"/>
      <c r="XK128" s="116"/>
      <c r="XL128" s="116"/>
      <c r="XM128" s="116"/>
      <c r="XN128" s="116"/>
      <c r="XO128" s="116"/>
      <c r="XP128" s="116"/>
      <c r="XQ128" s="116"/>
      <c r="XR128" s="116"/>
      <c r="XS128" s="116"/>
      <c r="XT128" s="116"/>
      <c r="XU128" s="116"/>
      <c r="XV128" s="116"/>
      <c r="XW128" s="116"/>
      <c r="XX128" s="116"/>
      <c r="XY128" s="116"/>
      <c r="XZ128" s="116"/>
      <c r="YA128" s="116"/>
      <c r="YB128" s="116"/>
      <c r="YC128" s="116"/>
      <c r="YD128" s="116"/>
      <c r="YE128" s="116"/>
      <c r="YF128" s="116"/>
      <c r="YG128" s="116"/>
      <c r="YH128" s="116"/>
      <c r="YI128" s="116"/>
      <c r="YJ128" s="116"/>
      <c r="YK128" s="116"/>
      <c r="YL128" s="116"/>
      <c r="YM128" s="116"/>
      <c r="YN128" s="116"/>
      <c r="YO128" s="116"/>
      <c r="YP128" s="116"/>
      <c r="YQ128" s="116"/>
      <c r="YR128" s="116"/>
      <c r="YS128" s="116"/>
      <c r="YT128" s="116"/>
      <c r="YU128" s="116"/>
      <c r="YV128" s="116"/>
      <c r="YW128" s="116"/>
      <c r="YX128" s="116"/>
      <c r="YY128" s="116"/>
      <c r="YZ128" s="116"/>
      <c r="ZA128" s="116"/>
      <c r="ZB128" s="116"/>
      <c r="ZC128" s="116"/>
      <c r="ZD128" s="116"/>
      <c r="ZE128" s="116"/>
      <c r="ZF128" s="116"/>
      <c r="ZG128" s="116"/>
      <c r="ZH128" s="116"/>
      <c r="ZI128" s="116"/>
      <c r="ZJ128" s="116"/>
      <c r="ZK128" s="116"/>
      <c r="ZL128" s="116"/>
      <c r="ZM128" s="116"/>
      <c r="ZN128" s="116"/>
      <c r="ZO128" s="116"/>
      <c r="ZP128" s="116"/>
      <c r="ZQ128" s="116"/>
      <c r="ZR128" s="116"/>
      <c r="ZS128" s="116"/>
      <c r="ZT128" s="116"/>
      <c r="ZU128" s="116"/>
      <c r="ZV128" s="116"/>
      <c r="ZW128" s="116"/>
      <c r="ZX128" s="116"/>
      <c r="ZY128" s="116"/>
      <c r="ZZ128" s="116"/>
      <c r="AAA128" s="116"/>
      <c r="AAB128" s="116"/>
      <c r="AAC128" s="116"/>
      <c r="AAD128" s="116"/>
      <c r="AAE128" s="116"/>
      <c r="AAF128" s="116"/>
      <c r="AAG128" s="116"/>
      <c r="AAH128" s="116"/>
      <c r="AAI128" s="116"/>
      <c r="AAJ128" s="116"/>
      <c r="AAK128" s="116"/>
      <c r="AAL128" s="116"/>
      <c r="AAM128" s="116"/>
      <c r="AAN128" s="116"/>
      <c r="AAO128" s="116"/>
      <c r="AAP128" s="116"/>
      <c r="AAQ128" s="116"/>
      <c r="AAR128" s="116"/>
      <c r="AAS128" s="116"/>
      <c r="AAT128" s="116"/>
      <c r="AAU128" s="116"/>
      <c r="AAV128" s="116"/>
      <c r="AAW128" s="116"/>
      <c r="AAX128" s="116"/>
      <c r="AAY128" s="116"/>
      <c r="AAZ128" s="116"/>
      <c r="ABA128" s="116"/>
      <c r="ABB128" s="116"/>
      <c r="ABC128" s="116"/>
      <c r="ABD128" s="116"/>
      <c r="ABE128" s="116"/>
      <c r="ABF128" s="116"/>
      <c r="ABG128" s="116"/>
      <c r="ABH128" s="116"/>
      <c r="ABI128" s="116"/>
      <c r="ABJ128" s="116"/>
      <c r="ABK128" s="116"/>
      <c r="ABL128" s="116"/>
      <c r="ABM128" s="116"/>
      <c r="ABN128" s="116"/>
      <c r="ABO128" s="116"/>
      <c r="ABP128" s="116"/>
      <c r="ABQ128" s="116"/>
      <c r="ABR128" s="116"/>
      <c r="ABS128" s="116"/>
      <c r="ABT128" s="116"/>
      <c r="ABU128" s="116"/>
      <c r="ABV128" s="116"/>
      <c r="ABW128" s="116"/>
      <c r="ABX128" s="116"/>
      <c r="ABY128" s="116"/>
      <c r="ABZ128" s="116"/>
      <c r="ACA128" s="116"/>
      <c r="ACB128" s="116"/>
      <c r="ACC128" s="116"/>
      <c r="ACD128" s="116"/>
      <c r="ACE128" s="116"/>
      <c r="ACF128" s="116"/>
      <c r="ACG128" s="116"/>
      <c r="ACH128" s="116"/>
      <c r="ACI128" s="116"/>
      <c r="ACJ128" s="116"/>
      <c r="ACK128" s="116"/>
      <c r="ACL128" s="116"/>
      <c r="ACM128" s="116"/>
      <c r="ACN128" s="116"/>
      <c r="ACO128" s="116"/>
      <c r="ACP128" s="116"/>
      <c r="ACQ128" s="116"/>
      <c r="ACR128" s="116"/>
      <c r="ACS128" s="116"/>
      <c r="ACT128" s="116"/>
      <c r="ACU128" s="116"/>
      <c r="ACV128" s="116"/>
      <c r="ACW128" s="116"/>
      <c r="ACX128" s="116"/>
      <c r="ACY128" s="116"/>
      <c r="ACZ128" s="116"/>
      <c r="ADA128" s="116"/>
      <c r="ADB128" s="116"/>
      <c r="ADC128" s="116"/>
      <c r="ADD128" s="116"/>
      <c r="ADE128" s="116"/>
      <c r="ADF128" s="116"/>
      <c r="ADG128" s="116"/>
      <c r="ADH128" s="116"/>
      <c r="ADI128" s="116"/>
      <c r="ADJ128" s="116"/>
      <c r="ADK128" s="116"/>
      <c r="ADL128" s="116"/>
      <c r="ADM128" s="116"/>
      <c r="ADN128" s="116"/>
      <c r="ADO128" s="116"/>
      <c r="ADP128" s="116"/>
      <c r="ADQ128" s="116"/>
      <c r="ADR128" s="116"/>
      <c r="ADS128" s="116"/>
      <c r="ADT128" s="116"/>
      <c r="ADU128" s="116"/>
      <c r="ADV128" s="116"/>
      <c r="ADW128" s="116"/>
      <c r="ADX128" s="116"/>
      <c r="ADY128" s="116"/>
      <c r="ADZ128" s="116"/>
      <c r="AEA128" s="116"/>
      <c r="AEB128" s="116"/>
      <c r="AEC128" s="116"/>
      <c r="AED128" s="116"/>
      <c r="AEE128" s="116"/>
      <c r="AEF128" s="116"/>
      <c r="AEG128" s="116"/>
      <c r="AEH128" s="116"/>
      <c r="AEI128" s="116"/>
      <c r="AEJ128" s="116"/>
      <c r="AEK128" s="116"/>
      <c r="AEL128" s="116"/>
      <c r="AEM128" s="116"/>
      <c r="AEN128" s="116"/>
      <c r="AEO128" s="116"/>
      <c r="AEP128" s="116"/>
      <c r="AEQ128" s="116"/>
      <c r="AER128" s="116"/>
      <c r="AES128" s="116"/>
      <c r="AET128" s="116"/>
      <c r="AEU128" s="116"/>
      <c r="AEV128" s="116"/>
      <c r="AEW128" s="116"/>
      <c r="AEX128" s="116"/>
      <c r="AEY128" s="116"/>
      <c r="AEZ128" s="116"/>
      <c r="AFA128" s="116"/>
      <c r="AFB128" s="116"/>
      <c r="AFC128" s="116"/>
      <c r="AFD128" s="116"/>
      <c r="AFE128" s="116"/>
      <c r="AFF128" s="116"/>
      <c r="AFG128" s="116"/>
      <c r="AFH128" s="116"/>
      <c r="AFI128" s="116"/>
      <c r="AFJ128" s="116"/>
      <c r="AFK128" s="116"/>
      <c r="AFL128" s="116"/>
      <c r="AFM128" s="116"/>
      <c r="AFN128" s="116"/>
      <c r="AFO128" s="116"/>
      <c r="AFP128" s="116"/>
      <c r="AFQ128" s="116"/>
      <c r="AFR128" s="116"/>
      <c r="AFS128" s="116"/>
      <c r="AFT128" s="116"/>
      <c r="AFU128" s="116"/>
      <c r="AFV128" s="116"/>
      <c r="AFW128" s="116"/>
      <c r="AFX128" s="116"/>
      <c r="AFY128" s="116"/>
      <c r="AFZ128" s="116"/>
      <c r="AGA128" s="116"/>
      <c r="AGB128" s="116"/>
      <c r="AGC128" s="116"/>
      <c r="AGD128" s="116"/>
      <c r="AGE128" s="116"/>
      <c r="AGF128" s="116"/>
      <c r="AGG128" s="116"/>
      <c r="AGH128" s="116"/>
      <c r="AGI128" s="116"/>
      <c r="AGJ128" s="116"/>
      <c r="AGK128" s="116"/>
      <c r="AGL128" s="116"/>
      <c r="AGM128" s="116"/>
      <c r="AGN128" s="116"/>
      <c r="AGO128" s="116"/>
      <c r="AGP128" s="116"/>
      <c r="AGQ128" s="116"/>
      <c r="AGR128" s="116"/>
      <c r="AGS128" s="116"/>
      <c r="AGT128" s="116"/>
      <c r="AGU128" s="116"/>
      <c r="AGV128" s="116"/>
      <c r="AGW128" s="116"/>
      <c r="AGX128" s="116"/>
      <c r="AGY128" s="116"/>
      <c r="AGZ128" s="116"/>
      <c r="AHA128" s="116"/>
      <c r="AHB128" s="116"/>
      <c r="AHC128" s="116"/>
      <c r="AHD128" s="116"/>
      <c r="AHE128" s="116"/>
      <c r="AHF128" s="116"/>
      <c r="AHG128" s="116"/>
      <c r="AHH128" s="116"/>
      <c r="AHI128" s="116"/>
      <c r="AHJ128" s="116"/>
      <c r="AHK128" s="116"/>
      <c r="AHL128" s="116"/>
      <c r="AHM128" s="116"/>
      <c r="AHN128" s="116"/>
      <c r="AHO128" s="116"/>
      <c r="AHP128" s="116"/>
      <c r="AHQ128" s="116"/>
      <c r="AHR128" s="116"/>
      <c r="AHS128" s="116"/>
      <c r="AHT128" s="116"/>
      <c r="AHU128" s="116"/>
      <c r="AHV128" s="116"/>
      <c r="AHW128" s="116"/>
      <c r="AHX128" s="116"/>
      <c r="AHY128" s="116"/>
      <c r="AHZ128" s="116"/>
      <c r="AIA128" s="116"/>
      <c r="AIB128" s="116"/>
      <c r="AIC128" s="116"/>
      <c r="AID128" s="116"/>
      <c r="AIE128" s="116"/>
      <c r="AIF128" s="116"/>
      <c r="AIG128" s="116"/>
      <c r="AIH128" s="116"/>
      <c r="AII128" s="116"/>
      <c r="AIJ128" s="116"/>
      <c r="AIK128" s="116"/>
      <c r="AIL128" s="116"/>
      <c r="AIM128" s="116"/>
      <c r="AIN128" s="116"/>
      <c r="AIO128" s="116"/>
      <c r="AIP128" s="116"/>
      <c r="AIQ128" s="116"/>
      <c r="AIR128" s="116"/>
      <c r="AIS128" s="116"/>
      <c r="AIT128" s="116"/>
      <c r="AIU128" s="116"/>
      <c r="AIV128" s="116"/>
      <c r="AIW128" s="116"/>
      <c r="AIX128" s="116"/>
      <c r="AIY128" s="116"/>
      <c r="AIZ128" s="116"/>
      <c r="AJA128" s="116"/>
      <c r="AJB128" s="116"/>
      <c r="AJC128" s="116"/>
      <c r="AJD128" s="116"/>
      <c r="AJE128" s="116"/>
      <c r="AJF128" s="116"/>
      <c r="AJG128" s="116"/>
      <c r="AJH128" s="116"/>
      <c r="AJI128" s="116"/>
      <c r="AJJ128" s="116"/>
      <c r="AJK128" s="116"/>
      <c r="AJL128" s="116"/>
      <c r="AJM128" s="116"/>
      <c r="AJN128" s="116"/>
      <c r="AJO128" s="116"/>
      <c r="AJP128" s="116"/>
      <c r="AJQ128" s="116"/>
      <c r="AJR128" s="116"/>
      <c r="AJS128" s="116"/>
      <c r="AJT128" s="116"/>
      <c r="AJU128" s="116"/>
      <c r="AJV128" s="116"/>
      <c r="AJW128" s="116"/>
      <c r="AJX128" s="116"/>
      <c r="AJY128" s="116"/>
      <c r="AJZ128" s="116"/>
      <c r="AKA128" s="116"/>
      <c r="AKB128" s="116"/>
      <c r="AKC128" s="116"/>
      <c r="AKD128" s="116"/>
      <c r="AKE128" s="116"/>
      <c r="AKF128" s="116"/>
      <c r="AKG128" s="116"/>
      <c r="AKH128" s="116"/>
      <c r="AKI128" s="116"/>
      <c r="AKJ128" s="116"/>
      <c r="AKK128" s="116"/>
      <c r="AKL128" s="116"/>
      <c r="AKM128" s="116"/>
      <c r="AKN128" s="116"/>
      <c r="AKO128" s="116"/>
      <c r="AKP128" s="116"/>
      <c r="AKQ128" s="116"/>
      <c r="AKR128" s="116"/>
      <c r="AKS128" s="116"/>
      <c r="AKT128" s="116"/>
      <c r="AKU128" s="116"/>
      <c r="AKV128" s="116"/>
      <c r="AKW128" s="116"/>
      <c r="AKX128" s="116"/>
      <c r="AKY128" s="116"/>
      <c r="AKZ128" s="116"/>
      <c r="ALA128" s="116"/>
      <c r="ALB128" s="116"/>
      <c r="ALC128" s="116"/>
      <c r="ALD128" s="116"/>
      <c r="ALE128" s="116"/>
      <c r="ALF128" s="116"/>
      <c r="ALG128" s="116"/>
      <c r="ALH128" s="116"/>
      <c r="ALI128" s="116"/>
      <c r="ALJ128" s="116"/>
      <c r="ALK128" s="116"/>
      <c r="ALL128" s="116"/>
      <c r="ALM128" s="116"/>
      <c r="ALN128" s="116"/>
      <c r="ALO128" s="116"/>
      <c r="ALP128" s="116"/>
      <c r="ALQ128" s="116"/>
      <c r="ALR128" s="116"/>
      <c r="ALS128" s="116"/>
      <c r="ALT128" s="116"/>
      <c r="ALU128" s="116"/>
      <c r="ALV128" s="116"/>
      <c r="ALW128" s="116"/>
      <c r="ALX128" s="116"/>
      <c r="ALY128" s="116"/>
      <c r="ALZ128" s="116"/>
      <c r="AMA128" s="116"/>
      <c r="AMB128" s="116"/>
      <c r="AMC128" s="116"/>
      <c r="AMD128" s="116"/>
      <c r="AME128" s="116"/>
      <c r="AMF128" s="116"/>
      <c r="AMG128" s="116"/>
      <c r="AMH128" s="116"/>
      <c r="AMI128" s="116"/>
      <c r="AMJ128" s="116"/>
      <c r="AMK128" s="116"/>
      <c r="AML128" s="116"/>
      <c r="AMM128" s="116"/>
      <c r="AMN128" s="116"/>
      <c r="AMO128" s="116"/>
      <c r="AMP128" s="116"/>
      <c r="AMQ128" s="116"/>
      <c r="AMR128" s="116"/>
      <c r="AMS128" s="116"/>
      <c r="AMT128" s="116"/>
      <c r="AMU128" s="116"/>
      <c r="AMV128" s="116"/>
      <c r="AMW128" s="116"/>
      <c r="AMX128" s="116"/>
      <c r="AMY128" s="116"/>
      <c r="AMZ128" s="116"/>
      <c r="ANA128" s="116"/>
      <c r="ANB128" s="116"/>
      <c r="ANC128" s="116"/>
      <c r="AND128" s="116"/>
      <c r="ANE128" s="116"/>
      <c r="ANF128" s="116"/>
      <c r="ANG128" s="116"/>
      <c r="ANH128" s="116"/>
      <c r="ANI128" s="116"/>
      <c r="ANJ128" s="116"/>
      <c r="ANK128" s="116"/>
      <c r="ANL128" s="116"/>
      <c r="ANM128" s="116"/>
      <c r="ANN128" s="116"/>
      <c r="ANO128" s="116"/>
      <c r="ANP128" s="116"/>
      <c r="ANQ128" s="116"/>
      <c r="ANR128" s="116"/>
      <c r="ANS128" s="116"/>
      <c r="ANT128" s="116"/>
      <c r="ANU128" s="116"/>
      <c r="ANV128" s="116"/>
      <c r="ANW128" s="116"/>
      <c r="ANX128" s="116"/>
      <c r="ANY128" s="116"/>
      <c r="ANZ128" s="116"/>
      <c r="AOA128" s="116"/>
      <c r="AOB128" s="116"/>
      <c r="AOC128" s="116"/>
      <c r="AOD128" s="116"/>
      <c r="AOE128" s="116"/>
      <c r="AOF128" s="116"/>
      <c r="AOG128" s="116"/>
      <c r="AOH128" s="116"/>
      <c r="AOI128" s="116"/>
      <c r="AOJ128" s="116"/>
      <c r="AOK128" s="116"/>
      <c r="AOL128" s="116"/>
      <c r="AOM128" s="116"/>
      <c r="AON128" s="116"/>
      <c r="AOO128" s="116"/>
      <c r="AOP128" s="116"/>
      <c r="AOQ128" s="116"/>
      <c r="AOR128" s="116"/>
      <c r="AOS128" s="116"/>
      <c r="AOT128" s="116"/>
      <c r="AOU128" s="116"/>
      <c r="AOV128" s="116"/>
      <c r="AOW128" s="116"/>
      <c r="AOX128" s="116"/>
      <c r="AOY128" s="116"/>
      <c r="AOZ128" s="116"/>
      <c r="APA128" s="116"/>
      <c r="APB128" s="116"/>
      <c r="APC128" s="116"/>
      <c r="APD128" s="116"/>
      <c r="APE128" s="116"/>
      <c r="APF128" s="116"/>
      <c r="APG128" s="116"/>
      <c r="APH128" s="116"/>
      <c r="API128" s="116"/>
      <c r="APJ128" s="116"/>
      <c r="APK128" s="116"/>
      <c r="APL128" s="116"/>
      <c r="APM128" s="116"/>
      <c r="APN128" s="116"/>
      <c r="APO128" s="116"/>
      <c r="APP128" s="116"/>
      <c r="APQ128" s="116"/>
      <c r="APR128" s="116"/>
      <c r="APS128" s="116"/>
      <c r="APT128" s="116"/>
      <c r="APU128" s="116"/>
      <c r="APV128" s="116"/>
      <c r="APW128" s="116"/>
      <c r="APX128" s="116"/>
      <c r="APY128" s="116"/>
      <c r="APZ128" s="116"/>
      <c r="AQA128" s="116"/>
      <c r="AQB128" s="116"/>
      <c r="AQC128" s="116"/>
      <c r="AQD128" s="116"/>
      <c r="AQE128" s="116"/>
      <c r="AQF128" s="116"/>
      <c r="AQG128" s="116"/>
      <c r="AQH128" s="116"/>
      <c r="AQI128" s="116"/>
      <c r="AQJ128" s="116"/>
      <c r="AQK128" s="116"/>
      <c r="AQL128" s="116"/>
      <c r="AQM128" s="116"/>
      <c r="AQN128" s="116"/>
      <c r="AQO128" s="116"/>
      <c r="AQP128" s="116"/>
      <c r="AQQ128" s="116"/>
      <c r="AQR128" s="116"/>
      <c r="AQS128" s="116"/>
      <c r="AQT128" s="116"/>
      <c r="AQU128" s="116"/>
      <c r="AQV128" s="116"/>
      <c r="AQW128" s="116"/>
      <c r="AQX128" s="116"/>
      <c r="AQY128" s="116"/>
      <c r="AQZ128" s="116"/>
      <c r="ARA128" s="116"/>
      <c r="ARB128" s="116"/>
      <c r="ARC128" s="116"/>
      <c r="ARD128" s="116"/>
      <c r="ARE128" s="116"/>
      <c r="ARF128" s="116"/>
      <c r="ARG128" s="116"/>
      <c r="ARH128" s="116"/>
      <c r="ARI128" s="116"/>
      <c r="ARJ128" s="116"/>
      <c r="ARK128" s="116"/>
      <c r="ARL128" s="116"/>
      <c r="ARM128" s="116"/>
      <c r="ARN128" s="116"/>
      <c r="ARO128" s="116"/>
      <c r="ARP128" s="116"/>
      <c r="ARQ128" s="116"/>
      <c r="ARR128" s="116"/>
      <c r="ARS128" s="116"/>
      <c r="ART128" s="116"/>
      <c r="ARU128" s="116"/>
      <c r="ARV128" s="116"/>
      <c r="ARW128" s="116"/>
      <c r="ARX128" s="116"/>
      <c r="ARY128" s="116"/>
      <c r="ARZ128" s="116"/>
      <c r="ASA128" s="116"/>
      <c r="ASB128" s="116"/>
      <c r="ASC128" s="116"/>
      <c r="ASD128" s="116"/>
      <c r="ASE128" s="116"/>
      <c r="ASF128" s="116"/>
      <c r="ASG128" s="116"/>
      <c r="ASH128" s="116"/>
      <c r="ASI128" s="116"/>
      <c r="ASJ128" s="116"/>
      <c r="ASK128" s="116"/>
      <c r="ASL128" s="116"/>
      <c r="ASM128" s="116"/>
      <c r="ASN128" s="116"/>
      <c r="ASO128" s="116"/>
      <c r="ASP128" s="116"/>
      <c r="ASQ128" s="116"/>
      <c r="ASR128" s="116"/>
      <c r="ASS128" s="116"/>
      <c r="AST128" s="116"/>
      <c r="ASU128" s="116"/>
      <c r="ASV128" s="116"/>
      <c r="ASW128" s="116"/>
      <c r="ASX128" s="116"/>
      <c r="ASY128" s="116"/>
      <c r="ASZ128" s="116"/>
      <c r="ATA128" s="116"/>
      <c r="ATB128" s="116"/>
      <c r="ATC128" s="116"/>
      <c r="ATD128" s="116"/>
      <c r="ATE128" s="116"/>
      <c r="ATF128" s="116"/>
      <c r="ATG128" s="116"/>
      <c r="ATH128" s="116"/>
      <c r="ATI128" s="116"/>
      <c r="ATJ128" s="116"/>
      <c r="ATK128" s="116"/>
      <c r="ATL128" s="116"/>
      <c r="ATM128" s="116"/>
      <c r="ATN128" s="116"/>
      <c r="ATO128" s="116"/>
      <c r="ATP128" s="116"/>
      <c r="ATQ128" s="116"/>
      <c r="ATR128" s="116"/>
      <c r="ATS128" s="116"/>
      <c r="ATT128" s="116"/>
      <c r="ATU128" s="116"/>
      <c r="ATV128" s="116"/>
      <c r="ATW128" s="116"/>
      <c r="ATX128" s="116"/>
      <c r="ATY128" s="116"/>
      <c r="ATZ128" s="116"/>
      <c r="AUA128" s="116"/>
      <c r="AUB128" s="116"/>
      <c r="AUC128" s="116"/>
      <c r="AUD128" s="116"/>
      <c r="AUE128" s="116"/>
      <c r="AUF128" s="116"/>
      <c r="AUG128" s="116"/>
      <c r="AUH128" s="116"/>
      <c r="AUI128" s="116"/>
      <c r="AUJ128" s="116"/>
      <c r="AUK128" s="116"/>
      <c r="AUL128" s="116"/>
      <c r="AUM128" s="116"/>
      <c r="AUN128" s="116"/>
      <c r="AUO128" s="116"/>
      <c r="AUP128" s="116"/>
      <c r="AUQ128" s="116"/>
      <c r="AUR128" s="116"/>
      <c r="AUS128" s="116"/>
      <c r="AUT128" s="116"/>
      <c r="AUU128" s="116"/>
      <c r="AUV128" s="116"/>
      <c r="AUW128" s="116"/>
      <c r="AUX128" s="116"/>
      <c r="AUY128" s="116"/>
      <c r="AUZ128" s="116"/>
      <c r="AVA128" s="116"/>
      <c r="AVB128" s="116"/>
      <c r="AVC128" s="116"/>
      <c r="AVD128" s="116"/>
      <c r="AVE128" s="116"/>
      <c r="AVF128" s="116"/>
      <c r="AVG128" s="116"/>
      <c r="AVH128" s="116"/>
      <c r="AVI128" s="116"/>
      <c r="AVJ128" s="116"/>
      <c r="AVK128" s="116"/>
      <c r="AVL128" s="116"/>
      <c r="AVM128" s="116"/>
      <c r="AVN128" s="116"/>
      <c r="AVO128" s="116"/>
      <c r="AVP128" s="116"/>
      <c r="AVQ128" s="116"/>
      <c r="AVR128" s="116"/>
      <c r="AVS128" s="116"/>
      <c r="AVT128" s="116"/>
      <c r="AVU128" s="116"/>
      <c r="AVV128" s="116"/>
      <c r="AVW128" s="116"/>
      <c r="AVX128" s="116"/>
      <c r="AVY128" s="116"/>
      <c r="AVZ128" s="116"/>
      <c r="AWA128" s="116"/>
      <c r="AWB128" s="116"/>
      <c r="AWC128" s="116"/>
      <c r="AWD128" s="116"/>
      <c r="AWE128" s="116"/>
      <c r="AWF128" s="116"/>
      <c r="AWG128" s="116"/>
      <c r="AWH128" s="116"/>
      <c r="AWI128" s="116"/>
      <c r="AWJ128" s="116"/>
      <c r="AWK128" s="116"/>
      <c r="AWL128" s="116"/>
      <c r="AWM128" s="116"/>
      <c r="AWN128" s="116"/>
      <c r="AWO128" s="116"/>
      <c r="AWP128" s="116"/>
      <c r="AWQ128" s="116"/>
      <c r="AWR128" s="116"/>
      <c r="AWS128" s="116"/>
      <c r="AWT128" s="116"/>
      <c r="AWU128" s="116"/>
      <c r="AWV128" s="116"/>
      <c r="AWW128" s="116"/>
      <c r="AWX128" s="116"/>
      <c r="AWY128" s="116"/>
      <c r="AWZ128" s="116"/>
      <c r="AXA128" s="116"/>
      <c r="AXB128" s="116"/>
      <c r="AXC128" s="116"/>
      <c r="AXD128" s="116"/>
      <c r="AXE128" s="116"/>
      <c r="AXF128" s="116"/>
      <c r="AXG128" s="116"/>
      <c r="AXH128" s="116"/>
      <c r="AXI128" s="116"/>
      <c r="AXJ128" s="116"/>
      <c r="AXK128" s="116"/>
      <c r="AXL128" s="116"/>
      <c r="AXM128" s="116"/>
      <c r="AXN128" s="116"/>
      <c r="AXO128" s="116"/>
      <c r="AXP128" s="116"/>
      <c r="AXQ128" s="116"/>
      <c r="AXR128" s="116"/>
      <c r="AXS128" s="116"/>
      <c r="AXT128" s="116"/>
      <c r="AXU128" s="116"/>
      <c r="AXV128" s="116"/>
      <c r="AXW128" s="116"/>
      <c r="AXX128" s="116"/>
      <c r="AXY128" s="116"/>
      <c r="AXZ128" s="116"/>
      <c r="AYA128" s="116"/>
      <c r="AYB128" s="116"/>
      <c r="AYC128" s="116"/>
      <c r="AYD128" s="116"/>
      <c r="AYE128" s="116"/>
      <c r="AYF128" s="116"/>
      <c r="AYG128" s="116"/>
      <c r="AYH128" s="116"/>
      <c r="AYI128" s="116"/>
      <c r="AYJ128" s="116"/>
      <c r="AYK128" s="116"/>
      <c r="AYL128" s="116"/>
      <c r="AYM128" s="116"/>
      <c r="AYN128" s="116"/>
      <c r="AYO128" s="116"/>
      <c r="AYP128" s="116"/>
      <c r="AYQ128" s="116"/>
      <c r="AYR128" s="116"/>
      <c r="AYS128" s="116"/>
      <c r="AYT128" s="116"/>
      <c r="AYU128" s="116"/>
      <c r="AYV128" s="116"/>
      <c r="AYW128" s="116"/>
      <c r="AYX128" s="116"/>
      <c r="AYY128" s="116"/>
      <c r="AYZ128" s="116"/>
      <c r="AZA128" s="116"/>
      <c r="AZB128" s="116"/>
      <c r="AZC128" s="116"/>
      <c r="AZD128" s="116"/>
      <c r="AZE128" s="116"/>
      <c r="AZF128" s="116"/>
      <c r="AZG128" s="116"/>
      <c r="AZH128" s="116"/>
      <c r="AZI128" s="116"/>
      <c r="AZJ128" s="116"/>
      <c r="AZK128" s="116"/>
      <c r="AZL128" s="116"/>
      <c r="AZM128" s="116"/>
      <c r="AZN128" s="116"/>
      <c r="AZO128" s="116"/>
      <c r="AZP128" s="116"/>
      <c r="AZQ128" s="116"/>
      <c r="AZR128" s="116"/>
      <c r="AZS128" s="116"/>
      <c r="AZT128" s="116"/>
      <c r="AZU128" s="116"/>
      <c r="AZV128" s="116"/>
      <c r="AZW128" s="116"/>
      <c r="AZX128" s="116"/>
      <c r="AZY128" s="116"/>
      <c r="AZZ128" s="116"/>
      <c r="BAA128" s="116"/>
      <c r="BAB128" s="116"/>
      <c r="BAC128" s="116"/>
      <c r="BAD128" s="116"/>
      <c r="BAE128" s="116"/>
      <c r="BAF128" s="116"/>
      <c r="BAG128" s="116"/>
      <c r="BAH128" s="116"/>
      <c r="BAI128" s="116"/>
      <c r="BAJ128" s="116"/>
      <c r="BAK128" s="116"/>
      <c r="BAL128" s="116"/>
      <c r="BAM128" s="116"/>
      <c r="BAN128" s="116"/>
      <c r="BAO128" s="116"/>
      <c r="BAP128" s="116"/>
      <c r="BAQ128" s="116"/>
      <c r="BAR128" s="116"/>
      <c r="BAS128" s="116"/>
      <c r="BAT128" s="116"/>
      <c r="BAU128" s="116"/>
      <c r="BAV128" s="116"/>
      <c r="BAW128" s="116"/>
      <c r="BAX128" s="116"/>
      <c r="BAY128" s="116"/>
      <c r="BAZ128" s="116"/>
      <c r="BBA128" s="116"/>
      <c r="BBB128" s="116"/>
      <c r="BBC128" s="116"/>
      <c r="BBD128" s="116"/>
      <c r="BBE128" s="116"/>
      <c r="BBF128" s="116"/>
      <c r="BBG128" s="116"/>
      <c r="BBH128" s="116"/>
      <c r="BBI128" s="116"/>
      <c r="BBJ128" s="116"/>
      <c r="BBK128" s="116"/>
      <c r="BBL128" s="116"/>
      <c r="BBM128" s="116"/>
      <c r="BBN128" s="116"/>
      <c r="BBO128" s="116"/>
      <c r="BBP128" s="116"/>
      <c r="BBQ128" s="116"/>
      <c r="BBR128" s="116"/>
      <c r="BBS128" s="116"/>
      <c r="BBT128" s="116"/>
      <c r="BBU128" s="116"/>
      <c r="BBV128" s="116"/>
      <c r="BBW128" s="116"/>
      <c r="BBX128" s="116"/>
      <c r="BBY128" s="116"/>
      <c r="BBZ128" s="116"/>
      <c r="BCA128" s="116"/>
      <c r="BCB128" s="116"/>
      <c r="BCC128" s="116"/>
      <c r="BCD128" s="116"/>
      <c r="BCE128" s="116"/>
      <c r="BCF128" s="116"/>
      <c r="BCG128" s="116"/>
      <c r="BCH128" s="116"/>
      <c r="BCI128" s="116"/>
      <c r="BCJ128" s="116"/>
      <c r="BCK128" s="116"/>
      <c r="BCL128" s="116"/>
      <c r="BCM128" s="116"/>
      <c r="BCN128" s="116"/>
      <c r="BCO128" s="116"/>
      <c r="BCP128" s="116"/>
      <c r="BCQ128" s="116"/>
      <c r="BCR128" s="116"/>
      <c r="BCS128" s="116"/>
      <c r="BCT128" s="116"/>
      <c r="BCU128" s="116"/>
      <c r="BCV128" s="116"/>
      <c r="BCW128" s="116"/>
      <c r="BCX128" s="116"/>
      <c r="BCY128" s="116"/>
      <c r="BCZ128" s="116"/>
      <c r="BDA128" s="116"/>
      <c r="BDB128" s="116"/>
      <c r="BDC128" s="116"/>
      <c r="BDD128" s="116"/>
      <c r="BDE128" s="116"/>
      <c r="BDF128" s="116"/>
      <c r="BDG128" s="116"/>
      <c r="BDH128" s="116"/>
      <c r="BDI128" s="116"/>
      <c r="BDJ128" s="116"/>
      <c r="BDK128" s="116"/>
      <c r="BDL128" s="116"/>
      <c r="BDM128" s="116"/>
      <c r="BDN128" s="116"/>
      <c r="BDO128" s="116"/>
      <c r="BDP128" s="116"/>
      <c r="BDQ128" s="116"/>
      <c r="BDR128" s="116"/>
      <c r="BDS128" s="116"/>
      <c r="BDT128" s="116"/>
      <c r="BDU128" s="116"/>
      <c r="BDV128" s="116"/>
      <c r="BDW128" s="116"/>
      <c r="BDX128" s="116"/>
      <c r="BDY128" s="116"/>
      <c r="BDZ128" s="116"/>
      <c r="BEA128" s="116"/>
      <c r="BEB128" s="116"/>
      <c r="BEC128" s="116"/>
      <c r="BED128" s="116"/>
      <c r="BEE128" s="116"/>
      <c r="BEF128" s="116"/>
      <c r="BEG128" s="116"/>
      <c r="BEH128" s="116"/>
      <c r="BEI128" s="116"/>
      <c r="BEJ128" s="116"/>
      <c r="BEK128" s="116"/>
      <c r="BEL128" s="116"/>
      <c r="BEM128" s="116"/>
      <c r="BEN128" s="116"/>
      <c r="BEO128" s="116"/>
      <c r="BEP128" s="116"/>
      <c r="BEQ128" s="116"/>
      <c r="BER128" s="116"/>
      <c r="BES128" s="116"/>
      <c r="BET128" s="116"/>
      <c r="BEU128" s="116"/>
      <c r="BEV128" s="116"/>
      <c r="BEW128" s="116"/>
      <c r="BEX128" s="116"/>
      <c r="BEY128" s="116"/>
      <c r="BEZ128" s="116"/>
      <c r="BFA128" s="116"/>
      <c r="BFB128" s="116"/>
      <c r="BFC128" s="116"/>
      <c r="BFD128" s="116"/>
      <c r="BFE128" s="116"/>
      <c r="BFF128" s="116"/>
      <c r="BFG128" s="116"/>
      <c r="BFH128" s="116"/>
      <c r="BFI128" s="116"/>
      <c r="BFJ128" s="116"/>
      <c r="BFK128" s="116"/>
      <c r="BFL128" s="116"/>
      <c r="BFM128" s="116"/>
      <c r="BFN128" s="116"/>
      <c r="BFO128" s="116"/>
      <c r="BFP128" s="116"/>
      <c r="BFQ128" s="116"/>
      <c r="BFR128" s="116"/>
      <c r="BFS128" s="116"/>
      <c r="BFT128" s="116"/>
      <c r="BFU128" s="116"/>
      <c r="BFV128" s="116"/>
      <c r="BFW128" s="116"/>
      <c r="BFX128" s="116"/>
      <c r="BFY128" s="116"/>
      <c r="BFZ128" s="116"/>
      <c r="BGA128" s="116"/>
      <c r="BGB128" s="116"/>
      <c r="BGC128" s="116"/>
      <c r="BGD128" s="116"/>
      <c r="BGE128" s="116"/>
      <c r="BGF128" s="116"/>
      <c r="BGG128" s="116"/>
      <c r="BGH128" s="116"/>
      <c r="BGI128" s="116"/>
      <c r="BGJ128" s="116"/>
      <c r="BGK128" s="116"/>
      <c r="BGL128" s="116"/>
      <c r="BGM128" s="116"/>
      <c r="BGN128" s="116"/>
      <c r="BGO128" s="116"/>
      <c r="BGP128" s="116"/>
      <c r="BGQ128" s="116"/>
      <c r="BGR128" s="116"/>
      <c r="BGS128" s="116"/>
      <c r="BGT128" s="116"/>
      <c r="BGU128" s="116"/>
      <c r="BGV128" s="116"/>
      <c r="BGW128" s="116"/>
      <c r="BGX128" s="116"/>
      <c r="BGY128" s="116"/>
      <c r="BGZ128" s="116"/>
      <c r="BHA128" s="116"/>
      <c r="BHB128" s="116"/>
      <c r="BHC128" s="116"/>
      <c r="BHD128" s="116"/>
      <c r="BHE128" s="116"/>
      <c r="BHF128" s="116"/>
      <c r="BHG128" s="116"/>
      <c r="BHH128" s="116"/>
      <c r="BHI128" s="116"/>
      <c r="BHJ128" s="116"/>
      <c r="BHK128" s="116"/>
      <c r="BHL128" s="116"/>
      <c r="BHM128" s="116"/>
      <c r="BHN128" s="116"/>
      <c r="BHO128" s="116"/>
      <c r="BHP128" s="116"/>
      <c r="BHQ128" s="116"/>
      <c r="BHR128" s="116"/>
      <c r="BHS128" s="116"/>
      <c r="BHT128" s="116"/>
      <c r="BHU128" s="116"/>
      <c r="BHV128" s="116"/>
      <c r="BHW128" s="116"/>
      <c r="BHX128" s="116"/>
      <c r="BHY128" s="116"/>
      <c r="BHZ128" s="116"/>
      <c r="BIA128" s="116"/>
      <c r="BIB128" s="116"/>
      <c r="BIC128" s="116"/>
      <c r="BID128" s="116"/>
      <c r="BIE128" s="116"/>
      <c r="BIF128" s="116"/>
      <c r="BIG128" s="116"/>
      <c r="BIH128" s="116"/>
      <c r="BII128" s="116"/>
      <c r="BIJ128" s="116"/>
      <c r="BIK128" s="116"/>
      <c r="BIL128" s="116"/>
      <c r="BIM128" s="116"/>
      <c r="BIN128" s="116"/>
      <c r="BIO128" s="116"/>
      <c r="BIP128" s="116"/>
      <c r="BIQ128" s="116"/>
      <c r="BIR128" s="116"/>
      <c r="BIS128" s="116"/>
      <c r="BIT128" s="116"/>
      <c r="BIU128" s="116"/>
      <c r="BIV128" s="116"/>
      <c r="BIW128" s="116"/>
      <c r="BIX128" s="116"/>
      <c r="BIY128" s="116"/>
      <c r="BIZ128" s="116"/>
      <c r="BJA128" s="116"/>
      <c r="BJB128" s="116"/>
      <c r="BJC128" s="116"/>
      <c r="BJD128" s="116"/>
      <c r="BJE128" s="116"/>
      <c r="BJF128" s="116"/>
      <c r="BJG128" s="116"/>
      <c r="BJH128" s="116"/>
      <c r="BJI128" s="116"/>
      <c r="BJJ128" s="116"/>
      <c r="BJK128" s="116"/>
      <c r="BJL128" s="116"/>
      <c r="BJM128" s="116"/>
      <c r="BJN128" s="116"/>
      <c r="BJO128" s="116"/>
      <c r="BJP128" s="116"/>
      <c r="BJQ128" s="116"/>
      <c r="BJR128" s="116"/>
      <c r="BJS128" s="116"/>
      <c r="BJT128" s="116"/>
      <c r="BJU128" s="116"/>
      <c r="BJV128" s="116"/>
      <c r="BJW128" s="116"/>
      <c r="BJX128" s="116"/>
      <c r="BJY128" s="116"/>
      <c r="BJZ128" s="116"/>
      <c r="BKA128" s="116"/>
      <c r="BKB128" s="116"/>
      <c r="BKC128" s="116"/>
      <c r="BKD128" s="116"/>
      <c r="BKE128" s="116"/>
      <c r="BKF128" s="116"/>
      <c r="BKG128" s="116"/>
      <c r="BKH128" s="116"/>
      <c r="BKI128" s="116"/>
      <c r="BKJ128" s="116"/>
      <c r="BKK128" s="116"/>
      <c r="BKL128" s="116"/>
      <c r="BKM128" s="116"/>
      <c r="BKN128" s="116"/>
      <c r="BKO128" s="116"/>
      <c r="BKP128" s="116"/>
      <c r="BKQ128" s="116"/>
      <c r="BKR128" s="116"/>
      <c r="BKS128" s="116"/>
      <c r="BKT128" s="116"/>
      <c r="BKU128" s="116"/>
      <c r="BKV128" s="116"/>
      <c r="BKW128" s="116"/>
      <c r="BKX128" s="116"/>
      <c r="BKY128" s="116"/>
      <c r="BKZ128" s="116"/>
      <c r="BLA128" s="116"/>
      <c r="BLB128" s="116"/>
      <c r="BLC128" s="116"/>
      <c r="BLD128" s="116"/>
      <c r="BLE128" s="116"/>
      <c r="BLF128" s="116"/>
      <c r="BLG128" s="116"/>
      <c r="BLH128" s="116"/>
      <c r="BLI128" s="116"/>
      <c r="BLJ128" s="116"/>
      <c r="BLK128" s="116"/>
      <c r="BLL128" s="116"/>
      <c r="BLM128" s="116"/>
      <c r="BLN128" s="116"/>
      <c r="BLO128" s="116"/>
      <c r="BLP128" s="116"/>
      <c r="BLQ128" s="116"/>
      <c r="BLR128" s="116"/>
      <c r="BLS128" s="116"/>
      <c r="BLT128" s="116"/>
      <c r="BLU128" s="116"/>
      <c r="BLV128" s="116"/>
      <c r="BLW128" s="116"/>
      <c r="BLX128" s="116"/>
      <c r="BLY128" s="116"/>
      <c r="BLZ128" s="116"/>
      <c r="BMA128" s="116"/>
      <c r="BMB128" s="116"/>
      <c r="BMC128" s="116"/>
      <c r="BMD128" s="116"/>
      <c r="BME128" s="116"/>
      <c r="BMF128" s="116"/>
      <c r="BMG128" s="116"/>
      <c r="BMH128" s="116"/>
      <c r="BMI128" s="116"/>
      <c r="BMJ128" s="116"/>
      <c r="BMK128" s="116"/>
      <c r="BML128" s="116"/>
      <c r="BMM128" s="116"/>
      <c r="BMN128" s="116"/>
      <c r="BMO128" s="116"/>
      <c r="BMP128" s="116"/>
      <c r="BMQ128" s="116"/>
      <c r="BMR128" s="116"/>
      <c r="BMS128" s="116"/>
      <c r="BMT128" s="116"/>
      <c r="BMU128" s="116"/>
      <c r="BMV128" s="116"/>
      <c r="BMW128" s="116"/>
      <c r="BMX128" s="116"/>
      <c r="BMY128" s="116"/>
      <c r="BMZ128" s="116"/>
      <c r="BNA128" s="116"/>
      <c r="BNB128" s="116"/>
      <c r="BNC128" s="116"/>
      <c r="BND128" s="116"/>
      <c r="BNE128" s="116"/>
      <c r="BNF128" s="116"/>
      <c r="BNG128" s="116"/>
      <c r="BNH128" s="116"/>
      <c r="BNI128" s="116"/>
      <c r="BNJ128" s="116"/>
      <c r="BNK128" s="116"/>
      <c r="BNL128" s="116"/>
      <c r="BNM128" s="116"/>
      <c r="BNN128" s="116"/>
      <c r="BNO128" s="116"/>
      <c r="BNP128" s="116"/>
      <c r="BNQ128" s="116"/>
      <c r="BNR128" s="116"/>
      <c r="BNS128" s="116"/>
      <c r="BNT128" s="116"/>
      <c r="BNU128" s="116"/>
      <c r="BNV128" s="116"/>
      <c r="BNW128" s="116"/>
      <c r="BNX128" s="116"/>
      <c r="BNY128" s="116"/>
      <c r="BNZ128" s="116"/>
      <c r="BOA128" s="116"/>
      <c r="BOB128" s="116"/>
      <c r="BOC128" s="116"/>
      <c r="BOD128" s="116"/>
      <c r="BOE128" s="116"/>
      <c r="BOF128" s="116"/>
      <c r="BOG128" s="116"/>
      <c r="BOH128" s="116"/>
      <c r="BOI128" s="116"/>
      <c r="BOJ128" s="116"/>
      <c r="BOK128" s="116"/>
      <c r="BOL128" s="116"/>
      <c r="BOM128" s="116"/>
      <c r="BON128" s="116"/>
      <c r="BOO128" s="116"/>
      <c r="BOP128" s="116"/>
      <c r="BOQ128" s="116"/>
      <c r="BOR128" s="116"/>
      <c r="BOS128" s="116"/>
      <c r="BOT128" s="116"/>
      <c r="BOU128" s="116"/>
      <c r="BOV128" s="116"/>
      <c r="BOW128" s="116"/>
      <c r="BOX128" s="116"/>
      <c r="BOY128" s="116"/>
      <c r="BOZ128" s="116"/>
      <c r="BPA128" s="116"/>
      <c r="BPB128" s="116"/>
      <c r="BPC128" s="116"/>
      <c r="BPD128" s="116"/>
      <c r="BPE128" s="116"/>
      <c r="BPF128" s="116"/>
      <c r="BPG128" s="116"/>
      <c r="BPH128" s="116"/>
      <c r="BPI128" s="116"/>
      <c r="BPJ128" s="116"/>
      <c r="BPK128" s="116"/>
      <c r="BPL128" s="116"/>
      <c r="BPM128" s="116"/>
      <c r="BPN128" s="116"/>
      <c r="BPO128" s="116"/>
      <c r="BPP128" s="116"/>
      <c r="BPQ128" s="116"/>
      <c r="BPR128" s="116"/>
      <c r="BPS128" s="116"/>
      <c r="BPT128" s="116"/>
      <c r="BPU128" s="116"/>
      <c r="BPV128" s="116"/>
      <c r="BPW128" s="116"/>
      <c r="BPX128" s="116"/>
      <c r="BPY128" s="116"/>
      <c r="BPZ128" s="116"/>
      <c r="BQA128" s="116"/>
      <c r="BQB128" s="116"/>
      <c r="BQC128" s="116"/>
      <c r="BQD128" s="116"/>
      <c r="BQE128" s="116"/>
      <c r="BQF128" s="116"/>
      <c r="BQG128" s="116"/>
      <c r="BQH128" s="116"/>
      <c r="BQI128" s="116"/>
      <c r="BQJ128" s="116"/>
      <c r="BQK128" s="116"/>
      <c r="BQL128" s="116"/>
      <c r="BQM128" s="116"/>
      <c r="BQN128" s="116"/>
      <c r="BQO128" s="116"/>
      <c r="BQP128" s="116"/>
      <c r="BQQ128" s="116"/>
      <c r="BQR128" s="116"/>
      <c r="BQS128" s="116"/>
      <c r="BQT128" s="116"/>
      <c r="BQU128" s="116"/>
      <c r="BQV128" s="116"/>
      <c r="BQW128" s="116"/>
      <c r="BQX128" s="116"/>
      <c r="BQY128" s="116"/>
      <c r="BQZ128" s="116"/>
      <c r="BRA128" s="116"/>
      <c r="BRB128" s="116"/>
      <c r="BRC128" s="116"/>
      <c r="BRD128" s="116"/>
      <c r="BRE128" s="116"/>
      <c r="BRF128" s="116"/>
      <c r="BRG128" s="116"/>
      <c r="BRH128" s="116"/>
      <c r="BRI128" s="116"/>
      <c r="BRJ128" s="116"/>
      <c r="BRK128" s="116"/>
      <c r="BRL128" s="116"/>
      <c r="BRM128" s="116"/>
      <c r="BRN128" s="116"/>
      <c r="BRO128" s="116"/>
      <c r="BRP128" s="116"/>
      <c r="BRQ128" s="116"/>
      <c r="BRR128" s="116"/>
      <c r="BRS128" s="116"/>
      <c r="BRT128" s="116"/>
      <c r="BRU128" s="116"/>
      <c r="BRV128" s="116"/>
      <c r="BRW128" s="116"/>
      <c r="BRX128" s="116"/>
      <c r="BRY128" s="116"/>
      <c r="BRZ128" s="116"/>
      <c r="BSA128" s="116"/>
      <c r="BSB128" s="116"/>
      <c r="BSC128" s="116"/>
      <c r="BSD128" s="116"/>
      <c r="BSE128" s="116"/>
      <c r="BSF128" s="116"/>
      <c r="BSG128" s="116"/>
      <c r="BSH128" s="116"/>
      <c r="BSI128" s="116"/>
      <c r="BSJ128" s="116"/>
      <c r="BSK128" s="116"/>
      <c r="BSL128" s="116"/>
      <c r="BSM128" s="116"/>
      <c r="BSN128" s="116"/>
      <c r="BSO128" s="116"/>
      <c r="BSP128" s="116"/>
      <c r="BSQ128" s="116"/>
      <c r="BSR128" s="116"/>
      <c r="BSS128" s="116"/>
      <c r="BST128" s="116"/>
      <c r="BSU128" s="116"/>
      <c r="BSV128" s="116"/>
      <c r="BSW128" s="116"/>
      <c r="BSX128" s="116"/>
      <c r="BSY128" s="116"/>
      <c r="BSZ128" s="116"/>
      <c r="BTA128" s="116"/>
      <c r="BTB128" s="116"/>
      <c r="BTC128" s="116"/>
      <c r="BTD128" s="116"/>
      <c r="BTE128" s="116"/>
      <c r="BTF128" s="116"/>
      <c r="BTG128" s="116"/>
      <c r="BTH128" s="116"/>
      <c r="BTI128" s="116"/>
      <c r="BTJ128" s="116"/>
      <c r="BTK128" s="116"/>
      <c r="BTL128" s="116"/>
      <c r="BTM128" s="116"/>
      <c r="BTN128" s="116"/>
      <c r="BTO128" s="116"/>
      <c r="BTP128" s="116"/>
      <c r="BTQ128" s="116"/>
      <c r="BTR128" s="116"/>
      <c r="BTS128" s="116"/>
      <c r="BTT128" s="116"/>
      <c r="BTU128" s="116"/>
      <c r="BTV128" s="116"/>
      <c r="BTW128" s="116"/>
      <c r="BTX128" s="116"/>
      <c r="BTY128" s="116"/>
      <c r="BTZ128" s="116"/>
      <c r="BUA128" s="116"/>
      <c r="BUB128" s="116"/>
      <c r="BUC128" s="116"/>
      <c r="BUD128" s="116"/>
      <c r="BUE128" s="116"/>
      <c r="BUF128" s="116"/>
      <c r="BUG128" s="116"/>
      <c r="BUH128" s="116"/>
      <c r="BUI128" s="116"/>
      <c r="BUJ128" s="116"/>
      <c r="BUK128" s="116"/>
      <c r="BUL128" s="116"/>
      <c r="BUM128" s="116"/>
      <c r="BUN128" s="116"/>
      <c r="BUO128" s="116"/>
      <c r="BUP128" s="116"/>
      <c r="BUQ128" s="116"/>
      <c r="BUR128" s="116"/>
      <c r="BUS128" s="116"/>
      <c r="BUT128" s="116"/>
      <c r="BUU128" s="116"/>
      <c r="BUV128" s="116"/>
      <c r="BUW128" s="116"/>
      <c r="BUX128" s="116"/>
      <c r="BUY128" s="116"/>
      <c r="BUZ128" s="116"/>
      <c r="BVA128" s="116"/>
      <c r="BVB128" s="116"/>
      <c r="BVC128" s="116"/>
      <c r="BVD128" s="116"/>
      <c r="BVE128" s="116"/>
      <c r="BVF128" s="116"/>
      <c r="BVG128" s="116"/>
      <c r="BVH128" s="116"/>
      <c r="BVI128" s="116"/>
      <c r="BVJ128" s="116"/>
      <c r="BVK128" s="116"/>
      <c r="BVL128" s="116"/>
      <c r="BVM128" s="116"/>
      <c r="BVN128" s="116"/>
      <c r="BVO128" s="116"/>
      <c r="BVP128" s="116"/>
      <c r="BVQ128" s="116"/>
      <c r="BVR128" s="116"/>
      <c r="BVS128" s="116"/>
      <c r="BVT128" s="116"/>
      <c r="BVU128" s="116"/>
      <c r="BVV128" s="116"/>
      <c r="BVW128" s="116"/>
      <c r="BVX128" s="116"/>
      <c r="BVY128" s="116"/>
      <c r="BVZ128" s="116"/>
      <c r="BWA128" s="116"/>
      <c r="BWB128" s="116"/>
      <c r="BWC128" s="116"/>
      <c r="BWD128" s="116"/>
      <c r="BWE128" s="116"/>
      <c r="BWF128" s="116"/>
      <c r="BWG128" s="116"/>
      <c r="BWH128" s="116"/>
      <c r="BWI128" s="116"/>
      <c r="BWJ128" s="116"/>
      <c r="BWK128" s="116"/>
      <c r="BWL128" s="116"/>
      <c r="BWM128" s="116"/>
      <c r="BWN128" s="116"/>
      <c r="BWO128" s="116"/>
      <c r="BWP128" s="116"/>
      <c r="BWQ128" s="116"/>
      <c r="BWR128" s="116"/>
      <c r="BWS128" s="116"/>
      <c r="BWT128" s="116"/>
      <c r="BWU128" s="116"/>
      <c r="BWV128" s="116"/>
      <c r="BWW128" s="116"/>
      <c r="BWX128" s="116"/>
      <c r="BWY128" s="116"/>
      <c r="BWZ128" s="116"/>
      <c r="BXA128" s="116"/>
      <c r="BXB128" s="116"/>
      <c r="BXC128" s="116"/>
      <c r="BXD128" s="116"/>
      <c r="BXE128" s="116"/>
      <c r="BXF128" s="116"/>
      <c r="BXG128" s="116"/>
      <c r="BXH128" s="116"/>
      <c r="BXI128" s="116"/>
      <c r="BXJ128" s="116"/>
      <c r="BXK128" s="116"/>
      <c r="BXL128" s="116"/>
      <c r="BXM128" s="116"/>
      <c r="BXN128" s="116"/>
      <c r="BXO128" s="116"/>
      <c r="BXP128" s="116"/>
      <c r="BXQ128" s="116"/>
      <c r="BXR128" s="116"/>
      <c r="BXS128" s="116"/>
      <c r="BXT128" s="116"/>
      <c r="BXU128" s="116"/>
      <c r="BXV128" s="116"/>
      <c r="BXW128" s="116"/>
      <c r="BXX128" s="116"/>
      <c r="BXY128" s="116"/>
      <c r="BXZ128" s="116"/>
      <c r="BYA128" s="116"/>
      <c r="BYB128" s="116"/>
      <c r="BYC128" s="116"/>
      <c r="BYD128" s="116"/>
      <c r="BYE128" s="116"/>
      <c r="BYF128" s="116"/>
      <c r="BYG128" s="116"/>
      <c r="BYH128" s="116"/>
      <c r="BYI128" s="116"/>
      <c r="BYJ128" s="116"/>
      <c r="BYK128" s="116"/>
      <c r="BYL128" s="116"/>
      <c r="BYM128" s="116"/>
      <c r="BYN128" s="116"/>
      <c r="BYO128" s="116"/>
      <c r="BYP128" s="116"/>
      <c r="BYQ128" s="116"/>
      <c r="BYR128" s="116"/>
      <c r="BYS128" s="116"/>
      <c r="BYT128" s="116"/>
      <c r="BYU128" s="116"/>
      <c r="BYV128" s="116"/>
      <c r="BYW128" s="116"/>
      <c r="BYX128" s="116"/>
      <c r="BYY128" s="116"/>
      <c r="BYZ128" s="116"/>
      <c r="BZA128" s="116"/>
      <c r="BZB128" s="116"/>
      <c r="BZC128" s="116"/>
      <c r="BZD128" s="116"/>
      <c r="BZE128" s="116"/>
      <c r="BZF128" s="116"/>
      <c r="BZG128" s="116"/>
      <c r="BZH128" s="116"/>
      <c r="BZI128" s="116"/>
      <c r="BZJ128" s="116"/>
      <c r="BZK128" s="116"/>
      <c r="BZL128" s="116"/>
      <c r="BZM128" s="116"/>
      <c r="BZN128" s="116"/>
      <c r="BZO128" s="116"/>
      <c r="BZP128" s="116"/>
      <c r="BZQ128" s="116"/>
      <c r="BZR128" s="116"/>
      <c r="BZS128" s="116"/>
      <c r="BZT128" s="116"/>
      <c r="BZU128" s="116"/>
      <c r="BZV128" s="116"/>
      <c r="BZW128" s="116"/>
      <c r="BZX128" s="116"/>
      <c r="BZY128" s="116"/>
      <c r="BZZ128" s="116"/>
      <c r="CAA128" s="116"/>
      <c r="CAB128" s="116"/>
      <c r="CAC128" s="116"/>
      <c r="CAD128" s="116"/>
      <c r="CAE128" s="116"/>
      <c r="CAF128" s="116"/>
      <c r="CAG128" s="116"/>
      <c r="CAH128" s="116"/>
      <c r="CAI128" s="116"/>
      <c r="CAJ128" s="116"/>
      <c r="CAK128" s="116"/>
      <c r="CAL128" s="116"/>
      <c r="CAM128" s="116"/>
      <c r="CAN128" s="116"/>
      <c r="CAO128" s="116"/>
      <c r="CAP128" s="116"/>
      <c r="CAQ128" s="116"/>
      <c r="CAR128" s="116"/>
      <c r="CAS128" s="116"/>
      <c r="CAT128" s="116"/>
      <c r="CAU128" s="116"/>
      <c r="CAV128" s="116"/>
      <c r="CAW128" s="116"/>
      <c r="CAX128" s="116"/>
      <c r="CAY128" s="116"/>
      <c r="CAZ128" s="116"/>
      <c r="CBA128" s="116"/>
      <c r="CBB128" s="116"/>
      <c r="CBC128" s="116"/>
      <c r="CBD128" s="116"/>
      <c r="CBE128" s="116"/>
      <c r="CBF128" s="116"/>
      <c r="CBG128" s="116"/>
      <c r="CBH128" s="116"/>
      <c r="CBI128" s="116"/>
      <c r="CBJ128" s="116"/>
      <c r="CBK128" s="116"/>
      <c r="CBL128" s="116"/>
      <c r="CBM128" s="116"/>
      <c r="CBN128" s="116"/>
      <c r="CBO128" s="116"/>
      <c r="CBP128" s="116"/>
      <c r="CBQ128" s="116"/>
      <c r="CBR128" s="116"/>
      <c r="CBS128" s="116"/>
      <c r="CBT128" s="116"/>
      <c r="CBU128" s="116"/>
      <c r="CBV128" s="116"/>
      <c r="CBW128" s="116"/>
      <c r="CBX128" s="116"/>
      <c r="CBY128" s="116"/>
      <c r="CBZ128" s="116"/>
      <c r="CCA128" s="116"/>
      <c r="CCB128" s="116"/>
      <c r="CCC128" s="116"/>
      <c r="CCD128" s="116"/>
      <c r="CCE128" s="116"/>
      <c r="CCF128" s="116"/>
      <c r="CCG128" s="116"/>
      <c r="CCH128" s="116"/>
      <c r="CCI128" s="116"/>
      <c r="CCJ128" s="116"/>
      <c r="CCK128" s="116"/>
      <c r="CCL128" s="116"/>
      <c r="CCM128" s="116"/>
      <c r="CCN128" s="116"/>
      <c r="CCO128" s="116"/>
      <c r="CCP128" s="116"/>
      <c r="CCQ128" s="116"/>
      <c r="CCR128" s="116"/>
      <c r="CCS128" s="116"/>
      <c r="CCT128" s="116"/>
      <c r="CCU128" s="116"/>
      <c r="CCV128" s="116"/>
      <c r="CCW128" s="116"/>
      <c r="CCX128" s="116"/>
      <c r="CCY128" s="116"/>
      <c r="CCZ128" s="116"/>
      <c r="CDA128" s="116"/>
      <c r="CDB128" s="116"/>
      <c r="CDC128" s="116"/>
      <c r="CDD128" s="116"/>
      <c r="CDE128" s="116"/>
      <c r="CDF128" s="116"/>
      <c r="CDG128" s="116"/>
      <c r="CDH128" s="116"/>
      <c r="CDI128" s="116"/>
      <c r="CDJ128" s="116"/>
      <c r="CDK128" s="116"/>
      <c r="CDL128" s="116"/>
      <c r="CDM128" s="116"/>
      <c r="CDN128" s="116"/>
      <c r="CDO128" s="116"/>
      <c r="CDP128" s="116"/>
      <c r="CDQ128" s="116"/>
      <c r="CDR128" s="116"/>
      <c r="CDS128" s="116"/>
      <c r="CDT128" s="116"/>
      <c r="CDU128" s="116"/>
      <c r="CDV128" s="116"/>
      <c r="CDW128" s="116"/>
      <c r="CDX128" s="116"/>
      <c r="CDY128" s="116"/>
      <c r="CDZ128" s="116"/>
      <c r="CEA128" s="116"/>
      <c r="CEB128" s="116"/>
      <c r="CEC128" s="116"/>
      <c r="CED128" s="116"/>
      <c r="CEE128" s="116"/>
      <c r="CEF128" s="116"/>
      <c r="CEG128" s="116"/>
      <c r="CEH128" s="116"/>
      <c r="CEI128" s="116"/>
      <c r="CEJ128" s="116"/>
      <c r="CEK128" s="116"/>
      <c r="CEL128" s="116"/>
      <c r="CEM128" s="116"/>
      <c r="CEN128" s="116"/>
      <c r="CEO128" s="116"/>
      <c r="CEP128" s="116"/>
      <c r="CEQ128" s="116"/>
      <c r="CER128" s="116"/>
      <c r="CES128" s="116"/>
      <c r="CET128" s="116"/>
      <c r="CEU128" s="116"/>
      <c r="CEV128" s="116"/>
      <c r="CEW128" s="116"/>
      <c r="CEX128" s="116"/>
      <c r="CEY128" s="116"/>
      <c r="CEZ128" s="116"/>
      <c r="CFA128" s="116"/>
      <c r="CFB128" s="116"/>
      <c r="CFC128" s="116"/>
      <c r="CFD128" s="116"/>
      <c r="CFE128" s="116"/>
      <c r="CFF128" s="116"/>
      <c r="CFG128" s="116"/>
      <c r="CFH128" s="116"/>
      <c r="CFI128" s="116"/>
      <c r="CFJ128" s="116"/>
      <c r="CFK128" s="116"/>
      <c r="CFL128" s="116"/>
      <c r="CFM128" s="116"/>
      <c r="CFN128" s="116"/>
      <c r="CFO128" s="116"/>
      <c r="CFP128" s="116"/>
      <c r="CFQ128" s="116"/>
      <c r="CFR128" s="116"/>
      <c r="CFS128" s="116"/>
      <c r="CFT128" s="116"/>
      <c r="CFU128" s="116"/>
      <c r="CFV128" s="116"/>
      <c r="CFW128" s="116"/>
      <c r="CFX128" s="116"/>
      <c r="CFY128" s="116"/>
      <c r="CFZ128" s="116"/>
      <c r="CGA128" s="116"/>
      <c r="CGB128" s="116"/>
      <c r="CGC128" s="116"/>
      <c r="CGD128" s="116"/>
      <c r="CGE128" s="116"/>
      <c r="CGF128" s="116"/>
      <c r="CGG128" s="116"/>
      <c r="CGH128" s="116"/>
      <c r="CGI128" s="116"/>
      <c r="CGJ128" s="116"/>
      <c r="CGK128" s="116"/>
      <c r="CGL128" s="116"/>
      <c r="CGM128" s="116"/>
      <c r="CGN128" s="116"/>
      <c r="CGO128" s="116"/>
      <c r="CGP128" s="116"/>
      <c r="CGQ128" s="116"/>
      <c r="CGR128" s="116"/>
      <c r="CGS128" s="116"/>
      <c r="CGT128" s="116"/>
      <c r="CGU128" s="116"/>
      <c r="CGV128" s="116"/>
      <c r="CGW128" s="116"/>
      <c r="CGX128" s="116"/>
      <c r="CGY128" s="116"/>
      <c r="CGZ128" s="116"/>
      <c r="CHA128" s="116"/>
      <c r="CHB128" s="116"/>
      <c r="CHC128" s="116"/>
      <c r="CHD128" s="116"/>
      <c r="CHE128" s="116"/>
      <c r="CHF128" s="116"/>
      <c r="CHG128" s="116"/>
      <c r="CHH128" s="116"/>
      <c r="CHI128" s="116"/>
      <c r="CHJ128" s="116"/>
      <c r="CHK128" s="116"/>
      <c r="CHL128" s="116"/>
      <c r="CHM128" s="116"/>
      <c r="CHN128" s="116"/>
      <c r="CHO128" s="116"/>
      <c r="CHP128" s="116"/>
      <c r="CHQ128" s="116"/>
      <c r="CHR128" s="116"/>
      <c r="CHS128" s="116"/>
      <c r="CHT128" s="116"/>
      <c r="CHU128" s="116"/>
      <c r="CHV128" s="116"/>
      <c r="CHW128" s="116"/>
      <c r="CHX128" s="116"/>
      <c r="CHY128" s="116"/>
      <c r="CHZ128" s="116"/>
      <c r="CIA128" s="116"/>
      <c r="CIB128" s="116"/>
      <c r="CIC128" s="116"/>
      <c r="CID128" s="116"/>
      <c r="CIE128" s="116"/>
      <c r="CIF128" s="116"/>
      <c r="CIG128" s="116"/>
      <c r="CIH128" s="116"/>
      <c r="CII128" s="116"/>
      <c r="CIJ128" s="116"/>
      <c r="CIK128" s="116"/>
      <c r="CIL128" s="116"/>
      <c r="CIM128" s="116"/>
      <c r="CIN128" s="116"/>
      <c r="CIO128" s="116"/>
      <c r="CIP128" s="116"/>
      <c r="CIQ128" s="116"/>
      <c r="CIR128" s="116"/>
      <c r="CIS128" s="116"/>
      <c r="CIT128" s="116"/>
      <c r="CIU128" s="116"/>
      <c r="CIV128" s="116"/>
      <c r="CIW128" s="116"/>
      <c r="CIX128" s="116"/>
      <c r="CIY128" s="116"/>
      <c r="CIZ128" s="116"/>
      <c r="CJA128" s="116"/>
      <c r="CJB128" s="116"/>
      <c r="CJC128" s="116"/>
      <c r="CJD128" s="116"/>
      <c r="CJE128" s="116"/>
      <c r="CJF128" s="116"/>
      <c r="CJG128" s="116"/>
      <c r="CJH128" s="116"/>
      <c r="CJI128" s="116"/>
      <c r="CJJ128" s="116"/>
      <c r="CJK128" s="116"/>
      <c r="CJL128" s="116"/>
      <c r="CJM128" s="116"/>
      <c r="CJN128" s="116"/>
      <c r="CJO128" s="116"/>
      <c r="CJP128" s="116"/>
      <c r="CJQ128" s="116"/>
      <c r="CJR128" s="116"/>
      <c r="CJS128" s="116"/>
      <c r="CJT128" s="116"/>
      <c r="CJU128" s="116"/>
      <c r="CJV128" s="116"/>
      <c r="CJW128" s="116"/>
      <c r="CJX128" s="116"/>
      <c r="CJY128" s="116"/>
      <c r="CJZ128" s="116"/>
      <c r="CKA128" s="116"/>
      <c r="CKB128" s="116"/>
      <c r="CKC128" s="116"/>
      <c r="CKD128" s="116"/>
      <c r="CKE128" s="116"/>
      <c r="CKF128" s="116"/>
      <c r="CKG128" s="116"/>
      <c r="CKH128" s="116"/>
      <c r="CKI128" s="116"/>
      <c r="CKJ128" s="116"/>
      <c r="CKK128" s="116"/>
      <c r="CKL128" s="116"/>
      <c r="CKM128" s="116"/>
      <c r="CKN128" s="116"/>
      <c r="CKO128" s="116"/>
      <c r="CKP128" s="116"/>
      <c r="CKQ128" s="116"/>
      <c r="CKR128" s="116"/>
      <c r="CKS128" s="116"/>
      <c r="CKT128" s="116"/>
      <c r="CKU128" s="116"/>
      <c r="CKV128" s="116"/>
      <c r="CKW128" s="116"/>
      <c r="CKX128" s="116"/>
      <c r="CKY128" s="116"/>
      <c r="CKZ128" s="116"/>
      <c r="CLA128" s="116"/>
      <c r="CLB128" s="116"/>
      <c r="CLC128" s="116"/>
      <c r="CLD128" s="116"/>
      <c r="CLE128" s="116"/>
      <c r="CLF128" s="116"/>
      <c r="CLG128" s="116"/>
      <c r="CLH128" s="116"/>
      <c r="CLI128" s="116"/>
      <c r="CLJ128" s="116"/>
      <c r="CLK128" s="116"/>
      <c r="CLL128" s="116"/>
      <c r="CLM128" s="116"/>
      <c r="CLN128" s="116"/>
      <c r="CLO128" s="116"/>
      <c r="CLP128" s="116"/>
      <c r="CLQ128" s="116"/>
      <c r="CLR128" s="116"/>
      <c r="CLS128" s="116"/>
      <c r="CLT128" s="116"/>
      <c r="CLU128" s="116"/>
      <c r="CLV128" s="116"/>
      <c r="CLW128" s="116"/>
      <c r="CLX128" s="116"/>
      <c r="CLY128" s="116"/>
      <c r="CLZ128" s="116"/>
      <c r="CMA128" s="116"/>
      <c r="CMB128" s="116"/>
      <c r="CMC128" s="116"/>
      <c r="CMD128" s="116"/>
      <c r="CME128" s="116"/>
      <c r="CMF128" s="116"/>
      <c r="CMG128" s="116"/>
      <c r="CMH128" s="116"/>
      <c r="CMI128" s="116"/>
      <c r="CMJ128" s="116"/>
      <c r="CMK128" s="116"/>
      <c r="CML128" s="116"/>
      <c r="CMM128" s="116"/>
      <c r="CMN128" s="116"/>
      <c r="CMO128" s="116"/>
      <c r="CMP128" s="116"/>
      <c r="CMQ128" s="116"/>
      <c r="CMR128" s="116"/>
      <c r="CMS128" s="116"/>
      <c r="CMT128" s="116"/>
      <c r="CMU128" s="116"/>
      <c r="CMV128" s="116"/>
      <c r="CMW128" s="116"/>
      <c r="CMX128" s="116"/>
      <c r="CMY128" s="116"/>
      <c r="CMZ128" s="116"/>
      <c r="CNA128" s="116"/>
      <c r="CNB128" s="116"/>
      <c r="CNC128" s="116"/>
      <c r="CND128" s="116"/>
      <c r="CNE128" s="116"/>
      <c r="CNF128" s="116"/>
      <c r="CNG128" s="116"/>
      <c r="CNH128" s="116"/>
      <c r="CNI128" s="116"/>
      <c r="CNJ128" s="116"/>
      <c r="CNK128" s="116"/>
      <c r="CNL128" s="116"/>
      <c r="CNM128" s="116"/>
      <c r="CNN128" s="116"/>
      <c r="CNO128" s="116"/>
      <c r="CNP128" s="116"/>
      <c r="CNQ128" s="116"/>
      <c r="CNR128" s="116"/>
      <c r="CNS128" s="116"/>
      <c r="CNT128" s="116"/>
      <c r="CNU128" s="116"/>
      <c r="CNV128" s="116"/>
      <c r="CNW128" s="116"/>
      <c r="CNX128" s="116"/>
      <c r="CNY128" s="116"/>
      <c r="CNZ128" s="116"/>
      <c r="COA128" s="116"/>
      <c r="COB128" s="116"/>
      <c r="COC128" s="116"/>
      <c r="COD128" s="116"/>
      <c r="COE128" s="116"/>
      <c r="COF128" s="116"/>
      <c r="COG128" s="116"/>
      <c r="COH128" s="116"/>
      <c r="COI128" s="116"/>
      <c r="COJ128" s="116"/>
      <c r="COK128" s="116"/>
      <c r="COL128" s="116"/>
      <c r="COM128" s="116"/>
      <c r="CON128" s="116"/>
      <c r="COO128" s="116"/>
      <c r="COP128" s="116"/>
      <c r="COQ128" s="116"/>
      <c r="COR128" s="116"/>
      <c r="COS128" s="116"/>
      <c r="COT128" s="116"/>
      <c r="COU128" s="116"/>
      <c r="COV128" s="116"/>
      <c r="COW128" s="116"/>
      <c r="COX128" s="116"/>
      <c r="COY128" s="116"/>
      <c r="COZ128" s="116"/>
      <c r="CPA128" s="116"/>
      <c r="CPB128" s="116"/>
      <c r="CPC128" s="116"/>
      <c r="CPD128" s="116"/>
      <c r="CPE128" s="116"/>
      <c r="CPF128" s="116"/>
      <c r="CPG128" s="116"/>
      <c r="CPH128" s="116"/>
      <c r="CPI128" s="116"/>
      <c r="CPJ128" s="116"/>
      <c r="CPK128" s="116"/>
      <c r="CPL128" s="116"/>
      <c r="CPM128" s="116"/>
      <c r="CPN128" s="116"/>
      <c r="CPO128" s="116"/>
      <c r="CPP128" s="116"/>
      <c r="CPQ128" s="116"/>
      <c r="CPR128" s="116"/>
      <c r="CPS128" s="116"/>
      <c r="CPT128" s="116"/>
      <c r="CPU128" s="116"/>
      <c r="CPV128" s="116"/>
      <c r="CPW128" s="116"/>
      <c r="CPX128" s="116"/>
      <c r="CPY128" s="116"/>
      <c r="CPZ128" s="116"/>
      <c r="CQA128" s="116"/>
      <c r="CQB128" s="116"/>
      <c r="CQC128" s="116"/>
      <c r="CQD128" s="116"/>
      <c r="CQE128" s="116"/>
      <c r="CQF128" s="116"/>
      <c r="CQG128" s="116"/>
      <c r="CQH128" s="116"/>
      <c r="CQI128" s="116"/>
      <c r="CQJ128" s="116"/>
      <c r="CQK128" s="116"/>
      <c r="CQL128" s="116"/>
      <c r="CQM128" s="116"/>
      <c r="CQN128" s="116"/>
      <c r="CQO128" s="116"/>
      <c r="CQP128" s="116"/>
      <c r="CQQ128" s="116"/>
      <c r="CQR128" s="116"/>
      <c r="CQS128" s="116"/>
      <c r="CQT128" s="116"/>
      <c r="CQU128" s="116"/>
      <c r="CQV128" s="116"/>
      <c r="CQW128" s="116"/>
      <c r="CQX128" s="116"/>
      <c r="CQY128" s="116"/>
      <c r="CQZ128" s="116"/>
      <c r="CRA128" s="116"/>
      <c r="CRB128" s="116"/>
      <c r="CRC128" s="116"/>
      <c r="CRD128" s="116"/>
      <c r="CRE128" s="116"/>
      <c r="CRF128" s="116"/>
      <c r="CRG128" s="116"/>
      <c r="CRH128" s="116"/>
      <c r="CRI128" s="116"/>
      <c r="CRJ128" s="116"/>
      <c r="CRK128" s="116"/>
      <c r="CRL128" s="116"/>
      <c r="CRM128" s="116"/>
      <c r="CRN128" s="116"/>
      <c r="CRO128" s="116"/>
      <c r="CRP128" s="116"/>
      <c r="CRQ128" s="116"/>
      <c r="CRR128" s="116"/>
      <c r="CRS128" s="116"/>
      <c r="CRT128" s="116"/>
      <c r="CRU128" s="116"/>
      <c r="CRV128" s="116"/>
      <c r="CRW128" s="116"/>
      <c r="CRX128" s="116"/>
      <c r="CRY128" s="116"/>
      <c r="CRZ128" s="116"/>
      <c r="CSA128" s="116"/>
      <c r="CSB128" s="116"/>
      <c r="CSC128" s="116"/>
      <c r="CSD128" s="116"/>
      <c r="CSE128" s="116"/>
      <c r="CSF128" s="116"/>
      <c r="CSG128" s="116"/>
      <c r="CSH128" s="116"/>
      <c r="CSI128" s="116"/>
      <c r="CSJ128" s="116"/>
      <c r="CSK128" s="116"/>
      <c r="CSL128" s="116"/>
      <c r="CSM128" s="116"/>
      <c r="CSN128" s="116"/>
      <c r="CSO128" s="116"/>
      <c r="CSP128" s="116"/>
      <c r="CSQ128" s="116"/>
      <c r="CSR128" s="116"/>
      <c r="CSS128" s="116"/>
      <c r="CST128" s="116"/>
      <c r="CSU128" s="116"/>
      <c r="CSV128" s="116"/>
      <c r="CSW128" s="116"/>
      <c r="CSX128" s="116"/>
      <c r="CSY128" s="116"/>
      <c r="CSZ128" s="116"/>
      <c r="CTA128" s="116"/>
      <c r="CTB128" s="116"/>
      <c r="CTC128" s="116"/>
      <c r="CTD128" s="116"/>
      <c r="CTE128" s="116"/>
      <c r="CTF128" s="116"/>
      <c r="CTG128" s="116"/>
      <c r="CTH128" s="116"/>
      <c r="CTI128" s="116"/>
      <c r="CTJ128" s="116"/>
      <c r="CTK128" s="116"/>
      <c r="CTL128" s="116"/>
      <c r="CTM128" s="116"/>
      <c r="CTN128" s="116"/>
      <c r="CTO128" s="116"/>
      <c r="CTP128" s="116"/>
      <c r="CTQ128" s="116"/>
      <c r="CTR128" s="116"/>
      <c r="CTS128" s="116"/>
      <c r="CTT128" s="116"/>
      <c r="CTU128" s="116"/>
      <c r="CTV128" s="116"/>
      <c r="CTW128" s="116"/>
      <c r="CTX128" s="116"/>
      <c r="CTY128" s="116"/>
      <c r="CTZ128" s="116"/>
      <c r="CUA128" s="116"/>
      <c r="CUB128" s="116"/>
      <c r="CUC128" s="116"/>
      <c r="CUD128" s="116"/>
      <c r="CUE128" s="116"/>
      <c r="CUF128" s="116"/>
      <c r="CUG128" s="116"/>
      <c r="CUH128" s="116"/>
      <c r="CUI128" s="116"/>
      <c r="CUJ128" s="116"/>
      <c r="CUK128" s="116"/>
      <c r="CUL128" s="116"/>
      <c r="CUM128" s="116"/>
      <c r="CUN128" s="116"/>
      <c r="CUO128" s="116"/>
      <c r="CUP128" s="116"/>
      <c r="CUQ128" s="116"/>
      <c r="CUR128" s="116"/>
      <c r="CUS128" s="116"/>
      <c r="CUT128" s="116"/>
      <c r="CUU128" s="116"/>
      <c r="CUV128" s="116"/>
      <c r="CUW128" s="116"/>
      <c r="CUX128" s="116"/>
      <c r="CUY128" s="116"/>
      <c r="CUZ128" s="116"/>
      <c r="CVA128" s="116"/>
      <c r="CVB128" s="116"/>
      <c r="CVC128" s="116"/>
      <c r="CVD128" s="116"/>
      <c r="CVE128" s="116"/>
      <c r="CVF128" s="116"/>
      <c r="CVG128" s="116"/>
      <c r="CVH128" s="116"/>
      <c r="CVI128" s="116"/>
      <c r="CVJ128" s="116"/>
      <c r="CVK128" s="116"/>
      <c r="CVL128" s="116"/>
      <c r="CVM128" s="116"/>
      <c r="CVN128" s="116"/>
      <c r="CVO128" s="116"/>
      <c r="CVP128" s="116"/>
      <c r="CVQ128" s="116"/>
      <c r="CVR128" s="116"/>
      <c r="CVS128" s="116"/>
      <c r="CVT128" s="116"/>
      <c r="CVU128" s="116"/>
      <c r="CVV128" s="116"/>
      <c r="CVW128" s="116"/>
      <c r="CVX128" s="116"/>
      <c r="CVY128" s="116"/>
      <c r="CVZ128" s="116"/>
      <c r="CWA128" s="116"/>
      <c r="CWB128" s="116"/>
      <c r="CWC128" s="116"/>
      <c r="CWD128" s="116"/>
      <c r="CWE128" s="116"/>
      <c r="CWF128" s="116"/>
      <c r="CWG128" s="116"/>
      <c r="CWH128" s="116"/>
      <c r="CWI128" s="116"/>
      <c r="CWJ128" s="116"/>
      <c r="CWK128" s="116"/>
      <c r="CWL128" s="116"/>
      <c r="CWM128" s="116"/>
      <c r="CWN128" s="116"/>
      <c r="CWO128" s="116"/>
      <c r="CWP128" s="116"/>
      <c r="CWQ128" s="116"/>
      <c r="CWR128" s="116"/>
      <c r="CWS128" s="116"/>
      <c r="CWT128" s="116"/>
      <c r="CWU128" s="116"/>
      <c r="CWV128" s="116"/>
      <c r="CWW128" s="116"/>
      <c r="CWX128" s="116"/>
      <c r="CWY128" s="116"/>
      <c r="CWZ128" s="116"/>
      <c r="CXA128" s="116"/>
      <c r="CXB128" s="116"/>
      <c r="CXC128" s="116"/>
      <c r="CXD128" s="116"/>
      <c r="CXE128" s="116"/>
      <c r="CXF128" s="116"/>
      <c r="CXG128" s="116"/>
      <c r="CXH128" s="116"/>
      <c r="CXI128" s="116"/>
      <c r="CXJ128" s="116"/>
      <c r="CXK128" s="116"/>
      <c r="CXL128" s="116"/>
      <c r="CXM128" s="116"/>
      <c r="CXN128" s="116"/>
      <c r="CXO128" s="116"/>
      <c r="CXP128" s="116"/>
      <c r="CXQ128" s="116"/>
      <c r="CXR128" s="116"/>
      <c r="CXS128" s="116"/>
      <c r="CXT128" s="116"/>
      <c r="CXU128" s="116"/>
      <c r="CXV128" s="116"/>
      <c r="CXW128" s="116"/>
      <c r="CXX128" s="116"/>
      <c r="CXY128" s="116"/>
      <c r="CXZ128" s="116"/>
      <c r="CYA128" s="116"/>
      <c r="CYB128" s="116"/>
      <c r="CYC128" s="116"/>
      <c r="CYD128" s="116"/>
      <c r="CYE128" s="116"/>
      <c r="CYF128" s="116"/>
      <c r="CYG128" s="116"/>
      <c r="CYH128" s="116"/>
      <c r="CYI128" s="116"/>
      <c r="CYJ128" s="116"/>
      <c r="CYK128" s="116"/>
      <c r="CYL128" s="116"/>
      <c r="CYM128" s="116"/>
      <c r="CYN128" s="116"/>
      <c r="CYO128" s="116"/>
      <c r="CYP128" s="116"/>
      <c r="CYQ128" s="116"/>
      <c r="CYR128" s="116"/>
      <c r="CYS128" s="116"/>
      <c r="CYT128" s="116"/>
      <c r="CYU128" s="116"/>
      <c r="CYV128" s="116"/>
      <c r="CYW128" s="116"/>
      <c r="CYX128" s="116"/>
      <c r="CYY128" s="116"/>
      <c r="CYZ128" s="116"/>
      <c r="CZA128" s="116"/>
      <c r="CZB128" s="116"/>
      <c r="CZC128" s="116"/>
      <c r="CZD128" s="116"/>
      <c r="CZE128" s="116"/>
      <c r="CZF128" s="116"/>
      <c r="CZG128" s="116"/>
      <c r="CZH128" s="116"/>
      <c r="CZI128" s="116"/>
      <c r="CZJ128" s="116"/>
      <c r="CZK128" s="116"/>
      <c r="CZL128" s="116"/>
      <c r="CZM128" s="116"/>
      <c r="CZN128" s="116"/>
      <c r="CZO128" s="116"/>
      <c r="CZP128" s="116"/>
      <c r="CZQ128" s="116"/>
      <c r="CZR128" s="116"/>
      <c r="CZS128" s="116"/>
      <c r="CZT128" s="116"/>
      <c r="CZU128" s="116"/>
      <c r="CZV128" s="116"/>
      <c r="CZW128" s="116"/>
      <c r="CZX128" s="116"/>
      <c r="CZY128" s="116"/>
      <c r="CZZ128" s="116"/>
      <c r="DAA128" s="116"/>
      <c r="DAB128" s="116"/>
      <c r="DAC128" s="116"/>
      <c r="DAD128" s="116"/>
      <c r="DAE128" s="116"/>
      <c r="DAF128" s="116"/>
      <c r="DAG128" s="116"/>
      <c r="DAH128" s="116"/>
      <c r="DAI128" s="116"/>
      <c r="DAJ128" s="116"/>
      <c r="DAK128" s="116"/>
      <c r="DAL128" s="116"/>
      <c r="DAM128" s="116"/>
      <c r="DAN128" s="116"/>
      <c r="DAO128" s="116"/>
      <c r="DAP128" s="116"/>
      <c r="DAQ128" s="116"/>
      <c r="DAR128" s="116"/>
      <c r="DAS128" s="116"/>
      <c r="DAT128" s="116"/>
      <c r="DAU128" s="116"/>
      <c r="DAV128" s="116"/>
      <c r="DAW128" s="116"/>
      <c r="DAX128" s="116"/>
      <c r="DAY128" s="116"/>
      <c r="DAZ128" s="116"/>
      <c r="DBA128" s="116"/>
      <c r="DBB128" s="116"/>
      <c r="DBC128" s="116"/>
      <c r="DBD128" s="116"/>
      <c r="DBE128" s="116"/>
      <c r="DBF128" s="116"/>
      <c r="DBG128" s="116"/>
      <c r="DBH128" s="116"/>
      <c r="DBI128" s="116"/>
      <c r="DBJ128" s="116"/>
      <c r="DBK128" s="116"/>
      <c r="DBL128" s="116"/>
      <c r="DBM128" s="116"/>
      <c r="DBN128" s="116"/>
      <c r="DBO128" s="116"/>
      <c r="DBP128" s="116"/>
      <c r="DBQ128" s="116"/>
      <c r="DBR128" s="116"/>
      <c r="DBS128" s="116"/>
      <c r="DBT128" s="116"/>
      <c r="DBU128" s="116"/>
      <c r="DBV128" s="116"/>
      <c r="DBW128" s="116"/>
      <c r="DBX128" s="116"/>
      <c r="DBY128" s="116"/>
      <c r="DBZ128" s="116"/>
      <c r="DCA128" s="116"/>
      <c r="DCB128" s="116"/>
      <c r="DCC128" s="116"/>
      <c r="DCD128" s="116"/>
      <c r="DCE128" s="116"/>
      <c r="DCF128" s="116"/>
      <c r="DCG128" s="116"/>
      <c r="DCH128" s="116"/>
      <c r="DCI128" s="116"/>
      <c r="DCJ128" s="116"/>
      <c r="DCK128" s="116"/>
      <c r="DCL128" s="116"/>
      <c r="DCM128" s="116"/>
      <c r="DCN128" s="116"/>
      <c r="DCO128" s="116"/>
      <c r="DCP128" s="116"/>
      <c r="DCQ128" s="116"/>
      <c r="DCR128" s="116"/>
      <c r="DCS128" s="116"/>
      <c r="DCT128" s="116"/>
      <c r="DCU128" s="116"/>
      <c r="DCV128" s="116"/>
      <c r="DCW128" s="116"/>
      <c r="DCX128" s="116"/>
      <c r="DCY128" s="116"/>
      <c r="DCZ128" s="116"/>
      <c r="DDA128" s="116"/>
      <c r="DDB128" s="116"/>
      <c r="DDC128" s="116"/>
      <c r="DDD128" s="116"/>
      <c r="DDE128" s="116"/>
      <c r="DDF128" s="116"/>
      <c r="DDG128" s="116"/>
      <c r="DDH128" s="116"/>
      <c r="DDI128" s="116"/>
      <c r="DDJ128" s="116"/>
      <c r="DDK128" s="116"/>
      <c r="DDL128" s="116"/>
      <c r="DDM128" s="116"/>
      <c r="DDN128" s="116"/>
      <c r="DDO128" s="116"/>
      <c r="DDP128" s="116"/>
      <c r="DDQ128" s="116"/>
      <c r="DDR128" s="116"/>
      <c r="DDS128" s="116"/>
      <c r="DDT128" s="116"/>
      <c r="DDU128" s="116"/>
      <c r="DDV128" s="116"/>
      <c r="DDW128" s="116"/>
      <c r="DDX128" s="116"/>
      <c r="DDY128" s="116"/>
      <c r="DDZ128" s="116"/>
      <c r="DEA128" s="116"/>
      <c r="DEB128" s="116"/>
      <c r="DEC128" s="116"/>
      <c r="DED128" s="116"/>
      <c r="DEE128" s="116"/>
      <c r="DEF128" s="116"/>
      <c r="DEG128" s="116"/>
      <c r="DEH128" s="116"/>
      <c r="DEI128" s="116"/>
      <c r="DEJ128" s="116"/>
      <c r="DEK128" s="116"/>
      <c r="DEL128" s="116"/>
      <c r="DEM128" s="116"/>
      <c r="DEN128" s="116"/>
      <c r="DEO128" s="116"/>
      <c r="DEP128" s="116"/>
      <c r="DEQ128" s="116"/>
      <c r="DER128" s="116"/>
      <c r="DES128" s="116"/>
      <c r="DET128" s="116"/>
      <c r="DEU128" s="116"/>
      <c r="DEV128" s="116"/>
      <c r="DEW128" s="116"/>
      <c r="DEX128" s="116"/>
      <c r="DEY128" s="116"/>
      <c r="DEZ128" s="116"/>
      <c r="DFA128" s="116"/>
      <c r="DFB128" s="116"/>
      <c r="DFC128" s="116"/>
      <c r="DFD128" s="116"/>
      <c r="DFE128" s="116"/>
      <c r="DFF128" s="116"/>
      <c r="DFG128" s="116"/>
      <c r="DFH128" s="116"/>
      <c r="DFI128" s="116"/>
      <c r="DFJ128" s="116"/>
      <c r="DFK128" s="116"/>
      <c r="DFL128" s="116"/>
      <c r="DFM128" s="116"/>
      <c r="DFN128" s="116"/>
      <c r="DFO128" s="116"/>
      <c r="DFP128" s="116"/>
      <c r="DFQ128" s="116"/>
      <c r="DFR128" s="116"/>
      <c r="DFS128" s="116"/>
      <c r="DFT128" s="116"/>
      <c r="DFU128" s="116"/>
      <c r="DFV128" s="116"/>
      <c r="DFW128" s="116"/>
      <c r="DFX128" s="116"/>
      <c r="DFY128" s="116"/>
      <c r="DFZ128" s="116"/>
      <c r="DGA128" s="116"/>
      <c r="DGB128" s="116"/>
      <c r="DGC128" s="116"/>
      <c r="DGD128" s="116"/>
      <c r="DGE128" s="116"/>
      <c r="DGF128" s="116"/>
      <c r="DGG128" s="116"/>
      <c r="DGH128" s="116"/>
      <c r="DGI128" s="116"/>
      <c r="DGJ128" s="116"/>
      <c r="DGK128" s="116"/>
      <c r="DGL128" s="116"/>
      <c r="DGM128" s="116"/>
      <c r="DGN128" s="116"/>
      <c r="DGO128" s="116"/>
      <c r="DGP128" s="116"/>
      <c r="DGQ128" s="116"/>
      <c r="DGR128" s="116"/>
      <c r="DGS128" s="116"/>
      <c r="DGT128" s="116"/>
      <c r="DGU128" s="116"/>
      <c r="DGV128" s="116"/>
      <c r="DGW128" s="116"/>
      <c r="DGX128" s="116"/>
      <c r="DGY128" s="116"/>
      <c r="DGZ128" s="116"/>
      <c r="DHA128" s="116"/>
      <c r="DHB128" s="116"/>
      <c r="DHC128" s="116"/>
      <c r="DHD128" s="116"/>
      <c r="DHE128" s="116"/>
      <c r="DHF128" s="116"/>
      <c r="DHG128" s="116"/>
      <c r="DHH128" s="116"/>
      <c r="DHI128" s="116"/>
      <c r="DHJ128" s="116"/>
      <c r="DHK128" s="116"/>
      <c r="DHL128" s="116"/>
      <c r="DHM128" s="116"/>
      <c r="DHN128" s="116"/>
      <c r="DHO128" s="116"/>
      <c r="DHP128" s="116"/>
      <c r="DHQ128" s="116"/>
      <c r="DHR128" s="116"/>
      <c r="DHS128" s="116"/>
      <c r="DHT128" s="116"/>
      <c r="DHU128" s="116"/>
      <c r="DHV128" s="116"/>
      <c r="DHW128" s="116"/>
      <c r="DHX128" s="116"/>
      <c r="DHY128" s="116"/>
      <c r="DHZ128" s="116"/>
      <c r="DIA128" s="116"/>
      <c r="DIB128" s="116"/>
      <c r="DIC128" s="116"/>
      <c r="DID128" s="116"/>
      <c r="DIE128" s="116"/>
      <c r="DIF128" s="116"/>
      <c r="DIG128" s="116"/>
      <c r="DIH128" s="116"/>
      <c r="DII128" s="116"/>
      <c r="DIJ128" s="116"/>
      <c r="DIK128" s="116"/>
      <c r="DIL128" s="116"/>
      <c r="DIM128" s="116"/>
      <c r="DIN128" s="116"/>
      <c r="DIO128" s="116"/>
      <c r="DIP128" s="116"/>
      <c r="DIQ128" s="116"/>
      <c r="DIR128" s="116"/>
      <c r="DIS128" s="116"/>
      <c r="DIT128" s="116"/>
      <c r="DIU128" s="116"/>
      <c r="DIV128" s="116"/>
      <c r="DIW128" s="116"/>
      <c r="DIX128" s="116"/>
      <c r="DIY128" s="116"/>
      <c r="DIZ128" s="116"/>
      <c r="DJA128" s="116"/>
      <c r="DJB128" s="116"/>
      <c r="DJC128" s="116"/>
      <c r="DJD128" s="116"/>
      <c r="DJE128" s="116"/>
      <c r="DJF128" s="116"/>
      <c r="DJG128" s="116"/>
      <c r="DJH128" s="116"/>
      <c r="DJI128" s="116"/>
      <c r="DJJ128" s="116"/>
      <c r="DJK128" s="116"/>
      <c r="DJL128" s="116"/>
      <c r="DJM128" s="116"/>
      <c r="DJN128" s="116"/>
      <c r="DJO128" s="116"/>
      <c r="DJP128" s="116"/>
      <c r="DJQ128" s="116"/>
      <c r="DJR128" s="116"/>
      <c r="DJS128" s="116"/>
      <c r="DJT128" s="116"/>
      <c r="DJU128" s="116"/>
      <c r="DJV128" s="116"/>
      <c r="DJW128" s="116"/>
      <c r="DJX128" s="116"/>
      <c r="DJY128" s="116"/>
      <c r="DJZ128" s="116"/>
      <c r="DKA128" s="116"/>
      <c r="DKB128" s="116"/>
      <c r="DKC128" s="116"/>
      <c r="DKD128" s="116"/>
      <c r="DKE128" s="116"/>
      <c r="DKF128" s="116"/>
      <c r="DKG128" s="116"/>
      <c r="DKH128" s="116"/>
      <c r="DKI128" s="116"/>
      <c r="DKJ128" s="116"/>
      <c r="DKK128" s="116"/>
      <c r="DKL128" s="116"/>
      <c r="DKM128" s="116"/>
      <c r="DKN128" s="116"/>
      <c r="DKO128" s="116"/>
      <c r="DKP128" s="116"/>
      <c r="DKQ128" s="116"/>
      <c r="DKR128" s="116"/>
      <c r="DKS128" s="116"/>
      <c r="DKT128" s="116"/>
      <c r="DKU128" s="116"/>
      <c r="DKV128" s="116"/>
      <c r="DKW128" s="116"/>
      <c r="DKX128" s="116"/>
      <c r="DKY128" s="116"/>
      <c r="DKZ128" s="116"/>
      <c r="DLA128" s="116"/>
      <c r="DLB128" s="116"/>
      <c r="DLC128" s="116"/>
      <c r="DLD128" s="116"/>
      <c r="DLE128" s="116"/>
      <c r="DLF128" s="116"/>
      <c r="DLG128" s="116"/>
      <c r="DLH128" s="116"/>
      <c r="DLI128" s="116"/>
      <c r="DLJ128" s="116"/>
      <c r="DLK128" s="116"/>
      <c r="DLL128" s="116"/>
      <c r="DLM128" s="116"/>
      <c r="DLN128" s="116"/>
      <c r="DLO128" s="116"/>
      <c r="DLP128" s="116"/>
      <c r="DLQ128" s="116"/>
      <c r="DLR128" s="116"/>
      <c r="DLS128" s="116"/>
      <c r="DLT128" s="116"/>
      <c r="DLU128" s="116"/>
      <c r="DLV128" s="116"/>
      <c r="DLW128" s="116"/>
      <c r="DLX128" s="116"/>
      <c r="DLY128" s="116"/>
      <c r="DLZ128" s="116"/>
      <c r="DMA128" s="116"/>
      <c r="DMB128" s="116"/>
      <c r="DMC128" s="116"/>
      <c r="DMD128" s="116"/>
      <c r="DME128" s="116"/>
      <c r="DMF128" s="116"/>
      <c r="DMG128" s="116"/>
      <c r="DMH128" s="116"/>
      <c r="DMI128" s="116"/>
      <c r="DMJ128" s="116"/>
      <c r="DMK128" s="116"/>
      <c r="DML128" s="116"/>
      <c r="DMM128" s="116"/>
      <c r="DMN128" s="116"/>
      <c r="DMO128" s="116"/>
      <c r="DMP128" s="116"/>
      <c r="DMQ128" s="116"/>
      <c r="DMR128" s="116"/>
      <c r="DMS128" s="116"/>
      <c r="DMT128" s="116"/>
      <c r="DMU128" s="116"/>
      <c r="DMV128" s="116"/>
      <c r="DMW128" s="116"/>
      <c r="DMX128" s="116"/>
      <c r="DMY128" s="116"/>
      <c r="DMZ128" s="116"/>
      <c r="DNA128" s="116"/>
      <c r="DNB128" s="116"/>
      <c r="DNC128" s="116"/>
      <c r="DND128" s="116"/>
      <c r="DNE128" s="116"/>
      <c r="DNF128" s="116"/>
      <c r="DNG128" s="116"/>
      <c r="DNH128" s="116"/>
      <c r="DNI128" s="116"/>
      <c r="DNJ128" s="116"/>
      <c r="DNK128" s="116"/>
      <c r="DNL128" s="116"/>
      <c r="DNM128" s="116"/>
      <c r="DNN128" s="116"/>
      <c r="DNO128" s="116"/>
      <c r="DNP128" s="116"/>
      <c r="DNQ128" s="116"/>
      <c r="DNR128" s="116"/>
      <c r="DNS128" s="116"/>
      <c r="DNT128" s="116"/>
      <c r="DNU128" s="116"/>
      <c r="DNV128" s="116"/>
      <c r="DNW128" s="116"/>
      <c r="DNX128" s="116"/>
      <c r="DNY128" s="116"/>
      <c r="DNZ128" s="116"/>
      <c r="DOA128" s="116"/>
      <c r="DOB128" s="116"/>
      <c r="DOC128" s="116"/>
      <c r="DOD128" s="116"/>
      <c r="DOE128" s="116"/>
      <c r="DOF128" s="116"/>
      <c r="DOG128" s="116"/>
      <c r="DOH128" s="116"/>
      <c r="DOI128" s="116"/>
      <c r="DOJ128" s="116"/>
      <c r="DOK128" s="116"/>
      <c r="DOL128" s="116"/>
      <c r="DOM128" s="116"/>
      <c r="DON128" s="116"/>
      <c r="DOO128" s="116"/>
      <c r="DOP128" s="116"/>
      <c r="DOQ128" s="116"/>
      <c r="DOR128" s="116"/>
      <c r="DOS128" s="116"/>
      <c r="DOT128" s="116"/>
      <c r="DOU128" s="116"/>
      <c r="DOV128" s="116"/>
      <c r="DOW128" s="116"/>
      <c r="DOX128" s="116"/>
      <c r="DOY128" s="116"/>
      <c r="DOZ128" s="116"/>
      <c r="DPA128" s="116"/>
      <c r="DPB128" s="116"/>
      <c r="DPC128" s="116"/>
      <c r="DPD128" s="116"/>
      <c r="DPE128" s="116"/>
      <c r="DPF128" s="116"/>
      <c r="DPG128" s="116"/>
      <c r="DPH128" s="116"/>
      <c r="DPI128" s="116"/>
      <c r="DPJ128" s="116"/>
      <c r="DPK128" s="116"/>
      <c r="DPL128" s="116"/>
      <c r="DPM128" s="116"/>
      <c r="DPN128" s="116"/>
      <c r="DPO128" s="116"/>
      <c r="DPP128" s="116"/>
      <c r="DPQ128" s="116"/>
      <c r="DPR128" s="116"/>
      <c r="DPS128" s="116"/>
      <c r="DPT128" s="116"/>
      <c r="DPU128" s="116"/>
      <c r="DPV128" s="116"/>
      <c r="DPW128" s="116"/>
      <c r="DPX128" s="116"/>
      <c r="DPY128" s="116"/>
      <c r="DPZ128" s="116"/>
      <c r="DQA128" s="116"/>
      <c r="DQB128" s="116"/>
      <c r="DQC128" s="116"/>
      <c r="DQD128" s="116"/>
      <c r="DQE128" s="116"/>
      <c r="DQF128" s="116"/>
      <c r="DQG128" s="116"/>
      <c r="DQH128" s="116"/>
      <c r="DQI128" s="116"/>
      <c r="DQJ128" s="116"/>
      <c r="DQK128" s="116"/>
      <c r="DQL128" s="116"/>
      <c r="DQM128" s="116"/>
      <c r="DQN128" s="116"/>
      <c r="DQO128" s="116"/>
      <c r="DQP128" s="116"/>
      <c r="DQQ128" s="116"/>
      <c r="DQR128" s="116"/>
      <c r="DQS128" s="116"/>
      <c r="DQT128" s="116"/>
      <c r="DQU128" s="116"/>
      <c r="DQV128" s="116"/>
      <c r="DQW128" s="116"/>
      <c r="DQX128" s="116"/>
      <c r="DQY128" s="116"/>
      <c r="DQZ128" s="116"/>
      <c r="DRA128" s="116"/>
      <c r="DRB128" s="116"/>
      <c r="DRC128" s="116"/>
      <c r="DRD128" s="116"/>
      <c r="DRE128" s="116"/>
      <c r="DRF128" s="116"/>
      <c r="DRG128" s="116"/>
      <c r="DRH128" s="116"/>
      <c r="DRI128" s="116"/>
      <c r="DRJ128" s="116"/>
      <c r="DRK128" s="116"/>
      <c r="DRL128" s="116"/>
      <c r="DRM128" s="116"/>
      <c r="DRN128" s="116"/>
      <c r="DRO128" s="116"/>
      <c r="DRP128" s="116"/>
      <c r="DRQ128" s="116"/>
      <c r="DRR128" s="116"/>
      <c r="DRS128" s="116"/>
      <c r="DRT128" s="116"/>
      <c r="DRU128" s="116"/>
      <c r="DRV128" s="116"/>
      <c r="DRW128" s="116"/>
      <c r="DRX128" s="116"/>
      <c r="DRY128" s="116"/>
      <c r="DRZ128" s="116"/>
      <c r="DSA128" s="116"/>
      <c r="DSB128" s="116"/>
      <c r="DSC128" s="116"/>
      <c r="DSD128" s="116"/>
      <c r="DSE128" s="116"/>
      <c r="DSF128" s="116"/>
      <c r="DSG128" s="116"/>
      <c r="DSH128" s="116"/>
      <c r="DSI128" s="116"/>
      <c r="DSJ128" s="116"/>
      <c r="DSK128" s="116"/>
      <c r="DSL128" s="116"/>
      <c r="DSM128" s="116"/>
      <c r="DSN128" s="116"/>
      <c r="DSO128" s="116"/>
      <c r="DSP128" s="116"/>
      <c r="DSQ128" s="116"/>
      <c r="DSR128" s="116"/>
      <c r="DSS128" s="116"/>
      <c r="DST128" s="116"/>
      <c r="DSU128" s="116"/>
      <c r="DSV128" s="116"/>
      <c r="DSW128" s="116"/>
      <c r="DSX128" s="116"/>
      <c r="DSY128" s="116"/>
      <c r="DSZ128" s="116"/>
      <c r="DTA128" s="116"/>
      <c r="DTB128" s="116"/>
      <c r="DTC128" s="116"/>
      <c r="DTD128" s="116"/>
      <c r="DTE128" s="116"/>
      <c r="DTF128" s="116"/>
      <c r="DTG128" s="116"/>
      <c r="DTH128" s="116"/>
      <c r="DTI128" s="116"/>
      <c r="DTJ128" s="116"/>
      <c r="DTK128" s="116"/>
      <c r="DTL128" s="116"/>
      <c r="DTM128" s="116"/>
      <c r="DTN128" s="116"/>
      <c r="DTO128" s="116"/>
      <c r="DTP128" s="116"/>
      <c r="DTQ128" s="116"/>
      <c r="DTR128" s="116"/>
      <c r="DTS128" s="116"/>
      <c r="DTT128" s="116"/>
      <c r="DTU128" s="116"/>
      <c r="DTV128" s="116"/>
      <c r="DTW128" s="116"/>
      <c r="DTX128" s="116"/>
      <c r="DTY128" s="116"/>
      <c r="DTZ128" s="116"/>
      <c r="DUA128" s="116"/>
      <c r="DUB128" s="116"/>
      <c r="DUC128" s="116"/>
      <c r="DUD128" s="116"/>
      <c r="DUE128" s="116"/>
      <c r="DUF128" s="116"/>
      <c r="DUG128" s="116"/>
      <c r="DUH128" s="116"/>
      <c r="DUI128" s="116"/>
      <c r="DUJ128" s="116"/>
      <c r="DUK128" s="116"/>
      <c r="DUL128" s="116"/>
      <c r="DUM128" s="116"/>
      <c r="DUN128" s="116"/>
      <c r="DUO128" s="116"/>
      <c r="DUP128" s="116"/>
      <c r="DUQ128" s="116"/>
      <c r="DUR128" s="116"/>
      <c r="DUS128" s="116"/>
      <c r="DUT128" s="116"/>
      <c r="DUU128" s="116"/>
      <c r="DUV128" s="116"/>
      <c r="DUW128" s="116"/>
      <c r="DUX128" s="116"/>
      <c r="DUY128" s="116"/>
      <c r="DUZ128" s="116"/>
      <c r="DVA128" s="116"/>
      <c r="DVB128" s="116"/>
      <c r="DVC128" s="116"/>
      <c r="DVD128" s="116"/>
      <c r="DVE128" s="116"/>
      <c r="DVF128" s="116"/>
      <c r="DVG128" s="116"/>
      <c r="DVH128" s="116"/>
      <c r="DVI128" s="116"/>
      <c r="DVJ128" s="116"/>
      <c r="DVK128" s="116"/>
      <c r="DVL128" s="116"/>
      <c r="DVM128" s="116"/>
      <c r="DVN128" s="116"/>
      <c r="DVO128" s="116"/>
      <c r="DVP128" s="116"/>
      <c r="DVQ128" s="116"/>
      <c r="DVR128" s="116"/>
      <c r="DVS128" s="116"/>
      <c r="DVT128" s="116"/>
      <c r="DVU128" s="116"/>
      <c r="DVV128" s="116"/>
      <c r="DVW128" s="116"/>
      <c r="DVX128" s="116"/>
      <c r="DVY128" s="116"/>
      <c r="DVZ128" s="116"/>
      <c r="DWA128" s="116"/>
      <c r="DWB128" s="116"/>
      <c r="DWC128" s="116"/>
      <c r="DWD128" s="116"/>
      <c r="DWE128" s="116"/>
      <c r="DWF128" s="116"/>
      <c r="DWG128" s="116"/>
      <c r="DWH128" s="116"/>
      <c r="DWI128" s="116"/>
      <c r="DWJ128" s="116"/>
      <c r="DWK128" s="116"/>
      <c r="DWL128" s="116"/>
      <c r="DWM128" s="116"/>
      <c r="DWN128" s="116"/>
      <c r="DWO128" s="116"/>
      <c r="DWP128" s="116"/>
      <c r="DWQ128" s="116"/>
      <c r="DWR128" s="116"/>
      <c r="DWS128" s="116"/>
      <c r="DWT128" s="116"/>
      <c r="DWU128" s="116"/>
      <c r="DWV128" s="116"/>
      <c r="DWW128" s="116"/>
      <c r="DWX128" s="116"/>
      <c r="DWY128" s="116"/>
      <c r="DWZ128" s="116"/>
      <c r="DXA128" s="116"/>
      <c r="DXB128" s="116"/>
      <c r="DXC128" s="116"/>
      <c r="DXD128" s="116"/>
      <c r="DXE128" s="116"/>
      <c r="DXF128" s="116"/>
      <c r="DXG128" s="116"/>
      <c r="DXH128" s="116"/>
      <c r="DXI128" s="116"/>
      <c r="DXJ128" s="116"/>
      <c r="DXK128" s="116"/>
      <c r="DXL128" s="116"/>
      <c r="DXM128" s="116"/>
      <c r="DXN128" s="116"/>
      <c r="DXO128" s="116"/>
      <c r="DXP128" s="116"/>
      <c r="DXQ128" s="116"/>
      <c r="DXR128" s="116"/>
      <c r="DXS128" s="116"/>
      <c r="DXT128" s="116"/>
      <c r="DXU128" s="116"/>
      <c r="DXV128" s="116"/>
      <c r="DXW128" s="116"/>
      <c r="DXX128" s="116"/>
      <c r="DXY128" s="116"/>
      <c r="DXZ128" s="116"/>
      <c r="DYA128" s="116"/>
      <c r="DYB128" s="116"/>
      <c r="DYC128" s="116"/>
      <c r="DYD128" s="116"/>
      <c r="DYE128" s="116"/>
      <c r="DYF128" s="116"/>
      <c r="DYG128" s="116"/>
      <c r="DYH128" s="116"/>
      <c r="DYI128" s="116"/>
      <c r="DYJ128" s="116"/>
      <c r="DYK128" s="116"/>
      <c r="DYL128" s="116"/>
      <c r="DYM128" s="116"/>
      <c r="DYN128" s="116"/>
      <c r="DYO128" s="116"/>
      <c r="DYP128" s="116"/>
      <c r="DYQ128" s="116"/>
      <c r="DYR128" s="116"/>
      <c r="DYS128" s="116"/>
      <c r="DYT128" s="116"/>
      <c r="DYU128" s="116"/>
      <c r="DYV128" s="116"/>
      <c r="DYW128" s="116"/>
      <c r="DYX128" s="116"/>
      <c r="DYY128" s="116"/>
      <c r="DYZ128" s="116"/>
      <c r="DZA128" s="116"/>
      <c r="DZB128" s="116"/>
      <c r="DZC128" s="116"/>
      <c r="DZD128" s="116"/>
      <c r="DZE128" s="116"/>
      <c r="DZF128" s="116"/>
      <c r="DZG128" s="116"/>
      <c r="DZH128" s="116"/>
      <c r="DZI128" s="116"/>
      <c r="DZJ128" s="116"/>
      <c r="DZK128" s="116"/>
      <c r="DZL128" s="116"/>
      <c r="DZM128" s="116"/>
      <c r="DZN128" s="116"/>
      <c r="DZO128" s="116"/>
      <c r="DZP128" s="116"/>
      <c r="DZQ128" s="116"/>
      <c r="DZR128" s="116"/>
      <c r="DZS128" s="116"/>
      <c r="DZT128" s="116"/>
      <c r="DZU128" s="116"/>
      <c r="DZV128" s="116"/>
      <c r="DZW128" s="116"/>
      <c r="DZX128" s="116"/>
      <c r="DZY128" s="116"/>
      <c r="DZZ128" s="116"/>
      <c r="EAA128" s="116"/>
      <c r="EAB128" s="116"/>
      <c r="EAC128" s="116"/>
      <c r="EAD128" s="116"/>
      <c r="EAE128" s="116"/>
      <c r="EAF128" s="116"/>
      <c r="EAG128" s="116"/>
      <c r="EAH128" s="116"/>
      <c r="EAI128" s="116"/>
      <c r="EAJ128" s="116"/>
      <c r="EAK128" s="116"/>
      <c r="EAL128" s="116"/>
      <c r="EAM128" s="116"/>
      <c r="EAN128" s="116"/>
      <c r="EAO128" s="116"/>
      <c r="EAP128" s="116"/>
      <c r="EAQ128" s="116"/>
      <c r="EAR128" s="116"/>
      <c r="EAS128" s="116"/>
      <c r="EAT128" s="116"/>
      <c r="EAU128" s="116"/>
      <c r="EAV128" s="116"/>
      <c r="EAW128" s="116"/>
      <c r="EAX128" s="116"/>
      <c r="EAY128" s="116"/>
      <c r="EAZ128" s="116"/>
      <c r="EBA128" s="116"/>
      <c r="EBB128" s="116"/>
      <c r="EBC128" s="116"/>
      <c r="EBD128" s="116"/>
      <c r="EBE128" s="116"/>
      <c r="EBF128" s="116"/>
      <c r="EBG128" s="116"/>
      <c r="EBH128" s="116"/>
      <c r="EBI128" s="116"/>
      <c r="EBJ128" s="116"/>
      <c r="EBK128" s="116"/>
      <c r="EBL128" s="116"/>
      <c r="EBM128" s="116"/>
      <c r="EBN128" s="116"/>
      <c r="EBO128" s="116"/>
      <c r="EBP128" s="116"/>
      <c r="EBQ128" s="116"/>
      <c r="EBR128" s="116"/>
      <c r="EBS128" s="116"/>
      <c r="EBT128" s="116"/>
      <c r="EBU128" s="116"/>
      <c r="EBV128" s="116"/>
      <c r="EBW128" s="116"/>
      <c r="EBX128" s="116"/>
      <c r="EBY128" s="116"/>
      <c r="EBZ128" s="116"/>
      <c r="ECA128" s="116"/>
      <c r="ECB128" s="116"/>
      <c r="ECC128" s="116"/>
      <c r="ECD128" s="116"/>
      <c r="ECE128" s="116"/>
      <c r="ECF128" s="116"/>
      <c r="ECG128" s="116"/>
      <c r="ECH128" s="116"/>
      <c r="ECI128" s="116"/>
      <c r="ECJ128" s="116"/>
      <c r="ECK128" s="116"/>
      <c r="ECL128" s="116"/>
      <c r="ECM128" s="116"/>
      <c r="ECN128" s="116"/>
      <c r="ECO128" s="116"/>
      <c r="ECP128" s="116"/>
      <c r="ECQ128" s="116"/>
      <c r="ECR128" s="116"/>
      <c r="ECS128" s="116"/>
      <c r="ECT128" s="116"/>
      <c r="ECU128" s="116"/>
      <c r="ECV128" s="116"/>
      <c r="ECW128" s="116"/>
      <c r="ECX128" s="116"/>
      <c r="ECY128" s="116"/>
      <c r="ECZ128" s="116"/>
      <c r="EDA128" s="116"/>
      <c r="EDB128" s="116"/>
      <c r="EDC128" s="116"/>
      <c r="EDD128" s="116"/>
      <c r="EDE128" s="116"/>
      <c r="EDF128" s="116"/>
      <c r="EDG128" s="116"/>
      <c r="EDH128" s="116"/>
      <c r="EDI128" s="116"/>
      <c r="EDJ128" s="116"/>
      <c r="EDK128" s="116"/>
      <c r="EDL128" s="116"/>
      <c r="EDM128" s="116"/>
      <c r="EDN128" s="116"/>
      <c r="EDO128" s="116"/>
      <c r="EDP128" s="116"/>
      <c r="EDQ128" s="116"/>
      <c r="EDR128" s="116"/>
      <c r="EDS128" s="116"/>
      <c r="EDT128" s="116"/>
      <c r="EDU128" s="116"/>
      <c r="EDV128" s="116"/>
      <c r="EDW128" s="116"/>
      <c r="EDX128" s="116"/>
      <c r="EDY128" s="116"/>
      <c r="EDZ128" s="116"/>
      <c r="EEA128" s="116"/>
      <c r="EEB128" s="116"/>
      <c r="EEC128" s="116"/>
      <c r="EED128" s="116"/>
      <c r="EEE128" s="116"/>
      <c r="EEF128" s="116"/>
      <c r="EEG128" s="116"/>
      <c r="EEH128" s="116"/>
      <c r="EEI128" s="116"/>
      <c r="EEJ128" s="116"/>
      <c r="EEK128" s="116"/>
      <c r="EEL128" s="116"/>
      <c r="EEM128" s="116"/>
      <c r="EEN128" s="116"/>
      <c r="EEO128" s="116"/>
      <c r="EEP128" s="116"/>
      <c r="EEQ128" s="116"/>
      <c r="EER128" s="116"/>
      <c r="EES128" s="116"/>
      <c r="EET128" s="116"/>
      <c r="EEU128" s="116"/>
      <c r="EEV128" s="116"/>
      <c r="EEW128" s="116"/>
      <c r="EEX128" s="116"/>
      <c r="EEY128" s="116"/>
      <c r="EEZ128" s="116"/>
      <c r="EFA128" s="116"/>
      <c r="EFB128" s="116"/>
      <c r="EFC128" s="116"/>
      <c r="EFD128" s="116"/>
      <c r="EFE128" s="116"/>
      <c r="EFF128" s="116"/>
      <c r="EFG128" s="116"/>
      <c r="EFH128" s="116"/>
      <c r="EFI128" s="116"/>
      <c r="EFJ128" s="116"/>
      <c r="EFK128" s="116"/>
      <c r="EFL128" s="116"/>
      <c r="EFM128" s="116"/>
      <c r="EFN128" s="116"/>
      <c r="EFO128" s="116"/>
      <c r="EFP128" s="116"/>
      <c r="EFQ128" s="116"/>
      <c r="EFR128" s="116"/>
      <c r="EFS128" s="116"/>
      <c r="EFT128" s="116"/>
      <c r="EFU128" s="116"/>
      <c r="EFV128" s="116"/>
      <c r="EFW128" s="116"/>
      <c r="EFX128" s="116"/>
      <c r="EFY128" s="116"/>
      <c r="EFZ128" s="116"/>
      <c r="EGA128" s="116"/>
      <c r="EGB128" s="116"/>
      <c r="EGC128" s="116"/>
      <c r="EGD128" s="116"/>
      <c r="EGE128" s="116"/>
      <c r="EGF128" s="116"/>
      <c r="EGG128" s="116"/>
      <c r="EGH128" s="116"/>
      <c r="EGI128" s="116"/>
      <c r="EGJ128" s="116"/>
      <c r="EGK128" s="116"/>
      <c r="EGL128" s="116"/>
      <c r="EGM128" s="116"/>
      <c r="EGN128" s="116"/>
      <c r="EGO128" s="116"/>
      <c r="EGP128" s="116"/>
      <c r="EGQ128" s="116"/>
      <c r="EGR128" s="116"/>
      <c r="EGS128" s="116"/>
      <c r="EGT128" s="116"/>
      <c r="EGU128" s="116"/>
      <c r="EGV128" s="116"/>
      <c r="EGW128" s="116"/>
      <c r="EGX128" s="116"/>
      <c r="EGY128" s="116"/>
      <c r="EGZ128" s="116"/>
      <c r="EHA128" s="116"/>
      <c r="EHB128" s="116"/>
      <c r="EHC128" s="116"/>
      <c r="EHD128" s="116"/>
      <c r="EHE128" s="116"/>
      <c r="EHF128" s="116"/>
      <c r="EHG128" s="116"/>
      <c r="EHH128" s="116"/>
      <c r="EHI128" s="116"/>
      <c r="EHJ128" s="116"/>
      <c r="EHK128" s="116"/>
      <c r="EHL128" s="116"/>
      <c r="EHM128" s="116"/>
      <c r="EHN128" s="116"/>
      <c r="EHO128" s="116"/>
      <c r="EHP128" s="116"/>
      <c r="EHQ128" s="116"/>
      <c r="EHR128" s="116"/>
      <c r="EHS128" s="116"/>
      <c r="EHT128" s="116"/>
      <c r="EHU128" s="116"/>
      <c r="EHV128" s="116"/>
      <c r="EHW128" s="116"/>
      <c r="EHX128" s="116"/>
      <c r="EHY128" s="116"/>
      <c r="EHZ128" s="116"/>
      <c r="EIA128" s="116"/>
      <c r="EIB128" s="116"/>
      <c r="EIC128" s="116"/>
      <c r="EID128" s="116"/>
      <c r="EIE128" s="116"/>
      <c r="EIF128" s="116"/>
      <c r="EIG128" s="116"/>
      <c r="EIH128" s="116"/>
      <c r="EII128" s="116"/>
      <c r="EIJ128" s="116"/>
      <c r="EIK128" s="116"/>
      <c r="EIL128" s="116"/>
      <c r="EIM128" s="116"/>
      <c r="EIN128" s="116"/>
      <c r="EIO128" s="116"/>
      <c r="EIP128" s="116"/>
      <c r="EIQ128" s="116"/>
      <c r="EIR128" s="116"/>
      <c r="EIS128" s="116"/>
      <c r="EIT128" s="116"/>
      <c r="EIU128" s="116"/>
      <c r="EIV128" s="116"/>
      <c r="EIW128" s="116"/>
      <c r="EIX128" s="116"/>
      <c r="EIY128" s="116"/>
      <c r="EIZ128" s="116"/>
      <c r="EJA128" s="116"/>
      <c r="EJB128" s="116"/>
      <c r="EJC128" s="116"/>
      <c r="EJD128" s="116"/>
      <c r="EJE128" s="116"/>
      <c r="EJF128" s="116"/>
      <c r="EJG128" s="116"/>
      <c r="EJH128" s="116"/>
      <c r="EJI128" s="116"/>
      <c r="EJJ128" s="116"/>
      <c r="EJK128" s="116"/>
      <c r="EJL128" s="116"/>
      <c r="EJM128" s="116"/>
      <c r="EJN128" s="116"/>
      <c r="EJO128" s="116"/>
      <c r="EJP128" s="116"/>
      <c r="EJQ128" s="116"/>
      <c r="EJR128" s="116"/>
      <c r="EJS128" s="116"/>
      <c r="EJT128" s="116"/>
      <c r="EJU128" s="116"/>
      <c r="EJV128" s="116"/>
      <c r="EJW128" s="116"/>
      <c r="EJX128" s="116"/>
      <c r="EJY128" s="116"/>
      <c r="EJZ128" s="116"/>
      <c r="EKA128" s="116"/>
      <c r="EKB128" s="116"/>
      <c r="EKC128" s="116"/>
      <c r="EKD128" s="116"/>
      <c r="EKE128" s="116"/>
      <c r="EKF128" s="116"/>
      <c r="EKG128" s="116"/>
      <c r="EKH128" s="116"/>
      <c r="EKI128" s="116"/>
      <c r="EKJ128" s="116"/>
      <c r="EKK128" s="116"/>
      <c r="EKL128" s="116"/>
      <c r="EKM128" s="116"/>
      <c r="EKN128" s="116"/>
      <c r="EKO128" s="116"/>
      <c r="EKP128" s="116"/>
      <c r="EKQ128" s="116"/>
      <c r="EKR128" s="116"/>
      <c r="EKS128" s="116"/>
      <c r="EKT128" s="116"/>
      <c r="EKU128" s="116"/>
      <c r="EKV128" s="116"/>
      <c r="EKW128" s="116"/>
      <c r="EKX128" s="116"/>
      <c r="EKY128" s="116"/>
      <c r="EKZ128" s="116"/>
      <c r="ELA128" s="116"/>
      <c r="ELB128" s="116"/>
      <c r="ELC128" s="116"/>
      <c r="ELD128" s="116"/>
      <c r="ELE128" s="116"/>
      <c r="ELF128" s="116"/>
      <c r="ELG128" s="116"/>
      <c r="ELH128" s="116"/>
      <c r="ELI128" s="116"/>
      <c r="ELJ128" s="116"/>
      <c r="ELK128" s="116"/>
      <c r="ELL128" s="116"/>
      <c r="ELM128" s="116"/>
      <c r="ELN128" s="116"/>
      <c r="ELO128" s="116"/>
      <c r="ELP128" s="116"/>
      <c r="ELQ128" s="116"/>
      <c r="ELR128" s="116"/>
      <c r="ELS128" s="116"/>
      <c r="ELT128" s="116"/>
      <c r="ELU128" s="116"/>
      <c r="ELV128" s="116"/>
      <c r="ELW128" s="116"/>
      <c r="ELX128" s="116"/>
      <c r="ELY128" s="116"/>
      <c r="ELZ128" s="116"/>
      <c r="EMA128" s="116"/>
      <c r="EMB128" s="116"/>
      <c r="EMC128" s="116"/>
      <c r="EMD128" s="116"/>
      <c r="EME128" s="116"/>
      <c r="EMF128" s="116"/>
      <c r="EMG128" s="116"/>
      <c r="EMH128" s="116"/>
      <c r="EMI128" s="116"/>
      <c r="EMJ128" s="116"/>
      <c r="EMK128" s="116"/>
      <c r="EML128" s="116"/>
      <c r="EMM128" s="116"/>
      <c r="EMN128" s="116"/>
      <c r="EMO128" s="116"/>
      <c r="EMP128" s="116"/>
      <c r="EMQ128" s="116"/>
      <c r="EMR128" s="116"/>
      <c r="EMS128" s="116"/>
      <c r="EMT128" s="116"/>
      <c r="EMU128" s="116"/>
      <c r="EMV128" s="116"/>
      <c r="EMW128" s="116"/>
      <c r="EMX128" s="116"/>
      <c r="EMY128" s="116"/>
      <c r="EMZ128" s="116"/>
      <c r="ENA128" s="116"/>
      <c r="ENB128" s="116"/>
      <c r="ENC128" s="116"/>
      <c r="END128" s="116"/>
      <c r="ENE128" s="116"/>
      <c r="ENF128" s="116"/>
      <c r="ENG128" s="116"/>
      <c r="ENH128" s="116"/>
      <c r="ENI128" s="116"/>
      <c r="ENJ128" s="116"/>
      <c r="ENK128" s="116"/>
      <c r="ENL128" s="116"/>
      <c r="ENM128" s="116"/>
      <c r="ENN128" s="116"/>
      <c r="ENO128" s="116"/>
      <c r="ENP128" s="116"/>
      <c r="ENQ128" s="116"/>
      <c r="ENR128" s="116"/>
      <c r="ENS128" s="116"/>
      <c r="ENT128" s="116"/>
      <c r="ENU128" s="116"/>
      <c r="ENV128" s="116"/>
      <c r="ENW128" s="116"/>
      <c r="ENX128" s="116"/>
      <c r="ENY128" s="116"/>
      <c r="ENZ128" s="116"/>
      <c r="EOA128" s="116"/>
      <c r="EOB128" s="116"/>
      <c r="EOC128" s="116"/>
      <c r="EOD128" s="116"/>
      <c r="EOE128" s="116"/>
      <c r="EOF128" s="116"/>
      <c r="EOG128" s="116"/>
      <c r="EOH128" s="116"/>
      <c r="EOI128" s="116"/>
      <c r="EOJ128" s="116"/>
      <c r="EOK128" s="116"/>
      <c r="EOL128" s="116"/>
      <c r="EOM128" s="116"/>
      <c r="EON128" s="116"/>
      <c r="EOO128" s="116"/>
      <c r="EOP128" s="116"/>
      <c r="EOQ128" s="116"/>
      <c r="EOR128" s="116"/>
      <c r="EOS128" s="116"/>
      <c r="EOT128" s="116"/>
      <c r="EOU128" s="116"/>
      <c r="EOV128" s="116"/>
      <c r="EOW128" s="116"/>
      <c r="EOX128" s="116"/>
      <c r="EOY128" s="116"/>
      <c r="EOZ128" s="116"/>
      <c r="EPA128" s="116"/>
      <c r="EPB128" s="116"/>
      <c r="EPC128" s="116"/>
      <c r="EPD128" s="116"/>
      <c r="EPE128" s="116"/>
      <c r="EPF128" s="116"/>
      <c r="EPG128" s="116"/>
      <c r="EPH128" s="116"/>
      <c r="EPI128" s="116"/>
      <c r="EPJ128" s="116"/>
      <c r="EPK128" s="116"/>
      <c r="EPL128" s="116"/>
      <c r="EPM128" s="116"/>
      <c r="EPN128" s="116"/>
      <c r="EPO128" s="116"/>
      <c r="EPP128" s="116"/>
      <c r="EPQ128" s="116"/>
      <c r="EPR128" s="116"/>
      <c r="EPS128" s="116"/>
      <c r="EPT128" s="116"/>
      <c r="EPU128" s="116"/>
      <c r="EPV128" s="116"/>
      <c r="EPW128" s="116"/>
      <c r="EPX128" s="116"/>
      <c r="EPY128" s="116"/>
      <c r="EPZ128" s="116"/>
      <c r="EQA128" s="116"/>
      <c r="EQB128" s="116"/>
      <c r="EQC128" s="116"/>
      <c r="EQD128" s="116"/>
      <c r="EQE128" s="116"/>
      <c r="EQF128" s="116"/>
      <c r="EQG128" s="116"/>
      <c r="EQH128" s="116"/>
      <c r="EQI128" s="116"/>
      <c r="EQJ128" s="116"/>
      <c r="EQK128" s="116"/>
      <c r="EQL128" s="116"/>
      <c r="EQM128" s="116"/>
      <c r="EQN128" s="116"/>
      <c r="EQO128" s="116"/>
      <c r="EQP128" s="116"/>
      <c r="EQQ128" s="116"/>
      <c r="EQR128" s="116"/>
      <c r="EQS128" s="116"/>
      <c r="EQT128" s="116"/>
      <c r="EQU128" s="116"/>
      <c r="EQV128" s="116"/>
      <c r="EQW128" s="116"/>
      <c r="EQX128" s="116"/>
      <c r="EQY128" s="116"/>
      <c r="EQZ128" s="116"/>
      <c r="ERA128" s="116"/>
      <c r="ERB128" s="116"/>
      <c r="ERC128" s="116"/>
      <c r="ERD128" s="116"/>
      <c r="ERE128" s="116"/>
      <c r="ERF128" s="116"/>
      <c r="ERG128" s="116"/>
      <c r="ERH128" s="116"/>
      <c r="ERI128" s="116"/>
      <c r="ERJ128" s="116"/>
      <c r="ERK128" s="116"/>
      <c r="ERL128" s="116"/>
      <c r="ERM128" s="116"/>
      <c r="ERN128" s="116"/>
      <c r="ERO128" s="116"/>
      <c r="ERP128" s="116"/>
      <c r="ERQ128" s="116"/>
      <c r="ERR128" s="116"/>
      <c r="ERS128" s="116"/>
      <c r="ERT128" s="116"/>
      <c r="ERU128" s="116"/>
      <c r="ERV128" s="116"/>
      <c r="ERW128" s="116"/>
      <c r="ERX128" s="116"/>
      <c r="ERY128" s="116"/>
      <c r="ERZ128" s="116"/>
      <c r="ESA128" s="116"/>
      <c r="ESB128" s="116"/>
      <c r="ESC128" s="116"/>
      <c r="ESD128" s="116"/>
      <c r="ESE128" s="116"/>
      <c r="ESF128" s="116"/>
      <c r="ESG128" s="116"/>
      <c r="ESH128" s="116"/>
      <c r="ESI128" s="116"/>
      <c r="ESJ128" s="116"/>
      <c r="ESK128" s="116"/>
      <c r="ESL128" s="116"/>
      <c r="ESM128" s="116"/>
      <c r="ESN128" s="116"/>
      <c r="ESO128" s="116"/>
      <c r="ESP128" s="116"/>
      <c r="ESQ128" s="116"/>
      <c r="ESR128" s="116"/>
      <c r="ESS128" s="116"/>
      <c r="EST128" s="116"/>
      <c r="ESU128" s="116"/>
      <c r="ESV128" s="116"/>
      <c r="ESW128" s="116"/>
      <c r="ESX128" s="116"/>
      <c r="ESY128" s="116"/>
      <c r="ESZ128" s="116"/>
      <c r="ETA128" s="116"/>
      <c r="ETB128" s="116"/>
      <c r="ETC128" s="116"/>
      <c r="ETD128" s="116"/>
      <c r="ETE128" s="116"/>
      <c r="ETF128" s="116"/>
      <c r="ETG128" s="116"/>
      <c r="ETH128" s="116"/>
      <c r="ETI128" s="116"/>
      <c r="ETJ128" s="116"/>
      <c r="ETK128" s="116"/>
      <c r="ETL128" s="116"/>
      <c r="ETM128" s="116"/>
      <c r="ETN128" s="116"/>
      <c r="ETO128" s="116"/>
      <c r="ETP128" s="116"/>
      <c r="ETQ128" s="116"/>
      <c r="ETR128" s="116"/>
      <c r="ETS128" s="116"/>
      <c r="ETT128" s="116"/>
      <c r="ETU128" s="116"/>
      <c r="ETV128" s="116"/>
      <c r="ETW128" s="116"/>
      <c r="ETX128" s="116"/>
      <c r="ETY128" s="116"/>
      <c r="ETZ128" s="116"/>
      <c r="EUA128" s="116"/>
      <c r="EUB128" s="116"/>
      <c r="EUC128" s="116"/>
      <c r="EUD128" s="116"/>
      <c r="EUE128" s="116"/>
      <c r="EUF128" s="116"/>
      <c r="EUG128" s="116"/>
      <c r="EUH128" s="116"/>
      <c r="EUI128" s="116"/>
      <c r="EUJ128" s="116"/>
      <c r="EUK128" s="116"/>
      <c r="EUL128" s="116"/>
      <c r="EUM128" s="116"/>
      <c r="EUN128" s="116"/>
      <c r="EUO128" s="116"/>
      <c r="EUP128" s="116"/>
      <c r="EUQ128" s="116"/>
      <c r="EUR128" s="116"/>
      <c r="EUS128" s="116"/>
      <c r="EUT128" s="116"/>
      <c r="EUU128" s="116"/>
      <c r="EUV128" s="116"/>
      <c r="EUW128" s="116"/>
      <c r="EUX128" s="116"/>
      <c r="EUY128" s="116"/>
      <c r="EUZ128" s="116"/>
      <c r="EVA128" s="116"/>
      <c r="EVB128" s="116"/>
      <c r="EVC128" s="116"/>
      <c r="EVD128" s="116"/>
      <c r="EVE128" s="116"/>
      <c r="EVF128" s="116"/>
      <c r="EVG128" s="116"/>
      <c r="EVH128" s="116"/>
      <c r="EVI128" s="116"/>
      <c r="EVJ128" s="116"/>
      <c r="EVK128" s="116"/>
      <c r="EVL128" s="116"/>
      <c r="EVM128" s="116"/>
      <c r="EVN128" s="116"/>
      <c r="EVO128" s="116"/>
      <c r="EVP128" s="116"/>
      <c r="EVQ128" s="116"/>
      <c r="EVR128" s="116"/>
      <c r="EVS128" s="116"/>
      <c r="EVT128" s="116"/>
      <c r="EVU128" s="116"/>
      <c r="EVV128" s="116"/>
      <c r="EVW128" s="116"/>
      <c r="EVX128" s="116"/>
      <c r="EVY128" s="116"/>
      <c r="EVZ128" s="116"/>
      <c r="EWA128" s="116"/>
      <c r="EWB128" s="116"/>
      <c r="EWC128" s="116"/>
      <c r="EWD128" s="116"/>
      <c r="EWE128" s="116"/>
      <c r="EWF128" s="116"/>
      <c r="EWG128" s="116"/>
      <c r="EWH128" s="116"/>
      <c r="EWI128" s="116"/>
      <c r="EWJ128" s="116"/>
      <c r="EWK128" s="116"/>
      <c r="EWL128" s="116"/>
      <c r="EWM128" s="116"/>
      <c r="EWN128" s="116"/>
      <c r="EWO128" s="116"/>
      <c r="EWP128" s="116"/>
      <c r="EWQ128" s="116"/>
      <c r="EWR128" s="116"/>
      <c r="EWS128" s="116"/>
      <c r="EWT128" s="116"/>
      <c r="EWU128" s="116"/>
      <c r="EWV128" s="116"/>
      <c r="EWW128" s="116"/>
      <c r="EWX128" s="116"/>
      <c r="EWY128" s="116"/>
      <c r="EWZ128" s="116"/>
      <c r="EXA128" s="116"/>
      <c r="EXB128" s="116"/>
      <c r="EXC128" s="116"/>
      <c r="EXD128" s="116"/>
      <c r="EXE128" s="116"/>
      <c r="EXF128" s="116"/>
      <c r="EXG128" s="116"/>
      <c r="EXH128" s="116"/>
      <c r="EXI128" s="116"/>
      <c r="EXJ128" s="116"/>
      <c r="EXK128" s="116"/>
      <c r="EXL128" s="116"/>
      <c r="EXM128" s="116"/>
      <c r="EXN128" s="116"/>
      <c r="EXO128" s="116"/>
      <c r="EXP128" s="116"/>
      <c r="EXQ128" s="116"/>
      <c r="EXR128" s="116"/>
      <c r="EXS128" s="116"/>
      <c r="EXT128" s="116"/>
      <c r="EXU128" s="116"/>
      <c r="EXV128" s="116"/>
      <c r="EXW128" s="116"/>
      <c r="EXX128" s="116"/>
      <c r="EXY128" s="116"/>
      <c r="EXZ128" s="116"/>
      <c r="EYA128" s="116"/>
      <c r="EYB128" s="116"/>
      <c r="EYC128" s="116"/>
      <c r="EYD128" s="116"/>
      <c r="EYE128" s="116"/>
      <c r="EYF128" s="116"/>
      <c r="EYG128" s="116"/>
      <c r="EYH128" s="116"/>
      <c r="EYI128" s="116"/>
      <c r="EYJ128" s="116"/>
      <c r="EYK128" s="116"/>
      <c r="EYL128" s="116"/>
      <c r="EYM128" s="116"/>
      <c r="EYN128" s="116"/>
      <c r="EYO128" s="116"/>
      <c r="EYP128" s="116"/>
      <c r="EYQ128" s="116"/>
      <c r="EYR128" s="116"/>
      <c r="EYS128" s="116"/>
      <c r="EYT128" s="116"/>
      <c r="EYU128" s="116"/>
      <c r="EYV128" s="116"/>
      <c r="EYW128" s="116"/>
      <c r="EYX128" s="116"/>
      <c r="EYY128" s="116"/>
      <c r="EYZ128" s="116"/>
      <c r="EZA128" s="116"/>
      <c r="EZB128" s="116"/>
      <c r="EZC128" s="116"/>
      <c r="EZD128" s="116"/>
      <c r="EZE128" s="116"/>
      <c r="EZF128" s="116"/>
      <c r="EZG128" s="116"/>
      <c r="EZH128" s="116"/>
      <c r="EZI128" s="116"/>
      <c r="EZJ128" s="116"/>
      <c r="EZK128" s="116"/>
      <c r="EZL128" s="116"/>
      <c r="EZM128" s="116"/>
      <c r="EZN128" s="116"/>
      <c r="EZO128" s="116"/>
      <c r="EZP128" s="116"/>
      <c r="EZQ128" s="116"/>
      <c r="EZR128" s="116"/>
      <c r="EZS128" s="116"/>
      <c r="EZT128" s="116"/>
      <c r="EZU128" s="116"/>
      <c r="EZV128" s="116"/>
      <c r="EZW128" s="116"/>
      <c r="EZX128" s="116"/>
      <c r="EZY128" s="116"/>
      <c r="EZZ128" s="116"/>
      <c r="FAA128" s="116"/>
      <c r="FAB128" s="116"/>
      <c r="FAC128" s="116"/>
      <c r="FAD128" s="116"/>
      <c r="FAE128" s="116"/>
      <c r="FAF128" s="116"/>
      <c r="FAG128" s="116"/>
      <c r="FAH128" s="116"/>
      <c r="FAI128" s="116"/>
      <c r="FAJ128" s="116"/>
      <c r="FAK128" s="116"/>
      <c r="FAL128" s="116"/>
      <c r="FAM128" s="116"/>
      <c r="FAN128" s="116"/>
      <c r="FAO128" s="116"/>
      <c r="FAP128" s="116"/>
      <c r="FAQ128" s="116"/>
      <c r="FAR128" s="116"/>
      <c r="FAS128" s="116"/>
      <c r="FAT128" s="116"/>
      <c r="FAU128" s="116"/>
      <c r="FAV128" s="116"/>
      <c r="FAW128" s="116"/>
      <c r="FAX128" s="116"/>
      <c r="FAY128" s="116"/>
      <c r="FAZ128" s="116"/>
      <c r="FBA128" s="116"/>
      <c r="FBB128" s="116"/>
      <c r="FBC128" s="116"/>
      <c r="FBD128" s="116"/>
      <c r="FBE128" s="116"/>
      <c r="FBF128" s="116"/>
      <c r="FBG128" s="116"/>
      <c r="FBH128" s="116"/>
      <c r="FBI128" s="116"/>
      <c r="FBJ128" s="116"/>
      <c r="FBK128" s="116"/>
      <c r="FBL128" s="116"/>
      <c r="FBM128" s="116"/>
      <c r="FBN128" s="116"/>
      <c r="FBO128" s="116"/>
      <c r="FBP128" s="116"/>
      <c r="FBQ128" s="116"/>
      <c r="FBR128" s="116"/>
      <c r="FBS128" s="116"/>
      <c r="FBT128" s="116"/>
      <c r="FBU128" s="116"/>
      <c r="FBV128" s="116"/>
      <c r="FBW128" s="116"/>
      <c r="FBX128" s="116"/>
      <c r="FBY128" s="116"/>
      <c r="FBZ128" s="116"/>
      <c r="FCA128" s="116"/>
      <c r="FCB128" s="116"/>
      <c r="FCC128" s="116"/>
      <c r="FCD128" s="116"/>
      <c r="FCE128" s="116"/>
      <c r="FCF128" s="116"/>
      <c r="FCG128" s="116"/>
      <c r="FCH128" s="116"/>
      <c r="FCI128" s="116"/>
      <c r="FCJ128" s="116"/>
      <c r="FCK128" s="116"/>
      <c r="FCL128" s="116"/>
      <c r="FCM128" s="116"/>
      <c r="FCN128" s="116"/>
      <c r="FCO128" s="116"/>
      <c r="FCP128" s="116"/>
      <c r="FCQ128" s="116"/>
      <c r="FCR128" s="116"/>
      <c r="FCS128" s="116"/>
      <c r="FCT128" s="116"/>
      <c r="FCU128" s="116"/>
      <c r="FCV128" s="116"/>
      <c r="FCW128" s="116"/>
      <c r="FCX128" s="116"/>
      <c r="FCY128" s="116"/>
      <c r="FCZ128" s="116"/>
      <c r="FDA128" s="116"/>
      <c r="FDB128" s="116"/>
      <c r="FDC128" s="116"/>
      <c r="FDD128" s="116"/>
      <c r="FDE128" s="116"/>
      <c r="FDF128" s="116"/>
      <c r="FDG128" s="116"/>
      <c r="FDH128" s="116"/>
      <c r="FDI128" s="116"/>
      <c r="FDJ128" s="116"/>
      <c r="FDK128" s="116"/>
      <c r="FDL128" s="116"/>
      <c r="FDM128" s="116"/>
      <c r="FDN128" s="116"/>
      <c r="FDO128" s="116"/>
      <c r="FDP128" s="116"/>
      <c r="FDQ128" s="116"/>
      <c r="FDR128" s="116"/>
      <c r="FDS128" s="116"/>
      <c r="FDT128" s="116"/>
      <c r="FDU128" s="116"/>
      <c r="FDV128" s="116"/>
      <c r="FDW128" s="116"/>
      <c r="FDX128" s="116"/>
      <c r="FDY128" s="116"/>
      <c r="FDZ128" s="116"/>
      <c r="FEA128" s="116"/>
      <c r="FEB128" s="116"/>
      <c r="FEC128" s="116"/>
      <c r="FED128" s="116"/>
      <c r="FEE128" s="116"/>
      <c r="FEF128" s="116"/>
      <c r="FEG128" s="116"/>
      <c r="FEH128" s="116"/>
      <c r="FEI128" s="116"/>
      <c r="FEJ128" s="116"/>
      <c r="FEK128" s="116"/>
      <c r="FEL128" s="116"/>
      <c r="FEM128" s="116"/>
      <c r="FEN128" s="116"/>
      <c r="FEO128" s="116"/>
      <c r="FEP128" s="116"/>
      <c r="FEQ128" s="116"/>
      <c r="FER128" s="116"/>
      <c r="FES128" s="116"/>
      <c r="FET128" s="116"/>
      <c r="FEU128" s="116"/>
      <c r="FEV128" s="116"/>
      <c r="FEW128" s="116"/>
      <c r="FEX128" s="116"/>
      <c r="FEY128" s="116"/>
      <c r="FEZ128" s="116"/>
      <c r="FFA128" s="116"/>
      <c r="FFB128" s="116"/>
      <c r="FFC128" s="116"/>
      <c r="FFD128" s="116"/>
      <c r="FFE128" s="116"/>
      <c r="FFF128" s="116"/>
      <c r="FFG128" s="116"/>
      <c r="FFH128" s="116"/>
      <c r="FFI128" s="116"/>
      <c r="FFJ128" s="116"/>
      <c r="FFK128" s="116"/>
      <c r="FFL128" s="116"/>
      <c r="FFM128" s="116"/>
      <c r="FFN128" s="116"/>
      <c r="FFO128" s="116"/>
      <c r="FFP128" s="116"/>
      <c r="FFQ128" s="116"/>
      <c r="FFR128" s="116"/>
      <c r="FFS128" s="116"/>
      <c r="FFT128" s="116"/>
      <c r="FFU128" s="116"/>
      <c r="FFV128" s="116"/>
      <c r="FFW128" s="116"/>
      <c r="FFX128" s="116"/>
      <c r="FFY128" s="116"/>
      <c r="FFZ128" s="116"/>
      <c r="FGA128" s="116"/>
      <c r="FGB128" s="116"/>
      <c r="FGC128" s="116"/>
      <c r="FGD128" s="116"/>
      <c r="FGE128" s="116"/>
      <c r="FGF128" s="116"/>
      <c r="FGG128" s="116"/>
      <c r="FGH128" s="116"/>
      <c r="FGI128" s="116"/>
      <c r="FGJ128" s="116"/>
      <c r="FGK128" s="116"/>
      <c r="FGL128" s="116"/>
      <c r="FGM128" s="116"/>
      <c r="FGN128" s="116"/>
      <c r="FGO128" s="116"/>
      <c r="FGP128" s="116"/>
      <c r="FGQ128" s="116"/>
      <c r="FGR128" s="116"/>
      <c r="FGS128" s="116"/>
      <c r="FGT128" s="116"/>
      <c r="FGU128" s="116"/>
      <c r="FGV128" s="116"/>
      <c r="FGW128" s="116"/>
      <c r="FGX128" s="116"/>
      <c r="FGY128" s="116"/>
      <c r="FGZ128" s="116"/>
      <c r="FHA128" s="116"/>
      <c r="FHB128" s="116"/>
      <c r="FHC128" s="116"/>
      <c r="FHD128" s="116"/>
      <c r="FHE128" s="116"/>
      <c r="FHF128" s="116"/>
      <c r="FHG128" s="116"/>
      <c r="FHH128" s="116"/>
      <c r="FHI128" s="116"/>
      <c r="FHJ128" s="116"/>
      <c r="FHK128" s="116"/>
      <c r="FHL128" s="116"/>
      <c r="FHM128" s="116"/>
      <c r="FHN128" s="116"/>
      <c r="FHO128" s="116"/>
      <c r="FHP128" s="116"/>
      <c r="FHQ128" s="116"/>
      <c r="FHR128" s="116"/>
      <c r="FHS128" s="116"/>
      <c r="FHT128" s="116"/>
      <c r="FHU128" s="116"/>
      <c r="FHV128" s="116"/>
      <c r="FHW128" s="116"/>
      <c r="FHX128" s="116"/>
      <c r="FHY128" s="116"/>
      <c r="FHZ128" s="116"/>
      <c r="FIA128" s="116"/>
      <c r="FIB128" s="116"/>
      <c r="FIC128" s="116"/>
      <c r="FID128" s="116"/>
      <c r="FIE128" s="116"/>
      <c r="FIF128" s="116"/>
      <c r="FIG128" s="116"/>
      <c r="FIH128" s="116"/>
      <c r="FII128" s="116"/>
      <c r="FIJ128" s="116"/>
      <c r="FIK128" s="116"/>
      <c r="FIL128" s="116"/>
      <c r="FIM128" s="116"/>
      <c r="FIN128" s="116"/>
      <c r="FIO128" s="116"/>
      <c r="FIP128" s="116"/>
      <c r="FIQ128" s="116"/>
      <c r="FIR128" s="116"/>
      <c r="FIS128" s="116"/>
      <c r="FIT128" s="116"/>
      <c r="FIU128" s="116"/>
      <c r="FIV128" s="116"/>
      <c r="FIW128" s="116"/>
      <c r="FIX128" s="116"/>
      <c r="FIY128" s="116"/>
      <c r="FIZ128" s="116"/>
      <c r="FJA128" s="116"/>
      <c r="FJB128" s="116"/>
      <c r="FJC128" s="116"/>
      <c r="FJD128" s="116"/>
      <c r="FJE128" s="116"/>
      <c r="FJF128" s="116"/>
      <c r="FJG128" s="116"/>
      <c r="FJH128" s="116"/>
      <c r="FJI128" s="116"/>
      <c r="FJJ128" s="116"/>
      <c r="FJK128" s="116"/>
      <c r="FJL128" s="116"/>
      <c r="FJM128" s="116"/>
      <c r="FJN128" s="116"/>
      <c r="FJO128" s="116"/>
      <c r="FJP128" s="116"/>
      <c r="FJQ128" s="116"/>
      <c r="FJR128" s="116"/>
      <c r="FJS128" s="116"/>
      <c r="FJT128" s="116"/>
      <c r="FJU128" s="116"/>
      <c r="FJV128" s="116"/>
      <c r="FJW128" s="116"/>
      <c r="FJX128" s="116"/>
      <c r="FJY128" s="116"/>
      <c r="FJZ128" s="116"/>
      <c r="FKA128" s="116"/>
      <c r="FKB128" s="116"/>
      <c r="FKC128" s="116"/>
      <c r="FKD128" s="116"/>
      <c r="FKE128" s="116"/>
      <c r="FKF128" s="116"/>
      <c r="FKG128" s="116"/>
      <c r="FKH128" s="116"/>
      <c r="FKI128" s="116"/>
      <c r="FKJ128" s="116"/>
      <c r="FKK128" s="116"/>
      <c r="FKL128" s="116"/>
      <c r="FKM128" s="116"/>
      <c r="FKN128" s="116"/>
      <c r="FKO128" s="116"/>
      <c r="FKP128" s="116"/>
      <c r="FKQ128" s="116"/>
      <c r="FKR128" s="116"/>
      <c r="FKS128" s="116"/>
      <c r="FKT128" s="116"/>
      <c r="FKU128" s="116"/>
      <c r="FKV128" s="116"/>
      <c r="FKW128" s="116"/>
      <c r="FKX128" s="116"/>
      <c r="FKY128" s="116"/>
      <c r="FKZ128" s="116"/>
      <c r="FLA128" s="116"/>
      <c r="FLB128" s="116"/>
      <c r="FLC128" s="116"/>
      <c r="FLD128" s="116"/>
      <c r="FLE128" s="116"/>
      <c r="FLF128" s="116"/>
      <c r="FLG128" s="116"/>
      <c r="FLH128" s="116"/>
      <c r="FLI128" s="116"/>
      <c r="FLJ128" s="116"/>
      <c r="FLK128" s="116"/>
      <c r="FLL128" s="116"/>
      <c r="FLM128" s="116"/>
      <c r="FLN128" s="116"/>
      <c r="FLO128" s="116"/>
      <c r="FLP128" s="116"/>
      <c r="FLQ128" s="116"/>
      <c r="FLR128" s="116"/>
      <c r="FLS128" s="116"/>
      <c r="FLT128" s="116"/>
      <c r="FLU128" s="116"/>
      <c r="FLV128" s="116"/>
      <c r="FLW128" s="116"/>
      <c r="FLX128" s="116"/>
      <c r="FLY128" s="116"/>
      <c r="FLZ128" s="116"/>
      <c r="FMA128" s="116"/>
      <c r="FMB128" s="116"/>
      <c r="FMC128" s="116"/>
      <c r="FMD128" s="116"/>
      <c r="FME128" s="116"/>
      <c r="FMF128" s="116"/>
      <c r="FMG128" s="116"/>
      <c r="FMH128" s="116"/>
      <c r="FMI128" s="116"/>
      <c r="FMJ128" s="116"/>
      <c r="FMK128" s="116"/>
      <c r="FML128" s="116"/>
      <c r="FMM128" s="116"/>
      <c r="FMN128" s="116"/>
      <c r="FMO128" s="116"/>
      <c r="FMP128" s="116"/>
      <c r="FMQ128" s="116"/>
      <c r="FMR128" s="116"/>
      <c r="FMS128" s="116"/>
      <c r="FMT128" s="116"/>
      <c r="FMU128" s="116"/>
      <c r="FMV128" s="116"/>
      <c r="FMW128" s="116"/>
      <c r="FMX128" s="116"/>
      <c r="FMY128" s="116"/>
      <c r="FMZ128" s="116"/>
      <c r="FNA128" s="116"/>
      <c r="FNB128" s="116"/>
      <c r="FNC128" s="116"/>
      <c r="FND128" s="116"/>
      <c r="FNE128" s="116"/>
      <c r="FNF128" s="116"/>
      <c r="FNG128" s="116"/>
      <c r="FNH128" s="116"/>
      <c r="FNI128" s="116"/>
      <c r="FNJ128" s="116"/>
      <c r="FNK128" s="116"/>
      <c r="FNL128" s="116"/>
      <c r="FNM128" s="116"/>
      <c r="FNN128" s="116"/>
      <c r="FNO128" s="116"/>
      <c r="FNP128" s="116"/>
      <c r="FNQ128" s="116"/>
      <c r="FNR128" s="116"/>
      <c r="FNS128" s="116"/>
      <c r="FNT128" s="116"/>
      <c r="FNU128" s="116"/>
      <c r="FNV128" s="116"/>
      <c r="FNW128" s="116"/>
      <c r="FNX128" s="116"/>
      <c r="FNY128" s="116"/>
      <c r="FNZ128" s="116"/>
      <c r="FOA128" s="116"/>
      <c r="FOB128" s="116"/>
      <c r="FOC128" s="116"/>
      <c r="FOD128" s="116"/>
      <c r="FOE128" s="116"/>
      <c r="FOF128" s="116"/>
      <c r="FOG128" s="116"/>
      <c r="FOH128" s="116"/>
      <c r="FOI128" s="116"/>
      <c r="FOJ128" s="116"/>
      <c r="FOK128" s="116"/>
      <c r="FOL128" s="116"/>
      <c r="FOM128" s="116"/>
      <c r="FON128" s="116"/>
      <c r="FOO128" s="116"/>
      <c r="FOP128" s="116"/>
      <c r="FOQ128" s="116"/>
      <c r="FOR128" s="116"/>
      <c r="FOS128" s="116"/>
      <c r="FOT128" s="116"/>
      <c r="FOU128" s="116"/>
      <c r="FOV128" s="116"/>
      <c r="FOW128" s="116"/>
      <c r="FOX128" s="116"/>
      <c r="FOY128" s="116"/>
      <c r="FOZ128" s="116"/>
      <c r="FPA128" s="116"/>
      <c r="FPB128" s="116"/>
      <c r="FPC128" s="116"/>
      <c r="FPD128" s="116"/>
      <c r="FPE128" s="116"/>
      <c r="FPF128" s="116"/>
      <c r="FPG128" s="116"/>
      <c r="FPH128" s="116"/>
      <c r="FPI128" s="116"/>
      <c r="FPJ128" s="116"/>
      <c r="FPK128" s="116"/>
      <c r="FPL128" s="116"/>
      <c r="FPM128" s="116"/>
      <c r="FPN128" s="116"/>
      <c r="FPO128" s="116"/>
      <c r="FPP128" s="116"/>
      <c r="FPQ128" s="116"/>
      <c r="FPR128" s="116"/>
      <c r="FPS128" s="116"/>
      <c r="FPT128" s="116"/>
      <c r="FPU128" s="116"/>
      <c r="FPV128" s="116"/>
      <c r="FPW128" s="116"/>
      <c r="FPX128" s="116"/>
      <c r="FPY128" s="116"/>
      <c r="FPZ128" s="116"/>
      <c r="FQA128" s="116"/>
      <c r="FQB128" s="116"/>
      <c r="FQC128" s="116"/>
      <c r="FQD128" s="116"/>
      <c r="FQE128" s="116"/>
      <c r="FQF128" s="116"/>
      <c r="FQG128" s="116"/>
      <c r="FQH128" s="116"/>
      <c r="FQI128" s="116"/>
      <c r="FQJ128" s="116"/>
      <c r="FQK128" s="116"/>
      <c r="FQL128" s="116"/>
      <c r="FQM128" s="116"/>
      <c r="FQN128" s="116"/>
      <c r="FQO128" s="116"/>
      <c r="FQP128" s="116"/>
      <c r="FQQ128" s="116"/>
      <c r="FQR128" s="116"/>
      <c r="FQS128" s="116"/>
      <c r="FQT128" s="116"/>
      <c r="FQU128" s="116"/>
      <c r="FQV128" s="116"/>
      <c r="FQW128" s="116"/>
      <c r="FQX128" s="116"/>
      <c r="FQY128" s="116"/>
      <c r="FQZ128" s="116"/>
      <c r="FRA128" s="116"/>
      <c r="FRB128" s="116"/>
      <c r="FRC128" s="116"/>
      <c r="FRD128" s="116"/>
      <c r="FRE128" s="116"/>
      <c r="FRF128" s="116"/>
      <c r="FRG128" s="116"/>
      <c r="FRH128" s="116"/>
      <c r="FRI128" s="116"/>
      <c r="FRJ128" s="116"/>
      <c r="FRK128" s="116"/>
      <c r="FRL128" s="116"/>
      <c r="FRM128" s="116"/>
      <c r="FRN128" s="116"/>
      <c r="FRO128" s="116"/>
      <c r="FRP128" s="116"/>
      <c r="FRQ128" s="116"/>
      <c r="FRR128" s="116"/>
      <c r="FRS128" s="116"/>
      <c r="FRT128" s="116"/>
      <c r="FRU128" s="116"/>
      <c r="FRV128" s="116"/>
      <c r="FRW128" s="116"/>
      <c r="FRX128" s="116"/>
      <c r="FRY128" s="116"/>
      <c r="FRZ128" s="116"/>
      <c r="FSA128" s="116"/>
      <c r="FSB128" s="116"/>
      <c r="FSC128" s="116"/>
      <c r="FSD128" s="116"/>
      <c r="FSE128" s="116"/>
      <c r="FSF128" s="116"/>
      <c r="FSG128" s="116"/>
      <c r="FSH128" s="116"/>
      <c r="FSI128" s="116"/>
      <c r="FSJ128" s="116"/>
      <c r="FSK128" s="116"/>
      <c r="FSL128" s="116"/>
      <c r="FSM128" s="116"/>
      <c r="FSN128" s="116"/>
      <c r="FSO128" s="116"/>
      <c r="FSP128" s="116"/>
      <c r="FSQ128" s="116"/>
      <c r="FSR128" s="116"/>
      <c r="FSS128" s="116"/>
      <c r="FST128" s="116"/>
      <c r="FSU128" s="116"/>
      <c r="FSV128" s="116"/>
      <c r="FSW128" s="116"/>
      <c r="FSX128" s="116"/>
      <c r="FSY128" s="116"/>
      <c r="FSZ128" s="116"/>
      <c r="FTA128" s="116"/>
      <c r="FTB128" s="116"/>
      <c r="FTC128" s="116"/>
      <c r="FTD128" s="116"/>
      <c r="FTE128" s="116"/>
      <c r="FTF128" s="116"/>
      <c r="FTG128" s="116"/>
      <c r="FTH128" s="116"/>
      <c r="FTI128" s="116"/>
      <c r="FTJ128" s="116"/>
      <c r="FTK128" s="116"/>
      <c r="FTL128" s="116"/>
      <c r="FTM128" s="116"/>
      <c r="FTN128" s="116"/>
      <c r="FTO128" s="116"/>
      <c r="FTP128" s="116"/>
      <c r="FTQ128" s="116"/>
      <c r="FTR128" s="116"/>
      <c r="FTS128" s="116"/>
      <c r="FTT128" s="116"/>
      <c r="FTU128" s="116"/>
      <c r="FTV128" s="116"/>
      <c r="FTW128" s="116"/>
      <c r="FTX128" s="116"/>
      <c r="FTY128" s="116"/>
      <c r="FTZ128" s="116"/>
      <c r="FUA128" s="116"/>
      <c r="FUB128" s="116"/>
      <c r="FUC128" s="116"/>
      <c r="FUD128" s="116"/>
      <c r="FUE128" s="116"/>
      <c r="FUF128" s="116"/>
      <c r="FUG128" s="116"/>
      <c r="FUH128" s="116"/>
      <c r="FUI128" s="116"/>
      <c r="FUJ128" s="116"/>
      <c r="FUK128" s="116"/>
      <c r="FUL128" s="116"/>
      <c r="FUM128" s="116"/>
      <c r="FUN128" s="116"/>
      <c r="FUO128" s="116"/>
      <c r="FUP128" s="116"/>
      <c r="FUQ128" s="116"/>
      <c r="FUR128" s="116"/>
      <c r="FUS128" s="116"/>
      <c r="FUT128" s="116"/>
      <c r="FUU128" s="116"/>
      <c r="FUV128" s="116"/>
      <c r="FUW128" s="116"/>
      <c r="FUX128" s="116"/>
      <c r="FUY128" s="116"/>
      <c r="FUZ128" s="116"/>
      <c r="FVA128" s="116"/>
      <c r="FVB128" s="116"/>
      <c r="FVC128" s="116"/>
      <c r="FVD128" s="116"/>
      <c r="FVE128" s="116"/>
      <c r="FVF128" s="116"/>
      <c r="FVG128" s="116"/>
      <c r="FVH128" s="116"/>
      <c r="FVI128" s="116"/>
      <c r="FVJ128" s="116"/>
      <c r="FVK128" s="116"/>
      <c r="FVL128" s="116"/>
      <c r="FVM128" s="116"/>
      <c r="FVN128" s="116"/>
      <c r="FVO128" s="116"/>
      <c r="FVP128" s="116"/>
      <c r="FVQ128" s="116"/>
      <c r="FVR128" s="116"/>
      <c r="FVS128" s="116"/>
      <c r="FVT128" s="116"/>
      <c r="FVU128" s="116"/>
      <c r="FVV128" s="116"/>
      <c r="FVW128" s="116"/>
      <c r="FVX128" s="116"/>
      <c r="FVY128" s="116"/>
      <c r="FVZ128" s="116"/>
      <c r="FWA128" s="116"/>
      <c r="FWB128" s="116"/>
      <c r="FWC128" s="116"/>
      <c r="FWD128" s="116"/>
      <c r="FWE128" s="116"/>
      <c r="FWF128" s="116"/>
      <c r="FWG128" s="116"/>
      <c r="FWH128" s="116"/>
      <c r="FWI128" s="116"/>
      <c r="FWJ128" s="116"/>
      <c r="FWK128" s="116"/>
      <c r="FWL128" s="116"/>
      <c r="FWM128" s="116"/>
      <c r="FWN128" s="116"/>
      <c r="FWO128" s="116"/>
      <c r="FWP128" s="116"/>
      <c r="FWQ128" s="116"/>
      <c r="FWR128" s="116"/>
      <c r="FWS128" s="116"/>
      <c r="FWT128" s="116"/>
      <c r="FWU128" s="116"/>
      <c r="FWV128" s="116"/>
      <c r="FWW128" s="116"/>
      <c r="FWX128" s="116"/>
      <c r="FWY128" s="116"/>
      <c r="FWZ128" s="116"/>
      <c r="FXA128" s="116"/>
      <c r="FXB128" s="116"/>
      <c r="FXC128" s="116"/>
      <c r="FXD128" s="116"/>
      <c r="FXE128" s="116"/>
      <c r="FXF128" s="116"/>
      <c r="FXG128" s="116"/>
      <c r="FXH128" s="116"/>
      <c r="FXI128" s="116"/>
      <c r="FXJ128" s="116"/>
      <c r="FXK128" s="116"/>
      <c r="FXL128" s="116"/>
      <c r="FXM128" s="116"/>
      <c r="FXN128" s="116"/>
      <c r="FXO128" s="116"/>
      <c r="FXP128" s="116"/>
      <c r="FXQ128" s="116"/>
      <c r="FXR128" s="116"/>
      <c r="FXS128" s="116"/>
      <c r="FXT128" s="116"/>
      <c r="FXU128" s="116"/>
      <c r="FXV128" s="116"/>
      <c r="FXW128" s="116"/>
      <c r="FXX128" s="116"/>
      <c r="FXY128" s="116"/>
      <c r="FXZ128" s="116"/>
      <c r="FYA128" s="116"/>
      <c r="FYB128" s="116"/>
      <c r="FYC128" s="116"/>
      <c r="FYD128" s="116"/>
      <c r="FYE128" s="116"/>
      <c r="FYF128" s="116"/>
      <c r="FYG128" s="116"/>
      <c r="FYH128" s="116"/>
      <c r="FYI128" s="116"/>
      <c r="FYJ128" s="116"/>
      <c r="FYK128" s="116"/>
      <c r="FYL128" s="116"/>
      <c r="FYM128" s="116"/>
      <c r="FYN128" s="116"/>
      <c r="FYO128" s="116"/>
      <c r="FYP128" s="116"/>
      <c r="FYQ128" s="116"/>
      <c r="FYR128" s="116"/>
      <c r="FYS128" s="116"/>
      <c r="FYT128" s="116"/>
      <c r="FYU128" s="116"/>
      <c r="FYV128" s="116"/>
      <c r="FYW128" s="116"/>
      <c r="FYX128" s="116"/>
      <c r="FYY128" s="116"/>
      <c r="FYZ128" s="116"/>
      <c r="FZA128" s="116"/>
      <c r="FZB128" s="116"/>
      <c r="FZC128" s="116"/>
      <c r="FZD128" s="116"/>
      <c r="FZE128" s="116"/>
      <c r="FZF128" s="116"/>
      <c r="FZG128" s="116"/>
      <c r="FZH128" s="116"/>
      <c r="FZI128" s="116"/>
      <c r="FZJ128" s="116"/>
      <c r="FZK128" s="116"/>
      <c r="FZL128" s="116"/>
      <c r="FZM128" s="116"/>
      <c r="FZN128" s="116"/>
      <c r="FZO128" s="116"/>
      <c r="FZP128" s="116"/>
      <c r="FZQ128" s="116"/>
      <c r="FZR128" s="116"/>
      <c r="FZS128" s="116"/>
      <c r="FZT128" s="116"/>
      <c r="FZU128" s="116"/>
      <c r="FZV128" s="116"/>
      <c r="FZW128" s="116"/>
      <c r="FZX128" s="116"/>
      <c r="FZY128" s="116"/>
      <c r="FZZ128" s="116"/>
      <c r="GAA128" s="116"/>
      <c r="GAB128" s="116"/>
      <c r="GAC128" s="116"/>
      <c r="GAD128" s="116"/>
      <c r="GAE128" s="116"/>
      <c r="GAF128" s="116"/>
      <c r="GAG128" s="116"/>
      <c r="GAH128" s="116"/>
      <c r="GAI128" s="116"/>
      <c r="GAJ128" s="116"/>
      <c r="GAK128" s="116"/>
      <c r="GAL128" s="116"/>
      <c r="GAM128" s="116"/>
      <c r="GAN128" s="116"/>
      <c r="GAO128" s="116"/>
      <c r="GAP128" s="116"/>
      <c r="GAQ128" s="116"/>
      <c r="GAR128" s="116"/>
      <c r="GAS128" s="116"/>
      <c r="GAT128" s="116"/>
      <c r="GAU128" s="116"/>
      <c r="GAV128" s="116"/>
      <c r="GAW128" s="116"/>
      <c r="GAX128" s="116"/>
      <c r="GAY128" s="116"/>
      <c r="GAZ128" s="116"/>
      <c r="GBA128" s="116"/>
      <c r="GBB128" s="116"/>
      <c r="GBC128" s="116"/>
      <c r="GBD128" s="116"/>
      <c r="GBE128" s="116"/>
      <c r="GBF128" s="116"/>
      <c r="GBG128" s="116"/>
      <c r="GBH128" s="116"/>
      <c r="GBI128" s="116"/>
      <c r="GBJ128" s="116"/>
      <c r="GBK128" s="116"/>
      <c r="GBL128" s="116"/>
      <c r="GBM128" s="116"/>
      <c r="GBN128" s="116"/>
      <c r="GBO128" s="116"/>
      <c r="GBP128" s="116"/>
      <c r="GBQ128" s="116"/>
      <c r="GBR128" s="116"/>
      <c r="GBS128" s="116"/>
      <c r="GBT128" s="116"/>
      <c r="GBU128" s="116"/>
      <c r="GBV128" s="116"/>
      <c r="GBW128" s="116"/>
      <c r="GBX128" s="116"/>
      <c r="GBY128" s="116"/>
      <c r="GBZ128" s="116"/>
      <c r="GCA128" s="116"/>
      <c r="GCB128" s="116"/>
      <c r="GCC128" s="116"/>
      <c r="GCD128" s="116"/>
      <c r="GCE128" s="116"/>
      <c r="GCF128" s="116"/>
      <c r="GCG128" s="116"/>
      <c r="GCH128" s="116"/>
      <c r="GCI128" s="116"/>
      <c r="GCJ128" s="116"/>
      <c r="GCK128" s="116"/>
      <c r="GCL128" s="116"/>
      <c r="GCM128" s="116"/>
      <c r="GCN128" s="116"/>
      <c r="GCO128" s="116"/>
      <c r="GCP128" s="116"/>
      <c r="GCQ128" s="116"/>
      <c r="GCR128" s="116"/>
      <c r="GCS128" s="116"/>
      <c r="GCT128" s="116"/>
      <c r="GCU128" s="116"/>
      <c r="GCV128" s="116"/>
      <c r="GCW128" s="116"/>
      <c r="GCX128" s="116"/>
      <c r="GCY128" s="116"/>
      <c r="GCZ128" s="116"/>
      <c r="GDA128" s="116"/>
      <c r="GDB128" s="116"/>
      <c r="GDC128" s="116"/>
      <c r="GDD128" s="116"/>
      <c r="GDE128" s="116"/>
      <c r="GDF128" s="116"/>
      <c r="GDG128" s="116"/>
      <c r="GDH128" s="116"/>
      <c r="GDI128" s="116"/>
      <c r="GDJ128" s="116"/>
      <c r="GDK128" s="116"/>
      <c r="GDL128" s="116"/>
      <c r="GDM128" s="116"/>
      <c r="GDN128" s="116"/>
      <c r="GDO128" s="116"/>
      <c r="GDP128" s="116"/>
      <c r="GDQ128" s="116"/>
      <c r="GDR128" s="116"/>
      <c r="GDS128" s="116"/>
      <c r="GDT128" s="116"/>
      <c r="GDU128" s="116"/>
      <c r="GDV128" s="116"/>
      <c r="GDW128" s="116"/>
      <c r="GDX128" s="116"/>
      <c r="GDY128" s="116"/>
      <c r="GDZ128" s="116"/>
      <c r="GEA128" s="116"/>
      <c r="GEB128" s="116"/>
      <c r="GEC128" s="116"/>
      <c r="GED128" s="116"/>
      <c r="GEE128" s="116"/>
      <c r="GEF128" s="116"/>
      <c r="GEG128" s="116"/>
      <c r="GEH128" s="116"/>
      <c r="GEI128" s="116"/>
      <c r="GEJ128" s="116"/>
      <c r="GEK128" s="116"/>
      <c r="GEL128" s="116"/>
      <c r="GEM128" s="116"/>
      <c r="GEN128" s="116"/>
      <c r="GEO128" s="116"/>
      <c r="GEP128" s="116"/>
      <c r="GEQ128" s="116"/>
      <c r="GER128" s="116"/>
      <c r="GES128" s="116"/>
      <c r="GET128" s="116"/>
      <c r="GEU128" s="116"/>
      <c r="GEV128" s="116"/>
      <c r="GEW128" s="116"/>
      <c r="GEX128" s="116"/>
      <c r="GEY128" s="116"/>
      <c r="GEZ128" s="116"/>
      <c r="GFA128" s="116"/>
      <c r="GFB128" s="116"/>
      <c r="GFC128" s="116"/>
      <c r="GFD128" s="116"/>
      <c r="GFE128" s="116"/>
      <c r="GFF128" s="116"/>
      <c r="GFG128" s="116"/>
      <c r="GFH128" s="116"/>
      <c r="GFI128" s="116"/>
      <c r="GFJ128" s="116"/>
      <c r="GFK128" s="116"/>
      <c r="GFL128" s="116"/>
      <c r="GFM128" s="116"/>
      <c r="GFN128" s="116"/>
      <c r="GFO128" s="116"/>
      <c r="GFP128" s="116"/>
      <c r="GFQ128" s="116"/>
      <c r="GFR128" s="116"/>
      <c r="GFS128" s="116"/>
      <c r="GFT128" s="116"/>
      <c r="GFU128" s="116"/>
      <c r="GFV128" s="116"/>
      <c r="GFW128" s="116"/>
      <c r="GFX128" s="116"/>
      <c r="GFY128" s="116"/>
      <c r="GFZ128" s="116"/>
      <c r="GGA128" s="116"/>
      <c r="GGB128" s="116"/>
      <c r="GGC128" s="116"/>
      <c r="GGD128" s="116"/>
      <c r="GGE128" s="116"/>
      <c r="GGF128" s="116"/>
      <c r="GGG128" s="116"/>
      <c r="GGH128" s="116"/>
      <c r="GGI128" s="116"/>
      <c r="GGJ128" s="116"/>
      <c r="GGK128" s="116"/>
      <c r="GGL128" s="116"/>
      <c r="GGM128" s="116"/>
      <c r="GGN128" s="116"/>
      <c r="GGO128" s="116"/>
      <c r="GGP128" s="116"/>
      <c r="GGQ128" s="116"/>
      <c r="GGR128" s="116"/>
      <c r="GGS128" s="116"/>
      <c r="GGT128" s="116"/>
      <c r="GGU128" s="116"/>
      <c r="GGV128" s="116"/>
      <c r="GGW128" s="116"/>
      <c r="GGX128" s="116"/>
      <c r="GGY128" s="116"/>
      <c r="GGZ128" s="116"/>
      <c r="GHA128" s="116"/>
      <c r="GHB128" s="116"/>
      <c r="GHC128" s="116"/>
      <c r="GHD128" s="116"/>
      <c r="GHE128" s="116"/>
      <c r="GHF128" s="116"/>
      <c r="GHG128" s="116"/>
      <c r="GHH128" s="116"/>
      <c r="GHI128" s="116"/>
      <c r="GHJ128" s="116"/>
      <c r="GHK128" s="116"/>
      <c r="GHL128" s="116"/>
      <c r="GHM128" s="116"/>
      <c r="GHN128" s="116"/>
      <c r="GHO128" s="116"/>
      <c r="GHP128" s="116"/>
      <c r="GHQ128" s="116"/>
      <c r="GHR128" s="116"/>
      <c r="GHS128" s="116"/>
      <c r="GHT128" s="116"/>
      <c r="GHU128" s="116"/>
      <c r="GHV128" s="116"/>
      <c r="GHW128" s="116"/>
      <c r="GHX128" s="116"/>
      <c r="GHY128" s="116"/>
      <c r="GHZ128" s="116"/>
      <c r="GIA128" s="116"/>
      <c r="GIB128" s="116"/>
      <c r="GIC128" s="116"/>
      <c r="GID128" s="116"/>
      <c r="GIE128" s="116"/>
      <c r="GIF128" s="116"/>
      <c r="GIG128" s="116"/>
      <c r="GIH128" s="116"/>
      <c r="GII128" s="116"/>
      <c r="GIJ128" s="116"/>
      <c r="GIK128" s="116"/>
      <c r="GIL128" s="116"/>
      <c r="GIM128" s="116"/>
      <c r="GIN128" s="116"/>
      <c r="GIO128" s="116"/>
      <c r="GIP128" s="116"/>
      <c r="GIQ128" s="116"/>
      <c r="GIR128" s="116"/>
      <c r="GIS128" s="116"/>
      <c r="GIT128" s="116"/>
      <c r="GIU128" s="116"/>
      <c r="GIV128" s="116"/>
      <c r="GIW128" s="116"/>
      <c r="GIX128" s="116"/>
      <c r="GIY128" s="116"/>
      <c r="GIZ128" s="116"/>
      <c r="GJA128" s="116"/>
      <c r="GJB128" s="116"/>
      <c r="GJC128" s="116"/>
      <c r="GJD128" s="116"/>
      <c r="GJE128" s="116"/>
      <c r="GJF128" s="116"/>
      <c r="GJG128" s="116"/>
      <c r="GJH128" s="116"/>
      <c r="GJI128" s="116"/>
      <c r="GJJ128" s="116"/>
      <c r="GJK128" s="116"/>
      <c r="GJL128" s="116"/>
      <c r="GJM128" s="116"/>
      <c r="GJN128" s="116"/>
      <c r="GJO128" s="116"/>
      <c r="GJP128" s="116"/>
      <c r="GJQ128" s="116"/>
      <c r="GJR128" s="116"/>
      <c r="GJS128" s="116"/>
      <c r="GJT128" s="116"/>
      <c r="GJU128" s="116"/>
      <c r="GJV128" s="116"/>
      <c r="GJW128" s="116"/>
      <c r="GJX128" s="116"/>
      <c r="GJY128" s="116"/>
      <c r="GJZ128" s="116"/>
      <c r="GKA128" s="116"/>
      <c r="GKB128" s="116"/>
      <c r="GKC128" s="116"/>
      <c r="GKD128" s="116"/>
      <c r="GKE128" s="116"/>
      <c r="GKF128" s="116"/>
      <c r="GKG128" s="116"/>
      <c r="GKH128" s="116"/>
      <c r="GKI128" s="116"/>
      <c r="GKJ128" s="116"/>
      <c r="GKK128" s="116"/>
      <c r="GKL128" s="116"/>
      <c r="GKM128" s="116"/>
      <c r="GKN128" s="116"/>
      <c r="GKO128" s="116"/>
      <c r="GKP128" s="116"/>
      <c r="GKQ128" s="116"/>
      <c r="GKR128" s="116"/>
      <c r="GKS128" s="116"/>
      <c r="GKT128" s="116"/>
      <c r="GKU128" s="116"/>
      <c r="GKV128" s="116"/>
      <c r="GKW128" s="116"/>
      <c r="GKX128" s="116"/>
      <c r="GKY128" s="116"/>
      <c r="GKZ128" s="116"/>
      <c r="GLA128" s="116"/>
      <c r="GLB128" s="116"/>
      <c r="GLC128" s="116"/>
      <c r="GLD128" s="116"/>
      <c r="GLE128" s="116"/>
      <c r="GLF128" s="116"/>
      <c r="GLG128" s="116"/>
      <c r="GLH128" s="116"/>
      <c r="GLI128" s="116"/>
      <c r="GLJ128" s="116"/>
      <c r="GLK128" s="116"/>
      <c r="GLL128" s="116"/>
      <c r="GLM128" s="116"/>
      <c r="GLN128" s="116"/>
      <c r="GLO128" s="116"/>
      <c r="GLP128" s="116"/>
      <c r="GLQ128" s="116"/>
      <c r="GLR128" s="116"/>
      <c r="GLS128" s="116"/>
      <c r="GLT128" s="116"/>
      <c r="GLU128" s="116"/>
      <c r="GLV128" s="116"/>
      <c r="GLW128" s="116"/>
      <c r="GLX128" s="116"/>
      <c r="GLY128" s="116"/>
      <c r="GLZ128" s="116"/>
      <c r="GMA128" s="116"/>
      <c r="GMB128" s="116"/>
      <c r="GMC128" s="116"/>
      <c r="GMD128" s="116"/>
      <c r="GME128" s="116"/>
      <c r="GMF128" s="116"/>
      <c r="GMG128" s="116"/>
      <c r="GMH128" s="116"/>
      <c r="GMI128" s="116"/>
      <c r="GMJ128" s="116"/>
      <c r="GMK128" s="116"/>
      <c r="GML128" s="116"/>
      <c r="GMM128" s="116"/>
      <c r="GMN128" s="116"/>
      <c r="GMO128" s="116"/>
      <c r="GMP128" s="116"/>
      <c r="GMQ128" s="116"/>
      <c r="GMR128" s="116"/>
      <c r="GMS128" s="116"/>
      <c r="GMT128" s="116"/>
      <c r="GMU128" s="116"/>
      <c r="GMV128" s="116"/>
      <c r="GMW128" s="116"/>
      <c r="GMX128" s="116"/>
      <c r="GMY128" s="116"/>
      <c r="GMZ128" s="116"/>
      <c r="GNA128" s="116"/>
      <c r="GNB128" s="116"/>
      <c r="GNC128" s="116"/>
      <c r="GND128" s="116"/>
      <c r="GNE128" s="116"/>
      <c r="GNF128" s="116"/>
      <c r="GNG128" s="116"/>
      <c r="GNH128" s="116"/>
      <c r="GNI128" s="116"/>
      <c r="GNJ128" s="116"/>
      <c r="GNK128" s="116"/>
      <c r="GNL128" s="116"/>
      <c r="GNM128" s="116"/>
      <c r="GNN128" s="116"/>
      <c r="GNO128" s="116"/>
      <c r="GNP128" s="116"/>
      <c r="GNQ128" s="116"/>
      <c r="GNR128" s="116"/>
      <c r="GNS128" s="116"/>
      <c r="GNT128" s="116"/>
      <c r="GNU128" s="116"/>
      <c r="GNV128" s="116"/>
      <c r="GNW128" s="116"/>
      <c r="GNX128" s="116"/>
      <c r="GNY128" s="116"/>
      <c r="GNZ128" s="116"/>
      <c r="GOA128" s="116"/>
      <c r="GOB128" s="116"/>
      <c r="GOC128" s="116"/>
      <c r="GOD128" s="116"/>
      <c r="GOE128" s="116"/>
      <c r="GOF128" s="116"/>
      <c r="GOG128" s="116"/>
      <c r="GOH128" s="116"/>
      <c r="GOI128" s="116"/>
      <c r="GOJ128" s="116"/>
      <c r="GOK128" s="116"/>
      <c r="GOL128" s="116"/>
      <c r="GOM128" s="116"/>
      <c r="GON128" s="116"/>
      <c r="GOO128" s="116"/>
      <c r="GOP128" s="116"/>
      <c r="GOQ128" s="116"/>
      <c r="GOR128" s="116"/>
      <c r="GOS128" s="116"/>
      <c r="GOT128" s="116"/>
      <c r="GOU128" s="116"/>
      <c r="GOV128" s="116"/>
      <c r="GOW128" s="116"/>
      <c r="GOX128" s="116"/>
      <c r="GOY128" s="116"/>
      <c r="GOZ128" s="116"/>
      <c r="GPA128" s="116"/>
      <c r="GPB128" s="116"/>
      <c r="GPC128" s="116"/>
      <c r="GPD128" s="116"/>
      <c r="GPE128" s="116"/>
      <c r="GPF128" s="116"/>
      <c r="GPG128" s="116"/>
      <c r="GPH128" s="116"/>
      <c r="GPI128" s="116"/>
      <c r="GPJ128" s="116"/>
      <c r="GPK128" s="116"/>
      <c r="GPL128" s="116"/>
      <c r="GPM128" s="116"/>
      <c r="GPN128" s="116"/>
      <c r="GPO128" s="116"/>
      <c r="GPP128" s="116"/>
      <c r="GPQ128" s="116"/>
      <c r="GPR128" s="116"/>
      <c r="GPS128" s="116"/>
      <c r="GPT128" s="116"/>
      <c r="GPU128" s="116"/>
      <c r="GPV128" s="116"/>
      <c r="GPW128" s="116"/>
      <c r="GPX128" s="116"/>
      <c r="GPY128" s="116"/>
      <c r="GPZ128" s="116"/>
      <c r="GQA128" s="116"/>
      <c r="GQB128" s="116"/>
      <c r="GQC128" s="116"/>
      <c r="GQD128" s="116"/>
      <c r="GQE128" s="116"/>
      <c r="GQF128" s="116"/>
      <c r="GQG128" s="116"/>
      <c r="GQH128" s="116"/>
      <c r="GQI128" s="116"/>
      <c r="GQJ128" s="116"/>
      <c r="GQK128" s="116"/>
      <c r="GQL128" s="116"/>
      <c r="GQM128" s="116"/>
      <c r="GQN128" s="116"/>
      <c r="GQO128" s="116"/>
      <c r="GQP128" s="116"/>
      <c r="GQQ128" s="116"/>
      <c r="GQR128" s="116"/>
      <c r="GQS128" s="116"/>
      <c r="GQT128" s="116"/>
      <c r="GQU128" s="116"/>
      <c r="GQV128" s="116"/>
      <c r="GQW128" s="116"/>
      <c r="GQX128" s="116"/>
      <c r="GQY128" s="116"/>
      <c r="GQZ128" s="116"/>
      <c r="GRA128" s="116"/>
      <c r="GRB128" s="116"/>
      <c r="GRC128" s="116"/>
      <c r="GRD128" s="116"/>
      <c r="GRE128" s="116"/>
      <c r="GRF128" s="116"/>
      <c r="GRG128" s="116"/>
      <c r="GRH128" s="116"/>
      <c r="GRI128" s="116"/>
      <c r="GRJ128" s="116"/>
      <c r="GRK128" s="116"/>
      <c r="GRL128" s="116"/>
      <c r="GRM128" s="116"/>
      <c r="GRN128" s="116"/>
      <c r="GRO128" s="116"/>
      <c r="GRP128" s="116"/>
      <c r="GRQ128" s="116"/>
      <c r="GRR128" s="116"/>
      <c r="GRS128" s="116"/>
      <c r="GRT128" s="116"/>
      <c r="GRU128" s="116"/>
      <c r="GRV128" s="116"/>
      <c r="GRW128" s="116"/>
      <c r="GRX128" s="116"/>
      <c r="GRY128" s="116"/>
      <c r="GRZ128" s="116"/>
      <c r="GSA128" s="116"/>
      <c r="GSB128" s="116"/>
      <c r="GSC128" s="116"/>
      <c r="GSD128" s="116"/>
      <c r="GSE128" s="116"/>
      <c r="GSF128" s="116"/>
      <c r="GSG128" s="116"/>
      <c r="GSH128" s="116"/>
      <c r="GSI128" s="116"/>
      <c r="GSJ128" s="116"/>
      <c r="GSK128" s="116"/>
      <c r="GSL128" s="116"/>
      <c r="GSM128" s="116"/>
      <c r="GSN128" s="116"/>
      <c r="GSO128" s="116"/>
      <c r="GSP128" s="116"/>
      <c r="GSQ128" s="116"/>
      <c r="GSR128" s="116"/>
      <c r="GSS128" s="116"/>
      <c r="GST128" s="116"/>
      <c r="GSU128" s="116"/>
      <c r="GSV128" s="116"/>
      <c r="GSW128" s="116"/>
      <c r="GSX128" s="116"/>
      <c r="GSY128" s="116"/>
      <c r="GSZ128" s="116"/>
      <c r="GTA128" s="116"/>
      <c r="GTB128" s="116"/>
      <c r="GTC128" s="116"/>
      <c r="GTD128" s="116"/>
      <c r="GTE128" s="116"/>
      <c r="GTF128" s="116"/>
      <c r="GTG128" s="116"/>
      <c r="GTH128" s="116"/>
      <c r="GTI128" s="116"/>
      <c r="GTJ128" s="116"/>
      <c r="GTK128" s="116"/>
      <c r="GTL128" s="116"/>
      <c r="GTM128" s="116"/>
      <c r="GTN128" s="116"/>
      <c r="GTO128" s="116"/>
      <c r="GTP128" s="116"/>
      <c r="GTQ128" s="116"/>
      <c r="GTR128" s="116"/>
      <c r="GTS128" s="116"/>
      <c r="GTT128" s="116"/>
      <c r="GTU128" s="116"/>
      <c r="GTV128" s="116"/>
      <c r="GTW128" s="116"/>
      <c r="GTX128" s="116"/>
      <c r="GTY128" s="116"/>
      <c r="GTZ128" s="116"/>
      <c r="GUA128" s="116"/>
      <c r="GUB128" s="116"/>
      <c r="GUC128" s="116"/>
      <c r="GUD128" s="116"/>
      <c r="GUE128" s="116"/>
      <c r="GUF128" s="116"/>
      <c r="GUG128" s="116"/>
      <c r="GUH128" s="116"/>
      <c r="GUI128" s="116"/>
      <c r="GUJ128" s="116"/>
      <c r="GUK128" s="116"/>
      <c r="GUL128" s="116"/>
      <c r="GUM128" s="116"/>
      <c r="GUN128" s="116"/>
      <c r="GUO128" s="116"/>
      <c r="GUP128" s="116"/>
      <c r="GUQ128" s="116"/>
      <c r="GUR128" s="116"/>
      <c r="GUS128" s="116"/>
      <c r="GUT128" s="116"/>
      <c r="GUU128" s="116"/>
      <c r="GUV128" s="116"/>
      <c r="GUW128" s="116"/>
      <c r="GUX128" s="116"/>
      <c r="GUY128" s="116"/>
      <c r="GUZ128" s="116"/>
      <c r="GVA128" s="116"/>
      <c r="GVB128" s="116"/>
      <c r="GVC128" s="116"/>
      <c r="GVD128" s="116"/>
      <c r="GVE128" s="116"/>
      <c r="GVF128" s="116"/>
      <c r="GVG128" s="116"/>
      <c r="GVH128" s="116"/>
      <c r="GVI128" s="116"/>
      <c r="GVJ128" s="116"/>
      <c r="GVK128" s="116"/>
      <c r="GVL128" s="116"/>
      <c r="GVM128" s="116"/>
      <c r="GVN128" s="116"/>
      <c r="GVO128" s="116"/>
      <c r="GVP128" s="116"/>
      <c r="GVQ128" s="116"/>
      <c r="GVR128" s="116"/>
      <c r="GVS128" s="116"/>
      <c r="GVT128" s="116"/>
      <c r="GVU128" s="116"/>
      <c r="GVV128" s="116"/>
      <c r="GVW128" s="116"/>
      <c r="GVX128" s="116"/>
      <c r="GVY128" s="116"/>
      <c r="GVZ128" s="116"/>
      <c r="GWA128" s="116"/>
      <c r="GWB128" s="116"/>
      <c r="GWC128" s="116"/>
      <c r="GWD128" s="116"/>
      <c r="GWE128" s="116"/>
      <c r="GWF128" s="116"/>
      <c r="GWG128" s="116"/>
      <c r="GWH128" s="116"/>
      <c r="GWI128" s="116"/>
      <c r="GWJ128" s="116"/>
      <c r="GWK128" s="116"/>
      <c r="GWL128" s="116"/>
      <c r="GWM128" s="116"/>
      <c r="GWN128" s="116"/>
      <c r="GWO128" s="116"/>
      <c r="GWP128" s="116"/>
      <c r="GWQ128" s="116"/>
      <c r="GWR128" s="116"/>
      <c r="GWS128" s="116"/>
      <c r="GWT128" s="116"/>
      <c r="GWU128" s="116"/>
      <c r="GWV128" s="116"/>
      <c r="GWW128" s="116"/>
      <c r="GWX128" s="116"/>
      <c r="GWY128" s="116"/>
      <c r="GWZ128" s="116"/>
      <c r="GXA128" s="116"/>
      <c r="GXB128" s="116"/>
      <c r="GXC128" s="116"/>
      <c r="GXD128" s="116"/>
      <c r="GXE128" s="116"/>
      <c r="GXF128" s="116"/>
      <c r="GXG128" s="116"/>
      <c r="GXH128" s="116"/>
      <c r="GXI128" s="116"/>
      <c r="GXJ128" s="116"/>
      <c r="GXK128" s="116"/>
      <c r="GXL128" s="116"/>
      <c r="GXM128" s="116"/>
      <c r="GXN128" s="116"/>
      <c r="GXO128" s="116"/>
      <c r="GXP128" s="116"/>
      <c r="GXQ128" s="116"/>
      <c r="GXR128" s="116"/>
      <c r="GXS128" s="116"/>
      <c r="GXT128" s="116"/>
      <c r="GXU128" s="116"/>
      <c r="GXV128" s="116"/>
      <c r="GXW128" s="116"/>
      <c r="GXX128" s="116"/>
      <c r="GXY128" s="116"/>
      <c r="GXZ128" s="116"/>
      <c r="GYA128" s="116"/>
      <c r="GYB128" s="116"/>
      <c r="GYC128" s="116"/>
      <c r="GYD128" s="116"/>
      <c r="GYE128" s="116"/>
      <c r="GYF128" s="116"/>
      <c r="GYG128" s="116"/>
      <c r="GYH128" s="116"/>
      <c r="GYI128" s="116"/>
      <c r="GYJ128" s="116"/>
      <c r="GYK128" s="116"/>
      <c r="GYL128" s="116"/>
      <c r="GYM128" s="116"/>
      <c r="GYN128" s="116"/>
      <c r="GYO128" s="116"/>
      <c r="GYP128" s="116"/>
      <c r="GYQ128" s="116"/>
      <c r="GYR128" s="116"/>
      <c r="GYS128" s="116"/>
      <c r="GYT128" s="116"/>
      <c r="GYU128" s="116"/>
      <c r="GYV128" s="116"/>
      <c r="GYW128" s="116"/>
      <c r="GYX128" s="116"/>
      <c r="GYY128" s="116"/>
      <c r="GYZ128" s="116"/>
      <c r="GZA128" s="116"/>
      <c r="GZB128" s="116"/>
      <c r="GZC128" s="116"/>
      <c r="GZD128" s="116"/>
      <c r="GZE128" s="116"/>
      <c r="GZF128" s="116"/>
      <c r="GZG128" s="116"/>
      <c r="GZH128" s="116"/>
      <c r="GZI128" s="116"/>
      <c r="GZJ128" s="116"/>
      <c r="GZK128" s="116"/>
      <c r="GZL128" s="116"/>
      <c r="GZM128" s="116"/>
      <c r="GZN128" s="116"/>
      <c r="GZO128" s="116"/>
      <c r="GZP128" s="116"/>
      <c r="GZQ128" s="116"/>
      <c r="GZR128" s="116"/>
      <c r="GZS128" s="116"/>
      <c r="GZT128" s="116"/>
      <c r="GZU128" s="116"/>
      <c r="GZV128" s="116"/>
      <c r="GZW128" s="116"/>
      <c r="GZX128" s="116"/>
      <c r="GZY128" s="116"/>
      <c r="GZZ128" s="116"/>
      <c r="HAA128" s="116"/>
      <c r="HAB128" s="116"/>
      <c r="HAC128" s="116"/>
      <c r="HAD128" s="116"/>
      <c r="HAE128" s="116"/>
      <c r="HAF128" s="116"/>
      <c r="HAG128" s="116"/>
      <c r="HAH128" s="116"/>
      <c r="HAI128" s="116"/>
      <c r="HAJ128" s="116"/>
      <c r="HAK128" s="116"/>
      <c r="HAL128" s="116"/>
      <c r="HAM128" s="116"/>
      <c r="HAN128" s="116"/>
      <c r="HAO128" s="116"/>
      <c r="HAP128" s="116"/>
      <c r="HAQ128" s="116"/>
      <c r="HAR128" s="116"/>
      <c r="HAS128" s="116"/>
      <c r="HAT128" s="116"/>
      <c r="HAU128" s="116"/>
      <c r="HAV128" s="116"/>
      <c r="HAW128" s="116"/>
      <c r="HAX128" s="116"/>
      <c r="HAY128" s="116"/>
      <c r="HAZ128" s="116"/>
      <c r="HBA128" s="116"/>
      <c r="HBB128" s="116"/>
      <c r="HBC128" s="116"/>
      <c r="HBD128" s="116"/>
      <c r="HBE128" s="116"/>
      <c r="HBF128" s="116"/>
      <c r="HBG128" s="116"/>
      <c r="HBH128" s="116"/>
      <c r="HBI128" s="116"/>
      <c r="HBJ128" s="116"/>
      <c r="HBK128" s="116"/>
      <c r="HBL128" s="116"/>
      <c r="HBM128" s="116"/>
      <c r="HBN128" s="116"/>
      <c r="HBO128" s="116"/>
      <c r="HBP128" s="116"/>
      <c r="HBQ128" s="116"/>
      <c r="HBR128" s="116"/>
      <c r="HBS128" s="116"/>
      <c r="HBT128" s="116"/>
      <c r="HBU128" s="116"/>
      <c r="HBV128" s="116"/>
      <c r="HBW128" s="116"/>
      <c r="HBX128" s="116"/>
      <c r="HBY128" s="116"/>
      <c r="HBZ128" s="116"/>
      <c r="HCA128" s="116"/>
      <c r="HCB128" s="116"/>
      <c r="HCC128" s="116"/>
      <c r="HCD128" s="116"/>
      <c r="HCE128" s="116"/>
      <c r="HCF128" s="116"/>
      <c r="HCG128" s="116"/>
      <c r="HCH128" s="116"/>
      <c r="HCI128" s="116"/>
      <c r="HCJ128" s="116"/>
      <c r="HCK128" s="116"/>
      <c r="HCL128" s="116"/>
      <c r="HCM128" s="116"/>
      <c r="HCN128" s="116"/>
      <c r="HCO128" s="116"/>
      <c r="HCP128" s="116"/>
      <c r="HCQ128" s="116"/>
      <c r="HCR128" s="116"/>
      <c r="HCS128" s="116"/>
      <c r="HCT128" s="116"/>
      <c r="HCU128" s="116"/>
      <c r="HCV128" s="116"/>
      <c r="HCW128" s="116"/>
      <c r="HCX128" s="116"/>
      <c r="HCY128" s="116"/>
      <c r="HCZ128" s="116"/>
      <c r="HDA128" s="116"/>
      <c r="HDB128" s="116"/>
      <c r="HDC128" s="116"/>
      <c r="HDD128" s="116"/>
      <c r="HDE128" s="116"/>
      <c r="HDF128" s="116"/>
      <c r="HDG128" s="116"/>
      <c r="HDH128" s="116"/>
      <c r="HDI128" s="116"/>
      <c r="HDJ128" s="116"/>
      <c r="HDK128" s="116"/>
      <c r="HDL128" s="116"/>
      <c r="HDM128" s="116"/>
      <c r="HDN128" s="116"/>
      <c r="HDO128" s="116"/>
      <c r="HDP128" s="116"/>
      <c r="HDQ128" s="116"/>
      <c r="HDR128" s="116"/>
      <c r="HDS128" s="116"/>
      <c r="HDT128" s="116"/>
      <c r="HDU128" s="116"/>
      <c r="HDV128" s="116"/>
      <c r="HDW128" s="116"/>
      <c r="HDX128" s="116"/>
      <c r="HDY128" s="116"/>
      <c r="HDZ128" s="116"/>
      <c r="HEA128" s="116"/>
      <c r="HEB128" s="116"/>
      <c r="HEC128" s="116"/>
      <c r="HED128" s="116"/>
      <c r="HEE128" s="116"/>
      <c r="HEF128" s="116"/>
      <c r="HEG128" s="116"/>
      <c r="HEH128" s="116"/>
      <c r="HEI128" s="116"/>
      <c r="HEJ128" s="116"/>
      <c r="HEK128" s="116"/>
      <c r="HEL128" s="116"/>
      <c r="HEM128" s="116"/>
      <c r="HEN128" s="116"/>
      <c r="HEO128" s="116"/>
      <c r="HEP128" s="116"/>
      <c r="HEQ128" s="116"/>
      <c r="HER128" s="116"/>
      <c r="HES128" s="116"/>
      <c r="HET128" s="116"/>
      <c r="HEU128" s="116"/>
      <c r="HEV128" s="116"/>
      <c r="HEW128" s="116"/>
      <c r="HEX128" s="116"/>
      <c r="HEY128" s="116"/>
      <c r="HEZ128" s="116"/>
      <c r="HFA128" s="116"/>
      <c r="HFB128" s="116"/>
      <c r="HFC128" s="116"/>
      <c r="HFD128" s="116"/>
      <c r="HFE128" s="116"/>
      <c r="HFF128" s="116"/>
      <c r="HFG128" s="116"/>
      <c r="HFH128" s="116"/>
      <c r="HFI128" s="116"/>
      <c r="HFJ128" s="116"/>
      <c r="HFK128" s="116"/>
      <c r="HFL128" s="116"/>
      <c r="HFM128" s="116"/>
      <c r="HFN128" s="116"/>
      <c r="HFO128" s="116"/>
      <c r="HFP128" s="116"/>
      <c r="HFQ128" s="116"/>
      <c r="HFR128" s="116"/>
      <c r="HFS128" s="116"/>
      <c r="HFT128" s="116"/>
      <c r="HFU128" s="116"/>
      <c r="HFV128" s="116"/>
      <c r="HFW128" s="116"/>
      <c r="HFX128" s="116"/>
      <c r="HFY128" s="116"/>
      <c r="HFZ128" s="116"/>
      <c r="HGA128" s="116"/>
      <c r="HGB128" s="116"/>
      <c r="HGC128" s="116"/>
      <c r="HGD128" s="116"/>
      <c r="HGE128" s="116"/>
      <c r="HGF128" s="116"/>
      <c r="HGG128" s="116"/>
      <c r="HGH128" s="116"/>
      <c r="HGI128" s="116"/>
      <c r="HGJ128" s="116"/>
      <c r="HGK128" s="116"/>
      <c r="HGL128" s="116"/>
      <c r="HGM128" s="116"/>
      <c r="HGN128" s="116"/>
      <c r="HGO128" s="116"/>
      <c r="HGP128" s="116"/>
      <c r="HGQ128" s="116"/>
      <c r="HGR128" s="116"/>
      <c r="HGS128" s="116"/>
      <c r="HGT128" s="116"/>
      <c r="HGU128" s="116"/>
      <c r="HGV128" s="116"/>
      <c r="HGW128" s="116"/>
      <c r="HGX128" s="116"/>
      <c r="HGY128" s="116"/>
      <c r="HGZ128" s="116"/>
      <c r="HHA128" s="116"/>
      <c r="HHB128" s="116"/>
      <c r="HHC128" s="116"/>
      <c r="HHD128" s="116"/>
      <c r="HHE128" s="116"/>
      <c r="HHF128" s="116"/>
      <c r="HHG128" s="116"/>
      <c r="HHH128" s="116"/>
      <c r="HHI128" s="116"/>
      <c r="HHJ128" s="116"/>
      <c r="HHK128" s="116"/>
      <c r="HHL128" s="116"/>
      <c r="HHM128" s="116"/>
      <c r="HHN128" s="116"/>
      <c r="HHO128" s="116"/>
      <c r="HHP128" s="116"/>
      <c r="HHQ128" s="116"/>
      <c r="HHR128" s="116"/>
      <c r="HHS128" s="116"/>
      <c r="HHT128" s="116"/>
      <c r="HHU128" s="116"/>
      <c r="HHV128" s="116"/>
      <c r="HHW128" s="116"/>
      <c r="HHX128" s="116"/>
      <c r="HHY128" s="116"/>
      <c r="HHZ128" s="116"/>
      <c r="HIA128" s="116"/>
      <c r="HIB128" s="116"/>
      <c r="HIC128" s="116"/>
      <c r="HID128" s="116"/>
      <c r="HIE128" s="116"/>
      <c r="HIF128" s="116"/>
      <c r="HIG128" s="116"/>
      <c r="HIH128" s="116"/>
      <c r="HII128" s="116"/>
      <c r="HIJ128" s="116"/>
      <c r="HIK128" s="116"/>
      <c r="HIL128" s="116"/>
      <c r="HIM128" s="116"/>
      <c r="HIN128" s="116"/>
      <c r="HIO128" s="116"/>
      <c r="HIP128" s="116"/>
      <c r="HIQ128" s="116"/>
      <c r="HIR128" s="116"/>
      <c r="HIS128" s="116"/>
      <c r="HIT128" s="116"/>
      <c r="HIU128" s="116"/>
      <c r="HIV128" s="116"/>
      <c r="HIW128" s="116"/>
      <c r="HIX128" s="116"/>
      <c r="HIY128" s="116"/>
      <c r="HIZ128" s="116"/>
      <c r="HJA128" s="116"/>
      <c r="HJB128" s="116"/>
      <c r="HJC128" s="116"/>
      <c r="HJD128" s="116"/>
      <c r="HJE128" s="116"/>
      <c r="HJF128" s="116"/>
      <c r="HJG128" s="116"/>
      <c r="HJH128" s="116"/>
      <c r="HJI128" s="116"/>
      <c r="HJJ128" s="116"/>
      <c r="HJK128" s="116"/>
      <c r="HJL128" s="116"/>
      <c r="HJM128" s="116"/>
      <c r="HJN128" s="116"/>
      <c r="HJO128" s="116"/>
      <c r="HJP128" s="116"/>
      <c r="HJQ128" s="116"/>
      <c r="HJR128" s="116"/>
      <c r="HJS128" s="116"/>
      <c r="HJT128" s="116"/>
      <c r="HJU128" s="116"/>
      <c r="HJV128" s="116"/>
      <c r="HJW128" s="116"/>
      <c r="HJX128" s="116"/>
      <c r="HJY128" s="116"/>
      <c r="HJZ128" s="116"/>
      <c r="HKA128" s="116"/>
      <c r="HKB128" s="116"/>
      <c r="HKC128" s="116"/>
      <c r="HKD128" s="116"/>
      <c r="HKE128" s="116"/>
      <c r="HKF128" s="116"/>
      <c r="HKG128" s="116"/>
      <c r="HKH128" s="116"/>
      <c r="HKI128" s="116"/>
      <c r="HKJ128" s="116"/>
      <c r="HKK128" s="116"/>
      <c r="HKL128" s="116"/>
      <c r="HKM128" s="116"/>
      <c r="HKN128" s="116"/>
      <c r="HKO128" s="116"/>
      <c r="HKP128" s="116"/>
      <c r="HKQ128" s="116"/>
      <c r="HKR128" s="116"/>
      <c r="HKS128" s="116"/>
      <c r="HKT128" s="116"/>
      <c r="HKU128" s="116"/>
      <c r="HKV128" s="116"/>
      <c r="HKW128" s="116"/>
      <c r="HKX128" s="116"/>
      <c r="HKY128" s="116"/>
      <c r="HKZ128" s="116"/>
      <c r="HLA128" s="116"/>
      <c r="HLB128" s="116"/>
      <c r="HLC128" s="116"/>
      <c r="HLD128" s="116"/>
      <c r="HLE128" s="116"/>
      <c r="HLF128" s="116"/>
      <c r="HLG128" s="116"/>
      <c r="HLH128" s="116"/>
      <c r="HLI128" s="116"/>
      <c r="HLJ128" s="116"/>
      <c r="HLK128" s="116"/>
      <c r="HLL128" s="116"/>
      <c r="HLM128" s="116"/>
      <c r="HLN128" s="116"/>
      <c r="HLO128" s="116"/>
      <c r="HLP128" s="116"/>
      <c r="HLQ128" s="116"/>
      <c r="HLR128" s="116"/>
      <c r="HLS128" s="116"/>
      <c r="HLT128" s="116"/>
      <c r="HLU128" s="116"/>
      <c r="HLV128" s="116"/>
      <c r="HLW128" s="116"/>
      <c r="HLX128" s="116"/>
      <c r="HLY128" s="116"/>
      <c r="HLZ128" s="116"/>
      <c r="HMA128" s="116"/>
      <c r="HMB128" s="116"/>
      <c r="HMC128" s="116"/>
      <c r="HMD128" s="116"/>
      <c r="HME128" s="116"/>
      <c r="HMF128" s="116"/>
      <c r="HMG128" s="116"/>
      <c r="HMH128" s="116"/>
      <c r="HMI128" s="116"/>
      <c r="HMJ128" s="116"/>
      <c r="HMK128" s="116"/>
      <c r="HML128" s="116"/>
      <c r="HMM128" s="116"/>
      <c r="HMN128" s="116"/>
      <c r="HMO128" s="116"/>
      <c r="HMP128" s="116"/>
      <c r="HMQ128" s="116"/>
      <c r="HMR128" s="116"/>
      <c r="HMS128" s="116"/>
      <c r="HMT128" s="116"/>
      <c r="HMU128" s="116"/>
      <c r="HMV128" s="116"/>
      <c r="HMW128" s="116"/>
      <c r="HMX128" s="116"/>
      <c r="HMY128" s="116"/>
      <c r="HMZ128" s="116"/>
      <c r="HNA128" s="116"/>
      <c r="HNB128" s="116"/>
      <c r="HNC128" s="116"/>
      <c r="HND128" s="116"/>
      <c r="HNE128" s="116"/>
      <c r="HNF128" s="116"/>
      <c r="HNG128" s="116"/>
      <c r="HNH128" s="116"/>
      <c r="HNI128" s="116"/>
      <c r="HNJ128" s="116"/>
      <c r="HNK128" s="116"/>
      <c r="HNL128" s="116"/>
      <c r="HNM128" s="116"/>
      <c r="HNN128" s="116"/>
      <c r="HNO128" s="116"/>
      <c r="HNP128" s="116"/>
      <c r="HNQ128" s="116"/>
      <c r="HNR128" s="116"/>
      <c r="HNS128" s="116"/>
      <c r="HNT128" s="116"/>
      <c r="HNU128" s="116"/>
      <c r="HNV128" s="116"/>
      <c r="HNW128" s="116"/>
      <c r="HNX128" s="116"/>
      <c r="HNY128" s="116"/>
      <c r="HNZ128" s="116"/>
      <c r="HOA128" s="116"/>
      <c r="HOB128" s="116"/>
      <c r="HOC128" s="116"/>
      <c r="HOD128" s="116"/>
      <c r="HOE128" s="116"/>
      <c r="HOF128" s="116"/>
      <c r="HOG128" s="116"/>
      <c r="HOH128" s="116"/>
      <c r="HOI128" s="116"/>
      <c r="HOJ128" s="116"/>
      <c r="HOK128" s="116"/>
      <c r="HOL128" s="116"/>
      <c r="HOM128" s="116"/>
      <c r="HON128" s="116"/>
      <c r="HOO128" s="116"/>
      <c r="HOP128" s="116"/>
      <c r="HOQ128" s="116"/>
      <c r="HOR128" s="116"/>
      <c r="HOS128" s="116"/>
      <c r="HOT128" s="116"/>
      <c r="HOU128" s="116"/>
      <c r="HOV128" s="116"/>
      <c r="HOW128" s="116"/>
      <c r="HOX128" s="116"/>
      <c r="HOY128" s="116"/>
      <c r="HOZ128" s="116"/>
      <c r="HPA128" s="116"/>
      <c r="HPB128" s="116"/>
      <c r="HPC128" s="116"/>
      <c r="HPD128" s="116"/>
      <c r="HPE128" s="116"/>
      <c r="HPF128" s="116"/>
      <c r="HPG128" s="116"/>
      <c r="HPH128" s="116"/>
      <c r="HPI128" s="116"/>
      <c r="HPJ128" s="116"/>
      <c r="HPK128" s="116"/>
      <c r="HPL128" s="116"/>
      <c r="HPM128" s="116"/>
      <c r="HPN128" s="116"/>
      <c r="HPO128" s="116"/>
      <c r="HPP128" s="116"/>
      <c r="HPQ128" s="116"/>
      <c r="HPR128" s="116"/>
      <c r="HPS128" s="116"/>
      <c r="HPT128" s="116"/>
      <c r="HPU128" s="116"/>
      <c r="HPV128" s="116"/>
      <c r="HPW128" s="116"/>
      <c r="HPX128" s="116"/>
      <c r="HPY128" s="116"/>
      <c r="HPZ128" s="116"/>
      <c r="HQA128" s="116"/>
      <c r="HQB128" s="116"/>
      <c r="HQC128" s="116"/>
      <c r="HQD128" s="116"/>
      <c r="HQE128" s="116"/>
      <c r="HQF128" s="116"/>
      <c r="HQG128" s="116"/>
      <c r="HQH128" s="116"/>
      <c r="HQI128" s="116"/>
      <c r="HQJ128" s="116"/>
      <c r="HQK128" s="116"/>
      <c r="HQL128" s="116"/>
      <c r="HQM128" s="116"/>
      <c r="HQN128" s="116"/>
      <c r="HQO128" s="116"/>
      <c r="HQP128" s="116"/>
      <c r="HQQ128" s="116"/>
      <c r="HQR128" s="116"/>
      <c r="HQS128" s="116"/>
      <c r="HQT128" s="116"/>
      <c r="HQU128" s="116"/>
      <c r="HQV128" s="116"/>
      <c r="HQW128" s="116"/>
      <c r="HQX128" s="116"/>
      <c r="HQY128" s="116"/>
      <c r="HQZ128" s="116"/>
      <c r="HRA128" s="116"/>
      <c r="HRB128" s="116"/>
      <c r="HRC128" s="116"/>
      <c r="HRD128" s="116"/>
      <c r="HRE128" s="116"/>
      <c r="HRF128" s="116"/>
      <c r="HRG128" s="116"/>
      <c r="HRH128" s="116"/>
      <c r="HRI128" s="116"/>
      <c r="HRJ128" s="116"/>
      <c r="HRK128" s="116"/>
      <c r="HRL128" s="116"/>
      <c r="HRM128" s="116"/>
      <c r="HRN128" s="116"/>
      <c r="HRO128" s="116"/>
      <c r="HRP128" s="116"/>
      <c r="HRQ128" s="116"/>
      <c r="HRR128" s="116"/>
      <c r="HRS128" s="116"/>
      <c r="HRT128" s="116"/>
      <c r="HRU128" s="116"/>
      <c r="HRV128" s="116"/>
      <c r="HRW128" s="116"/>
      <c r="HRX128" s="116"/>
      <c r="HRY128" s="116"/>
      <c r="HRZ128" s="116"/>
      <c r="HSA128" s="116"/>
      <c r="HSB128" s="116"/>
      <c r="HSC128" s="116"/>
      <c r="HSD128" s="116"/>
      <c r="HSE128" s="116"/>
      <c r="HSF128" s="116"/>
      <c r="HSG128" s="116"/>
      <c r="HSH128" s="116"/>
      <c r="HSI128" s="116"/>
      <c r="HSJ128" s="116"/>
      <c r="HSK128" s="116"/>
      <c r="HSL128" s="116"/>
      <c r="HSM128" s="116"/>
      <c r="HSN128" s="116"/>
      <c r="HSO128" s="116"/>
      <c r="HSP128" s="116"/>
      <c r="HSQ128" s="116"/>
      <c r="HSR128" s="116"/>
      <c r="HSS128" s="116"/>
      <c r="HST128" s="116"/>
      <c r="HSU128" s="116"/>
      <c r="HSV128" s="116"/>
      <c r="HSW128" s="116"/>
      <c r="HSX128" s="116"/>
      <c r="HSY128" s="116"/>
      <c r="HSZ128" s="116"/>
      <c r="HTA128" s="116"/>
      <c r="HTB128" s="116"/>
      <c r="HTC128" s="116"/>
      <c r="HTD128" s="116"/>
      <c r="HTE128" s="116"/>
      <c r="HTF128" s="116"/>
      <c r="HTG128" s="116"/>
      <c r="HTH128" s="116"/>
      <c r="HTI128" s="116"/>
      <c r="HTJ128" s="116"/>
      <c r="HTK128" s="116"/>
      <c r="HTL128" s="116"/>
      <c r="HTM128" s="116"/>
      <c r="HTN128" s="116"/>
    </row>
    <row r="129" spans="1:5942" ht="9.9499999999999993" customHeight="1" x14ac:dyDescent="0.25">
      <c r="A129" s="106" t="s">
        <v>330</v>
      </c>
      <c r="B129" s="477"/>
      <c r="C129" s="395">
        <v>1</v>
      </c>
      <c r="D129" s="339">
        <f t="shared" si="264"/>
        <v>1</v>
      </c>
      <c r="E129" s="477"/>
      <c r="F129" s="395">
        <v>0</v>
      </c>
      <c r="G129" s="339">
        <f t="shared" si="265"/>
        <v>0</v>
      </c>
      <c r="H129" s="251" t="e">
        <f t="shared" si="378"/>
        <v>#DIV/0!</v>
      </c>
      <c r="I129" s="251">
        <f t="shared" si="379"/>
        <v>0</v>
      </c>
      <c r="J129" s="251">
        <f t="shared" si="380"/>
        <v>0</v>
      </c>
      <c r="K129" s="477"/>
      <c r="L129" s="395">
        <v>1</v>
      </c>
      <c r="M129" s="339">
        <f t="shared" si="239"/>
        <v>1</v>
      </c>
      <c r="N129" s="477"/>
      <c r="O129" s="395">
        <v>0</v>
      </c>
      <c r="P129" s="339">
        <f t="shared" si="240"/>
        <v>0</v>
      </c>
      <c r="Q129" s="251" t="e">
        <f t="shared" si="307"/>
        <v>#DIV/0!</v>
      </c>
      <c r="R129" s="251">
        <f t="shared" si="308"/>
        <v>0</v>
      </c>
      <c r="S129" s="251">
        <f t="shared" si="309"/>
        <v>0</v>
      </c>
      <c r="T129" s="477"/>
      <c r="U129" s="395">
        <v>0</v>
      </c>
      <c r="V129" s="339">
        <f t="shared" si="241"/>
        <v>0</v>
      </c>
      <c r="W129" s="477"/>
      <c r="X129" s="395">
        <v>0</v>
      </c>
      <c r="Y129" s="339">
        <f t="shared" si="242"/>
        <v>0</v>
      </c>
      <c r="Z129" s="251" t="e">
        <f t="shared" si="312"/>
        <v>#DIV/0!</v>
      </c>
      <c r="AA129" s="251" t="e">
        <f t="shared" si="313"/>
        <v>#DIV/0!</v>
      </c>
      <c r="AB129" s="251" t="e">
        <f t="shared" si="314"/>
        <v>#DIV/0!</v>
      </c>
      <c r="AC129" s="477"/>
      <c r="AD129" s="477"/>
      <c r="AE129" s="393">
        <f t="shared" si="243"/>
        <v>0</v>
      </c>
      <c r="AF129" s="477"/>
      <c r="AG129" s="477"/>
      <c r="AH129" s="393">
        <f t="shared" si="244"/>
        <v>0</v>
      </c>
      <c r="AI129" s="479" t="e">
        <f t="shared" si="317"/>
        <v>#DIV/0!</v>
      </c>
      <c r="AJ129" s="479" t="e">
        <f t="shared" si="318"/>
        <v>#DIV/0!</v>
      </c>
      <c r="AK129" s="479" t="e">
        <f t="shared" si="319"/>
        <v>#DIV/0!</v>
      </c>
      <c r="AL129" s="393"/>
      <c r="AM129" s="339">
        <f t="shared" ref="AM129:AM131" si="391">SUM(C129,L129,U129,AD129)</f>
        <v>2</v>
      </c>
      <c r="AN129" s="339">
        <f t="shared" si="387"/>
        <v>2</v>
      </c>
      <c r="AO129" s="393"/>
      <c r="AP129" s="339">
        <f t="shared" ref="AP129:AP131" si="392">SUM(F129,O129,X129,AG129)</f>
        <v>0</v>
      </c>
      <c r="AQ129" s="339">
        <f t="shared" si="267"/>
        <v>0</v>
      </c>
      <c r="AR129" s="251" t="e">
        <f t="shared" si="388"/>
        <v>#DIV/0!</v>
      </c>
      <c r="AS129" s="251">
        <f t="shared" si="389"/>
        <v>0</v>
      </c>
      <c r="AT129" s="251">
        <f t="shared" si="390"/>
        <v>0</v>
      </c>
      <c r="AU129" s="49"/>
    </row>
    <row r="130" spans="1:5942" ht="9.9499999999999993" customHeight="1" x14ac:dyDescent="0.25">
      <c r="A130" s="106" t="s">
        <v>142</v>
      </c>
      <c r="B130" s="478"/>
      <c r="C130" s="396">
        <v>5</v>
      </c>
      <c r="D130" s="339">
        <f t="shared" si="264"/>
        <v>5</v>
      </c>
      <c r="E130" s="478"/>
      <c r="F130" s="396">
        <v>0</v>
      </c>
      <c r="G130" s="339">
        <f t="shared" si="265"/>
        <v>0</v>
      </c>
      <c r="H130" s="251" t="e">
        <f t="shared" si="378"/>
        <v>#DIV/0!</v>
      </c>
      <c r="I130" s="251">
        <f t="shared" si="379"/>
        <v>0</v>
      </c>
      <c r="J130" s="251">
        <f t="shared" si="380"/>
        <v>0</v>
      </c>
      <c r="K130" s="478"/>
      <c r="L130" s="396">
        <v>2</v>
      </c>
      <c r="M130" s="339">
        <f t="shared" si="239"/>
        <v>2</v>
      </c>
      <c r="N130" s="478"/>
      <c r="O130" s="396">
        <v>0</v>
      </c>
      <c r="P130" s="339">
        <f t="shared" si="240"/>
        <v>0</v>
      </c>
      <c r="Q130" s="251" t="e">
        <f t="shared" si="307"/>
        <v>#DIV/0!</v>
      </c>
      <c r="R130" s="251">
        <f t="shared" si="308"/>
        <v>0</v>
      </c>
      <c r="S130" s="251">
        <f t="shared" si="309"/>
        <v>0</v>
      </c>
      <c r="T130" s="478"/>
      <c r="U130" s="396">
        <v>1</v>
      </c>
      <c r="V130" s="339">
        <f t="shared" si="241"/>
        <v>1</v>
      </c>
      <c r="W130" s="478"/>
      <c r="X130" s="396">
        <v>0</v>
      </c>
      <c r="Y130" s="339">
        <f t="shared" si="242"/>
        <v>0</v>
      </c>
      <c r="Z130" s="251" t="e">
        <f t="shared" si="312"/>
        <v>#DIV/0!</v>
      </c>
      <c r="AA130" s="251">
        <f t="shared" si="313"/>
        <v>0</v>
      </c>
      <c r="AB130" s="251">
        <f t="shared" si="314"/>
        <v>0</v>
      </c>
      <c r="AC130" s="478"/>
      <c r="AD130" s="478"/>
      <c r="AE130" s="393">
        <f t="shared" si="243"/>
        <v>0</v>
      </c>
      <c r="AF130" s="478"/>
      <c r="AG130" s="478"/>
      <c r="AH130" s="393">
        <f t="shared" si="244"/>
        <v>0</v>
      </c>
      <c r="AI130" s="479" t="e">
        <f t="shared" si="317"/>
        <v>#DIV/0!</v>
      </c>
      <c r="AJ130" s="479" t="e">
        <f t="shared" si="318"/>
        <v>#DIV/0!</v>
      </c>
      <c r="AK130" s="479" t="e">
        <f t="shared" si="319"/>
        <v>#DIV/0!</v>
      </c>
      <c r="AL130" s="393"/>
      <c r="AM130" s="339">
        <f t="shared" si="391"/>
        <v>8</v>
      </c>
      <c r="AN130" s="339">
        <f t="shared" si="387"/>
        <v>8</v>
      </c>
      <c r="AO130" s="393"/>
      <c r="AP130" s="339">
        <f t="shared" si="392"/>
        <v>0</v>
      </c>
      <c r="AQ130" s="339">
        <f t="shared" si="267"/>
        <v>0</v>
      </c>
      <c r="AR130" s="251" t="e">
        <f t="shared" si="388"/>
        <v>#DIV/0!</v>
      </c>
      <c r="AS130" s="251">
        <f t="shared" si="389"/>
        <v>0</v>
      </c>
      <c r="AT130" s="251">
        <f t="shared" si="390"/>
        <v>0</v>
      </c>
      <c r="AU130" s="49"/>
    </row>
    <row r="131" spans="1:5942" ht="9.9499999999999993" customHeight="1" x14ac:dyDescent="0.25">
      <c r="A131" s="106" t="s">
        <v>62</v>
      </c>
      <c r="B131" s="477"/>
      <c r="C131" s="395">
        <v>3</v>
      </c>
      <c r="D131" s="339">
        <f t="shared" si="264"/>
        <v>3</v>
      </c>
      <c r="E131" s="477"/>
      <c r="F131" s="395">
        <v>0</v>
      </c>
      <c r="G131" s="339">
        <f t="shared" si="265"/>
        <v>0</v>
      </c>
      <c r="H131" s="251" t="e">
        <f t="shared" si="378"/>
        <v>#DIV/0!</v>
      </c>
      <c r="I131" s="251">
        <f t="shared" si="379"/>
        <v>0</v>
      </c>
      <c r="J131" s="251">
        <f t="shared" si="380"/>
        <v>0</v>
      </c>
      <c r="K131" s="477"/>
      <c r="L131" s="395">
        <v>1</v>
      </c>
      <c r="M131" s="339">
        <f t="shared" si="239"/>
        <v>1</v>
      </c>
      <c r="N131" s="477"/>
      <c r="O131" s="395">
        <v>0</v>
      </c>
      <c r="P131" s="339">
        <f t="shared" si="240"/>
        <v>0</v>
      </c>
      <c r="Q131" s="251" t="e">
        <f t="shared" si="307"/>
        <v>#DIV/0!</v>
      </c>
      <c r="R131" s="251">
        <f t="shared" si="308"/>
        <v>0</v>
      </c>
      <c r="S131" s="251">
        <f t="shared" si="309"/>
        <v>0</v>
      </c>
      <c r="T131" s="477"/>
      <c r="U131" s="395">
        <v>0</v>
      </c>
      <c r="V131" s="339">
        <f t="shared" si="241"/>
        <v>0</v>
      </c>
      <c r="W131" s="477"/>
      <c r="X131" s="395">
        <v>0</v>
      </c>
      <c r="Y131" s="339">
        <f t="shared" si="242"/>
        <v>0</v>
      </c>
      <c r="Z131" s="251" t="e">
        <f t="shared" si="312"/>
        <v>#DIV/0!</v>
      </c>
      <c r="AA131" s="251" t="e">
        <f t="shared" si="313"/>
        <v>#DIV/0!</v>
      </c>
      <c r="AB131" s="251" t="e">
        <f t="shared" si="314"/>
        <v>#DIV/0!</v>
      </c>
      <c r="AC131" s="477"/>
      <c r="AD131" s="477"/>
      <c r="AE131" s="393">
        <f t="shared" si="243"/>
        <v>0</v>
      </c>
      <c r="AF131" s="477"/>
      <c r="AG131" s="477"/>
      <c r="AH131" s="393">
        <f t="shared" si="244"/>
        <v>0</v>
      </c>
      <c r="AI131" s="479" t="e">
        <f t="shared" si="317"/>
        <v>#DIV/0!</v>
      </c>
      <c r="AJ131" s="479" t="e">
        <f t="shared" si="318"/>
        <v>#DIV/0!</v>
      </c>
      <c r="AK131" s="479" t="e">
        <f t="shared" si="319"/>
        <v>#DIV/0!</v>
      </c>
      <c r="AL131" s="393"/>
      <c r="AM131" s="339">
        <f t="shared" si="391"/>
        <v>4</v>
      </c>
      <c r="AN131" s="339">
        <f t="shared" si="387"/>
        <v>4</v>
      </c>
      <c r="AO131" s="393"/>
      <c r="AP131" s="339">
        <f t="shared" si="392"/>
        <v>0</v>
      </c>
      <c r="AQ131" s="339">
        <f t="shared" si="267"/>
        <v>0</v>
      </c>
      <c r="AR131" s="251" t="e">
        <f t="shared" si="388"/>
        <v>#DIV/0!</v>
      </c>
      <c r="AS131" s="251">
        <f t="shared" si="389"/>
        <v>0</v>
      </c>
      <c r="AT131" s="251">
        <f t="shared" si="390"/>
        <v>0</v>
      </c>
      <c r="AU131" s="49"/>
    </row>
    <row r="132" spans="1:5942" ht="9.9499999999999993" hidden="1" customHeight="1" x14ac:dyDescent="0.25">
      <c r="A132" s="105" t="s">
        <v>38</v>
      </c>
      <c r="B132" s="398">
        <f>SUM(B133:B134)</f>
        <v>0</v>
      </c>
      <c r="C132" s="398">
        <f>SUM(C133:C134)</f>
        <v>7</v>
      </c>
      <c r="D132" s="337">
        <f t="shared" si="264"/>
        <v>7</v>
      </c>
      <c r="E132" s="398">
        <f>SUM(E133:E134)</f>
        <v>0</v>
      </c>
      <c r="F132" s="398">
        <f>SUM(F133:F134)</f>
        <v>0</v>
      </c>
      <c r="G132" s="337">
        <f t="shared" si="265"/>
        <v>0</v>
      </c>
      <c r="H132" s="263" t="e">
        <f t="shared" si="378"/>
        <v>#DIV/0!</v>
      </c>
      <c r="I132" s="263">
        <f t="shared" si="379"/>
        <v>0</v>
      </c>
      <c r="J132" s="263">
        <f t="shared" si="380"/>
        <v>0</v>
      </c>
      <c r="K132" s="398">
        <f t="shared" ref="K132:L132" si="393">SUM(K133:K134)</f>
        <v>0</v>
      </c>
      <c r="L132" s="398">
        <f t="shared" si="393"/>
        <v>12</v>
      </c>
      <c r="M132" s="337">
        <f t="shared" ref="M132:M138" si="394">SUM(K132:L132)</f>
        <v>12</v>
      </c>
      <c r="N132" s="398">
        <f t="shared" ref="N132:O132" si="395">SUM(N133:N134)</f>
        <v>0</v>
      </c>
      <c r="O132" s="398">
        <f t="shared" si="395"/>
        <v>1</v>
      </c>
      <c r="P132" s="337">
        <f t="shared" ref="P132:P138" si="396">SUM(N132:O132)</f>
        <v>1</v>
      </c>
      <c r="Q132" s="263" t="e">
        <f t="shared" si="307"/>
        <v>#DIV/0!</v>
      </c>
      <c r="R132" s="263">
        <f t="shared" si="308"/>
        <v>8.3333333333333329E-2</v>
      </c>
      <c r="S132" s="263">
        <f t="shared" si="309"/>
        <v>8.3333333333333329E-2</v>
      </c>
      <c r="T132" s="398">
        <f t="shared" ref="T132:U132" si="397">SUM(T133:T134)</f>
        <v>0</v>
      </c>
      <c r="U132" s="398">
        <f t="shared" si="397"/>
        <v>6</v>
      </c>
      <c r="V132" s="337">
        <f t="shared" ref="V132:V138" si="398">SUM(T132:U132)</f>
        <v>6</v>
      </c>
      <c r="W132" s="398">
        <f t="shared" ref="W132:X132" si="399">SUM(W133:W134)</f>
        <v>0</v>
      </c>
      <c r="X132" s="398">
        <f t="shared" si="399"/>
        <v>1</v>
      </c>
      <c r="Y132" s="337">
        <f t="shared" ref="Y132:Y138" si="400">SUM(W132:X132)</f>
        <v>1</v>
      </c>
      <c r="Z132" s="263" t="e">
        <f t="shared" si="312"/>
        <v>#DIV/0!</v>
      </c>
      <c r="AA132" s="263">
        <f t="shared" si="313"/>
        <v>0.16666666666666666</v>
      </c>
      <c r="AB132" s="263">
        <f t="shared" si="314"/>
        <v>0.16666666666666666</v>
      </c>
      <c r="AC132" s="398">
        <f t="shared" ref="AC132:AD132" si="401">SUM(AC133:AC134)</f>
        <v>0</v>
      </c>
      <c r="AD132" s="398">
        <f t="shared" si="401"/>
        <v>0</v>
      </c>
      <c r="AE132" s="337">
        <f t="shared" ref="AE132:AE138" si="402">SUM(AC132:AD132)</f>
        <v>0</v>
      </c>
      <c r="AF132" s="398">
        <f t="shared" ref="AF132:AG132" si="403">SUM(AF133:AF134)</f>
        <v>0</v>
      </c>
      <c r="AG132" s="398">
        <f t="shared" si="403"/>
        <v>0</v>
      </c>
      <c r="AH132" s="337">
        <f t="shared" ref="AH132:AH138" si="404">SUM(AF132:AG132)</f>
        <v>0</v>
      </c>
      <c r="AI132" s="263" t="e">
        <f t="shared" si="317"/>
        <v>#DIV/0!</v>
      </c>
      <c r="AJ132" s="263" t="e">
        <f t="shared" si="318"/>
        <v>#DIV/0!</v>
      </c>
      <c r="AK132" s="263" t="e">
        <f t="shared" si="319"/>
        <v>#DIV/0!</v>
      </c>
      <c r="AL132" s="337">
        <f>SUM(AL133:AL134)</f>
        <v>0</v>
      </c>
      <c r="AM132" s="337">
        <f>SUM(AM133:AM134)</f>
        <v>25</v>
      </c>
      <c r="AN132" s="337">
        <f t="shared" si="387"/>
        <v>25</v>
      </c>
      <c r="AO132" s="337">
        <f>SUM(AO133:AO134)</f>
        <v>0</v>
      </c>
      <c r="AP132" s="337">
        <f>SUM(AP133:AP134)</f>
        <v>2</v>
      </c>
      <c r="AQ132" s="337">
        <f t="shared" si="267"/>
        <v>2</v>
      </c>
      <c r="AR132" s="263" t="e">
        <f t="shared" si="388"/>
        <v>#DIV/0!</v>
      </c>
      <c r="AS132" s="263">
        <f t="shared" si="389"/>
        <v>0.08</v>
      </c>
      <c r="AT132" s="263">
        <f t="shared" si="390"/>
        <v>0.08</v>
      </c>
      <c r="AU132" s="49"/>
    </row>
    <row r="133" spans="1:5942" ht="9.9499999999999993" hidden="1" customHeight="1" x14ac:dyDescent="0.25">
      <c r="A133" s="106" t="s">
        <v>69</v>
      </c>
      <c r="B133" s="395"/>
      <c r="C133" s="395">
        <v>4</v>
      </c>
      <c r="D133" s="339">
        <f t="shared" si="264"/>
        <v>4</v>
      </c>
      <c r="E133" s="395"/>
      <c r="F133" s="395"/>
      <c r="G133" s="339">
        <f t="shared" si="265"/>
        <v>0</v>
      </c>
      <c r="H133" s="251" t="e">
        <f t="shared" si="378"/>
        <v>#DIV/0!</v>
      </c>
      <c r="I133" s="251">
        <f t="shared" si="379"/>
        <v>0</v>
      </c>
      <c r="J133" s="251">
        <f t="shared" si="380"/>
        <v>0</v>
      </c>
      <c r="K133" s="395"/>
      <c r="L133" s="470">
        <f>9+1</f>
        <v>10</v>
      </c>
      <c r="M133" s="339">
        <f t="shared" si="394"/>
        <v>10</v>
      </c>
      <c r="N133" s="395"/>
      <c r="O133" s="470">
        <v>1</v>
      </c>
      <c r="P133" s="339">
        <f t="shared" si="396"/>
        <v>1</v>
      </c>
      <c r="Q133" s="251" t="e">
        <f t="shared" si="307"/>
        <v>#DIV/0!</v>
      </c>
      <c r="R133" s="251">
        <f t="shared" si="308"/>
        <v>0.1</v>
      </c>
      <c r="S133" s="251">
        <f t="shared" si="309"/>
        <v>0.1</v>
      </c>
      <c r="T133" s="395"/>
      <c r="U133" s="395">
        <v>4</v>
      </c>
      <c r="V133" s="339">
        <f t="shared" si="398"/>
        <v>4</v>
      </c>
      <c r="W133" s="395"/>
      <c r="X133" s="395"/>
      <c r="Y133" s="339">
        <f t="shared" si="400"/>
        <v>0</v>
      </c>
      <c r="Z133" s="251" t="e">
        <f t="shared" si="312"/>
        <v>#DIV/0!</v>
      </c>
      <c r="AA133" s="251">
        <f t="shared" si="313"/>
        <v>0</v>
      </c>
      <c r="AB133" s="251">
        <f t="shared" si="314"/>
        <v>0</v>
      </c>
      <c r="AC133" s="395"/>
      <c r="AD133" s="395"/>
      <c r="AE133" s="339">
        <f t="shared" si="402"/>
        <v>0</v>
      </c>
      <c r="AF133" s="395"/>
      <c r="AG133" s="395"/>
      <c r="AH133" s="339">
        <f t="shared" si="404"/>
        <v>0</v>
      </c>
      <c r="AI133" s="251" t="e">
        <f t="shared" si="317"/>
        <v>#DIV/0!</v>
      </c>
      <c r="AJ133" s="251" t="e">
        <f t="shared" si="318"/>
        <v>#DIV/0!</v>
      </c>
      <c r="AK133" s="251" t="e">
        <f t="shared" si="319"/>
        <v>#DIV/0!</v>
      </c>
      <c r="AL133" s="339">
        <f t="shared" ref="AL133:AL134" si="405">SUM(B133,K133,T133,AC133)</f>
        <v>0</v>
      </c>
      <c r="AM133" s="339">
        <f t="shared" ref="AM133:AM134" si="406">SUM(C133,L133,U133,AD133)</f>
        <v>18</v>
      </c>
      <c r="AN133" s="339">
        <f t="shared" si="387"/>
        <v>18</v>
      </c>
      <c r="AO133" s="339">
        <f t="shared" ref="AO133:AO134" si="407">SUM(E133,N133,W133,AF133)</f>
        <v>0</v>
      </c>
      <c r="AP133" s="339">
        <f t="shared" ref="AP133:AP134" si="408">SUM(F133,O133,X133,AG133)</f>
        <v>1</v>
      </c>
      <c r="AQ133" s="339">
        <f t="shared" si="267"/>
        <v>1</v>
      </c>
      <c r="AR133" s="251" t="e">
        <f t="shared" si="388"/>
        <v>#DIV/0!</v>
      </c>
      <c r="AS133" s="251">
        <f t="shared" si="389"/>
        <v>5.5555555555555552E-2</v>
      </c>
      <c r="AT133" s="251">
        <f t="shared" si="390"/>
        <v>5.5555555555555552E-2</v>
      </c>
      <c r="AU133" s="49"/>
    </row>
    <row r="134" spans="1:5942" ht="9.9499999999999993" hidden="1" customHeight="1" x14ac:dyDescent="0.25">
      <c r="A134" s="106" t="s">
        <v>266</v>
      </c>
      <c r="B134" s="395"/>
      <c r="C134" s="395">
        <v>3</v>
      </c>
      <c r="D134" s="339">
        <f t="shared" si="264"/>
        <v>3</v>
      </c>
      <c r="E134" s="395"/>
      <c r="F134" s="395"/>
      <c r="G134" s="339">
        <f t="shared" si="265"/>
        <v>0</v>
      </c>
      <c r="H134" s="251" t="e">
        <f t="shared" si="378"/>
        <v>#DIV/0!</v>
      </c>
      <c r="I134" s="251">
        <f t="shared" si="379"/>
        <v>0</v>
      </c>
      <c r="J134" s="251">
        <f t="shared" si="380"/>
        <v>0</v>
      </c>
      <c r="K134" s="395"/>
      <c r="L134" s="395">
        <v>2</v>
      </c>
      <c r="M134" s="339">
        <f t="shared" si="394"/>
        <v>2</v>
      </c>
      <c r="N134" s="395"/>
      <c r="O134" s="395"/>
      <c r="P134" s="339">
        <f t="shared" si="396"/>
        <v>0</v>
      </c>
      <c r="Q134" s="251" t="e">
        <f t="shared" si="307"/>
        <v>#DIV/0!</v>
      </c>
      <c r="R134" s="251">
        <f t="shared" si="308"/>
        <v>0</v>
      </c>
      <c r="S134" s="251">
        <f t="shared" si="309"/>
        <v>0</v>
      </c>
      <c r="T134" s="395"/>
      <c r="U134" s="470">
        <f>1+1</f>
        <v>2</v>
      </c>
      <c r="V134" s="339">
        <f t="shared" si="398"/>
        <v>2</v>
      </c>
      <c r="W134" s="395"/>
      <c r="X134" s="470">
        <v>1</v>
      </c>
      <c r="Y134" s="339">
        <f t="shared" si="400"/>
        <v>1</v>
      </c>
      <c r="Z134" s="251" t="e">
        <f t="shared" si="312"/>
        <v>#DIV/0!</v>
      </c>
      <c r="AA134" s="251">
        <f t="shared" si="313"/>
        <v>0.5</v>
      </c>
      <c r="AB134" s="251">
        <f t="shared" si="314"/>
        <v>0.5</v>
      </c>
      <c r="AC134" s="395"/>
      <c r="AD134" s="395"/>
      <c r="AE134" s="339">
        <f t="shared" si="402"/>
        <v>0</v>
      </c>
      <c r="AF134" s="395"/>
      <c r="AG134" s="395"/>
      <c r="AH134" s="339">
        <f t="shared" si="404"/>
        <v>0</v>
      </c>
      <c r="AI134" s="251" t="e">
        <f t="shared" si="317"/>
        <v>#DIV/0!</v>
      </c>
      <c r="AJ134" s="251" t="e">
        <f t="shared" si="318"/>
        <v>#DIV/0!</v>
      </c>
      <c r="AK134" s="251" t="e">
        <f t="shared" si="319"/>
        <v>#DIV/0!</v>
      </c>
      <c r="AL134" s="339">
        <f t="shared" si="405"/>
        <v>0</v>
      </c>
      <c r="AM134" s="339">
        <f t="shared" si="406"/>
        <v>7</v>
      </c>
      <c r="AN134" s="339">
        <f t="shared" si="387"/>
        <v>7</v>
      </c>
      <c r="AO134" s="339">
        <f t="shared" si="407"/>
        <v>0</v>
      </c>
      <c r="AP134" s="339">
        <f t="shared" si="408"/>
        <v>1</v>
      </c>
      <c r="AQ134" s="339">
        <f t="shared" si="267"/>
        <v>1</v>
      </c>
      <c r="AR134" s="251" t="e">
        <f t="shared" si="388"/>
        <v>#DIV/0!</v>
      </c>
      <c r="AS134" s="251">
        <f t="shared" si="389"/>
        <v>0.14285714285714285</v>
      </c>
      <c r="AT134" s="251">
        <f t="shared" si="390"/>
        <v>0.14285714285714285</v>
      </c>
      <c r="AU134" s="49"/>
    </row>
    <row r="135" spans="1:5942" s="119" customFormat="1" ht="9.9499999999999993" hidden="1" customHeight="1" x14ac:dyDescent="0.25">
      <c r="A135" s="105" t="s">
        <v>39</v>
      </c>
      <c r="B135" s="398">
        <f>SUM(B136)</f>
        <v>0</v>
      </c>
      <c r="C135" s="398">
        <f>SUM(C136)</f>
        <v>5</v>
      </c>
      <c r="D135" s="337">
        <f t="shared" si="264"/>
        <v>5</v>
      </c>
      <c r="E135" s="398">
        <f>SUM(E136)</f>
        <v>0</v>
      </c>
      <c r="F135" s="398">
        <f>SUM(F136)</f>
        <v>1</v>
      </c>
      <c r="G135" s="337">
        <f t="shared" si="265"/>
        <v>1</v>
      </c>
      <c r="H135" s="263" t="e">
        <f t="shared" si="378"/>
        <v>#DIV/0!</v>
      </c>
      <c r="I135" s="263">
        <f t="shared" si="379"/>
        <v>0.2</v>
      </c>
      <c r="J135" s="263">
        <f t="shared" si="380"/>
        <v>0.2</v>
      </c>
      <c r="K135" s="398">
        <f t="shared" ref="K135:L135" si="409">SUM(K136)</f>
        <v>0</v>
      </c>
      <c r="L135" s="398">
        <f t="shared" si="409"/>
        <v>4</v>
      </c>
      <c r="M135" s="337">
        <f t="shared" si="394"/>
        <v>4</v>
      </c>
      <c r="N135" s="398">
        <f t="shared" ref="N135:O135" si="410">SUM(N136)</f>
        <v>0</v>
      </c>
      <c r="O135" s="398">
        <f t="shared" si="410"/>
        <v>1</v>
      </c>
      <c r="P135" s="337">
        <f t="shared" si="396"/>
        <v>1</v>
      </c>
      <c r="Q135" s="263" t="e">
        <f t="shared" si="307"/>
        <v>#DIV/0!</v>
      </c>
      <c r="R135" s="263">
        <f t="shared" si="308"/>
        <v>0.25</v>
      </c>
      <c r="S135" s="263">
        <f t="shared" si="309"/>
        <v>0.25</v>
      </c>
      <c r="T135" s="398">
        <f t="shared" ref="T135:U135" si="411">SUM(T136)</f>
        <v>0</v>
      </c>
      <c r="U135" s="398">
        <f t="shared" si="411"/>
        <v>0</v>
      </c>
      <c r="V135" s="337">
        <f t="shared" si="398"/>
        <v>0</v>
      </c>
      <c r="W135" s="398">
        <f t="shared" ref="W135:X135" si="412">SUM(W136)</f>
        <v>0</v>
      </c>
      <c r="X135" s="398">
        <f t="shared" si="412"/>
        <v>0</v>
      </c>
      <c r="Y135" s="337">
        <f t="shared" si="400"/>
        <v>0</v>
      </c>
      <c r="Z135" s="263" t="e">
        <f t="shared" si="312"/>
        <v>#DIV/0!</v>
      </c>
      <c r="AA135" s="263" t="e">
        <f t="shared" si="313"/>
        <v>#DIV/0!</v>
      </c>
      <c r="AB135" s="263" t="e">
        <f t="shared" si="314"/>
        <v>#DIV/0!</v>
      </c>
      <c r="AC135" s="398">
        <f t="shared" ref="AC135:AD135" si="413">SUM(AC136)</f>
        <v>0</v>
      </c>
      <c r="AD135" s="398">
        <f t="shared" si="413"/>
        <v>0</v>
      </c>
      <c r="AE135" s="337">
        <f t="shared" si="402"/>
        <v>0</v>
      </c>
      <c r="AF135" s="398">
        <f t="shared" ref="AF135:AG135" si="414">SUM(AF136)</f>
        <v>0</v>
      </c>
      <c r="AG135" s="398">
        <f t="shared" si="414"/>
        <v>0</v>
      </c>
      <c r="AH135" s="337">
        <f t="shared" si="404"/>
        <v>0</v>
      </c>
      <c r="AI135" s="263" t="e">
        <f t="shared" si="317"/>
        <v>#DIV/0!</v>
      </c>
      <c r="AJ135" s="263" t="e">
        <f t="shared" si="318"/>
        <v>#DIV/0!</v>
      </c>
      <c r="AK135" s="263" t="e">
        <f t="shared" si="319"/>
        <v>#DIV/0!</v>
      </c>
      <c r="AL135" s="337">
        <f>SUM(AL136)</f>
        <v>0</v>
      </c>
      <c r="AM135" s="337">
        <f>SUM(AM136)</f>
        <v>9</v>
      </c>
      <c r="AN135" s="337">
        <f t="shared" si="387"/>
        <v>9</v>
      </c>
      <c r="AO135" s="337">
        <f>SUM(AO136)</f>
        <v>0</v>
      </c>
      <c r="AP135" s="337">
        <f>SUM(AP136)</f>
        <v>2</v>
      </c>
      <c r="AQ135" s="337">
        <f t="shared" si="267"/>
        <v>2</v>
      </c>
      <c r="AR135" s="263" t="e">
        <f t="shared" si="388"/>
        <v>#DIV/0!</v>
      </c>
      <c r="AS135" s="263">
        <f t="shared" si="389"/>
        <v>0.22222222222222221</v>
      </c>
      <c r="AT135" s="263">
        <f t="shared" si="390"/>
        <v>0.22222222222222221</v>
      </c>
      <c r="AU135" s="49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  <c r="EB135" s="123"/>
      <c r="EC135" s="123"/>
      <c r="ED135" s="123"/>
      <c r="EE135" s="123"/>
      <c r="EF135" s="123"/>
      <c r="EG135" s="123"/>
      <c r="EH135" s="123"/>
      <c r="EI135" s="123"/>
      <c r="EJ135" s="123"/>
      <c r="EK135" s="123"/>
      <c r="EL135" s="123"/>
      <c r="EM135" s="123"/>
      <c r="EN135" s="123"/>
      <c r="EO135" s="123"/>
      <c r="EP135" s="123"/>
      <c r="EQ135" s="123"/>
      <c r="ER135" s="123"/>
      <c r="ES135" s="123"/>
      <c r="ET135" s="123"/>
      <c r="EU135" s="123"/>
      <c r="EV135" s="123"/>
      <c r="EW135" s="123"/>
      <c r="EX135" s="123"/>
      <c r="EY135" s="123"/>
      <c r="EZ135" s="123"/>
      <c r="FA135" s="123"/>
      <c r="FB135" s="123"/>
      <c r="FC135" s="123"/>
      <c r="FD135" s="123"/>
      <c r="FE135" s="123"/>
      <c r="FF135" s="123"/>
      <c r="FG135" s="123"/>
      <c r="FH135" s="123"/>
      <c r="FI135" s="123"/>
      <c r="FJ135" s="123"/>
      <c r="FK135" s="123"/>
      <c r="FL135" s="123"/>
      <c r="FM135" s="123"/>
      <c r="FN135" s="123"/>
      <c r="FO135" s="123"/>
      <c r="FP135" s="123"/>
      <c r="FQ135" s="123"/>
      <c r="FR135" s="123"/>
      <c r="FS135" s="123"/>
      <c r="FT135" s="123"/>
      <c r="FU135" s="123"/>
      <c r="FV135" s="123"/>
      <c r="FW135" s="123"/>
      <c r="FX135" s="123"/>
      <c r="FY135" s="123"/>
      <c r="FZ135" s="123"/>
      <c r="GA135" s="123"/>
      <c r="GB135" s="123"/>
      <c r="GC135" s="123"/>
      <c r="GD135" s="123"/>
      <c r="GE135" s="123"/>
      <c r="GF135" s="123"/>
      <c r="GG135" s="123"/>
      <c r="GH135" s="123"/>
      <c r="GI135" s="123"/>
      <c r="GJ135" s="123"/>
      <c r="GK135" s="123"/>
      <c r="GL135" s="123"/>
      <c r="GM135" s="123"/>
      <c r="GN135" s="123"/>
      <c r="GO135" s="123"/>
      <c r="GP135" s="123"/>
      <c r="GQ135" s="123"/>
      <c r="GR135" s="123"/>
      <c r="GS135" s="123"/>
      <c r="GT135" s="123"/>
      <c r="GU135" s="123"/>
      <c r="GV135" s="123"/>
      <c r="GW135" s="123"/>
      <c r="GX135" s="123"/>
      <c r="GY135" s="123"/>
      <c r="GZ135" s="123"/>
      <c r="HA135" s="123"/>
      <c r="HB135" s="123"/>
      <c r="HC135" s="123"/>
      <c r="HD135" s="123"/>
      <c r="HE135" s="123"/>
      <c r="HF135" s="123"/>
      <c r="HG135" s="123"/>
      <c r="HH135" s="123"/>
      <c r="HI135" s="123"/>
      <c r="HJ135" s="123"/>
      <c r="HK135" s="123"/>
      <c r="HL135" s="123"/>
      <c r="HM135" s="123"/>
      <c r="HN135" s="123"/>
      <c r="HO135" s="123"/>
      <c r="HP135" s="123"/>
      <c r="HQ135" s="123"/>
      <c r="HR135" s="123"/>
      <c r="HS135" s="123"/>
      <c r="HT135" s="123"/>
      <c r="HU135" s="123"/>
      <c r="HV135" s="123"/>
      <c r="HW135" s="123"/>
      <c r="HX135" s="123"/>
      <c r="HY135" s="123"/>
      <c r="HZ135" s="123"/>
      <c r="IA135" s="123"/>
      <c r="IB135" s="123"/>
      <c r="IC135" s="123"/>
      <c r="ID135" s="123"/>
      <c r="IE135" s="123"/>
      <c r="IF135" s="123"/>
      <c r="IG135" s="123"/>
      <c r="IH135" s="123"/>
      <c r="II135" s="123"/>
      <c r="IJ135" s="123"/>
      <c r="IK135" s="123"/>
      <c r="IL135" s="123"/>
      <c r="IM135" s="123"/>
      <c r="IN135" s="123"/>
      <c r="IO135" s="123"/>
      <c r="IP135" s="123"/>
      <c r="IQ135" s="123"/>
      <c r="IR135" s="123"/>
      <c r="IS135" s="123"/>
      <c r="IT135" s="123"/>
      <c r="IU135" s="123"/>
      <c r="IV135" s="123"/>
      <c r="IW135" s="123"/>
      <c r="IX135" s="123"/>
      <c r="IY135" s="123"/>
      <c r="IZ135" s="123"/>
      <c r="JA135" s="123"/>
      <c r="JB135" s="123"/>
      <c r="JC135" s="123"/>
      <c r="JD135" s="123"/>
      <c r="JE135" s="123"/>
      <c r="JF135" s="123"/>
      <c r="JG135" s="123"/>
      <c r="JH135" s="123"/>
      <c r="JI135" s="123"/>
      <c r="JJ135" s="123"/>
      <c r="JK135" s="123"/>
      <c r="JL135" s="123"/>
      <c r="JM135" s="123"/>
      <c r="JN135" s="123"/>
      <c r="JO135" s="123"/>
      <c r="JP135" s="123"/>
      <c r="JQ135" s="123"/>
      <c r="JR135" s="123"/>
      <c r="JS135" s="123"/>
      <c r="JT135" s="123"/>
      <c r="JU135" s="123"/>
      <c r="JV135" s="123"/>
      <c r="JW135" s="123"/>
      <c r="JX135" s="123"/>
      <c r="JY135" s="123"/>
      <c r="JZ135" s="123"/>
      <c r="KA135" s="123"/>
      <c r="KB135" s="123"/>
      <c r="KC135" s="123"/>
      <c r="KD135" s="123"/>
      <c r="KE135" s="123"/>
      <c r="KF135" s="123"/>
      <c r="KG135" s="123"/>
      <c r="KH135" s="123"/>
      <c r="KI135" s="123"/>
      <c r="KJ135" s="123"/>
      <c r="KK135" s="123"/>
      <c r="KL135" s="123"/>
      <c r="KM135" s="123"/>
      <c r="KN135" s="123"/>
      <c r="KO135" s="123"/>
      <c r="KP135" s="123"/>
      <c r="KQ135" s="123"/>
      <c r="KR135" s="123"/>
      <c r="KS135" s="123"/>
      <c r="KT135" s="123"/>
      <c r="KU135" s="123"/>
      <c r="KV135" s="123"/>
      <c r="KW135" s="123"/>
      <c r="KX135" s="123"/>
      <c r="KY135" s="123"/>
      <c r="KZ135" s="123"/>
      <c r="LA135" s="123"/>
      <c r="LB135" s="123"/>
      <c r="LC135" s="123"/>
      <c r="LD135" s="123"/>
      <c r="LE135" s="123"/>
      <c r="LF135" s="123"/>
      <c r="LG135" s="123"/>
      <c r="LH135" s="123"/>
      <c r="LI135" s="123"/>
      <c r="LJ135" s="123"/>
      <c r="LK135" s="123"/>
      <c r="LL135" s="123"/>
      <c r="LM135" s="123"/>
      <c r="LN135" s="123"/>
      <c r="LO135" s="123"/>
      <c r="LP135" s="123"/>
      <c r="LQ135" s="123"/>
      <c r="LR135" s="123"/>
      <c r="LS135" s="123"/>
      <c r="LT135" s="123"/>
      <c r="LU135" s="123"/>
      <c r="LV135" s="123"/>
      <c r="LW135" s="123"/>
      <c r="LX135" s="123"/>
      <c r="LY135" s="123"/>
      <c r="LZ135" s="123"/>
      <c r="MA135" s="123"/>
      <c r="MB135" s="123"/>
      <c r="MC135" s="123"/>
      <c r="MD135" s="123"/>
      <c r="ME135" s="123"/>
      <c r="MF135" s="123"/>
      <c r="MG135" s="123"/>
      <c r="MH135" s="123"/>
      <c r="MI135" s="123"/>
      <c r="MJ135" s="123"/>
      <c r="MK135" s="123"/>
      <c r="ML135" s="123"/>
      <c r="MM135" s="123"/>
      <c r="MN135" s="123"/>
      <c r="MO135" s="123"/>
      <c r="MP135" s="123"/>
      <c r="MQ135" s="123"/>
      <c r="MR135" s="123"/>
      <c r="MS135" s="123"/>
      <c r="MT135" s="123"/>
      <c r="MU135" s="123"/>
      <c r="MV135" s="123"/>
      <c r="MW135" s="123"/>
      <c r="MX135" s="123"/>
      <c r="MY135" s="123"/>
      <c r="MZ135" s="123"/>
      <c r="NA135" s="123"/>
      <c r="NB135" s="123"/>
      <c r="NC135" s="123"/>
      <c r="ND135" s="123"/>
      <c r="NE135" s="123"/>
      <c r="NF135" s="123"/>
      <c r="NG135" s="123"/>
      <c r="NH135" s="123"/>
      <c r="NI135" s="123"/>
      <c r="NJ135" s="123"/>
      <c r="NK135" s="123"/>
      <c r="NL135" s="123"/>
      <c r="NM135" s="123"/>
      <c r="NN135" s="123"/>
      <c r="NO135" s="123"/>
      <c r="NP135" s="123"/>
      <c r="NQ135" s="123"/>
      <c r="NR135" s="123"/>
      <c r="NS135" s="123"/>
      <c r="NT135" s="123"/>
      <c r="NU135" s="123"/>
      <c r="NV135" s="123"/>
      <c r="NW135" s="123"/>
      <c r="NX135" s="123"/>
      <c r="NY135" s="123"/>
      <c r="NZ135" s="123"/>
      <c r="OA135" s="123"/>
      <c r="OB135" s="123"/>
      <c r="OC135" s="123"/>
      <c r="OD135" s="123"/>
      <c r="OE135" s="123"/>
      <c r="OF135" s="123"/>
      <c r="OG135" s="123"/>
      <c r="OH135" s="123"/>
      <c r="OI135" s="123"/>
      <c r="OJ135" s="123"/>
      <c r="OK135" s="123"/>
      <c r="OL135" s="123"/>
      <c r="OM135" s="123"/>
      <c r="ON135" s="123"/>
      <c r="OO135" s="123"/>
      <c r="OP135" s="123"/>
      <c r="OQ135" s="123"/>
      <c r="OR135" s="123"/>
      <c r="OS135" s="123"/>
      <c r="OT135" s="123"/>
      <c r="OU135" s="123"/>
      <c r="OV135" s="123"/>
      <c r="OW135" s="123"/>
      <c r="OX135" s="123"/>
      <c r="OY135" s="123"/>
      <c r="OZ135" s="123"/>
      <c r="PA135" s="123"/>
      <c r="PB135" s="123"/>
      <c r="PC135" s="123"/>
      <c r="PD135" s="123"/>
      <c r="PE135" s="123"/>
      <c r="PF135" s="123"/>
      <c r="PG135" s="123"/>
      <c r="PH135" s="123"/>
      <c r="PI135" s="123"/>
      <c r="PJ135" s="123"/>
      <c r="PK135" s="123"/>
      <c r="PL135" s="123"/>
      <c r="PM135" s="123"/>
      <c r="PN135" s="123"/>
      <c r="PO135" s="123"/>
      <c r="PP135" s="123"/>
      <c r="PQ135" s="123"/>
      <c r="PR135" s="123"/>
      <c r="PS135" s="123"/>
      <c r="PT135" s="123"/>
      <c r="PU135" s="123"/>
      <c r="PV135" s="123"/>
      <c r="PW135" s="123"/>
      <c r="PX135" s="123"/>
      <c r="PY135" s="123"/>
      <c r="PZ135" s="123"/>
      <c r="QA135" s="123"/>
      <c r="QB135" s="123"/>
      <c r="QC135" s="123"/>
      <c r="QD135" s="123"/>
      <c r="QE135" s="123"/>
      <c r="QF135" s="123"/>
      <c r="QG135" s="123"/>
      <c r="QH135" s="123"/>
      <c r="QI135" s="123"/>
      <c r="QJ135" s="123"/>
      <c r="QK135" s="123"/>
      <c r="QL135" s="123"/>
      <c r="QM135" s="123"/>
      <c r="QN135" s="123"/>
      <c r="QO135" s="123"/>
      <c r="QP135" s="123"/>
      <c r="QQ135" s="123"/>
      <c r="QR135" s="123"/>
      <c r="QS135" s="123"/>
      <c r="QT135" s="123"/>
      <c r="QU135" s="123"/>
      <c r="QV135" s="123"/>
      <c r="QW135" s="123"/>
      <c r="QX135" s="123"/>
      <c r="QY135" s="123"/>
      <c r="QZ135" s="123"/>
      <c r="RA135" s="123"/>
      <c r="RB135" s="123"/>
      <c r="RC135" s="123"/>
      <c r="RD135" s="123"/>
      <c r="RE135" s="123"/>
      <c r="RF135" s="123"/>
      <c r="RG135" s="123"/>
      <c r="RH135" s="123"/>
      <c r="RI135" s="123"/>
      <c r="RJ135" s="123"/>
      <c r="RK135" s="123"/>
      <c r="RL135" s="123"/>
      <c r="RM135" s="123"/>
      <c r="RN135" s="123"/>
      <c r="RO135" s="123"/>
      <c r="RP135" s="123"/>
      <c r="RQ135" s="123"/>
      <c r="RR135" s="123"/>
      <c r="RS135" s="123"/>
      <c r="RT135" s="123"/>
      <c r="RU135" s="123"/>
      <c r="RV135" s="123"/>
      <c r="RW135" s="123"/>
      <c r="RX135" s="123"/>
      <c r="RY135" s="123"/>
      <c r="RZ135" s="123"/>
      <c r="SA135" s="123"/>
      <c r="SB135" s="123"/>
      <c r="SC135" s="123"/>
      <c r="SD135" s="123"/>
      <c r="SE135" s="123"/>
      <c r="SF135" s="123"/>
      <c r="SG135" s="123"/>
      <c r="SH135" s="123"/>
      <c r="SI135" s="123"/>
      <c r="SJ135" s="123"/>
      <c r="SK135" s="123"/>
      <c r="SL135" s="123"/>
      <c r="SM135" s="123"/>
      <c r="SN135" s="123"/>
      <c r="SO135" s="123"/>
      <c r="SP135" s="123"/>
      <c r="SQ135" s="123"/>
      <c r="SR135" s="123"/>
      <c r="SS135" s="123"/>
      <c r="ST135" s="123"/>
      <c r="SU135" s="123"/>
      <c r="SV135" s="123"/>
      <c r="SW135" s="123"/>
      <c r="SX135" s="123"/>
      <c r="SY135" s="123"/>
      <c r="SZ135" s="123"/>
      <c r="TA135" s="123"/>
      <c r="TB135" s="123"/>
      <c r="TC135" s="123"/>
      <c r="TD135" s="123"/>
      <c r="TE135" s="123"/>
      <c r="TF135" s="123"/>
      <c r="TG135" s="123"/>
      <c r="TH135" s="123"/>
      <c r="TI135" s="123"/>
      <c r="TJ135" s="123"/>
      <c r="TK135" s="123"/>
      <c r="TL135" s="123"/>
      <c r="TM135" s="123"/>
      <c r="TN135" s="123"/>
      <c r="TO135" s="123"/>
      <c r="TP135" s="123"/>
      <c r="TQ135" s="123"/>
      <c r="TR135" s="123"/>
      <c r="TS135" s="123"/>
      <c r="TT135" s="123"/>
      <c r="TU135" s="123"/>
      <c r="TV135" s="123"/>
      <c r="TW135" s="123"/>
      <c r="TX135" s="123"/>
      <c r="TY135" s="123"/>
      <c r="TZ135" s="123"/>
      <c r="UA135" s="123"/>
      <c r="UB135" s="123"/>
      <c r="UC135" s="123"/>
      <c r="UD135" s="123"/>
      <c r="UE135" s="123"/>
      <c r="UF135" s="123"/>
      <c r="UG135" s="123"/>
      <c r="UH135" s="123"/>
      <c r="UI135" s="123"/>
      <c r="UJ135" s="123"/>
      <c r="UK135" s="123"/>
      <c r="UL135" s="123"/>
      <c r="UM135" s="123"/>
      <c r="UN135" s="123"/>
      <c r="UO135" s="123"/>
      <c r="UP135" s="123"/>
      <c r="UQ135" s="123"/>
      <c r="UR135" s="123"/>
      <c r="US135" s="123"/>
      <c r="UT135" s="123"/>
      <c r="UU135" s="123"/>
      <c r="UV135" s="123"/>
      <c r="UW135" s="123"/>
      <c r="UX135" s="123"/>
      <c r="UY135" s="123"/>
      <c r="UZ135" s="123"/>
      <c r="VA135" s="123"/>
      <c r="VB135" s="123"/>
      <c r="VC135" s="123"/>
      <c r="VD135" s="123"/>
      <c r="VE135" s="123"/>
      <c r="VF135" s="123"/>
      <c r="VG135" s="123"/>
      <c r="VH135" s="123"/>
      <c r="VI135" s="123"/>
      <c r="VJ135" s="123"/>
      <c r="VK135" s="123"/>
      <c r="VL135" s="123"/>
      <c r="VM135" s="123"/>
      <c r="VN135" s="123"/>
      <c r="VO135" s="123"/>
      <c r="VP135" s="123"/>
      <c r="VQ135" s="123"/>
      <c r="VR135" s="123"/>
      <c r="VS135" s="123"/>
      <c r="VT135" s="123"/>
      <c r="VU135" s="123"/>
      <c r="VV135" s="123"/>
      <c r="VW135" s="123"/>
      <c r="VX135" s="123"/>
      <c r="VY135" s="123"/>
      <c r="VZ135" s="123"/>
      <c r="WA135" s="123"/>
      <c r="WB135" s="123"/>
      <c r="WC135" s="123"/>
      <c r="WD135" s="123"/>
      <c r="WE135" s="123"/>
      <c r="WF135" s="123"/>
      <c r="WG135" s="123"/>
      <c r="WH135" s="123"/>
      <c r="WI135" s="123"/>
      <c r="WJ135" s="123"/>
      <c r="WK135" s="123"/>
      <c r="WL135" s="123"/>
      <c r="WM135" s="123"/>
      <c r="WN135" s="123"/>
      <c r="WO135" s="123"/>
      <c r="WP135" s="123"/>
      <c r="WQ135" s="123"/>
      <c r="WR135" s="123"/>
      <c r="WS135" s="123"/>
      <c r="WT135" s="123"/>
      <c r="WU135" s="123"/>
      <c r="WV135" s="123"/>
      <c r="WW135" s="123"/>
      <c r="WX135" s="123"/>
      <c r="WY135" s="123"/>
      <c r="WZ135" s="123"/>
      <c r="XA135" s="123"/>
      <c r="XB135" s="123"/>
      <c r="XC135" s="123"/>
      <c r="XD135" s="123"/>
      <c r="XE135" s="123"/>
      <c r="XF135" s="123"/>
      <c r="XG135" s="123"/>
      <c r="XH135" s="123"/>
      <c r="XI135" s="123"/>
      <c r="XJ135" s="123"/>
      <c r="XK135" s="123"/>
      <c r="XL135" s="123"/>
      <c r="XM135" s="123"/>
      <c r="XN135" s="123"/>
      <c r="XO135" s="123"/>
      <c r="XP135" s="123"/>
      <c r="XQ135" s="123"/>
      <c r="XR135" s="123"/>
      <c r="XS135" s="123"/>
      <c r="XT135" s="123"/>
      <c r="XU135" s="123"/>
      <c r="XV135" s="123"/>
      <c r="XW135" s="123"/>
      <c r="XX135" s="123"/>
      <c r="XY135" s="123"/>
      <c r="XZ135" s="123"/>
      <c r="YA135" s="123"/>
      <c r="YB135" s="123"/>
      <c r="YC135" s="123"/>
      <c r="YD135" s="123"/>
      <c r="YE135" s="123"/>
      <c r="YF135" s="123"/>
      <c r="YG135" s="123"/>
      <c r="YH135" s="123"/>
      <c r="YI135" s="123"/>
      <c r="YJ135" s="123"/>
      <c r="YK135" s="123"/>
      <c r="YL135" s="123"/>
      <c r="YM135" s="123"/>
      <c r="YN135" s="123"/>
      <c r="YO135" s="123"/>
      <c r="YP135" s="123"/>
      <c r="YQ135" s="123"/>
      <c r="YR135" s="123"/>
      <c r="YS135" s="123"/>
      <c r="YT135" s="123"/>
      <c r="YU135" s="123"/>
      <c r="YV135" s="123"/>
      <c r="YW135" s="123"/>
      <c r="YX135" s="123"/>
      <c r="YY135" s="123"/>
      <c r="YZ135" s="123"/>
      <c r="ZA135" s="123"/>
      <c r="ZB135" s="123"/>
      <c r="ZC135" s="123"/>
      <c r="ZD135" s="123"/>
      <c r="ZE135" s="123"/>
      <c r="ZF135" s="123"/>
      <c r="ZG135" s="123"/>
      <c r="ZH135" s="123"/>
      <c r="ZI135" s="123"/>
      <c r="ZJ135" s="123"/>
      <c r="ZK135" s="123"/>
      <c r="ZL135" s="123"/>
      <c r="ZM135" s="123"/>
      <c r="ZN135" s="123"/>
      <c r="ZO135" s="123"/>
      <c r="ZP135" s="123"/>
      <c r="ZQ135" s="123"/>
      <c r="ZR135" s="123"/>
      <c r="ZS135" s="123"/>
      <c r="ZT135" s="123"/>
      <c r="ZU135" s="123"/>
      <c r="ZV135" s="123"/>
      <c r="ZW135" s="123"/>
      <c r="ZX135" s="123"/>
      <c r="ZY135" s="123"/>
      <c r="ZZ135" s="123"/>
      <c r="AAA135" s="123"/>
      <c r="AAB135" s="123"/>
      <c r="AAC135" s="123"/>
      <c r="AAD135" s="123"/>
      <c r="AAE135" s="123"/>
      <c r="AAF135" s="123"/>
      <c r="AAG135" s="123"/>
      <c r="AAH135" s="123"/>
      <c r="AAI135" s="123"/>
      <c r="AAJ135" s="123"/>
      <c r="AAK135" s="123"/>
      <c r="AAL135" s="123"/>
      <c r="AAM135" s="123"/>
      <c r="AAN135" s="123"/>
      <c r="AAO135" s="123"/>
      <c r="AAP135" s="123"/>
      <c r="AAQ135" s="123"/>
      <c r="AAR135" s="123"/>
      <c r="AAS135" s="123"/>
      <c r="AAT135" s="123"/>
      <c r="AAU135" s="123"/>
      <c r="AAV135" s="123"/>
      <c r="AAW135" s="123"/>
      <c r="AAX135" s="123"/>
      <c r="AAY135" s="123"/>
      <c r="AAZ135" s="123"/>
      <c r="ABA135" s="123"/>
      <c r="ABB135" s="123"/>
      <c r="ABC135" s="123"/>
      <c r="ABD135" s="123"/>
      <c r="ABE135" s="123"/>
      <c r="ABF135" s="123"/>
      <c r="ABG135" s="123"/>
      <c r="ABH135" s="123"/>
      <c r="ABI135" s="123"/>
      <c r="ABJ135" s="123"/>
      <c r="ABK135" s="123"/>
      <c r="ABL135" s="123"/>
      <c r="ABM135" s="123"/>
      <c r="ABN135" s="123"/>
      <c r="ABO135" s="123"/>
      <c r="ABP135" s="123"/>
      <c r="ABQ135" s="123"/>
      <c r="ABR135" s="123"/>
      <c r="ABS135" s="123"/>
      <c r="ABT135" s="123"/>
      <c r="ABU135" s="123"/>
      <c r="ABV135" s="123"/>
      <c r="ABW135" s="123"/>
      <c r="ABX135" s="123"/>
      <c r="ABY135" s="123"/>
      <c r="ABZ135" s="123"/>
      <c r="ACA135" s="123"/>
      <c r="ACB135" s="123"/>
      <c r="ACC135" s="123"/>
      <c r="ACD135" s="123"/>
      <c r="ACE135" s="123"/>
      <c r="ACF135" s="123"/>
      <c r="ACG135" s="123"/>
      <c r="ACH135" s="123"/>
      <c r="ACI135" s="123"/>
      <c r="ACJ135" s="123"/>
      <c r="ACK135" s="123"/>
      <c r="ACL135" s="123"/>
      <c r="ACM135" s="123"/>
      <c r="ACN135" s="123"/>
      <c r="ACO135" s="123"/>
      <c r="ACP135" s="123"/>
      <c r="ACQ135" s="123"/>
      <c r="ACR135" s="123"/>
      <c r="ACS135" s="123"/>
      <c r="ACT135" s="123"/>
      <c r="ACU135" s="123"/>
      <c r="ACV135" s="123"/>
      <c r="ACW135" s="123"/>
      <c r="ACX135" s="123"/>
      <c r="ACY135" s="123"/>
      <c r="ACZ135" s="123"/>
      <c r="ADA135" s="123"/>
      <c r="ADB135" s="123"/>
      <c r="ADC135" s="123"/>
      <c r="ADD135" s="123"/>
      <c r="ADE135" s="123"/>
      <c r="ADF135" s="123"/>
      <c r="ADG135" s="123"/>
      <c r="ADH135" s="123"/>
      <c r="ADI135" s="123"/>
      <c r="ADJ135" s="123"/>
      <c r="ADK135" s="123"/>
      <c r="ADL135" s="123"/>
      <c r="ADM135" s="123"/>
      <c r="ADN135" s="123"/>
      <c r="ADO135" s="123"/>
      <c r="ADP135" s="123"/>
      <c r="ADQ135" s="123"/>
      <c r="ADR135" s="123"/>
      <c r="ADS135" s="123"/>
      <c r="ADT135" s="123"/>
      <c r="ADU135" s="123"/>
      <c r="ADV135" s="123"/>
      <c r="ADW135" s="123"/>
      <c r="ADX135" s="123"/>
      <c r="ADY135" s="123"/>
      <c r="ADZ135" s="123"/>
      <c r="AEA135" s="123"/>
      <c r="AEB135" s="123"/>
      <c r="AEC135" s="123"/>
      <c r="AED135" s="123"/>
      <c r="AEE135" s="123"/>
      <c r="AEF135" s="123"/>
      <c r="AEG135" s="123"/>
      <c r="AEH135" s="123"/>
      <c r="AEI135" s="123"/>
      <c r="AEJ135" s="123"/>
      <c r="AEK135" s="123"/>
      <c r="AEL135" s="123"/>
      <c r="AEM135" s="123"/>
      <c r="AEN135" s="123"/>
      <c r="AEO135" s="123"/>
      <c r="AEP135" s="123"/>
      <c r="AEQ135" s="123"/>
      <c r="AER135" s="123"/>
      <c r="AES135" s="123"/>
      <c r="AET135" s="123"/>
      <c r="AEU135" s="123"/>
      <c r="AEV135" s="123"/>
      <c r="AEW135" s="123"/>
      <c r="AEX135" s="123"/>
      <c r="AEY135" s="123"/>
      <c r="AEZ135" s="123"/>
      <c r="AFA135" s="123"/>
      <c r="AFB135" s="123"/>
      <c r="AFC135" s="123"/>
      <c r="AFD135" s="123"/>
      <c r="AFE135" s="123"/>
      <c r="AFF135" s="123"/>
      <c r="AFG135" s="123"/>
      <c r="AFH135" s="123"/>
      <c r="AFI135" s="123"/>
      <c r="AFJ135" s="123"/>
      <c r="AFK135" s="123"/>
      <c r="AFL135" s="123"/>
      <c r="AFM135" s="123"/>
      <c r="AFN135" s="123"/>
      <c r="AFO135" s="123"/>
      <c r="AFP135" s="123"/>
      <c r="AFQ135" s="123"/>
      <c r="AFR135" s="123"/>
      <c r="AFS135" s="123"/>
      <c r="AFT135" s="123"/>
      <c r="AFU135" s="123"/>
      <c r="AFV135" s="123"/>
      <c r="AFW135" s="123"/>
      <c r="AFX135" s="123"/>
      <c r="AFY135" s="123"/>
      <c r="AFZ135" s="123"/>
      <c r="AGA135" s="123"/>
      <c r="AGB135" s="123"/>
      <c r="AGC135" s="123"/>
      <c r="AGD135" s="123"/>
      <c r="AGE135" s="123"/>
      <c r="AGF135" s="123"/>
      <c r="AGG135" s="123"/>
      <c r="AGH135" s="123"/>
      <c r="AGI135" s="123"/>
      <c r="AGJ135" s="123"/>
      <c r="AGK135" s="123"/>
      <c r="AGL135" s="123"/>
      <c r="AGM135" s="123"/>
      <c r="AGN135" s="123"/>
      <c r="AGO135" s="123"/>
      <c r="AGP135" s="123"/>
      <c r="AGQ135" s="123"/>
      <c r="AGR135" s="123"/>
      <c r="AGS135" s="123"/>
      <c r="AGT135" s="123"/>
      <c r="AGU135" s="123"/>
      <c r="AGV135" s="123"/>
      <c r="AGW135" s="123"/>
      <c r="AGX135" s="123"/>
      <c r="AGY135" s="123"/>
      <c r="AGZ135" s="123"/>
      <c r="AHA135" s="123"/>
      <c r="AHB135" s="123"/>
      <c r="AHC135" s="123"/>
      <c r="AHD135" s="123"/>
      <c r="AHE135" s="123"/>
      <c r="AHF135" s="123"/>
      <c r="AHG135" s="123"/>
      <c r="AHH135" s="123"/>
      <c r="AHI135" s="123"/>
      <c r="AHJ135" s="123"/>
      <c r="AHK135" s="123"/>
      <c r="AHL135" s="123"/>
      <c r="AHM135" s="123"/>
      <c r="AHN135" s="123"/>
      <c r="AHO135" s="123"/>
      <c r="AHP135" s="123"/>
      <c r="AHQ135" s="123"/>
      <c r="AHR135" s="123"/>
      <c r="AHS135" s="123"/>
      <c r="AHT135" s="123"/>
      <c r="AHU135" s="123"/>
      <c r="AHV135" s="123"/>
      <c r="AHW135" s="123"/>
      <c r="AHX135" s="123"/>
      <c r="AHY135" s="123"/>
      <c r="AHZ135" s="123"/>
      <c r="AIA135" s="123"/>
      <c r="AIB135" s="123"/>
      <c r="AIC135" s="123"/>
      <c r="AID135" s="123"/>
      <c r="AIE135" s="123"/>
      <c r="AIF135" s="123"/>
      <c r="AIG135" s="123"/>
      <c r="AIH135" s="123"/>
      <c r="AII135" s="123"/>
      <c r="AIJ135" s="123"/>
      <c r="AIK135" s="123"/>
      <c r="AIL135" s="123"/>
      <c r="AIM135" s="123"/>
      <c r="AIN135" s="123"/>
      <c r="AIO135" s="123"/>
      <c r="AIP135" s="123"/>
      <c r="AIQ135" s="123"/>
      <c r="AIR135" s="123"/>
      <c r="AIS135" s="123"/>
      <c r="AIT135" s="123"/>
      <c r="AIU135" s="123"/>
      <c r="AIV135" s="123"/>
      <c r="AIW135" s="123"/>
      <c r="AIX135" s="123"/>
      <c r="AIY135" s="123"/>
      <c r="AIZ135" s="123"/>
      <c r="AJA135" s="123"/>
      <c r="AJB135" s="123"/>
      <c r="AJC135" s="123"/>
      <c r="AJD135" s="123"/>
      <c r="AJE135" s="123"/>
      <c r="AJF135" s="123"/>
      <c r="AJG135" s="123"/>
      <c r="AJH135" s="123"/>
      <c r="AJI135" s="123"/>
      <c r="AJJ135" s="123"/>
      <c r="AJK135" s="123"/>
      <c r="AJL135" s="123"/>
      <c r="AJM135" s="123"/>
      <c r="AJN135" s="123"/>
      <c r="AJO135" s="123"/>
      <c r="AJP135" s="123"/>
      <c r="AJQ135" s="123"/>
      <c r="AJR135" s="123"/>
      <c r="AJS135" s="123"/>
      <c r="AJT135" s="123"/>
      <c r="AJU135" s="123"/>
      <c r="AJV135" s="123"/>
      <c r="AJW135" s="123"/>
      <c r="AJX135" s="123"/>
      <c r="AJY135" s="123"/>
      <c r="AJZ135" s="123"/>
      <c r="AKA135" s="123"/>
      <c r="AKB135" s="123"/>
      <c r="AKC135" s="123"/>
      <c r="AKD135" s="123"/>
      <c r="AKE135" s="123"/>
      <c r="AKF135" s="123"/>
      <c r="AKG135" s="123"/>
      <c r="AKH135" s="123"/>
      <c r="AKI135" s="123"/>
      <c r="AKJ135" s="123"/>
      <c r="AKK135" s="123"/>
      <c r="AKL135" s="123"/>
      <c r="AKM135" s="123"/>
      <c r="AKN135" s="123"/>
      <c r="AKO135" s="123"/>
      <c r="AKP135" s="123"/>
      <c r="AKQ135" s="123"/>
      <c r="AKR135" s="123"/>
      <c r="AKS135" s="123"/>
      <c r="AKT135" s="123"/>
      <c r="AKU135" s="123"/>
      <c r="AKV135" s="123"/>
      <c r="AKW135" s="123"/>
      <c r="AKX135" s="123"/>
      <c r="AKY135" s="123"/>
      <c r="AKZ135" s="123"/>
      <c r="ALA135" s="123"/>
      <c r="ALB135" s="123"/>
      <c r="ALC135" s="123"/>
      <c r="ALD135" s="123"/>
      <c r="ALE135" s="123"/>
      <c r="ALF135" s="123"/>
      <c r="ALG135" s="123"/>
      <c r="ALH135" s="123"/>
      <c r="ALI135" s="123"/>
      <c r="ALJ135" s="123"/>
      <c r="ALK135" s="123"/>
      <c r="ALL135" s="123"/>
      <c r="ALM135" s="123"/>
      <c r="ALN135" s="123"/>
      <c r="ALO135" s="123"/>
      <c r="ALP135" s="123"/>
      <c r="ALQ135" s="123"/>
      <c r="ALR135" s="123"/>
      <c r="ALS135" s="123"/>
      <c r="ALT135" s="123"/>
      <c r="ALU135" s="123"/>
      <c r="ALV135" s="123"/>
      <c r="ALW135" s="123"/>
      <c r="ALX135" s="123"/>
      <c r="ALY135" s="123"/>
      <c r="ALZ135" s="123"/>
      <c r="AMA135" s="123"/>
      <c r="AMB135" s="123"/>
      <c r="AMC135" s="123"/>
      <c r="AMD135" s="123"/>
      <c r="AME135" s="123"/>
      <c r="AMF135" s="123"/>
      <c r="AMG135" s="123"/>
      <c r="AMH135" s="123"/>
      <c r="AMI135" s="123"/>
      <c r="AMJ135" s="123"/>
      <c r="AMK135" s="123"/>
      <c r="AML135" s="123"/>
      <c r="AMM135" s="123"/>
      <c r="AMN135" s="123"/>
      <c r="AMO135" s="123"/>
      <c r="AMP135" s="123"/>
      <c r="AMQ135" s="123"/>
      <c r="AMR135" s="123"/>
      <c r="AMS135" s="123"/>
      <c r="AMT135" s="123"/>
      <c r="AMU135" s="123"/>
      <c r="AMV135" s="123"/>
      <c r="AMW135" s="123"/>
      <c r="AMX135" s="123"/>
      <c r="AMY135" s="123"/>
      <c r="AMZ135" s="123"/>
      <c r="ANA135" s="123"/>
      <c r="ANB135" s="123"/>
      <c r="ANC135" s="123"/>
      <c r="AND135" s="123"/>
      <c r="ANE135" s="123"/>
      <c r="ANF135" s="123"/>
      <c r="ANG135" s="123"/>
      <c r="ANH135" s="123"/>
      <c r="ANI135" s="123"/>
      <c r="ANJ135" s="123"/>
      <c r="ANK135" s="123"/>
      <c r="ANL135" s="123"/>
      <c r="ANM135" s="123"/>
      <c r="ANN135" s="123"/>
      <c r="ANO135" s="123"/>
      <c r="ANP135" s="123"/>
      <c r="ANQ135" s="123"/>
      <c r="ANR135" s="123"/>
      <c r="ANS135" s="123"/>
      <c r="ANT135" s="123"/>
      <c r="ANU135" s="123"/>
      <c r="ANV135" s="123"/>
      <c r="ANW135" s="123"/>
      <c r="ANX135" s="123"/>
      <c r="ANY135" s="123"/>
      <c r="ANZ135" s="123"/>
      <c r="AOA135" s="123"/>
      <c r="AOB135" s="123"/>
      <c r="AOC135" s="123"/>
      <c r="AOD135" s="123"/>
      <c r="AOE135" s="123"/>
      <c r="AOF135" s="123"/>
      <c r="AOG135" s="123"/>
      <c r="AOH135" s="123"/>
      <c r="AOI135" s="123"/>
      <c r="AOJ135" s="123"/>
      <c r="AOK135" s="123"/>
      <c r="AOL135" s="123"/>
      <c r="AOM135" s="123"/>
      <c r="AON135" s="123"/>
      <c r="AOO135" s="123"/>
      <c r="AOP135" s="123"/>
      <c r="AOQ135" s="123"/>
      <c r="AOR135" s="123"/>
      <c r="AOS135" s="123"/>
      <c r="AOT135" s="123"/>
      <c r="AOU135" s="123"/>
      <c r="AOV135" s="123"/>
      <c r="AOW135" s="123"/>
      <c r="AOX135" s="123"/>
      <c r="AOY135" s="123"/>
      <c r="AOZ135" s="123"/>
      <c r="APA135" s="123"/>
      <c r="APB135" s="123"/>
      <c r="APC135" s="123"/>
      <c r="APD135" s="123"/>
      <c r="APE135" s="123"/>
      <c r="APF135" s="123"/>
      <c r="APG135" s="123"/>
      <c r="APH135" s="123"/>
      <c r="API135" s="123"/>
      <c r="APJ135" s="123"/>
      <c r="APK135" s="123"/>
      <c r="APL135" s="123"/>
      <c r="APM135" s="123"/>
      <c r="APN135" s="123"/>
      <c r="APO135" s="123"/>
      <c r="APP135" s="123"/>
      <c r="APQ135" s="123"/>
      <c r="APR135" s="123"/>
      <c r="APS135" s="123"/>
      <c r="APT135" s="123"/>
      <c r="APU135" s="123"/>
      <c r="APV135" s="123"/>
      <c r="APW135" s="123"/>
      <c r="APX135" s="123"/>
      <c r="APY135" s="123"/>
      <c r="APZ135" s="123"/>
      <c r="AQA135" s="123"/>
      <c r="AQB135" s="123"/>
      <c r="AQC135" s="123"/>
      <c r="AQD135" s="123"/>
      <c r="AQE135" s="123"/>
      <c r="AQF135" s="123"/>
      <c r="AQG135" s="123"/>
      <c r="AQH135" s="123"/>
      <c r="AQI135" s="123"/>
      <c r="AQJ135" s="123"/>
      <c r="AQK135" s="123"/>
      <c r="AQL135" s="123"/>
      <c r="AQM135" s="123"/>
      <c r="AQN135" s="123"/>
      <c r="AQO135" s="123"/>
      <c r="AQP135" s="123"/>
      <c r="AQQ135" s="123"/>
      <c r="AQR135" s="123"/>
      <c r="AQS135" s="123"/>
      <c r="AQT135" s="123"/>
      <c r="AQU135" s="123"/>
      <c r="AQV135" s="123"/>
      <c r="AQW135" s="123"/>
      <c r="AQX135" s="123"/>
      <c r="AQY135" s="123"/>
      <c r="AQZ135" s="123"/>
      <c r="ARA135" s="123"/>
      <c r="ARB135" s="123"/>
      <c r="ARC135" s="123"/>
      <c r="ARD135" s="123"/>
      <c r="ARE135" s="123"/>
      <c r="ARF135" s="123"/>
      <c r="ARG135" s="123"/>
      <c r="ARH135" s="123"/>
      <c r="ARI135" s="123"/>
      <c r="ARJ135" s="123"/>
      <c r="ARK135" s="123"/>
      <c r="ARL135" s="123"/>
      <c r="ARM135" s="123"/>
      <c r="ARN135" s="123"/>
      <c r="ARO135" s="123"/>
      <c r="ARP135" s="123"/>
      <c r="ARQ135" s="123"/>
      <c r="ARR135" s="123"/>
      <c r="ARS135" s="123"/>
      <c r="ART135" s="123"/>
      <c r="ARU135" s="123"/>
      <c r="ARV135" s="123"/>
      <c r="ARW135" s="123"/>
      <c r="ARX135" s="123"/>
      <c r="ARY135" s="123"/>
      <c r="ARZ135" s="123"/>
      <c r="ASA135" s="123"/>
      <c r="ASB135" s="123"/>
      <c r="ASC135" s="123"/>
      <c r="ASD135" s="123"/>
      <c r="ASE135" s="123"/>
      <c r="ASF135" s="123"/>
      <c r="ASG135" s="123"/>
      <c r="ASH135" s="123"/>
      <c r="ASI135" s="123"/>
      <c r="ASJ135" s="123"/>
      <c r="ASK135" s="123"/>
      <c r="ASL135" s="123"/>
      <c r="ASM135" s="123"/>
      <c r="ASN135" s="123"/>
      <c r="ASO135" s="123"/>
      <c r="ASP135" s="123"/>
      <c r="ASQ135" s="123"/>
      <c r="ASR135" s="123"/>
      <c r="ASS135" s="123"/>
      <c r="AST135" s="123"/>
      <c r="ASU135" s="123"/>
      <c r="ASV135" s="123"/>
      <c r="ASW135" s="123"/>
      <c r="ASX135" s="123"/>
      <c r="ASY135" s="123"/>
      <c r="ASZ135" s="123"/>
      <c r="ATA135" s="123"/>
      <c r="ATB135" s="123"/>
      <c r="ATC135" s="123"/>
      <c r="ATD135" s="123"/>
      <c r="ATE135" s="123"/>
      <c r="ATF135" s="123"/>
      <c r="ATG135" s="123"/>
      <c r="ATH135" s="123"/>
      <c r="ATI135" s="123"/>
      <c r="ATJ135" s="123"/>
      <c r="ATK135" s="123"/>
      <c r="ATL135" s="123"/>
      <c r="ATM135" s="123"/>
      <c r="ATN135" s="123"/>
      <c r="ATO135" s="123"/>
      <c r="ATP135" s="123"/>
      <c r="ATQ135" s="123"/>
      <c r="ATR135" s="123"/>
      <c r="ATS135" s="123"/>
      <c r="ATT135" s="123"/>
      <c r="ATU135" s="123"/>
      <c r="ATV135" s="123"/>
      <c r="ATW135" s="123"/>
      <c r="ATX135" s="123"/>
      <c r="ATY135" s="123"/>
      <c r="ATZ135" s="123"/>
      <c r="AUA135" s="123"/>
      <c r="AUB135" s="123"/>
      <c r="AUC135" s="123"/>
      <c r="AUD135" s="123"/>
      <c r="AUE135" s="123"/>
      <c r="AUF135" s="123"/>
      <c r="AUG135" s="123"/>
      <c r="AUH135" s="123"/>
      <c r="AUI135" s="123"/>
      <c r="AUJ135" s="123"/>
      <c r="AUK135" s="123"/>
      <c r="AUL135" s="123"/>
      <c r="AUM135" s="123"/>
      <c r="AUN135" s="123"/>
      <c r="AUO135" s="123"/>
      <c r="AUP135" s="123"/>
      <c r="AUQ135" s="123"/>
      <c r="AUR135" s="123"/>
      <c r="AUS135" s="123"/>
      <c r="AUT135" s="123"/>
      <c r="AUU135" s="123"/>
      <c r="AUV135" s="123"/>
      <c r="AUW135" s="123"/>
      <c r="AUX135" s="123"/>
      <c r="AUY135" s="123"/>
      <c r="AUZ135" s="123"/>
      <c r="AVA135" s="123"/>
      <c r="AVB135" s="123"/>
      <c r="AVC135" s="123"/>
      <c r="AVD135" s="123"/>
      <c r="AVE135" s="123"/>
      <c r="AVF135" s="123"/>
      <c r="AVG135" s="123"/>
      <c r="AVH135" s="123"/>
      <c r="AVI135" s="123"/>
      <c r="AVJ135" s="123"/>
      <c r="AVK135" s="123"/>
      <c r="AVL135" s="123"/>
      <c r="AVM135" s="123"/>
      <c r="AVN135" s="123"/>
      <c r="AVO135" s="123"/>
      <c r="AVP135" s="123"/>
      <c r="AVQ135" s="123"/>
      <c r="AVR135" s="123"/>
      <c r="AVS135" s="123"/>
      <c r="AVT135" s="123"/>
      <c r="AVU135" s="123"/>
      <c r="AVV135" s="123"/>
      <c r="AVW135" s="123"/>
      <c r="AVX135" s="123"/>
      <c r="AVY135" s="123"/>
      <c r="AVZ135" s="123"/>
      <c r="AWA135" s="123"/>
      <c r="AWB135" s="123"/>
      <c r="AWC135" s="123"/>
      <c r="AWD135" s="123"/>
      <c r="AWE135" s="123"/>
      <c r="AWF135" s="123"/>
      <c r="AWG135" s="123"/>
      <c r="AWH135" s="123"/>
      <c r="AWI135" s="123"/>
      <c r="AWJ135" s="123"/>
      <c r="AWK135" s="123"/>
      <c r="AWL135" s="123"/>
      <c r="AWM135" s="123"/>
      <c r="AWN135" s="123"/>
      <c r="AWO135" s="123"/>
      <c r="AWP135" s="123"/>
      <c r="AWQ135" s="123"/>
      <c r="AWR135" s="123"/>
      <c r="AWS135" s="123"/>
      <c r="AWT135" s="123"/>
      <c r="AWU135" s="123"/>
      <c r="AWV135" s="123"/>
      <c r="AWW135" s="123"/>
      <c r="AWX135" s="123"/>
      <c r="AWY135" s="123"/>
      <c r="AWZ135" s="123"/>
      <c r="AXA135" s="123"/>
      <c r="AXB135" s="123"/>
      <c r="AXC135" s="123"/>
      <c r="AXD135" s="123"/>
      <c r="AXE135" s="123"/>
      <c r="AXF135" s="123"/>
      <c r="AXG135" s="123"/>
      <c r="AXH135" s="123"/>
      <c r="AXI135" s="123"/>
      <c r="AXJ135" s="123"/>
      <c r="AXK135" s="123"/>
      <c r="AXL135" s="123"/>
      <c r="AXM135" s="123"/>
      <c r="AXN135" s="123"/>
      <c r="AXO135" s="123"/>
      <c r="AXP135" s="123"/>
      <c r="AXQ135" s="123"/>
      <c r="AXR135" s="123"/>
      <c r="AXS135" s="123"/>
      <c r="AXT135" s="123"/>
      <c r="AXU135" s="123"/>
      <c r="AXV135" s="123"/>
      <c r="AXW135" s="123"/>
      <c r="AXX135" s="123"/>
      <c r="AXY135" s="123"/>
      <c r="AXZ135" s="123"/>
      <c r="AYA135" s="123"/>
      <c r="AYB135" s="123"/>
      <c r="AYC135" s="123"/>
      <c r="AYD135" s="123"/>
      <c r="AYE135" s="123"/>
      <c r="AYF135" s="123"/>
      <c r="AYG135" s="123"/>
      <c r="AYH135" s="123"/>
      <c r="AYI135" s="123"/>
      <c r="AYJ135" s="123"/>
      <c r="AYK135" s="123"/>
      <c r="AYL135" s="123"/>
      <c r="AYM135" s="123"/>
      <c r="AYN135" s="123"/>
      <c r="AYO135" s="123"/>
      <c r="AYP135" s="123"/>
      <c r="AYQ135" s="123"/>
      <c r="AYR135" s="123"/>
      <c r="AYS135" s="123"/>
      <c r="AYT135" s="123"/>
      <c r="AYU135" s="123"/>
      <c r="AYV135" s="123"/>
      <c r="AYW135" s="123"/>
      <c r="AYX135" s="123"/>
      <c r="AYY135" s="123"/>
      <c r="AYZ135" s="123"/>
      <c r="AZA135" s="123"/>
      <c r="AZB135" s="123"/>
      <c r="AZC135" s="123"/>
      <c r="AZD135" s="123"/>
      <c r="AZE135" s="123"/>
      <c r="AZF135" s="123"/>
      <c r="AZG135" s="123"/>
      <c r="AZH135" s="123"/>
      <c r="AZI135" s="123"/>
      <c r="AZJ135" s="123"/>
      <c r="AZK135" s="123"/>
      <c r="AZL135" s="123"/>
      <c r="AZM135" s="123"/>
      <c r="AZN135" s="123"/>
      <c r="AZO135" s="123"/>
      <c r="AZP135" s="123"/>
      <c r="AZQ135" s="123"/>
      <c r="AZR135" s="123"/>
      <c r="AZS135" s="123"/>
      <c r="AZT135" s="123"/>
      <c r="AZU135" s="123"/>
      <c r="AZV135" s="123"/>
      <c r="AZW135" s="123"/>
      <c r="AZX135" s="123"/>
      <c r="AZY135" s="123"/>
      <c r="AZZ135" s="123"/>
      <c r="BAA135" s="123"/>
      <c r="BAB135" s="123"/>
      <c r="BAC135" s="123"/>
      <c r="BAD135" s="123"/>
      <c r="BAE135" s="123"/>
      <c r="BAF135" s="123"/>
      <c r="BAG135" s="123"/>
      <c r="BAH135" s="123"/>
      <c r="BAI135" s="123"/>
      <c r="BAJ135" s="123"/>
      <c r="BAK135" s="123"/>
      <c r="BAL135" s="123"/>
      <c r="BAM135" s="123"/>
      <c r="BAN135" s="123"/>
      <c r="BAO135" s="123"/>
      <c r="BAP135" s="123"/>
      <c r="BAQ135" s="123"/>
      <c r="BAR135" s="123"/>
      <c r="BAS135" s="123"/>
      <c r="BAT135" s="123"/>
      <c r="BAU135" s="123"/>
      <c r="BAV135" s="123"/>
      <c r="BAW135" s="123"/>
      <c r="BAX135" s="123"/>
      <c r="BAY135" s="123"/>
      <c r="BAZ135" s="123"/>
      <c r="BBA135" s="123"/>
      <c r="BBB135" s="123"/>
      <c r="BBC135" s="123"/>
      <c r="BBD135" s="123"/>
      <c r="BBE135" s="123"/>
      <c r="BBF135" s="123"/>
      <c r="BBG135" s="123"/>
      <c r="BBH135" s="123"/>
      <c r="BBI135" s="123"/>
      <c r="BBJ135" s="123"/>
      <c r="BBK135" s="123"/>
      <c r="BBL135" s="123"/>
      <c r="BBM135" s="123"/>
      <c r="BBN135" s="123"/>
      <c r="BBO135" s="123"/>
      <c r="BBP135" s="123"/>
      <c r="BBQ135" s="123"/>
      <c r="BBR135" s="123"/>
      <c r="BBS135" s="123"/>
      <c r="BBT135" s="123"/>
      <c r="BBU135" s="123"/>
      <c r="BBV135" s="123"/>
      <c r="BBW135" s="123"/>
      <c r="BBX135" s="123"/>
      <c r="BBY135" s="123"/>
      <c r="BBZ135" s="123"/>
      <c r="BCA135" s="123"/>
      <c r="BCB135" s="123"/>
      <c r="BCC135" s="123"/>
      <c r="BCD135" s="123"/>
      <c r="BCE135" s="123"/>
      <c r="BCF135" s="123"/>
      <c r="BCG135" s="123"/>
      <c r="BCH135" s="123"/>
      <c r="BCI135" s="123"/>
      <c r="BCJ135" s="123"/>
      <c r="BCK135" s="123"/>
      <c r="BCL135" s="123"/>
      <c r="BCM135" s="123"/>
      <c r="BCN135" s="123"/>
      <c r="BCO135" s="123"/>
      <c r="BCP135" s="123"/>
      <c r="BCQ135" s="123"/>
      <c r="BCR135" s="123"/>
      <c r="BCS135" s="123"/>
      <c r="BCT135" s="123"/>
      <c r="BCU135" s="123"/>
      <c r="BCV135" s="123"/>
      <c r="BCW135" s="123"/>
      <c r="BCX135" s="123"/>
      <c r="BCY135" s="123"/>
      <c r="BCZ135" s="123"/>
      <c r="BDA135" s="123"/>
      <c r="BDB135" s="123"/>
      <c r="BDC135" s="123"/>
      <c r="BDD135" s="123"/>
      <c r="BDE135" s="123"/>
      <c r="BDF135" s="123"/>
      <c r="BDG135" s="123"/>
      <c r="BDH135" s="123"/>
      <c r="BDI135" s="123"/>
      <c r="BDJ135" s="123"/>
      <c r="BDK135" s="123"/>
      <c r="BDL135" s="123"/>
      <c r="BDM135" s="123"/>
      <c r="BDN135" s="123"/>
      <c r="BDO135" s="123"/>
      <c r="BDP135" s="123"/>
      <c r="BDQ135" s="123"/>
      <c r="BDR135" s="123"/>
      <c r="BDS135" s="123"/>
      <c r="BDT135" s="123"/>
      <c r="BDU135" s="123"/>
      <c r="BDV135" s="123"/>
      <c r="BDW135" s="123"/>
      <c r="BDX135" s="123"/>
      <c r="BDY135" s="123"/>
      <c r="BDZ135" s="123"/>
      <c r="BEA135" s="123"/>
      <c r="BEB135" s="123"/>
      <c r="BEC135" s="123"/>
      <c r="BED135" s="123"/>
      <c r="BEE135" s="123"/>
      <c r="BEF135" s="123"/>
      <c r="BEG135" s="123"/>
      <c r="BEH135" s="123"/>
      <c r="BEI135" s="123"/>
      <c r="BEJ135" s="123"/>
      <c r="BEK135" s="123"/>
      <c r="BEL135" s="123"/>
      <c r="BEM135" s="123"/>
      <c r="BEN135" s="123"/>
      <c r="BEO135" s="123"/>
      <c r="BEP135" s="123"/>
      <c r="BEQ135" s="123"/>
      <c r="BER135" s="123"/>
      <c r="BES135" s="123"/>
      <c r="BET135" s="123"/>
      <c r="BEU135" s="123"/>
      <c r="BEV135" s="123"/>
      <c r="BEW135" s="123"/>
      <c r="BEX135" s="123"/>
      <c r="BEY135" s="123"/>
      <c r="BEZ135" s="123"/>
      <c r="BFA135" s="123"/>
      <c r="BFB135" s="123"/>
      <c r="BFC135" s="123"/>
      <c r="BFD135" s="123"/>
      <c r="BFE135" s="123"/>
      <c r="BFF135" s="123"/>
      <c r="BFG135" s="123"/>
      <c r="BFH135" s="123"/>
      <c r="BFI135" s="123"/>
      <c r="BFJ135" s="123"/>
      <c r="BFK135" s="123"/>
      <c r="BFL135" s="123"/>
      <c r="BFM135" s="123"/>
      <c r="BFN135" s="123"/>
      <c r="BFO135" s="123"/>
      <c r="BFP135" s="123"/>
      <c r="BFQ135" s="123"/>
      <c r="BFR135" s="123"/>
      <c r="BFS135" s="123"/>
      <c r="BFT135" s="123"/>
      <c r="BFU135" s="123"/>
      <c r="BFV135" s="123"/>
      <c r="BFW135" s="123"/>
      <c r="BFX135" s="123"/>
      <c r="BFY135" s="123"/>
      <c r="BFZ135" s="123"/>
      <c r="BGA135" s="123"/>
      <c r="BGB135" s="123"/>
      <c r="BGC135" s="123"/>
      <c r="BGD135" s="123"/>
      <c r="BGE135" s="123"/>
      <c r="BGF135" s="123"/>
      <c r="BGG135" s="123"/>
      <c r="BGH135" s="123"/>
      <c r="BGI135" s="123"/>
      <c r="BGJ135" s="123"/>
      <c r="BGK135" s="123"/>
      <c r="BGL135" s="123"/>
      <c r="BGM135" s="123"/>
      <c r="BGN135" s="123"/>
      <c r="BGO135" s="123"/>
      <c r="BGP135" s="123"/>
      <c r="BGQ135" s="123"/>
      <c r="BGR135" s="123"/>
      <c r="BGS135" s="123"/>
      <c r="BGT135" s="123"/>
      <c r="BGU135" s="123"/>
      <c r="BGV135" s="123"/>
      <c r="BGW135" s="123"/>
      <c r="BGX135" s="123"/>
      <c r="BGY135" s="123"/>
      <c r="BGZ135" s="123"/>
      <c r="BHA135" s="123"/>
      <c r="BHB135" s="123"/>
      <c r="BHC135" s="123"/>
      <c r="BHD135" s="123"/>
      <c r="BHE135" s="123"/>
      <c r="BHF135" s="123"/>
      <c r="BHG135" s="123"/>
      <c r="BHH135" s="123"/>
      <c r="BHI135" s="123"/>
      <c r="BHJ135" s="123"/>
      <c r="BHK135" s="123"/>
      <c r="BHL135" s="123"/>
      <c r="BHM135" s="123"/>
      <c r="BHN135" s="123"/>
      <c r="BHO135" s="123"/>
      <c r="BHP135" s="123"/>
      <c r="BHQ135" s="123"/>
      <c r="BHR135" s="123"/>
      <c r="BHS135" s="123"/>
      <c r="BHT135" s="123"/>
      <c r="BHU135" s="123"/>
      <c r="BHV135" s="123"/>
      <c r="BHW135" s="123"/>
      <c r="BHX135" s="123"/>
      <c r="BHY135" s="123"/>
      <c r="BHZ135" s="123"/>
      <c r="BIA135" s="123"/>
      <c r="BIB135" s="123"/>
      <c r="BIC135" s="123"/>
      <c r="BID135" s="123"/>
      <c r="BIE135" s="123"/>
      <c r="BIF135" s="123"/>
      <c r="BIG135" s="123"/>
      <c r="BIH135" s="123"/>
      <c r="BII135" s="123"/>
      <c r="BIJ135" s="123"/>
      <c r="BIK135" s="123"/>
      <c r="BIL135" s="123"/>
      <c r="BIM135" s="123"/>
      <c r="BIN135" s="123"/>
      <c r="BIO135" s="123"/>
      <c r="BIP135" s="123"/>
      <c r="BIQ135" s="123"/>
      <c r="BIR135" s="123"/>
      <c r="BIS135" s="123"/>
      <c r="BIT135" s="123"/>
      <c r="BIU135" s="123"/>
      <c r="BIV135" s="123"/>
      <c r="BIW135" s="123"/>
      <c r="BIX135" s="123"/>
      <c r="BIY135" s="123"/>
      <c r="BIZ135" s="123"/>
      <c r="BJA135" s="123"/>
      <c r="BJB135" s="123"/>
      <c r="BJC135" s="123"/>
      <c r="BJD135" s="123"/>
      <c r="BJE135" s="123"/>
      <c r="BJF135" s="123"/>
      <c r="BJG135" s="123"/>
      <c r="BJH135" s="123"/>
      <c r="BJI135" s="123"/>
      <c r="BJJ135" s="123"/>
      <c r="BJK135" s="123"/>
      <c r="BJL135" s="123"/>
      <c r="BJM135" s="123"/>
      <c r="BJN135" s="123"/>
      <c r="BJO135" s="123"/>
      <c r="BJP135" s="123"/>
      <c r="BJQ135" s="123"/>
      <c r="BJR135" s="123"/>
      <c r="BJS135" s="123"/>
      <c r="BJT135" s="123"/>
      <c r="BJU135" s="123"/>
      <c r="BJV135" s="123"/>
      <c r="BJW135" s="123"/>
      <c r="BJX135" s="123"/>
      <c r="BJY135" s="123"/>
      <c r="BJZ135" s="123"/>
      <c r="BKA135" s="123"/>
      <c r="BKB135" s="123"/>
      <c r="BKC135" s="123"/>
      <c r="BKD135" s="123"/>
      <c r="BKE135" s="123"/>
      <c r="BKF135" s="123"/>
      <c r="BKG135" s="123"/>
      <c r="BKH135" s="123"/>
      <c r="BKI135" s="123"/>
      <c r="BKJ135" s="123"/>
      <c r="BKK135" s="123"/>
      <c r="BKL135" s="123"/>
      <c r="BKM135" s="123"/>
      <c r="BKN135" s="123"/>
      <c r="BKO135" s="123"/>
      <c r="BKP135" s="123"/>
      <c r="BKQ135" s="123"/>
      <c r="BKR135" s="123"/>
      <c r="BKS135" s="123"/>
      <c r="BKT135" s="123"/>
      <c r="BKU135" s="123"/>
      <c r="BKV135" s="123"/>
      <c r="BKW135" s="123"/>
      <c r="BKX135" s="123"/>
      <c r="BKY135" s="123"/>
      <c r="BKZ135" s="123"/>
      <c r="BLA135" s="123"/>
      <c r="BLB135" s="123"/>
      <c r="BLC135" s="123"/>
      <c r="BLD135" s="123"/>
      <c r="BLE135" s="123"/>
      <c r="BLF135" s="123"/>
      <c r="BLG135" s="123"/>
      <c r="BLH135" s="123"/>
      <c r="BLI135" s="123"/>
      <c r="BLJ135" s="123"/>
      <c r="BLK135" s="123"/>
      <c r="BLL135" s="123"/>
      <c r="BLM135" s="123"/>
      <c r="BLN135" s="123"/>
      <c r="BLO135" s="123"/>
      <c r="BLP135" s="123"/>
      <c r="BLQ135" s="123"/>
      <c r="BLR135" s="123"/>
      <c r="BLS135" s="123"/>
      <c r="BLT135" s="123"/>
      <c r="BLU135" s="123"/>
      <c r="BLV135" s="123"/>
      <c r="BLW135" s="123"/>
      <c r="BLX135" s="123"/>
      <c r="BLY135" s="123"/>
      <c r="BLZ135" s="123"/>
      <c r="BMA135" s="123"/>
      <c r="BMB135" s="123"/>
      <c r="BMC135" s="123"/>
      <c r="BMD135" s="123"/>
      <c r="BME135" s="123"/>
      <c r="BMF135" s="123"/>
      <c r="BMG135" s="123"/>
      <c r="BMH135" s="123"/>
      <c r="BMI135" s="123"/>
      <c r="BMJ135" s="123"/>
      <c r="BMK135" s="123"/>
      <c r="BML135" s="123"/>
      <c r="BMM135" s="123"/>
      <c r="BMN135" s="123"/>
      <c r="BMO135" s="123"/>
      <c r="BMP135" s="123"/>
      <c r="BMQ135" s="123"/>
      <c r="BMR135" s="123"/>
      <c r="BMS135" s="123"/>
      <c r="BMT135" s="123"/>
      <c r="BMU135" s="123"/>
      <c r="BMV135" s="123"/>
      <c r="BMW135" s="123"/>
      <c r="BMX135" s="123"/>
      <c r="BMY135" s="123"/>
      <c r="BMZ135" s="123"/>
      <c r="BNA135" s="123"/>
      <c r="BNB135" s="123"/>
      <c r="BNC135" s="123"/>
      <c r="BND135" s="123"/>
      <c r="BNE135" s="123"/>
      <c r="BNF135" s="123"/>
      <c r="BNG135" s="123"/>
      <c r="BNH135" s="123"/>
      <c r="BNI135" s="123"/>
      <c r="BNJ135" s="123"/>
      <c r="BNK135" s="123"/>
      <c r="BNL135" s="123"/>
      <c r="BNM135" s="123"/>
      <c r="BNN135" s="123"/>
      <c r="BNO135" s="123"/>
      <c r="BNP135" s="123"/>
      <c r="BNQ135" s="123"/>
      <c r="BNR135" s="123"/>
      <c r="BNS135" s="123"/>
      <c r="BNT135" s="123"/>
      <c r="BNU135" s="123"/>
      <c r="BNV135" s="123"/>
      <c r="BNW135" s="123"/>
      <c r="BNX135" s="123"/>
      <c r="BNY135" s="123"/>
      <c r="BNZ135" s="123"/>
      <c r="BOA135" s="123"/>
      <c r="BOB135" s="123"/>
      <c r="BOC135" s="123"/>
      <c r="BOD135" s="123"/>
      <c r="BOE135" s="123"/>
      <c r="BOF135" s="123"/>
      <c r="BOG135" s="123"/>
      <c r="BOH135" s="123"/>
      <c r="BOI135" s="123"/>
      <c r="BOJ135" s="123"/>
      <c r="BOK135" s="123"/>
      <c r="BOL135" s="123"/>
      <c r="BOM135" s="123"/>
      <c r="BON135" s="123"/>
      <c r="BOO135" s="123"/>
      <c r="BOP135" s="123"/>
      <c r="BOQ135" s="123"/>
      <c r="BOR135" s="123"/>
      <c r="BOS135" s="123"/>
      <c r="BOT135" s="123"/>
      <c r="BOU135" s="123"/>
      <c r="BOV135" s="123"/>
      <c r="BOW135" s="123"/>
      <c r="BOX135" s="123"/>
      <c r="BOY135" s="123"/>
      <c r="BOZ135" s="123"/>
      <c r="BPA135" s="123"/>
      <c r="BPB135" s="123"/>
      <c r="BPC135" s="123"/>
      <c r="BPD135" s="123"/>
      <c r="BPE135" s="123"/>
      <c r="BPF135" s="123"/>
      <c r="BPG135" s="123"/>
      <c r="BPH135" s="123"/>
      <c r="BPI135" s="123"/>
      <c r="BPJ135" s="123"/>
      <c r="BPK135" s="123"/>
      <c r="BPL135" s="123"/>
      <c r="BPM135" s="123"/>
      <c r="BPN135" s="123"/>
      <c r="BPO135" s="123"/>
      <c r="BPP135" s="123"/>
      <c r="BPQ135" s="123"/>
      <c r="BPR135" s="123"/>
      <c r="BPS135" s="123"/>
      <c r="BPT135" s="123"/>
      <c r="BPU135" s="123"/>
      <c r="BPV135" s="123"/>
      <c r="BPW135" s="123"/>
      <c r="BPX135" s="123"/>
      <c r="BPY135" s="123"/>
      <c r="BPZ135" s="123"/>
      <c r="BQA135" s="123"/>
      <c r="BQB135" s="123"/>
      <c r="BQC135" s="123"/>
      <c r="BQD135" s="123"/>
      <c r="BQE135" s="123"/>
      <c r="BQF135" s="123"/>
      <c r="BQG135" s="123"/>
      <c r="BQH135" s="123"/>
      <c r="BQI135" s="123"/>
      <c r="BQJ135" s="123"/>
      <c r="BQK135" s="123"/>
      <c r="BQL135" s="123"/>
      <c r="BQM135" s="123"/>
      <c r="BQN135" s="123"/>
      <c r="BQO135" s="123"/>
      <c r="BQP135" s="123"/>
      <c r="BQQ135" s="123"/>
      <c r="BQR135" s="123"/>
      <c r="BQS135" s="123"/>
      <c r="BQT135" s="123"/>
      <c r="BQU135" s="123"/>
      <c r="BQV135" s="123"/>
      <c r="BQW135" s="123"/>
      <c r="BQX135" s="123"/>
      <c r="BQY135" s="123"/>
      <c r="BQZ135" s="123"/>
      <c r="BRA135" s="123"/>
      <c r="BRB135" s="123"/>
      <c r="BRC135" s="123"/>
      <c r="BRD135" s="123"/>
      <c r="BRE135" s="123"/>
      <c r="BRF135" s="123"/>
      <c r="BRG135" s="123"/>
      <c r="BRH135" s="123"/>
      <c r="BRI135" s="123"/>
      <c r="BRJ135" s="123"/>
      <c r="BRK135" s="123"/>
      <c r="BRL135" s="123"/>
      <c r="BRM135" s="123"/>
      <c r="BRN135" s="123"/>
      <c r="BRO135" s="123"/>
      <c r="BRP135" s="123"/>
      <c r="BRQ135" s="123"/>
      <c r="BRR135" s="123"/>
      <c r="BRS135" s="123"/>
      <c r="BRT135" s="123"/>
      <c r="BRU135" s="123"/>
      <c r="BRV135" s="123"/>
      <c r="BRW135" s="123"/>
      <c r="BRX135" s="123"/>
      <c r="BRY135" s="123"/>
      <c r="BRZ135" s="123"/>
      <c r="BSA135" s="123"/>
      <c r="BSB135" s="123"/>
      <c r="BSC135" s="123"/>
      <c r="BSD135" s="123"/>
      <c r="BSE135" s="123"/>
      <c r="BSF135" s="123"/>
      <c r="BSG135" s="123"/>
      <c r="BSH135" s="123"/>
      <c r="BSI135" s="123"/>
      <c r="BSJ135" s="123"/>
      <c r="BSK135" s="123"/>
      <c r="BSL135" s="123"/>
      <c r="BSM135" s="123"/>
      <c r="BSN135" s="123"/>
      <c r="BSO135" s="123"/>
      <c r="BSP135" s="123"/>
      <c r="BSQ135" s="123"/>
      <c r="BSR135" s="123"/>
      <c r="BSS135" s="123"/>
      <c r="BST135" s="123"/>
      <c r="BSU135" s="123"/>
      <c r="BSV135" s="123"/>
      <c r="BSW135" s="123"/>
      <c r="BSX135" s="123"/>
      <c r="BSY135" s="123"/>
      <c r="BSZ135" s="123"/>
      <c r="BTA135" s="123"/>
      <c r="BTB135" s="123"/>
      <c r="BTC135" s="123"/>
      <c r="BTD135" s="123"/>
      <c r="BTE135" s="123"/>
      <c r="BTF135" s="123"/>
      <c r="BTG135" s="123"/>
      <c r="BTH135" s="123"/>
      <c r="BTI135" s="123"/>
      <c r="BTJ135" s="123"/>
      <c r="BTK135" s="123"/>
      <c r="BTL135" s="123"/>
      <c r="BTM135" s="123"/>
      <c r="BTN135" s="123"/>
      <c r="BTO135" s="123"/>
      <c r="BTP135" s="123"/>
      <c r="BTQ135" s="123"/>
      <c r="BTR135" s="123"/>
      <c r="BTS135" s="123"/>
      <c r="BTT135" s="123"/>
      <c r="BTU135" s="123"/>
      <c r="BTV135" s="123"/>
      <c r="BTW135" s="123"/>
      <c r="BTX135" s="123"/>
      <c r="BTY135" s="123"/>
      <c r="BTZ135" s="123"/>
      <c r="BUA135" s="123"/>
      <c r="BUB135" s="123"/>
      <c r="BUC135" s="123"/>
      <c r="BUD135" s="123"/>
      <c r="BUE135" s="123"/>
      <c r="BUF135" s="123"/>
      <c r="BUG135" s="123"/>
      <c r="BUH135" s="123"/>
      <c r="BUI135" s="123"/>
      <c r="BUJ135" s="123"/>
      <c r="BUK135" s="123"/>
      <c r="BUL135" s="123"/>
      <c r="BUM135" s="123"/>
      <c r="BUN135" s="123"/>
      <c r="BUO135" s="123"/>
      <c r="BUP135" s="123"/>
      <c r="BUQ135" s="123"/>
      <c r="BUR135" s="123"/>
      <c r="BUS135" s="123"/>
      <c r="BUT135" s="123"/>
      <c r="BUU135" s="123"/>
      <c r="BUV135" s="123"/>
      <c r="BUW135" s="123"/>
      <c r="BUX135" s="123"/>
      <c r="BUY135" s="123"/>
      <c r="BUZ135" s="123"/>
      <c r="BVA135" s="123"/>
      <c r="BVB135" s="123"/>
      <c r="BVC135" s="123"/>
      <c r="BVD135" s="123"/>
      <c r="BVE135" s="123"/>
      <c r="BVF135" s="123"/>
      <c r="BVG135" s="123"/>
      <c r="BVH135" s="123"/>
      <c r="BVI135" s="123"/>
      <c r="BVJ135" s="123"/>
      <c r="BVK135" s="123"/>
      <c r="BVL135" s="123"/>
      <c r="BVM135" s="123"/>
      <c r="BVN135" s="123"/>
      <c r="BVO135" s="123"/>
      <c r="BVP135" s="123"/>
      <c r="BVQ135" s="123"/>
      <c r="BVR135" s="123"/>
      <c r="BVS135" s="123"/>
      <c r="BVT135" s="123"/>
      <c r="BVU135" s="123"/>
      <c r="BVV135" s="123"/>
      <c r="BVW135" s="123"/>
      <c r="BVX135" s="123"/>
      <c r="BVY135" s="123"/>
      <c r="BVZ135" s="123"/>
      <c r="BWA135" s="123"/>
      <c r="BWB135" s="123"/>
      <c r="BWC135" s="123"/>
      <c r="BWD135" s="123"/>
      <c r="BWE135" s="123"/>
      <c r="BWF135" s="123"/>
      <c r="BWG135" s="123"/>
      <c r="BWH135" s="123"/>
      <c r="BWI135" s="123"/>
      <c r="BWJ135" s="123"/>
      <c r="BWK135" s="123"/>
      <c r="BWL135" s="123"/>
      <c r="BWM135" s="123"/>
      <c r="BWN135" s="123"/>
      <c r="BWO135" s="123"/>
      <c r="BWP135" s="123"/>
      <c r="BWQ135" s="123"/>
      <c r="BWR135" s="123"/>
      <c r="BWS135" s="123"/>
      <c r="BWT135" s="123"/>
      <c r="BWU135" s="123"/>
      <c r="BWV135" s="123"/>
      <c r="BWW135" s="123"/>
      <c r="BWX135" s="123"/>
      <c r="BWY135" s="123"/>
      <c r="BWZ135" s="123"/>
      <c r="BXA135" s="123"/>
      <c r="BXB135" s="123"/>
      <c r="BXC135" s="123"/>
      <c r="BXD135" s="123"/>
      <c r="BXE135" s="123"/>
      <c r="BXF135" s="123"/>
      <c r="BXG135" s="123"/>
      <c r="BXH135" s="123"/>
      <c r="BXI135" s="123"/>
      <c r="BXJ135" s="123"/>
      <c r="BXK135" s="123"/>
      <c r="BXL135" s="123"/>
      <c r="BXM135" s="123"/>
      <c r="BXN135" s="123"/>
      <c r="BXO135" s="123"/>
      <c r="BXP135" s="123"/>
      <c r="BXQ135" s="123"/>
      <c r="BXR135" s="123"/>
      <c r="BXS135" s="123"/>
      <c r="BXT135" s="123"/>
      <c r="BXU135" s="123"/>
      <c r="BXV135" s="123"/>
      <c r="BXW135" s="123"/>
      <c r="BXX135" s="123"/>
      <c r="BXY135" s="123"/>
      <c r="BXZ135" s="123"/>
      <c r="BYA135" s="123"/>
      <c r="BYB135" s="123"/>
      <c r="BYC135" s="123"/>
      <c r="BYD135" s="123"/>
      <c r="BYE135" s="123"/>
      <c r="BYF135" s="123"/>
      <c r="BYG135" s="123"/>
      <c r="BYH135" s="123"/>
      <c r="BYI135" s="123"/>
      <c r="BYJ135" s="123"/>
      <c r="BYK135" s="123"/>
      <c r="BYL135" s="123"/>
      <c r="BYM135" s="123"/>
      <c r="BYN135" s="123"/>
      <c r="BYO135" s="123"/>
      <c r="BYP135" s="123"/>
      <c r="BYQ135" s="123"/>
      <c r="BYR135" s="123"/>
      <c r="BYS135" s="123"/>
      <c r="BYT135" s="123"/>
      <c r="BYU135" s="123"/>
      <c r="BYV135" s="123"/>
      <c r="BYW135" s="123"/>
      <c r="BYX135" s="123"/>
      <c r="BYY135" s="123"/>
      <c r="BYZ135" s="123"/>
      <c r="BZA135" s="123"/>
      <c r="BZB135" s="123"/>
      <c r="BZC135" s="123"/>
      <c r="BZD135" s="123"/>
      <c r="BZE135" s="123"/>
      <c r="BZF135" s="123"/>
      <c r="BZG135" s="123"/>
      <c r="BZH135" s="123"/>
      <c r="BZI135" s="123"/>
      <c r="BZJ135" s="123"/>
      <c r="BZK135" s="123"/>
      <c r="BZL135" s="123"/>
      <c r="BZM135" s="123"/>
      <c r="BZN135" s="123"/>
      <c r="BZO135" s="123"/>
      <c r="BZP135" s="123"/>
      <c r="BZQ135" s="123"/>
      <c r="BZR135" s="123"/>
      <c r="BZS135" s="123"/>
      <c r="BZT135" s="123"/>
      <c r="BZU135" s="123"/>
      <c r="BZV135" s="123"/>
      <c r="BZW135" s="123"/>
      <c r="BZX135" s="123"/>
      <c r="BZY135" s="123"/>
      <c r="BZZ135" s="123"/>
      <c r="CAA135" s="123"/>
      <c r="CAB135" s="123"/>
      <c r="CAC135" s="123"/>
      <c r="CAD135" s="123"/>
      <c r="CAE135" s="123"/>
      <c r="CAF135" s="123"/>
      <c r="CAG135" s="123"/>
      <c r="CAH135" s="123"/>
      <c r="CAI135" s="123"/>
      <c r="CAJ135" s="123"/>
      <c r="CAK135" s="123"/>
      <c r="CAL135" s="123"/>
      <c r="CAM135" s="123"/>
      <c r="CAN135" s="123"/>
      <c r="CAO135" s="123"/>
      <c r="CAP135" s="123"/>
      <c r="CAQ135" s="123"/>
      <c r="CAR135" s="123"/>
      <c r="CAS135" s="123"/>
      <c r="CAT135" s="123"/>
      <c r="CAU135" s="123"/>
      <c r="CAV135" s="123"/>
      <c r="CAW135" s="123"/>
      <c r="CAX135" s="123"/>
      <c r="CAY135" s="123"/>
      <c r="CAZ135" s="123"/>
      <c r="CBA135" s="123"/>
      <c r="CBB135" s="123"/>
      <c r="CBC135" s="123"/>
      <c r="CBD135" s="123"/>
      <c r="CBE135" s="123"/>
      <c r="CBF135" s="123"/>
      <c r="CBG135" s="123"/>
      <c r="CBH135" s="123"/>
      <c r="CBI135" s="123"/>
      <c r="CBJ135" s="123"/>
      <c r="CBK135" s="123"/>
      <c r="CBL135" s="123"/>
      <c r="CBM135" s="123"/>
      <c r="CBN135" s="123"/>
      <c r="CBO135" s="123"/>
      <c r="CBP135" s="123"/>
      <c r="CBQ135" s="123"/>
      <c r="CBR135" s="123"/>
      <c r="CBS135" s="123"/>
      <c r="CBT135" s="123"/>
      <c r="CBU135" s="123"/>
      <c r="CBV135" s="123"/>
      <c r="CBW135" s="123"/>
      <c r="CBX135" s="123"/>
      <c r="CBY135" s="123"/>
      <c r="CBZ135" s="123"/>
      <c r="CCA135" s="123"/>
      <c r="CCB135" s="123"/>
      <c r="CCC135" s="123"/>
      <c r="CCD135" s="123"/>
      <c r="CCE135" s="123"/>
      <c r="CCF135" s="123"/>
      <c r="CCG135" s="123"/>
      <c r="CCH135" s="123"/>
      <c r="CCI135" s="123"/>
      <c r="CCJ135" s="123"/>
      <c r="CCK135" s="123"/>
      <c r="CCL135" s="123"/>
      <c r="CCM135" s="123"/>
      <c r="CCN135" s="123"/>
      <c r="CCO135" s="123"/>
      <c r="CCP135" s="123"/>
      <c r="CCQ135" s="123"/>
      <c r="CCR135" s="123"/>
      <c r="CCS135" s="123"/>
      <c r="CCT135" s="123"/>
      <c r="CCU135" s="123"/>
      <c r="CCV135" s="123"/>
      <c r="CCW135" s="123"/>
      <c r="CCX135" s="123"/>
      <c r="CCY135" s="123"/>
      <c r="CCZ135" s="123"/>
      <c r="CDA135" s="123"/>
      <c r="CDB135" s="123"/>
      <c r="CDC135" s="123"/>
      <c r="CDD135" s="123"/>
      <c r="CDE135" s="123"/>
      <c r="CDF135" s="123"/>
      <c r="CDG135" s="123"/>
      <c r="CDH135" s="123"/>
      <c r="CDI135" s="123"/>
      <c r="CDJ135" s="123"/>
      <c r="CDK135" s="123"/>
      <c r="CDL135" s="123"/>
      <c r="CDM135" s="123"/>
      <c r="CDN135" s="123"/>
      <c r="CDO135" s="123"/>
      <c r="CDP135" s="123"/>
      <c r="CDQ135" s="123"/>
      <c r="CDR135" s="123"/>
      <c r="CDS135" s="123"/>
      <c r="CDT135" s="123"/>
      <c r="CDU135" s="123"/>
      <c r="CDV135" s="123"/>
      <c r="CDW135" s="123"/>
      <c r="CDX135" s="123"/>
      <c r="CDY135" s="123"/>
      <c r="CDZ135" s="123"/>
      <c r="CEA135" s="123"/>
      <c r="CEB135" s="123"/>
      <c r="CEC135" s="123"/>
      <c r="CED135" s="123"/>
      <c r="CEE135" s="123"/>
      <c r="CEF135" s="123"/>
      <c r="CEG135" s="123"/>
      <c r="CEH135" s="123"/>
      <c r="CEI135" s="123"/>
      <c r="CEJ135" s="123"/>
      <c r="CEK135" s="123"/>
      <c r="CEL135" s="123"/>
      <c r="CEM135" s="123"/>
      <c r="CEN135" s="123"/>
      <c r="CEO135" s="123"/>
      <c r="CEP135" s="123"/>
      <c r="CEQ135" s="123"/>
      <c r="CER135" s="123"/>
      <c r="CES135" s="123"/>
      <c r="CET135" s="123"/>
      <c r="CEU135" s="123"/>
      <c r="CEV135" s="123"/>
      <c r="CEW135" s="123"/>
      <c r="CEX135" s="123"/>
      <c r="CEY135" s="123"/>
      <c r="CEZ135" s="123"/>
      <c r="CFA135" s="123"/>
      <c r="CFB135" s="123"/>
      <c r="CFC135" s="123"/>
      <c r="CFD135" s="123"/>
      <c r="CFE135" s="123"/>
      <c r="CFF135" s="123"/>
      <c r="CFG135" s="123"/>
      <c r="CFH135" s="123"/>
      <c r="CFI135" s="123"/>
      <c r="CFJ135" s="123"/>
      <c r="CFK135" s="123"/>
      <c r="CFL135" s="123"/>
      <c r="CFM135" s="123"/>
      <c r="CFN135" s="123"/>
      <c r="CFO135" s="123"/>
      <c r="CFP135" s="123"/>
      <c r="CFQ135" s="123"/>
      <c r="CFR135" s="123"/>
      <c r="CFS135" s="123"/>
      <c r="CFT135" s="123"/>
      <c r="CFU135" s="123"/>
      <c r="CFV135" s="123"/>
      <c r="CFW135" s="123"/>
      <c r="CFX135" s="123"/>
      <c r="CFY135" s="123"/>
      <c r="CFZ135" s="123"/>
      <c r="CGA135" s="123"/>
      <c r="CGB135" s="123"/>
      <c r="CGC135" s="123"/>
      <c r="CGD135" s="123"/>
      <c r="CGE135" s="123"/>
      <c r="CGF135" s="123"/>
      <c r="CGG135" s="123"/>
      <c r="CGH135" s="123"/>
      <c r="CGI135" s="123"/>
      <c r="CGJ135" s="123"/>
      <c r="CGK135" s="123"/>
      <c r="CGL135" s="123"/>
      <c r="CGM135" s="123"/>
      <c r="CGN135" s="123"/>
      <c r="CGO135" s="123"/>
      <c r="CGP135" s="123"/>
      <c r="CGQ135" s="123"/>
      <c r="CGR135" s="123"/>
      <c r="CGS135" s="123"/>
      <c r="CGT135" s="123"/>
      <c r="CGU135" s="123"/>
      <c r="CGV135" s="123"/>
      <c r="CGW135" s="123"/>
      <c r="CGX135" s="123"/>
      <c r="CGY135" s="123"/>
      <c r="CGZ135" s="123"/>
      <c r="CHA135" s="123"/>
      <c r="CHB135" s="123"/>
      <c r="CHC135" s="123"/>
      <c r="CHD135" s="123"/>
      <c r="CHE135" s="123"/>
      <c r="CHF135" s="123"/>
      <c r="CHG135" s="123"/>
      <c r="CHH135" s="123"/>
      <c r="CHI135" s="123"/>
      <c r="CHJ135" s="123"/>
      <c r="CHK135" s="123"/>
      <c r="CHL135" s="123"/>
      <c r="CHM135" s="123"/>
      <c r="CHN135" s="123"/>
      <c r="CHO135" s="123"/>
      <c r="CHP135" s="123"/>
      <c r="CHQ135" s="123"/>
      <c r="CHR135" s="123"/>
      <c r="CHS135" s="123"/>
      <c r="CHT135" s="123"/>
      <c r="CHU135" s="123"/>
      <c r="CHV135" s="123"/>
      <c r="CHW135" s="123"/>
      <c r="CHX135" s="123"/>
      <c r="CHY135" s="123"/>
      <c r="CHZ135" s="123"/>
      <c r="CIA135" s="123"/>
      <c r="CIB135" s="123"/>
      <c r="CIC135" s="123"/>
      <c r="CID135" s="123"/>
      <c r="CIE135" s="123"/>
      <c r="CIF135" s="123"/>
      <c r="CIG135" s="123"/>
      <c r="CIH135" s="123"/>
      <c r="CII135" s="123"/>
      <c r="CIJ135" s="123"/>
      <c r="CIK135" s="123"/>
      <c r="CIL135" s="123"/>
      <c r="CIM135" s="123"/>
      <c r="CIN135" s="123"/>
      <c r="CIO135" s="123"/>
      <c r="CIP135" s="123"/>
      <c r="CIQ135" s="123"/>
      <c r="CIR135" s="123"/>
      <c r="CIS135" s="123"/>
      <c r="CIT135" s="123"/>
      <c r="CIU135" s="123"/>
      <c r="CIV135" s="123"/>
      <c r="CIW135" s="123"/>
      <c r="CIX135" s="123"/>
      <c r="CIY135" s="123"/>
      <c r="CIZ135" s="123"/>
      <c r="CJA135" s="123"/>
      <c r="CJB135" s="123"/>
      <c r="CJC135" s="123"/>
      <c r="CJD135" s="123"/>
      <c r="CJE135" s="123"/>
      <c r="CJF135" s="123"/>
      <c r="CJG135" s="123"/>
      <c r="CJH135" s="123"/>
      <c r="CJI135" s="123"/>
      <c r="CJJ135" s="123"/>
      <c r="CJK135" s="123"/>
      <c r="CJL135" s="123"/>
      <c r="CJM135" s="123"/>
      <c r="CJN135" s="123"/>
      <c r="CJO135" s="123"/>
      <c r="CJP135" s="123"/>
      <c r="CJQ135" s="123"/>
      <c r="CJR135" s="123"/>
      <c r="CJS135" s="123"/>
      <c r="CJT135" s="123"/>
      <c r="CJU135" s="123"/>
      <c r="CJV135" s="123"/>
      <c r="CJW135" s="123"/>
      <c r="CJX135" s="123"/>
      <c r="CJY135" s="123"/>
      <c r="CJZ135" s="123"/>
      <c r="CKA135" s="123"/>
      <c r="CKB135" s="123"/>
      <c r="CKC135" s="123"/>
      <c r="CKD135" s="123"/>
      <c r="CKE135" s="123"/>
      <c r="CKF135" s="123"/>
      <c r="CKG135" s="123"/>
      <c r="CKH135" s="123"/>
      <c r="CKI135" s="123"/>
      <c r="CKJ135" s="123"/>
      <c r="CKK135" s="123"/>
      <c r="CKL135" s="123"/>
      <c r="CKM135" s="123"/>
      <c r="CKN135" s="123"/>
      <c r="CKO135" s="123"/>
      <c r="CKP135" s="123"/>
      <c r="CKQ135" s="123"/>
      <c r="CKR135" s="123"/>
      <c r="CKS135" s="123"/>
      <c r="CKT135" s="123"/>
      <c r="CKU135" s="123"/>
      <c r="CKV135" s="123"/>
      <c r="CKW135" s="123"/>
      <c r="CKX135" s="123"/>
      <c r="CKY135" s="123"/>
      <c r="CKZ135" s="123"/>
      <c r="CLA135" s="123"/>
      <c r="CLB135" s="123"/>
      <c r="CLC135" s="123"/>
      <c r="CLD135" s="123"/>
      <c r="CLE135" s="123"/>
      <c r="CLF135" s="123"/>
      <c r="CLG135" s="123"/>
      <c r="CLH135" s="123"/>
      <c r="CLI135" s="123"/>
      <c r="CLJ135" s="123"/>
      <c r="CLK135" s="123"/>
      <c r="CLL135" s="123"/>
      <c r="CLM135" s="123"/>
      <c r="CLN135" s="123"/>
      <c r="CLO135" s="123"/>
      <c r="CLP135" s="123"/>
      <c r="CLQ135" s="123"/>
      <c r="CLR135" s="123"/>
      <c r="CLS135" s="123"/>
      <c r="CLT135" s="123"/>
      <c r="CLU135" s="123"/>
      <c r="CLV135" s="123"/>
      <c r="CLW135" s="123"/>
      <c r="CLX135" s="123"/>
      <c r="CLY135" s="123"/>
      <c r="CLZ135" s="123"/>
      <c r="CMA135" s="123"/>
      <c r="CMB135" s="123"/>
      <c r="CMC135" s="123"/>
      <c r="CMD135" s="123"/>
      <c r="CME135" s="123"/>
      <c r="CMF135" s="123"/>
      <c r="CMG135" s="123"/>
      <c r="CMH135" s="123"/>
      <c r="CMI135" s="123"/>
      <c r="CMJ135" s="123"/>
      <c r="CMK135" s="123"/>
      <c r="CML135" s="123"/>
      <c r="CMM135" s="123"/>
      <c r="CMN135" s="123"/>
      <c r="CMO135" s="123"/>
      <c r="CMP135" s="123"/>
      <c r="CMQ135" s="123"/>
      <c r="CMR135" s="123"/>
      <c r="CMS135" s="123"/>
      <c r="CMT135" s="123"/>
      <c r="CMU135" s="123"/>
      <c r="CMV135" s="123"/>
      <c r="CMW135" s="123"/>
      <c r="CMX135" s="123"/>
      <c r="CMY135" s="123"/>
      <c r="CMZ135" s="123"/>
      <c r="CNA135" s="123"/>
      <c r="CNB135" s="123"/>
      <c r="CNC135" s="123"/>
      <c r="CND135" s="123"/>
      <c r="CNE135" s="123"/>
      <c r="CNF135" s="123"/>
      <c r="CNG135" s="123"/>
      <c r="CNH135" s="123"/>
      <c r="CNI135" s="123"/>
      <c r="CNJ135" s="123"/>
      <c r="CNK135" s="123"/>
      <c r="CNL135" s="123"/>
      <c r="CNM135" s="123"/>
      <c r="CNN135" s="123"/>
      <c r="CNO135" s="123"/>
      <c r="CNP135" s="123"/>
      <c r="CNQ135" s="123"/>
      <c r="CNR135" s="123"/>
      <c r="CNS135" s="123"/>
      <c r="CNT135" s="123"/>
      <c r="CNU135" s="123"/>
      <c r="CNV135" s="123"/>
      <c r="CNW135" s="123"/>
      <c r="CNX135" s="123"/>
      <c r="CNY135" s="123"/>
      <c r="CNZ135" s="123"/>
      <c r="COA135" s="123"/>
      <c r="COB135" s="123"/>
      <c r="COC135" s="123"/>
      <c r="COD135" s="123"/>
      <c r="COE135" s="123"/>
      <c r="COF135" s="123"/>
      <c r="COG135" s="123"/>
      <c r="COH135" s="123"/>
      <c r="COI135" s="123"/>
      <c r="COJ135" s="123"/>
      <c r="COK135" s="123"/>
      <c r="COL135" s="123"/>
      <c r="COM135" s="123"/>
      <c r="CON135" s="123"/>
      <c r="COO135" s="123"/>
      <c r="COP135" s="123"/>
      <c r="COQ135" s="123"/>
      <c r="COR135" s="123"/>
      <c r="COS135" s="123"/>
      <c r="COT135" s="123"/>
      <c r="COU135" s="123"/>
      <c r="COV135" s="123"/>
      <c r="COW135" s="123"/>
      <c r="COX135" s="123"/>
      <c r="COY135" s="123"/>
      <c r="COZ135" s="123"/>
      <c r="CPA135" s="123"/>
      <c r="CPB135" s="123"/>
      <c r="CPC135" s="123"/>
      <c r="CPD135" s="123"/>
      <c r="CPE135" s="123"/>
      <c r="CPF135" s="123"/>
      <c r="CPG135" s="123"/>
      <c r="CPH135" s="123"/>
      <c r="CPI135" s="123"/>
      <c r="CPJ135" s="123"/>
      <c r="CPK135" s="123"/>
      <c r="CPL135" s="123"/>
      <c r="CPM135" s="123"/>
      <c r="CPN135" s="123"/>
      <c r="CPO135" s="123"/>
      <c r="CPP135" s="123"/>
      <c r="CPQ135" s="123"/>
      <c r="CPR135" s="123"/>
      <c r="CPS135" s="123"/>
      <c r="CPT135" s="123"/>
      <c r="CPU135" s="123"/>
      <c r="CPV135" s="123"/>
      <c r="CPW135" s="123"/>
      <c r="CPX135" s="123"/>
      <c r="CPY135" s="123"/>
      <c r="CPZ135" s="123"/>
      <c r="CQA135" s="123"/>
      <c r="CQB135" s="123"/>
      <c r="CQC135" s="123"/>
      <c r="CQD135" s="123"/>
      <c r="CQE135" s="123"/>
      <c r="CQF135" s="123"/>
      <c r="CQG135" s="123"/>
      <c r="CQH135" s="123"/>
      <c r="CQI135" s="123"/>
      <c r="CQJ135" s="123"/>
      <c r="CQK135" s="123"/>
      <c r="CQL135" s="123"/>
      <c r="CQM135" s="123"/>
      <c r="CQN135" s="123"/>
      <c r="CQO135" s="123"/>
      <c r="CQP135" s="123"/>
      <c r="CQQ135" s="123"/>
      <c r="CQR135" s="123"/>
      <c r="CQS135" s="123"/>
      <c r="CQT135" s="123"/>
      <c r="CQU135" s="123"/>
      <c r="CQV135" s="123"/>
      <c r="CQW135" s="123"/>
      <c r="CQX135" s="123"/>
      <c r="CQY135" s="123"/>
      <c r="CQZ135" s="123"/>
      <c r="CRA135" s="123"/>
      <c r="CRB135" s="123"/>
      <c r="CRC135" s="123"/>
      <c r="CRD135" s="123"/>
      <c r="CRE135" s="123"/>
      <c r="CRF135" s="123"/>
      <c r="CRG135" s="123"/>
      <c r="CRH135" s="123"/>
      <c r="CRI135" s="123"/>
      <c r="CRJ135" s="123"/>
      <c r="CRK135" s="123"/>
      <c r="CRL135" s="123"/>
      <c r="CRM135" s="123"/>
      <c r="CRN135" s="123"/>
      <c r="CRO135" s="123"/>
      <c r="CRP135" s="123"/>
      <c r="CRQ135" s="123"/>
      <c r="CRR135" s="123"/>
      <c r="CRS135" s="123"/>
      <c r="CRT135" s="123"/>
      <c r="CRU135" s="123"/>
      <c r="CRV135" s="123"/>
      <c r="CRW135" s="123"/>
      <c r="CRX135" s="123"/>
      <c r="CRY135" s="123"/>
      <c r="CRZ135" s="123"/>
      <c r="CSA135" s="123"/>
      <c r="CSB135" s="123"/>
      <c r="CSC135" s="123"/>
      <c r="CSD135" s="123"/>
      <c r="CSE135" s="123"/>
      <c r="CSF135" s="123"/>
      <c r="CSG135" s="123"/>
      <c r="CSH135" s="123"/>
      <c r="CSI135" s="123"/>
      <c r="CSJ135" s="123"/>
      <c r="CSK135" s="123"/>
      <c r="CSL135" s="123"/>
      <c r="CSM135" s="123"/>
      <c r="CSN135" s="123"/>
      <c r="CSO135" s="123"/>
      <c r="CSP135" s="123"/>
      <c r="CSQ135" s="123"/>
      <c r="CSR135" s="123"/>
      <c r="CSS135" s="123"/>
      <c r="CST135" s="123"/>
      <c r="CSU135" s="123"/>
      <c r="CSV135" s="123"/>
      <c r="CSW135" s="123"/>
      <c r="CSX135" s="123"/>
      <c r="CSY135" s="123"/>
      <c r="CSZ135" s="123"/>
      <c r="CTA135" s="123"/>
      <c r="CTB135" s="123"/>
      <c r="CTC135" s="123"/>
      <c r="CTD135" s="123"/>
      <c r="CTE135" s="123"/>
      <c r="CTF135" s="123"/>
      <c r="CTG135" s="123"/>
      <c r="CTH135" s="123"/>
      <c r="CTI135" s="123"/>
      <c r="CTJ135" s="123"/>
      <c r="CTK135" s="123"/>
      <c r="CTL135" s="123"/>
      <c r="CTM135" s="123"/>
      <c r="CTN135" s="123"/>
      <c r="CTO135" s="123"/>
      <c r="CTP135" s="123"/>
      <c r="CTQ135" s="123"/>
      <c r="CTR135" s="123"/>
      <c r="CTS135" s="123"/>
      <c r="CTT135" s="123"/>
      <c r="CTU135" s="123"/>
      <c r="CTV135" s="123"/>
      <c r="CTW135" s="123"/>
      <c r="CTX135" s="123"/>
      <c r="CTY135" s="123"/>
      <c r="CTZ135" s="123"/>
      <c r="CUA135" s="123"/>
      <c r="CUB135" s="123"/>
      <c r="CUC135" s="123"/>
      <c r="CUD135" s="123"/>
      <c r="CUE135" s="123"/>
      <c r="CUF135" s="123"/>
      <c r="CUG135" s="123"/>
      <c r="CUH135" s="123"/>
      <c r="CUI135" s="123"/>
      <c r="CUJ135" s="123"/>
      <c r="CUK135" s="123"/>
      <c r="CUL135" s="123"/>
      <c r="CUM135" s="123"/>
      <c r="CUN135" s="123"/>
      <c r="CUO135" s="123"/>
      <c r="CUP135" s="123"/>
      <c r="CUQ135" s="123"/>
      <c r="CUR135" s="123"/>
      <c r="CUS135" s="123"/>
      <c r="CUT135" s="123"/>
      <c r="CUU135" s="123"/>
      <c r="CUV135" s="123"/>
      <c r="CUW135" s="123"/>
      <c r="CUX135" s="123"/>
      <c r="CUY135" s="123"/>
      <c r="CUZ135" s="123"/>
      <c r="CVA135" s="123"/>
      <c r="CVB135" s="123"/>
      <c r="CVC135" s="123"/>
      <c r="CVD135" s="123"/>
      <c r="CVE135" s="123"/>
      <c r="CVF135" s="123"/>
      <c r="CVG135" s="123"/>
      <c r="CVH135" s="123"/>
      <c r="CVI135" s="123"/>
      <c r="CVJ135" s="123"/>
      <c r="CVK135" s="123"/>
      <c r="CVL135" s="123"/>
      <c r="CVM135" s="123"/>
      <c r="CVN135" s="123"/>
      <c r="CVO135" s="123"/>
      <c r="CVP135" s="123"/>
      <c r="CVQ135" s="123"/>
      <c r="CVR135" s="123"/>
      <c r="CVS135" s="123"/>
      <c r="CVT135" s="123"/>
      <c r="CVU135" s="123"/>
      <c r="CVV135" s="123"/>
      <c r="CVW135" s="123"/>
      <c r="CVX135" s="123"/>
      <c r="CVY135" s="123"/>
      <c r="CVZ135" s="123"/>
      <c r="CWA135" s="123"/>
      <c r="CWB135" s="123"/>
      <c r="CWC135" s="123"/>
      <c r="CWD135" s="123"/>
      <c r="CWE135" s="123"/>
      <c r="CWF135" s="123"/>
      <c r="CWG135" s="123"/>
      <c r="CWH135" s="123"/>
      <c r="CWI135" s="123"/>
      <c r="CWJ135" s="123"/>
      <c r="CWK135" s="123"/>
      <c r="CWL135" s="123"/>
      <c r="CWM135" s="123"/>
      <c r="CWN135" s="123"/>
      <c r="CWO135" s="123"/>
      <c r="CWP135" s="123"/>
      <c r="CWQ135" s="123"/>
      <c r="CWR135" s="123"/>
      <c r="CWS135" s="123"/>
      <c r="CWT135" s="123"/>
      <c r="CWU135" s="123"/>
      <c r="CWV135" s="123"/>
      <c r="CWW135" s="123"/>
      <c r="CWX135" s="123"/>
      <c r="CWY135" s="123"/>
      <c r="CWZ135" s="123"/>
      <c r="CXA135" s="123"/>
      <c r="CXB135" s="123"/>
      <c r="CXC135" s="123"/>
      <c r="CXD135" s="123"/>
      <c r="CXE135" s="123"/>
      <c r="CXF135" s="123"/>
      <c r="CXG135" s="123"/>
      <c r="CXH135" s="123"/>
      <c r="CXI135" s="123"/>
      <c r="CXJ135" s="123"/>
      <c r="CXK135" s="123"/>
      <c r="CXL135" s="123"/>
      <c r="CXM135" s="123"/>
      <c r="CXN135" s="123"/>
      <c r="CXO135" s="123"/>
      <c r="CXP135" s="123"/>
      <c r="CXQ135" s="123"/>
      <c r="CXR135" s="123"/>
      <c r="CXS135" s="123"/>
      <c r="CXT135" s="123"/>
      <c r="CXU135" s="123"/>
      <c r="CXV135" s="123"/>
      <c r="CXW135" s="123"/>
      <c r="CXX135" s="123"/>
      <c r="CXY135" s="123"/>
      <c r="CXZ135" s="123"/>
      <c r="CYA135" s="123"/>
      <c r="CYB135" s="123"/>
      <c r="CYC135" s="123"/>
      <c r="CYD135" s="123"/>
      <c r="CYE135" s="123"/>
      <c r="CYF135" s="123"/>
      <c r="CYG135" s="123"/>
      <c r="CYH135" s="123"/>
      <c r="CYI135" s="123"/>
      <c r="CYJ135" s="123"/>
      <c r="CYK135" s="123"/>
      <c r="CYL135" s="123"/>
      <c r="CYM135" s="123"/>
      <c r="CYN135" s="123"/>
      <c r="CYO135" s="123"/>
      <c r="CYP135" s="123"/>
      <c r="CYQ135" s="123"/>
      <c r="CYR135" s="123"/>
      <c r="CYS135" s="123"/>
      <c r="CYT135" s="123"/>
      <c r="CYU135" s="123"/>
      <c r="CYV135" s="123"/>
      <c r="CYW135" s="123"/>
      <c r="CYX135" s="123"/>
      <c r="CYY135" s="123"/>
      <c r="CYZ135" s="123"/>
      <c r="CZA135" s="123"/>
      <c r="CZB135" s="123"/>
      <c r="CZC135" s="123"/>
      <c r="CZD135" s="123"/>
      <c r="CZE135" s="123"/>
      <c r="CZF135" s="123"/>
      <c r="CZG135" s="123"/>
      <c r="CZH135" s="123"/>
      <c r="CZI135" s="123"/>
      <c r="CZJ135" s="123"/>
      <c r="CZK135" s="123"/>
      <c r="CZL135" s="123"/>
      <c r="CZM135" s="123"/>
      <c r="CZN135" s="123"/>
      <c r="CZO135" s="123"/>
      <c r="CZP135" s="123"/>
      <c r="CZQ135" s="123"/>
      <c r="CZR135" s="123"/>
      <c r="CZS135" s="123"/>
      <c r="CZT135" s="123"/>
      <c r="CZU135" s="123"/>
      <c r="CZV135" s="123"/>
      <c r="CZW135" s="123"/>
      <c r="CZX135" s="123"/>
      <c r="CZY135" s="123"/>
      <c r="CZZ135" s="123"/>
      <c r="DAA135" s="123"/>
      <c r="DAB135" s="123"/>
      <c r="DAC135" s="123"/>
      <c r="DAD135" s="123"/>
      <c r="DAE135" s="123"/>
      <c r="DAF135" s="123"/>
      <c r="DAG135" s="123"/>
      <c r="DAH135" s="123"/>
      <c r="DAI135" s="123"/>
      <c r="DAJ135" s="123"/>
      <c r="DAK135" s="123"/>
      <c r="DAL135" s="123"/>
      <c r="DAM135" s="123"/>
      <c r="DAN135" s="123"/>
      <c r="DAO135" s="123"/>
      <c r="DAP135" s="123"/>
      <c r="DAQ135" s="123"/>
      <c r="DAR135" s="123"/>
      <c r="DAS135" s="123"/>
      <c r="DAT135" s="123"/>
      <c r="DAU135" s="123"/>
      <c r="DAV135" s="123"/>
      <c r="DAW135" s="123"/>
      <c r="DAX135" s="123"/>
      <c r="DAY135" s="123"/>
      <c r="DAZ135" s="123"/>
      <c r="DBA135" s="123"/>
      <c r="DBB135" s="123"/>
      <c r="DBC135" s="123"/>
      <c r="DBD135" s="123"/>
      <c r="DBE135" s="123"/>
      <c r="DBF135" s="123"/>
      <c r="DBG135" s="123"/>
      <c r="DBH135" s="123"/>
      <c r="DBI135" s="123"/>
      <c r="DBJ135" s="123"/>
      <c r="DBK135" s="123"/>
      <c r="DBL135" s="123"/>
      <c r="DBM135" s="123"/>
      <c r="DBN135" s="123"/>
      <c r="DBO135" s="123"/>
      <c r="DBP135" s="123"/>
      <c r="DBQ135" s="123"/>
      <c r="DBR135" s="123"/>
      <c r="DBS135" s="123"/>
      <c r="DBT135" s="123"/>
      <c r="DBU135" s="123"/>
      <c r="DBV135" s="123"/>
      <c r="DBW135" s="123"/>
      <c r="DBX135" s="123"/>
      <c r="DBY135" s="123"/>
      <c r="DBZ135" s="123"/>
      <c r="DCA135" s="123"/>
      <c r="DCB135" s="123"/>
      <c r="DCC135" s="123"/>
      <c r="DCD135" s="123"/>
      <c r="DCE135" s="123"/>
      <c r="DCF135" s="123"/>
      <c r="DCG135" s="123"/>
      <c r="DCH135" s="123"/>
      <c r="DCI135" s="123"/>
      <c r="DCJ135" s="123"/>
      <c r="DCK135" s="123"/>
      <c r="DCL135" s="123"/>
      <c r="DCM135" s="123"/>
      <c r="DCN135" s="123"/>
      <c r="DCO135" s="123"/>
      <c r="DCP135" s="123"/>
      <c r="DCQ135" s="123"/>
      <c r="DCR135" s="123"/>
      <c r="DCS135" s="123"/>
      <c r="DCT135" s="123"/>
      <c r="DCU135" s="123"/>
      <c r="DCV135" s="123"/>
      <c r="DCW135" s="123"/>
      <c r="DCX135" s="123"/>
      <c r="DCY135" s="123"/>
      <c r="DCZ135" s="123"/>
      <c r="DDA135" s="123"/>
      <c r="DDB135" s="123"/>
      <c r="DDC135" s="123"/>
      <c r="DDD135" s="123"/>
      <c r="DDE135" s="123"/>
      <c r="DDF135" s="123"/>
      <c r="DDG135" s="123"/>
      <c r="DDH135" s="123"/>
      <c r="DDI135" s="123"/>
      <c r="DDJ135" s="123"/>
      <c r="DDK135" s="123"/>
      <c r="DDL135" s="123"/>
      <c r="DDM135" s="123"/>
      <c r="DDN135" s="123"/>
      <c r="DDO135" s="123"/>
      <c r="DDP135" s="123"/>
      <c r="DDQ135" s="123"/>
      <c r="DDR135" s="123"/>
      <c r="DDS135" s="123"/>
      <c r="DDT135" s="123"/>
      <c r="DDU135" s="123"/>
      <c r="DDV135" s="123"/>
      <c r="DDW135" s="123"/>
      <c r="DDX135" s="123"/>
      <c r="DDY135" s="123"/>
      <c r="DDZ135" s="123"/>
      <c r="DEA135" s="123"/>
      <c r="DEB135" s="123"/>
      <c r="DEC135" s="123"/>
      <c r="DED135" s="123"/>
      <c r="DEE135" s="123"/>
      <c r="DEF135" s="123"/>
      <c r="DEG135" s="123"/>
      <c r="DEH135" s="123"/>
      <c r="DEI135" s="123"/>
      <c r="DEJ135" s="123"/>
      <c r="DEK135" s="123"/>
      <c r="DEL135" s="123"/>
      <c r="DEM135" s="123"/>
      <c r="DEN135" s="123"/>
      <c r="DEO135" s="123"/>
      <c r="DEP135" s="123"/>
      <c r="DEQ135" s="123"/>
      <c r="DER135" s="123"/>
      <c r="DES135" s="123"/>
      <c r="DET135" s="123"/>
      <c r="DEU135" s="123"/>
      <c r="DEV135" s="123"/>
      <c r="DEW135" s="123"/>
      <c r="DEX135" s="123"/>
      <c r="DEY135" s="123"/>
      <c r="DEZ135" s="123"/>
      <c r="DFA135" s="123"/>
      <c r="DFB135" s="123"/>
      <c r="DFC135" s="123"/>
      <c r="DFD135" s="123"/>
      <c r="DFE135" s="123"/>
      <c r="DFF135" s="123"/>
      <c r="DFG135" s="123"/>
      <c r="DFH135" s="123"/>
      <c r="DFI135" s="123"/>
      <c r="DFJ135" s="123"/>
      <c r="DFK135" s="123"/>
      <c r="DFL135" s="123"/>
      <c r="DFM135" s="123"/>
      <c r="DFN135" s="123"/>
      <c r="DFO135" s="123"/>
      <c r="DFP135" s="123"/>
      <c r="DFQ135" s="123"/>
      <c r="DFR135" s="123"/>
      <c r="DFS135" s="123"/>
      <c r="DFT135" s="123"/>
      <c r="DFU135" s="123"/>
      <c r="DFV135" s="123"/>
      <c r="DFW135" s="123"/>
      <c r="DFX135" s="123"/>
      <c r="DFY135" s="123"/>
      <c r="DFZ135" s="123"/>
      <c r="DGA135" s="123"/>
      <c r="DGB135" s="123"/>
      <c r="DGC135" s="123"/>
      <c r="DGD135" s="123"/>
      <c r="DGE135" s="123"/>
      <c r="DGF135" s="123"/>
      <c r="DGG135" s="123"/>
      <c r="DGH135" s="123"/>
      <c r="DGI135" s="123"/>
      <c r="DGJ135" s="123"/>
      <c r="DGK135" s="123"/>
      <c r="DGL135" s="123"/>
      <c r="DGM135" s="123"/>
      <c r="DGN135" s="123"/>
      <c r="DGO135" s="123"/>
      <c r="DGP135" s="123"/>
      <c r="DGQ135" s="123"/>
      <c r="DGR135" s="123"/>
      <c r="DGS135" s="123"/>
      <c r="DGT135" s="123"/>
      <c r="DGU135" s="123"/>
      <c r="DGV135" s="123"/>
      <c r="DGW135" s="123"/>
      <c r="DGX135" s="123"/>
      <c r="DGY135" s="123"/>
      <c r="DGZ135" s="123"/>
      <c r="DHA135" s="123"/>
      <c r="DHB135" s="123"/>
      <c r="DHC135" s="123"/>
      <c r="DHD135" s="123"/>
      <c r="DHE135" s="123"/>
      <c r="DHF135" s="123"/>
      <c r="DHG135" s="123"/>
      <c r="DHH135" s="123"/>
      <c r="DHI135" s="123"/>
      <c r="DHJ135" s="123"/>
      <c r="DHK135" s="123"/>
      <c r="DHL135" s="123"/>
      <c r="DHM135" s="123"/>
      <c r="DHN135" s="123"/>
      <c r="DHO135" s="123"/>
      <c r="DHP135" s="123"/>
      <c r="DHQ135" s="123"/>
      <c r="DHR135" s="123"/>
      <c r="DHS135" s="123"/>
      <c r="DHT135" s="123"/>
      <c r="DHU135" s="123"/>
      <c r="DHV135" s="123"/>
      <c r="DHW135" s="123"/>
      <c r="DHX135" s="123"/>
      <c r="DHY135" s="123"/>
      <c r="DHZ135" s="123"/>
      <c r="DIA135" s="123"/>
      <c r="DIB135" s="123"/>
      <c r="DIC135" s="123"/>
      <c r="DID135" s="123"/>
      <c r="DIE135" s="123"/>
      <c r="DIF135" s="123"/>
      <c r="DIG135" s="123"/>
      <c r="DIH135" s="123"/>
      <c r="DII135" s="123"/>
      <c r="DIJ135" s="123"/>
      <c r="DIK135" s="123"/>
      <c r="DIL135" s="123"/>
      <c r="DIM135" s="123"/>
      <c r="DIN135" s="123"/>
      <c r="DIO135" s="123"/>
      <c r="DIP135" s="123"/>
      <c r="DIQ135" s="123"/>
      <c r="DIR135" s="123"/>
      <c r="DIS135" s="123"/>
      <c r="DIT135" s="123"/>
      <c r="DIU135" s="123"/>
      <c r="DIV135" s="123"/>
      <c r="DIW135" s="123"/>
      <c r="DIX135" s="123"/>
      <c r="DIY135" s="123"/>
      <c r="DIZ135" s="123"/>
      <c r="DJA135" s="123"/>
      <c r="DJB135" s="123"/>
      <c r="DJC135" s="123"/>
      <c r="DJD135" s="123"/>
      <c r="DJE135" s="123"/>
      <c r="DJF135" s="123"/>
      <c r="DJG135" s="123"/>
      <c r="DJH135" s="123"/>
      <c r="DJI135" s="123"/>
      <c r="DJJ135" s="123"/>
      <c r="DJK135" s="123"/>
      <c r="DJL135" s="123"/>
      <c r="DJM135" s="123"/>
      <c r="DJN135" s="123"/>
      <c r="DJO135" s="123"/>
      <c r="DJP135" s="123"/>
      <c r="DJQ135" s="123"/>
      <c r="DJR135" s="123"/>
      <c r="DJS135" s="123"/>
      <c r="DJT135" s="123"/>
      <c r="DJU135" s="123"/>
      <c r="DJV135" s="123"/>
      <c r="DJW135" s="123"/>
      <c r="DJX135" s="123"/>
      <c r="DJY135" s="123"/>
      <c r="DJZ135" s="123"/>
      <c r="DKA135" s="123"/>
      <c r="DKB135" s="123"/>
      <c r="DKC135" s="123"/>
      <c r="DKD135" s="123"/>
      <c r="DKE135" s="123"/>
      <c r="DKF135" s="123"/>
      <c r="DKG135" s="123"/>
      <c r="DKH135" s="123"/>
      <c r="DKI135" s="123"/>
      <c r="DKJ135" s="123"/>
      <c r="DKK135" s="123"/>
      <c r="DKL135" s="123"/>
      <c r="DKM135" s="123"/>
      <c r="DKN135" s="123"/>
      <c r="DKO135" s="123"/>
      <c r="DKP135" s="123"/>
      <c r="DKQ135" s="123"/>
      <c r="DKR135" s="123"/>
      <c r="DKS135" s="123"/>
      <c r="DKT135" s="123"/>
      <c r="DKU135" s="123"/>
      <c r="DKV135" s="123"/>
      <c r="DKW135" s="123"/>
      <c r="DKX135" s="123"/>
      <c r="DKY135" s="123"/>
      <c r="DKZ135" s="123"/>
      <c r="DLA135" s="123"/>
      <c r="DLB135" s="123"/>
      <c r="DLC135" s="123"/>
      <c r="DLD135" s="123"/>
      <c r="DLE135" s="123"/>
      <c r="DLF135" s="123"/>
      <c r="DLG135" s="123"/>
      <c r="DLH135" s="123"/>
      <c r="DLI135" s="123"/>
      <c r="DLJ135" s="123"/>
      <c r="DLK135" s="123"/>
      <c r="DLL135" s="123"/>
      <c r="DLM135" s="123"/>
      <c r="DLN135" s="123"/>
      <c r="DLO135" s="123"/>
      <c r="DLP135" s="123"/>
      <c r="DLQ135" s="123"/>
      <c r="DLR135" s="123"/>
      <c r="DLS135" s="123"/>
      <c r="DLT135" s="123"/>
      <c r="DLU135" s="123"/>
      <c r="DLV135" s="123"/>
      <c r="DLW135" s="123"/>
      <c r="DLX135" s="123"/>
      <c r="DLY135" s="123"/>
      <c r="DLZ135" s="123"/>
      <c r="DMA135" s="123"/>
      <c r="DMB135" s="123"/>
      <c r="DMC135" s="123"/>
      <c r="DMD135" s="123"/>
      <c r="DME135" s="123"/>
      <c r="DMF135" s="123"/>
      <c r="DMG135" s="123"/>
      <c r="DMH135" s="123"/>
      <c r="DMI135" s="123"/>
      <c r="DMJ135" s="123"/>
      <c r="DMK135" s="123"/>
      <c r="DML135" s="123"/>
      <c r="DMM135" s="123"/>
      <c r="DMN135" s="123"/>
      <c r="DMO135" s="123"/>
      <c r="DMP135" s="123"/>
      <c r="DMQ135" s="123"/>
      <c r="DMR135" s="123"/>
      <c r="DMS135" s="123"/>
      <c r="DMT135" s="123"/>
      <c r="DMU135" s="123"/>
      <c r="DMV135" s="123"/>
      <c r="DMW135" s="123"/>
      <c r="DMX135" s="123"/>
      <c r="DMY135" s="123"/>
      <c r="DMZ135" s="123"/>
      <c r="DNA135" s="123"/>
      <c r="DNB135" s="123"/>
      <c r="DNC135" s="123"/>
      <c r="DND135" s="123"/>
      <c r="DNE135" s="123"/>
      <c r="DNF135" s="123"/>
      <c r="DNG135" s="123"/>
      <c r="DNH135" s="123"/>
      <c r="DNI135" s="123"/>
      <c r="DNJ135" s="123"/>
      <c r="DNK135" s="123"/>
      <c r="DNL135" s="123"/>
      <c r="DNM135" s="123"/>
      <c r="DNN135" s="123"/>
      <c r="DNO135" s="123"/>
      <c r="DNP135" s="123"/>
      <c r="DNQ135" s="123"/>
      <c r="DNR135" s="123"/>
      <c r="DNS135" s="123"/>
      <c r="DNT135" s="123"/>
      <c r="DNU135" s="123"/>
      <c r="DNV135" s="123"/>
      <c r="DNW135" s="123"/>
      <c r="DNX135" s="123"/>
      <c r="DNY135" s="123"/>
      <c r="DNZ135" s="123"/>
      <c r="DOA135" s="123"/>
      <c r="DOB135" s="123"/>
      <c r="DOC135" s="123"/>
      <c r="DOD135" s="123"/>
      <c r="DOE135" s="123"/>
      <c r="DOF135" s="123"/>
      <c r="DOG135" s="123"/>
      <c r="DOH135" s="123"/>
      <c r="DOI135" s="123"/>
      <c r="DOJ135" s="123"/>
      <c r="DOK135" s="123"/>
      <c r="DOL135" s="123"/>
      <c r="DOM135" s="123"/>
      <c r="DON135" s="123"/>
      <c r="DOO135" s="123"/>
      <c r="DOP135" s="123"/>
      <c r="DOQ135" s="123"/>
      <c r="DOR135" s="123"/>
      <c r="DOS135" s="123"/>
      <c r="DOT135" s="123"/>
      <c r="DOU135" s="123"/>
      <c r="DOV135" s="123"/>
      <c r="DOW135" s="123"/>
      <c r="DOX135" s="123"/>
      <c r="DOY135" s="123"/>
      <c r="DOZ135" s="123"/>
      <c r="DPA135" s="123"/>
      <c r="DPB135" s="123"/>
      <c r="DPC135" s="123"/>
      <c r="DPD135" s="123"/>
      <c r="DPE135" s="123"/>
      <c r="DPF135" s="123"/>
      <c r="DPG135" s="123"/>
      <c r="DPH135" s="123"/>
      <c r="DPI135" s="123"/>
      <c r="DPJ135" s="123"/>
      <c r="DPK135" s="123"/>
      <c r="DPL135" s="123"/>
      <c r="DPM135" s="123"/>
      <c r="DPN135" s="123"/>
      <c r="DPO135" s="123"/>
      <c r="DPP135" s="123"/>
      <c r="DPQ135" s="123"/>
      <c r="DPR135" s="123"/>
      <c r="DPS135" s="123"/>
      <c r="DPT135" s="123"/>
      <c r="DPU135" s="123"/>
      <c r="DPV135" s="123"/>
      <c r="DPW135" s="123"/>
      <c r="DPX135" s="123"/>
      <c r="DPY135" s="123"/>
      <c r="DPZ135" s="123"/>
      <c r="DQA135" s="123"/>
      <c r="DQB135" s="123"/>
      <c r="DQC135" s="123"/>
      <c r="DQD135" s="123"/>
      <c r="DQE135" s="123"/>
      <c r="DQF135" s="123"/>
      <c r="DQG135" s="123"/>
      <c r="DQH135" s="123"/>
      <c r="DQI135" s="123"/>
      <c r="DQJ135" s="123"/>
      <c r="DQK135" s="123"/>
      <c r="DQL135" s="123"/>
      <c r="DQM135" s="123"/>
      <c r="DQN135" s="123"/>
      <c r="DQO135" s="123"/>
      <c r="DQP135" s="123"/>
      <c r="DQQ135" s="123"/>
      <c r="DQR135" s="123"/>
      <c r="DQS135" s="123"/>
      <c r="DQT135" s="123"/>
      <c r="DQU135" s="123"/>
      <c r="DQV135" s="123"/>
      <c r="DQW135" s="123"/>
      <c r="DQX135" s="123"/>
      <c r="DQY135" s="123"/>
      <c r="DQZ135" s="123"/>
      <c r="DRA135" s="123"/>
      <c r="DRB135" s="123"/>
      <c r="DRC135" s="123"/>
      <c r="DRD135" s="123"/>
      <c r="DRE135" s="123"/>
      <c r="DRF135" s="123"/>
      <c r="DRG135" s="123"/>
      <c r="DRH135" s="123"/>
      <c r="DRI135" s="123"/>
      <c r="DRJ135" s="123"/>
      <c r="DRK135" s="123"/>
      <c r="DRL135" s="123"/>
      <c r="DRM135" s="123"/>
      <c r="DRN135" s="123"/>
      <c r="DRO135" s="123"/>
      <c r="DRP135" s="123"/>
      <c r="DRQ135" s="123"/>
      <c r="DRR135" s="123"/>
      <c r="DRS135" s="123"/>
      <c r="DRT135" s="123"/>
      <c r="DRU135" s="123"/>
      <c r="DRV135" s="123"/>
      <c r="DRW135" s="123"/>
      <c r="DRX135" s="123"/>
      <c r="DRY135" s="123"/>
      <c r="DRZ135" s="123"/>
      <c r="DSA135" s="123"/>
      <c r="DSB135" s="123"/>
      <c r="DSC135" s="123"/>
      <c r="DSD135" s="123"/>
      <c r="DSE135" s="123"/>
      <c r="DSF135" s="123"/>
      <c r="DSG135" s="123"/>
      <c r="DSH135" s="123"/>
      <c r="DSI135" s="123"/>
      <c r="DSJ135" s="123"/>
      <c r="DSK135" s="123"/>
      <c r="DSL135" s="123"/>
      <c r="DSM135" s="123"/>
      <c r="DSN135" s="123"/>
      <c r="DSO135" s="123"/>
      <c r="DSP135" s="123"/>
      <c r="DSQ135" s="123"/>
      <c r="DSR135" s="123"/>
      <c r="DSS135" s="123"/>
      <c r="DST135" s="123"/>
      <c r="DSU135" s="123"/>
      <c r="DSV135" s="123"/>
      <c r="DSW135" s="123"/>
      <c r="DSX135" s="123"/>
      <c r="DSY135" s="123"/>
      <c r="DSZ135" s="123"/>
      <c r="DTA135" s="123"/>
      <c r="DTB135" s="123"/>
      <c r="DTC135" s="123"/>
      <c r="DTD135" s="123"/>
      <c r="DTE135" s="123"/>
      <c r="DTF135" s="123"/>
      <c r="DTG135" s="123"/>
      <c r="DTH135" s="123"/>
      <c r="DTI135" s="123"/>
      <c r="DTJ135" s="123"/>
      <c r="DTK135" s="123"/>
      <c r="DTL135" s="123"/>
      <c r="DTM135" s="123"/>
      <c r="DTN135" s="123"/>
      <c r="DTO135" s="123"/>
      <c r="DTP135" s="123"/>
      <c r="DTQ135" s="123"/>
      <c r="DTR135" s="123"/>
      <c r="DTS135" s="123"/>
      <c r="DTT135" s="123"/>
      <c r="DTU135" s="123"/>
      <c r="DTV135" s="123"/>
      <c r="DTW135" s="123"/>
      <c r="DTX135" s="123"/>
      <c r="DTY135" s="123"/>
      <c r="DTZ135" s="123"/>
      <c r="DUA135" s="123"/>
      <c r="DUB135" s="123"/>
      <c r="DUC135" s="123"/>
      <c r="DUD135" s="123"/>
      <c r="DUE135" s="123"/>
      <c r="DUF135" s="123"/>
      <c r="DUG135" s="123"/>
      <c r="DUH135" s="123"/>
      <c r="DUI135" s="123"/>
      <c r="DUJ135" s="123"/>
      <c r="DUK135" s="123"/>
      <c r="DUL135" s="123"/>
      <c r="DUM135" s="123"/>
      <c r="DUN135" s="123"/>
      <c r="DUO135" s="123"/>
      <c r="DUP135" s="123"/>
      <c r="DUQ135" s="123"/>
      <c r="DUR135" s="123"/>
      <c r="DUS135" s="123"/>
      <c r="DUT135" s="123"/>
      <c r="DUU135" s="123"/>
      <c r="DUV135" s="123"/>
      <c r="DUW135" s="123"/>
      <c r="DUX135" s="123"/>
      <c r="DUY135" s="123"/>
      <c r="DUZ135" s="123"/>
      <c r="DVA135" s="123"/>
      <c r="DVB135" s="123"/>
      <c r="DVC135" s="123"/>
      <c r="DVD135" s="123"/>
      <c r="DVE135" s="123"/>
      <c r="DVF135" s="123"/>
      <c r="DVG135" s="123"/>
      <c r="DVH135" s="123"/>
      <c r="DVI135" s="123"/>
      <c r="DVJ135" s="123"/>
      <c r="DVK135" s="123"/>
      <c r="DVL135" s="123"/>
      <c r="DVM135" s="123"/>
      <c r="DVN135" s="123"/>
      <c r="DVO135" s="123"/>
      <c r="DVP135" s="123"/>
      <c r="DVQ135" s="123"/>
      <c r="DVR135" s="123"/>
      <c r="DVS135" s="123"/>
      <c r="DVT135" s="123"/>
      <c r="DVU135" s="123"/>
      <c r="DVV135" s="123"/>
      <c r="DVW135" s="123"/>
      <c r="DVX135" s="123"/>
      <c r="DVY135" s="123"/>
      <c r="DVZ135" s="123"/>
      <c r="DWA135" s="123"/>
      <c r="DWB135" s="123"/>
      <c r="DWC135" s="123"/>
      <c r="DWD135" s="123"/>
      <c r="DWE135" s="123"/>
      <c r="DWF135" s="123"/>
      <c r="DWG135" s="123"/>
      <c r="DWH135" s="123"/>
      <c r="DWI135" s="123"/>
      <c r="DWJ135" s="123"/>
      <c r="DWK135" s="123"/>
      <c r="DWL135" s="123"/>
      <c r="DWM135" s="123"/>
      <c r="DWN135" s="123"/>
      <c r="DWO135" s="123"/>
      <c r="DWP135" s="123"/>
      <c r="DWQ135" s="123"/>
      <c r="DWR135" s="123"/>
      <c r="DWS135" s="123"/>
      <c r="DWT135" s="123"/>
      <c r="DWU135" s="123"/>
      <c r="DWV135" s="123"/>
      <c r="DWW135" s="123"/>
      <c r="DWX135" s="123"/>
      <c r="DWY135" s="123"/>
      <c r="DWZ135" s="123"/>
      <c r="DXA135" s="123"/>
      <c r="DXB135" s="123"/>
      <c r="DXC135" s="123"/>
      <c r="DXD135" s="123"/>
      <c r="DXE135" s="123"/>
      <c r="DXF135" s="123"/>
      <c r="DXG135" s="123"/>
      <c r="DXH135" s="123"/>
      <c r="DXI135" s="123"/>
      <c r="DXJ135" s="123"/>
      <c r="DXK135" s="123"/>
      <c r="DXL135" s="123"/>
      <c r="DXM135" s="123"/>
      <c r="DXN135" s="123"/>
      <c r="DXO135" s="123"/>
      <c r="DXP135" s="123"/>
      <c r="DXQ135" s="123"/>
      <c r="DXR135" s="123"/>
      <c r="DXS135" s="123"/>
      <c r="DXT135" s="123"/>
      <c r="DXU135" s="123"/>
      <c r="DXV135" s="123"/>
      <c r="DXW135" s="123"/>
      <c r="DXX135" s="123"/>
      <c r="DXY135" s="123"/>
      <c r="DXZ135" s="123"/>
      <c r="DYA135" s="123"/>
      <c r="DYB135" s="123"/>
      <c r="DYC135" s="123"/>
      <c r="DYD135" s="123"/>
      <c r="DYE135" s="123"/>
      <c r="DYF135" s="123"/>
      <c r="DYG135" s="123"/>
      <c r="DYH135" s="123"/>
      <c r="DYI135" s="123"/>
      <c r="DYJ135" s="123"/>
      <c r="DYK135" s="123"/>
      <c r="DYL135" s="123"/>
      <c r="DYM135" s="123"/>
      <c r="DYN135" s="123"/>
      <c r="DYO135" s="123"/>
      <c r="DYP135" s="123"/>
      <c r="DYQ135" s="123"/>
      <c r="DYR135" s="123"/>
      <c r="DYS135" s="123"/>
      <c r="DYT135" s="123"/>
      <c r="DYU135" s="123"/>
      <c r="DYV135" s="123"/>
      <c r="DYW135" s="123"/>
      <c r="DYX135" s="123"/>
      <c r="DYY135" s="123"/>
      <c r="DYZ135" s="123"/>
      <c r="DZA135" s="123"/>
      <c r="DZB135" s="123"/>
      <c r="DZC135" s="123"/>
      <c r="DZD135" s="123"/>
      <c r="DZE135" s="123"/>
      <c r="DZF135" s="123"/>
      <c r="DZG135" s="123"/>
      <c r="DZH135" s="123"/>
      <c r="DZI135" s="123"/>
      <c r="DZJ135" s="123"/>
      <c r="DZK135" s="123"/>
      <c r="DZL135" s="123"/>
      <c r="DZM135" s="123"/>
      <c r="DZN135" s="123"/>
      <c r="DZO135" s="123"/>
      <c r="DZP135" s="123"/>
      <c r="DZQ135" s="123"/>
      <c r="DZR135" s="123"/>
      <c r="DZS135" s="123"/>
      <c r="DZT135" s="123"/>
      <c r="DZU135" s="123"/>
      <c r="DZV135" s="123"/>
      <c r="DZW135" s="123"/>
      <c r="DZX135" s="123"/>
      <c r="DZY135" s="123"/>
      <c r="DZZ135" s="123"/>
      <c r="EAA135" s="123"/>
      <c r="EAB135" s="123"/>
      <c r="EAC135" s="123"/>
      <c r="EAD135" s="123"/>
      <c r="EAE135" s="123"/>
      <c r="EAF135" s="123"/>
      <c r="EAG135" s="123"/>
      <c r="EAH135" s="123"/>
      <c r="EAI135" s="123"/>
      <c r="EAJ135" s="123"/>
      <c r="EAK135" s="123"/>
      <c r="EAL135" s="123"/>
      <c r="EAM135" s="123"/>
      <c r="EAN135" s="123"/>
      <c r="EAO135" s="123"/>
      <c r="EAP135" s="123"/>
      <c r="EAQ135" s="123"/>
      <c r="EAR135" s="123"/>
      <c r="EAS135" s="123"/>
      <c r="EAT135" s="123"/>
      <c r="EAU135" s="123"/>
      <c r="EAV135" s="123"/>
      <c r="EAW135" s="123"/>
      <c r="EAX135" s="123"/>
      <c r="EAY135" s="123"/>
      <c r="EAZ135" s="123"/>
      <c r="EBA135" s="123"/>
      <c r="EBB135" s="123"/>
      <c r="EBC135" s="123"/>
      <c r="EBD135" s="123"/>
      <c r="EBE135" s="123"/>
      <c r="EBF135" s="123"/>
      <c r="EBG135" s="123"/>
      <c r="EBH135" s="123"/>
      <c r="EBI135" s="123"/>
      <c r="EBJ135" s="123"/>
      <c r="EBK135" s="123"/>
      <c r="EBL135" s="123"/>
      <c r="EBM135" s="123"/>
      <c r="EBN135" s="123"/>
      <c r="EBO135" s="123"/>
      <c r="EBP135" s="123"/>
      <c r="EBQ135" s="123"/>
      <c r="EBR135" s="123"/>
      <c r="EBS135" s="123"/>
      <c r="EBT135" s="123"/>
      <c r="EBU135" s="123"/>
      <c r="EBV135" s="123"/>
      <c r="EBW135" s="123"/>
      <c r="EBX135" s="123"/>
      <c r="EBY135" s="123"/>
      <c r="EBZ135" s="123"/>
      <c r="ECA135" s="123"/>
      <c r="ECB135" s="123"/>
      <c r="ECC135" s="123"/>
      <c r="ECD135" s="123"/>
      <c r="ECE135" s="123"/>
      <c r="ECF135" s="123"/>
      <c r="ECG135" s="123"/>
      <c r="ECH135" s="123"/>
      <c r="ECI135" s="123"/>
      <c r="ECJ135" s="123"/>
      <c r="ECK135" s="123"/>
      <c r="ECL135" s="123"/>
      <c r="ECM135" s="123"/>
      <c r="ECN135" s="123"/>
      <c r="ECO135" s="123"/>
      <c r="ECP135" s="123"/>
      <c r="ECQ135" s="123"/>
      <c r="ECR135" s="123"/>
      <c r="ECS135" s="123"/>
      <c r="ECT135" s="123"/>
      <c r="ECU135" s="123"/>
      <c r="ECV135" s="123"/>
      <c r="ECW135" s="123"/>
      <c r="ECX135" s="123"/>
      <c r="ECY135" s="123"/>
      <c r="ECZ135" s="123"/>
      <c r="EDA135" s="123"/>
      <c r="EDB135" s="123"/>
      <c r="EDC135" s="123"/>
      <c r="EDD135" s="123"/>
      <c r="EDE135" s="123"/>
      <c r="EDF135" s="123"/>
      <c r="EDG135" s="123"/>
      <c r="EDH135" s="123"/>
      <c r="EDI135" s="123"/>
      <c r="EDJ135" s="123"/>
      <c r="EDK135" s="123"/>
      <c r="EDL135" s="123"/>
      <c r="EDM135" s="123"/>
      <c r="EDN135" s="123"/>
      <c r="EDO135" s="123"/>
      <c r="EDP135" s="123"/>
      <c r="EDQ135" s="123"/>
      <c r="EDR135" s="123"/>
      <c r="EDS135" s="123"/>
      <c r="EDT135" s="123"/>
      <c r="EDU135" s="123"/>
      <c r="EDV135" s="123"/>
      <c r="EDW135" s="123"/>
      <c r="EDX135" s="123"/>
      <c r="EDY135" s="123"/>
      <c r="EDZ135" s="123"/>
      <c r="EEA135" s="123"/>
      <c r="EEB135" s="123"/>
      <c r="EEC135" s="123"/>
      <c r="EED135" s="123"/>
      <c r="EEE135" s="123"/>
      <c r="EEF135" s="123"/>
      <c r="EEG135" s="123"/>
      <c r="EEH135" s="123"/>
      <c r="EEI135" s="123"/>
      <c r="EEJ135" s="123"/>
      <c r="EEK135" s="123"/>
      <c r="EEL135" s="123"/>
      <c r="EEM135" s="123"/>
      <c r="EEN135" s="123"/>
      <c r="EEO135" s="123"/>
      <c r="EEP135" s="123"/>
      <c r="EEQ135" s="123"/>
      <c r="EER135" s="123"/>
      <c r="EES135" s="123"/>
      <c r="EET135" s="123"/>
      <c r="EEU135" s="123"/>
      <c r="EEV135" s="123"/>
      <c r="EEW135" s="123"/>
      <c r="EEX135" s="123"/>
      <c r="EEY135" s="123"/>
      <c r="EEZ135" s="123"/>
      <c r="EFA135" s="123"/>
      <c r="EFB135" s="123"/>
      <c r="EFC135" s="123"/>
      <c r="EFD135" s="123"/>
      <c r="EFE135" s="123"/>
      <c r="EFF135" s="123"/>
      <c r="EFG135" s="123"/>
      <c r="EFH135" s="123"/>
      <c r="EFI135" s="123"/>
      <c r="EFJ135" s="123"/>
      <c r="EFK135" s="123"/>
      <c r="EFL135" s="123"/>
      <c r="EFM135" s="123"/>
      <c r="EFN135" s="123"/>
      <c r="EFO135" s="123"/>
      <c r="EFP135" s="123"/>
      <c r="EFQ135" s="123"/>
      <c r="EFR135" s="123"/>
      <c r="EFS135" s="123"/>
      <c r="EFT135" s="123"/>
      <c r="EFU135" s="123"/>
      <c r="EFV135" s="123"/>
      <c r="EFW135" s="123"/>
      <c r="EFX135" s="123"/>
      <c r="EFY135" s="123"/>
      <c r="EFZ135" s="123"/>
      <c r="EGA135" s="123"/>
      <c r="EGB135" s="123"/>
      <c r="EGC135" s="123"/>
      <c r="EGD135" s="123"/>
      <c r="EGE135" s="123"/>
      <c r="EGF135" s="123"/>
      <c r="EGG135" s="123"/>
      <c r="EGH135" s="123"/>
      <c r="EGI135" s="123"/>
      <c r="EGJ135" s="123"/>
      <c r="EGK135" s="123"/>
      <c r="EGL135" s="123"/>
      <c r="EGM135" s="123"/>
      <c r="EGN135" s="123"/>
      <c r="EGO135" s="123"/>
      <c r="EGP135" s="123"/>
      <c r="EGQ135" s="123"/>
      <c r="EGR135" s="123"/>
      <c r="EGS135" s="123"/>
      <c r="EGT135" s="123"/>
      <c r="EGU135" s="123"/>
      <c r="EGV135" s="123"/>
      <c r="EGW135" s="123"/>
      <c r="EGX135" s="123"/>
      <c r="EGY135" s="123"/>
      <c r="EGZ135" s="123"/>
      <c r="EHA135" s="123"/>
      <c r="EHB135" s="123"/>
      <c r="EHC135" s="123"/>
      <c r="EHD135" s="123"/>
      <c r="EHE135" s="123"/>
      <c r="EHF135" s="123"/>
      <c r="EHG135" s="123"/>
      <c r="EHH135" s="123"/>
      <c r="EHI135" s="123"/>
      <c r="EHJ135" s="123"/>
      <c r="EHK135" s="123"/>
      <c r="EHL135" s="123"/>
      <c r="EHM135" s="123"/>
      <c r="EHN135" s="123"/>
      <c r="EHO135" s="123"/>
      <c r="EHP135" s="123"/>
      <c r="EHQ135" s="123"/>
      <c r="EHR135" s="123"/>
      <c r="EHS135" s="123"/>
      <c r="EHT135" s="123"/>
      <c r="EHU135" s="123"/>
      <c r="EHV135" s="123"/>
      <c r="EHW135" s="123"/>
      <c r="EHX135" s="123"/>
      <c r="EHY135" s="123"/>
      <c r="EHZ135" s="123"/>
      <c r="EIA135" s="123"/>
      <c r="EIB135" s="123"/>
      <c r="EIC135" s="123"/>
      <c r="EID135" s="123"/>
      <c r="EIE135" s="123"/>
      <c r="EIF135" s="123"/>
      <c r="EIG135" s="123"/>
      <c r="EIH135" s="123"/>
      <c r="EII135" s="123"/>
      <c r="EIJ135" s="123"/>
      <c r="EIK135" s="123"/>
      <c r="EIL135" s="123"/>
      <c r="EIM135" s="123"/>
      <c r="EIN135" s="123"/>
      <c r="EIO135" s="123"/>
      <c r="EIP135" s="123"/>
      <c r="EIQ135" s="123"/>
      <c r="EIR135" s="123"/>
      <c r="EIS135" s="123"/>
      <c r="EIT135" s="123"/>
      <c r="EIU135" s="123"/>
      <c r="EIV135" s="123"/>
      <c r="EIW135" s="123"/>
      <c r="EIX135" s="123"/>
      <c r="EIY135" s="123"/>
      <c r="EIZ135" s="123"/>
      <c r="EJA135" s="123"/>
      <c r="EJB135" s="123"/>
      <c r="EJC135" s="123"/>
      <c r="EJD135" s="123"/>
      <c r="EJE135" s="123"/>
      <c r="EJF135" s="123"/>
      <c r="EJG135" s="123"/>
      <c r="EJH135" s="123"/>
      <c r="EJI135" s="123"/>
      <c r="EJJ135" s="123"/>
      <c r="EJK135" s="123"/>
      <c r="EJL135" s="123"/>
      <c r="EJM135" s="123"/>
      <c r="EJN135" s="123"/>
      <c r="EJO135" s="123"/>
      <c r="EJP135" s="123"/>
      <c r="EJQ135" s="123"/>
      <c r="EJR135" s="123"/>
      <c r="EJS135" s="123"/>
      <c r="EJT135" s="123"/>
      <c r="EJU135" s="123"/>
      <c r="EJV135" s="123"/>
      <c r="EJW135" s="123"/>
      <c r="EJX135" s="123"/>
      <c r="EJY135" s="123"/>
      <c r="EJZ135" s="123"/>
      <c r="EKA135" s="123"/>
      <c r="EKB135" s="123"/>
      <c r="EKC135" s="123"/>
      <c r="EKD135" s="123"/>
      <c r="EKE135" s="123"/>
      <c r="EKF135" s="123"/>
      <c r="EKG135" s="123"/>
      <c r="EKH135" s="123"/>
      <c r="EKI135" s="123"/>
      <c r="EKJ135" s="123"/>
      <c r="EKK135" s="123"/>
      <c r="EKL135" s="123"/>
      <c r="EKM135" s="123"/>
      <c r="EKN135" s="123"/>
      <c r="EKO135" s="123"/>
      <c r="EKP135" s="123"/>
      <c r="EKQ135" s="123"/>
      <c r="EKR135" s="123"/>
      <c r="EKS135" s="123"/>
      <c r="EKT135" s="123"/>
      <c r="EKU135" s="123"/>
      <c r="EKV135" s="123"/>
      <c r="EKW135" s="123"/>
      <c r="EKX135" s="123"/>
      <c r="EKY135" s="123"/>
      <c r="EKZ135" s="123"/>
      <c r="ELA135" s="123"/>
      <c r="ELB135" s="123"/>
      <c r="ELC135" s="123"/>
      <c r="ELD135" s="123"/>
      <c r="ELE135" s="123"/>
      <c r="ELF135" s="123"/>
      <c r="ELG135" s="123"/>
      <c r="ELH135" s="123"/>
      <c r="ELI135" s="123"/>
      <c r="ELJ135" s="123"/>
      <c r="ELK135" s="123"/>
      <c r="ELL135" s="123"/>
      <c r="ELM135" s="123"/>
      <c r="ELN135" s="123"/>
      <c r="ELO135" s="123"/>
      <c r="ELP135" s="123"/>
      <c r="ELQ135" s="123"/>
      <c r="ELR135" s="123"/>
      <c r="ELS135" s="123"/>
      <c r="ELT135" s="123"/>
      <c r="ELU135" s="123"/>
      <c r="ELV135" s="123"/>
      <c r="ELW135" s="123"/>
      <c r="ELX135" s="123"/>
      <c r="ELY135" s="123"/>
      <c r="ELZ135" s="123"/>
      <c r="EMA135" s="123"/>
      <c r="EMB135" s="123"/>
      <c r="EMC135" s="123"/>
      <c r="EMD135" s="123"/>
      <c r="EME135" s="123"/>
      <c r="EMF135" s="123"/>
      <c r="EMG135" s="123"/>
      <c r="EMH135" s="123"/>
      <c r="EMI135" s="123"/>
      <c r="EMJ135" s="123"/>
      <c r="EMK135" s="123"/>
      <c r="EML135" s="123"/>
      <c r="EMM135" s="123"/>
      <c r="EMN135" s="123"/>
      <c r="EMO135" s="123"/>
      <c r="EMP135" s="123"/>
      <c r="EMQ135" s="123"/>
      <c r="EMR135" s="123"/>
      <c r="EMS135" s="123"/>
      <c r="EMT135" s="123"/>
      <c r="EMU135" s="123"/>
      <c r="EMV135" s="123"/>
      <c r="EMW135" s="123"/>
      <c r="EMX135" s="123"/>
      <c r="EMY135" s="123"/>
      <c r="EMZ135" s="123"/>
      <c r="ENA135" s="123"/>
      <c r="ENB135" s="123"/>
      <c r="ENC135" s="123"/>
      <c r="END135" s="123"/>
      <c r="ENE135" s="123"/>
      <c r="ENF135" s="123"/>
      <c r="ENG135" s="123"/>
      <c r="ENH135" s="123"/>
      <c r="ENI135" s="123"/>
      <c r="ENJ135" s="123"/>
      <c r="ENK135" s="123"/>
      <c r="ENL135" s="123"/>
      <c r="ENM135" s="123"/>
      <c r="ENN135" s="123"/>
      <c r="ENO135" s="123"/>
      <c r="ENP135" s="123"/>
      <c r="ENQ135" s="123"/>
      <c r="ENR135" s="123"/>
      <c r="ENS135" s="123"/>
      <c r="ENT135" s="123"/>
      <c r="ENU135" s="123"/>
      <c r="ENV135" s="123"/>
      <c r="ENW135" s="123"/>
      <c r="ENX135" s="123"/>
      <c r="ENY135" s="123"/>
      <c r="ENZ135" s="123"/>
      <c r="EOA135" s="123"/>
      <c r="EOB135" s="123"/>
      <c r="EOC135" s="123"/>
      <c r="EOD135" s="123"/>
      <c r="EOE135" s="123"/>
      <c r="EOF135" s="123"/>
      <c r="EOG135" s="123"/>
      <c r="EOH135" s="123"/>
      <c r="EOI135" s="123"/>
      <c r="EOJ135" s="123"/>
      <c r="EOK135" s="123"/>
      <c r="EOL135" s="123"/>
      <c r="EOM135" s="123"/>
      <c r="EON135" s="123"/>
      <c r="EOO135" s="123"/>
      <c r="EOP135" s="123"/>
      <c r="EOQ135" s="123"/>
      <c r="EOR135" s="123"/>
      <c r="EOS135" s="123"/>
      <c r="EOT135" s="123"/>
      <c r="EOU135" s="123"/>
      <c r="EOV135" s="123"/>
      <c r="EOW135" s="123"/>
      <c r="EOX135" s="123"/>
      <c r="EOY135" s="123"/>
      <c r="EOZ135" s="123"/>
      <c r="EPA135" s="123"/>
      <c r="EPB135" s="123"/>
      <c r="EPC135" s="123"/>
      <c r="EPD135" s="123"/>
      <c r="EPE135" s="123"/>
      <c r="EPF135" s="123"/>
      <c r="EPG135" s="123"/>
      <c r="EPH135" s="123"/>
      <c r="EPI135" s="123"/>
      <c r="EPJ135" s="123"/>
      <c r="EPK135" s="123"/>
      <c r="EPL135" s="123"/>
      <c r="EPM135" s="123"/>
      <c r="EPN135" s="123"/>
      <c r="EPO135" s="123"/>
      <c r="EPP135" s="123"/>
      <c r="EPQ135" s="123"/>
      <c r="EPR135" s="123"/>
      <c r="EPS135" s="123"/>
      <c r="EPT135" s="123"/>
      <c r="EPU135" s="123"/>
      <c r="EPV135" s="123"/>
      <c r="EPW135" s="123"/>
      <c r="EPX135" s="123"/>
      <c r="EPY135" s="123"/>
      <c r="EPZ135" s="123"/>
      <c r="EQA135" s="123"/>
      <c r="EQB135" s="123"/>
      <c r="EQC135" s="123"/>
      <c r="EQD135" s="123"/>
      <c r="EQE135" s="123"/>
      <c r="EQF135" s="123"/>
      <c r="EQG135" s="123"/>
      <c r="EQH135" s="123"/>
      <c r="EQI135" s="123"/>
      <c r="EQJ135" s="123"/>
      <c r="EQK135" s="123"/>
      <c r="EQL135" s="123"/>
      <c r="EQM135" s="123"/>
      <c r="EQN135" s="123"/>
      <c r="EQO135" s="123"/>
      <c r="EQP135" s="123"/>
      <c r="EQQ135" s="123"/>
      <c r="EQR135" s="123"/>
      <c r="EQS135" s="123"/>
      <c r="EQT135" s="123"/>
      <c r="EQU135" s="123"/>
      <c r="EQV135" s="123"/>
      <c r="EQW135" s="123"/>
      <c r="EQX135" s="123"/>
      <c r="EQY135" s="123"/>
      <c r="EQZ135" s="123"/>
      <c r="ERA135" s="123"/>
      <c r="ERB135" s="123"/>
      <c r="ERC135" s="123"/>
      <c r="ERD135" s="123"/>
      <c r="ERE135" s="123"/>
      <c r="ERF135" s="123"/>
      <c r="ERG135" s="123"/>
      <c r="ERH135" s="123"/>
      <c r="ERI135" s="123"/>
      <c r="ERJ135" s="123"/>
      <c r="ERK135" s="123"/>
      <c r="ERL135" s="123"/>
      <c r="ERM135" s="123"/>
      <c r="ERN135" s="123"/>
      <c r="ERO135" s="123"/>
      <c r="ERP135" s="123"/>
      <c r="ERQ135" s="123"/>
      <c r="ERR135" s="123"/>
      <c r="ERS135" s="123"/>
      <c r="ERT135" s="123"/>
      <c r="ERU135" s="123"/>
      <c r="ERV135" s="123"/>
      <c r="ERW135" s="123"/>
      <c r="ERX135" s="123"/>
      <c r="ERY135" s="123"/>
      <c r="ERZ135" s="123"/>
      <c r="ESA135" s="123"/>
      <c r="ESB135" s="123"/>
      <c r="ESC135" s="123"/>
      <c r="ESD135" s="123"/>
      <c r="ESE135" s="123"/>
      <c r="ESF135" s="123"/>
      <c r="ESG135" s="123"/>
      <c r="ESH135" s="123"/>
      <c r="ESI135" s="123"/>
      <c r="ESJ135" s="123"/>
      <c r="ESK135" s="123"/>
      <c r="ESL135" s="123"/>
      <c r="ESM135" s="123"/>
      <c r="ESN135" s="123"/>
      <c r="ESO135" s="123"/>
      <c r="ESP135" s="123"/>
      <c r="ESQ135" s="123"/>
      <c r="ESR135" s="123"/>
      <c r="ESS135" s="123"/>
      <c r="EST135" s="123"/>
      <c r="ESU135" s="123"/>
      <c r="ESV135" s="123"/>
      <c r="ESW135" s="123"/>
      <c r="ESX135" s="123"/>
      <c r="ESY135" s="123"/>
      <c r="ESZ135" s="123"/>
      <c r="ETA135" s="123"/>
      <c r="ETB135" s="123"/>
      <c r="ETC135" s="123"/>
      <c r="ETD135" s="123"/>
      <c r="ETE135" s="123"/>
      <c r="ETF135" s="123"/>
      <c r="ETG135" s="123"/>
      <c r="ETH135" s="123"/>
      <c r="ETI135" s="123"/>
      <c r="ETJ135" s="123"/>
      <c r="ETK135" s="123"/>
      <c r="ETL135" s="123"/>
      <c r="ETM135" s="123"/>
      <c r="ETN135" s="123"/>
      <c r="ETO135" s="123"/>
      <c r="ETP135" s="123"/>
      <c r="ETQ135" s="123"/>
      <c r="ETR135" s="123"/>
      <c r="ETS135" s="123"/>
      <c r="ETT135" s="123"/>
      <c r="ETU135" s="123"/>
      <c r="ETV135" s="123"/>
      <c r="ETW135" s="123"/>
      <c r="ETX135" s="123"/>
      <c r="ETY135" s="123"/>
      <c r="ETZ135" s="123"/>
      <c r="EUA135" s="123"/>
      <c r="EUB135" s="123"/>
      <c r="EUC135" s="123"/>
      <c r="EUD135" s="123"/>
      <c r="EUE135" s="123"/>
      <c r="EUF135" s="123"/>
      <c r="EUG135" s="123"/>
      <c r="EUH135" s="123"/>
      <c r="EUI135" s="123"/>
      <c r="EUJ135" s="123"/>
      <c r="EUK135" s="123"/>
      <c r="EUL135" s="123"/>
      <c r="EUM135" s="123"/>
      <c r="EUN135" s="123"/>
      <c r="EUO135" s="123"/>
      <c r="EUP135" s="123"/>
      <c r="EUQ135" s="123"/>
      <c r="EUR135" s="123"/>
      <c r="EUS135" s="123"/>
      <c r="EUT135" s="123"/>
      <c r="EUU135" s="123"/>
      <c r="EUV135" s="123"/>
      <c r="EUW135" s="123"/>
      <c r="EUX135" s="123"/>
      <c r="EUY135" s="123"/>
      <c r="EUZ135" s="123"/>
      <c r="EVA135" s="123"/>
      <c r="EVB135" s="123"/>
      <c r="EVC135" s="123"/>
      <c r="EVD135" s="123"/>
      <c r="EVE135" s="123"/>
      <c r="EVF135" s="123"/>
      <c r="EVG135" s="123"/>
      <c r="EVH135" s="123"/>
      <c r="EVI135" s="123"/>
      <c r="EVJ135" s="123"/>
      <c r="EVK135" s="123"/>
      <c r="EVL135" s="123"/>
      <c r="EVM135" s="123"/>
      <c r="EVN135" s="123"/>
      <c r="EVO135" s="123"/>
      <c r="EVP135" s="123"/>
      <c r="EVQ135" s="123"/>
      <c r="EVR135" s="123"/>
      <c r="EVS135" s="123"/>
      <c r="EVT135" s="123"/>
      <c r="EVU135" s="123"/>
      <c r="EVV135" s="123"/>
      <c r="EVW135" s="123"/>
      <c r="EVX135" s="123"/>
      <c r="EVY135" s="123"/>
      <c r="EVZ135" s="123"/>
      <c r="EWA135" s="123"/>
      <c r="EWB135" s="123"/>
      <c r="EWC135" s="123"/>
      <c r="EWD135" s="123"/>
      <c r="EWE135" s="123"/>
      <c r="EWF135" s="123"/>
      <c r="EWG135" s="123"/>
      <c r="EWH135" s="123"/>
      <c r="EWI135" s="123"/>
      <c r="EWJ135" s="123"/>
      <c r="EWK135" s="123"/>
      <c r="EWL135" s="123"/>
      <c r="EWM135" s="123"/>
      <c r="EWN135" s="123"/>
      <c r="EWO135" s="123"/>
      <c r="EWP135" s="123"/>
      <c r="EWQ135" s="123"/>
      <c r="EWR135" s="123"/>
      <c r="EWS135" s="123"/>
      <c r="EWT135" s="123"/>
      <c r="EWU135" s="123"/>
      <c r="EWV135" s="123"/>
      <c r="EWW135" s="123"/>
      <c r="EWX135" s="123"/>
      <c r="EWY135" s="123"/>
      <c r="EWZ135" s="123"/>
      <c r="EXA135" s="123"/>
      <c r="EXB135" s="123"/>
      <c r="EXC135" s="123"/>
      <c r="EXD135" s="123"/>
      <c r="EXE135" s="123"/>
      <c r="EXF135" s="123"/>
      <c r="EXG135" s="123"/>
      <c r="EXH135" s="123"/>
      <c r="EXI135" s="123"/>
      <c r="EXJ135" s="123"/>
      <c r="EXK135" s="123"/>
      <c r="EXL135" s="123"/>
      <c r="EXM135" s="123"/>
      <c r="EXN135" s="123"/>
      <c r="EXO135" s="123"/>
      <c r="EXP135" s="123"/>
      <c r="EXQ135" s="123"/>
      <c r="EXR135" s="123"/>
      <c r="EXS135" s="123"/>
      <c r="EXT135" s="123"/>
      <c r="EXU135" s="123"/>
      <c r="EXV135" s="123"/>
      <c r="EXW135" s="123"/>
      <c r="EXX135" s="123"/>
      <c r="EXY135" s="123"/>
      <c r="EXZ135" s="123"/>
      <c r="EYA135" s="123"/>
      <c r="EYB135" s="123"/>
      <c r="EYC135" s="123"/>
      <c r="EYD135" s="123"/>
      <c r="EYE135" s="123"/>
      <c r="EYF135" s="123"/>
      <c r="EYG135" s="123"/>
      <c r="EYH135" s="123"/>
      <c r="EYI135" s="123"/>
      <c r="EYJ135" s="123"/>
      <c r="EYK135" s="123"/>
      <c r="EYL135" s="123"/>
      <c r="EYM135" s="123"/>
      <c r="EYN135" s="123"/>
      <c r="EYO135" s="123"/>
      <c r="EYP135" s="123"/>
      <c r="EYQ135" s="123"/>
      <c r="EYR135" s="123"/>
      <c r="EYS135" s="123"/>
      <c r="EYT135" s="123"/>
      <c r="EYU135" s="123"/>
      <c r="EYV135" s="123"/>
      <c r="EYW135" s="123"/>
      <c r="EYX135" s="123"/>
      <c r="EYY135" s="123"/>
      <c r="EYZ135" s="123"/>
      <c r="EZA135" s="123"/>
      <c r="EZB135" s="123"/>
      <c r="EZC135" s="123"/>
      <c r="EZD135" s="123"/>
      <c r="EZE135" s="123"/>
      <c r="EZF135" s="123"/>
      <c r="EZG135" s="123"/>
      <c r="EZH135" s="123"/>
      <c r="EZI135" s="123"/>
      <c r="EZJ135" s="123"/>
      <c r="EZK135" s="123"/>
      <c r="EZL135" s="123"/>
      <c r="EZM135" s="123"/>
      <c r="EZN135" s="123"/>
      <c r="EZO135" s="123"/>
      <c r="EZP135" s="123"/>
      <c r="EZQ135" s="123"/>
      <c r="EZR135" s="123"/>
      <c r="EZS135" s="123"/>
      <c r="EZT135" s="123"/>
      <c r="EZU135" s="123"/>
      <c r="EZV135" s="123"/>
      <c r="EZW135" s="123"/>
      <c r="EZX135" s="123"/>
      <c r="EZY135" s="123"/>
      <c r="EZZ135" s="123"/>
      <c r="FAA135" s="123"/>
      <c r="FAB135" s="123"/>
      <c r="FAC135" s="123"/>
      <c r="FAD135" s="123"/>
      <c r="FAE135" s="123"/>
      <c r="FAF135" s="123"/>
      <c r="FAG135" s="123"/>
      <c r="FAH135" s="123"/>
      <c r="FAI135" s="123"/>
      <c r="FAJ135" s="123"/>
      <c r="FAK135" s="123"/>
      <c r="FAL135" s="123"/>
      <c r="FAM135" s="123"/>
      <c r="FAN135" s="123"/>
      <c r="FAO135" s="123"/>
      <c r="FAP135" s="123"/>
      <c r="FAQ135" s="123"/>
      <c r="FAR135" s="123"/>
      <c r="FAS135" s="123"/>
      <c r="FAT135" s="123"/>
      <c r="FAU135" s="123"/>
      <c r="FAV135" s="123"/>
      <c r="FAW135" s="123"/>
      <c r="FAX135" s="123"/>
      <c r="FAY135" s="123"/>
      <c r="FAZ135" s="123"/>
      <c r="FBA135" s="123"/>
      <c r="FBB135" s="123"/>
      <c r="FBC135" s="123"/>
      <c r="FBD135" s="123"/>
      <c r="FBE135" s="123"/>
      <c r="FBF135" s="123"/>
      <c r="FBG135" s="123"/>
      <c r="FBH135" s="123"/>
      <c r="FBI135" s="123"/>
      <c r="FBJ135" s="123"/>
      <c r="FBK135" s="123"/>
      <c r="FBL135" s="123"/>
      <c r="FBM135" s="123"/>
      <c r="FBN135" s="123"/>
      <c r="FBO135" s="123"/>
      <c r="FBP135" s="123"/>
      <c r="FBQ135" s="123"/>
      <c r="FBR135" s="123"/>
      <c r="FBS135" s="123"/>
      <c r="FBT135" s="123"/>
      <c r="FBU135" s="123"/>
      <c r="FBV135" s="123"/>
      <c r="FBW135" s="123"/>
      <c r="FBX135" s="123"/>
      <c r="FBY135" s="123"/>
      <c r="FBZ135" s="123"/>
      <c r="FCA135" s="123"/>
      <c r="FCB135" s="123"/>
      <c r="FCC135" s="123"/>
      <c r="FCD135" s="123"/>
      <c r="FCE135" s="123"/>
      <c r="FCF135" s="123"/>
      <c r="FCG135" s="123"/>
      <c r="FCH135" s="123"/>
      <c r="FCI135" s="123"/>
      <c r="FCJ135" s="123"/>
      <c r="FCK135" s="123"/>
      <c r="FCL135" s="123"/>
      <c r="FCM135" s="123"/>
      <c r="FCN135" s="123"/>
      <c r="FCO135" s="123"/>
      <c r="FCP135" s="123"/>
      <c r="FCQ135" s="123"/>
      <c r="FCR135" s="123"/>
      <c r="FCS135" s="123"/>
      <c r="FCT135" s="123"/>
      <c r="FCU135" s="123"/>
      <c r="FCV135" s="123"/>
      <c r="FCW135" s="123"/>
      <c r="FCX135" s="123"/>
      <c r="FCY135" s="123"/>
      <c r="FCZ135" s="123"/>
      <c r="FDA135" s="123"/>
      <c r="FDB135" s="123"/>
      <c r="FDC135" s="123"/>
      <c r="FDD135" s="123"/>
      <c r="FDE135" s="123"/>
      <c r="FDF135" s="123"/>
      <c r="FDG135" s="123"/>
      <c r="FDH135" s="123"/>
      <c r="FDI135" s="123"/>
      <c r="FDJ135" s="123"/>
      <c r="FDK135" s="123"/>
      <c r="FDL135" s="123"/>
      <c r="FDM135" s="123"/>
      <c r="FDN135" s="123"/>
      <c r="FDO135" s="123"/>
      <c r="FDP135" s="123"/>
      <c r="FDQ135" s="123"/>
      <c r="FDR135" s="123"/>
      <c r="FDS135" s="123"/>
      <c r="FDT135" s="123"/>
      <c r="FDU135" s="123"/>
      <c r="FDV135" s="123"/>
      <c r="FDW135" s="123"/>
      <c r="FDX135" s="123"/>
      <c r="FDY135" s="123"/>
      <c r="FDZ135" s="123"/>
      <c r="FEA135" s="123"/>
      <c r="FEB135" s="123"/>
      <c r="FEC135" s="123"/>
      <c r="FED135" s="123"/>
      <c r="FEE135" s="123"/>
      <c r="FEF135" s="123"/>
      <c r="FEG135" s="123"/>
      <c r="FEH135" s="123"/>
      <c r="FEI135" s="123"/>
      <c r="FEJ135" s="123"/>
      <c r="FEK135" s="123"/>
      <c r="FEL135" s="123"/>
      <c r="FEM135" s="123"/>
      <c r="FEN135" s="123"/>
      <c r="FEO135" s="123"/>
      <c r="FEP135" s="123"/>
      <c r="FEQ135" s="123"/>
      <c r="FER135" s="123"/>
      <c r="FES135" s="123"/>
      <c r="FET135" s="123"/>
      <c r="FEU135" s="123"/>
      <c r="FEV135" s="123"/>
      <c r="FEW135" s="123"/>
      <c r="FEX135" s="123"/>
      <c r="FEY135" s="123"/>
      <c r="FEZ135" s="123"/>
      <c r="FFA135" s="123"/>
      <c r="FFB135" s="123"/>
      <c r="FFC135" s="123"/>
      <c r="FFD135" s="123"/>
      <c r="FFE135" s="123"/>
      <c r="FFF135" s="123"/>
      <c r="FFG135" s="123"/>
      <c r="FFH135" s="123"/>
      <c r="FFI135" s="123"/>
      <c r="FFJ135" s="123"/>
      <c r="FFK135" s="123"/>
      <c r="FFL135" s="123"/>
      <c r="FFM135" s="123"/>
      <c r="FFN135" s="123"/>
      <c r="FFO135" s="123"/>
      <c r="FFP135" s="123"/>
      <c r="FFQ135" s="123"/>
      <c r="FFR135" s="123"/>
      <c r="FFS135" s="123"/>
      <c r="FFT135" s="123"/>
      <c r="FFU135" s="123"/>
      <c r="FFV135" s="123"/>
      <c r="FFW135" s="123"/>
      <c r="FFX135" s="123"/>
      <c r="FFY135" s="123"/>
      <c r="FFZ135" s="123"/>
      <c r="FGA135" s="123"/>
      <c r="FGB135" s="123"/>
      <c r="FGC135" s="123"/>
      <c r="FGD135" s="123"/>
      <c r="FGE135" s="123"/>
      <c r="FGF135" s="123"/>
      <c r="FGG135" s="123"/>
      <c r="FGH135" s="123"/>
      <c r="FGI135" s="123"/>
      <c r="FGJ135" s="123"/>
      <c r="FGK135" s="123"/>
      <c r="FGL135" s="123"/>
      <c r="FGM135" s="123"/>
      <c r="FGN135" s="123"/>
      <c r="FGO135" s="123"/>
      <c r="FGP135" s="123"/>
      <c r="FGQ135" s="123"/>
      <c r="FGR135" s="123"/>
      <c r="FGS135" s="123"/>
      <c r="FGT135" s="123"/>
      <c r="FGU135" s="123"/>
      <c r="FGV135" s="123"/>
      <c r="FGW135" s="123"/>
      <c r="FGX135" s="123"/>
      <c r="FGY135" s="123"/>
      <c r="FGZ135" s="123"/>
      <c r="FHA135" s="123"/>
      <c r="FHB135" s="123"/>
      <c r="FHC135" s="123"/>
      <c r="FHD135" s="123"/>
      <c r="FHE135" s="123"/>
      <c r="FHF135" s="123"/>
      <c r="FHG135" s="123"/>
      <c r="FHH135" s="123"/>
      <c r="FHI135" s="123"/>
      <c r="FHJ135" s="123"/>
      <c r="FHK135" s="123"/>
      <c r="FHL135" s="123"/>
      <c r="FHM135" s="123"/>
      <c r="FHN135" s="123"/>
      <c r="FHO135" s="123"/>
      <c r="FHP135" s="123"/>
      <c r="FHQ135" s="123"/>
      <c r="FHR135" s="123"/>
      <c r="FHS135" s="123"/>
      <c r="FHT135" s="123"/>
      <c r="FHU135" s="123"/>
      <c r="FHV135" s="123"/>
      <c r="FHW135" s="123"/>
      <c r="FHX135" s="123"/>
      <c r="FHY135" s="123"/>
      <c r="FHZ135" s="123"/>
      <c r="FIA135" s="123"/>
      <c r="FIB135" s="123"/>
      <c r="FIC135" s="123"/>
      <c r="FID135" s="123"/>
      <c r="FIE135" s="123"/>
      <c r="FIF135" s="123"/>
      <c r="FIG135" s="123"/>
      <c r="FIH135" s="123"/>
      <c r="FII135" s="123"/>
      <c r="FIJ135" s="123"/>
      <c r="FIK135" s="123"/>
      <c r="FIL135" s="123"/>
      <c r="FIM135" s="123"/>
      <c r="FIN135" s="123"/>
      <c r="FIO135" s="123"/>
      <c r="FIP135" s="123"/>
      <c r="FIQ135" s="123"/>
      <c r="FIR135" s="123"/>
      <c r="FIS135" s="123"/>
      <c r="FIT135" s="123"/>
      <c r="FIU135" s="123"/>
      <c r="FIV135" s="123"/>
      <c r="FIW135" s="123"/>
      <c r="FIX135" s="123"/>
      <c r="FIY135" s="123"/>
      <c r="FIZ135" s="123"/>
      <c r="FJA135" s="123"/>
      <c r="FJB135" s="123"/>
      <c r="FJC135" s="123"/>
      <c r="FJD135" s="123"/>
      <c r="FJE135" s="123"/>
      <c r="FJF135" s="123"/>
      <c r="FJG135" s="123"/>
      <c r="FJH135" s="123"/>
      <c r="FJI135" s="123"/>
      <c r="FJJ135" s="123"/>
      <c r="FJK135" s="123"/>
      <c r="FJL135" s="123"/>
      <c r="FJM135" s="123"/>
      <c r="FJN135" s="123"/>
      <c r="FJO135" s="123"/>
      <c r="FJP135" s="123"/>
      <c r="FJQ135" s="123"/>
      <c r="FJR135" s="123"/>
      <c r="FJS135" s="123"/>
      <c r="FJT135" s="123"/>
      <c r="FJU135" s="123"/>
      <c r="FJV135" s="123"/>
      <c r="FJW135" s="123"/>
      <c r="FJX135" s="123"/>
      <c r="FJY135" s="123"/>
      <c r="FJZ135" s="123"/>
      <c r="FKA135" s="123"/>
      <c r="FKB135" s="123"/>
      <c r="FKC135" s="123"/>
      <c r="FKD135" s="123"/>
      <c r="FKE135" s="123"/>
      <c r="FKF135" s="123"/>
      <c r="FKG135" s="123"/>
      <c r="FKH135" s="123"/>
      <c r="FKI135" s="123"/>
      <c r="FKJ135" s="123"/>
      <c r="FKK135" s="123"/>
      <c r="FKL135" s="123"/>
      <c r="FKM135" s="123"/>
      <c r="FKN135" s="123"/>
      <c r="FKO135" s="123"/>
      <c r="FKP135" s="123"/>
      <c r="FKQ135" s="123"/>
      <c r="FKR135" s="123"/>
      <c r="FKS135" s="123"/>
      <c r="FKT135" s="123"/>
      <c r="FKU135" s="123"/>
      <c r="FKV135" s="123"/>
      <c r="FKW135" s="123"/>
      <c r="FKX135" s="123"/>
      <c r="FKY135" s="123"/>
      <c r="FKZ135" s="123"/>
      <c r="FLA135" s="123"/>
      <c r="FLB135" s="123"/>
      <c r="FLC135" s="123"/>
      <c r="FLD135" s="123"/>
      <c r="FLE135" s="123"/>
      <c r="FLF135" s="123"/>
      <c r="FLG135" s="123"/>
      <c r="FLH135" s="123"/>
      <c r="FLI135" s="123"/>
      <c r="FLJ135" s="123"/>
      <c r="FLK135" s="123"/>
      <c r="FLL135" s="123"/>
      <c r="FLM135" s="123"/>
      <c r="FLN135" s="123"/>
      <c r="FLO135" s="123"/>
      <c r="FLP135" s="123"/>
      <c r="FLQ135" s="123"/>
      <c r="FLR135" s="123"/>
      <c r="FLS135" s="123"/>
      <c r="FLT135" s="123"/>
      <c r="FLU135" s="123"/>
      <c r="FLV135" s="123"/>
      <c r="FLW135" s="123"/>
      <c r="FLX135" s="123"/>
      <c r="FLY135" s="123"/>
      <c r="FLZ135" s="123"/>
      <c r="FMA135" s="123"/>
      <c r="FMB135" s="123"/>
      <c r="FMC135" s="123"/>
      <c r="FMD135" s="123"/>
      <c r="FME135" s="123"/>
      <c r="FMF135" s="123"/>
      <c r="FMG135" s="123"/>
      <c r="FMH135" s="123"/>
      <c r="FMI135" s="123"/>
      <c r="FMJ135" s="123"/>
      <c r="FMK135" s="123"/>
      <c r="FML135" s="123"/>
      <c r="FMM135" s="123"/>
      <c r="FMN135" s="123"/>
      <c r="FMO135" s="123"/>
      <c r="FMP135" s="123"/>
      <c r="FMQ135" s="123"/>
      <c r="FMR135" s="123"/>
      <c r="FMS135" s="123"/>
      <c r="FMT135" s="123"/>
      <c r="FMU135" s="123"/>
      <c r="FMV135" s="123"/>
      <c r="FMW135" s="123"/>
      <c r="FMX135" s="123"/>
      <c r="FMY135" s="123"/>
      <c r="FMZ135" s="123"/>
      <c r="FNA135" s="123"/>
      <c r="FNB135" s="123"/>
      <c r="FNC135" s="123"/>
      <c r="FND135" s="123"/>
      <c r="FNE135" s="123"/>
      <c r="FNF135" s="123"/>
      <c r="FNG135" s="123"/>
      <c r="FNH135" s="123"/>
      <c r="FNI135" s="123"/>
      <c r="FNJ135" s="123"/>
      <c r="FNK135" s="123"/>
      <c r="FNL135" s="123"/>
      <c r="FNM135" s="123"/>
      <c r="FNN135" s="123"/>
      <c r="FNO135" s="123"/>
      <c r="FNP135" s="123"/>
      <c r="FNQ135" s="123"/>
      <c r="FNR135" s="123"/>
      <c r="FNS135" s="123"/>
      <c r="FNT135" s="123"/>
      <c r="FNU135" s="123"/>
      <c r="FNV135" s="123"/>
      <c r="FNW135" s="123"/>
      <c r="FNX135" s="123"/>
      <c r="FNY135" s="123"/>
      <c r="FNZ135" s="123"/>
      <c r="FOA135" s="123"/>
      <c r="FOB135" s="123"/>
      <c r="FOC135" s="123"/>
      <c r="FOD135" s="123"/>
      <c r="FOE135" s="123"/>
      <c r="FOF135" s="123"/>
      <c r="FOG135" s="123"/>
      <c r="FOH135" s="123"/>
      <c r="FOI135" s="123"/>
      <c r="FOJ135" s="123"/>
      <c r="FOK135" s="123"/>
      <c r="FOL135" s="123"/>
      <c r="FOM135" s="123"/>
      <c r="FON135" s="123"/>
      <c r="FOO135" s="123"/>
      <c r="FOP135" s="123"/>
      <c r="FOQ135" s="123"/>
      <c r="FOR135" s="123"/>
      <c r="FOS135" s="123"/>
      <c r="FOT135" s="123"/>
      <c r="FOU135" s="123"/>
      <c r="FOV135" s="123"/>
      <c r="FOW135" s="123"/>
      <c r="FOX135" s="123"/>
      <c r="FOY135" s="123"/>
      <c r="FOZ135" s="123"/>
      <c r="FPA135" s="123"/>
      <c r="FPB135" s="123"/>
      <c r="FPC135" s="123"/>
      <c r="FPD135" s="123"/>
      <c r="FPE135" s="123"/>
      <c r="FPF135" s="123"/>
      <c r="FPG135" s="123"/>
      <c r="FPH135" s="123"/>
      <c r="FPI135" s="123"/>
      <c r="FPJ135" s="123"/>
      <c r="FPK135" s="123"/>
      <c r="FPL135" s="123"/>
      <c r="FPM135" s="123"/>
      <c r="FPN135" s="123"/>
      <c r="FPO135" s="123"/>
      <c r="FPP135" s="123"/>
      <c r="FPQ135" s="123"/>
      <c r="FPR135" s="123"/>
      <c r="FPS135" s="123"/>
      <c r="FPT135" s="123"/>
      <c r="FPU135" s="123"/>
      <c r="FPV135" s="123"/>
      <c r="FPW135" s="123"/>
      <c r="FPX135" s="123"/>
      <c r="FPY135" s="123"/>
      <c r="FPZ135" s="123"/>
      <c r="FQA135" s="123"/>
      <c r="FQB135" s="123"/>
      <c r="FQC135" s="123"/>
      <c r="FQD135" s="123"/>
      <c r="FQE135" s="123"/>
      <c r="FQF135" s="123"/>
      <c r="FQG135" s="123"/>
      <c r="FQH135" s="123"/>
      <c r="FQI135" s="123"/>
      <c r="FQJ135" s="123"/>
      <c r="FQK135" s="123"/>
      <c r="FQL135" s="123"/>
      <c r="FQM135" s="123"/>
      <c r="FQN135" s="123"/>
      <c r="FQO135" s="123"/>
      <c r="FQP135" s="123"/>
      <c r="FQQ135" s="123"/>
      <c r="FQR135" s="123"/>
      <c r="FQS135" s="123"/>
      <c r="FQT135" s="123"/>
      <c r="FQU135" s="123"/>
      <c r="FQV135" s="123"/>
      <c r="FQW135" s="123"/>
      <c r="FQX135" s="123"/>
      <c r="FQY135" s="123"/>
      <c r="FQZ135" s="123"/>
      <c r="FRA135" s="123"/>
      <c r="FRB135" s="123"/>
      <c r="FRC135" s="123"/>
      <c r="FRD135" s="123"/>
      <c r="FRE135" s="123"/>
      <c r="FRF135" s="123"/>
      <c r="FRG135" s="123"/>
      <c r="FRH135" s="123"/>
      <c r="FRI135" s="123"/>
      <c r="FRJ135" s="123"/>
      <c r="FRK135" s="123"/>
      <c r="FRL135" s="123"/>
      <c r="FRM135" s="123"/>
      <c r="FRN135" s="123"/>
      <c r="FRO135" s="123"/>
      <c r="FRP135" s="123"/>
      <c r="FRQ135" s="123"/>
      <c r="FRR135" s="123"/>
      <c r="FRS135" s="123"/>
      <c r="FRT135" s="123"/>
      <c r="FRU135" s="123"/>
      <c r="FRV135" s="123"/>
      <c r="FRW135" s="123"/>
      <c r="FRX135" s="123"/>
      <c r="FRY135" s="123"/>
      <c r="FRZ135" s="123"/>
      <c r="FSA135" s="123"/>
      <c r="FSB135" s="123"/>
      <c r="FSC135" s="123"/>
      <c r="FSD135" s="123"/>
      <c r="FSE135" s="123"/>
      <c r="FSF135" s="123"/>
      <c r="FSG135" s="123"/>
      <c r="FSH135" s="123"/>
      <c r="FSI135" s="123"/>
      <c r="FSJ135" s="123"/>
      <c r="FSK135" s="123"/>
      <c r="FSL135" s="123"/>
      <c r="FSM135" s="123"/>
      <c r="FSN135" s="123"/>
      <c r="FSO135" s="123"/>
      <c r="FSP135" s="123"/>
      <c r="FSQ135" s="123"/>
      <c r="FSR135" s="123"/>
      <c r="FSS135" s="123"/>
      <c r="FST135" s="123"/>
      <c r="FSU135" s="123"/>
      <c r="FSV135" s="123"/>
      <c r="FSW135" s="123"/>
      <c r="FSX135" s="123"/>
      <c r="FSY135" s="123"/>
      <c r="FSZ135" s="123"/>
      <c r="FTA135" s="123"/>
      <c r="FTB135" s="123"/>
      <c r="FTC135" s="123"/>
      <c r="FTD135" s="123"/>
      <c r="FTE135" s="123"/>
      <c r="FTF135" s="123"/>
      <c r="FTG135" s="123"/>
      <c r="FTH135" s="123"/>
      <c r="FTI135" s="123"/>
      <c r="FTJ135" s="123"/>
      <c r="FTK135" s="123"/>
      <c r="FTL135" s="123"/>
      <c r="FTM135" s="123"/>
      <c r="FTN135" s="123"/>
      <c r="FTO135" s="123"/>
      <c r="FTP135" s="123"/>
      <c r="FTQ135" s="123"/>
      <c r="FTR135" s="123"/>
      <c r="FTS135" s="123"/>
      <c r="FTT135" s="123"/>
      <c r="FTU135" s="123"/>
      <c r="FTV135" s="123"/>
      <c r="FTW135" s="123"/>
      <c r="FTX135" s="123"/>
      <c r="FTY135" s="123"/>
      <c r="FTZ135" s="123"/>
      <c r="FUA135" s="123"/>
      <c r="FUB135" s="123"/>
      <c r="FUC135" s="123"/>
      <c r="FUD135" s="123"/>
      <c r="FUE135" s="123"/>
      <c r="FUF135" s="123"/>
      <c r="FUG135" s="123"/>
      <c r="FUH135" s="123"/>
      <c r="FUI135" s="123"/>
      <c r="FUJ135" s="123"/>
      <c r="FUK135" s="123"/>
      <c r="FUL135" s="123"/>
      <c r="FUM135" s="123"/>
      <c r="FUN135" s="123"/>
      <c r="FUO135" s="123"/>
      <c r="FUP135" s="123"/>
      <c r="FUQ135" s="123"/>
      <c r="FUR135" s="123"/>
      <c r="FUS135" s="123"/>
      <c r="FUT135" s="123"/>
      <c r="FUU135" s="123"/>
      <c r="FUV135" s="123"/>
      <c r="FUW135" s="123"/>
      <c r="FUX135" s="123"/>
      <c r="FUY135" s="123"/>
      <c r="FUZ135" s="123"/>
      <c r="FVA135" s="123"/>
      <c r="FVB135" s="123"/>
      <c r="FVC135" s="123"/>
      <c r="FVD135" s="123"/>
      <c r="FVE135" s="123"/>
      <c r="FVF135" s="123"/>
      <c r="FVG135" s="123"/>
      <c r="FVH135" s="123"/>
      <c r="FVI135" s="123"/>
      <c r="FVJ135" s="123"/>
      <c r="FVK135" s="123"/>
      <c r="FVL135" s="123"/>
      <c r="FVM135" s="123"/>
      <c r="FVN135" s="123"/>
      <c r="FVO135" s="123"/>
      <c r="FVP135" s="123"/>
      <c r="FVQ135" s="123"/>
      <c r="FVR135" s="123"/>
      <c r="FVS135" s="123"/>
      <c r="FVT135" s="123"/>
      <c r="FVU135" s="123"/>
      <c r="FVV135" s="123"/>
      <c r="FVW135" s="123"/>
      <c r="FVX135" s="123"/>
      <c r="FVY135" s="123"/>
      <c r="FVZ135" s="123"/>
      <c r="FWA135" s="123"/>
      <c r="FWB135" s="123"/>
      <c r="FWC135" s="123"/>
      <c r="FWD135" s="123"/>
      <c r="FWE135" s="123"/>
      <c r="FWF135" s="123"/>
      <c r="FWG135" s="123"/>
      <c r="FWH135" s="123"/>
      <c r="FWI135" s="123"/>
      <c r="FWJ135" s="123"/>
      <c r="FWK135" s="123"/>
      <c r="FWL135" s="123"/>
      <c r="FWM135" s="123"/>
      <c r="FWN135" s="123"/>
      <c r="FWO135" s="123"/>
      <c r="FWP135" s="123"/>
      <c r="FWQ135" s="123"/>
      <c r="FWR135" s="123"/>
      <c r="FWS135" s="123"/>
      <c r="FWT135" s="123"/>
      <c r="FWU135" s="123"/>
      <c r="FWV135" s="123"/>
      <c r="FWW135" s="123"/>
      <c r="FWX135" s="123"/>
      <c r="FWY135" s="123"/>
      <c r="FWZ135" s="123"/>
      <c r="FXA135" s="123"/>
      <c r="FXB135" s="123"/>
      <c r="FXC135" s="123"/>
      <c r="FXD135" s="123"/>
      <c r="FXE135" s="123"/>
      <c r="FXF135" s="123"/>
      <c r="FXG135" s="123"/>
      <c r="FXH135" s="123"/>
      <c r="FXI135" s="123"/>
      <c r="FXJ135" s="123"/>
      <c r="FXK135" s="123"/>
      <c r="FXL135" s="123"/>
      <c r="FXM135" s="123"/>
      <c r="FXN135" s="123"/>
      <c r="FXO135" s="123"/>
      <c r="FXP135" s="123"/>
      <c r="FXQ135" s="123"/>
      <c r="FXR135" s="123"/>
      <c r="FXS135" s="123"/>
      <c r="FXT135" s="123"/>
      <c r="FXU135" s="123"/>
      <c r="FXV135" s="123"/>
      <c r="FXW135" s="123"/>
      <c r="FXX135" s="123"/>
      <c r="FXY135" s="123"/>
      <c r="FXZ135" s="123"/>
      <c r="FYA135" s="123"/>
      <c r="FYB135" s="123"/>
      <c r="FYC135" s="123"/>
      <c r="FYD135" s="123"/>
      <c r="FYE135" s="123"/>
      <c r="FYF135" s="123"/>
      <c r="FYG135" s="123"/>
      <c r="FYH135" s="123"/>
      <c r="FYI135" s="123"/>
      <c r="FYJ135" s="123"/>
      <c r="FYK135" s="123"/>
      <c r="FYL135" s="123"/>
      <c r="FYM135" s="123"/>
      <c r="FYN135" s="123"/>
      <c r="FYO135" s="123"/>
      <c r="FYP135" s="123"/>
      <c r="FYQ135" s="123"/>
      <c r="FYR135" s="123"/>
      <c r="FYS135" s="123"/>
      <c r="FYT135" s="123"/>
      <c r="FYU135" s="123"/>
      <c r="FYV135" s="123"/>
      <c r="FYW135" s="123"/>
      <c r="FYX135" s="123"/>
      <c r="FYY135" s="123"/>
      <c r="FYZ135" s="123"/>
      <c r="FZA135" s="123"/>
      <c r="FZB135" s="123"/>
      <c r="FZC135" s="123"/>
      <c r="FZD135" s="123"/>
      <c r="FZE135" s="123"/>
      <c r="FZF135" s="123"/>
      <c r="FZG135" s="123"/>
      <c r="FZH135" s="123"/>
      <c r="FZI135" s="123"/>
      <c r="FZJ135" s="123"/>
      <c r="FZK135" s="123"/>
      <c r="FZL135" s="123"/>
      <c r="FZM135" s="123"/>
      <c r="FZN135" s="123"/>
      <c r="FZO135" s="123"/>
      <c r="FZP135" s="123"/>
      <c r="FZQ135" s="123"/>
      <c r="FZR135" s="123"/>
      <c r="FZS135" s="123"/>
      <c r="FZT135" s="123"/>
      <c r="FZU135" s="123"/>
      <c r="FZV135" s="123"/>
      <c r="FZW135" s="123"/>
      <c r="FZX135" s="123"/>
      <c r="FZY135" s="123"/>
      <c r="FZZ135" s="123"/>
      <c r="GAA135" s="123"/>
      <c r="GAB135" s="123"/>
      <c r="GAC135" s="123"/>
      <c r="GAD135" s="123"/>
      <c r="GAE135" s="123"/>
      <c r="GAF135" s="123"/>
      <c r="GAG135" s="123"/>
      <c r="GAH135" s="123"/>
      <c r="GAI135" s="123"/>
      <c r="GAJ135" s="123"/>
      <c r="GAK135" s="123"/>
      <c r="GAL135" s="123"/>
      <c r="GAM135" s="123"/>
      <c r="GAN135" s="123"/>
      <c r="GAO135" s="123"/>
      <c r="GAP135" s="123"/>
      <c r="GAQ135" s="123"/>
      <c r="GAR135" s="123"/>
      <c r="GAS135" s="123"/>
      <c r="GAT135" s="123"/>
      <c r="GAU135" s="123"/>
      <c r="GAV135" s="123"/>
      <c r="GAW135" s="123"/>
      <c r="GAX135" s="123"/>
      <c r="GAY135" s="123"/>
      <c r="GAZ135" s="123"/>
      <c r="GBA135" s="123"/>
      <c r="GBB135" s="123"/>
      <c r="GBC135" s="123"/>
      <c r="GBD135" s="123"/>
      <c r="GBE135" s="123"/>
      <c r="GBF135" s="123"/>
      <c r="GBG135" s="123"/>
      <c r="GBH135" s="123"/>
      <c r="GBI135" s="123"/>
      <c r="GBJ135" s="123"/>
      <c r="GBK135" s="123"/>
      <c r="GBL135" s="123"/>
      <c r="GBM135" s="123"/>
      <c r="GBN135" s="123"/>
      <c r="GBO135" s="123"/>
      <c r="GBP135" s="123"/>
      <c r="GBQ135" s="123"/>
      <c r="GBR135" s="123"/>
      <c r="GBS135" s="123"/>
      <c r="GBT135" s="123"/>
      <c r="GBU135" s="123"/>
      <c r="GBV135" s="123"/>
      <c r="GBW135" s="123"/>
      <c r="GBX135" s="123"/>
      <c r="GBY135" s="123"/>
      <c r="GBZ135" s="123"/>
      <c r="GCA135" s="123"/>
      <c r="GCB135" s="123"/>
      <c r="GCC135" s="123"/>
      <c r="GCD135" s="123"/>
      <c r="GCE135" s="123"/>
      <c r="GCF135" s="123"/>
      <c r="GCG135" s="123"/>
      <c r="GCH135" s="123"/>
      <c r="GCI135" s="123"/>
      <c r="GCJ135" s="123"/>
      <c r="GCK135" s="123"/>
      <c r="GCL135" s="123"/>
      <c r="GCM135" s="123"/>
      <c r="GCN135" s="123"/>
      <c r="GCO135" s="123"/>
      <c r="GCP135" s="123"/>
      <c r="GCQ135" s="123"/>
      <c r="GCR135" s="123"/>
      <c r="GCS135" s="123"/>
      <c r="GCT135" s="123"/>
      <c r="GCU135" s="123"/>
      <c r="GCV135" s="123"/>
      <c r="GCW135" s="123"/>
      <c r="GCX135" s="123"/>
      <c r="GCY135" s="123"/>
      <c r="GCZ135" s="123"/>
      <c r="GDA135" s="123"/>
      <c r="GDB135" s="123"/>
      <c r="GDC135" s="123"/>
      <c r="GDD135" s="123"/>
      <c r="GDE135" s="123"/>
      <c r="GDF135" s="123"/>
      <c r="GDG135" s="123"/>
      <c r="GDH135" s="123"/>
      <c r="GDI135" s="123"/>
      <c r="GDJ135" s="123"/>
      <c r="GDK135" s="123"/>
      <c r="GDL135" s="123"/>
      <c r="GDM135" s="123"/>
      <c r="GDN135" s="123"/>
      <c r="GDO135" s="123"/>
      <c r="GDP135" s="123"/>
      <c r="GDQ135" s="123"/>
      <c r="GDR135" s="123"/>
      <c r="GDS135" s="123"/>
      <c r="GDT135" s="123"/>
      <c r="GDU135" s="123"/>
      <c r="GDV135" s="123"/>
      <c r="GDW135" s="123"/>
      <c r="GDX135" s="123"/>
      <c r="GDY135" s="123"/>
      <c r="GDZ135" s="123"/>
      <c r="GEA135" s="123"/>
      <c r="GEB135" s="123"/>
      <c r="GEC135" s="123"/>
      <c r="GED135" s="123"/>
      <c r="GEE135" s="123"/>
      <c r="GEF135" s="123"/>
      <c r="GEG135" s="123"/>
      <c r="GEH135" s="123"/>
      <c r="GEI135" s="123"/>
      <c r="GEJ135" s="123"/>
      <c r="GEK135" s="123"/>
      <c r="GEL135" s="123"/>
      <c r="GEM135" s="123"/>
      <c r="GEN135" s="123"/>
      <c r="GEO135" s="123"/>
      <c r="GEP135" s="123"/>
      <c r="GEQ135" s="123"/>
      <c r="GER135" s="123"/>
      <c r="GES135" s="123"/>
      <c r="GET135" s="123"/>
      <c r="GEU135" s="123"/>
      <c r="GEV135" s="123"/>
      <c r="GEW135" s="123"/>
      <c r="GEX135" s="123"/>
      <c r="GEY135" s="123"/>
      <c r="GEZ135" s="123"/>
      <c r="GFA135" s="123"/>
      <c r="GFB135" s="123"/>
      <c r="GFC135" s="123"/>
      <c r="GFD135" s="123"/>
      <c r="GFE135" s="123"/>
      <c r="GFF135" s="123"/>
      <c r="GFG135" s="123"/>
      <c r="GFH135" s="123"/>
      <c r="GFI135" s="123"/>
      <c r="GFJ135" s="123"/>
      <c r="GFK135" s="123"/>
      <c r="GFL135" s="123"/>
      <c r="GFM135" s="123"/>
      <c r="GFN135" s="123"/>
      <c r="GFO135" s="123"/>
      <c r="GFP135" s="123"/>
      <c r="GFQ135" s="123"/>
      <c r="GFR135" s="123"/>
      <c r="GFS135" s="123"/>
      <c r="GFT135" s="123"/>
      <c r="GFU135" s="123"/>
      <c r="GFV135" s="123"/>
      <c r="GFW135" s="123"/>
      <c r="GFX135" s="123"/>
      <c r="GFY135" s="123"/>
      <c r="GFZ135" s="123"/>
      <c r="GGA135" s="123"/>
      <c r="GGB135" s="123"/>
      <c r="GGC135" s="123"/>
      <c r="GGD135" s="123"/>
      <c r="GGE135" s="123"/>
      <c r="GGF135" s="123"/>
      <c r="GGG135" s="123"/>
      <c r="GGH135" s="123"/>
      <c r="GGI135" s="123"/>
      <c r="GGJ135" s="123"/>
      <c r="GGK135" s="123"/>
      <c r="GGL135" s="123"/>
      <c r="GGM135" s="123"/>
      <c r="GGN135" s="123"/>
      <c r="GGO135" s="123"/>
      <c r="GGP135" s="123"/>
      <c r="GGQ135" s="123"/>
      <c r="GGR135" s="123"/>
      <c r="GGS135" s="123"/>
      <c r="GGT135" s="123"/>
      <c r="GGU135" s="123"/>
      <c r="GGV135" s="123"/>
      <c r="GGW135" s="123"/>
      <c r="GGX135" s="123"/>
      <c r="GGY135" s="123"/>
      <c r="GGZ135" s="123"/>
      <c r="GHA135" s="123"/>
      <c r="GHB135" s="123"/>
      <c r="GHC135" s="123"/>
      <c r="GHD135" s="123"/>
      <c r="GHE135" s="123"/>
      <c r="GHF135" s="123"/>
      <c r="GHG135" s="123"/>
      <c r="GHH135" s="123"/>
      <c r="GHI135" s="123"/>
      <c r="GHJ135" s="123"/>
      <c r="GHK135" s="123"/>
      <c r="GHL135" s="123"/>
      <c r="GHM135" s="123"/>
      <c r="GHN135" s="123"/>
      <c r="GHO135" s="123"/>
      <c r="GHP135" s="123"/>
      <c r="GHQ135" s="123"/>
      <c r="GHR135" s="123"/>
      <c r="GHS135" s="123"/>
      <c r="GHT135" s="123"/>
      <c r="GHU135" s="123"/>
      <c r="GHV135" s="123"/>
      <c r="GHW135" s="123"/>
      <c r="GHX135" s="123"/>
      <c r="GHY135" s="123"/>
      <c r="GHZ135" s="123"/>
      <c r="GIA135" s="123"/>
      <c r="GIB135" s="123"/>
      <c r="GIC135" s="123"/>
      <c r="GID135" s="123"/>
      <c r="GIE135" s="123"/>
      <c r="GIF135" s="123"/>
      <c r="GIG135" s="123"/>
      <c r="GIH135" s="123"/>
      <c r="GII135" s="123"/>
      <c r="GIJ135" s="123"/>
      <c r="GIK135" s="123"/>
      <c r="GIL135" s="123"/>
      <c r="GIM135" s="123"/>
      <c r="GIN135" s="123"/>
      <c r="GIO135" s="123"/>
      <c r="GIP135" s="123"/>
      <c r="GIQ135" s="123"/>
      <c r="GIR135" s="123"/>
      <c r="GIS135" s="123"/>
      <c r="GIT135" s="123"/>
      <c r="GIU135" s="123"/>
      <c r="GIV135" s="123"/>
      <c r="GIW135" s="123"/>
      <c r="GIX135" s="123"/>
      <c r="GIY135" s="123"/>
      <c r="GIZ135" s="123"/>
      <c r="GJA135" s="123"/>
      <c r="GJB135" s="123"/>
      <c r="GJC135" s="123"/>
      <c r="GJD135" s="123"/>
      <c r="GJE135" s="123"/>
      <c r="GJF135" s="123"/>
      <c r="GJG135" s="123"/>
      <c r="GJH135" s="123"/>
      <c r="GJI135" s="123"/>
      <c r="GJJ135" s="123"/>
      <c r="GJK135" s="123"/>
      <c r="GJL135" s="123"/>
      <c r="GJM135" s="123"/>
      <c r="GJN135" s="123"/>
      <c r="GJO135" s="123"/>
      <c r="GJP135" s="123"/>
      <c r="GJQ135" s="123"/>
      <c r="GJR135" s="123"/>
      <c r="GJS135" s="123"/>
      <c r="GJT135" s="123"/>
      <c r="GJU135" s="123"/>
      <c r="GJV135" s="123"/>
      <c r="GJW135" s="123"/>
      <c r="GJX135" s="123"/>
      <c r="GJY135" s="123"/>
      <c r="GJZ135" s="123"/>
      <c r="GKA135" s="123"/>
      <c r="GKB135" s="123"/>
      <c r="GKC135" s="123"/>
      <c r="GKD135" s="123"/>
      <c r="GKE135" s="123"/>
      <c r="GKF135" s="123"/>
      <c r="GKG135" s="123"/>
      <c r="GKH135" s="123"/>
      <c r="GKI135" s="123"/>
      <c r="GKJ135" s="123"/>
      <c r="GKK135" s="123"/>
      <c r="GKL135" s="123"/>
      <c r="GKM135" s="123"/>
      <c r="GKN135" s="123"/>
      <c r="GKO135" s="123"/>
      <c r="GKP135" s="123"/>
      <c r="GKQ135" s="123"/>
      <c r="GKR135" s="123"/>
      <c r="GKS135" s="123"/>
      <c r="GKT135" s="123"/>
      <c r="GKU135" s="123"/>
      <c r="GKV135" s="123"/>
      <c r="GKW135" s="123"/>
      <c r="GKX135" s="123"/>
      <c r="GKY135" s="123"/>
      <c r="GKZ135" s="123"/>
      <c r="GLA135" s="123"/>
      <c r="GLB135" s="123"/>
      <c r="GLC135" s="123"/>
      <c r="GLD135" s="123"/>
      <c r="GLE135" s="123"/>
      <c r="GLF135" s="123"/>
      <c r="GLG135" s="123"/>
      <c r="GLH135" s="123"/>
      <c r="GLI135" s="123"/>
      <c r="GLJ135" s="123"/>
      <c r="GLK135" s="123"/>
      <c r="GLL135" s="123"/>
      <c r="GLM135" s="123"/>
      <c r="GLN135" s="123"/>
      <c r="GLO135" s="123"/>
      <c r="GLP135" s="123"/>
      <c r="GLQ135" s="123"/>
      <c r="GLR135" s="123"/>
      <c r="GLS135" s="123"/>
      <c r="GLT135" s="123"/>
      <c r="GLU135" s="123"/>
      <c r="GLV135" s="123"/>
      <c r="GLW135" s="123"/>
      <c r="GLX135" s="123"/>
      <c r="GLY135" s="123"/>
      <c r="GLZ135" s="123"/>
      <c r="GMA135" s="123"/>
      <c r="GMB135" s="123"/>
      <c r="GMC135" s="123"/>
      <c r="GMD135" s="123"/>
      <c r="GME135" s="123"/>
      <c r="GMF135" s="123"/>
      <c r="GMG135" s="123"/>
      <c r="GMH135" s="123"/>
      <c r="GMI135" s="123"/>
      <c r="GMJ135" s="123"/>
      <c r="GMK135" s="123"/>
      <c r="GML135" s="123"/>
      <c r="GMM135" s="123"/>
      <c r="GMN135" s="123"/>
      <c r="GMO135" s="123"/>
      <c r="GMP135" s="123"/>
      <c r="GMQ135" s="123"/>
      <c r="GMR135" s="123"/>
      <c r="GMS135" s="123"/>
      <c r="GMT135" s="123"/>
      <c r="GMU135" s="123"/>
      <c r="GMV135" s="123"/>
      <c r="GMW135" s="123"/>
      <c r="GMX135" s="123"/>
      <c r="GMY135" s="123"/>
      <c r="GMZ135" s="123"/>
      <c r="GNA135" s="123"/>
      <c r="GNB135" s="123"/>
      <c r="GNC135" s="123"/>
      <c r="GND135" s="123"/>
      <c r="GNE135" s="123"/>
      <c r="GNF135" s="123"/>
      <c r="GNG135" s="123"/>
      <c r="GNH135" s="123"/>
      <c r="GNI135" s="123"/>
      <c r="GNJ135" s="123"/>
      <c r="GNK135" s="123"/>
      <c r="GNL135" s="123"/>
      <c r="GNM135" s="123"/>
      <c r="GNN135" s="123"/>
      <c r="GNO135" s="123"/>
      <c r="GNP135" s="123"/>
      <c r="GNQ135" s="123"/>
      <c r="GNR135" s="123"/>
      <c r="GNS135" s="123"/>
      <c r="GNT135" s="123"/>
      <c r="GNU135" s="123"/>
      <c r="GNV135" s="123"/>
      <c r="GNW135" s="123"/>
      <c r="GNX135" s="123"/>
      <c r="GNY135" s="123"/>
      <c r="GNZ135" s="123"/>
      <c r="GOA135" s="123"/>
      <c r="GOB135" s="123"/>
      <c r="GOC135" s="123"/>
      <c r="GOD135" s="123"/>
      <c r="GOE135" s="123"/>
      <c r="GOF135" s="123"/>
      <c r="GOG135" s="123"/>
      <c r="GOH135" s="123"/>
      <c r="GOI135" s="123"/>
      <c r="GOJ135" s="123"/>
      <c r="GOK135" s="123"/>
      <c r="GOL135" s="123"/>
      <c r="GOM135" s="123"/>
      <c r="GON135" s="123"/>
      <c r="GOO135" s="123"/>
      <c r="GOP135" s="123"/>
      <c r="GOQ135" s="123"/>
      <c r="GOR135" s="123"/>
      <c r="GOS135" s="123"/>
      <c r="GOT135" s="123"/>
      <c r="GOU135" s="123"/>
      <c r="GOV135" s="123"/>
      <c r="GOW135" s="123"/>
      <c r="GOX135" s="123"/>
      <c r="GOY135" s="123"/>
      <c r="GOZ135" s="123"/>
      <c r="GPA135" s="123"/>
      <c r="GPB135" s="123"/>
      <c r="GPC135" s="123"/>
      <c r="GPD135" s="123"/>
      <c r="GPE135" s="123"/>
      <c r="GPF135" s="123"/>
      <c r="GPG135" s="123"/>
      <c r="GPH135" s="123"/>
      <c r="GPI135" s="123"/>
      <c r="GPJ135" s="123"/>
      <c r="GPK135" s="123"/>
      <c r="GPL135" s="123"/>
      <c r="GPM135" s="123"/>
      <c r="GPN135" s="123"/>
      <c r="GPO135" s="123"/>
      <c r="GPP135" s="123"/>
      <c r="GPQ135" s="123"/>
      <c r="GPR135" s="123"/>
      <c r="GPS135" s="123"/>
      <c r="GPT135" s="123"/>
      <c r="GPU135" s="123"/>
      <c r="GPV135" s="123"/>
      <c r="GPW135" s="123"/>
      <c r="GPX135" s="123"/>
      <c r="GPY135" s="123"/>
      <c r="GPZ135" s="123"/>
      <c r="GQA135" s="123"/>
      <c r="GQB135" s="123"/>
      <c r="GQC135" s="123"/>
      <c r="GQD135" s="123"/>
      <c r="GQE135" s="123"/>
      <c r="GQF135" s="123"/>
      <c r="GQG135" s="123"/>
      <c r="GQH135" s="123"/>
      <c r="GQI135" s="123"/>
      <c r="GQJ135" s="123"/>
      <c r="GQK135" s="123"/>
      <c r="GQL135" s="123"/>
      <c r="GQM135" s="123"/>
      <c r="GQN135" s="123"/>
      <c r="GQO135" s="123"/>
      <c r="GQP135" s="123"/>
      <c r="GQQ135" s="123"/>
      <c r="GQR135" s="123"/>
      <c r="GQS135" s="123"/>
      <c r="GQT135" s="123"/>
      <c r="GQU135" s="123"/>
      <c r="GQV135" s="123"/>
      <c r="GQW135" s="123"/>
      <c r="GQX135" s="123"/>
      <c r="GQY135" s="123"/>
      <c r="GQZ135" s="123"/>
      <c r="GRA135" s="123"/>
      <c r="GRB135" s="123"/>
      <c r="GRC135" s="123"/>
      <c r="GRD135" s="123"/>
      <c r="GRE135" s="123"/>
      <c r="GRF135" s="123"/>
      <c r="GRG135" s="123"/>
      <c r="GRH135" s="123"/>
      <c r="GRI135" s="123"/>
      <c r="GRJ135" s="123"/>
      <c r="GRK135" s="123"/>
      <c r="GRL135" s="123"/>
      <c r="GRM135" s="123"/>
      <c r="GRN135" s="123"/>
      <c r="GRO135" s="123"/>
      <c r="GRP135" s="123"/>
      <c r="GRQ135" s="123"/>
      <c r="GRR135" s="123"/>
      <c r="GRS135" s="123"/>
      <c r="GRT135" s="123"/>
      <c r="GRU135" s="123"/>
      <c r="GRV135" s="123"/>
      <c r="GRW135" s="123"/>
      <c r="GRX135" s="123"/>
      <c r="GRY135" s="123"/>
      <c r="GRZ135" s="123"/>
      <c r="GSA135" s="123"/>
      <c r="GSB135" s="123"/>
      <c r="GSC135" s="123"/>
      <c r="GSD135" s="123"/>
      <c r="GSE135" s="123"/>
      <c r="GSF135" s="123"/>
      <c r="GSG135" s="123"/>
      <c r="GSH135" s="123"/>
      <c r="GSI135" s="123"/>
      <c r="GSJ135" s="123"/>
      <c r="GSK135" s="123"/>
      <c r="GSL135" s="123"/>
      <c r="GSM135" s="123"/>
      <c r="GSN135" s="123"/>
      <c r="GSO135" s="123"/>
      <c r="GSP135" s="123"/>
      <c r="GSQ135" s="123"/>
      <c r="GSR135" s="123"/>
      <c r="GSS135" s="123"/>
      <c r="GST135" s="123"/>
      <c r="GSU135" s="123"/>
      <c r="GSV135" s="123"/>
      <c r="GSW135" s="123"/>
      <c r="GSX135" s="123"/>
      <c r="GSY135" s="123"/>
      <c r="GSZ135" s="123"/>
      <c r="GTA135" s="123"/>
      <c r="GTB135" s="123"/>
      <c r="GTC135" s="123"/>
      <c r="GTD135" s="123"/>
      <c r="GTE135" s="123"/>
      <c r="GTF135" s="123"/>
      <c r="GTG135" s="123"/>
      <c r="GTH135" s="123"/>
      <c r="GTI135" s="123"/>
      <c r="GTJ135" s="123"/>
      <c r="GTK135" s="123"/>
      <c r="GTL135" s="123"/>
      <c r="GTM135" s="123"/>
      <c r="GTN135" s="123"/>
      <c r="GTO135" s="123"/>
      <c r="GTP135" s="123"/>
      <c r="GTQ135" s="123"/>
      <c r="GTR135" s="123"/>
      <c r="GTS135" s="123"/>
      <c r="GTT135" s="123"/>
      <c r="GTU135" s="123"/>
      <c r="GTV135" s="123"/>
      <c r="GTW135" s="123"/>
      <c r="GTX135" s="123"/>
      <c r="GTY135" s="123"/>
      <c r="GTZ135" s="123"/>
      <c r="GUA135" s="123"/>
      <c r="GUB135" s="123"/>
      <c r="GUC135" s="123"/>
      <c r="GUD135" s="123"/>
      <c r="GUE135" s="123"/>
      <c r="GUF135" s="123"/>
      <c r="GUG135" s="123"/>
      <c r="GUH135" s="123"/>
      <c r="GUI135" s="123"/>
      <c r="GUJ135" s="123"/>
      <c r="GUK135" s="123"/>
      <c r="GUL135" s="123"/>
      <c r="GUM135" s="123"/>
      <c r="GUN135" s="123"/>
      <c r="GUO135" s="123"/>
      <c r="GUP135" s="123"/>
      <c r="GUQ135" s="123"/>
      <c r="GUR135" s="123"/>
      <c r="GUS135" s="123"/>
      <c r="GUT135" s="123"/>
      <c r="GUU135" s="123"/>
      <c r="GUV135" s="123"/>
      <c r="GUW135" s="123"/>
      <c r="GUX135" s="123"/>
      <c r="GUY135" s="123"/>
      <c r="GUZ135" s="123"/>
      <c r="GVA135" s="123"/>
      <c r="GVB135" s="123"/>
      <c r="GVC135" s="123"/>
      <c r="GVD135" s="123"/>
      <c r="GVE135" s="123"/>
      <c r="GVF135" s="123"/>
      <c r="GVG135" s="123"/>
      <c r="GVH135" s="123"/>
      <c r="GVI135" s="123"/>
      <c r="GVJ135" s="123"/>
      <c r="GVK135" s="123"/>
      <c r="GVL135" s="123"/>
      <c r="GVM135" s="123"/>
      <c r="GVN135" s="123"/>
      <c r="GVO135" s="123"/>
      <c r="GVP135" s="123"/>
      <c r="GVQ135" s="123"/>
      <c r="GVR135" s="123"/>
      <c r="GVS135" s="123"/>
      <c r="GVT135" s="123"/>
      <c r="GVU135" s="123"/>
      <c r="GVV135" s="123"/>
      <c r="GVW135" s="123"/>
      <c r="GVX135" s="123"/>
      <c r="GVY135" s="123"/>
      <c r="GVZ135" s="123"/>
      <c r="GWA135" s="123"/>
      <c r="GWB135" s="123"/>
      <c r="GWC135" s="123"/>
      <c r="GWD135" s="123"/>
      <c r="GWE135" s="123"/>
      <c r="GWF135" s="123"/>
      <c r="GWG135" s="123"/>
      <c r="GWH135" s="123"/>
      <c r="GWI135" s="123"/>
      <c r="GWJ135" s="123"/>
      <c r="GWK135" s="123"/>
      <c r="GWL135" s="123"/>
      <c r="GWM135" s="123"/>
      <c r="GWN135" s="123"/>
      <c r="GWO135" s="123"/>
      <c r="GWP135" s="123"/>
      <c r="GWQ135" s="123"/>
      <c r="GWR135" s="123"/>
      <c r="GWS135" s="123"/>
      <c r="GWT135" s="123"/>
      <c r="GWU135" s="123"/>
      <c r="GWV135" s="123"/>
      <c r="GWW135" s="123"/>
      <c r="GWX135" s="123"/>
      <c r="GWY135" s="123"/>
      <c r="GWZ135" s="123"/>
      <c r="GXA135" s="123"/>
      <c r="GXB135" s="123"/>
      <c r="GXC135" s="123"/>
      <c r="GXD135" s="123"/>
      <c r="GXE135" s="123"/>
      <c r="GXF135" s="123"/>
      <c r="GXG135" s="123"/>
      <c r="GXH135" s="123"/>
      <c r="GXI135" s="123"/>
      <c r="GXJ135" s="123"/>
      <c r="GXK135" s="123"/>
      <c r="GXL135" s="123"/>
      <c r="GXM135" s="123"/>
      <c r="GXN135" s="123"/>
      <c r="GXO135" s="123"/>
      <c r="GXP135" s="123"/>
      <c r="GXQ135" s="123"/>
      <c r="GXR135" s="123"/>
      <c r="GXS135" s="123"/>
      <c r="GXT135" s="123"/>
      <c r="GXU135" s="123"/>
      <c r="GXV135" s="123"/>
      <c r="GXW135" s="123"/>
      <c r="GXX135" s="123"/>
      <c r="GXY135" s="123"/>
      <c r="GXZ135" s="123"/>
      <c r="GYA135" s="123"/>
      <c r="GYB135" s="123"/>
      <c r="GYC135" s="123"/>
      <c r="GYD135" s="123"/>
      <c r="GYE135" s="123"/>
      <c r="GYF135" s="123"/>
      <c r="GYG135" s="123"/>
      <c r="GYH135" s="123"/>
      <c r="GYI135" s="123"/>
      <c r="GYJ135" s="123"/>
      <c r="GYK135" s="123"/>
      <c r="GYL135" s="123"/>
      <c r="GYM135" s="123"/>
      <c r="GYN135" s="123"/>
      <c r="GYO135" s="123"/>
      <c r="GYP135" s="123"/>
      <c r="GYQ135" s="123"/>
      <c r="GYR135" s="123"/>
      <c r="GYS135" s="123"/>
      <c r="GYT135" s="123"/>
      <c r="GYU135" s="123"/>
      <c r="GYV135" s="123"/>
      <c r="GYW135" s="123"/>
      <c r="GYX135" s="123"/>
      <c r="GYY135" s="123"/>
      <c r="GYZ135" s="123"/>
      <c r="GZA135" s="123"/>
      <c r="GZB135" s="123"/>
      <c r="GZC135" s="123"/>
      <c r="GZD135" s="123"/>
      <c r="GZE135" s="123"/>
      <c r="GZF135" s="123"/>
      <c r="GZG135" s="123"/>
      <c r="GZH135" s="123"/>
      <c r="GZI135" s="123"/>
      <c r="GZJ135" s="123"/>
      <c r="GZK135" s="123"/>
      <c r="GZL135" s="123"/>
      <c r="GZM135" s="123"/>
      <c r="GZN135" s="123"/>
      <c r="GZO135" s="123"/>
      <c r="GZP135" s="123"/>
      <c r="GZQ135" s="123"/>
      <c r="GZR135" s="123"/>
      <c r="GZS135" s="123"/>
      <c r="GZT135" s="123"/>
      <c r="GZU135" s="123"/>
      <c r="GZV135" s="123"/>
      <c r="GZW135" s="123"/>
      <c r="GZX135" s="123"/>
      <c r="GZY135" s="123"/>
      <c r="GZZ135" s="123"/>
      <c r="HAA135" s="123"/>
      <c r="HAB135" s="123"/>
      <c r="HAC135" s="123"/>
      <c r="HAD135" s="123"/>
      <c r="HAE135" s="123"/>
      <c r="HAF135" s="123"/>
      <c r="HAG135" s="123"/>
      <c r="HAH135" s="123"/>
      <c r="HAI135" s="123"/>
      <c r="HAJ135" s="123"/>
      <c r="HAK135" s="123"/>
      <c r="HAL135" s="123"/>
      <c r="HAM135" s="123"/>
      <c r="HAN135" s="123"/>
      <c r="HAO135" s="123"/>
      <c r="HAP135" s="123"/>
      <c r="HAQ135" s="123"/>
      <c r="HAR135" s="123"/>
      <c r="HAS135" s="123"/>
      <c r="HAT135" s="123"/>
      <c r="HAU135" s="123"/>
      <c r="HAV135" s="123"/>
      <c r="HAW135" s="123"/>
      <c r="HAX135" s="123"/>
      <c r="HAY135" s="123"/>
      <c r="HAZ135" s="123"/>
      <c r="HBA135" s="123"/>
      <c r="HBB135" s="123"/>
      <c r="HBC135" s="123"/>
      <c r="HBD135" s="123"/>
      <c r="HBE135" s="123"/>
      <c r="HBF135" s="123"/>
      <c r="HBG135" s="123"/>
      <c r="HBH135" s="123"/>
      <c r="HBI135" s="123"/>
      <c r="HBJ135" s="123"/>
      <c r="HBK135" s="123"/>
      <c r="HBL135" s="123"/>
      <c r="HBM135" s="123"/>
      <c r="HBN135" s="123"/>
      <c r="HBO135" s="123"/>
      <c r="HBP135" s="123"/>
      <c r="HBQ135" s="123"/>
      <c r="HBR135" s="123"/>
      <c r="HBS135" s="123"/>
      <c r="HBT135" s="123"/>
      <c r="HBU135" s="123"/>
      <c r="HBV135" s="123"/>
      <c r="HBW135" s="123"/>
      <c r="HBX135" s="123"/>
      <c r="HBY135" s="123"/>
      <c r="HBZ135" s="123"/>
      <c r="HCA135" s="123"/>
      <c r="HCB135" s="123"/>
      <c r="HCC135" s="123"/>
      <c r="HCD135" s="123"/>
      <c r="HCE135" s="123"/>
      <c r="HCF135" s="123"/>
      <c r="HCG135" s="123"/>
      <c r="HCH135" s="123"/>
      <c r="HCI135" s="123"/>
      <c r="HCJ135" s="123"/>
      <c r="HCK135" s="123"/>
      <c r="HCL135" s="123"/>
      <c r="HCM135" s="123"/>
      <c r="HCN135" s="123"/>
      <c r="HCO135" s="123"/>
      <c r="HCP135" s="123"/>
      <c r="HCQ135" s="123"/>
      <c r="HCR135" s="123"/>
      <c r="HCS135" s="123"/>
      <c r="HCT135" s="123"/>
      <c r="HCU135" s="123"/>
      <c r="HCV135" s="123"/>
      <c r="HCW135" s="123"/>
      <c r="HCX135" s="123"/>
      <c r="HCY135" s="123"/>
      <c r="HCZ135" s="123"/>
      <c r="HDA135" s="123"/>
      <c r="HDB135" s="123"/>
      <c r="HDC135" s="123"/>
      <c r="HDD135" s="123"/>
      <c r="HDE135" s="123"/>
      <c r="HDF135" s="123"/>
      <c r="HDG135" s="123"/>
      <c r="HDH135" s="123"/>
      <c r="HDI135" s="123"/>
      <c r="HDJ135" s="123"/>
      <c r="HDK135" s="123"/>
      <c r="HDL135" s="123"/>
      <c r="HDM135" s="123"/>
      <c r="HDN135" s="123"/>
      <c r="HDO135" s="123"/>
      <c r="HDP135" s="123"/>
      <c r="HDQ135" s="123"/>
      <c r="HDR135" s="123"/>
      <c r="HDS135" s="123"/>
      <c r="HDT135" s="123"/>
      <c r="HDU135" s="123"/>
      <c r="HDV135" s="123"/>
      <c r="HDW135" s="123"/>
      <c r="HDX135" s="123"/>
      <c r="HDY135" s="123"/>
      <c r="HDZ135" s="123"/>
      <c r="HEA135" s="123"/>
      <c r="HEB135" s="123"/>
      <c r="HEC135" s="123"/>
      <c r="HED135" s="123"/>
      <c r="HEE135" s="123"/>
      <c r="HEF135" s="123"/>
      <c r="HEG135" s="123"/>
      <c r="HEH135" s="123"/>
      <c r="HEI135" s="123"/>
      <c r="HEJ135" s="123"/>
      <c r="HEK135" s="123"/>
      <c r="HEL135" s="123"/>
      <c r="HEM135" s="123"/>
      <c r="HEN135" s="123"/>
      <c r="HEO135" s="123"/>
      <c r="HEP135" s="123"/>
      <c r="HEQ135" s="123"/>
      <c r="HER135" s="123"/>
      <c r="HES135" s="123"/>
      <c r="HET135" s="123"/>
      <c r="HEU135" s="123"/>
      <c r="HEV135" s="123"/>
      <c r="HEW135" s="123"/>
      <c r="HEX135" s="123"/>
      <c r="HEY135" s="123"/>
      <c r="HEZ135" s="123"/>
      <c r="HFA135" s="123"/>
      <c r="HFB135" s="123"/>
      <c r="HFC135" s="123"/>
      <c r="HFD135" s="123"/>
      <c r="HFE135" s="123"/>
      <c r="HFF135" s="123"/>
      <c r="HFG135" s="123"/>
      <c r="HFH135" s="123"/>
      <c r="HFI135" s="123"/>
      <c r="HFJ135" s="123"/>
      <c r="HFK135" s="123"/>
      <c r="HFL135" s="123"/>
      <c r="HFM135" s="123"/>
      <c r="HFN135" s="123"/>
      <c r="HFO135" s="123"/>
      <c r="HFP135" s="123"/>
      <c r="HFQ135" s="123"/>
      <c r="HFR135" s="123"/>
      <c r="HFS135" s="123"/>
      <c r="HFT135" s="123"/>
      <c r="HFU135" s="123"/>
      <c r="HFV135" s="123"/>
      <c r="HFW135" s="123"/>
      <c r="HFX135" s="123"/>
      <c r="HFY135" s="123"/>
      <c r="HFZ135" s="123"/>
      <c r="HGA135" s="123"/>
      <c r="HGB135" s="123"/>
      <c r="HGC135" s="123"/>
      <c r="HGD135" s="123"/>
      <c r="HGE135" s="123"/>
      <c r="HGF135" s="123"/>
      <c r="HGG135" s="123"/>
      <c r="HGH135" s="123"/>
      <c r="HGI135" s="123"/>
      <c r="HGJ135" s="123"/>
      <c r="HGK135" s="123"/>
      <c r="HGL135" s="123"/>
      <c r="HGM135" s="123"/>
      <c r="HGN135" s="123"/>
      <c r="HGO135" s="123"/>
      <c r="HGP135" s="123"/>
      <c r="HGQ135" s="123"/>
      <c r="HGR135" s="123"/>
      <c r="HGS135" s="123"/>
      <c r="HGT135" s="123"/>
      <c r="HGU135" s="123"/>
      <c r="HGV135" s="123"/>
      <c r="HGW135" s="123"/>
      <c r="HGX135" s="123"/>
      <c r="HGY135" s="123"/>
      <c r="HGZ135" s="123"/>
      <c r="HHA135" s="123"/>
      <c r="HHB135" s="123"/>
      <c r="HHC135" s="123"/>
      <c r="HHD135" s="123"/>
      <c r="HHE135" s="123"/>
      <c r="HHF135" s="123"/>
      <c r="HHG135" s="123"/>
      <c r="HHH135" s="123"/>
      <c r="HHI135" s="123"/>
      <c r="HHJ135" s="123"/>
      <c r="HHK135" s="123"/>
      <c r="HHL135" s="123"/>
      <c r="HHM135" s="123"/>
      <c r="HHN135" s="123"/>
      <c r="HHO135" s="123"/>
      <c r="HHP135" s="123"/>
      <c r="HHQ135" s="123"/>
      <c r="HHR135" s="123"/>
      <c r="HHS135" s="123"/>
      <c r="HHT135" s="123"/>
      <c r="HHU135" s="123"/>
      <c r="HHV135" s="123"/>
      <c r="HHW135" s="123"/>
      <c r="HHX135" s="123"/>
      <c r="HHY135" s="123"/>
      <c r="HHZ135" s="123"/>
      <c r="HIA135" s="123"/>
      <c r="HIB135" s="123"/>
      <c r="HIC135" s="123"/>
      <c r="HID135" s="123"/>
      <c r="HIE135" s="123"/>
      <c r="HIF135" s="123"/>
      <c r="HIG135" s="123"/>
      <c r="HIH135" s="123"/>
      <c r="HII135" s="123"/>
      <c r="HIJ135" s="123"/>
      <c r="HIK135" s="123"/>
      <c r="HIL135" s="123"/>
      <c r="HIM135" s="123"/>
      <c r="HIN135" s="123"/>
      <c r="HIO135" s="123"/>
      <c r="HIP135" s="123"/>
      <c r="HIQ135" s="123"/>
      <c r="HIR135" s="123"/>
      <c r="HIS135" s="123"/>
      <c r="HIT135" s="123"/>
      <c r="HIU135" s="123"/>
      <c r="HIV135" s="123"/>
      <c r="HIW135" s="123"/>
      <c r="HIX135" s="123"/>
      <c r="HIY135" s="123"/>
      <c r="HIZ135" s="123"/>
      <c r="HJA135" s="123"/>
      <c r="HJB135" s="123"/>
      <c r="HJC135" s="123"/>
      <c r="HJD135" s="123"/>
      <c r="HJE135" s="123"/>
      <c r="HJF135" s="123"/>
      <c r="HJG135" s="123"/>
      <c r="HJH135" s="123"/>
      <c r="HJI135" s="123"/>
      <c r="HJJ135" s="123"/>
      <c r="HJK135" s="123"/>
      <c r="HJL135" s="123"/>
      <c r="HJM135" s="123"/>
      <c r="HJN135" s="123"/>
      <c r="HJO135" s="123"/>
      <c r="HJP135" s="123"/>
      <c r="HJQ135" s="123"/>
      <c r="HJR135" s="123"/>
      <c r="HJS135" s="123"/>
      <c r="HJT135" s="123"/>
      <c r="HJU135" s="123"/>
      <c r="HJV135" s="123"/>
      <c r="HJW135" s="123"/>
      <c r="HJX135" s="123"/>
      <c r="HJY135" s="123"/>
      <c r="HJZ135" s="123"/>
      <c r="HKA135" s="123"/>
      <c r="HKB135" s="123"/>
      <c r="HKC135" s="123"/>
      <c r="HKD135" s="123"/>
      <c r="HKE135" s="123"/>
      <c r="HKF135" s="123"/>
      <c r="HKG135" s="123"/>
      <c r="HKH135" s="123"/>
      <c r="HKI135" s="123"/>
      <c r="HKJ135" s="123"/>
      <c r="HKK135" s="123"/>
      <c r="HKL135" s="123"/>
      <c r="HKM135" s="123"/>
      <c r="HKN135" s="123"/>
      <c r="HKO135" s="123"/>
      <c r="HKP135" s="123"/>
      <c r="HKQ135" s="123"/>
      <c r="HKR135" s="123"/>
      <c r="HKS135" s="123"/>
      <c r="HKT135" s="123"/>
      <c r="HKU135" s="123"/>
      <c r="HKV135" s="123"/>
      <c r="HKW135" s="123"/>
      <c r="HKX135" s="123"/>
      <c r="HKY135" s="123"/>
      <c r="HKZ135" s="123"/>
      <c r="HLA135" s="123"/>
      <c r="HLB135" s="123"/>
      <c r="HLC135" s="123"/>
      <c r="HLD135" s="123"/>
      <c r="HLE135" s="123"/>
      <c r="HLF135" s="123"/>
      <c r="HLG135" s="123"/>
      <c r="HLH135" s="123"/>
      <c r="HLI135" s="123"/>
      <c r="HLJ135" s="123"/>
      <c r="HLK135" s="123"/>
      <c r="HLL135" s="123"/>
      <c r="HLM135" s="123"/>
      <c r="HLN135" s="123"/>
      <c r="HLO135" s="123"/>
      <c r="HLP135" s="123"/>
      <c r="HLQ135" s="123"/>
      <c r="HLR135" s="123"/>
      <c r="HLS135" s="123"/>
      <c r="HLT135" s="123"/>
      <c r="HLU135" s="123"/>
      <c r="HLV135" s="123"/>
      <c r="HLW135" s="123"/>
      <c r="HLX135" s="123"/>
      <c r="HLY135" s="123"/>
      <c r="HLZ135" s="123"/>
      <c r="HMA135" s="123"/>
      <c r="HMB135" s="123"/>
      <c r="HMC135" s="123"/>
      <c r="HMD135" s="123"/>
      <c r="HME135" s="123"/>
      <c r="HMF135" s="123"/>
      <c r="HMG135" s="123"/>
      <c r="HMH135" s="123"/>
      <c r="HMI135" s="123"/>
      <c r="HMJ135" s="123"/>
      <c r="HMK135" s="123"/>
      <c r="HML135" s="123"/>
      <c r="HMM135" s="123"/>
      <c r="HMN135" s="123"/>
      <c r="HMO135" s="123"/>
      <c r="HMP135" s="123"/>
      <c r="HMQ135" s="123"/>
      <c r="HMR135" s="123"/>
      <c r="HMS135" s="123"/>
      <c r="HMT135" s="123"/>
      <c r="HMU135" s="123"/>
      <c r="HMV135" s="123"/>
      <c r="HMW135" s="123"/>
      <c r="HMX135" s="123"/>
      <c r="HMY135" s="123"/>
      <c r="HMZ135" s="123"/>
      <c r="HNA135" s="123"/>
      <c r="HNB135" s="123"/>
      <c r="HNC135" s="123"/>
      <c r="HND135" s="123"/>
      <c r="HNE135" s="123"/>
      <c r="HNF135" s="123"/>
      <c r="HNG135" s="123"/>
      <c r="HNH135" s="123"/>
      <c r="HNI135" s="123"/>
      <c r="HNJ135" s="123"/>
      <c r="HNK135" s="123"/>
      <c r="HNL135" s="123"/>
      <c r="HNM135" s="123"/>
      <c r="HNN135" s="123"/>
      <c r="HNO135" s="123"/>
      <c r="HNP135" s="123"/>
      <c r="HNQ135" s="123"/>
      <c r="HNR135" s="123"/>
      <c r="HNS135" s="123"/>
      <c r="HNT135" s="123"/>
      <c r="HNU135" s="123"/>
      <c r="HNV135" s="123"/>
      <c r="HNW135" s="123"/>
      <c r="HNX135" s="123"/>
      <c r="HNY135" s="123"/>
      <c r="HNZ135" s="123"/>
      <c r="HOA135" s="123"/>
      <c r="HOB135" s="123"/>
      <c r="HOC135" s="123"/>
      <c r="HOD135" s="123"/>
      <c r="HOE135" s="123"/>
      <c r="HOF135" s="123"/>
      <c r="HOG135" s="123"/>
      <c r="HOH135" s="123"/>
      <c r="HOI135" s="123"/>
      <c r="HOJ135" s="123"/>
      <c r="HOK135" s="123"/>
      <c r="HOL135" s="123"/>
      <c r="HOM135" s="123"/>
      <c r="HON135" s="123"/>
      <c r="HOO135" s="123"/>
      <c r="HOP135" s="123"/>
      <c r="HOQ135" s="123"/>
      <c r="HOR135" s="123"/>
      <c r="HOS135" s="123"/>
      <c r="HOT135" s="123"/>
      <c r="HOU135" s="123"/>
      <c r="HOV135" s="123"/>
      <c r="HOW135" s="123"/>
      <c r="HOX135" s="123"/>
      <c r="HOY135" s="123"/>
      <c r="HOZ135" s="123"/>
      <c r="HPA135" s="123"/>
      <c r="HPB135" s="123"/>
      <c r="HPC135" s="123"/>
      <c r="HPD135" s="123"/>
      <c r="HPE135" s="123"/>
      <c r="HPF135" s="123"/>
      <c r="HPG135" s="123"/>
      <c r="HPH135" s="123"/>
      <c r="HPI135" s="123"/>
      <c r="HPJ135" s="123"/>
      <c r="HPK135" s="123"/>
      <c r="HPL135" s="123"/>
      <c r="HPM135" s="123"/>
      <c r="HPN135" s="123"/>
      <c r="HPO135" s="123"/>
      <c r="HPP135" s="123"/>
      <c r="HPQ135" s="123"/>
      <c r="HPR135" s="123"/>
      <c r="HPS135" s="123"/>
      <c r="HPT135" s="123"/>
      <c r="HPU135" s="123"/>
      <c r="HPV135" s="123"/>
      <c r="HPW135" s="123"/>
      <c r="HPX135" s="123"/>
      <c r="HPY135" s="123"/>
      <c r="HPZ135" s="123"/>
      <c r="HQA135" s="123"/>
      <c r="HQB135" s="123"/>
      <c r="HQC135" s="123"/>
      <c r="HQD135" s="123"/>
      <c r="HQE135" s="123"/>
      <c r="HQF135" s="123"/>
      <c r="HQG135" s="123"/>
      <c r="HQH135" s="123"/>
      <c r="HQI135" s="123"/>
      <c r="HQJ135" s="123"/>
      <c r="HQK135" s="123"/>
      <c r="HQL135" s="123"/>
      <c r="HQM135" s="123"/>
      <c r="HQN135" s="123"/>
      <c r="HQO135" s="123"/>
      <c r="HQP135" s="123"/>
      <c r="HQQ135" s="123"/>
      <c r="HQR135" s="123"/>
      <c r="HQS135" s="123"/>
      <c r="HQT135" s="123"/>
      <c r="HQU135" s="123"/>
      <c r="HQV135" s="123"/>
      <c r="HQW135" s="123"/>
      <c r="HQX135" s="123"/>
      <c r="HQY135" s="123"/>
      <c r="HQZ135" s="123"/>
      <c r="HRA135" s="123"/>
      <c r="HRB135" s="123"/>
      <c r="HRC135" s="123"/>
      <c r="HRD135" s="123"/>
      <c r="HRE135" s="123"/>
      <c r="HRF135" s="123"/>
      <c r="HRG135" s="123"/>
      <c r="HRH135" s="123"/>
      <c r="HRI135" s="123"/>
      <c r="HRJ135" s="123"/>
      <c r="HRK135" s="123"/>
      <c r="HRL135" s="123"/>
      <c r="HRM135" s="123"/>
      <c r="HRN135" s="123"/>
      <c r="HRO135" s="123"/>
      <c r="HRP135" s="123"/>
      <c r="HRQ135" s="123"/>
      <c r="HRR135" s="123"/>
      <c r="HRS135" s="123"/>
      <c r="HRT135" s="123"/>
      <c r="HRU135" s="123"/>
      <c r="HRV135" s="123"/>
      <c r="HRW135" s="123"/>
      <c r="HRX135" s="123"/>
      <c r="HRY135" s="123"/>
      <c r="HRZ135" s="123"/>
      <c r="HSA135" s="123"/>
      <c r="HSB135" s="123"/>
      <c r="HSC135" s="123"/>
      <c r="HSD135" s="123"/>
      <c r="HSE135" s="123"/>
      <c r="HSF135" s="123"/>
      <c r="HSG135" s="123"/>
      <c r="HSH135" s="123"/>
      <c r="HSI135" s="123"/>
      <c r="HSJ135" s="123"/>
      <c r="HSK135" s="123"/>
      <c r="HSL135" s="123"/>
      <c r="HSM135" s="123"/>
      <c r="HSN135" s="123"/>
      <c r="HSO135" s="123"/>
      <c r="HSP135" s="123"/>
      <c r="HSQ135" s="123"/>
      <c r="HSR135" s="123"/>
      <c r="HSS135" s="123"/>
      <c r="HST135" s="123"/>
      <c r="HSU135" s="123"/>
      <c r="HSV135" s="123"/>
      <c r="HSW135" s="123"/>
      <c r="HSX135" s="123"/>
      <c r="HSY135" s="123"/>
      <c r="HSZ135" s="123"/>
      <c r="HTA135" s="123"/>
      <c r="HTB135" s="123"/>
      <c r="HTC135" s="123"/>
      <c r="HTD135" s="123"/>
      <c r="HTE135" s="123"/>
      <c r="HTF135" s="123"/>
      <c r="HTG135" s="123"/>
      <c r="HTH135" s="123"/>
      <c r="HTI135" s="123"/>
      <c r="HTJ135" s="123"/>
      <c r="HTK135" s="123"/>
      <c r="HTL135" s="123"/>
      <c r="HTM135" s="123"/>
      <c r="HTN135" s="123"/>
    </row>
    <row r="136" spans="1:5942" s="119" customFormat="1" ht="9.9499999999999993" hidden="1" customHeight="1" x14ac:dyDescent="0.25">
      <c r="A136" s="108" t="s">
        <v>84</v>
      </c>
      <c r="B136" s="395"/>
      <c r="C136" s="470">
        <f>4+1</f>
        <v>5</v>
      </c>
      <c r="D136" s="339">
        <f t="shared" si="264"/>
        <v>5</v>
      </c>
      <c r="E136" s="395"/>
      <c r="F136" s="470">
        <v>1</v>
      </c>
      <c r="G136" s="339">
        <f t="shared" si="265"/>
        <v>1</v>
      </c>
      <c r="H136" s="251" t="e">
        <f t="shared" si="378"/>
        <v>#DIV/0!</v>
      </c>
      <c r="I136" s="251">
        <f t="shared" si="379"/>
        <v>0.2</v>
      </c>
      <c r="J136" s="251">
        <f t="shared" si="380"/>
        <v>0.2</v>
      </c>
      <c r="K136" s="395"/>
      <c r="L136" s="470">
        <f>3+1</f>
        <v>4</v>
      </c>
      <c r="M136" s="339">
        <f t="shared" si="394"/>
        <v>4</v>
      </c>
      <c r="N136" s="395"/>
      <c r="O136" s="470">
        <v>1</v>
      </c>
      <c r="P136" s="339">
        <f t="shared" si="396"/>
        <v>1</v>
      </c>
      <c r="Q136" s="251" t="e">
        <f t="shared" si="307"/>
        <v>#DIV/0!</v>
      </c>
      <c r="R136" s="251">
        <f t="shared" si="308"/>
        <v>0.25</v>
      </c>
      <c r="S136" s="251">
        <f t="shared" si="309"/>
        <v>0.25</v>
      </c>
      <c r="T136" s="395"/>
      <c r="U136" s="395"/>
      <c r="V136" s="339">
        <f t="shared" si="398"/>
        <v>0</v>
      </c>
      <c r="W136" s="395"/>
      <c r="X136" s="395"/>
      <c r="Y136" s="339">
        <f t="shared" si="400"/>
        <v>0</v>
      </c>
      <c r="Z136" s="251" t="e">
        <f t="shared" si="312"/>
        <v>#DIV/0!</v>
      </c>
      <c r="AA136" s="251" t="e">
        <f t="shared" si="313"/>
        <v>#DIV/0!</v>
      </c>
      <c r="AB136" s="251" t="e">
        <f t="shared" si="314"/>
        <v>#DIV/0!</v>
      </c>
      <c r="AC136" s="395"/>
      <c r="AD136" s="395"/>
      <c r="AE136" s="339">
        <f t="shared" si="402"/>
        <v>0</v>
      </c>
      <c r="AF136" s="395"/>
      <c r="AG136" s="395"/>
      <c r="AH136" s="339">
        <f t="shared" si="404"/>
        <v>0</v>
      </c>
      <c r="AI136" s="251" t="e">
        <f t="shared" si="317"/>
        <v>#DIV/0!</v>
      </c>
      <c r="AJ136" s="251" t="e">
        <f t="shared" si="318"/>
        <v>#DIV/0!</v>
      </c>
      <c r="AK136" s="251" t="e">
        <f t="shared" si="319"/>
        <v>#DIV/0!</v>
      </c>
      <c r="AL136" s="339">
        <f t="shared" ref="AL136" si="415">SUM(B136,K136,T136,AC136)</f>
        <v>0</v>
      </c>
      <c r="AM136" s="339">
        <f t="shared" ref="AM136" si="416">SUM(C136,L136,U136,AD136)</f>
        <v>9</v>
      </c>
      <c r="AN136" s="339">
        <f t="shared" si="387"/>
        <v>9</v>
      </c>
      <c r="AO136" s="339">
        <f t="shared" ref="AO136" si="417">SUM(E136,N136,W136,AF136)</f>
        <v>0</v>
      </c>
      <c r="AP136" s="339">
        <f t="shared" ref="AP136" si="418">SUM(F136,O136,X136,AG136)</f>
        <v>2</v>
      </c>
      <c r="AQ136" s="339">
        <f t="shared" si="267"/>
        <v>2</v>
      </c>
      <c r="AR136" s="251" t="e">
        <f t="shared" si="388"/>
        <v>#DIV/0!</v>
      </c>
      <c r="AS136" s="251">
        <f t="shared" si="389"/>
        <v>0.22222222222222221</v>
      </c>
      <c r="AT136" s="251">
        <f t="shared" si="390"/>
        <v>0.22222222222222221</v>
      </c>
      <c r="AU136" s="49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  <c r="EC136" s="123"/>
      <c r="ED136" s="123"/>
      <c r="EE136" s="123"/>
      <c r="EF136" s="123"/>
      <c r="EG136" s="123"/>
      <c r="EH136" s="123"/>
      <c r="EI136" s="123"/>
      <c r="EJ136" s="123"/>
      <c r="EK136" s="123"/>
      <c r="EL136" s="123"/>
      <c r="EM136" s="123"/>
      <c r="EN136" s="123"/>
      <c r="EO136" s="123"/>
      <c r="EP136" s="123"/>
      <c r="EQ136" s="123"/>
      <c r="ER136" s="123"/>
      <c r="ES136" s="123"/>
      <c r="ET136" s="123"/>
      <c r="EU136" s="123"/>
      <c r="EV136" s="123"/>
      <c r="EW136" s="123"/>
      <c r="EX136" s="123"/>
      <c r="EY136" s="123"/>
      <c r="EZ136" s="123"/>
      <c r="FA136" s="123"/>
      <c r="FB136" s="123"/>
      <c r="FC136" s="123"/>
      <c r="FD136" s="123"/>
      <c r="FE136" s="123"/>
      <c r="FF136" s="123"/>
      <c r="FG136" s="123"/>
      <c r="FH136" s="123"/>
      <c r="FI136" s="123"/>
      <c r="FJ136" s="123"/>
      <c r="FK136" s="123"/>
      <c r="FL136" s="123"/>
      <c r="FM136" s="123"/>
      <c r="FN136" s="123"/>
      <c r="FO136" s="123"/>
      <c r="FP136" s="123"/>
      <c r="FQ136" s="123"/>
      <c r="FR136" s="123"/>
      <c r="FS136" s="123"/>
      <c r="FT136" s="123"/>
      <c r="FU136" s="123"/>
      <c r="FV136" s="123"/>
      <c r="FW136" s="123"/>
      <c r="FX136" s="123"/>
      <c r="FY136" s="123"/>
      <c r="FZ136" s="123"/>
      <c r="GA136" s="123"/>
      <c r="GB136" s="123"/>
      <c r="GC136" s="123"/>
      <c r="GD136" s="123"/>
      <c r="GE136" s="123"/>
      <c r="GF136" s="123"/>
      <c r="GG136" s="123"/>
      <c r="GH136" s="123"/>
      <c r="GI136" s="123"/>
      <c r="GJ136" s="123"/>
      <c r="GK136" s="123"/>
      <c r="GL136" s="123"/>
      <c r="GM136" s="123"/>
      <c r="GN136" s="123"/>
      <c r="GO136" s="123"/>
      <c r="GP136" s="123"/>
      <c r="GQ136" s="123"/>
      <c r="GR136" s="123"/>
      <c r="GS136" s="123"/>
      <c r="GT136" s="123"/>
      <c r="GU136" s="123"/>
      <c r="GV136" s="123"/>
      <c r="GW136" s="123"/>
      <c r="GX136" s="123"/>
      <c r="GY136" s="123"/>
      <c r="GZ136" s="123"/>
      <c r="HA136" s="123"/>
      <c r="HB136" s="123"/>
      <c r="HC136" s="123"/>
      <c r="HD136" s="123"/>
      <c r="HE136" s="123"/>
      <c r="HF136" s="123"/>
      <c r="HG136" s="123"/>
      <c r="HH136" s="123"/>
      <c r="HI136" s="123"/>
      <c r="HJ136" s="123"/>
      <c r="HK136" s="123"/>
      <c r="HL136" s="123"/>
      <c r="HM136" s="123"/>
      <c r="HN136" s="123"/>
      <c r="HO136" s="123"/>
      <c r="HP136" s="123"/>
      <c r="HQ136" s="123"/>
      <c r="HR136" s="123"/>
      <c r="HS136" s="123"/>
      <c r="HT136" s="123"/>
      <c r="HU136" s="123"/>
      <c r="HV136" s="123"/>
      <c r="HW136" s="123"/>
      <c r="HX136" s="123"/>
      <c r="HY136" s="123"/>
      <c r="HZ136" s="123"/>
      <c r="IA136" s="123"/>
      <c r="IB136" s="123"/>
      <c r="IC136" s="123"/>
      <c r="ID136" s="123"/>
      <c r="IE136" s="123"/>
      <c r="IF136" s="123"/>
      <c r="IG136" s="123"/>
      <c r="IH136" s="123"/>
      <c r="II136" s="123"/>
      <c r="IJ136" s="123"/>
      <c r="IK136" s="123"/>
      <c r="IL136" s="123"/>
      <c r="IM136" s="123"/>
      <c r="IN136" s="123"/>
      <c r="IO136" s="123"/>
      <c r="IP136" s="123"/>
      <c r="IQ136" s="123"/>
      <c r="IR136" s="123"/>
      <c r="IS136" s="123"/>
      <c r="IT136" s="123"/>
      <c r="IU136" s="123"/>
      <c r="IV136" s="123"/>
      <c r="IW136" s="123"/>
      <c r="IX136" s="123"/>
      <c r="IY136" s="123"/>
      <c r="IZ136" s="123"/>
      <c r="JA136" s="123"/>
      <c r="JB136" s="123"/>
      <c r="JC136" s="123"/>
      <c r="JD136" s="123"/>
      <c r="JE136" s="123"/>
      <c r="JF136" s="123"/>
      <c r="JG136" s="123"/>
      <c r="JH136" s="123"/>
      <c r="JI136" s="123"/>
      <c r="JJ136" s="123"/>
      <c r="JK136" s="123"/>
      <c r="JL136" s="123"/>
      <c r="JM136" s="123"/>
      <c r="JN136" s="123"/>
      <c r="JO136" s="123"/>
      <c r="JP136" s="123"/>
      <c r="JQ136" s="123"/>
      <c r="JR136" s="123"/>
      <c r="JS136" s="123"/>
      <c r="JT136" s="123"/>
      <c r="JU136" s="123"/>
      <c r="JV136" s="123"/>
      <c r="JW136" s="123"/>
      <c r="JX136" s="123"/>
      <c r="JY136" s="123"/>
      <c r="JZ136" s="123"/>
      <c r="KA136" s="123"/>
      <c r="KB136" s="123"/>
      <c r="KC136" s="123"/>
      <c r="KD136" s="123"/>
      <c r="KE136" s="123"/>
      <c r="KF136" s="123"/>
      <c r="KG136" s="123"/>
      <c r="KH136" s="123"/>
      <c r="KI136" s="123"/>
      <c r="KJ136" s="123"/>
      <c r="KK136" s="123"/>
      <c r="KL136" s="123"/>
      <c r="KM136" s="123"/>
      <c r="KN136" s="123"/>
      <c r="KO136" s="123"/>
      <c r="KP136" s="123"/>
      <c r="KQ136" s="123"/>
      <c r="KR136" s="123"/>
      <c r="KS136" s="123"/>
      <c r="KT136" s="123"/>
      <c r="KU136" s="123"/>
      <c r="KV136" s="123"/>
      <c r="KW136" s="123"/>
      <c r="KX136" s="123"/>
      <c r="KY136" s="123"/>
      <c r="KZ136" s="123"/>
      <c r="LA136" s="123"/>
      <c r="LB136" s="123"/>
      <c r="LC136" s="123"/>
      <c r="LD136" s="123"/>
      <c r="LE136" s="123"/>
      <c r="LF136" s="123"/>
      <c r="LG136" s="123"/>
      <c r="LH136" s="123"/>
      <c r="LI136" s="123"/>
      <c r="LJ136" s="123"/>
      <c r="LK136" s="123"/>
      <c r="LL136" s="123"/>
      <c r="LM136" s="123"/>
      <c r="LN136" s="123"/>
      <c r="LO136" s="123"/>
      <c r="LP136" s="123"/>
      <c r="LQ136" s="123"/>
      <c r="LR136" s="123"/>
      <c r="LS136" s="123"/>
      <c r="LT136" s="123"/>
      <c r="LU136" s="123"/>
      <c r="LV136" s="123"/>
      <c r="LW136" s="123"/>
      <c r="LX136" s="123"/>
      <c r="LY136" s="123"/>
      <c r="LZ136" s="123"/>
      <c r="MA136" s="123"/>
      <c r="MB136" s="123"/>
      <c r="MC136" s="123"/>
      <c r="MD136" s="123"/>
      <c r="ME136" s="123"/>
      <c r="MF136" s="123"/>
      <c r="MG136" s="123"/>
      <c r="MH136" s="123"/>
      <c r="MI136" s="123"/>
      <c r="MJ136" s="123"/>
      <c r="MK136" s="123"/>
      <c r="ML136" s="123"/>
      <c r="MM136" s="123"/>
      <c r="MN136" s="123"/>
      <c r="MO136" s="123"/>
      <c r="MP136" s="123"/>
      <c r="MQ136" s="123"/>
      <c r="MR136" s="123"/>
      <c r="MS136" s="123"/>
      <c r="MT136" s="123"/>
      <c r="MU136" s="123"/>
      <c r="MV136" s="123"/>
      <c r="MW136" s="123"/>
      <c r="MX136" s="123"/>
      <c r="MY136" s="123"/>
      <c r="MZ136" s="123"/>
      <c r="NA136" s="123"/>
      <c r="NB136" s="123"/>
      <c r="NC136" s="123"/>
      <c r="ND136" s="123"/>
      <c r="NE136" s="123"/>
      <c r="NF136" s="123"/>
      <c r="NG136" s="123"/>
      <c r="NH136" s="123"/>
      <c r="NI136" s="123"/>
      <c r="NJ136" s="123"/>
      <c r="NK136" s="123"/>
      <c r="NL136" s="123"/>
      <c r="NM136" s="123"/>
      <c r="NN136" s="123"/>
      <c r="NO136" s="123"/>
      <c r="NP136" s="123"/>
      <c r="NQ136" s="123"/>
      <c r="NR136" s="123"/>
      <c r="NS136" s="123"/>
      <c r="NT136" s="123"/>
      <c r="NU136" s="123"/>
      <c r="NV136" s="123"/>
      <c r="NW136" s="123"/>
      <c r="NX136" s="123"/>
      <c r="NY136" s="123"/>
      <c r="NZ136" s="123"/>
      <c r="OA136" s="123"/>
      <c r="OB136" s="123"/>
      <c r="OC136" s="123"/>
      <c r="OD136" s="123"/>
      <c r="OE136" s="123"/>
      <c r="OF136" s="123"/>
      <c r="OG136" s="123"/>
      <c r="OH136" s="123"/>
      <c r="OI136" s="123"/>
      <c r="OJ136" s="123"/>
      <c r="OK136" s="123"/>
      <c r="OL136" s="123"/>
      <c r="OM136" s="123"/>
      <c r="ON136" s="123"/>
      <c r="OO136" s="123"/>
      <c r="OP136" s="123"/>
      <c r="OQ136" s="123"/>
      <c r="OR136" s="123"/>
      <c r="OS136" s="123"/>
      <c r="OT136" s="123"/>
      <c r="OU136" s="123"/>
      <c r="OV136" s="123"/>
      <c r="OW136" s="123"/>
      <c r="OX136" s="123"/>
      <c r="OY136" s="123"/>
      <c r="OZ136" s="123"/>
      <c r="PA136" s="123"/>
      <c r="PB136" s="123"/>
      <c r="PC136" s="123"/>
      <c r="PD136" s="123"/>
      <c r="PE136" s="123"/>
      <c r="PF136" s="123"/>
      <c r="PG136" s="123"/>
      <c r="PH136" s="123"/>
      <c r="PI136" s="123"/>
      <c r="PJ136" s="123"/>
      <c r="PK136" s="123"/>
      <c r="PL136" s="123"/>
      <c r="PM136" s="123"/>
      <c r="PN136" s="123"/>
      <c r="PO136" s="123"/>
      <c r="PP136" s="123"/>
      <c r="PQ136" s="123"/>
      <c r="PR136" s="123"/>
      <c r="PS136" s="123"/>
      <c r="PT136" s="123"/>
      <c r="PU136" s="123"/>
      <c r="PV136" s="123"/>
      <c r="PW136" s="123"/>
      <c r="PX136" s="123"/>
      <c r="PY136" s="123"/>
      <c r="PZ136" s="123"/>
      <c r="QA136" s="123"/>
      <c r="QB136" s="123"/>
      <c r="QC136" s="123"/>
      <c r="QD136" s="123"/>
      <c r="QE136" s="123"/>
      <c r="QF136" s="123"/>
      <c r="QG136" s="123"/>
      <c r="QH136" s="123"/>
      <c r="QI136" s="123"/>
      <c r="QJ136" s="123"/>
      <c r="QK136" s="123"/>
      <c r="QL136" s="123"/>
      <c r="QM136" s="123"/>
      <c r="QN136" s="123"/>
      <c r="QO136" s="123"/>
      <c r="QP136" s="123"/>
      <c r="QQ136" s="123"/>
      <c r="QR136" s="123"/>
      <c r="QS136" s="123"/>
      <c r="QT136" s="123"/>
      <c r="QU136" s="123"/>
      <c r="QV136" s="123"/>
      <c r="QW136" s="123"/>
      <c r="QX136" s="123"/>
      <c r="QY136" s="123"/>
      <c r="QZ136" s="123"/>
      <c r="RA136" s="123"/>
      <c r="RB136" s="123"/>
      <c r="RC136" s="123"/>
      <c r="RD136" s="123"/>
      <c r="RE136" s="123"/>
      <c r="RF136" s="123"/>
      <c r="RG136" s="123"/>
      <c r="RH136" s="123"/>
      <c r="RI136" s="123"/>
      <c r="RJ136" s="123"/>
      <c r="RK136" s="123"/>
      <c r="RL136" s="123"/>
      <c r="RM136" s="123"/>
      <c r="RN136" s="123"/>
      <c r="RO136" s="123"/>
      <c r="RP136" s="123"/>
      <c r="RQ136" s="123"/>
      <c r="RR136" s="123"/>
      <c r="RS136" s="123"/>
      <c r="RT136" s="123"/>
      <c r="RU136" s="123"/>
      <c r="RV136" s="123"/>
      <c r="RW136" s="123"/>
      <c r="RX136" s="123"/>
      <c r="RY136" s="123"/>
      <c r="RZ136" s="123"/>
      <c r="SA136" s="123"/>
      <c r="SB136" s="123"/>
      <c r="SC136" s="123"/>
      <c r="SD136" s="123"/>
      <c r="SE136" s="123"/>
      <c r="SF136" s="123"/>
      <c r="SG136" s="123"/>
      <c r="SH136" s="123"/>
      <c r="SI136" s="123"/>
      <c r="SJ136" s="123"/>
      <c r="SK136" s="123"/>
      <c r="SL136" s="123"/>
      <c r="SM136" s="123"/>
      <c r="SN136" s="123"/>
      <c r="SO136" s="123"/>
      <c r="SP136" s="123"/>
      <c r="SQ136" s="123"/>
      <c r="SR136" s="123"/>
      <c r="SS136" s="123"/>
      <c r="ST136" s="123"/>
      <c r="SU136" s="123"/>
      <c r="SV136" s="123"/>
      <c r="SW136" s="123"/>
      <c r="SX136" s="123"/>
      <c r="SY136" s="123"/>
      <c r="SZ136" s="123"/>
      <c r="TA136" s="123"/>
      <c r="TB136" s="123"/>
      <c r="TC136" s="123"/>
      <c r="TD136" s="123"/>
      <c r="TE136" s="123"/>
      <c r="TF136" s="123"/>
      <c r="TG136" s="123"/>
      <c r="TH136" s="123"/>
      <c r="TI136" s="123"/>
      <c r="TJ136" s="123"/>
      <c r="TK136" s="123"/>
      <c r="TL136" s="123"/>
      <c r="TM136" s="123"/>
      <c r="TN136" s="123"/>
      <c r="TO136" s="123"/>
      <c r="TP136" s="123"/>
      <c r="TQ136" s="123"/>
      <c r="TR136" s="123"/>
      <c r="TS136" s="123"/>
      <c r="TT136" s="123"/>
      <c r="TU136" s="123"/>
      <c r="TV136" s="123"/>
      <c r="TW136" s="123"/>
      <c r="TX136" s="123"/>
      <c r="TY136" s="123"/>
      <c r="TZ136" s="123"/>
      <c r="UA136" s="123"/>
      <c r="UB136" s="123"/>
      <c r="UC136" s="123"/>
      <c r="UD136" s="123"/>
      <c r="UE136" s="123"/>
      <c r="UF136" s="123"/>
      <c r="UG136" s="123"/>
      <c r="UH136" s="123"/>
      <c r="UI136" s="123"/>
      <c r="UJ136" s="123"/>
      <c r="UK136" s="123"/>
      <c r="UL136" s="123"/>
      <c r="UM136" s="123"/>
      <c r="UN136" s="123"/>
      <c r="UO136" s="123"/>
      <c r="UP136" s="123"/>
      <c r="UQ136" s="123"/>
      <c r="UR136" s="123"/>
      <c r="US136" s="123"/>
      <c r="UT136" s="123"/>
      <c r="UU136" s="123"/>
      <c r="UV136" s="123"/>
      <c r="UW136" s="123"/>
      <c r="UX136" s="123"/>
      <c r="UY136" s="123"/>
      <c r="UZ136" s="123"/>
      <c r="VA136" s="123"/>
      <c r="VB136" s="123"/>
      <c r="VC136" s="123"/>
      <c r="VD136" s="123"/>
      <c r="VE136" s="123"/>
      <c r="VF136" s="123"/>
      <c r="VG136" s="123"/>
      <c r="VH136" s="123"/>
      <c r="VI136" s="123"/>
      <c r="VJ136" s="123"/>
      <c r="VK136" s="123"/>
      <c r="VL136" s="123"/>
      <c r="VM136" s="123"/>
      <c r="VN136" s="123"/>
      <c r="VO136" s="123"/>
      <c r="VP136" s="123"/>
      <c r="VQ136" s="123"/>
      <c r="VR136" s="123"/>
      <c r="VS136" s="123"/>
      <c r="VT136" s="123"/>
      <c r="VU136" s="123"/>
      <c r="VV136" s="123"/>
      <c r="VW136" s="123"/>
      <c r="VX136" s="123"/>
      <c r="VY136" s="123"/>
      <c r="VZ136" s="123"/>
      <c r="WA136" s="123"/>
      <c r="WB136" s="123"/>
      <c r="WC136" s="123"/>
      <c r="WD136" s="123"/>
      <c r="WE136" s="123"/>
      <c r="WF136" s="123"/>
      <c r="WG136" s="123"/>
      <c r="WH136" s="123"/>
      <c r="WI136" s="123"/>
      <c r="WJ136" s="123"/>
      <c r="WK136" s="123"/>
      <c r="WL136" s="123"/>
      <c r="WM136" s="123"/>
      <c r="WN136" s="123"/>
      <c r="WO136" s="123"/>
      <c r="WP136" s="123"/>
      <c r="WQ136" s="123"/>
      <c r="WR136" s="123"/>
      <c r="WS136" s="123"/>
      <c r="WT136" s="123"/>
      <c r="WU136" s="123"/>
      <c r="WV136" s="123"/>
      <c r="WW136" s="123"/>
      <c r="WX136" s="123"/>
      <c r="WY136" s="123"/>
      <c r="WZ136" s="123"/>
      <c r="XA136" s="123"/>
      <c r="XB136" s="123"/>
      <c r="XC136" s="123"/>
      <c r="XD136" s="123"/>
      <c r="XE136" s="123"/>
      <c r="XF136" s="123"/>
      <c r="XG136" s="123"/>
      <c r="XH136" s="123"/>
      <c r="XI136" s="123"/>
      <c r="XJ136" s="123"/>
      <c r="XK136" s="123"/>
      <c r="XL136" s="123"/>
      <c r="XM136" s="123"/>
      <c r="XN136" s="123"/>
      <c r="XO136" s="123"/>
      <c r="XP136" s="123"/>
      <c r="XQ136" s="123"/>
      <c r="XR136" s="123"/>
      <c r="XS136" s="123"/>
      <c r="XT136" s="123"/>
      <c r="XU136" s="123"/>
      <c r="XV136" s="123"/>
      <c r="XW136" s="123"/>
      <c r="XX136" s="123"/>
      <c r="XY136" s="123"/>
      <c r="XZ136" s="123"/>
      <c r="YA136" s="123"/>
      <c r="YB136" s="123"/>
      <c r="YC136" s="123"/>
      <c r="YD136" s="123"/>
      <c r="YE136" s="123"/>
      <c r="YF136" s="123"/>
      <c r="YG136" s="123"/>
      <c r="YH136" s="123"/>
      <c r="YI136" s="123"/>
      <c r="YJ136" s="123"/>
      <c r="YK136" s="123"/>
      <c r="YL136" s="123"/>
      <c r="YM136" s="123"/>
      <c r="YN136" s="123"/>
      <c r="YO136" s="123"/>
      <c r="YP136" s="123"/>
      <c r="YQ136" s="123"/>
      <c r="YR136" s="123"/>
      <c r="YS136" s="123"/>
      <c r="YT136" s="123"/>
      <c r="YU136" s="123"/>
      <c r="YV136" s="123"/>
      <c r="YW136" s="123"/>
      <c r="YX136" s="123"/>
      <c r="YY136" s="123"/>
      <c r="YZ136" s="123"/>
      <c r="ZA136" s="123"/>
      <c r="ZB136" s="123"/>
      <c r="ZC136" s="123"/>
      <c r="ZD136" s="123"/>
      <c r="ZE136" s="123"/>
      <c r="ZF136" s="123"/>
      <c r="ZG136" s="123"/>
      <c r="ZH136" s="123"/>
      <c r="ZI136" s="123"/>
      <c r="ZJ136" s="123"/>
      <c r="ZK136" s="123"/>
      <c r="ZL136" s="123"/>
      <c r="ZM136" s="123"/>
      <c r="ZN136" s="123"/>
      <c r="ZO136" s="123"/>
      <c r="ZP136" s="123"/>
      <c r="ZQ136" s="123"/>
      <c r="ZR136" s="123"/>
      <c r="ZS136" s="123"/>
      <c r="ZT136" s="123"/>
      <c r="ZU136" s="123"/>
      <c r="ZV136" s="123"/>
      <c r="ZW136" s="123"/>
      <c r="ZX136" s="123"/>
      <c r="ZY136" s="123"/>
      <c r="ZZ136" s="123"/>
      <c r="AAA136" s="123"/>
      <c r="AAB136" s="123"/>
      <c r="AAC136" s="123"/>
      <c r="AAD136" s="123"/>
      <c r="AAE136" s="123"/>
      <c r="AAF136" s="123"/>
      <c r="AAG136" s="123"/>
      <c r="AAH136" s="123"/>
      <c r="AAI136" s="123"/>
      <c r="AAJ136" s="123"/>
      <c r="AAK136" s="123"/>
      <c r="AAL136" s="123"/>
      <c r="AAM136" s="123"/>
      <c r="AAN136" s="123"/>
      <c r="AAO136" s="123"/>
      <c r="AAP136" s="123"/>
      <c r="AAQ136" s="123"/>
      <c r="AAR136" s="123"/>
      <c r="AAS136" s="123"/>
      <c r="AAT136" s="123"/>
      <c r="AAU136" s="123"/>
      <c r="AAV136" s="123"/>
      <c r="AAW136" s="123"/>
      <c r="AAX136" s="123"/>
      <c r="AAY136" s="123"/>
      <c r="AAZ136" s="123"/>
      <c r="ABA136" s="123"/>
      <c r="ABB136" s="123"/>
      <c r="ABC136" s="123"/>
      <c r="ABD136" s="123"/>
      <c r="ABE136" s="123"/>
      <c r="ABF136" s="123"/>
      <c r="ABG136" s="123"/>
      <c r="ABH136" s="123"/>
      <c r="ABI136" s="123"/>
      <c r="ABJ136" s="123"/>
      <c r="ABK136" s="123"/>
      <c r="ABL136" s="123"/>
      <c r="ABM136" s="123"/>
      <c r="ABN136" s="123"/>
      <c r="ABO136" s="123"/>
      <c r="ABP136" s="123"/>
      <c r="ABQ136" s="123"/>
      <c r="ABR136" s="123"/>
      <c r="ABS136" s="123"/>
      <c r="ABT136" s="123"/>
      <c r="ABU136" s="123"/>
      <c r="ABV136" s="123"/>
      <c r="ABW136" s="123"/>
      <c r="ABX136" s="123"/>
      <c r="ABY136" s="123"/>
      <c r="ABZ136" s="123"/>
      <c r="ACA136" s="123"/>
      <c r="ACB136" s="123"/>
      <c r="ACC136" s="123"/>
      <c r="ACD136" s="123"/>
      <c r="ACE136" s="123"/>
      <c r="ACF136" s="123"/>
      <c r="ACG136" s="123"/>
      <c r="ACH136" s="123"/>
      <c r="ACI136" s="123"/>
      <c r="ACJ136" s="123"/>
      <c r="ACK136" s="123"/>
      <c r="ACL136" s="123"/>
      <c r="ACM136" s="123"/>
      <c r="ACN136" s="123"/>
      <c r="ACO136" s="123"/>
      <c r="ACP136" s="123"/>
      <c r="ACQ136" s="123"/>
      <c r="ACR136" s="123"/>
      <c r="ACS136" s="123"/>
      <c r="ACT136" s="123"/>
      <c r="ACU136" s="123"/>
      <c r="ACV136" s="123"/>
      <c r="ACW136" s="123"/>
      <c r="ACX136" s="123"/>
      <c r="ACY136" s="123"/>
      <c r="ACZ136" s="123"/>
      <c r="ADA136" s="123"/>
      <c r="ADB136" s="123"/>
      <c r="ADC136" s="123"/>
      <c r="ADD136" s="123"/>
      <c r="ADE136" s="123"/>
      <c r="ADF136" s="123"/>
      <c r="ADG136" s="123"/>
      <c r="ADH136" s="123"/>
      <c r="ADI136" s="123"/>
      <c r="ADJ136" s="123"/>
      <c r="ADK136" s="123"/>
      <c r="ADL136" s="123"/>
      <c r="ADM136" s="123"/>
      <c r="ADN136" s="123"/>
      <c r="ADO136" s="123"/>
      <c r="ADP136" s="123"/>
      <c r="ADQ136" s="123"/>
      <c r="ADR136" s="123"/>
      <c r="ADS136" s="123"/>
      <c r="ADT136" s="123"/>
      <c r="ADU136" s="123"/>
      <c r="ADV136" s="123"/>
      <c r="ADW136" s="123"/>
      <c r="ADX136" s="123"/>
      <c r="ADY136" s="123"/>
      <c r="ADZ136" s="123"/>
      <c r="AEA136" s="123"/>
      <c r="AEB136" s="123"/>
      <c r="AEC136" s="123"/>
      <c r="AED136" s="123"/>
      <c r="AEE136" s="123"/>
      <c r="AEF136" s="123"/>
      <c r="AEG136" s="123"/>
      <c r="AEH136" s="123"/>
      <c r="AEI136" s="123"/>
      <c r="AEJ136" s="123"/>
      <c r="AEK136" s="123"/>
      <c r="AEL136" s="123"/>
      <c r="AEM136" s="123"/>
      <c r="AEN136" s="123"/>
      <c r="AEO136" s="123"/>
      <c r="AEP136" s="123"/>
      <c r="AEQ136" s="123"/>
      <c r="AER136" s="123"/>
      <c r="AES136" s="123"/>
      <c r="AET136" s="123"/>
      <c r="AEU136" s="123"/>
      <c r="AEV136" s="123"/>
      <c r="AEW136" s="123"/>
      <c r="AEX136" s="123"/>
      <c r="AEY136" s="123"/>
      <c r="AEZ136" s="123"/>
      <c r="AFA136" s="123"/>
      <c r="AFB136" s="123"/>
      <c r="AFC136" s="123"/>
      <c r="AFD136" s="123"/>
      <c r="AFE136" s="123"/>
      <c r="AFF136" s="123"/>
      <c r="AFG136" s="123"/>
      <c r="AFH136" s="123"/>
      <c r="AFI136" s="123"/>
      <c r="AFJ136" s="123"/>
      <c r="AFK136" s="123"/>
      <c r="AFL136" s="123"/>
      <c r="AFM136" s="123"/>
      <c r="AFN136" s="123"/>
      <c r="AFO136" s="123"/>
      <c r="AFP136" s="123"/>
      <c r="AFQ136" s="123"/>
      <c r="AFR136" s="123"/>
      <c r="AFS136" s="123"/>
      <c r="AFT136" s="123"/>
      <c r="AFU136" s="123"/>
      <c r="AFV136" s="123"/>
      <c r="AFW136" s="123"/>
      <c r="AFX136" s="123"/>
      <c r="AFY136" s="123"/>
      <c r="AFZ136" s="123"/>
      <c r="AGA136" s="123"/>
      <c r="AGB136" s="123"/>
      <c r="AGC136" s="123"/>
      <c r="AGD136" s="123"/>
      <c r="AGE136" s="123"/>
      <c r="AGF136" s="123"/>
      <c r="AGG136" s="123"/>
      <c r="AGH136" s="123"/>
      <c r="AGI136" s="123"/>
      <c r="AGJ136" s="123"/>
      <c r="AGK136" s="123"/>
      <c r="AGL136" s="123"/>
      <c r="AGM136" s="123"/>
      <c r="AGN136" s="123"/>
      <c r="AGO136" s="123"/>
      <c r="AGP136" s="123"/>
      <c r="AGQ136" s="123"/>
      <c r="AGR136" s="123"/>
      <c r="AGS136" s="123"/>
      <c r="AGT136" s="123"/>
      <c r="AGU136" s="123"/>
      <c r="AGV136" s="123"/>
      <c r="AGW136" s="123"/>
      <c r="AGX136" s="123"/>
      <c r="AGY136" s="123"/>
      <c r="AGZ136" s="123"/>
      <c r="AHA136" s="123"/>
      <c r="AHB136" s="123"/>
      <c r="AHC136" s="123"/>
      <c r="AHD136" s="123"/>
      <c r="AHE136" s="123"/>
      <c r="AHF136" s="123"/>
      <c r="AHG136" s="123"/>
      <c r="AHH136" s="123"/>
      <c r="AHI136" s="123"/>
      <c r="AHJ136" s="123"/>
      <c r="AHK136" s="123"/>
      <c r="AHL136" s="123"/>
      <c r="AHM136" s="123"/>
      <c r="AHN136" s="123"/>
      <c r="AHO136" s="123"/>
      <c r="AHP136" s="123"/>
      <c r="AHQ136" s="123"/>
      <c r="AHR136" s="123"/>
      <c r="AHS136" s="123"/>
      <c r="AHT136" s="123"/>
      <c r="AHU136" s="123"/>
      <c r="AHV136" s="123"/>
      <c r="AHW136" s="123"/>
      <c r="AHX136" s="123"/>
      <c r="AHY136" s="123"/>
      <c r="AHZ136" s="123"/>
      <c r="AIA136" s="123"/>
      <c r="AIB136" s="123"/>
      <c r="AIC136" s="123"/>
      <c r="AID136" s="123"/>
      <c r="AIE136" s="123"/>
      <c r="AIF136" s="123"/>
      <c r="AIG136" s="123"/>
      <c r="AIH136" s="123"/>
      <c r="AII136" s="123"/>
      <c r="AIJ136" s="123"/>
      <c r="AIK136" s="123"/>
      <c r="AIL136" s="123"/>
      <c r="AIM136" s="123"/>
      <c r="AIN136" s="123"/>
      <c r="AIO136" s="123"/>
      <c r="AIP136" s="123"/>
      <c r="AIQ136" s="123"/>
      <c r="AIR136" s="123"/>
      <c r="AIS136" s="123"/>
      <c r="AIT136" s="123"/>
      <c r="AIU136" s="123"/>
      <c r="AIV136" s="123"/>
      <c r="AIW136" s="123"/>
      <c r="AIX136" s="123"/>
      <c r="AIY136" s="123"/>
      <c r="AIZ136" s="123"/>
      <c r="AJA136" s="123"/>
      <c r="AJB136" s="123"/>
      <c r="AJC136" s="123"/>
      <c r="AJD136" s="123"/>
      <c r="AJE136" s="123"/>
      <c r="AJF136" s="123"/>
      <c r="AJG136" s="123"/>
      <c r="AJH136" s="123"/>
      <c r="AJI136" s="123"/>
      <c r="AJJ136" s="123"/>
      <c r="AJK136" s="123"/>
      <c r="AJL136" s="123"/>
      <c r="AJM136" s="123"/>
      <c r="AJN136" s="123"/>
      <c r="AJO136" s="123"/>
      <c r="AJP136" s="123"/>
      <c r="AJQ136" s="123"/>
      <c r="AJR136" s="123"/>
      <c r="AJS136" s="123"/>
      <c r="AJT136" s="123"/>
      <c r="AJU136" s="123"/>
      <c r="AJV136" s="123"/>
      <c r="AJW136" s="123"/>
      <c r="AJX136" s="123"/>
      <c r="AJY136" s="123"/>
      <c r="AJZ136" s="123"/>
      <c r="AKA136" s="123"/>
      <c r="AKB136" s="123"/>
      <c r="AKC136" s="123"/>
      <c r="AKD136" s="123"/>
      <c r="AKE136" s="123"/>
      <c r="AKF136" s="123"/>
      <c r="AKG136" s="123"/>
      <c r="AKH136" s="123"/>
      <c r="AKI136" s="123"/>
      <c r="AKJ136" s="123"/>
      <c r="AKK136" s="123"/>
      <c r="AKL136" s="123"/>
      <c r="AKM136" s="123"/>
      <c r="AKN136" s="123"/>
      <c r="AKO136" s="123"/>
      <c r="AKP136" s="123"/>
      <c r="AKQ136" s="123"/>
      <c r="AKR136" s="123"/>
      <c r="AKS136" s="123"/>
      <c r="AKT136" s="123"/>
      <c r="AKU136" s="123"/>
      <c r="AKV136" s="123"/>
      <c r="AKW136" s="123"/>
      <c r="AKX136" s="123"/>
      <c r="AKY136" s="123"/>
      <c r="AKZ136" s="123"/>
      <c r="ALA136" s="123"/>
      <c r="ALB136" s="123"/>
      <c r="ALC136" s="123"/>
      <c r="ALD136" s="123"/>
      <c r="ALE136" s="123"/>
      <c r="ALF136" s="123"/>
      <c r="ALG136" s="123"/>
      <c r="ALH136" s="123"/>
      <c r="ALI136" s="123"/>
      <c r="ALJ136" s="123"/>
      <c r="ALK136" s="123"/>
      <c r="ALL136" s="123"/>
      <c r="ALM136" s="123"/>
      <c r="ALN136" s="123"/>
      <c r="ALO136" s="123"/>
      <c r="ALP136" s="123"/>
      <c r="ALQ136" s="123"/>
      <c r="ALR136" s="123"/>
      <c r="ALS136" s="123"/>
      <c r="ALT136" s="123"/>
      <c r="ALU136" s="123"/>
      <c r="ALV136" s="123"/>
      <c r="ALW136" s="123"/>
      <c r="ALX136" s="123"/>
      <c r="ALY136" s="123"/>
      <c r="ALZ136" s="123"/>
      <c r="AMA136" s="123"/>
      <c r="AMB136" s="123"/>
      <c r="AMC136" s="123"/>
      <c r="AMD136" s="123"/>
      <c r="AME136" s="123"/>
      <c r="AMF136" s="123"/>
      <c r="AMG136" s="123"/>
      <c r="AMH136" s="123"/>
      <c r="AMI136" s="123"/>
      <c r="AMJ136" s="123"/>
      <c r="AMK136" s="123"/>
      <c r="AML136" s="123"/>
      <c r="AMM136" s="123"/>
      <c r="AMN136" s="123"/>
      <c r="AMO136" s="123"/>
      <c r="AMP136" s="123"/>
      <c r="AMQ136" s="123"/>
      <c r="AMR136" s="123"/>
      <c r="AMS136" s="123"/>
      <c r="AMT136" s="123"/>
      <c r="AMU136" s="123"/>
      <c r="AMV136" s="123"/>
      <c r="AMW136" s="123"/>
      <c r="AMX136" s="123"/>
      <c r="AMY136" s="123"/>
      <c r="AMZ136" s="123"/>
      <c r="ANA136" s="123"/>
      <c r="ANB136" s="123"/>
      <c r="ANC136" s="123"/>
      <c r="AND136" s="123"/>
      <c r="ANE136" s="123"/>
      <c r="ANF136" s="123"/>
      <c r="ANG136" s="123"/>
      <c r="ANH136" s="123"/>
      <c r="ANI136" s="123"/>
      <c r="ANJ136" s="123"/>
      <c r="ANK136" s="123"/>
      <c r="ANL136" s="123"/>
      <c r="ANM136" s="123"/>
      <c r="ANN136" s="123"/>
      <c r="ANO136" s="123"/>
      <c r="ANP136" s="123"/>
      <c r="ANQ136" s="123"/>
      <c r="ANR136" s="123"/>
      <c r="ANS136" s="123"/>
      <c r="ANT136" s="123"/>
      <c r="ANU136" s="123"/>
      <c r="ANV136" s="123"/>
      <c r="ANW136" s="123"/>
      <c r="ANX136" s="123"/>
      <c r="ANY136" s="123"/>
      <c r="ANZ136" s="123"/>
      <c r="AOA136" s="123"/>
      <c r="AOB136" s="123"/>
      <c r="AOC136" s="123"/>
      <c r="AOD136" s="123"/>
      <c r="AOE136" s="123"/>
      <c r="AOF136" s="123"/>
      <c r="AOG136" s="123"/>
      <c r="AOH136" s="123"/>
      <c r="AOI136" s="123"/>
      <c r="AOJ136" s="123"/>
      <c r="AOK136" s="123"/>
      <c r="AOL136" s="123"/>
      <c r="AOM136" s="123"/>
      <c r="AON136" s="123"/>
      <c r="AOO136" s="123"/>
      <c r="AOP136" s="123"/>
      <c r="AOQ136" s="123"/>
      <c r="AOR136" s="123"/>
      <c r="AOS136" s="123"/>
      <c r="AOT136" s="123"/>
      <c r="AOU136" s="123"/>
      <c r="AOV136" s="123"/>
      <c r="AOW136" s="123"/>
      <c r="AOX136" s="123"/>
      <c r="AOY136" s="123"/>
      <c r="AOZ136" s="123"/>
      <c r="APA136" s="123"/>
      <c r="APB136" s="123"/>
      <c r="APC136" s="123"/>
      <c r="APD136" s="123"/>
      <c r="APE136" s="123"/>
      <c r="APF136" s="123"/>
      <c r="APG136" s="123"/>
      <c r="APH136" s="123"/>
      <c r="API136" s="123"/>
      <c r="APJ136" s="123"/>
      <c r="APK136" s="123"/>
      <c r="APL136" s="123"/>
      <c r="APM136" s="123"/>
      <c r="APN136" s="123"/>
      <c r="APO136" s="123"/>
      <c r="APP136" s="123"/>
      <c r="APQ136" s="123"/>
      <c r="APR136" s="123"/>
      <c r="APS136" s="123"/>
      <c r="APT136" s="123"/>
      <c r="APU136" s="123"/>
      <c r="APV136" s="123"/>
      <c r="APW136" s="123"/>
      <c r="APX136" s="123"/>
      <c r="APY136" s="123"/>
      <c r="APZ136" s="123"/>
      <c r="AQA136" s="123"/>
      <c r="AQB136" s="123"/>
      <c r="AQC136" s="123"/>
      <c r="AQD136" s="123"/>
      <c r="AQE136" s="123"/>
      <c r="AQF136" s="123"/>
      <c r="AQG136" s="123"/>
      <c r="AQH136" s="123"/>
      <c r="AQI136" s="123"/>
      <c r="AQJ136" s="123"/>
      <c r="AQK136" s="123"/>
      <c r="AQL136" s="123"/>
      <c r="AQM136" s="123"/>
      <c r="AQN136" s="123"/>
      <c r="AQO136" s="123"/>
      <c r="AQP136" s="123"/>
      <c r="AQQ136" s="123"/>
      <c r="AQR136" s="123"/>
      <c r="AQS136" s="123"/>
      <c r="AQT136" s="123"/>
      <c r="AQU136" s="123"/>
      <c r="AQV136" s="123"/>
      <c r="AQW136" s="123"/>
      <c r="AQX136" s="123"/>
      <c r="AQY136" s="123"/>
      <c r="AQZ136" s="123"/>
      <c r="ARA136" s="123"/>
      <c r="ARB136" s="123"/>
      <c r="ARC136" s="123"/>
      <c r="ARD136" s="123"/>
      <c r="ARE136" s="123"/>
      <c r="ARF136" s="123"/>
      <c r="ARG136" s="123"/>
      <c r="ARH136" s="123"/>
      <c r="ARI136" s="123"/>
      <c r="ARJ136" s="123"/>
      <c r="ARK136" s="123"/>
      <c r="ARL136" s="123"/>
      <c r="ARM136" s="123"/>
      <c r="ARN136" s="123"/>
      <c r="ARO136" s="123"/>
      <c r="ARP136" s="123"/>
      <c r="ARQ136" s="123"/>
      <c r="ARR136" s="123"/>
      <c r="ARS136" s="123"/>
      <c r="ART136" s="123"/>
      <c r="ARU136" s="123"/>
      <c r="ARV136" s="123"/>
      <c r="ARW136" s="123"/>
      <c r="ARX136" s="123"/>
      <c r="ARY136" s="123"/>
      <c r="ARZ136" s="123"/>
      <c r="ASA136" s="123"/>
      <c r="ASB136" s="123"/>
      <c r="ASC136" s="123"/>
      <c r="ASD136" s="123"/>
      <c r="ASE136" s="123"/>
      <c r="ASF136" s="123"/>
      <c r="ASG136" s="123"/>
      <c r="ASH136" s="123"/>
      <c r="ASI136" s="123"/>
      <c r="ASJ136" s="123"/>
      <c r="ASK136" s="123"/>
      <c r="ASL136" s="123"/>
      <c r="ASM136" s="123"/>
      <c r="ASN136" s="123"/>
      <c r="ASO136" s="123"/>
      <c r="ASP136" s="123"/>
      <c r="ASQ136" s="123"/>
      <c r="ASR136" s="123"/>
      <c r="ASS136" s="123"/>
      <c r="AST136" s="123"/>
      <c r="ASU136" s="123"/>
      <c r="ASV136" s="123"/>
      <c r="ASW136" s="123"/>
      <c r="ASX136" s="123"/>
      <c r="ASY136" s="123"/>
      <c r="ASZ136" s="123"/>
      <c r="ATA136" s="123"/>
      <c r="ATB136" s="123"/>
      <c r="ATC136" s="123"/>
      <c r="ATD136" s="123"/>
      <c r="ATE136" s="123"/>
      <c r="ATF136" s="123"/>
      <c r="ATG136" s="123"/>
      <c r="ATH136" s="123"/>
      <c r="ATI136" s="123"/>
      <c r="ATJ136" s="123"/>
      <c r="ATK136" s="123"/>
      <c r="ATL136" s="123"/>
      <c r="ATM136" s="123"/>
      <c r="ATN136" s="123"/>
      <c r="ATO136" s="123"/>
      <c r="ATP136" s="123"/>
      <c r="ATQ136" s="123"/>
      <c r="ATR136" s="123"/>
      <c r="ATS136" s="123"/>
      <c r="ATT136" s="123"/>
      <c r="ATU136" s="123"/>
      <c r="ATV136" s="123"/>
      <c r="ATW136" s="123"/>
      <c r="ATX136" s="123"/>
      <c r="ATY136" s="123"/>
      <c r="ATZ136" s="123"/>
      <c r="AUA136" s="123"/>
      <c r="AUB136" s="123"/>
      <c r="AUC136" s="123"/>
      <c r="AUD136" s="123"/>
      <c r="AUE136" s="123"/>
      <c r="AUF136" s="123"/>
      <c r="AUG136" s="123"/>
      <c r="AUH136" s="123"/>
      <c r="AUI136" s="123"/>
      <c r="AUJ136" s="123"/>
      <c r="AUK136" s="123"/>
      <c r="AUL136" s="123"/>
      <c r="AUM136" s="123"/>
      <c r="AUN136" s="123"/>
      <c r="AUO136" s="123"/>
      <c r="AUP136" s="123"/>
      <c r="AUQ136" s="123"/>
      <c r="AUR136" s="123"/>
      <c r="AUS136" s="123"/>
      <c r="AUT136" s="123"/>
      <c r="AUU136" s="123"/>
      <c r="AUV136" s="123"/>
      <c r="AUW136" s="123"/>
      <c r="AUX136" s="123"/>
      <c r="AUY136" s="123"/>
      <c r="AUZ136" s="123"/>
      <c r="AVA136" s="123"/>
      <c r="AVB136" s="123"/>
      <c r="AVC136" s="123"/>
      <c r="AVD136" s="123"/>
      <c r="AVE136" s="123"/>
      <c r="AVF136" s="123"/>
      <c r="AVG136" s="123"/>
      <c r="AVH136" s="123"/>
      <c r="AVI136" s="123"/>
      <c r="AVJ136" s="123"/>
      <c r="AVK136" s="123"/>
      <c r="AVL136" s="123"/>
      <c r="AVM136" s="123"/>
      <c r="AVN136" s="123"/>
      <c r="AVO136" s="123"/>
      <c r="AVP136" s="123"/>
      <c r="AVQ136" s="123"/>
      <c r="AVR136" s="123"/>
      <c r="AVS136" s="123"/>
      <c r="AVT136" s="123"/>
      <c r="AVU136" s="123"/>
      <c r="AVV136" s="123"/>
      <c r="AVW136" s="123"/>
      <c r="AVX136" s="123"/>
      <c r="AVY136" s="123"/>
      <c r="AVZ136" s="123"/>
      <c r="AWA136" s="123"/>
      <c r="AWB136" s="123"/>
      <c r="AWC136" s="123"/>
      <c r="AWD136" s="123"/>
      <c r="AWE136" s="123"/>
      <c r="AWF136" s="123"/>
      <c r="AWG136" s="123"/>
      <c r="AWH136" s="123"/>
      <c r="AWI136" s="123"/>
      <c r="AWJ136" s="123"/>
      <c r="AWK136" s="123"/>
      <c r="AWL136" s="123"/>
      <c r="AWM136" s="123"/>
      <c r="AWN136" s="123"/>
      <c r="AWO136" s="123"/>
      <c r="AWP136" s="123"/>
      <c r="AWQ136" s="123"/>
      <c r="AWR136" s="123"/>
      <c r="AWS136" s="123"/>
      <c r="AWT136" s="123"/>
      <c r="AWU136" s="123"/>
      <c r="AWV136" s="123"/>
      <c r="AWW136" s="123"/>
      <c r="AWX136" s="123"/>
      <c r="AWY136" s="123"/>
      <c r="AWZ136" s="123"/>
      <c r="AXA136" s="123"/>
      <c r="AXB136" s="123"/>
      <c r="AXC136" s="123"/>
      <c r="AXD136" s="123"/>
      <c r="AXE136" s="123"/>
      <c r="AXF136" s="123"/>
      <c r="AXG136" s="123"/>
      <c r="AXH136" s="123"/>
      <c r="AXI136" s="123"/>
      <c r="AXJ136" s="123"/>
      <c r="AXK136" s="123"/>
      <c r="AXL136" s="123"/>
      <c r="AXM136" s="123"/>
      <c r="AXN136" s="123"/>
      <c r="AXO136" s="123"/>
      <c r="AXP136" s="123"/>
      <c r="AXQ136" s="123"/>
      <c r="AXR136" s="123"/>
      <c r="AXS136" s="123"/>
      <c r="AXT136" s="123"/>
      <c r="AXU136" s="123"/>
      <c r="AXV136" s="123"/>
      <c r="AXW136" s="123"/>
      <c r="AXX136" s="123"/>
      <c r="AXY136" s="123"/>
      <c r="AXZ136" s="123"/>
      <c r="AYA136" s="123"/>
      <c r="AYB136" s="123"/>
      <c r="AYC136" s="123"/>
      <c r="AYD136" s="123"/>
      <c r="AYE136" s="123"/>
      <c r="AYF136" s="123"/>
      <c r="AYG136" s="123"/>
      <c r="AYH136" s="123"/>
      <c r="AYI136" s="123"/>
      <c r="AYJ136" s="123"/>
      <c r="AYK136" s="123"/>
      <c r="AYL136" s="123"/>
      <c r="AYM136" s="123"/>
      <c r="AYN136" s="123"/>
      <c r="AYO136" s="123"/>
      <c r="AYP136" s="123"/>
      <c r="AYQ136" s="123"/>
      <c r="AYR136" s="123"/>
      <c r="AYS136" s="123"/>
      <c r="AYT136" s="123"/>
      <c r="AYU136" s="123"/>
      <c r="AYV136" s="123"/>
      <c r="AYW136" s="123"/>
      <c r="AYX136" s="123"/>
      <c r="AYY136" s="123"/>
      <c r="AYZ136" s="123"/>
      <c r="AZA136" s="123"/>
      <c r="AZB136" s="123"/>
      <c r="AZC136" s="123"/>
      <c r="AZD136" s="123"/>
      <c r="AZE136" s="123"/>
      <c r="AZF136" s="123"/>
      <c r="AZG136" s="123"/>
      <c r="AZH136" s="123"/>
      <c r="AZI136" s="123"/>
      <c r="AZJ136" s="123"/>
      <c r="AZK136" s="123"/>
      <c r="AZL136" s="123"/>
      <c r="AZM136" s="123"/>
      <c r="AZN136" s="123"/>
      <c r="AZO136" s="123"/>
      <c r="AZP136" s="123"/>
      <c r="AZQ136" s="123"/>
      <c r="AZR136" s="123"/>
      <c r="AZS136" s="123"/>
      <c r="AZT136" s="123"/>
      <c r="AZU136" s="123"/>
      <c r="AZV136" s="123"/>
      <c r="AZW136" s="123"/>
      <c r="AZX136" s="123"/>
      <c r="AZY136" s="123"/>
      <c r="AZZ136" s="123"/>
      <c r="BAA136" s="123"/>
      <c r="BAB136" s="123"/>
      <c r="BAC136" s="123"/>
      <c r="BAD136" s="123"/>
      <c r="BAE136" s="123"/>
      <c r="BAF136" s="123"/>
      <c r="BAG136" s="123"/>
      <c r="BAH136" s="123"/>
      <c r="BAI136" s="123"/>
      <c r="BAJ136" s="123"/>
      <c r="BAK136" s="123"/>
      <c r="BAL136" s="123"/>
      <c r="BAM136" s="123"/>
      <c r="BAN136" s="123"/>
      <c r="BAO136" s="123"/>
      <c r="BAP136" s="123"/>
      <c r="BAQ136" s="123"/>
      <c r="BAR136" s="123"/>
      <c r="BAS136" s="123"/>
      <c r="BAT136" s="123"/>
      <c r="BAU136" s="123"/>
      <c r="BAV136" s="123"/>
      <c r="BAW136" s="123"/>
      <c r="BAX136" s="123"/>
      <c r="BAY136" s="123"/>
      <c r="BAZ136" s="123"/>
      <c r="BBA136" s="123"/>
      <c r="BBB136" s="123"/>
      <c r="BBC136" s="123"/>
      <c r="BBD136" s="123"/>
      <c r="BBE136" s="123"/>
      <c r="BBF136" s="123"/>
      <c r="BBG136" s="123"/>
      <c r="BBH136" s="123"/>
      <c r="BBI136" s="123"/>
      <c r="BBJ136" s="123"/>
      <c r="BBK136" s="123"/>
      <c r="BBL136" s="123"/>
      <c r="BBM136" s="123"/>
      <c r="BBN136" s="123"/>
      <c r="BBO136" s="123"/>
      <c r="BBP136" s="123"/>
      <c r="BBQ136" s="123"/>
      <c r="BBR136" s="123"/>
      <c r="BBS136" s="123"/>
      <c r="BBT136" s="123"/>
      <c r="BBU136" s="123"/>
      <c r="BBV136" s="123"/>
      <c r="BBW136" s="123"/>
      <c r="BBX136" s="123"/>
      <c r="BBY136" s="123"/>
      <c r="BBZ136" s="123"/>
      <c r="BCA136" s="123"/>
      <c r="BCB136" s="123"/>
      <c r="BCC136" s="123"/>
      <c r="BCD136" s="123"/>
      <c r="BCE136" s="123"/>
      <c r="BCF136" s="123"/>
      <c r="BCG136" s="123"/>
      <c r="BCH136" s="123"/>
      <c r="BCI136" s="123"/>
      <c r="BCJ136" s="123"/>
      <c r="BCK136" s="123"/>
      <c r="BCL136" s="123"/>
      <c r="BCM136" s="123"/>
      <c r="BCN136" s="123"/>
      <c r="BCO136" s="123"/>
      <c r="BCP136" s="123"/>
      <c r="BCQ136" s="123"/>
      <c r="BCR136" s="123"/>
      <c r="BCS136" s="123"/>
      <c r="BCT136" s="123"/>
      <c r="BCU136" s="123"/>
      <c r="BCV136" s="123"/>
      <c r="BCW136" s="123"/>
      <c r="BCX136" s="123"/>
      <c r="BCY136" s="123"/>
      <c r="BCZ136" s="123"/>
      <c r="BDA136" s="123"/>
      <c r="BDB136" s="123"/>
      <c r="BDC136" s="123"/>
      <c r="BDD136" s="123"/>
      <c r="BDE136" s="123"/>
      <c r="BDF136" s="123"/>
      <c r="BDG136" s="123"/>
      <c r="BDH136" s="123"/>
      <c r="BDI136" s="123"/>
      <c r="BDJ136" s="123"/>
      <c r="BDK136" s="123"/>
      <c r="BDL136" s="123"/>
      <c r="BDM136" s="123"/>
      <c r="BDN136" s="123"/>
      <c r="BDO136" s="123"/>
      <c r="BDP136" s="123"/>
      <c r="BDQ136" s="123"/>
      <c r="BDR136" s="123"/>
      <c r="BDS136" s="123"/>
      <c r="BDT136" s="123"/>
      <c r="BDU136" s="123"/>
      <c r="BDV136" s="123"/>
      <c r="BDW136" s="123"/>
      <c r="BDX136" s="123"/>
      <c r="BDY136" s="123"/>
      <c r="BDZ136" s="123"/>
      <c r="BEA136" s="123"/>
      <c r="BEB136" s="123"/>
      <c r="BEC136" s="123"/>
      <c r="BED136" s="123"/>
      <c r="BEE136" s="123"/>
      <c r="BEF136" s="123"/>
      <c r="BEG136" s="123"/>
      <c r="BEH136" s="123"/>
      <c r="BEI136" s="123"/>
      <c r="BEJ136" s="123"/>
      <c r="BEK136" s="123"/>
      <c r="BEL136" s="123"/>
      <c r="BEM136" s="123"/>
      <c r="BEN136" s="123"/>
      <c r="BEO136" s="123"/>
      <c r="BEP136" s="123"/>
      <c r="BEQ136" s="123"/>
      <c r="BER136" s="123"/>
      <c r="BES136" s="123"/>
      <c r="BET136" s="123"/>
      <c r="BEU136" s="123"/>
      <c r="BEV136" s="123"/>
      <c r="BEW136" s="123"/>
      <c r="BEX136" s="123"/>
      <c r="BEY136" s="123"/>
      <c r="BEZ136" s="123"/>
      <c r="BFA136" s="123"/>
      <c r="BFB136" s="123"/>
      <c r="BFC136" s="123"/>
      <c r="BFD136" s="123"/>
      <c r="BFE136" s="123"/>
      <c r="BFF136" s="123"/>
      <c r="BFG136" s="123"/>
      <c r="BFH136" s="123"/>
      <c r="BFI136" s="123"/>
      <c r="BFJ136" s="123"/>
      <c r="BFK136" s="123"/>
      <c r="BFL136" s="123"/>
      <c r="BFM136" s="123"/>
      <c r="BFN136" s="123"/>
      <c r="BFO136" s="123"/>
      <c r="BFP136" s="123"/>
      <c r="BFQ136" s="123"/>
      <c r="BFR136" s="123"/>
      <c r="BFS136" s="123"/>
      <c r="BFT136" s="123"/>
      <c r="BFU136" s="123"/>
      <c r="BFV136" s="123"/>
      <c r="BFW136" s="123"/>
      <c r="BFX136" s="123"/>
      <c r="BFY136" s="123"/>
      <c r="BFZ136" s="123"/>
      <c r="BGA136" s="123"/>
      <c r="BGB136" s="123"/>
      <c r="BGC136" s="123"/>
      <c r="BGD136" s="123"/>
      <c r="BGE136" s="123"/>
      <c r="BGF136" s="123"/>
      <c r="BGG136" s="123"/>
      <c r="BGH136" s="123"/>
      <c r="BGI136" s="123"/>
      <c r="BGJ136" s="123"/>
      <c r="BGK136" s="123"/>
      <c r="BGL136" s="123"/>
      <c r="BGM136" s="123"/>
      <c r="BGN136" s="123"/>
      <c r="BGO136" s="123"/>
      <c r="BGP136" s="123"/>
      <c r="BGQ136" s="123"/>
      <c r="BGR136" s="123"/>
      <c r="BGS136" s="123"/>
      <c r="BGT136" s="123"/>
      <c r="BGU136" s="123"/>
      <c r="BGV136" s="123"/>
      <c r="BGW136" s="123"/>
      <c r="BGX136" s="123"/>
      <c r="BGY136" s="123"/>
      <c r="BGZ136" s="123"/>
      <c r="BHA136" s="123"/>
      <c r="BHB136" s="123"/>
      <c r="BHC136" s="123"/>
      <c r="BHD136" s="123"/>
      <c r="BHE136" s="123"/>
      <c r="BHF136" s="123"/>
      <c r="BHG136" s="123"/>
      <c r="BHH136" s="123"/>
      <c r="BHI136" s="123"/>
      <c r="BHJ136" s="123"/>
      <c r="BHK136" s="123"/>
      <c r="BHL136" s="123"/>
      <c r="BHM136" s="123"/>
      <c r="BHN136" s="123"/>
      <c r="BHO136" s="123"/>
      <c r="BHP136" s="123"/>
      <c r="BHQ136" s="123"/>
      <c r="BHR136" s="123"/>
      <c r="BHS136" s="123"/>
      <c r="BHT136" s="123"/>
      <c r="BHU136" s="123"/>
      <c r="BHV136" s="123"/>
      <c r="BHW136" s="123"/>
      <c r="BHX136" s="123"/>
      <c r="BHY136" s="123"/>
      <c r="BHZ136" s="123"/>
      <c r="BIA136" s="123"/>
      <c r="BIB136" s="123"/>
      <c r="BIC136" s="123"/>
      <c r="BID136" s="123"/>
      <c r="BIE136" s="123"/>
      <c r="BIF136" s="123"/>
      <c r="BIG136" s="123"/>
      <c r="BIH136" s="123"/>
      <c r="BII136" s="123"/>
      <c r="BIJ136" s="123"/>
      <c r="BIK136" s="123"/>
      <c r="BIL136" s="123"/>
      <c r="BIM136" s="123"/>
      <c r="BIN136" s="123"/>
      <c r="BIO136" s="123"/>
      <c r="BIP136" s="123"/>
      <c r="BIQ136" s="123"/>
      <c r="BIR136" s="123"/>
      <c r="BIS136" s="123"/>
      <c r="BIT136" s="123"/>
      <c r="BIU136" s="123"/>
      <c r="BIV136" s="123"/>
      <c r="BIW136" s="123"/>
      <c r="BIX136" s="123"/>
      <c r="BIY136" s="123"/>
      <c r="BIZ136" s="123"/>
      <c r="BJA136" s="123"/>
      <c r="BJB136" s="123"/>
      <c r="BJC136" s="123"/>
      <c r="BJD136" s="123"/>
      <c r="BJE136" s="123"/>
      <c r="BJF136" s="123"/>
      <c r="BJG136" s="123"/>
      <c r="BJH136" s="123"/>
      <c r="BJI136" s="123"/>
      <c r="BJJ136" s="123"/>
      <c r="BJK136" s="123"/>
      <c r="BJL136" s="123"/>
      <c r="BJM136" s="123"/>
      <c r="BJN136" s="123"/>
      <c r="BJO136" s="123"/>
      <c r="BJP136" s="123"/>
      <c r="BJQ136" s="123"/>
      <c r="BJR136" s="123"/>
      <c r="BJS136" s="123"/>
      <c r="BJT136" s="123"/>
      <c r="BJU136" s="123"/>
      <c r="BJV136" s="123"/>
      <c r="BJW136" s="123"/>
      <c r="BJX136" s="123"/>
      <c r="BJY136" s="123"/>
      <c r="BJZ136" s="123"/>
      <c r="BKA136" s="123"/>
      <c r="BKB136" s="123"/>
      <c r="BKC136" s="123"/>
      <c r="BKD136" s="123"/>
      <c r="BKE136" s="123"/>
      <c r="BKF136" s="123"/>
      <c r="BKG136" s="123"/>
      <c r="BKH136" s="123"/>
      <c r="BKI136" s="123"/>
      <c r="BKJ136" s="123"/>
      <c r="BKK136" s="123"/>
      <c r="BKL136" s="123"/>
      <c r="BKM136" s="123"/>
      <c r="BKN136" s="123"/>
      <c r="BKO136" s="123"/>
      <c r="BKP136" s="123"/>
      <c r="BKQ136" s="123"/>
      <c r="BKR136" s="123"/>
      <c r="BKS136" s="123"/>
      <c r="BKT136" s="123"/>
      <c r="BKU136" s="123"/>
      <c r="BKV136" s="123"/>
      <c r="BKW136" s="123"/>
      <c r="BKX136" s="123"/>
      <c r="BKY136" s="123"/>
      <c r="BKZ136" s="123"/>
      <c r="BLA136" s="123"/>
      <c r="BLB136" s="123"/>
      <c r="BLC136" s="123"/>
      <c r="BLD136" s="123"/>
      <c r="BLE136" s="123"/>
      <c r="BLF136" s="123"/>
      <c r="BLG136" s="123"/>
      <c r="BLH136" s="123"/>
      <c r="BLI136" s="123"/>
      <c r="BLJ136" s="123"/>
      <c r="BLK136" s="123"/>
      <c r="BLL136" s="123"/>
      <c r="BLM136" s="123"/>
      <c r="BLN136" s="123"/>
      <c r="BLO136" s="123"/>
      <c r="BLP136" s="123"/>
      <c r="BLQ136" s="123"/>
      <c r="BLR136" s="123"/>
      <c r="BLS136" s="123"/>
      <c r="BLT136" s="123"/>
      <c r="BLU136" s="123"/>
      <c r="BLV136" s="123"/>
      <c r="BLW136" s="123"/>
      <c r="BLX136" s="123"/>
      <c r="BLY136" s="123"/>
      <c r="BLZ136" s="123"/>
      <c r="BMA136" s="123"/>
      <c r="BMB136" s="123"/>
      <c r="BMC136" s="123"/>
      <c r="BMD136" s="123"/>
      <c r="BME136" s="123"/>
      <c r="BMF136" s="123"/>
      <c r="BMG136" s="123"/>
      <c r="BMH136" s="123"/>
      <c r="BMI136" s="123"/>
      <c r="BMJ136" s="123"/>
      <c r="BMK136" s="123"/>
      <c r="BML136" s="123"/>
      <c r="BMM136" s="123"/>
      <c r="BMN136" s="123"/>
      <c r="BMO136" s="123"/>
      <c r="BMP136" s="123"/>
      <c r="BMQ136" s="123"/>
      <c r="BMR136" s="123"/>
      <c r="BMS136" s="123"/>
      <c r="BMT136" s="123"/>
      <c r="BMU136" s="123"/>
      <c r="BMV136" s="123"/>
      <c r="BMW136" s="123"/>
      <c r="BMX136" s="123"/>
      <c r="BMY136" s="123"/>
      <c r="BMZ136" s="123"/>
      <c r="BNA136" s="123"/>
      <c r="BNB136" s="123"/>
      <c r="BNC136" s="123"/>
      <c r="BND136" s="123"/>
      <c r="BNE136" s="123"/>
      <c r="BNF136" s="123"/>
      <c r="BNG136" s="123"/>
      <c r="BNH136" s="123"/>
      <c r="BNI136" s="123"/>
      <c r="BNJ136" s="123"/>
      <c r="BNK136" s="123"/>
      <c r="BNL136" s="123"/>
      <c r="BNM136" s="123"/>
      <c r="BNN136" s="123"/>
      <c r="BNO136" s="123"/>
      <c r="BNP136" s="123"/>
      <c r="BNQ136" s="123"/>
      <c r="BNR136" s="123"/>
      <c r="BNS136" s="123"/>
      <c r="BNT136" s="123"/>
      <c r="BNU136" s="123"/>
      <c r="BNV136" s="123"/>
      <c r="BNW136" s="123"/>
      <c r="BNX136" s="123"/>
      <c r="BNY136" s="123"/>
      <c r="BNZ136" s="123"/>
      <c r="BOA136" s="123"/>
      <c r="BOB136" s="123"/>
      <c r="BOC136" s="123"/>
      <c r="BOD136" s="123"/>
      <c r="BOE136" s="123"/>
      <c r="BOF136" s="123"/>
      <c r="BOG136" s="123"/>
      <c r="BOH136" s="123"/>
      <c r="BOI136" s="123"/>
      <c r="BOJ136" s="123"/>
      <c r="BOK136" s="123"/>
      <c r="BOL136" s="123"/>
      <c r="BOM136" s="123"/>
      <c r="BON136" s="123"/>
      <c r="BOO136" s="123"/>
      <c r="BOP136" s="123"/>
      <c r="BOQ136" s="123"/>
      <c r="BOR136" s="123"/>
      <c r="BOS136" s="123"/>
      <c r="BOT136" s="123"/>
      <c r="BOU136" s="123"/>
      <c r="BOV136" s="123"/>
      <c r="BOW136" s="123"/>
      <c r="BOX136" s="123"/>
      <c r="BOY136" s="123"/>
      <c r="BOZ136" s="123"/>
      <c r="BPA136" s="123"/>
      <c r="BPB136" s="123"/>
      <c r="BPC136" s="123"/>
      <c r="BPD136" s="123"/>
      <c r="BPE136" s="123"/>
      <c r="BPF136" s="123"/>
      <c r="BPG136" s="123"/>
      <c r="BPH136" s="123"/>
      <c r="BPI136" s="123"/>
      <c r="BPJ136" s="123"/>
      <c r="BPK136" s="123"/>
      <c r="BPL136" s="123"/>
      <c r="BPM136" s="123"/>
      <c r="BPN136" s="123"/>
      <c r="BPO136" s="123"/>
      <c r="BPP136" s="123"/>
      <c r="BPQ136" s="123"/>
      <c r="BPR136" s="123"/>
      <c r="BPS136" s="123"/>
      <c r="BPT136" s="123"/>
      <c r="BPU136" s="123"/>
      <c r="BPV136" s="123"/>
      <c r="BPW136" s="123"/>
      <c r="BPX136" s="123"/>
      <c r="BPY136" s="123"/>
      <c r="BPZ136" s="123"/>
      <c r="BQA136" s="123"/>
      <c r="BQB136" s="123"/>
      <c r="BQC136" s="123"/>
      <c r="BQD136" s="123"/>
      <c r="BQE136" s="123"/>
      <c r="BQF136" s="123"/>
      <c r="BQG136" s="123"/>
      <c r="BQH136" s="123"/>
      <c r="BQI136" s="123"/>
      <c r="BQJ136" s="123"/>
      <c r="BQK136" s="123"/>
      <c r="BQL136" s="123"/>
      <c r="BQM136" s="123"/>
      <c r="BQN136" s="123"/>
      <c r="BQO136" s="123"/>
      <c r="BQP136" s="123"/>
      <c r="BQQ136" s="123"/>
      <c r="BQR136" s="123"/>
      <c r="BQS136" s="123"/>
      <c r="BQT136" s="123"/>
      <c r="BQU136" s="123"/>
      <c r="BQV136" s="123"/>
      <c r="BQW136" s="123"/>
      <c r="BQX136" s="123"/>
      <c r="BQY136" s="123"/>
      <c r="BQZ136" s="123"/>
      <c r="BRA136" s="123"/>
      <c r="BRB136" s="123"/>
      <c r="BRC136" s="123"/>
      <c r="BRD136" s="123"/>
      <c r="BRE136" s="123"/>
      <c r="BRF136" s="123"/>
      <c r="BRG136" s="123"/>
      <c r="BRH136" s="123"/>
      <c r="BRI136" s="123"/>
      <c r="BRJ136" s="123"/>
      <c r="BRK136" s="123"/>
      <c r="BRL136" s="123"/>
      <c r="BRM136" s="123"/>
      <c r="BRN136" s="123"/>
      <c r="BRO136" s="123"/>
      <c r="BRP136" s="123"/>
      <c r="BRQ136" s="123"/>
      <c r="BRR136" s="123"/>
      <c r="BRS136" s="123"/>
      <c r="BRT136" s="123"/>
      <c r="BRU136" s="123"/>
      <c r="BRV136" s="123"/>
      <c r="BRW136" s="123"/>
      <c r="BRX136" s="123"/>
      <c r="BRY136" s="123"/>
      <c r="BRZ136" s="123"/>
      <c r="BSA136" s="123"/>
      <c r="BSB136" s="123"/>
      <c r="BSC136" s="123"/>
      <c r="BSD136" s="123"/>
      <c r="BSE136" s="123"/>
      <c r="BSF136" s="123"/>
      <c r="BSG136" s="123"/>
      <c r="BSH136" s="123"/>
      <c r="BSI136" s="123"/>
      <c r="BSJ136" s="123"/>
      <c r="BSK136" s="123"/>
      <c r="BSL136" s="123"/>
      <c r="BSM136" s="123"/>
      <c r="BSN136" s="123"/>
      <c r="BSO136" s="123"/>
      <c r="BSP136" s="123"/>
      <c r="BSQ136" s="123"/>
      <c r="BSR136" s="123"/>
      <c r="BSS136" s="123"/>
      <c r="BST136" s="123"/>
      <c r="BSU136" s="123"/>
      <c r="BSV136" s="123"/>
      <c r="BSW136" s="123"/>
      <c r="BSX136" s="123"/>
      <c r="BSY136" s="123"/>
      <c r="BSZ136" s="123"/>
      <c r="BTA136" s="123"/>
      <c r="BTB136" s="123"/>
      <c r="BTC136" s="123"/>
      <c r="BTD136" s="123"/>
      <c r="BTE136" s="123"/>
      <c r="BTF136" s="123"/>
      <c r="BTG136" s="123"/>
      <c r="BTH136" s="123"/>
      <c r="BTI136" s="123"/>
      <c r="BTJ136" s="123"/>
      <c r="BTK136" s="123"/>
      <c r="BTL136" s="123"/>
      <c r="BTM136" s="123"/>
      <c r="BTN136" s="123"/>
      <c r="BTO136" s="123"/>
      <c r="BTP136" s="123"/>
      <c r="BTQ136" s="123"/>
      <c r="BTR136" s="123"/>
      <c r="BTS136" s="123"/>
      <c r="BTT136" s="123"/>
      <c r="BTU136" s="123"/>
      <c r="BTV136" s="123"/>
      <c r="BTW136" s="123"/>
      <c r="BTX136" s="123"/>
      <c r="BTY136" s="123"/>
      <c r="BTZ136" s="123"/>
      <c r="BUA136" s="123"/>
      <c r="BUB136" s="123"/>
      <c r="BUC136" s="123"/>
      <c r="BUD136" s="123"/>
      <c r="BUE136" s="123"/>
      <c r="BUF136" s="123"/>
      <c r="BUG136" s="123"/>
      <c r="BUH136" s="123"/>
      <c r="BUI136" s="123"/>
      <c r="BUJ136" s="123"/>
      <c r="BUK136" s="123"/>
      <c r="BUL136" s="123"/>
      <c r="BUM136" s="123"/>
      <c r="BUN136" s="123"/>
      <c r="BUO136" s="123"/>
      <c r="BUP136" s="123"/>
      <c r="BUQ136" s="123"/>
      <c r="BUR136" s="123"/>
      <c r="BUS136" s="123"/>
      <c r="BUT136" s="123"/>
      <c r="BUU136" s="123"/>
      <c r="BUV136" s="123"/>
      <c r="BUW136" s="123"/>
      <c r="BUX136" s="123"/>
      <c r="BUY136" s="123"/>
      <c r="BUZ136" s="123"/>
      <c r="BVA136" s="123"/>
      <c r="BVB136" s="123"/>
      <c r="BVC136" s="123"/>
      <c r="BVD136" s="123"/>
      <c r="BVE136" s="123"/>
      <c r="BVF136" s="123"/>
      <c r="BVG136" s="123"/>
      <c r="BVH136" s="123"/>
      <c r="BVI136" s="123"/>
      <c r="BVJ136" s="123"/>
      <c r="BVK136" s="123"/>
      <c r="BVL136" s="123"/>
      <c r="BVM136" s="123"/>
      <c r="BVN136" s="123"/>
      <c r="BVO136" s="123"/>
      <c r="BVP136" s="123"/>
      <c r="BVQ136" s="123"/>
      <c r="BVR136" s="123"/>
      <c r="BVS136" s="123"/>
      <c r="BVT136" s="123"/>
      <c r="BVU136" s="123"/>
      <c r="BVV136" s="123"/>
      <c r="BVW136" s="123"/>
      <c r="BVX136" s="123"/>
      <c r="BVY136" s="123"/>
      <c r="BVZ136" s="123"/>
      <c r="BWA136" s="123"/>
      <c r="BWB136" s="123"/>
      <c r="BWC136" s="123"/>
      <c r="BWD136" s="123"/>
      <c r="BWE136" s="123"/>
      <c r="BWF136" s="123"/>
      <c r="BWG136" s="123"/>
      <c r="BWH136" s="123"/>
      <c r="BWI136" s="123"/>
      <c r="BWJ136" s="123"/>
      <c r="BWK136" s="123"/>
      <c r="BWL136" s="123"/>
      <c r="BWM136" s="123"/>
      <c r="BWN136" s="123"/>
      <c r="BWO136" s="123"/>
      <c r="BWP136" s="123"/>
      <c r="BWQ136" s="123"/>
      <c r="BWR136" s="123"/>
      <c r="BWS136" s="123"/>
      <c r="BWT136" s="123"/>
      <c r="BWU136" s="123"/>
      <c r="BWV136" s="123"/>
      <c r="BWW136" s="123"/>
      <c r="BWX136" s="123"/>
      <c r="BWY136" s="123"/>
      <c r="BWZ136" s="123"/>
      <c r="BXA136" s="123"/>
      <c r="BXB136" s="123"/>
      <c r="BXC136" s="123"/>
      <c r="BXD136" s="123"/>
      <c r="BXE136" s="123"/>
      <c r="BXF136" s="123"/>
      <c r="BXG136" s="123"/>
      <c r="BXH136" s="123"/>
      <c r="BXI136" s="123"/>
      <c r="BXJ136" s="123"/>
      <c r="BXK136" s="123"/>
      <c r="BXL136" s="123"/>
      <c r="BXM136" s="123"/>
      <c r="BXN136" s="123"/>
      <c r="BXO136" s="123"/>
      <c r="BXP136" s="123"/>
      <c r="BXQ136" s="123"/>
      <c r="BXR136" s="123"/>
      <c r="BXS136" s="123"/>
      <c r="BXT136" s="123"/>
      <c r="BXU136" s="123"/>
      <c r="BXV136" s="123"/>
      <c r="BXW136" s="123"/>
      <c r="BXX136" s="123"/>
      <c r="BXY136" s="123"/>
      <c r="BXZ136" s="123"/>
      <c r="BYA136" s="123"/>
      <c r="BYB136" s="123"/>
      <c r="BYC136" s="123"/>
      <c r="BYD136" s="123"/>
      <c r="BYE136" s="123"/>
      <c r="BYF136" s="123"/>
      <c r="BYG136" s="123"/>
      <c r="BYH136" s="123"/>
      <c r="BYI136" s="123"/>
      <c r="BYJ136" s="123"/>
      <c r="BYK136" s="123"/>
      <c r="BYL136" s="123"/>
      <c r="BYM136" s="123"/>
      <c r="BYN136" s="123"/>
      <c r="BYO136" s="123"/>
      <c r="BYP136" s="123"/>
      <c r="BYQ136" s="123"/>
      <c r="BYR136" s="123"/>
      <c r="BYS136" s="123"/>
      <c r="BYT136" s="123"/>
      <c r="BYU136" s="123"/>
      <c r="BYV136" s="123"/>
      <c r="BYW136" s="123"/>
      <c r="BYX136" s="123"/>
      <c r="BYY136" s="123"/>
      <c r="BYZ136" s="123"/>
      <c r="BZA136" s="123"/>
      <c r="BZB136" s="123"/>
      <c r="BZC136" s="123"/>
      <c r="BZD136" s="123"/>
      <c r="BZE136" s="123"/>
      <c r="BZF136" s="123"/>
      <c r="BZG136" s="123"/>
      <c r="BZH136" s="123"/>
      <c r="BZI136" s="123"/>
      <c r="BZJ136" s="123"/>
      <c r="BZK136" s="123"/>
      <c r="BZL136" s="123"/>
      <c r="BZM136" s="123"/>
      <c r="BZN136" s="123"/>
      <c r="BZO136" s="123"/>
      <c r="BZP136" s="123"/>
      <c r="BZQ136" s="123"/>
      <c r="BZR136" s="123"/>
      <c r="BZS136" s="123"/>
      <c r="BZT136" s="123"/>
      <c r="BZU136" s="123"/>
      <c r="BZV136" s="123"/>
      <c r="BZW136" s="123"/>
      <c r="BZX136" s="123"/>
      <c r="BZY136" s="123"/>
      <c r="BZZ136" s="123"/>
      <c r="CAA136" s="123"/>
      <c r="CAB136" s="123"/>
      <c r="CAC136" s="123"/>
      <c r="CAD136" s="123"/>
      <c r="CAE136" s="123"/>
      <c r="CAF136" s="123"/>
      <c r="CAG136" s="123"/>
      <c r="CAH136" s="123"/>
      <c r="CAI136" s="123"/>
      <c r="CAJ136" s="123"/>
      <c r="CAK136" s="123"/>
      <c r="CAL136" s="123"/>
      <c r="CAM136" s="123"/>
      <c r="CAN136" s="123"/>
      <c r="CAO136" s="123"/>
      <c r="CAP136" s="123"/>
      <c r="CAQ136" s="123"/>
      <c r="CAR136" s="123"/>
      <c r="CAS136" s="123"/>
      <c r="CAT136" s="123"/>
      <c r="CAU136" s="123"/>
      <c r="CAV136" s="123"/>
      <c r="CAW136" s="123"/>
      <c r="CAX136" s="123"/>
      <c r="CAY136" s="123"/>
      <c r="CAZ136" s="123"/>
      <c r="CBA136" s="123"/>
      <c r="CBB136" s="123"/>
      <c r="CBC136" s="123"/>
      <c r="CBD136" s="123"/>
      <c r="CBE136" s="123"/>
      <c r="CBF136" s="123"/>
      <c r="CBG136" s="123"/>
      <c r="CBH136" s="123"/>
      <c r="CBI136" s="123"/>
      <c r="CBJ136" s="123"/>
      <c r="CBK136" s="123"/>
      <c r="CBL136" s="123"/>
      <c r="CBM136" s="123"/>
      <c r="CBN136" s="123"/>
      <c r="CBO136" s="123"/>
      <c r="CBP136" s="123"/>
      <c r="CBQ136" s="123"/>
      <c r="CBR136" s="123"/>
      <c r="CBS136" s="123"/>
      <c r="CBT136" s="123"/>
      <c r="CBU136" s="123"/>
      <c r="CBV136" s="123"/>
      <c r="CBW136" s="123"/>
      <c r="CBX136" s="123"/>
      <c r="CBY136" s="123"/>
      <c r="CBZ136" s="123"/>
      <c r="CCA136" s="123"/>
      <c r="CCB136" s="123"/>
      <c r="CCC136" s="123"/>
      <c r="CCD136" s="123"/>
      <c r="CCE136" s="123"/>
      <c r="CCF136" s="123"/>
      <c r="CCG136" s="123"/>
      <c r="CCH136" s="123"/>
      <c r="CCI136" s="123"/>
      <c r="CCJ136" s="123"/>
      <c r="CCK136" s="123"/>
      <c r="CCL136" s="123"/>
      <c r="CCM136" s="123"/>
      <c r="CCN136" s="123"/>
      <c r="CCO136" s="123"/>
      <c r="CCP136" s="123"/>
      <c r="CCQ136" s="123"/>
      <c r="CCR136" s="123"/>
      <c r="CCS136" s="123"/>
      <c r="CCT136" s="123"/>
      <c r="CCU136" s="123"/>
      <c r="CCV136" s="123"/>
      <c r="CCW136" s="123"/>
      <c r="CCX136" s="123"/>
      <c r="CCY136" s="123"/>
      <c r="CCZ136" s="123"/>
      <c r="CDA136" s="123"/>
      <c r="CDB136" s="123"/>
      <c r="CDC136" s="123"/>
      <c r="CDD136" s="123"/>
      <c r="CDE136" s="123"/>
      <c r="CDF136" s="123"/>
      <c r="CDG136" s="123"/>
      <c r="CDH136" s="123"/>
      <c r="CDI136" s="123"/>
      <c r="CDJ136" s="123"/>
      <c r="CDK136" s="123"/>
      <c r="CDL136" s="123"/>
      <c r="CDM136" s="123"/>
      <c r="CDN136" s="123"/>
      <c r="CDO136" s="123"/>
      <c r="CDP136" s="123"/>
      <c r="CDQ136" s="123"/>
      <c r="CDR136" s="123"/>
      <c r="CDS136" s="123"/>
      <c r="CDT136" s="123"/>
      <c r="CDU136" s="123"/>
      <c r="CDV136" s="123"/>
      <c r="CDW136" s="123"/>
      <c r="CDX136" s="123"/>
      <c r="CDY136" s="123"/>
      <c r="CDZ136" s="123"/>
      <c r="CEA136" s="123"/>
      <c r="CEB136" s="123"/>
      <c r="CEC136" s="123"/>
      <c r="CED136" s="123"/>
      <c r="CEE136" s="123"/>
      <c r="CEF136" s="123"/>
      <c r="CEG136" s="123"/>
      <c r="CEH136" s="123"/>
      <c r="CEI136" s="123"/>
      <c r="CEJ136" s="123"/>
      <c r="CEK136" s="123"/>
      <c r="CEL136" s="123"/>
      <c r="CEM136" s="123"/>
      <c r="CEN136" s="123"/>
      <c r="CEO136" s="123"/>
      <c r="CEP136" s="123"/>
      <c r="CEQ136" s="123"/>
      <c r="CER136" s="123"/>
      <c r="CES136" s="123"/>
      <c r="CET136" s="123"/>
      <c r="CEU136" s="123"/>
      <c r="CEV136" s="123"/>
      <c r="CEW136" s="123"/>
      <c r="CEX136" s="123"/>
      <c r="CEY136" s="123"/>
      <c r="CEZ136" s="123"/>
      <c r="CFA136" s="123"/>
      <c r="CFB136" s="123"/>
      <c r="CFC136" s="123"/>
      <c r="CFD136" s="123"/>
      <c r="CFE136" s="123"/>
      <c r="CFF136" s="123"/>
      <c r="CFG136" s="123"/>
      <c r="CFH136" s="123"/>
      <c r="CFI136" s="123"/>
      <c r="CFJ136" s="123"/>
      <c r="CFK136" s="123"/>
      <c r="CFL136" s="123"/>
      <c r="CFM136" s="123"/>
      <c r="CFN136" s="123"/>
      <c r="CFO136" s="123"/>
      <c r="CFP136" s="123"/>
      <c r="CFQ136" s="123"/>
      <c r="CFR136" s="123"/>
      <c r="CFS136" s="123"/>
      <c r="CFT136" s="123"/>
      <c r="CFU136" s="123"/>
      <c r="CFV136" s="123"/>
      <c r="CFW136" s="123"/>
      <c r="CFX136" s="123"/>
      <c r="CFY136" s="123"/>
      <c r="CFZ136" s="123"/>
      <c r="CGA136" s="123"/>
      <c r="CGB136" s="123"/>
      <c r="CGC136" s="123"/>
      <c r="CGD136" s="123"/>
      <c r="CGE136" s="123"/>
      <c r="CGF136" s="123"/>
      <c r="CGG136" s="123"/>
      <c r="CGH136" s="123"/>
      <c r="CGI136" s="123"/>
      <c r="CGJ136" s="123"/>
      <c r="CGK136" s="123"/>
      <c r="CGL136" s="123"/>
      <c r="CGM136" s="123"/>
      <c r="CGN136" s="123"/>
      <c r="CGO136" s="123"/>
      <c r="CGP136" s="123"/>
      <c r="CGQ136" s="123"/>
      <c r="CGR136" s="123"/>
      <c r="CGS136" s="123"/>
      <c r="CGT136" s="123"/>
      <c r="CGU136" s="123"/>
      <c r="CGV136" s="123"/>
      <c r="CGW136" s="123"/>
      <c r="CGX136" s="123"/>
      <c r="CGY136" s="123"/>
      <c r="CGZ136" s="123"/>
      <c r="CHA136" s="123"/>
      <c r="CHB136" s="123"/>
      <c r="CHC136" s="123"/>
      <c r="CHD136" s="123"/>
      <c r="CHE136" s="123"/>
      <c r="CHF136" s="123"/>
      <c r="CHG136" s="123"/>
      <c r="CHH136" s="123"/>
      <c r="CHI136" s="123"/>
      <c r="CHJ136" s="123"/>
      <c r="CHK136" s="123"/>
      <c r="CHL136" s="123"/>
      <c r="CHM136" s="123"/>
      <c r="CHN136" s="123"/>
      <c r="CHO136" s="123"/>
      <c r="CHP136" s="123"/>
      <c r="CHQ136" s="123"/>
      <c r="CHR136" s="123"/>
      <c r="CHS136" s="123"/>
      <c r="CHT136" s="123"/>
      <c r="CHU136" s="123"/>
      <c r="CHV136" s="123"/>
      <c r="CHW136" s="123"/>
      <c r="CHX136" s="123"/>
      <c r="CHY136" s="123"/>
      <c r="CHZ136" s="123"/>
      <c r="CIA136" s="123"/>
      <c r="CIB136" s="123"/>
      <c r="CIC136" s="123"/>
      <c r="CID136" s="123"/>
      <c r="CIE136" s="123"/>
      <c r="CIF136" s="123"/>
      <c r="CIG136" s="123"/>
      <c r="CIH136" s="123"/>
      <c r="CII136" s="123"/>
      <c r="CIJ136" s="123"/>
      <c r="CIK136" s="123"/>
      <c r="CIL136" s="123"/>
      <c r="CIM136" s="123"/>
      <c r="CIN136" s="123"/>
      <c r="CIO136" s="123"/>
      <c r="CIP136" s="123"/>
      <c r="CIQ136" s="123"/>
      <c r="CIR136" s="123"/>
      <c r="CIS136" s="123"/>
      <c r="CIT136" s="123"/>
      <c r="CIU136" s="123"/>
      <c r="CIV136" s="123"/>
      <c r="CIW136" s="123"/>
      <c r="CIX136" s="123"/>
      <c r="CIY136" s="123"/>
      <c r="CIZ136" s="123"/>
      <c r="CJA136" s="123"/>
      <c r="CJB136" s="123"/>
      <c r="CJC136" s="123"/>
      <c r="CJD136" s="123"/>
      <c r="CJE136" s="123"/>
      <c r="CJF136" s="123"/>
      <c r="CJG136" s="123"/>
      <c r="CJH136" s="123"/>
      <c r="CJI136" s="123"/>
      <c r="CJJ136" s="123"/>
      <c r="CJK136" s="123"/>
      <c r="CJL136" s="123"/>
      <c r="CJM136" s="123"/>
      <c r="CJN136" s="123"/>
      <c r="CJO136" s="123"/>
      <c r="CJP136" s="123"/>
      <c r="CJQ136" s="123"/>
      <c r="CJR136" s="123"/>
      <c r="CJS136" s="123"/>
      <c r="CJT136" s="123"/>
      <c r="CJU136" s="123"/>
      <c r="CJV136" s="123"/>
      <c r="CJW136" s="123"/>
      <c r="CJX136" s="123"/>
      <c r="CJY136" s="123"/>
      <c r="CJZ136" s="123"/>
      <c r="CKA136" s="123"/>
      <c r="CKB136" s="123"/>
      <c r="CKC136" s="123"/>
      <c r="CKD136" s="123"/>
      <c r="CKE136" s="123"/>
      <c r="CKF136" s="123"/>
      <c r="CKG136" s="123"/>
      <c r="CKH136" s="123"/>
      <c r="CKI136" s="123"/>
      <c r="CKJ136" s="123"/>
      <c r="CKK136" s="123"/>
      <c r="CKL136" s="123"/>
      <c r="CKM136" s="123"/>
      <c r="CKN136" s="123"/>
      <c r="CKO136" s="123"/>
      <c r="CKP136" s="123"/>
      <c r="CKQ136" s="123"/>
      <c r="CKR136" s="123"/>
      <c r="CKS136" s="123"/>
      <c r="CKT136" s="123"/>
      <c r="CKU136" s="123"/>
      <c r="CKV136" s="123"/>
      <c r="CKW136" s="123"/>
      <c r="CKX136" s="123"/>
      <c r="CKY136" s="123"/>
      <c r="CKZ136" s="123"/>
      <c r="CLA136" s="123"/>
      <c r="CLB136" s="123"/>
      <c r="CLC136" s="123"/>
      <c r="CLD136" s="123"/>
      <c r="CLE136" s="123"/>
      <c r="CLF136" s="123"/>
      <c r="CLG136" s="123"/>
      <c r="CLH136" s="123"/>
      <c r="CLI136" s="123"/>
      <c r="CLJ136" s="123"/>
      <c r="CLK136" s="123"/>
      <c r="CLL136" s="123"/>
      <c r="CLM136" s="123"/>
      <c r="CLN136" s="123"/>
      <c r="CLO136" s="123"/>
      <c r="CLP136" s="123"/>
      <c r="CLQ136" s="123"/>
      <c r="CLR136" s="123"/>
      <c r="CLS136" s="123"/>
      <c r="CLT136" s="123"/>
      <c r="CLU136" s="123"/>
      <c r="CLV136" s="123"/>
      <c r="CLW136" s="123"/>
      <c r="CLX136" s="123"/>
      <c r="CLY136" s="123"/>
      <c r="CLZ136" s="123"/>
      <c r="CMA136" s="123"/>
      <c r="CMB136" s="123"/>
      <c r="CMC136" s="123"/>
      <c r="CMD136" s="123"/>
      <c r="CME136" s="123"/>
      <c r="CMF136" s="123"/>
      <c r="CMG136" s="123"/>
      <c r="CMH136" s="123"/>
      <c r="CMI136" s="123"/>
      <c r="CMJ136" s="123"/>
      <c r="CMK136" s="123"/>
      <c r="CML136" s="123"/>
      <c r="CMM136" s="123"/>
      <c r="CMN136" s="123"/>
      <c r="CMO136" s="123"/>
      <c r="CMP136" s="123"/>
      <c r="CMQ136" s="123"/>
      <c r="CMR136" s="123"/>
      <c r="CMS136" s="123"/>
      <c r="CMT136" s="123"/>
      <c r="CMU136" s="123"/>
      <c r="CMV136" s="123"/>
      <c r="CMW136" s="123"/>
      <c r="CMX136" s="123"/>
      <c r="CMY136" s="123"/>
      <c r="CMZ136" s="123"/>
      <c r="CNA136" s="123"/>
      <c r="CNB136" s="123"/>
      <c r="CNC136" s="123"/>
      <c r="CND136" s="123"/>
      <c r="CNE136" s="123"/>
      <c r="CNF136" s="123"/>
      <c r="CNG136" s="123"/>
      <c r="CNH136" s="123"/>
      <c r="CNI136" s="123"/>
      <c r="CNJ136" s="123"/>
      <c r="CNK136" s="123"/>
      <c r="CNL136" s="123"/>
      <c r="CNM136" s="123"/>
      <c r="CNN136" s="123"/>
      <c r="CNO136" s="123"/>
      <c r="CNP136" s="123"/>
      <c r="CNQ136" s="123"/>
      <c r="CNR136" s="123"/>
      <c r="CNS136" s="123"/>
      <c r="CNT136" s="123"/>
      <c r="CNU136" s="123"/>
      <c r="CNV136" s="123"/>
      <c r="CNW136" s="123"/>
      <c r="CNX136" s="123"/>
      <c r="CNY136" s="123"/>
      <c r="CNZ136" s="123"/>
      <c r="COA136" s="123"/>
      <c r="COB136" s="123"/>
      <c r="COC136" s="123"/>
      <c r="COD136" s="123"/>
      <c r="COE136" s="123"/>
      <c r="COF136" s="123"/>
      <c r="COG136" s="123"/>
      <c r="COH136" s="123"/>
      <c r="COI136" s="123"/>
      <c r="COJ136" s="123"/>
      <c r="COK136" s="123"/>
      <c r="COL136" s="123"/>
      <c r="COM136" s="123"/>
      <c r="CON136" s="123"/>
      <c r="COO136" s="123"/>
      <c r="COP136" s="123"/>
      <c r="COQ136" s="123"/>
      <c r="COR136" s="123"/>
      <c r="COS136" s="123"/>
      <c r="COT136" s="123"/>
      <c r="COU136" s="123"/>
      <c r="COV136" s="123"/>
      <c r="COW136" s="123"/>
      <c r="COX136" s="123"/>
      <c r="COY136" s="123"/>
      <c r="COZ136" s="123"/>
      <c r="CPA136" s="123"/>
      <c r="CPB136" s="123"/>
      <c r="CPC136" s="123"/>
      <c r="CPD136" s="123"/>
      <c r="CPE136" s="123"/>
      <c r="CPF136" s="123"/>
      <c r="CPG136" s="123"/>
      <c r="CPH136" s="123"/>
      <c r="CPI136" s="123"/>
      <c r="CPJ136" s="123"/>
      <c r="CPK136" s="123"/>
      <c r="CPL136" s="123"/>
      <c r="CPM136" s="123"/>
      <c r="CPN136" s="123"/>
      <c r="CPO136" s="123"/>
      <c r="CPP136" s="123"/>
      <c r="CPQ136" s="123"/>
      <c r="CPR136" s="123"/>
      <c r="CPS136" s="123"/>
      <c r="CPT136" s="123"/>
      <c r="CPU136" s="123"/>
      <c r="CPV136" s="123"/>
      <c r="CPW136" s="123"/>
      <c r="CPX136" s="123"/>
      <c r="CPY136" s="123"/>
      <c r="CPZ136" s="123"/>
      <c r="CQA136" s="123"/>
      <c r="CQB136" s="123"/>
      <c r="CQC136" s="123"/>
      <c r="CQD136" s="123"/>
      <c r="CQE136" s="123"/>
      <c r="CQF136" s="123"/>
      <c r="CQG136" s="123"/>
      <c r="CQH136" s="123"/>
      <c r="CQI136" s="123"/>
      <c r="CQJ136" s="123"/>
      <c r="CQK136" s="123"/>
      <c r="CQL136" s="123"/>
      <c r="CQM136" s="123"/>
      <c r="CQN136" s="123"/>
      <c r="CQO136" s="123"/>
      <c r="CQP136" s="123"/>
      <c r="CQQ136" s="123"/>
      <c r="CQR136" s="123"/>
      <c r="CQS136" s="123"/>
      <c r="CQT136" s="123"/>
      <c r="CQU136" s="123"/>
      <c r="CQV136" s="123"/>
      <c r="CQW136" s="123"/>
      <c r="CQX136" s="123"/>
      <c r="CQY136" s="123"/>
      <c r="CQZ136" s="123"/>
      <c r="CRA136" s="123"/>
      <c r="CRB136" s="123"/>
      <c r="CRC136" s="123"/>
      <c r="CRD136" s="123"/>
      <c r="CRE136" s="123"/>
      <c r="CRF136" s="123"/>
      <c r="CRG136" s="123"/>
      <c r="CRH136" s="123"/>
      <c r="CRI136" s="123"/>
      <c r="CRJ136" s="123"/>
      <c r="CRK136" s="123"/>
      <c r="CRL136" s="123"/>
      <c r="CRM136" s="123"/>
      <c r="CRN136" s="123"/>
      <c r="CRO136" s="123"/>
      <c r="CRP136" s="123"/>
      <c r="CRQ136" s="123"/>
      <c r="CRR136" s="123"/>
      <c r="CRS136" s="123"/>
      <c r="CRT136" s="123"/>
      <c r="CRU136" s="123"/>
      <c r="CRV136" s="123"/>
      <c r="CRW136" s="123"/>
      <c r="CRX136" s="123"/>
      <c r="CRY136" s="123"/>
      <c r="CRZ136" s="123"/>
      <c r="CSA136" s="123"/>
      <c r="CSB136" s="123"/>
      <c r="CSC136" s="123"/>
      <c r="CSD136" s="123"/>
      <c r="CSE136" s="123"/>
      <c r="CSF136" s="123"/>
      <c r="CSG136" s="123"/>
      <c r="CSH136" s="123"/>
      <c r="CSI136" s="123"/>
      <c r="CSJ136" s="123"/>
      <c r="CSK136" s="123"/>
      <c r="CSL136" s="123"/>
      <c r="CSM136" s="123"/>
      <c r="CSN136" s="123"/>
      <c r="CSO136" s="123"/>
      <c r="CSP136" s="123"/>
      <c r="CSQ136" s="123"/>
      <c r="CSR136" s="123"/>
      <c r="CSS136" s="123"/>
      <c r="CST136" s="123"/>
      <c r="CSU136" s="123"/>
      <c r="CSV136" s="123"/>
      <c r="CSW136" s="123"/>
      <c r="CSX136" s="123"/>
      <c r="CSY136" s="123"/>
      <c r="CSZ136" s="123"/>
      <c r="CTA136" s="123"/>
      <c r="CTB136" s="123"/>
      <c r="CTC136" s="123"/>
      <c r="CTD136" s="123"/>
      <c r="CTE136" s="123"/>
      <c r="CTF136" s="123"/>
      <c r="CTG136" s="123"/>
      <c r="CTH136" s="123"/>
      <c r="CTI136" s="123"/>
      <c r="CTJ136" s="123"/>
      <c r="CTK136" s="123"/>
      <c r="CTL136" s="123"/>
      <c r="CTM136" s="123"/>
      <c r="CTN136" s="123"/>
      <c r="CTO136" s="123"/>
      <c r="CTP136" s="123"/>
      <c r="CTQ136" s="123"/>
      <c r="CTR136" s="123"/>
      <c r="CTS136" s="123"/>
      <c r="CTT136" s="123"/>
      <c r="CTU136" s="123"/>
      <c r="CTV136" s="123"/>
      <c r="CTW136" s="123"/>
      <c r="CTX136" s="123"/>
      <c r="CTY136" s="123"/>
      <c r="CTZ136" s="123"/>
      <c r="CUA136" s="123"/>
      <c r="CUB136" s="123"/>
      <c r="CUC136" s="123"/>
      <c r="CUD136" s="123"/>
      <c r="CUE136" s="123"/>
      <c r="CUF136" s="123"/>
      <c r="CUG136" s="123"/>
      <c r="CUH136" s="123"/>
      <c r="CUI136" s="123"/>
      <c r="CUJ136" s="123"/>
      <c r="CUK136" s="123"/>
      <c r="CUL136" s="123"/>
      <c r="CUM136" s="123"/>
      <c r="CUN136" s="123"/>
      <c r="CUO136" s="123"/>
      <c r="CUP136" s="123"/>
      <c r="CUQ136" s="123"/>
      <c r="CUR136" s="123"/>
      <c r="CUS136" s="123"/>
      <c r="CUT136" s="123"/>
      <c r="CUU136" s="123"/>
      <c r="CUV136" s="123"/>
      <c r="CUW136" s="123"/>
      <c r="CUX136" s="123"/>
      <c r="CUY136" s="123"/>
      <c r="CUZ136" s="123"/>
      <c r="CVA136" s="123"/>
      <c r="CVB136" s="123"/>
      <c r="CVC136" s="123"/>
      <c r="CVD136" s="123"/>
      <c r="CVE136" s="123"/>
      <c r="CVF136" s="123"/>
      <c r="CVG136" s="123"/>
      <c r="CVH136" s="123"/>
      <c r="CVI136" s="123"/>
      <c r="CVJ136" s="123"/>
      <c r="CVK136" s="123"/>
      <c r="CVL136" s="123"/>
      <c r="CVM136" s="123"/>
      <c r="CVN136" s="123"/>
      <c r="CVO136" s="123"/>
      <c r="CVP136" s="123"/>
      <c r="CVQ136" s="123"/>
      <c r="CVR136" s="123"/>
      <c r="CVS136" s="123"/>
      <c r="CVT136" s="123"/>
      <c r="CVU136" s="123"/>
      <c r="CVV136" s="123"/>
      <c r="CVW136" s="123"/>
      <c r="CVX136" s="123"/>
      <c r="CVY136" s="123"/>
      <c r="CVZ136" s="123"/>
      <c r="CWA136" s="123"/>
      <c r="CWB136" s="123"/>
      <c r="CWC136" s="123"/>
      <c r="CWD136" s="123"/>
      <c r="CWE136" s="123"/>
      <c r="CWF136" s="123"/>
      <c r="CWG136" s="123"/>
      <c r="CWH136" s="123"/>
      <c r="CWI136" s="123"/>
      <c r="CWJ136" s="123"/>
      <c r="CWK136" s="123"/>
      <c r="CWL136" s="123"/>
      <c r="CWM136" s="123"/>
      <c r="CWN136" s="123"/>
      <c r="CWO136" s="123"/>
      <c r="CWP136" s="123"/>
      <c r="CWQ136" s="123"/>
      <c r="CWR136" s="123"/>
      <c r="CWS136" s="123"/>
      <c r="CWT136" s="123"/>
      <c r="CWU136" s="123"/>
      <c r="CWV136" s="123"/>
      <c r="CWW136" s="123"/>
      <c r="CWX136" s="123"/>
      <c r="CWY136" s="123"/>
      <c r="CWZ136" s="123"/>
      <c r="CXA136" s="123"/>
      <c r="CXB136" s="123"/>
      <c r="CXC136" s="123"/>
      <c r="CXD136" s="123"/>
      <c r="CXE136" s="123"/>
      <c r="CXF136" s="123"/>
      <c r="CXG136" s="123"/>
      <c r="CXH136" s="123"/>
      <c r="CXI136" s="123"/>
      <c r="CXJ136" s="123"/>
      <c r="CXK136" s="123"/>
      <c r="CXL136" s="123"/>
      <c r="CXM136" s="123"/>
      <c r="CXN136" s="123"/>
      <c r="CXO136" s="123"/>
      <c r="CXP136" s="123"/>
      <c r="CXQ136" s="123"/>
      <c r="CXR136" s="123"/>
      <c r="CXS136" s="123"/>
      <c r="CXT136" s="123"/>
      <c r="CXU136" s="123"/>
      <c r="CXV136" s="123"/>
      <c r="CXW136" s="123"/>
      <c r="CXX136" s="123"/>
      <c r="CXY136" s="123"/>
      <c r="CXZ136" s="123"/>
      <c r="CYA136" s="123"/>
      <c r="CYB136" s="123"/>
      <c r="CYC136" s="123"/>
      <c r="CYD136" s="123"/>
      <c r="CYE136" s="123"/>
      <c r="CYF136" s="123"/>
      <c r="CYG136" s="123"/>
      <c r="CYH136" s="123"/>
      <c r="CYI136" s="123"/>
      <c r="CYJ136" s="123"/>
      <c r="CYK136" s="123"/>
      <c r="CYL136" s="123"/>
      <c r="CYM136" s="123"/>
      <c r="CYN136" s="123"/>
      <c r="CYO136" s="123"/>
      <c r="CYP136" s="123"/>
      <c r="CYQ136" s="123"/>
      <c r="CYR136" s="123"/>
      <c r="CYS136" s="123"/>
      <c r="CYT136" s="123"/>
      <c r="CYU136" s="123"/>
      <c r="CYV136" s="123"/>
      <c r="CYW136" s="123"/>
      <c r="CYX136" s="123"/>
      <c r="CYY136" s="123"/>
      <c r="CYZ136" s="123"/>
      <c r="CZA136" s="123"/>
      <c r="CZB136" s="123"/>
      <c r="CZC136" s="123"/>
      <c r="CZD136" s="123"/>
      <c r="CZE136" s="123"/>
      <c r="CZF136" s="123"/>
      <c r="CZG136" s="123"/>
      <c r="CZH136" s="123"/>
      <c r="CZI136" s="123"/>
      <c r="CZJ136" s="123"/>
      <c r="CZK136" s="123"/>
      <c r="CZL136" s="123"/>
      <c r="CZM136" s="123"/>
      <c r="CZN136" s="123"/>
      <c r="CZO136" s="123"/>
      <c r="CZP136" s="123"/>
      <c r="CZQ136" s="123"/>
      <c r="CZR136" s="123"/>
      <c r="CZS136" s="123"/>
      <c r="CZT136" s="123"/>
      <c r="CZU136" s="123"/>
      <c r="CZV136" s="123"/>
      <c r="CZW136" s="123"/>
      <c r="CZX136" s="123"/>
      <c r="CZY136" s="123"/>
      <c r="CZZ136" s="123"/>
      <c r="DAA136" s="123"/>
      <c r="DAB136" s="123"/>
      <c r="DAC136" s="123"/>
      <c r="DAD136" s="123"/>
      <c r="DAE136" s="123"/>
      <c r="DAF136" s="123"/>
      <c r="DAG136" s="123"/>
      <c r="DAH136" s="123"/>
      <c r="DAI136" s="123"/>
      <c r="DAJ136" s="123"/>
      <c r="DAK136" s="123"/>
      <c r="DAL136" s="123"/>
      <c r="DAM136" s="123"/>
      <c r="DAN136" s="123"/>
      <c r="DAO136" s="123"/>
      <c r="DAP136" s="123"/>
      <c r="DAQ136" s="123"/>
      <c r="DAR136" s="123"/>
      <c r="DAS136" s="123"/>
      <c r="DAT136" s="123"/>
      <c r="DAU136" s="123"/>
      <c r="DAV136" s="123"/>
      <c r="DAW136" s="123"/>
      <c r="DAX136" s="123"/>
      <c r="DAY136" s="123"/>
      <c r="DAZ136" s="123"/>
      <c r="DBA136" s="123"/>
      <c r="DBB136" s="123"/>
      <c r="DBC136" s="123"/>
      <c r="DBD136" s="123"/>
      <c r="DBE136" s="123"/>
      <c r="DBF136" s="123"/>
      <c r="DBG136" s="123"/>
      <c r="DBH136" s="123"/>
      <c r="DBI136" s="123"/>
      <c r="DBJ136" s="123"/>
      <c r="DBK136" s="123"/>
      <c r="DBL136" s="123"/>
      <c r="DBM136" s="123"/>
      <c r="DBN136" s="123"/>
      <c r="DBO136" s="123"/>
      <c r="DBP136" s="123"/>
      <c r="DBQ136" s="123"/>
      <c r="DBR136" s="123"/>
      <c r="DBS136" s="123"/>
      <c r="DBT136" s="123"/>
      <c r="DBU136" s="123"/>
      <c r="DBV136" s="123"/>
      <c r="DBW136" s="123"/>
      <c r="DBX136" s="123"/>
      <c r="DBY136" s="123"/>
      <c r="DBZ136" s="123"/>
      <c r="DCA136" s="123"/>
      <c r="DCB136" s="123"/>
      <c r="DCC136" s="123"/>
      <c r="DCD136" s="123"/>
      <c r="DCE136" s="123"/>
      <c r="DCF136" s="123"/>
      <c r="DCG136" s="123"/>
      <c r="DCH136" s="123"/>
      <c r="DCI136" s="123"/>
      <c r="DCJ136" s="123"/>
      <c r="DCK136" s="123"/>
      <c r="DCL136" s="123"/>
      <c r="DCM136" s="123"/>
      <c r="DCN136" s="123"/>
      <c r="DCO136" s="123"/>
      <c r="DCP136" s="123"/>
      <c r="DCQ136" s="123"/>
      <c r="DCR136" s="123"/>
      <c r="DCS136" s="123"/>
      <c r="DCT136" s="123"/>
      <c r="DCU136" s="123"/>
      <c r="DCV136" s="123"/>
      <c r="DCW136" s="123"/>
      <c r="DCX136" s="123"/>
      <c r="DCY136" s="123"/>
      <c r="DCZ136" s="123"/>
      <c r="DDA136" s="123"/>
      <c r="DDB136" s="123"/>
      <c r="DDC136" s="123"/>
      <c r="DDD136" s="123"/>
      <c r="DDE136" s="123"/>
      <c r="DDF136" s="123"/>
      <c r="DDG136" s="123"/>
      <c r="DDH136" s="123"/>
      <c r="DDI136" s="123"/>
      <c r="DDJ136" s="123"/>
      <c r="DDK136" s="123"/>
      <c r="DDL136" s="123"/>
      <c r="DDM136" s="123"/>
      <c r="DDN136" s="123"/>
      <c r="DDO136" s="123"/>
      <c r="DDP136" s="123"/>
      <c r="DDQ136" s="123"/>
      <c r="DDR136" s="123"/>
      <c r="DDS136" s="123"/>
      <c r="DDT136" s="123"/>
      <c r="DDU136" s="123"/>
      <c r="DDV136" s="123"/>
      <c r="DDW136" s="123"/>
      <c r="DDX136" s="123"/>
      <c r="DDY136" s="123"/>
      <c r="DDZ136" s="123"/>
      <c r="DEA136" s="123"/>
      <c r="DEB136" s="123"/>
      <c r="DEC136" s="123"/>
      <c r="DED136" s="123"/>
      <c r="DEE136" s="123"/>
      <c r="DEF136" s="123"/>
      <c r="DEG136" s="123"/>
      <c r="DEH136" s="123"/>
      <c r="DEI136" s="123"/>
      <c r="DEJ136" s="123"/>
      <c r="DEK136" s="123"/>
      <c r="DEL136" s="123"/>
      <c r="DEM136" s="123"/>
      <c r="DEN136" s="123"/>
      <c r="DEO136" s="123"/>
      <c r="DEP136" s="123"/>
      <c r="DEQ136" s="123"/>
      <c r="DER136" s="123"/>
      <c r="DES136" s="123"/>
      <c r="DET136" s="123"/>
      <c r="DEU136" s="123"/>
      <c r="DEV136" s="123"/>
      <c r="DEW136" s="123"/>
      <c r="DEX136" s="123"/>
      <c r="DEY136" s="123"/>
      <c r="DEZ136" s="123"/>
      <c r="DFA136" s="123"/>
      <c r="DFB136" s="123"/>
      <c r="DFC136" s="123"/>
      <c r="DFD136" s="123"/>
      <c r="DFE136" s="123"/>
      <c r="DFF136" s="123"/>
      <c r="DFG136" s="123"/>
      <c r="DFH136" s="123"/>
      <c r="DFI136" s="123"/>
      <c r="DFJ136" s="123"/>
      <c r="DFK136" s="123"/>
      <c r="DFL136" s="123"/>
      <c r="DFM136" s="123"/>
      <c r="DFN136" s="123"/>
      <c r="DFO136" s="123"/>
      <c r="DFP136" s="123"/>
      <c r="DFQ136" s="123"/>
      <c r="DFR136" s="123"/>
      <c r="DFS136" s="123"/>
      <c r="DFT136" s="123"/>
      <c r="DFU136" s="123"/>
      <c r="DFV136" s="123"/>
      <c r="DFW136" s="123"/>
      <c r="DFX136" s="123"/>
      <c r="DFY136" s="123"/>
      <c r="DFZ136" s="123"/>
      <c r="DGA136" s="123"/>
      <c r="DGB136" s="123"/>
      <c r="DGC136" s="123"/>
      <c r="DGD136" s="123"/>
      <c r="DGE136" s="123"/>
      <c r="DGF136" s="123"/>
      <c r="DGG136" s="123"/>
      <c r="DGH136" s="123"/>
      <c r="DGI136" s="123"/>
      <c r="DGJ136" s="123"/>
      <c r="DGK136" s="123"/>
      <c r="DGL136" s="123"/>
      <c r="DGM136" s="123"/>
      <c r="DGN136" s="123"/>
      <c r="DGO136" s="123"/>
      <c r="DGP136" s="123"/>
      <c r="DGQ136" s="123"/>
      <c r="DGR136" s="123"/>
      <c r="DGS136" s="123"/>
      <c r="DGT136" s="123"/>
      <c r="DGU136" s="123"/>
      <c r="DGV136" s="123"/>
      <c r="DGW136" s="123"/>
      <c r="DGX136" s="123"/>
      <c r="DGY136" s="123"/>
      <c r="DGZ136" s="123"/>
      <c r="DHA136" s="123"/>
      <c r="DHB136" s="123"/>
      <c r="DHC136" s="123"/>
      <c r="DHD136" s="123"/>
      <c r="DHE136" s="123"/>
      <c r="DHF136" s="123"/>
      <c r="DHG136" s="123"/>
      <c r="DHH136" s="123"/>
      <c r="DHI136" s="123"/>
      <c r="DHJ136" s="123"/>
      <c r="DHK136" s="123"/>
      <c r="DHL136" s="123"/>
      <c r="DHM136" s="123"/>
      <c r="DHN136" s="123"/>
      <c r="DHO136" s="123"/>
      <c r="DHP136" s="123"/>
      <c r="DHQ136" s="123"/>
      <c r="DHR136" s="123"/>
      <c r="DHS136" s="123"/>
      <c r="DHT136" s="123"/>
      <c r="DHU136" s="123"/>
      <c r="DHV136" s="123"/>
      <c r="DHW136" s="123"/>
      <c r="DHX136" s="123"/>
      <c r="DHY136" s="123"/>
      <c r="DHZ136" s="123"/>
      <c r="DIA136" s="123"/>
      <c r="DIB136" s="123"/>
      <c r="DIC136" s="123"/>
      <c r="DID136" s="123"/>
      <c r="DIE136" s="123"/>
      <c r="DIF136" s="123"/>
      <c r="DIG136" s="123"/>
      <c r="DIH136" s="123"/>
      <c r="DII136" s="123"/>
      <c r="DIJ136" s="123"/>
      <c r="DIK136" s="123"/>
      <c r="DIL136" s="123"/>
      <c r="DIM136" s="123"/>
      <c r="DIN136" s="123"/>
      <c r="DIO136" s="123"/>
      <c r="DIP136" s="123"/>
      <c r="DIQ136" s="123"/>
      <c r="DIR136" s="123"/>
      <c r="DIS136" s="123"/>
      <c r="DIT136" s="123"/>
      <c r="DIU136" s="123"/>
      <c r="DIV136" s="123"/>
      <c r="DIW136" s="123"/>
      <c r="DIX136" s="123"/>
      <c r="DIY136" s="123"/>
      <c r="DIZ136" s="123"/>
      <c r="DJA136" s="123"/>
      <c r="DJB136" s="123"/>
      <c r="DJC136" s="123"/>
      <c r="DJD136" s="123"/>
      <c r="DJE136" s="123"/>
      <c r="DJF136" s="123"/>
      <c r="DJG136" s="123"/>
      <c r="DJH136" s="123"/>
      <c r="DJI136" s="123"/>
      <c r="DJJ136" s="123"/>
      <c r="DJK136" s="123"/>
      <c r="DJL136" s="123"/>
      <c r="DJM136" s="123"/>
      <c r="DJN136" s="123"/>
      <c r="DJO136" s="123"/>
      <c r="DJP136" s="123"/>
      <c r="DJQ136" s="123"/>
      <c r="DJR136" s="123"/>
      <c r="DJS136" s="123"/>
      <c r="DJT136" s="123"/>
      <c r="DJU136" s="123"/>
      <c r="DJV136" s="123"/>
      <c r="DJW136" s="123"/>
      <c r="DJX136" s="123"/>
      <c r="DJY136" s="123"/>
      <c r="DJZ136" s="123"/>
      <c r="DKA136" s="123"/>
      <c r="DKB136" s="123"/>
      <c r="DKC136" s="123"/>
      <c r="DKD136" s="123"/>
      <c r="DKE136" s="123"/>
      <c r="DKF136" s="123"/>
      <c r="DKG136" s="123"/>
      <c r="DKH136" s="123"/>
      <c r="DKI136" s="123"/>
      <c r="DKJ136" s="123"/>
      <c r="DKK136" s="123"/>
      <c r="DKL136" s="123"/>
      <c r="DKM136" s="123"/>
      <c r="DKN136" s="123"/>
      <c r="DKO136" s="123"/>
      <c r="DKP136" s="123"/>
      <c r="DKQ136" s="123"/>
      <c r="DKR136" s="123"/>
      <c r="DKS136" s="123"/>
      <c r="DKT136" s="123"/>
      <c r="DKU136" s="123"/>
      <c r="DKV136" s="123"/>
      <c r="DKW136" s="123"/>
      <c r="DKX136" s="123"/>
      <c r="DKY136" s="123"/>
      <c r="DKZ136" s="123"/>
      <c r="DLA136" s="123"/>
      <c r="DLB136" s="123"/>
      <c r="DLC136" s="123"/>
      <c r="DLD136" s="123"/>
      <c r="DLE136" s="123"/>
      <c r="DLF136" s="123"/>
      <c r="DLG136" s="123"/>
      <c r="DLH136" s="123"/>
      <c r="DLI136" s="123"/>
      <c r="DLJ136" s="123"/>
      <c r="DLK136" s="123"/>
      <c r="DLL136" s="123"/>
      <c r="DLM136" s="123"/>
      <c r="DLN136" s="123"/>
      <c r="DLO136" s="123"/>
      <c r="DLP136" s="123"/>
      <c r="DLQ136" s="123"/>
      <c r="DLR136" s="123"/>
      <c r="DLS136" s="123"/>
      <c r="DLT136" s="123"/>
      <c r="DLU136" s="123"/>
      <c r="DLV136" s="123"/>
      <c r="DLW136" s="123"/>
      <c r="DLX136" s="123"/>
      <c r="DLY136" s="123"/>
      <c r="DLZ136" s="123"/>
      <c r="DMA136" s="123"/>
      <c r="DMB136" s="123"/>
      <c r="DMC136" s="123"/>
      <c r="DMD136" s="123"/>
      <c r="DME136" s="123"/>
      <c r="DMF136" s="123"/>
      <c r="DMG136" s="123"/>
      <c r="DMH136" s="123"/>
      <c r="DMI136" s="123"/>
      <c r="DMJ136" s="123"/>
      <c r="DMK136" s="123"/>
      <c r="DML136" s="123"/>
      <c r="DMM136" s="123"/>
      <c r="DMN136" s="123"/>
      <c r="DMO136" s="123"/>
      <c r="DMP136" s="123"/>
      <c r="DMQ136" s="123"/>
      <c r="DMR136" s="123"/>
      <c r="DMS136" s="123"/>
      <c r="DMT136" s="123"/>
      <c r="DMU136" s="123"/>
      <c r="DMV136" s="123"/>
      <c r="DMW136" s="123"/>
      <c r="DMX136" s="123"/>
      <c r="DMY136" s="123"/>
      <c r="DMZ136" s="123"/>
      <c r="DNA136" s="123"/>
      <c r="DNB136" s="123"/>
      <c r="DNC136" s="123"/>
      <c r="DND136" s="123"/>
      <c r="DNE136" s="123"/>
      <c r="DNF136" s="123"/>
      <c r="DNG136" s="123"/>
      <c r="DNH136" s="123"/>
      <c r="DNI136" s="123"/>
      <c r="DNJ136" s="123"/>
      <c r="DNK136" s="123"/>
      <c r="DNL136" s="123"/>
      <c r="DNM136" s="123"/>
      <c r="DNN136" s="123"/>
      <c r="DNO136" s="123"/>
      <c r="DNP136" s="123"/>
      <c r="DNQ136" s="123"/>
      <c r="DNR136" s="123"/>
      <c r="DNS136" s="123"/>
      <c r="DNT136" s="123"/>
      <c r="DNU136" s="123"/>
      <c r="DNV136" s="123"/>
      <c r="DNW136" s="123"/>
      <c r="DNX136" s="123"/>
      <c r="DNY136" s="123"/>
      <c r="DNZ136" s="123"/>
      <c r="DOA136" s="123"/>
      <c r="DOB136" s="123"/>
      <c r="DOC136" s="123"/>
      <c r="DOD136" s="123"/>
      <c r="DOE136" s="123"/>
      <c r="DOF136" s="123"/>
      <c r="DOG136" s="123"/>
      <c r="DOH136" s="123"/>
      <c r="DOI136" s="123"/>
      <c r="DOJ136" s="123"/>
      <c r="DOK136" s="123"/>
      <c r="DOL136" s="123"/>
      <c r="DOM136" s="123"/>
      <c r="DON136" s="123"/>
      <c r="DOO136" s="123"/>
      <c r="DOP136" s="123"/>
      <c r="DOQ136" s="123"/>
      <c r="DOR136" s="123"/>
      <c r="DOS136" s="123"/>
      <c r="DOT136" s="123"/>
      <c r="DOU136" s="123"/>
      <c r="DOV136" s="123"/>
      <c r="DOW136" s="123"/>
      <c r="DOX136" s="123"/>
      <c r="DOY136" s="123"/>
      <c r="DOZ136" s="123"/>
      <c r="DPA136" s="123"/>
      <c r="DPB136" s="123"/>
      <c r="DPC136" s="123"/>
      <c r="DPD136" s="123"/>
      <c r="DPE136" s="123"/>
      <c r="DPF136" s="123"/>
      <c r="DPG136" s="123"/>
      <c r="DPH136" s="123"/>
      <c r="DPI136" s="123"/>
      <c r="DPJ136" s="123"/>
      <c r="DPK136" s="123"/>
      <c r="DPL136" s="123"/>
      <c r="DPM136" s="123"/>
      <c r="DPN136" s="123"/>
      <c r="DPO136" s="123"/>
      <c r="DPP136" s="123"/>
      <c r="DPQ136" s="123"/>
      <c r="DPR136" s="123"/>
      <c r="DPS136" s="123"/>
      <c r="DPT136" s="123"/>
      <c r="DPU136" s="123"/>
      <c r="DPV136" s="123"/>
      <c r="DPW136" s="123"/>
      <c r="DPX136" s="123"/>
      <c r="DPY136" s="123"/>
      <c r="DPZ136" s="123"/>
      <c r="DQA136" s="123"/>
      <c r="DQB136" s="123"/>
      <c r="DQC136" s="123"/>
      <c r="DQD136" s="123"/>
      <c r="DQE136" s="123"/>
      <c r="DQF136" s="123"/>
      <c r="DQG136" s="123"/>
      <c r="DQH136" s="123"/>
      <c r="DQI136" s="123"/>
      <c r="DQJ136" s="123"/>
      <c r="DQK136" s="123"/>
      <c r="DQL136" s="123"/>
      <c r="DQM136" s="123"/>
      <c r="DQN136" s="123"/>
      <c r="DQO136" s="123"/>
      <c r="DQP136" s="123"/>
      <c r="DQQ136" s="123"/>
      <c r="DQR136" s="123"/>
      <c r="DQS136" s="123"/>
      <c r="DQT136" s="123"/>
      <c r="DQU136" s="123"/>
      <c r="DQV136" s="123"/>
      <c r="DQW136" s="123"/>
      <c r="DQX136" s="123"/>
      <c r="DQY136" s="123"/>
      <c r="DQZ136" s="123"/>
      <c r="DRA136" s="123"/>
      <c r="DRB136" s="123"/>
      <c r="DRC136" s="123"/>
      <c r="DRD136" s="123"/>
      <c r="DRE136" s="123"/>
      <c r="DRF136" s="123"/>
      <c r="DRG136" s="123"/>
      <c r="DRH136" s="123"/>
      <c r="DRI136" s="123"/>
      <c r="DRJ136" s="123"/>
      <c r="DRK136" s="123"/>
      <c r="DRL136" s="123"/>
      <c r="DRM136" s="123"/>
      <c r="DRN136" s="123"/>
      <c r="DRO136" s="123"/>
      <c r="DRP136" s="123"/>
      <c r="DRQ136" s="123"/>
      <c r="DRR136" s="123"/>
      <c r="DRS136" s="123"/>
      <c r="DRT136" s="123"/>
      <c r="DRU136" s="123"/>
      <c r="DRV136" s="123"/>
      <c r="DRW136" s="123"/>
      <c r="DRX136" s="123"/>
      <c r="DRY136" s="123"/>
      <c r="DRZ136" s="123"/>
      <c r="DSA136" s="123"/>
      <c r="DSB136" s="123"/>
      <c r="DSC136" s="123"/>
      <c r="DSD136" s="123"/>
      <c r="DSE136" s="123"/>
      <c r="DSF136" s="123"/>
      <c r="DSG136" s="123"/>
      <c r="DSH136" s="123"/>
      <c r="DSI136" s="123"/>
      <c r="DSJ136" s="123"/>
      <c r="DSK136" s="123"/>
      <c r="DSL136" s="123"/>
      <c r="DSM136" s="123"/>
      <c r="DSN136" s="123"/>
      <c r="DSO136" s="123"/>
      <c r="DSP136" s="123"/>
      <c r="DSQ136" s="123"/>
      <c r="DSR136" s="123"/>
      <c r="DSS136" s="123"/>
      <c r="DST136" s="123"/>
      <c r="DSU136" s="123"/>
      <c r="DSV136" s="123"/>
      <c r="DSW136" s="123"/>
      <c r="DSX136" s="123"/>
      <c r="DSY136" s="123"/>
      <c r="DSZ136" s="123"/>
      <c r="DTA136" s="123"/>
      <c r="DTB136" s="123"/>
      <c r="DTC136" s="123"/>
      <c r="DTD136" s="123"/>
      <c r="DTE136" s="123"/>
      <c r="DTF136" s="123"/>
      <c r="DTG136" s="123"/>
      <c r="DTH136" s="123"/>
      <c r="DTI136" s="123"/>
      <c r="DTJ136" s="123"/>
      <c r="DTK136" s="123"/>
      <c r="DTL136" s="123"/>
      <c r="DTM136" s="123"/>
      <c r="DTN136" s="123"/>
      <c r="DTO136" s="123"/>
      <c r="DTP136" s="123"/>
      <c r="DTQ136" s="123"/>
      <c r="DTR136" s="123"/>
      <c r="DTS136" s="123"/>
      <c r="DTT136" s="123"/>
      <c r="DTU136" s="123"/>
      <c r="DTV136" s="123"/>
      <c r="DTW136" s="123"/>
      <c r="DTX136" s="123"/>
      <c r="DTY136" s="123"/>
      <c r="DTZ136" s="123"/>
      <c r="DUA136" s="123"/>
      <c r="DUB136" s="123"/>
      <c r="DUC136" s="123"/>
      <c r="DUD136" s="123"/>
      <c r="DUE136" s="123"/>
      <c r="DUF136" s="123"/>
      <c r="DUG136" s="123"/>
      <c r="DUH136" s="123"/>
      <c r="DUI136" s="123"/>
      <c r="DUJ136" s="123"/>
      <c r="DUK136" s="123"/>
      <c r="DUL136" s="123"/>
      <c r="DUM136" s="123"/>
      <c r="DUN136" s="123"/>
      <c r="DUO136" s="123"/>
      <c r="DUP136" s="123"/>
      <c r="DUQ136" s="123"/>
      <c r="DUR136" s="123"/>
      <c r="DUS136" s="123"/>
      <c r="DUT136" s="123"/>
      <c r="DUU136" s="123"/>
      <c r="DUV136" s="123"/>
      <c r="DUW136" s="123"/>
      <c r="DUX136" s="123"/>
      <c r="DUY136" s="123"/>
      <c r="DUZ136" s="123"/>
      <c r="DVA136" s="123"/>
      <c r="DVB136" s="123"/>
      <c r="DVC136" s="123"/>
      <c r="DVD136" s="123"/>
      <c r="DVE136" s="123"/>
      <c r="DVF136" s="123"/>
      <c r="DVG136" s="123"/>
      <c r="DVH136" s="123"/>
      <c r="DVI136" s="123"/>
      <c r="DVJ136" s="123"/>
      <c r="DVK136" s="123"/>
      <c r="DVL136" s="123"/>
      <c r="DVM136" s="123"/>
      <c r="DVN136" s="123"/>
      <c r="DVO136" s="123"/>
      <c r="DVP136" s="123"/>
      <c r="DVQ136" s="123"/>
      <c r="DVR136" s="123"/>
      <c r="DVS136" s="123"/>
      <c r="DVT136" s="123"/>
      <c r="DVU136" s="123"/>
      <c r="DVV136" s="123"/>
      <c r="DVW136" s="123"/>
      <c r="DVX136" s="123"/>
      <c r="DVY136" s="123"/>
      <c r="DVZ136" s="123"/>
      <c r="DWA136" s="123"/>
      <c r="DWB136" s="123"/>
      <c r="DWC136" s="123"/>
      <c r="DWD136" s="123"/>
      <c r="DWE136" s="123"/>
      <c r="DWF136" s="123"/>
      <c r="DWG136" s="123"/>
      <c r="DWH136" s="123"/>
      <c r="DWI136" s="123"/>
      <c r="DWJ136" s="123"/>
      <c r="DWK136" s="123"/>
      <c r="DWL136" s="123"/>
      <c r="DWM136" s="123"/>
      <c r="DWN136" s="123"/>
      <c r="DWO136" s="123"/>
      <c r="DWP136" s="123"/>
      <c r="DWQ136" s="123"/>
      <c r="DWR136" s="123"/>
      <c r="DWS136" s="123"/>
      <c r="DWT136" s="123"/>
      <c r="DWU136" s="123"/>
      <c r="DWV136" s="123"/>
      <c r="DWW136" s="123"/>
      <c r="DWX136" s="123"/>
      <c r="DWY136" s="123"/>
      <c r="DWZ136" s="123"/>
      <c r="DXA136" s="123"/>
      <c r="DXB136" s="123"/>
      <c r="DXC136" s="123"/>
      <c r="DXD136" s="123"/>
      <c r="DXE136" s="123"/>
      <c r="DXF136" s="123"/>
      <c r="DXG136" s="123"/>
      <c r="DXH136" s="123"/>
      <c r="DXI136" s="123"/>
      <c r="DXJ136" s="123"/>
      <c r="DXK136" s="123"/>
      <c r="DXL136" s="123"/>
      <c r="DXM136" s="123"/>
      <c r="DXN136" s="123"/>
      <c r="DXO136" s="123"/>
      <c r="DXP136" s="123"/>
      <c r="DXQ136" s="123"/>
      <c r="DXR136" s="123"/>
      <c r="DXS136" s="123"/>
      <c r="DXT136" s="123"/>
      <c r="DXU136" s="123"/>
      <c r="DXV136" s="123"/>
      <c r="DXW136" s="123"/>
      <c r="DXX136" s="123"/>
      <c r="DXY136" s="123"/>
      <c r="DXZ136" s="123"/>
      <c r="DYA136" s="123"/>
      <c r="DYB136" s="123"/>
      <c r="DYC136" s="123"/>
      <c r="DYD136" s="123"/>
      <c r="DYE136" s="123"/>
      <c r="DYF136" s="123"/>
      <c r="DYG136" s="123"/>
      <c r="DYH136" s="123"/>
      <c r="DYI136" s="123"/>
      <c r="DYJ136" s="123"/>
      <c r="DYK136" s="123"/>
      <c r="DYL136" s="123"/>
      <c r="DYM136" s="123"/>
      <c r="DYN136" s="123"/>
      <c r="DYO136" s="123"/>
      <c r="DYP136" s="123"/>
      <c r="DYQ136" s="123"/>
      <c r="DYR136" s="123"/>
      <c r="DYS136" s="123"/>
      <c r="DYT136" s="123"/>
      <c r="DYU136" s="123"/>
      <c r="DYV136" s="123"/>
      <c r="DYW136" s="123"/>
      <c r="DYX136" s="123"/>
      <c r="DYY136" s="123"/>
      <c r="DYZ136" s="123"/>
      <c r="DZA136" s="123"/>
      <c r="DZB136" s="123"/>
      <c r="DZC136" s="123"/>
      <c r="DZD136" s="123"/>
      <c r="DZE136" s="123"/>
      <c r="DZF136" s="123"/>
      <c r="DZG136" s="123"/>
      <c r="DZH136" s="123"/>
      <c r="DZI136" s="123"/>
      <c r="DZJ136" s="123"/>
      <c r="DZK136" s="123"/>
      <c r="DZL136" s="123"/>
      <c r="DZM136" s="123"/>
      <c r="DZN136" s="123"/>
      <c r="DZO136" s="123"/>
      <c r="DZP136" s="123"/>
      <c r="DZQ136" s="123"/>
      <c r="DZR136" s="123"/>
      <c r="DZS136" s="123"/>
      <c r="DZT136" s="123"/>
      <c r="DZU136" s="123"/>
      <c r="DZV136" s="123"/>
      <c r="DZW136" s="123"/>
      <c r="DZX136" s="123"/>
      <c r="DZY136" s="123"/>
      <c r="DZZ136" s="123"/>
      <c r="EAA136" s="123"/>
      <c r="EAB136" s="123"/>
      <c r="EAC136" s="123"/>
      <c r="EAD136" s="123"/>
      <c r="EAE136" s="123"/>
      <c r="EAF136" s="123"/>
      <c r="EAG136" s="123"/>
      <c r="EAH136" s="123"/>
      <c r="EAI136" s="123"/>
      <c r="EAJ136" s="123"/>
      <c r="EAK136" s="123"/>
      <c r="EAL136" s="123"/>
      <c r="EAM136" s="123"/>
      <c r="EAN136" s="123"/>
      <c r="EAO136" s="123"/>
      <c r="EAP136" s="123"/>
      <c r="EAQ136" s="123"/>
      <c r="EAR136" s="123"/>
      <c r="EAS136" s="123"/>
      <c r="EAT136" s="123"/>
      <c r="EAU136" s="123"/>
      <c r="EAV136" s="123"/>
      <c r="EAW136" s="123"/>
      <c r="EAX136" s="123"/>
      <c r="EAY136" s="123"/>
      <c r="EAZ136" s="123"/>
      <c r="EBA136" s="123"/>
      <c r="EBB136" s="123"/>
      <c r="EBC136" s="123"/>
      <c r="EBD136" s="123"/>
      <c r="EBE136" s="123"/>
      <c r="EBF136" s="123"/>
      <c r="EBG136" s="123"/>
      <c r="EBH136" s="123"/>
      <c r="EBI136" s="123"/>
      <c r="EBJ136" s="123"/>
      <c r="EBK136" s="123"/>
      <c r="EBL136" s="123"/>
      <c r="EBM136" s="123"/>
      <c r="EBN136" s="123"/>
      <c r="EBO136" s="123"/>
      <c r="EBP136" s="123"/>
      <c r="EBQ136" s="123"/>
      <c r="EBR136" s="123"/>
      <c r="EBS136" s="123"/>
      <c r="EBT136" s="123"/>
      <c r="EBU136" s="123"/>
      <c r="EBV136" s="123"/>
      <c r="EBW136" s="123"/>
      <c r="EBX136" s="123"/>
      <c r="EBY136" s="123"/>
      <c r="EBZ136" s="123"/>
      <c r="ECA136" s="123"/>
      <c r="ECB136" s="123"/>
      <c r="ECC136" s="123"/>
      <c r="ECD136" s="123"/>
      <c r="ECE136" s="123"/>
      <c r="ECF136" s="123"/>
      <c r="ECG136" s="123"/>
      <c r="ECH136" s="123"/>
      <c r="ECI136" s="123"/>
      <c r="ECJ136" s="123"/>
      <c r="ECK136" s="123"/>
      <c r="ECL136" s="123"/>
      <c r="ECM136" s="123"/>
      <c r="ECN136" s="123"/>
      <c r="ECO136" s="123"/>
      <c r="ECP136" s="123"/>
      <c r="ECQ136" s="123"/>
      <c r="ECR136" s="123"/>
      <c r="ECS136" s="123"/>
      <c r="ECT136" s="123"/>
      <c r="ECU136" s="123"/>
      <c r="ECV136" s="123"/>
      <c r="ECW136" s="123"/>
      <c r="ECX136" s="123"/>
      <c r="ECY136" s="123"/>
      <c r="ECZ136" s="123"/>
      <c r="EDA136" s="123"/>
      <c r="EDB136" s="123"/>
      <c r="EDC136" s="123"/>
      <c r="EDD136" s="123"/>
      <c r="EDE136" s="123"/>
      <c r="EDF136" s="123"/>
      <c r="EDG136" s="123"/>
      <c r="EDH136" s="123"/>
      <c r="EDI136" s="123"/>
      <c r="EDJ136" s="123"/>
      <c r="EDK136" s="123"/>
      <c r="EDL136" s="123"/>
      <c r="EDM136" s="123"/>
      <c r="EDN136" s="123"/>
      <c r="EDO136" s="123"/>
      <c r="EDP136" s="123"/>
      <c r="EDQ136" s="123"/>
      <c r="EDR136" s="123"/>
      <c r="EDS136" s="123"/>
      <c r="EDT136" s="123"/>
      <c r="EDU136" s="123"/>
      <c r="EDV136" s="123"/>
      <c r="EDW136" s="123"/>
      <c r="EDX136" s="123"/>
      <c r="EDY136" s="123"/>
      <c r="EDZ136" s="123"/>
      <c r="EEA136" s="123"/>
      <c r="EEB136" s="123"/>
      <c r="EEC136" s="123"/>
      <c r="EED136" s="123"/>
      <c r="EEE136" s="123"/>
      <c r="EEF136" s="123"/>
      <c r="EEG136" s="123"/>
      <c r="EEH136" s="123"/>
      <c r="EEI136" s="123"/>
      <c r="EEJ136" s="123"/>
      <c r="EEK136" s="123"/>
      <c r="EEL136" s="123"/>
      <c r="EEM136" s="123"/>
      <c r="EEN136" s="123"/>
      <c r="EEO136" s="123"/>
      <c r="EEP136" s="123"/>
      <c r="EEQ136" s="123"/>
      <c r="EER136" s="123"/>
      <c r="EES136" s="123"/>
      <c r="EET136" s="123"/>
      <c r="EEU136" s="123"/>
      <c r="EEV136" s="123"/>
      <c r="EEW136" s="123"/>
      <c r="EEX136" s="123"/>
      <c r="EEY136" s="123"/>
      <c r="EEZ136" s="123"/>
      <c r="EFA136" s="123"/>
      <c r="EFB136" s="123"/>
      <c r="EFC136" s="123"/>
      <c r="EFD136" s="123"/>
      <c r="EFE136" s="123"/>
      <c r="EFF136" s="123"/>
      <c r="EFG136" s="123"/>
      <c r="EFH136" s="123"/>
      <c r="EFI136" s="123"/>
      <c r="EFJ136" s="123"/>
      <c r="EFK136" s="123"/>
      <c r="EFL136" s="123"/>
      <c r="EFM136" s="123"/>
      <c r="EFN136" s="123"/>
      <c r="EFO136" s="123"/>
      <c r="EFP136" s="123"/>
      <c r="EFQ136" s="123"/>
      <c r="EFR136" s="123"/>
      <c r="EFS136" s="123"/>
      <c r="EFT136" s="123"/>
      <c r="EFU136" s="123"/>
      <c r="EFV136" s="123"/>
      <c r="EFW136" s="123"/>
      <c r="EFX136" s="123"/>
      <c r="EFY136" s="123"/>
      <c r="EFZ136" s="123"/>
      <c r="EGA136" s="123"/>
      <c r="EGB136" s="123"/>
      <c r="EGC136" s="123"/>
      <c r="EGD136" s="123"/>
      <c r="EGE136" s="123"/>
      <c r="EGF136" s="123"/>
      <c r="EGG136" s="123"/>
      <c r="EGH136" s="123"/>
      <c r="EGI136" s="123"/>
      <c r="EGJ136" s="123"/>
      <c r="EGK136" s="123"/>
      <c r="EGL136" s="123"/>
      <c r="EGM136" s="123"/>
      <c r="EGN136" s="123"/>
      <c r="EGO136" s="123"/>
      <c r="EGP136" s="123"/>
      <c r="EGQ136" s="123"/>
      <c r="EGR136" s="123"/>
      <c r="EGS136" s="123"/>
      <c r="EGT136" s="123"/>
      <c r="EGU136" s="123"/>
      <c r="EGV136" s="123"/>
      <c r="EGW136" s="123"/>
      <c r="EGX136" s="123"/>
      <c r="EGY136" s="123"/>
      <c r="EGZ136" s="123"/>
      <c r="EHA136" s="123"/>
      <c r="EHB136" s="123"/>
      <c r="EHC136" s="123"/>
      <c r="EHD136" s="123"/>
      <c r="EHE136" s="123"/>
      <c r="EHF136" s="123"/>
      <c r="EHG136" s="123"/>
      <c r="EHH136" s="123"/>
      <c r="EHI136" s="123"/>
      <c r="EHJ136" s="123"/>
      <c r="EHK136" s="123"/>
      <c r="EHL136" s="123"/>
      <c r="EHM136" s="123"/>
      <c r="EHN136" s="123"/>
      <c r="EHO136" s="123"/>
      <c r="EHP136" s="123"/>
      <c r="EHQ136" s="123"/>
      <c r="EHR136" s="123"/>
      <c r="EHS136" s="123"/>
      <c r="EHT136" s="123"/>
      <c r="EHU136" s="123"/>
      <c r="EHV136" s="123"/>
      <c r="EHW136" s="123"/>
      <c r="EHX136" s="123"/>
      <c r="EHY136" s="123"/>
      <c r="EHZ136" s="123"/>
      <c r="EIA136" s="123"/>
      <c r="EIB136" s="123"/>
      <c r="EIC136" s="123"/>
      <c r="EID136" s="123"/>
      <c r="EIE136" s="123"/>
      <c r="EIF136" s="123"/>
      <c r="EIG136" s="123"/>
      <c r="EIH136" s="123"/>
      <c r="EII136" s="123"/>
      <c r="EIJ136" s="123"/>
      <c r="EIK136" s="123"/>
      <c r="EIL136" s="123"/>
      <c r="EIM136" s="123"/>
      <c r="EIN136" s="123"/>
      <c r="EIO136" s="123"/>
      <c r="EIP136" s="123"/>
      <c r="EIQ136" s="123"/>
      <c r="EIR136" s="123"/>
      <c r="EIS136" s="123"/>
      <c r="EIT136" s="123"/>
      <c r="EIU136" s="123"/>
      <c r="EIV136" s="123"/>
      <c r="EIW136" s="123"/>
      <c r="EIX136" s="123"/>
      <c r="EIY136" s="123"/>
      <c r="EIZ136" s="123"/>
      <c r="EJA136" s="123"/>
      <c r="EJB136" s="123"/>
      <c r="EJC136" s="123"/>
      <c r="EJD136" s="123"/>
      <c r="EJE136" s="123"/>
      <c r="EJF136" s="123"/>
      <c r="EJG136" s="123"/>
      <c r="EJH136" s="123"/>
      <c r="EJI136" s="123"/>
      <c r="EJJ136" s="123"/>
      <c r="EJK136" s="123"/>
      <c r="EJL136" s="123"/>
      <c r="EJM136" s="123"/>
      <c r="EJN136" s="123"/>
      <c r="EJO136" s="123"/>
      <c r="EJP136" s="123"/>
      <c r="EJQ136" s="123"/>
      <c r="EJR136" s="123"/>
      <c r="EJS136" s="123"/>
      <c r="EJT136" s="123"/>
      <c r="EJU136" s="123"/>
      <c r="EJV136" s="123"/>
      <c r="EJW136" s="123"/>
      <c r="EJX136" s="123"/>
      <c r="EJY136" s="123"/>
      <c r="EJZ136" s="123"/>
      <c r="EKA136" s="123"/>
      <c r="EKB136" s="123"/>
      <c r="EKC136" s="123"/>
      <c r="EKD136" s="123"/>
      <c r="EKE136" s="123"/>
      <c r="EKF136" s="123"/>
      <c r="EKG136" s="123"/>
      <c r="EKH136" s="123"/>
      <c r="EKI136" s="123"/>
      <c r="EKJ136" s="123"/>
      <c r="EKK136" s="123"/>
      <c r="EKL136" s="123"/>
      <c r="EKM136" s="123"/>
      <c r="EKN136" s="123"/>
      <c r="EKO136" s="123"/>
      <c r="EKP136" s="123"/>
      <c r="EKQ136" s="123"/>
      <c r="EKR136" s="123"/>
      <c r="EKS136" s="123"/>
      <c r="EKT136" s="123"/>
      <c r="EKU136" s="123"/>
      <c r="EKV136" s="123"/>
      <c r="EKW136" s="123"/>
      <c r="EKX136" s="123"/>
      <c r="EKY136" s="123"/>
      <c r="EKZ136" s="123"/>
      <c r="ELA136" s="123"/>
      <c r="ELB136" s="123"/>
      <c r="ELC136" s="123"/>
      <c r="ELD136" s="123"/>
      <c r="ELE136" s="123"/>
      <c r="ELF136" s="123"/>
      <c r="ELG136" s="123"/>
      <c r="ELH136" s="123"/>
      <c r="ELI136" s="123"/>
      <c r="ELJ136" s="123"/>
      <c r="ELK136" s="123"/>
      <c r="ELL136" s="123"/>
      <c r="ELM136" s="123"/>
      <c r="ELN136" s="123"/>
      <c r="ELO136" s="123"/>
      <c r="ELP136" s="123"/>
      <c r="ELQ136" s="123"/>
      <c r="ELR136" s="123"/>
      <c r="ELS136" s="123"/>
      <c r="ELT136" s="123"/>
      <c r="ELU136" s="123"/>
      <c r="ELV136" s="123"/>
      <c r="ELW136" s="123"/>
      <c r="ELX136" s="123"/>
      <c r="ELY136" s="123"/>
      <c r="ELZ136" s="123"/>
      <c r="EMA136" s="123"/>
      <c r="EMB136" s="123"/>
      <c r="EMC136" s="123"/>
      <c r="EMD136" s="123"/>
      <c r="EME136" s="123"/>
      <c r="EMF136" s="123"/>
      <c r="EMG136" s="123"/>
      <c r="EMH136" s="123"/>
      <c r="EMI136" s="123"/>
      <c r="EMJ136" s="123"/>
      <c r="EMK136" s="123"/>
      <c r="EML136" s="123"/>
      <c r="EMM136" s="123"/>
      <c r="EMN136" s="123"/>
      <c r="EMO136" s="123"/>
      <c r="EMP136" s="123"/>
      <c r="EMQ136" s="123"/>
      <c r="EMR136" s="123"/>
      <c r="EMS136" s="123"/>
      <c r="EMT136" s="123"/>
      <c r="EMU136" s="123"/>
      <c r="EMV136" s="123"/>
      <c r="EMW136" s="123"/>
      <c r="EMX136" s="123"/>
      <c r="EMY136" s="123"/>
      <c r="EMZ136" s="123"/>
      <c r="ENA136" s="123"/>
      <c r="ENB136" s="123"/>
      <c r="ENC136" s="123"/>
      <c r="END136" s="123"/>
      <c r="ENE136" s="123"/>
      <c r="ENF136" s="123"/>
      <c r="ENG136" s="123"/>
      <c r="ENH136" s="123"/>
      <c r="ENI136" s="123"/>
      <c r="ENJ136" s="123"/>
      <c r="ENK136" s="123"/>
      <c r="ENL136" s="123"/>
      <c r="ENM136" s="123"/>
      <c r="ENN136" s="123"/>
      <c r="ENO136" s="123"/>
      <c r="ENP136" s="123"/>
      <c r="ENQ136" s="123"/>
      <c r="ENR136" s="123"/>
      <c r="ENS136" s="123"/>
      <c r="ENT136" s="123"/>
      <c r="ENU136" s="123"/>
      <c r="ENV136" s="123"/>
      <c r="ENW136" s="123"/>
      <c r="ENX136" s="123"/>
      <c r="ENY136" s="123"/>
      <c r="ENZ136" s="123"/>
      <c r="EOA136" s="123"/>
      <c r="EOB136" s="123"/>
      <c r="EOC136" s="123"/>
      <c r="EOD136" s="123"/>
      <c r="EOE136" s="123"/>
      <c r="EOF136" s="123"/>
      <c r="EOG136" s="123"/>
      <c r="EOH136" s="123"/>
      <c r="EOI136" s="123"/>
      <c r="EOJ136" s="123"/>
      <c r="EOK136" s="123"/>
      <c r="EOL136" s="123"/>
      <c r="EOM136" s="123"/>
      <c r="EON136" s="123"/>
      <c r="EOO136" s="123"/>
      <c r="EOP136" s="123"/>
      <c r="EOQ136" s="123"/>
      <c r="EOR136" s="123"/>
      <c r="EOS136" s="123"/>
      <c r="EOT136" s="123"/>
      <c r="EOU136" s="123"/>
      <c r="EOV136" s="123"/>
      <c r="EOW136" s="123"/>
      <c r="EOX136" s="123"/>
      <c r="EOY136" s="123"/>
      <c r="EOZ136" s="123"/>
      <c r="EPA136" s="123"/>
      <c r="EPB136" s="123"/>
      <c r="EPC136" s="123"/>
      <c r="EPD136" s="123"/>
      <c r="EPE136" s="123"/>
      <c r="EPF136" s="123"/>
      <c r="EPG136" s="123"/>
      <c r="EPH136" s="123"/>
      <c r="EPI136" s="123"/>
      <c r="EPJ136" s="123"/>
      <c r="EPK136" s="123"/>
      <c r="EPL136" s="123"/>
      <c r="EPM136" s="123"/>
      <c r="EPN136" s="123"/>
      <c r="EPO136" s="123"/>
      <c r="EPP136" s="123"/>
      <c r="EPQ136" s="123"/>
      <c r="EPR136" s="123"/>
      <c r="EPS136" s="123"/>
      <c r="EPT136" s="123"/>
      <c r="EPU136" s="123"/>
      <c r="EPV136" s="123"/>
      <c r="EPW136" s="123"/>
      <c r="EPX136" s="123"/>
      <c r="EPY136" s="123"/>
      <c r="EPZ136" s="123"/>
      <c r="EQA136" s="123"/>
      <c r="EQB136" s="123"/>
      <c r="EQC136" s="123"/>
      <c r="EQD136" s="123"/>
      <c r="EQE136" s="123"/>
      <c r="EQF136" s="123"/>
      <c r="EQG136" s="123"/>
      <c r="EQH136" s="123"/>
      <c r="EQI136" s="123"/>
      <c r="EQJ136" s="123"/>
      <c r="EQK136" s="123"/>
      <c r="EQL136" s="123"/>
      <c r="EQM136" s="123"/>
      <c r="EQN136" s="123"/>
      <c r="EQO136" s="123"/>
      <c r="EQP136" s="123"/>
      <c r="EQQ136" s="123"/>
      <c r="EQR136" s="123"/>
      <c r="EQS136" s="123"/>
      <c r="EQT136" s="123"/>
      <c r="EQU136" s="123"/>
      <c r="EQV136" s="123"/>
      <c r="EQW136" s="123"/>
      <c r="EQX136" s="123"/>
      <c r="EQY136" s="123"/>
      <c r="EQZ136" s="123"/>
      <c r="ERA136" s="123"/>
      <c r="ERB136" s="123"/>
      <c r="ERC136" s="123"/>
      <c r="ERD136" s="123"/>
      <c r="ERE136" s="123"/>
      <c r="ERF136" s="123"/>
      <c r="ERG136" s="123"/>
      <c r="ERH136" s="123"/>
      <c r="ERI136" s="123"/>
      <c r="ERJ136" s="123"/>
      <c r="ERK136" s="123"/>
      <c r="ERL136" s="123"/>
      <c r="ERM136" s="123"/>
      <c r="ERN136" s="123"/>
      <c r="ERO136" s="123"/>
      <c r="ERP136" s="123"/>
      <c r="ERQ136" s="123"/>
      <c r="ERR136" s="123"/>
      <c r="ERS136" s="123"/>
      <c r="ERT136" s="123"/>
      <c r="ERU136" s="123"/>
      <c r="ERV136" s="123"/>
      <c r="ERW136" s="123"/>
      <c r="ERX136" s="123"/>
      <c r="ERY136" s="123"/>
      <c r="ERZ136" s="123"/>
      <c r="ESA136" s="123"/>
      <c r="ESB136" s="123"/>
      <c r="ESC136" s="123"/>
      <c r="ESD136" s="123"/>
      <c r="ESE136" s="123"/>
      <c r="ESF136" s="123"/>
      <c r="ESG136" s="123"/>
      <c r="ESH136" s="123"/>
      <c r="ESI136" s="123"/>
      <c r="ESJ136" s="123"/>
      <c r="ESK136" s="123"/>
      <c r="ESL136" s="123"/>
      <c r="ESM136" s="123"/>
      <c r="ESN136" s="123"/>
      <c r="ESO136" s="123"/>
      <c r="ESP136" s="123"/>
      <c r="ESQ136" s="123"/>
      <c r="ESR136" s="123"/>
      <c r="ESS136" s="123"/>
      <c r="EST136" s="123"/>
      <c r="ESU136" s="123"/>
      <c r="ESV136" s="123"/>
      <c r="ESW136" s="123"/>
      <c r="ESX136" s="123"/>
      <c r="ESY136" s="123"/>
      <c r="ESZ136" s="123"/>
      <c r="ETA136" s="123"/>
      <c r="ETB136" s="123"/>
      <c r="ETC136" s="123"/>
      <c r="ETD136" s="123"/>
      <c r="ETE136" s="123"/>
      <c r="ETF136" s="123"/>
      <c r="ETG136" s="123"/>
      <c r="ETH136" s="123"/>
      <c r="ETI136" s="123"/>
      <c r="ETJ136" s="123"/>
      <c r="ETK136" s="123"/>
      <c r="ETL136" s="123"/>
      <c r="ETM136" s="123"/>
      <c r="ETN136" s="123"/>
      <c r="ETO136" s="123"/>
      <c r="ETP136" s="123"/>
      <c r="ETQ136" s="123"/>
      <c r="ETR136" s="123"/>
      <c r="ETS136" s="123"/>
      <c r="ETT136" s="123"/>
      <c r="ETU136" s="123"/>
      <c r="ETV136" s="123"/>
      <c r="ETW136" s="123"/>
      <c r="ETX136" s="123"/>
      <c r="ETY136" s="123"/>
      <c r="ETZ136" s="123"/>
      <c r="EUA136" s="123"/>
      <c r="EUB136" s="123"/>
      <c r="EUC136" s="123"/>
      <c r="EUD136" s="123"/>
      <c r="EUE136" s="123"/>
      <c r="EUF136" s="123"/>
      <c r="EUG136" s="123"/>
      <c r="EUH136" s="123"/>
      <c r="EUI136" s="123"/>
      <c r="EUJ136" s="123"/>
      <c r="EUK136" s="123"/>
      <c r="EUL136" s="123"/>
      <c r="EUM136" s="123"/>
      <c r="EUN136" s="123"/>
      <c r="EUO136" s="123"/>
      <c r="EUP136" s="123"/>
      <c r="EUQ136" s="123"/>
      <c r="EUR136" s="123"/>
      <c r="EUS136" s="123"/>
      <c r="EUT136" s="123"/>
      <c r="EUU136" s="123"/>
      <c r="EUV136" s="123"/>
      <c r="EUW136" s="123"/>
      <c r="EUX136" s="123"/>
      <c r="EUY136" s="123"/>
      <c r="EUZ136" s="123"/>
      <c r="EVA136" s="123"/>
      <c r="EVB136" s="123"/>
      <c r="EVC136" s="123"/>
      <c r="EVD136" s="123"/>
      <c r="EVE136" s="123"/>
      <c r="EVF136" s="123"/>
      <c r="EVG136" s="123"/>
      <c r="EVH136" s="123"/>
      <c r="EVI136" s="123"/>
      <c r="EVJ136" s="123"/>
      <c r="EVK136" s="123"/>
      <c r="EVL136" s="123"/>
      <c r="EVM136" s="123"/>
      <c r="EVN136" s="123"/>
      <c r="EVO136" s="123"/>
      <c r="EVP136" s="123"/>
      <c r="EVQ136" s="123"/>
      <c r="EVR136" s="123"/>
      <c r="EVS136" s="123"/>
      <c r="EVT136" s="123"/>
      <c r="EVU136" s="123"/>
      <c r="EVV136" s="123"/>
      <c r="EVW136" s="123"/>
      <c r="EVX136" s="123"/>
      <c r="EVY136" s="123"/>
      <c r="EVZ136" s="123"/>
      <c r="EWA136" s="123"/>
      <c r="EWB136" s="123"/>
      <c r="EWC136" s="123"/>
      <c r="EWD136" s="123"/>
      <c r="EWE136" s="123"/>
      <c r="EWF136" s="123"/>
      <c r="EWG136" s="123"/>
      <c r="EWH136" s="123"/>
      <c r="EWI136" s="123"/>
      <c r="EWJ136" s="123"/>
      <c r="EWK136" s="123"/>
      <c r="EWL136" s="123"/>
      <c r="EWM136" s="123"/>
      <c r="EWN136" s="123"/>
      <c r="EWO136" s="123"/>
      <c r="EWP136" s="123"/>
      <c r="EWQ136" s="123"/>
      <c r="EWR136" s="123"/>
      <c r="EWS136" s="123"/>
      <c r="EWT136" s="123"/>
      <c r="EWU136" s="123"/>
      <c r="EWV136" s="123"/>
      <c r="EWW136" s="123"/>
      <c r="EWX136" s="123"/>
      <c r="EWY136" s="123"/>
      <c r="EWZ136" s="123"/>
      <c r="EXA136" s="123"/>
      <c r="EXB136" s="123"/>
      <c r="EXC136" s="123"/>
      <c r="EXD136" s="123"/>
      <c r="EXE136" s="123"/>
      <c r="EXF136" s="123"/>
      <c r="EXG136" s="123"/>
      <c r="EXH136" s="123"/>
      <c r="EXI136" s="123"/>
      <c r="EXJ136" s="123"/>
      <c r="EXK136" s="123"/>
      <c r="EXL136" s="123"/>
      <c r="EXM136" s="123"/>
      <c r="EXN136" s="123"/>
      <c r="EXO136" s="123"/>
      <c r="EXP136" s="123"/>
      <c r="EXQ136" s="123"/>
      <c r="EXR136" s="123"/>
      <c r="EXS136" s="123"/>
      <c r="EXT136" s="123"/>
      <c r="EXU136" s="123"/>
      <c r="EXV136" s="123"/>
      <c r="EXW136" s="123"/>
      <c r="EXX136" s="123"/>
      <c r="EXY136" s="123"/>
      <c r="EXZ136" s="123"/>
      <c r="EYA136" s="123"/>
      <c r="EYB136" s="123"/>
      <c r="EYC136" s="123"/>
      <c r="EYD136" s="123"/>
      <c r="EYE136" s="123"/>
      <c r="EYF136" s="123"/>
      <c r="EYG136" s="123"/>
      <c r="EYH136" s="123"/>
      <c r="EYI136" s="123"/>
      <c r="EYJ136" s="123"/>
      <c r="EYK136" s="123"/>
      <c r="EYL136" s="123"/>
      <c r="EYM136" s="123"/>
      <c r="EYN136" s="123"/>
      <c r="EYO136" s="123"/>
      <c r="EYP136" s="123"/>
      <c r="EYQ136" s="123"/>
      <c r="EYR136" s="123"/>
      <c r="EYS136" s="123"/>
      <c r="EYT136" s="123"/>
      <c r="EYU136" s="123"/>
      <c r="EYV136" s="123"/>
      <c r="EYW136" s="123"/>
      <c r="EYX136" s="123"/>
      <c r="EYY136" s="123"/>
      <c r="EYZ136" s="123"/>
      <c r="EZA136" s="123"/>
      <c r="EZB136" s="123"/>
      <c r="EZC136" s="123"/>
      <c r="EZD136" s="123"/>
      <c r="EZE136" s="123"/>
      <c r="EZF136" s="123"/>
      <c r="EZG136" s="123"/>
      <c r="EZH136" s="123"/>
      <c r="EZI136" s="123"/>
      <c r="EZJ136" s="123"/>
      <c r="EZK136" s="123"/>
      <c r="EZL136" s="123"/>
      <c r="EZM136" s="123"/>
      <c r="EZN136" s="123"/>
      <c r="EZO136" s="123"/>
      <c r="EZP136" s="123"/>
      <c r="EZQ136" s="123"/>
      <c r="EZR136" s="123"/>
      <c r="EZS136" s="123"/>
      <c r="EZT136" s="123"/>
      <c r="EZU136" s="123"/>
      <c r="EZV136" s="123"/>
      <c r="EZW136" s="123"/>
      <c r="EZX136" s="123"/>
      <c r="EZY136" s="123"/>
      <c r="EZZ136" s="123"/>
      <c r="FAA136" s="123"/>
      <c r="FAB136" s="123"/>
      <c r="FAC136" s="123"/>
      <c r="FAD136" s="123"/>
      <c r="FAE136" s="123"/>
      <c r="FAF136" s="123"/>
      <c r="FAG136" s="123"/>
      <c r="FAH136" s="123"/>
      <c r="FAI136" s="123"/>
      <c r="FAJ136" s="123"/>
      <c r="FAK136" s="123"/>
      <c r="FAL136" s="123"/>
      <c r="FAM136" s="123"/>
      <c r="FAN136" s="123"/>
      <c r="FAO136" s="123"/>
      <c r="FAP136" s="123"/>
      <c r="FAQ136" s="123"/>
      <c r="FAR136" s="123"/>
      <c r="FAS136" s="123"/>
      <c r="FAT136" s="123"/>
      <c r="FAU136" s="123"/>
      <c r="FAV136" s="123"/>
      <c r="FAW136" s="123"/>
      <c r="FAX136" s="123"/>
      <c r="FAY136" s="123"/>
      <c r="FAZ136" s="123"/>
      <c r="FBA136" s="123"/>
      <c r="FBB136" s="123"/>
      <c r="FBC136" s="123"/>
      <c r="FBD136" s="123"/>
      <c r="FBE136" s="123"/>
      <c r="FBF136" s="123"/>
      <c r="FBG136" s="123"/>
      <c r="FBH136" s="123"/>
      <c r="FBI136" s="123"/>
      <c r="FBJ136" s="123"/>
      <c r="FBK136" s="123"/>
      <c r="FBL136" s="123"/>
      <c r="FBM136" s="123"/>
      <c r="FBN136" s="123"/>
      <c r="FBO136" s="123"/>
      <c r="FBP136" s="123"/>
      <c r="FBQ136" s="123"/>
      <c r="FBR136" s="123"/>
      <c r="FBS136" s="123"/>
      <c r="FBT136" s="123"/>
      <c r="FBU136" s="123"/>
      <c r="FBV136" s="123"/>
      <c r="FBW136" s="123"/>
      <c r="FBX136" s="123"/>
      <c r="FBY136" s="123"/>
      <c r="FBZ136" s="123"/>
      <c r="FCA136" s="123"/>
      <c r="FCB136" s="123"/>
      <c r="FCC136" s="123"/>
      <c r="FCD136" s="123"/>
      <c r="FCE136" s="123"/>
      <c r="FCF136" s="123"/>
      <c r="FCG136" s="123"/>
      <c r="FCH136" s="123"/>
      <c r="FCI136" s="123"/>
      <c r="FCJ136" s="123"/>
      <c r="FCK136" s="123"/>
      <c r="FCL136" s="123"/>
      <c r="FCM136" s="123"/>
      <c r="FCN136" s="123"/>
      <c r="FCO136" s="123"/>
      <c r="FCP136" s="123"/>
      <c r="FCQ136" s="123"/>
      <c r="FCR136" s="123"/>
      <c r="FCS136" s="123"/>
      <c r="FCT136" s="123"/>
      <c r="FCU136" s="123"/>
      <c r="FCV136" s="123"/>
      <c r="FCW136" s="123"/>
      <c r="FCX136" s="123"/>
      <c r="FCY136" s="123"/>
      <c r="FCZ136" s="123"/>
      <c r="FDA136" s="123"/>
      <c r="FDB136" s="123"/>
      <c r="FDC136" s="123"/>
      <c r="FDD136" s="123"/>
      <c r="FDE136" s="123"/>
      <c r="FDF136" s="123"/>
      <c r="FDG136" s="123"/>
      <c r="FDH136" s="123"/>
      <c r="FDI136" s="123"/>
      <c r="FDJ136" s="123"/>
      <c r="FDK136" s="123"/>
      <c r="FDL136" s="123"/>
      <c r="FDM136" s="123"/>
      <c r="FDN136" s="123"/>
      <c r="FDO136" s="123"/>
      <c r="FDP136" s="123"/>
      <c r="FDQ136" s="123"/>
      <c r="FDR136" s="123"/>
      <c r="FDS136" s="123"/>
      <c r="FDT136" s="123"/>
      <c r="FDU136" s="123"/>
      <c r="FDV136" s="123"/>
      <c r="FDW136" s="123"/>
      <c r="FDX136" s="123"/>
      <c r="FDY136" s="123"/>
      <c r="FDZ136" s="123"/>
      <c r="FEA136" s="123"/>
      <c r="FEB136" s="123"/>
      <c r="FEC136" s="123"/>
      <c r="FED136" s="123"/>
      <c r="FEE136" s="123"/>
      <c r="FEF136" s="123"/>
      <c r="FEG136" s="123"/>
      <c r="FEH136" s="123"/>
      <c r="FEI136" s="123"/>
      <c r="FEJ136" s="123"/>
      <c r="FEK136" s="123"/>
      <c r="FEL136" s="123"/>
      <c r="FEM136" s="123"/>
      <c r="FEN136" s="123"/>
      <c r="FEO136" s="123"/>
      <c r="FEP136" s="123"/>
      <c r="FEQ136" s="123"/>
      <c r="FER136" s="123"/>
      <c r="FES136" s="123"/>
      <c r="FET136" s="123"/>
      <c r="FEU136" s="123"/>
      <c r="FEV136" s="123"/>
      <c r="FEW136" s="123"/>
      <c r="FEX136" s="123"/>
      <c r="FEY136" s="123"/>
      <c r="FEZ136" s="123"/>
      <c r="FFA136" s="123"/>
      <c r="FFB136" s="123"/>
      <c r="FFC136" s="123"/>
      <c r="FFD136" s="123"/>
      <c r="FFE136" s="123"/>
      <c r="FFF136" s="123"/>
      <c r="FFG136" s="123"/>
      <c r="FFH136" s="123"/>
      <c r="FFI136" s="123"/>
      <c r="FFJ136" s="123"/>
      <c r="FFK136" s="123"/>
      <c r="FFL136" s="123"/>
      <c r="FFM136" s="123"/>
      <c r="FFN136" s="123"/>
      <c r="FFO136" s="123"/>
      <c r="FFP136" s="123"/>
      <c r="FFQ136" s="123"/>
      <c r="FFR136" s="123"/>
      <c r="FFS136" s="123"/>
      <c r="FFT136" s="123"/>
      <c r="FFU136" s="123"/>
      <c r="FFV136" s="123"/>
      <c r="FFW136" s="123"/>
      <c r="FFX136" s="123"/>
      <c r="FFY136" s="123"/>
      <c r="FFZ136" s="123"/>
      <c r="FGA136" s="123"/>
      <c r="FGB136" s="123"/>
      <c r="FGC136" s="123"/>
      <c r="FGD136" s="123"/>
      <c r="FGE136" s="123"/>
      <c r="FGF136" s="123"/>
      <c r="FGG136" s="123"/>
      <c r="FGH136" s="123"/>
      <c r="FGI136" s="123"/>
      <c r="FGJ136" s="123"/>
      <c r="FGK136" s="123"/>
      <c r="FGL136" s="123"/>
      <c r="FGM136" s="123"/>
      <c r="FGN136" s="123"/>
      <c r="FGO136" s="123"/>
      <c r="FGP136" s="123"/>
      <c r="FGQ136" s="123"/>
      <c r="FGR136" s="123"/>
      <c r="FGS136" s="123"/>
      <c r="FGT136" s="123"/>
      <c r="FGU136" s="123"/>
      <c r="FGV136" s="123"/>
      <c r="FGW136" s="123"/>
      <c r="FGX136" s="123"/>
      <c r="FGY136" s="123"/>
      <c r="FGZ136" s="123"/>
      <c r="FHA136" s="123"/>
      <c r="FHB136" s="123"/>
      <c r="FHC136" s="123"/>
      <c r="FHD136" s="123"/>
      <c r="FHE136" s="123"/>
      <c r="FHF136" s="123"/>
      <c r="FHG136" s="123"/>
      <c r="FHH136" s="123"/>
      <c r="FHI136" s="123"/>
      <c r="FHJ136" s="123"/>
      <c r="FHK136" s="123"/>
      <c r="FHL136" s="123"/>
      <c r="FHM136" s="123"/>
      <c r="FHN136" s="123"/>
      <c r="FHO136" s="123"/>
      <c r="FHP136" s="123"/>
      <c r="FHQ136" s="123"/>
      <c r="FHR136" s="123"/>
      <c r="FHS136" s="123"/>
      <c r="FHT136" s="123"/>
      <c r="FHU136" s="123"/>
      <c r="FHV136" s="123"/>
      <c r="FHW136" s="123"/>
      <c r="FHX136" s="123"/>
      <c r="FHY136" s="123"/>
      <c r="FHZ136" s="123"/>
      <c r="FIA136" s="123"/>
      <c r="FIB136" s="123"/>
      <c r="FIC136" s="123"/>
      <c r="FID136" s="123"/>
      <c r="FIE136" s="123"/>
      <c r="FIF136" s="123"/>
      <c r="FIG136" s="123"/>
      <c r="FIH136" s="123"/>
      <c r="FII136" s="123"/>
      <c r="FIJ136" s="123"/>
      <c r="FIK136" s="123"/>
      <c r="FIL136" s="123"/>
      <c r="FIM136" s="123"/>
      <c r="FIN136" s="123"/>
      <c r="FIO136" s="123"/>
      <c r="FIP136" s="123"/>
      <c r="FIQ136" s="123"/>
      <c r="FIR136" s="123"/>
      <c r="FIS136" s="123"/>
      <c r="FIT136" s="123"/>
      <c r="FIU136" s="123"/>
      <c r="FIV136" s="123"/>
      <c r="FIW136" s="123"/>
      <c r="FIX136" s="123"/>
      <c r="FIY136" s="123"/>
      <c r="FIZ136" s="123"/>
      <c r="FJA136" s="123"/>
      <c r="FJB136" s="123"/>
      <c r="FJC136" s="123"/>
      <c r="FJD136" s="123"/>
      <c r="FJE136" s="123"/>
      <c r="FJF136" s="123"/>
      <c r="FJG136" s="123"/>
      <c r="FJH136" s="123"/>
      <c r="FJI136" s="123"/>
      <c r="FJJ136" s="123"/>
      <c r="FJK136" s="123"/>
      <c r="FJL136" s="123"/>
      <c r="FJM136" s="123"/>
      <c r="FJN136" s="123"/>
      <c r="FJO136" s="123"/>
      <c r="FJP136" s="123"/>
      <c r="FJQ136" s="123"/>
      <c r="FJR136" s="123"/>
      <c r="FJS136" s="123"/>
      <c r="FJT136" s="123"/>
      <c r="FJU136" s="123"/>
      <c r="FJV136" s="123"/>
      <c r="FJW136" s="123"/>
      <c r="FJX136" s="123"/>
      <c r="FJY136" s="123"/>
      <c r="FJZ136" s="123"/>
      <c r="FKA136" s="123"/>
      <c r="FKB136" s="123"/>
      <c r="FKC136" s="123"/>
      <c r="FKD136" s="123"/>
      <c r="FKE136" s="123"/>
      <c r="FKF136" s="123"/>
      <c r="FKG136" s="123"/>
      <c r="FKH136" s="123"/>
      <c r="FKI136" s="123"/>
      <c r="FKJ136" s="123"/>
      <c r="FKK136" s="123"/>
      <c r="FKL136" s="123"/>
      <c r="FKM136" s="123"/>
      <c r="FKN136" s="123"/>
      <c r="FKO136" s="123"/>
      <c r="FKP136" s="123"/>
      <c r="FKQ136" s="123"/>
      <c r="FKR136" s="123"/>
      <c r="FKS136" s="123"/>
      <c r="FKT136" s="123"/>
      <c r="FKU136" s="123"/>
      <c r="FKV136" s="123"/>
      <c r="FKW136" s="123"/>
      <c r="FKX136" s="123"/>
      <c r="FKY136" s="123"/>
      <c r="FKZ136" s="123"/>
      <c r="FLA136" s="123"/>
      <c r="FLB136" s="123"/>
      <c r="FLC136" s="123"/>
      <c r="FLD136" s="123"/>
      <c r="FLE136" s="123"/>
      <c r="FLF136" s="123"/>
      <c r="FLG136" s="123"/>
      <c r="FLH136" s="123"/>
      <c r="FLI136" s="123"/>
      <c r="FLJ136" s="123"/>
      <c r="FLK136" s="123"/>
      <c r="FLL136" s="123"/>
      <c r="FLM136" s="123"/>
      <c r="FLN136" s="123"/>
      <c r="FLO136" s="123"/>
      <c r="FLP136" s="123"/>
      <c r="FLQ136" s="123"/>
      <c r="FLR136" s="123"/>
      <c r="FLS136" s="123"/>
      <c r="FLT136" s="123"/>
      <c r="FLU136" s="123"/>
      <c r="FLV136" s="123"/>
      <c r="FLW136" s="123"/>
      <c r="FLX136" s="123"/>
      <c r="FLY136" s="123"/>
      <c r="FLZ136" s="123"/>
      <c r="FMA136" s="123"/>
      <c r="FMB136" s="123"/>
      <c r="FMC136" s="123"/>
      <c r="FMD136" s="123"/>
      <c r="FME136" s="123"/>
      <c r="FMF136" s="123"/>
      <c r="FMG136" s="123"/>
      <c r="FMH136" s="123"/>
      <c r="FMI136" s="123"/>
      <c r="FMJ136" s="123"/>
      <c r="FMK136" s="123"/>
      <c r="FML136" s="123"/>
      <c r="FMM136" s="123"/>
      <c r="FMN136" s="123"/>
      <c r="FMO136" s="123"/>
      <c r="FMP136" s="123"/>
      <c r="FMQ136" s="123"/>
      <c r="FMR136" s="123"/>
      <c r="FMS136" s="123"/>
      <c r="FMT136" s="123"/>
      <c r="FMU136" s="123"/>
      <c r="FMV136" s="123"/>
      <c r="FMW136" s="123"/>
      <c r="FMX136" s="123"/>
      <c r="FMY136" s="123"/>
      <c r="FMZ136" s="123"/>
      <c r="FNA136" s="123"/>
      <c r="FNB136" s="123"/>
      <c r="FNC136" s="123"/>
      <c r="FND136" s="123"/>
      <c r="FNE136" s="123"/>
      <c r="FNF136" s="123"/>
      <c r="FNG136" s="123"/>
      <c r="FNH136" s="123"/>
      <c r="FNI136" s="123"/>
      <c r="FNJ136" s="123"/>
      <c r="FNK136" s="123"/>
      <c r="FNL136" s="123"/>
      <c r="FNM136" s="123"/>
      <c r="FNN136" s="123"/>
      <c r="FNO136" s="123"/>
      <c r="FNP136" s="123"/>
      <c r="FNQ136" s="123"/>
      <c r="FNR136" s="123"/>
      <c r="FNS136" s="123"/>
      <c r="FNT136" s="123"/>
      <c r="FNU136" s="123"/>
      <c r="FNV136" s="123"/>
      <c r="FNW136" s="123"/>
      <c r="FNX136" s="123"/>
      <c r="FNY136" s="123"/>
      <c r="FNZ136" s="123"/>
      <c r="FOA136" s="123"/>
      <c r="FOB136" s="123"/>
      <c r="FOC136" s="123"/>
      <c r="FOD136" s="123"/>
      <c r="FOE136" s="123"/>
      <c r="FOF136" s="123"/>
      <c r="FOG136" s="123"/>
      <c r="FOH136" s="123"/>
      <c r="FOI136" s="123"/>
      <c r="FOJ136" s="123"/>
      <c r="FOK136" s="123"/>
      <c r="FOL136" s="123"/>
      <c r="FOM136" s="123"/>
      <c r="FON136" s="123"/>
      <c r="FOO136" s="123"/>
      <c r="FOP136" s="123"/>
      <c r="FOQ136" s="123"/>
      <c r="FOR136" s="123"/>
      <c r="FOS136" s="123"/>
      <c r="FOT136" s="123"/>
      <c r="FOU136" s="123"/>
      <c r="FOV136" s="123"/>
      <c r="FOW136" s="123"/>
      <c r="FOX136" s="123"/>
      <c r="FOY136" s="123"/>
      <c r="FOZ136" s="123"/>
      <c r="FPA136" s="123"/>
      <c r="FPB136" s="123"/>
      <c r="FPC136" s="123"/>
      <c r="FPD136" s="123"/>
      <c r="FPE136" s="123"/>
      <c r="FPF136" s="123"/>
      <c r="FPG136" s="123"/>
      <c r="FPH136" s="123"/>
      <c r="FPI136" s="123"/>
      <c r="FPJ136" s="123"/>
      <c r="FPK136" s="123"/>
      <c r="FPL136" s="123"/>
      <c r="FPM136" s="123"/>
      <c r="FPN136" s="123"/>
      <c r="FPO136" s="123"/>
      <c r="FPP136" s="123"/>
      <c r="FPQ136" s="123"/>
      <c r="FPR136" s="123"/>
      <c r="FPS136" s="123"/>
      <c r="FPT136" s="123"/>
      <c r="FPU136" s="123"/>
      <c r="FPV136" s="123"/>
      <c r="FPW136" s="123"/>
      <c r="FPX136" s="123"/>
      <c r="FPY136" s="123"/>
      <c r="FPZ136" s="123"/>
      <c r="FQA136" s="123"/>
      <c r="FQB136" s="123"/>
      <c r="FQC136" s="123"/>
      <c r="FQD136" s="123"/>
      <c r="FQE136" s="123"/>
      <c r="FQF136" s="123"/>
      <c r="FQG136" s="123"/>
      <c r="FQH136" s="123"/>
      <c r="FQI136" s="123"/>
      <c r="FQJ136" s="123"/>
      <c r="FQK136" s="123"/>
      <c r="FQL136" s="123"/>
      <c r="FQM136" s="123"/>
      <c r="FQN136" s="123"/>
      <c r="FQO136" s="123"/>
      <c r="FQP136" s="123"/>
      <c r="FQQ136" s="123"/>
      <c r="FQR136" s="123"/>
      <c r="FQS136" s="123"/>
      <c r="FQT136" s="123"/>
      <c r="FQU136" s="123"/>
      <c r="FQV136" s="123"/>
      <c r="FQW136" s="123"/>
      <c r="FQX136" s="123"/>
      <c r="FQY136" s="123"/>
      <c r="FQZ136" s="123"/>
      <c r="FRA136" s="123"/>
      <c r="FRB136" s="123"/>
      <c r="FRC136" s="123"/>
      <c r="FRD136" s="123"/>
      <c r="FRE136" s="123"/>
      <c r="FRF136" s="123"/>
      <c r="FRG136" s="123"/>
      <c r="FRH136" s="123"/>
      <c r="FRI136" s="123"/>
      <c r="FRJ136" s="123"/>
      <c r="FRK136" s="123"/>
      <c r="FRL136" s="123"/>
      <c r="FRM136" s="123"/>
      <c r="FRN136" s="123"/>
      <c r="FRO136" s="123"/>
      <c r="FRP136" s="123"/>
      <c r="FRQ136" s="123"/>
      <c r="FRR136" s="123"/>
      <c r="FRS136" s="123"/>
      <c r="FRT136" s="123"/>
      <c r="FRU136" s="123"/>
      <c r="FRV136" s="123"/>
      <c r="FRW136" s="123"/>
      <c r="FRX136" s="123"/>
      <c r="FRY136" s="123"/>
      <c r="FRZ136" s="123"/>
      <c r="FSA136" s="123"/>
      <c r="FSB136" s="123"/>
      <c r="FSC136" s="123"/>
      <c r="FSD136" s="123"/>
      <c r="FSE136" s="123"/>
      <c r="FSF136" s="123"/>
      <c r="FSG136" s="123"/>
      <c r="FSH136" s="123"/>
      <c r="FSI136" s="123"/>
      <c r="FSJ136" s="123"/>
      <c r="FSK136" s="123"/>
      <c r="FSL136" s="123"/>
      <c r="FSM136" s="123"/>
      <c r="FSN136" s="123"/>
      <c r="FSO136" s="123"/>
      <c r="FSP136" s="123"/>
      <c r="FSQ136" s="123"/>
      <c r="FSR136" s="123"/>
      <c r="FSS136" s="123"/>
      <c r="FST136" s="123"/>
      <c r="FSU136" s="123"/>
      <c r="FSV136" s="123"/>
      <c r="FSW136" s="123"/>
      <c r="FSX136" s="123"/>
      <c r="FSY136" s="123"/>
      <c r="FSZ136" s="123"/>
      <c r="FTA136" s="123"/>
      <c r="FTB136" s="123"/>
      <c r="FTC136" s="123"/>
      <c r="FTD136" s="123"/>
      <c r="FTE136" s="123"/>
      <c r="FTF136" s="123"/>
      <c r="FTG136" s="123"/>
      <c r="FTH136" s="123"/>
      <c r="FTI136" s="123"/>
      <c r="FTJ136" s="123"/>
      <c r="FTK136" s="123"/>
      <c r="FTL136" s="123"/>
      <c r="FTM136" s="123"/>
      <c r="FTN136" s="123"/>
      <c r="FTO136" s="123"/>
      <c r="FTP136" s="123"/>
      <c r="FTQ136" s="123"/>
      <c r="FTR136" s="123"/>
      <c r="FTS136" s="123"/>
      <c r="FTT136" s="123"/>
      <c r="FTU136" s="123"/>
      <c r="FTV136" s="123"/>
      <c r="FTW136" s="123"/>
      <c r="FTX136" s="123"/>
      <c r="FTY136" s="123"/>
      <c r="FTZ136" s="123"/>
      <c r="FUA136" s="123"/>
      <c r="FUB136" s="123"/>
      <c r="FUC136" s="123"/>
      <c r="FUD136" s="123"/>
      <c r="FUE136" s="123"/>
      <c r="FUF136" s="123"/>
      <c r="FUG136" s="123"/>
      <c r="FUH136" s="123"/>
      <c r="FUI136" s="123"/>
      <c r="FUJ136" s="123"/>
      <c r="FUK136" s="123"/>
      <c r="FUL136" s="123"/>
      <c r="FUM136" s="123"/>
      <c r="FUN136" s="123"/>
      <c r="FUO136" s="123"/>
      <c r="FUP136" s="123"/>
      <c r="FUQ136" s="123"/>
      <c r="FUR136" s="123"/>
      <c r="FUS136" s="123"/>
      <c r="FUT136" s="123"/>
      <c r="FUU136" s="123"/>
      <c r="FUV136" s="123"/>
      <c r="FUW136" s="123"/>
      <c r="FUX136" s="123"/>
      <c r="FUY136" s="123"/>
      <c r="FUZ136" s="123"/>
      <c r="FVA136" s="123"/>
      <c r="FVB136" s="123"/>
      <c r="FVC136" s="123"/>
      <c r="FVD136" s="123"/>
      <c r="FVE136" s="123"/>
      <c r="FVF136" s="123"/>
      <c r="FVG136" s="123"/>
      <c r="FVH136" s="123"/>
      <c r="FVI136" s="123"/>
      <c r="FVJ136" s="123"/>
      <c r="FVK136" s="123"/>
      <c r="FVL136" s="123"/>
      <c r="FVM136" s="123"/>
      <c r="FVN136" s="123"/>
      <c r="FVO136" s="123"/>
      <c r="FVP136" s="123"/>
      <c r="FVQ136" s="123"/>
      <c r="FVR136" s="123"/>
      <c r="FVS136" s="123"/>
      <c r="FVT136" s="123"/>
      <c r="FVU136" s="123"/>
      <c r="FVV136" s="123"/>
      <c r="FVW136" s="123"/>
      <c r="FVX136" s="123"/>
      <c r="FVY136" s="123"/>
      <c r="FVZ136" s="123"/>
      <c r="FWA136" s="123"/>
      <c r="FWB136" s="123"/>
      <c r="FWC136" s="123"/>
      <c r="FWD136" s="123"/>
      <c r="FWE136" s="123"/>
      <c r="FWF136" s="123"/>
      <c r="FWG136" s="123"/>
      <c r="FWH136" s="123"/>
      <c r="FWI136" s="123"/>
      <c r="FWJ136" s="123"/>
      <c r="FWK136" s="123"/>
      <c r="FWL136" s="123"/>
      <c r="FWM136" s="123"/>
      <c r="FWN136" s="123"/>
      <c r="FWO136" s="123"/>
      <c r="FWP136" s="123"/>
      <c r="FWQ136" s="123"/>
      <c r="FWR136" s="123"/>
      <c r="FWS136" s="123"/>
      <c r="FWT136" s="123"/>
      <c r="FWU136" s="123"/>
      <c r="FWV136" s="123"/>
      <c r="FWW136" s="123"/>
      <c r="FWX136" s="123"/>
      <c r="FWY136" s="123"/>
      <c r="FWZ136" s="123"/>
      <c r="FXA136" s="123"/>
      <c r="FXB136" s="123"/>
      <c r="FXC136" s="123"/>
      <c r="FXD136" s="123"/>
      <c r="FXE136" s="123"/>
      <c r="FXF136" s="123"/>
      <c r="FXG136" s="123"/>
      <c r="FXH136" s="123"/>
      <c r="FXI136" s="123"/>
      <c r="FXJ136" s="123"/>
      <c r="FXK136" s="123"/>
      <c r="FXL136" s="123"/>
      <c r="FXM136" s="123"/>
      <c r="FXN136" s="123"/>
      <c r="FXO136" s="123"/>
      <c r="FXP136" s="123"/>
      <c r="FXQ136" s="123"/>
      <c r="FXR136" s="123"/>
      <c r="FXS136" s="123"/>
      <c r="FXT136" s="123"/>
      <c r="FXU136" s="123"/>
      <c r="FXV136" s="123"/>
      <c r="FXW136" s="123"/>
      <c r="FXX136" s="123"/>
      <c r="FXY136" s="123"/>
      <c r="FXZ136" s="123"/>
      <c r="FYA136" s="123"/>
      <c r="FYB136" s="123"/>
      <c r="FYC136" s="123"/>
      <c r="FYD136" s="123"/>
      <c r="FYE136" s="123"/>
      <c r="FYF136" s="123"/>
      <c r="FYG136" s="123"/>
      <c r="FYH136" s="123"/>
      <c r="FYI136" s="123"/>
      <c r="FYJ136" s="123"/>
      <c r="FYK136" s="123"/>
      <c r="FYL136" s="123"/>
      <c r="FYM136" s="123"/>
      <c r="FYN136" s="123"/>
      <c r="FYO136" s="123"/>
      <c r="FYP136" s="123"/>
      <c r="FYQ136" s="123"/>
      <c r="FYR136" s="123"/>
      <c r="FYS136" s="123"/>
      <c r="FYT136" s="123"/>
      <c r="FYU136" s="123"/>
      <c r="FYV136" s="123"/>
      <c r="FYW136" s="123"/>
      <c r="FYX136" s="123"/>
      <c r="FYY136" s="123"/>
      <c r="FYZ136" s="123"/>
      <c r="FZA136" s="123"/>
      <c r="FZB136" s="123"/>
      <c r="FZC136" s="123"/>
      <c r="FZD136" s="123"/>
      <c r="FZE136" s="123"/>
      <c r="FZF136" s="123"/>
      <c r="FZG136" s="123"/>
      <c r="FZH136" s="123"/>
      <c r="FZI136" s="123"/>
      <c r="FZJ136" s="123"/>
      <c r="FZK136" s="123"/>
      <c r="FZL136" s="123"/>
      <c r="FZM136" s="123"/>
      <c r="FZN136" s="123"/>
      <c r="FZO136" s="123"/>
      <c r="FZP136" s="123"/>
      <c r="FZQ136" s="123"/>
      <c r="FZR136" s="123"/>
      <c r="FZS136" s="123"/>
      <c r="FZT136" s="123"/>
      <c r="FZU136" s="123"/>
      <c r="FZV136" s="123"/>
      <c r="FZW136" s="123"/>
      <c r="FZX136" s="123"/>
      <c r="FZY136" s="123"/>
      <c r="FZZ136" s="123"/>
      <c r="GAA136" s="123"/>
      <c r="GAB136" s="123"/>
      <c r="GAC136" s="123"/>
      <c r="GAD136" s="123"/>
      <c r="GAE136" s="123"/>
      <c r="GAF136" s="123"/>
      <c r="GAG136" s="123"/>
      <c r="GAH136" s="123"/>
      <c r="GAI136" s="123"/>
      <c r="GAJ136" s="123"/>
      <c r="GAK136" s="123"/>
      <c r="GAL136" s="123"/>
      <c r="GAM136" s="123"/>
      <c r="GAN136" s="123"/>
      <c r="GAO136" s="123"/>
      <c r="GAP136" s="123"/>
      <c r="GAQ136" s="123"/>
      <c r="GAR136" s="123"/>
      <c r="GAS136" s="123"/>
      <c r="GAT136" s="123"/>
      <c r="GAU136" s="123"/>
      <c r="GAV136" s="123"/>
      <c r="GAW136" s="123"/>
      <c r="GAX136" s="123"/>
      <c r="GAY136" s="123"/>
      <c r="GAZ136" s="123"/>
      <c r="GBA136" s="123"/>
      <c r="GBB136" s="123"/>
      <c r="GBC136" s="123"/>
      <c r="GBD136" s="123"/>
      <c r="GBE136" s="123"/>
      <c r="GBF136" s="123"/>
      <c r="GBG136" s="123"/>
      <c r="GBH136" s="123"/>
      <c r="GBI136" s="123"/>
      <c r="GBJ136" s="123"/>
      <c r="GBK136" s="123"/>
      <c r="GBL136" s="123"/>
      <c r="GBM136" s="123"/>
      <c r="GBN136" s="123"/>
      <c r="GBO136" s="123"/>
      <c r="GBP136" s="123"/>
      <c r="GBQ136" s="123"/>
      <c r="GBR136" s="123"/>
      <c r="GBS136" s="123"/>
      <c r="GBT136" s="123"/>
      <c r="GBU136" s="123"/>
      <c r="GBV136" s="123"/>
      <c r="GBW136" s="123"/>
      <c r="GBX136" s="123"/>
      <c r="GBY136" s="123"/>
      <c r="GBZ136" s="123"/>
      <c r="GCA136" s="123"/>
      <c r="GCB136" s="123"/>
      <c r="GCC136" s="123"/>
      <c r="GCD136" s="123"/>
      <c r="GCE136" s="123"/>
      <c r="GCF136" s="123"/>
      <c r="GCG136" s="123"/>
      <c r="GCH136" s="123"/>
      <c r="GCI136" s="123"/>
      <c r="GCJ136" s="123"/>
      <c r="GCK136" s="123"/>
      <c r="GCL136" s="123"/>
      <c r="GCM136" s="123"/>
      <c r="GCN136" s="123"/>
      <c r="GCO136" s="123"/>
      <c r="GCP136" s="123"/>
      <c r="GCQ136" s="123"/>
      <c r="GCR136" s="123"/>
      <c r="GCS136" s="123"/>
      <c r="GCT136" s="123"/>
      <c r="GCU136" s="123"/>
      <c r="GCV136" s="123"/>
      <c r="GCW136" s="123"/>
      <c r="GCX136" s="123"/>
      <c r="GCY136" s="123"/>
      <c r="GCZ136" s="123"/>
      <c r="GDA136" s="123"/>
      <c r="GDB136" s="123"/>
      <c r="GDC136" s="123"/>
      <c r="GDD136" s="123"/>
      <c r="GDE136" s="123"/>
      <c r="GDF136" s="123"/>
      <c r="GDG136" s="123"/>
      <c r="GDH136" s="123"/>
      <c r="GDI136" s="123"/>
      <c r="GDJ136" s="123"/>
      <c r="GDK136" s="123"/>
      <c r="GDL136" s="123"/>
      <c r="GDM136" s="123"/>
      <c r="GDN136" s="123"/>
      <c r="GDO136" s="123"/>
      <c r="GDP136" s="123"/>
      <c r="GDQ136" s="123"/>
      <c r="GDR136" s="123"/>
      <c r="GDS136" s="123"/>
      <c r="GDT136" s="123"/>
      <c r="GDU136" s="123"/>
      <c r="GDV136" s="123"/>
      <c r="GDW136" s="123"/>
      <c r="GDX136" s="123"/>
      <c r="GDY136" s="123"/>
      <c r="GDZ136" s="123"/>
      <c r="GEA136" s="123"/>
      <c r="GEB136" s="123"/>
      <c r="GEC136" s="123"/>
      <c r="GED136" s="123"/>
      <c r="GEE136" s="123"/>
      <c r="GEF136" s="123"/>
      <c r="GEG136" s="123"/>
      <c r="GEH136" s="123"/>
      <c r="GEI136" s="123"/>
      <c r="GEJ136" s="123"/>
      <c r="GEK136" s="123"/>
      <c r="GEL136" s="123"/>
      <c r="GEM136" s="123"/>
      <c r="GEN136" s="123"/>
      <c r="GEO136" s="123"/>
      <c r="GEP136" s="123"/>
      <c r="GEQ136" s="123"/>
      <c r="GER136" s="123"/>
      <c r="GES136" s="123"/>
      <c r="GET136" s="123"/>
      <c r="GEU136" s="123"/>
      <c r="GEV136" s="123"/>
      <c r="GEW136" s="123"/>
      <c r="GEX136" s="123"/>
      <c r="GEY136" s="123"/>
      <c r="GEZ136" s="123"/>
      <c r="GFA136" s="123"/>
      <c r="GFB136" s="123"/>
      <c r="GFC136" s="123"/>
      <c r="GFD136" s="123"/>
      <c r="GFE136" s="123"/>
      <c r="GFF136" s="123"/>
      <c r="GFG136" s="123"/>
      <c r="GFH136" s="123"/>
      <c r="GFI136" s="123"/>
      <c r="GFJ136" s="123"/>
      <c r="GFK136" s="123"/>
      <c r="GFL136" s="123"/>
      <c r="GFM136" s="123"/>
      <c r="GFN136" s="123"/>
      <c r="GFO136" s="123"/>
      <c r="GFP136" s="123"/>
      <c r="GFQ136" s="123"/>
      <c r="GFR136" s="123"/>
      <c r="GFS136" s="123"/>
      <c r="GFT136" s="123"/>
      <c r="GFU136" s="123"/>
      <c r="GFV136" s="123"/>
      <c r="GFW136" s="123"/>
      <c r="GFX136" s="123"/>
      <c r="GFY136" s="123"/>
      <c r="GFZ136" s="123"/>
      <c r="GGA136" s="123"/>
      <c r="GGB136" s="123"/>
      <c r="GGC136" s="123"/>
      <c r="GGD136" s="123"/>
      <c r="GGE136" s="123"/>
      <c r="GGF136" s="123"/>
      <c r="GGG136" s="123"/>
      <c r="GGH136" s="123"/>
      <c r="GGI136" s="123"/>
      <c r="GGJ136" s="123"/>
      <c r="GGK136" s="123"/>
      <c r="GGL136" s="123"/>
      <c r="GGM136" s="123"/>
      <c r="GGN136" s="123"/>
      <c r="GGO136" s="123"/>
      <c r="GGP136" s="123"/>
      <c r="GGQ136" s="123"/>
      <c r="GGR136" s="123"/>
      <c r="GGS136" s="123"/>
      <c r="GGT136" s="123"/>
      <c r="GGU136" s="123"/>
      <c r="GGV136" s="123"/>
      <c r="GGW136" s="123"/>
      <c r="GGX136" s="123"/>
      <c r="GGY136" s="123"/>
      <c r="GGZ136" s="123"/>
      <c r="GHA136" s="123"/>
      <c r="GHB136" s="123"/>
      <c r="GHC136" s="123"/>
      <c r="GHD136" s="123"/>
      <c r="GHE136" s="123"/>
      <c r="GHF136" s="123"/>
      <c r="GHG136" s="123"/>
      <c r="GHH136" s="123"/>
      <c r="GHI136" s="123"/>
      <c r="GHJ136" s="123"/>
      <c r="GHK136" s="123"/>
      <c r="GHL136" s="123"/>
      <c r="GHM136" s="123"/>
      <c r="GHN136" s="123"/>
      <c r="GHO136" s="123"/>
      <c r="GHP136" s="123"/>
      <c r="GHQ136" s="123"/>
      <c r="GHR136" s="123"/>
      <c r="GHS136" s="123"/>
      <c r="GHT136" s="123"/>
      <c r="GHU136" s="123"/>
      <c r="GHV136" s="123"/>
      <c r="GHW136" s="123"/>
      <c r="GHX136" s="123"/>
      <c r="GHY136" s="123"/>
      <c r="GHZ136" s="123"/>
      <c r="GIA136" s="123"/>
      <c r="GIB136" s="123"/>
      <c r="GIC136" s="123"/>
      <c r="GID136" s="123"/>
      <c r="GIE136" s="123"/>
      <c r="GIF136" s="123"/>
      <c r="GIG136" s="123"/>
      <c r="GIH136" s="123"/>
      <c r="GII136" s="123"/>
      <c r="GIJ136" s="123"/>
      <c r="GIK136" s="123"/>
      <c r="GIL136" s="123"/>
      <c r="GIM136" s="123"/>
      <c r="GIN136" s="123"/>
      <c r="GIO136" s="123"/>
      <c r="GIP136" s="123"/>
      <c r="GIQ136" s="123"/>
      <c r="GIR136" s="123"/>
      <c r="GIS136" s="123"/>
      <c r="GIT136" s="123"/>
      <c r="GIU136" s="123"/>
      <c r="GIV136" s="123"/>
      <c r="GIW136" s="123"/>
      <c r="GIX136" s="123"/>
      <c r="GIY136" s="123"/>
      <c r="GIZ136" s="123"/>
      <c r="GJA136" s="123"/>
      <c r="GJB136" s="123"/>
      <c r="GJC136" s="123"/>
      <c r="GJD136" s="123"/>
      <c r="GJE136" s="123"/>
      <c r="GJF136" s="123"/>
      <c r="GJG136" s="123"/>
      <c r="GJH136" s="123"/>
      <c r="GJI136" s="123"/>
      <c r="GJJ136" s="123"/>
      <c r="GJK136" s="123"/>
      <c r="GJL136" s="123"/>
      <c r="GJM136" s="123"/>
      <c r="GJN136" s="123"/>
      <c r="GJO136" s="123"/>
      <c r="GJP136" s="123"/>
      <c r="GJQ136" s="123"/>
      <c r="GJR136" s="123"/>
      <c r="GJS136" s="123"/>
      <c r="GJT136" s="123"/>
      <c r="GJU136" s="123"/>
      <c r="GJV136" s="123"/>
      <c r="GJW136" s="123"/>
      <c r="GJX136" s="123"/>
      <c r="GJY136" s="123"/>
      <c r="GJZ136" s="123"/>
      <c r="GKA136" s="123"/>
      <c r="GKB136" s="123"/>
      <c r="GKC136" s="123"/>
      <c r="GKD136" s="123"/>
      <c r="GKE136" s="123"/>
      <c r="GKF136" s="123"/>
      <c r="GKG136" s="123"/>
      <c r="GKH136" s="123"/>
      <c r="GKI136" s="123"/>
      <c r="GKJ136" s="123"/>
      <c r="GKK136" s="123"/>
      <c r="GKL136" s="123"/>
      <c r="GKM136" s="123"/>
      <c r="GKN136" s="123"/>
      <c r="GKO136" s="123"/>
      <c r="GKP136" s="123"/>
      <c r="GKQ136" s="123"/>
      <c r="GKR136" s="123"/>
      <c r="GKS136" s="123"/>
      <c r="GKT136" s="123"/>
      <c r="GKU136" s="123"/>
      <c r="GKV136" s="123"/>
      <c r="GKW136" s="123"/>
      <c r="GKX136" s="123"/>
      <c r="GKY136" s="123"/>
      <c r="GKZ136" s="123"/>
      <c r="GLA136" s="123"/>
      <c r="GLB136" s="123"/>
      <c r="GLC136" s="123"/>
      <c r="GLD136" s="123"/>
      <c r="GLE136" s="123"/>
      <c r="GLF136" s="123"/>
      <c r="GLG136" s="123"/>
      <c r="GLH136" s="123"/>
      <c r="GLI136" s="123"/>
      <c r="GLJ136" s="123"/>
      <c r="GLK136" s="123"/>
      <c r="GLL136" s="123"/>
      <c r="GLM136" s="123"/>
      <c r="GLN136" s="123"/>
      <c r="GLO136" s="123"/>
      <c r="GLP136" s="123"/>
      <c r="GLQ136" s="123"/>
      <c r="GLR136" s="123"/>
      <c r="GLS136" s="123"/>
      <c r="GLT136" s="123"/>
      <c r="GLU136" s="123"/>
      <c r="GLV136" s="123"/>
      <c r="GLW136" s="123"/>
      <c r="GLX136" s="123"/>
      <c r="GLY136" s="123"/>
      <c r="GLZ136" s="123"/>
      <c r="GMA136" s="123"/>
      <c r="GMB136" s="123"/>
      <c r="GMC136" s="123"/>
      <c r="GMD136" s="123"/>
      <c r="GME136" s="123"/>
      <c r="GMF136" s="123"/>
      <c r="GMG136" s="123"/>
      <c r="GMH136" s="123"/>
      <c r="GMI136" s="123"/>
      <c r="GMJ136" s="123"/>
      <c r="GMK136" s="123"/>
      <c r="GML136" s="123"/>
      <c r="GMM136" s="123"/>
      <c r="GMN136" s="123"/>
      <c r="GMO136" s="123"/>
      <c r="GMP136" s="123"/>
      <c r="GMQ136" s="123"/>
      <c r="GMR136" s="123"/>
      <c r="GMS136" s="123"/>
      <c r="GMT136" s="123"/>
      <c r="GMU136" s="123"/>
      <c r="GMV136" s="123"/>
      <c r="GMW136" s="123"/>
      <c r="GMX136" s="123"/>
      <c r="GMY136" s="123"/>
      <c r="GMZ136" s="123"/>
      <c r="GNA136" s="123"/>
      <c r="GNB136" s="123"/>
      <c r="GNC136" s="123"/>
      <c r="GND136" s="123"/>
      <c r="GNE136" s="123"/>
      <c r="GNF136" s="123"/>
      <c r="GNG136" s="123"/>
      <c r="GNH136" s="123"/>
      <c r="GNI136" s="123"/>
      <c r="GNJ136" s="123"/>
      <c r="GNK136" s="123"/>
      <c r="GNL136" s="123"/>
      <c r="GNM136" s="123"/>
      <c r="GNN136" s="123"/>
      <c r="GNO136" s="123"/>
      <c r="GNP136" s="123"/>
      <c r="GNQ136" s="123"/>
      <c r="GNR136" s="123"/>
      <c r="GNS136" s="123"/>
      <c r="GNT136" s="123"/>
      <c r="GNU136" s="123"/>
      <c r="GNV136" s="123"/>
      <c r="GNW136" s="123"/>
      <c r="GNX136" s="123"/>
      <c r="GNY136" s="123"/>
      <c r="GNZ136" s="123"/>
      <c r="GOA136" s="123"/>
      <c r="GOB136" s="123"/>
      <c r="GOC136" s="123"/>
      <c r="GOD136" s="123"/>
      <c r="GOE136" s="123"/>
      <c r="GOF136" s="123"/>
      <c r="GOG136" s="123"/>
      <c r="GOH136" s="123"/>
      <c r="GOI136" s="123"/>
      <c r="GOJ136" s="123"/>
      <c r="GOK136" s="123"/>
      <c r="GOL136" s="123"/>
      <c r="GOM136" s="123"/>
      <c r="GON136" s="123"/>
      <c r="GOO136" s="123"/>
      <c r="GOP136" s="123"/>
      <c r="GOQ136" s="123"/>
      <c r="GOR136" s="123"/>
      <c r="GOS136" s="123"/>
      <c r="GOT136" s="123"/>
      <c r="GOU136" s="123"/>
      <c r="GOV136" s="123"/>
      <c r="GOW136" s="123"/>
      <c r="GOX136" s="123"/>
      <c r="GOY136" s="123"/>
      <c r="GOZ136" s="123"/>
      <c r="GPA136" s="123"/>
      <c r="GPB136" s="123"/>
      <c r="GPC136" s="123"/>
      <c r="GPD136" s="123"/>
      <c r="GPE136" s="123"/>
      <c r="GPF136" s="123"/>
      <c r="GPG136" s="123"/>
      <c r="GPH136" s="123"/>
      <c r="GPI136" s="123"/>
      <c r="GPJ136" s="123"/>
      <c r="GPK136" s="123"/>
      <c r="GPL136" s="123"/>
      <c r="GPM136" s="123"/>
      <c r="GPN136" s="123"/>
      <c r="GPO136" s="123"/>
      <c r="GPP136" s="123"/>
      <c r="GPQ136" s="123"/>
      <c r="GPR136" s="123"/>
      <c r="GPS136" s="123"/>
      <c r="GPT136" s="123"/>
      <c r="GPU136" s="123"/>
      <c r="GPV136" s="123"/>
      <c r="GPW136" s="123"/>
      <c r="GPX136" s="123"/>
      <c r="GPY136" s="123"/>
      <c r="GPZ136" s="123"/>
      <c r="GQA136" s="123"/>
      <c r="GQB136" s="123"/>
      <c r="GQC136" s="123"/>
      <c r="GQD136" s="123"/>
      <c r="GQE136" s="123"/>
      <c r="GQF136" s="123"/>
      <c r="GQG136" s="123"/>
      <c r="GQH136" s="123"/>
      <c r="GQI136" s="123"/>
      <c r="GQJ136" s="123"/>
      <c r="GQK136" s="123"/>
      <c r="GQL136" s="123"/>
      <c r="GQM136" s="123"/>
      <c r="GQN136" s="123"/>
      <c r="GQO136" s="123"/>
      <c r="GQP136" s="123"/>
      <c r="GQQ136" s="123"/>
      <c r="GQR136" s="123"/>
      <c r="GQS136" s="123"/>
      <c r="GQT136" s="123"/>
      <c r="GQU136" s="123"/>
      <c r="GQV136" s="123"/>
      <c r="GQW136" s="123"/>
      <c r="GQX136" s="123"/>
      <c r="GQY136" s="123"/>
      <c r="GQZ136" s="123"/>
      <c r="GRA136" s="123"/>
      <c r="GRB136" s="123"/>
      <c r="GRC136" s="123"/>
      <c r="GRD136" s="123"/>
      <c r="GRE136" s="123"/>
      <c r="GRF136" s="123"/>
      <c r="GRG136" s="123"/>
      <c r="GRH136" s="123"/>
      <c r="GRI136" s="123"/>
      <c r="GRJ136" s="123"/>
      <c r="GRK136" s="123"/>
      <c r="GRL136" s="123"/>
      <c r="GRM136" s="123"/>
      <c r="GRN136" s="123"/>
      <c r="GRO136" s="123"/>
      <c r="GRP136" s="123"/>
      <c r="GRQ136" s="123"/>
      <c r="GRR136" s="123"/>
      <c r="GRS136" s="123"/>
      <c r="GRT136" s="123"/>
      <c r="GRU136" s="123"/>
      <c r="GRV136" s="123"/>
      <c r="GRW136" s="123"/>
      <c r="GRX136" s="123"/>
      <c r="GRY136" s="123"/>
      <c r="GRZ136" s="123"/>
      <c r="GSA136" s="123"/>
      <c r="GSB136" s="123"/>
      <c r="GSC136" s="123"/>
      <c r="GSD136" s="123"/>
      <c r="GSE136" s="123"/>
      <c r="GSF136" s="123"/>
      <c r="GSG136" s="123"/>
      <c r="GSH136" s="123"/>
      <c r="GSI136" s="123"/>
      <c r="GSJ136" s="123"/>
      <c r="GSK136" s="123"/>
      <c r="GSL136" s="123"/>
      <c r="GSM136" s="123"/>
      <c r="GSN136" s="123"/>
      <c r="GSO136" s="123"/>
      <c r="GSP136" s="123"/>
      <c r="GSQ136" s="123"/>
      <c r="GSR136" s="123"/>
      <c r="GSS136" s="123"/>
      <c r="GST136" s="123"/>
      <c r="GSU136" s="123"/>
      <c r="GSV136" s="123"/>
      <c r="GSW136" s="123"/>
      <c r="GSX136" s="123"/>
      <c r="GSY136" s="123"/>
      <c r="GSZ136" s="123"/>
      <c r="GTA136" s="123"/>
      <c r="GTB136" s="123"/>
      <c r="GTC136" s="123"/>
      <c r="GTD136" s="123"/>
      <c r="GTE136" s="123"/>
      <c r="GTF136" s="123"/>
      <c r="GTG136" s="123"/>
      <c r="GTH136" s="123"/>
      <c r="GTI136" s="123"/>
      <c r="GTJ136" s="123"/>
      <c r="GTK136" s="123"/>
      <c r="GTL136" s="123"/>
      <c r="GTM136" s="123"/>
      <c r="GTN136" s="123"/>
      <c r="GTO136" s="123"/>
      <c r="GTP136" s="123"/>
      <c r="GTQ136" s="123"/>
      <c r="GTR136" s="123"/>
      <c r="GTS136" s="123"/>
      <c r="GTT136" s="123"/>
      <c r="GTU136" s="123"/>
      <c r="GTV136" s="123"/>
      <c r="GTW136" s="123"/>
      <c r="GTX136" s="123"/>
      <c r="GTY136" s="123"/>
      <c r="GTZ136" s="123"/>
      <c r="GUA136" s="123"/>
      <c r="GUB136" s="123"/>
      <c r="GUC136" s="123"/>
      <c r="GUD136" s="123"/>
      <c r="GUE136" s="123"/>
      <c r="GUF136" s="123"/>
      <c r="GUG136" s="123"/>
      <c r="GUH136" s="123"/>
      <c r="GUI136" s="123"/>
      <c r="GUJ136" s="123"/>
      <c r="GUK136" s="123"/>
      <c r="GUL136" s="123"/>
      <c r="GUM136" s="123"/>
      <c r="GUN136" s="123"/>
      <c r="GUO136" s="123"/>
      <c r="GUP136" s="123"/>
      <c r="GUQ136" s="123"/>
      <c r="GUR136" s="123"/>
      <c r="GUS136" s="123"/>
      <c r="GUT136" s="123"/>
      <c r="GUU136" s="123"/>
      <c r="GUV136" s="123"/>
      <c r="GUW136" s="123"/>
      <c r="GUX136" s="123"/>
      <c r="GUY136" s="123"/>
      <c r="GUZ136" s="123"/>
      <c r="GVA136" s="123"/>
      <c r="GVB136" s="123"/>
      <c r="GVC136" s="123"/>
      <c r="GVD136" s="123"/>
      <c r="GVE136" s="123"/>
      <c r="GVF136" s="123"/>
      <c r="GVG136" s="123"/>
      <c r="GVH136" s="123"/>
      <c r="GVI136" s="123"/>
      <c r="GVJ136" s="123"/>
      <c r="GVK136" s="123"/>
      <c r="GVL136" s="123"/>
      <c r="GVM136" s="123"/>
      <c r="GVN136" s="123"/>
      <c r="GVO136" s="123"/>
      <c r="GVP136" s="123"/>
      <c r="GVQ136" s="123"/>
      <c r="GVR136" s="123"/>
      <c r="GVS136" s="123"/>
      <c r="GVT136" s="123"/>
      <c r="GVU136" s="123"/>
      <c r="GVV136" s="123"/>
      <c r="GVW136" s="123"/>
      <c r="GVX136" s="123"/>
      <c r="GVY136" s="123"/>
      <c r="GVZ136" s="123"/>
      <c r="GWA136" s="123"/>
      <c r="GWB136" s="123"/>
      <c r="GWC136" s="123"/>
      <c r="GWD136" s="123"/>
      <c r="GWE136" s="123"/>
      <c r="GWF136" s="123"/>
      <c r="GWG136" s="123"/>
      <c r="GWH136" s="123"/>
      <c r="GWI136" s="123"/>
      <c r="GWJ136" s="123"/>
      <c r="GWK136" s="123"/>
      <c r="GWL136" s="123"/>
      <c r="GWM136" s="123"/>
      <c r="GWN136" s="123"/>
      <c r="GWO136" s="123"/>
      <c r="GWP136" s="123"/>
      <c r="GWQ136" s="123"/>
      <c r="GWR136" s="123"/>
      <c r="GWS136" s="123"/>
      <c r="GWT136" s="123"/>
      <c r="GWU136" s="123"/>
      <c r="GWV136" s="123"/>
      <c r="GWW136" s="123"/>
      <c r="GWX136" s="123"/>
      <c r="GWY136" s="123"/>
      <c r="GWZ136" s="123"/>
      <c r="GXA136" s="123"/>
      <c r="GXB136" s="123"/>
      <c r="GXC136" s="123"/>
      <c r="GXD136" s="123"/>
      <c r="GXE136" s="123"/>
      <c r="GXF136" s="123"/>
      <c r="GXG136" s="123"/>
      <c r="GXH136" s="123"/>
      <c r="GXI136" s="123"/>
      <c r="GXJ136" s="123"/>
      <c r="GXK136" s="123"/>
      <c r="GXL136" s="123"/>
      <c r="GXM136" s="123"/>
      <c r="GXN136" s="123"/>
      <c r="GXO136" s="123"/>
      <c r="GXP136" s="123"/>
      <c r="GXQ136" s="123"/>
      <c r="GXR136" s="123"/>
      <c r="GXS136" s="123"/>
      <c r="GXT136" s="123"/>
      <c r="GXU136" s="123"/>
      <c r="GXV136" s="123"/>
      <c r="GXW136" s="123"/>
      <c r="GXX136" s="123"/>
      <c r="GXY136" s="123"/>
      <c r="GXZ136" s="123"/>
      <c r="GYA136" s="123"/>
      <c r="GYB136" s="123"/>
      <c r="GYC136" s="123"/>
      <c r="GYD136" s="123"/>
      <c r="GYE136" s="123"/>
      <c r="GYF136" s="123"/>
      <c r="GYG136" s="123"/>
      <c r="GYH136" s="123"/>
      <c r="GYI136" s="123"/>
      <c r="GYJ136" s="123"/>
      <c r="GYK136" s="123"/>
      <c r="GYL136" s="123"/>
      <c r="GYM136" s="123"/>
      <c r="GYN136" s="123"/>
      <c r="GYO136" s="123"/>
      <c r="GYP136" s="123"/>
      <c r="GYQ136" s="123"/>
      <c r="GYR136" s="123"/>
      <c r="GYS136" s="123"/>
      <c r="GYT136" s="123"/>
      <c r="GYU136" s="123"/>
      <c r="GYV136" s="123"/>
      <c r="GYW136" s="123"/>
      <c r="GYX136" s="123"/>
      <c r="GYY136" s="123"/>
      <c r="GYZ136" s="123"/>
      <c r="GZA136" s="123"/>
      <c r="GZB136" s="123"/>
      <c r="GZC136" s="123"/>
      <c r="GZD136" s="123"/>
      <c r="GZE136" s="123"/>
      <c r="GZF136" s="123"/>
      <c r="GZG136" s="123"/>
      <c r="GZH136" s="123"/>
      <c r="GZI136" s="123"/>
      <c r="GZJ136" s="123"/>
      <c r="GZK136" s="123"/>
      <c r="GZL136" s="123"/>
      <c r="GZM136" s="123"/>
      <c r="GZN136" s="123"/>
      <c r="GZO136" s="123"/>
      <c r="GZP136" s="123"/>
      <c r="GZQ136" s="123"/>
      <c r="GZR136" s="123"/>
      <c r="GZS136" s="123"/>
      <c r="GZT136" s="123"/>
      <c r="GZU136" s="123"/>
      <c r="GZV136" s="123"/>
      <c r="GZW136" s="123"/>
      <c r="GZX136" s="123"/>
      <c r="GZY136" s="123"/>
      <c r="GZZ136" s="123"/>
      <c r="HAA136" s="123"/>
      <c r="HAB136" s="123"/>
      <c r="HAC136" s="123"/>
      <c r="HAD136" s="123"/>
      <c r="HAE136" s="123"/>
      <c r="HAF136" s="123"/>
      <c r="HAG136" s="123"/>
      <c r="HAH136" s="123"/>
      <c r="HAI136" s="123"/>
      <c r="HAJ136" s="123"/>
      <c r="HAK136" s="123"/>
      <c r="HAL136" s="123"/>
      <c r="HAM136" s="123"/>
      <c r="HAN136" s="123"/>
      <c r="HAO136" s="123"/>
      <c r="HAP136" s="123"/>
      <c r="HAQ136" s="123"/>
      <c r="HAR136" s="123"/>
      <c r="HAS136" s="123"/>
      <c r="HAT136" s="123"/>
      <c r="HAU136" s="123"/>
      <c r="HAV136" s="123"/>
      <c r="HAW136" s="123"/>
      <c r="HAX136" s="123"/>
      <c r="HAY136" s="123"/>
      <c r="HAZ136" s="123"/>
      <c r="HBA136" s="123"/>
      <c r="HBB136" s="123"/>
      <c r="HBC136" s="123"/>
      <c r="HBD136" s="123"/>
      <c r="HBE136" s="123"/>
      <c r="HBF136" s="123"/>
      <c r="HBG136" s="123"/>
      <c r="HBH136" s="123"/>
      <c r="HBI136" s="123"/>
      <c r="HBJ136" s="123"/>
      <c r="HBK136" s="123"/>
      <c r="HBL136" s="123"/>
      <c r="HBM136" s="123"/>
      <c r="HBN136" s="123"/>
      <c r="HBO136" s="123"/>
      <c r="HBP136" s="123"/>
      <c r="HBQ136" s="123"/>
      <c r="HBR136" s="123"/>
      <c r="HBS136" s="123"/>
      <c r="HBT136" s="123"/>
      <c r="HBU136" s="123"/>
      <c r="HBV136" s="123"/>
      <c r="HBW136" s="123"/>
      <c r="HBX136" s="123"/>
      <c r="HBY136" s="123"/>
      <c r="HBZ136" s="123"/>
      <c r="HCA136" s="123"/>
      <c r="HCB136" s="123"/>
      <c r="HCC136" s="123"/>
      <c r="HCD136" s="123"/>
      <c r="HCE136" s="123"/>
      <c r="HCF136" s="123"/>
      <c r="HCG136" s="123"/>
      <c r="HCH136" s="123"/>
      <c r="HCI136" s="123"/>
      <c r="HCJ136" s="123"/>
      <c r="HCK136" s="123"/>
      <c r="HCL136" s="123"/>
      <c r="HCM136" s="123"/>
      <c r="HCN136" s="123"/>
      <c r="HCO136" s="123"/>
      <c r="HCP136" s="123"/>
      <c r="HCQ136" s="123"/>
      <c r="HCR136" s="123"/>
      <c r="HCS136" s="123"/>
      <c r="HCT136" s="123"/>
      <c r="HCU136" s="123"/>
      <c r="HCV136" s="123"/>
      <c r="HCW136" s="123"/>
      <c r="HCX136" s="123"/>
      <c r="HCY136" s="123"/>
      <c r="HCZ136" s="123"/>
      <c r="HDA136" s="123"/>
      <c r="HDB136" s="123"/>
      <c r="HDC136" s="123"/>
      <c r="HDD136" s="123"/>
      <c r="HDE136" s="123"/>
      <c r="HDF136" s="123"/>
      <c r="HDG136" s="123"/>
      <c r="HDH136" s="123"/>
      <c r="HDI136" s="123"/>
      <c r="HDJ136" s="123"/>
      <c r="HDK136" s="123"/>
      <c r="HDL136" s="123"/>
      <c r="HDM136" s="123"/>
      <c r="HDN136" s="123"/>
      <c r="HDO136" s="123"/>
      <c r="HDP136" s="123"/>
      <c r="HDQ136" s="123"/>
      <c r="HDR136" s="123"/>
      <c r="HDS136" s="123"/>
      <c r="HDT136" s="123"/>
      <c r="HDU136" s="123"/>
      <c r="HDV136" s="123"/>
      <c r="HDW136" s="123"/>
      <c r="HDX136" s="123"/>
      <c r="HDY136" s="123"/>
      <c r="HDZ136" s="123"/>
      <c r="HEA136" s="123"/>
      <c r="HEB136" s="123"/>
      <c r="HEC136" s="123"/>
      <c r="HED136" s="123"/>
      <c r="HEE136" s="123"/>
      <c r="HEF136" s="123"/>
      <c r="HEG136" s="123"/>
      <c r="HEH136" s="123"/>
      <c r="HEI136" s="123"/>
      <c r="HEJ136" s="123"/>
      <c r="HEK136" s="123"/>
      <c r="HEL136" s="123"/>
      <c r="HEM136" s="123"/>
      <c r="HEN136" s="123"/>
      <c r="HEO136" s="123"/>
      <c r="HEP136" s="123"/>
      <c r="HEQ136" s="123"/>
      <c r="HER136" s="123"/>
      <c r="HES136" s="123"/>
      <c r="HET136" s="123"/>
      <c r="HEU136" s="123"/>
      <c r="HEV136" s="123"/>
      <c r="HEW136" s="123"/>
      <c r="HEX136" s="123"/>
      <c r="HEY136" s="123"/>
      <c r="HEZ136" s="123"/>
      <c r="HFA136" s="123"/>
      <c r="HFB136" s="123"/>
      <c r="HFC136" s="123"/>
      <c r="HFD136" s="123"/>
      <c r="HFE136" s="123"/>
      <c r="HFF136" s="123"/>
      <c r="HFG136" s="123"/>
      <c r="HFH136" s="123"/>
      <c r="HFI136" s="123"/>
      <c r="HFJ136" s="123"/>
      <c r="HFK136" s="123"/>
      <c r="HFL136" s="123"/>
      <c r="HFM136" s="123"/>
      <c r="HFN136" s="123"/>
      <c r="HFO136" s="123"/>
      <c r="HFP136" s="123"/>
      <c r="HFQ136" s="123"/>
      <c r="HFR136" s="123"/>
      <c r="HFS136" s="123"/>
      <c r="HFT136" s="123"/>
      <c r="HFU136" s="123"/>
      <c r="HFV136" s="123"/>
      <c r="HFW136" s="123"/>
      <c r="HFX136" s="123"/>
      <c r="HFY136" s="123"/>
      <c r="HFZ136" s="123"/>
      <c r="HGA136" s="123"/>
      <c r="HGB136" s="123"/>
      <c r="HGC136" s="123"/>
      <c r="HGD136" s="123"/>
      <c r="HGE136" s="123"/>
      <c r="HGF136" s="123"/>
      <c r="HGG136" s="123"/>
      <c r="HGH136" s="123"/>
      <c r="HGI136" s="123"/>
      <c r="HGJ136" s="123"/>
      <c r="HGK136" s="123"/>
      <c r="HGL136" s="123"/>
      <c r="HGM136" s="123"/>
      <c r="HGN136" s="123"/>
      <c r="HGO136" s="123"/>
      <c r="HGP136" s="123"/>
      <c r="HGQ136" s="123"/>
      <c r="HGR136" s="123"/>
      <c r="HGS136" s="123"/>
      <c r="HGT136" s="123"/>
      <c r="HGU136" s="123"/>
      <c r="HGV136" s="123"/>
      <c r="HGW136" s="123"/>
      <c r="HGX136" s="123"/>
      <c r="HGY136" s="123"/>
      <c r="HGZ136" s="123"/>
      <c r="HHA136" s="123"/>
      <c r="HHB136" s="123"/>
      <c r="HHC136" s="123"/>
      <c r="HHD136" s="123"/>
      <c r="HHE136" s="123"/>
      <c r="HHF136" s="123"/>
      <c r="HHG136" s="123"/>
      <c r="HHH136" s="123"/>
      <c r="HHI136" s="123"/>
      <c r="HHJ136" s="123"/>
      <c r="HHK136" s="123"/>
      <c r="HHL136" s="123"/>
      <c r="HHM136" s="123"/>
      <c r="HHN136" s="123"/>
      <c r="HHO136" s="123"/>
      <c r="HHP136" s="123"/>
      <c r="HHQ136" s="123"/>
      <c r="HHR136" s="123"/>
      <c r="HHS136" s="123"/>
      <c r="HHT136" s="123"/>
      <c r="HHU136" s="123"/>
      <c r="HHV136" s="123"/>
      <c r="HHW136" s="123"/>
      <c r="HHX136" s="123"/>
      <c r="HHY136" s="123"/>
      <c r="HHZ136" s="123"/>
      <c r="HIA136" s="123"/>
      <c r="HIB136" s="123"/>
      <c r="HIC136" s="123"/>
      <c r="HID136" s="123"/>
      <c r="HIE136" s="123"/>
      <c r="HIF136" s="123"/>
      <c r="HIG136" s="123"/>
      <c r="HIH136" s="123"/>
      <c r="HII136" s="123"/>
      <c r="HIJ136" s="123"/>
      <c r="HIK136" s="123"/>
      <c r="HIL136" s="123"/>
      <c r="HIM136" s="123"/>
      <c r="HIN136" s="123"/>
      <c r="HIO136" s="123"/>
      <c r="HIP136" s="123"/>
      <c r="HIQ136" s="123"/>
      <c r="HIR136" s="123"/>
      <c r="HIS136" s="123"/>
      <c r="HIT136" s="123"/>
      <c r="HIU136" s="123"/>
      <c r="HIV136" s="123"/>
      <c r="HIW136" s="123"/>
      <c r="HIX136" s="123"/>
      <c r="HIY136" s="123"/>
      <c r="HIZ136" s="123"/>
      <c r="HJA136" s="123"/>
      <c r="HJB136" s="123"/>
      <c r="HJC136" s="123"/>
      <c r="HJD136" s="123"/>
      <c r="HJE136" s="123"/>
      <c r="HJF136" s="123"/>
      <c r="HJG136" s="123"/>
      <c r="HJH136" s="123"/>
      <c r="HJI136" s="123"/>
      <c r="HJJ136" s="123"/>
      <c r="HJK136" s="123"/>
      <c r="HJL136" s="123"/>
      <c r="HJM136" s="123"/>
      <c r="HJN136" s="123"/>
      <c r="HJO136" s="123"/>
      <c r="HJP136" s="123"/>
      <c r="HJQ136" s="123"/>
      <c r="HJR136" s="123"/>
      <c r="HJS136" s="123"/>
      <c r="HJT136" s="123"/>
      <c r="HJU136" s="123"/>
      <c r="HJV136" s="123"/>
      <c r="HJW136" s="123"/>
      <c r="HJX136" s="123"/>
      <c r="HJY136" s="123"/>
      <c r="HJZ136" s="123"/>
      <c r="HKA136" s="123"/>
      <c r="HKB136" s="123"/>
      <c r="HKC136" s="123"/>
      <c r="HKD136" s="123"/>
      <c r="HKE136" s="123"/>
      <c r="HKF136" s="123"/>
      <c r="HKG136" s="123"/>
      <c r="HKH136" s="123"/>
      <c r="HKI136" s="123"/>
      <c r="HKJ136" s="123"/>
      <c r="HKK136" s="123"/>
      <c r="HKL136" s="123"/>
      <c r="HKM136" s="123"/>
      <c r="HKN136" s="123"/>
      <c r="HKO136" s="123"/>
      <c r="HKP136" s="123"/>
      <c r="HKQ136" s="123"/>
      <c r="HKR136" s="123"/>
      <c r="HKS136" s="123"/>
      <c r="HKT136" s="123"/>
      <c r="HKU136" s="123"/>
      <c r="HKV136" s="123"/>
      <c r="HKW136" s="123"/>
      <c r="HKX136" s="123"/>
      <c r="HKY136" s="123"/>
      <c r="HKZ136" s="123"/>
      <c r="HLA136" s="123"/>
      <c r="HLB136" s="123"/>
      <c r="HLC136" s="123"/>
      <c r="HLD136" s="123"/>
      <c r="HLE136" s="123"/>
      <c r="HLF136" s="123"/>
      <c r="HLG136" s="123"/>
      <c r="HLH136" s="123"/>
      <c r="HLI136" s="123"/>
      <c r="HLJ136" s="123"/>
      <c r="HLK136" s="123"/>
      <c r="HLL136" s="123"/>
      <c r="HLM136" s="123"/>
      <c r="HLN136" s="123"/>
      <c r="HLO136" s="123"/>
      <c r="HLP136" s="123"/>
      <c r="HLQ136" s="123"/>
      <c r="HLR136" s="123"/>
      <c r="HLS136" s="123"/>
      <c r="HLT136" s="123"/>
      <c r="HLU136" s="123"/>
      <c r="HLV136" s="123"/>
      <c r="HLW136" s="123"/>
      <c r="HLX136" s="123"/>
      <c r="HLY136" s="123"/>
      <c r="HLZ136" s="123"/>
      <c r="HMA136" s="123"/>
      <c r="HMB136" s="123"/>
      <c r="HMC136" s="123"/>
      <c r="HMD136" s="123"/>
      <c r="HME136" s="123"/>
      <c r="HMF136" s="123"/>
      <c r="HMG136" s="123"/>
      <c r="HMH136" s="123"/>
      <c r="HMI136" s="123"/>
      <c r="HMJ136" s="123"/>
      <c r="HMK136" s="123"/>
      <c r="HML136" s="123"/>
      <c r="HMM136" s="123"/>
      <c r="HMN136" s="123"/>
      <c r="HMO136" s="123"/>
      <c r="HMP136" s="123"/>
      <c r="HMQ136" s="123"/>
      <c r="HMR136" s="123"/>
      <c r="HMS136" s="123"/>
      <c r="HMT136" s="123"/>
      <c r="HMU136" s="123"/>
      <c r="HMV136" s="123"/>
      <c r="HMW136" s="123"/>
      <c r="HMX136" s="123"/>
      <c r="HMY136" s="123"/>
      <c r="HMZ136" s="123"/>
      <c r="HNA136" s="123"/>
      <c r="HNB136" s="123"/>
      <c r="HNC136" s="123"/>
      <c r="HND136" s="123"/>
      <c r="HNE136" s="123"/>
      <c r="HNF136" s="123"/>
      <c r="HNG136" s="123"/>
      <c r="HNH136" s="123"/>
      <c r="HNI136" s="123"/>
      <c r="HNJ136" s="123"/>
      <c r="HNK136" s="123"/>
      <c r="HNL136" s="123"/>
      <c r="HNM136" s="123"/>
      <c r="HNN136" s="123"/>
      <c r="HNO136" s="123"/>
      <c r="HNP136" s="123"/>
      <c r="HNQ136" s="123"/>
      <c r="HNR136" s="123"/>
      <c r="HNS136" s="123"/>
      <c r="HNT136" s="123"/>
      <c r="HNU136" s="123"/>
      <c r="HNV136" s="123"/>
      <c r="HNW136" s="123"/>
      <c r="HNX136" s="123"/>
      <c r="HNY136" s="123"/>
      <c r="HNZ136" s="123"/>
      <c r="HOA136" s="123"/>
      <c r="HOB136" s="123"/>
      <c r="HOC136" s="123"/>
      <c r="HOD136" s="123"/>
      <c r="HOE136" s="123"/>
      <c r="HOF136" s="123"/>
      <c r="HOG136" s="123"/>
      <c r="HOH136" s="123"/>
      <c r="HOI136" s="123"/>
      <c r="HOJ136" s="123"/>
      <c r="HOK136" s="123"/>
      <c r="HOL136" s="123"/>
      <c r="HOM136" s="123"/>
      <c r="HON136" s="123"/>
      <c r="HOO136" s="123"/>
      <c r="HOP136" s="123"/>
      <c r="HOQ136" s="123"/>
      <c r="HOR136" s="123"/>
      <c r="HOS136" s="123"/>
      <c r="HOT136" s="123"/>
      <c r="HOU136" s="123"/>
      <c r="HOV136" s="123"/>
      <c r="HOW136" s="123"/>
      <c r="HOX136" s="123"/>
      <c r="HOY136" s="123"/>
      <c r="HOZ136" s="123"/>
      <c r="HPA136" s="123"/>
      <c r="HPB136" s="123"/>
      <c r="HPC136" s="123"/>
      <c r="HPD136" s="123"/>
      <c r="HPE136" s="123"/>
      <c r="HPF136" s="123"/>
      <c r="HPG136" s="123"/>
      <c r="HPH136" s="123"/>
      <c r="HPI136" s="123"/>
      <c r="HPJ136" s="123"/>
      <c r="HPK136" s="123"/>
      <c r="HPL136" s="123"/>
      <c r="HPM136" s="123"/>
      <c r="HPN136" s="123"/>
      <c r="HPO136" s="123"/>
      <c r="HPP136" s="123"/>
      <c r="HPQ136" s="123"/>
      <c r="HPR136" s="123"/>
      <c r="HPS136" s="123"/>
      <c r="HPT136" s="123"/>
      <c r="HPU136" s="123"/>
      <c r="HPV136" s="123"/>
      <c r="HPW136" s="123"/>
      <c r="HPX136" s="123"/>
      <c r="HPY136" s="123"/>
      <c r="HPZ136" s="123"/>
      <c r="HQA136" s="123"/>
      <c r="HQB136" s="123"/>
      <c r="HQC136" s="123"/>
      <c r="HQD136" s="123"/>
      <c r="HQE136" s="123"/>
      <c r="HQF136" s="123"/>
      <c r="HQG136" s="123"/>
      <c r="HQH136" s="123"/>
      <c r="HQI136" s="123"/>
      <c r="HQJ136" s="123"/>
      <c r="HQK136" s="123"/>
      <c r="HQL136" s="123"/>
      <c r="HQM136" s="123"/>
      <c r="HQN136" s="123"/>
      <c r="HQO136" s="123"/>
      <c r="HQP136" s="123"/>
      <c r="HQQ136" s="123"/>
      <c r="HQR136" s="123"/>
      <c r="HQS136" s="123"/>
      <c r="HQT136" s="123"/>
      <c r="HQU136" s="123"/>
      <c r="HQV136" s="123"/>
      <c r="HQW136" s="123"/>
      <c r="HQX136" s="123"/>
      <c r="HQY136" s="123"/>
      <c r="HQZ136" s="123"/>
      <c r="HRA136" s="123"/>
      <c r="HRB136" s="123"/>
      <c r="HRC136" s="123"/>
      <c r="HRD136" s="123"/>
      <c r="HRE136" s="123"/>
      <c r="HRF136" s="123"/>
      <c r="HRG136" s="123"/>
      <c r="HRH136" s="123"/>
      <c r="HRI136" s="123"/>
      <c r="HRJ136" s="123"/>
      <c r="HRK136" s="123"/>
      <c r="HRL136" s="123"/>
      <c r="HRM136" s="123"/>
      <c r="HRN136" s="123"/>
      <c r="HRO136" s="123"/>
      <c r="HRP136" s="123"/>
      <c r="HRQ136" s="123"/>
      <c r="HRR136" s="123"/>
      <c r="HRS136" s="123"/>
      <c r="HRT136" s="123"/>
      <c r="HRU136" s="123"/>
      <c r="HRV136" s="123"/>
      <c r="HRW136" s="123"/>
      <c r="HRX136" s="123"/>
      <c r="HRY136" s="123"/>
      <c r="HRZ136" s="123"/>
      <c r="HSA136" s="123"/>
      <c r="HSB136" s="123"/>
      <c r="HSC136" s="123"/>
      <c r="HSD136" s="123"/>
      <c r="HSE136" s="123"/>
      <c r="HSF136" s="123"/>
      <c r="HSG136" s="123"/>
      <c r="HSH136" s="123"/>
      <c r="HSI136" s="123"/>
      <c r="HSJ136" s="123"/>
      <c r="HSK136" s="123"/>
      <c r="HSL136" s="123"/>
      <c r="HSM136" s="123"/>
      <c r="HSN136" s="123"/>
      <c r="HSO136" s="123"/>
      <c r="HSP136" s="123"/>
      <c r="HSQ136" s="123"/>
      <c r="HSR136" s="123"/>
      <c r="HSS136" s="123"/>
      <c r="HST136" s="123"/>
      <c r="HSU136" s="123"/>
      <c r="HSV136" s="123"/>
      <c r="HSW136" s="123"/>
      <c r="HSX136" s="123"/>
      <c r="HSY136" s="123"/>
      <c r="HSZ136" s="123"/>
      <c r="HTA136" s="123"/>
      <c r="HTB136" s="123"/>
      <c r="HTC136" s="123"/>
      <c r="HTD136" s="123"/>
      <c r="HTE136" s="123"/>
      <c r="HTF136" s="123"/>
      <c r="HTG136" s="123"/>
      <c r="HTH136" s="123"/>
      <c r="HTI136" s="123"/>
      <c r="HTJ136" s="123"/>
      <c r="HTK136" s="123"/>
      <c r="HTL136" s="123"/>
      <c r="HTM136" s="123"/>
      <c r="HTN136" s="123"/>
    </row>
    <row r="137" spans="1:5942" s="119" customFormat="1" ht="9.9499999999999993" hidden="1" customHeight="1" x14ac:dyDescent="0.25">
      <c r="A137" s="105" t="s">
        <v>40</v>
      </c>
      <c r="B137" s="398">
        <f>SUM(B138)</f>
        <v>0</v>
      </c>
      <c r="C137" s="398">
        <f>SUM(C138)</f>
        <v>4</v>
      </c>
      <c r="D137" s="337">
        <f t="shared" si="264"/>
        <v>4</v>
      </c>
      <c r="E137" s="398">
        <f>SUM(E138)</f>
        <v>0</v>
      </c>
      <c r="F137" s="398">
        <f>SUM(F138)</f>
        <v>0</v>
      </c>
      <c r="G137" s="337">
        <f t="shared" si="265"/>
        <v>0</v>
      </c>
      <c r="H137" s="263" t="e">
        <f t="shared" si="378"/>
        <v>#DIV/0!</v>
      </c>
      <c r="I137" s="263">
        <f t="shared" si="379"/>
        <v>0</v>
      </c>
      <c r="J137" s="263">
        <f t="shared" si="380"/>
        <v>0</v>
      </c>
      <c r="K137" s="398">
        <f t="shared" ref="K137:L137" si="419">SUM(K138)</f>
        <v>0</v>
      </c>
      <c r="L137" s="398">
        <f t="shared" si="419"/>
        <v>1</v>
      </c>
      <c r="M137" s="337">
        <f t="shared" si="394"/>
        <v>1</v>
      </c>
      <c r="N137" s="398">
        <f t="shared" ref="N137:O137" si="420">SUM(N138)</f>
        <v>0</v>
      </c>
      <c r="O137" s="398">
        <f t="shared" si="420"/>
        <v>1</v>
      </c>
      <c r="P137" s="337">
        <f t="shared" si="396"/>
        <v>1</v>
      </c>
      <c r="Q137" s="263" t="e">
        <f t="shared" si="307"/>
        <v>#DIV/0!</v>
      </c>
      <c r="R137" s="263">
        <f t="shared" si="308"/>
        <v>1</v>
      </c>
      <c r="S137" s="263">
        <f t="shared" si="309"/>
        <v>1</v>
      </c>
      <c r="T137" s="398">
        <f t="shared" ref="T137:U137" si="421">SUM(T138)</f>
        <v>0</v>
      </c>
      <c r="U137" s="398">
        <f t="shared" si="421"/>
        <v>0</v>
      </c>
      <c r="V137" s="337">
        <f t="shared" si="398"/>
        <v>0</v>
      </c>
      <c r="W137" s="398">
        <f t="shared" ref="W137:X137" si="422">SUM(W138)</f>
        <v>0</v>
      </c>
      <c r="X137" s="398">
        <f t="shared" si="422"/>
        <v>0</v>
      </c>
      <c r="Y137" s="337">
        <f t="shared" si="400"/>
        <v>0</v>
      </c>
      <c r="Z137" s="263" t="e">
        <f t="shared" si="312"/>
        <v>#DIV/0!</v>
      </c>
      <c r="AA137" s="263" t="e">
        <f t="shared" si="313"/>
        <v>#DIV/0!</v>
      </c>
      <c r="AB137" s="263" t="e">
        <f t="shared" si="314"/>
        <v>#DIV/0!</v>
      </c>
      <c r="AC137" s="398">
        <f t="shared" ref="AC137:AD137" si="423">SUM(AC138)</f>
        <v>0</v>
      </c>
      <c r="AD137" s="398">
        <f t="shared" si="423"/>
        <v>0</v>
      </c>
      <c r="AE137" s="337">
        <f t="shared" si="402"/>
        <v>0</v>
      </c>
      <c r="AF137" s="398">
        <f t="shared" ref="AF137:AG137" si="424">SUM(AF138)</f>
        <v>0</v>
      </c>
      <c r="AG137" s="398">
        <f t="shared" si="424"/>
        <v>0</v>
      </c>
      <c r="AH137" s="337">
        <f t="shared" si="404"/>
        <v>0</v>
      </c>
      <c r="AI137" s="263" t="e">
        <f t="shared" si="317"/>
        <v>#DIV/0!</v>
      </c>
      <c r="AJ137" s="263" t="e">
        <f t="shared" si="318"/>
        <v>#DIV/0!</v>
      </c>
      <c r="AK137" s="263" t="e">
        <f t="shared" si="319"/>
        <v>#DIV/0!</v>
      </c>
      <c r="AL137" s="337">
        <f>SUM(AL138)</f>
        <v>0</v>
      </c>
      <c r="AM137" s="337">
        <f>SUM(AM138)</f>
        <v>5</v>
      </c>
      <c r="AN137" s="337">
        <f t="shared" si="387"/>
        <v>5</v>
      </c>
      <c r="AO137" s="337">
        <f>SUM(AO138)</f>
        <v>0</v>
      </c>
      <c r="AP137" s="337">
        <f>SUM(AP138)</f>
        <v>1</v>
      </c>
      <c r="AQ137" s="337">
        <f t="shared" si="267"/>
        <v>1</v>
      </c>
      <c r="AR137" s="263" t="e">
        <f t="shared" si="388"/>
        <v>#DIV/0!</v>
      </c>
      <c r="AS137" s="263">
        <f t="shared" si="389"/>
        <v>0.2</v>
      </c>
      <c r="AT137" s="263">
        <f t="shared" si="390"/>
        <v>0.2</v>
      </c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  <c r="EC137" s="123"/>
      <c r="ED137" s="123"/>
      <c r="EE137" s="123"/>
      <c r="EF137" s="123"/>
      <c r="EG137" s="123"/>
      <c r="EH137" s="123"/>
      <c r="EI137" s="123"/>
      <c r="EJ137" s="123"/>
      <c r="EK137" s="123"/>
      <c r="EL137" s="123"/>
      <c r="EM137" s="123"/>
      <c r="EN137" s="123"/>
      <c r="EO137" s="123"/>
      <c r="EP137" s="123"/>
      <c r="EQ137" s="123"/>
      <c r="ER137" s="123"/>
      <c r="ES137" s="123"/>
      <c r="ET137" s="123"/>
      <c r="EU137" s="123"/>
      <c r="EV137" s="123"/>
      <c r="EW137" s="123"/>
      <c r="EX137" s="123"/>
      <c r="EY137" s="123"/>
      <c r="EZ137" s="123"/>
      <c r="FA137" s="123"/>
      <c r="FB137" s="123"/>
      <c r="FC137" s="123"/>
      <c r="FD137" s="123"/>
      <c r="FE137" s="123"/>
      <c r="FF137" s="123"/>
      <c r="FG137" s="123"/>
      <c r="FH137" s="123"/>
      <c r="FI137" s="123"/>
      <c r="FJ137" s="123"/>
      <c r="FK137" s="123"/>
      <c r="FL137" s="123"/>
      <c r="FM137" s="123"/>
      <c r="FN137" s="123"/>
      <c r="FO137" s="123"/>
      <c r="FP137" s="123"/>
      <c r="FQ137" s="123"/>
      <c r="FR137" s="123"/>
      <c r="FS137" s="123"/>
      <c r="FT137" s="123"/>
      <c r="FU137" s="123"/>
      <c r="FV137" s="123"/>
      <c r="FW137" s="123"/>
      <c r="FX137" s="123"/>
      <c r="FY137" s="123"/>
      <c r="FZ137" s="123"/>
      <c r="GA137" s="123"/>
      <c r="GB137" s="123"/>
      <c r="GC137" s="123"/>
      <c r="GD137" s="123"/>
      <c r="GE137" s="123"/>
      <c r="GF137" s="123"/>
      <c r="GG137" s="123"/>
      <c r="GH137" s="123"/>
      <c r="GI137" s="123"/>
      <c r="GJ137" s="123"/>
      <c r="GK137" s="123"/>
      <c r="GL137" s="123"/>
      <c r="GM137" s="123"/>
      <c r="GN137" s="123"/>
      <c r="GO137" s="123"/>
      <c r="GP137" s="123"/>
      <c r="GQ137" s="123"/>
      <c r="GR137" s="123"/>
      <c r="GS137" s="123"/>
      <c r="GT137" s="123"/>
      <c r="GU137" s="123"/>
      <c r="GV137" s="123"/>
      <c r="GW137" s="123"/>
      <c r="GX137" s="123"/>
      <c r="GY137" s="123"/>
      <c r="GZ137" s="123"/>
      <c r="HA137" s="123"/>
      <c r="HB137" s="123"/>
      <c r="HC137" s="123"/>
      <c r="HD137" s="123"/>
      <c r="HE137" s="123"/>
      <c r="HF137" s="123"/>
      <c r="HG137" s="123"/>
      <c r="HH137" s="123"/>
      <c r="HI137" s="123"/>
      <c r="HJ137" s="123"/>
      <c r="HK137" s="123"/>
      <c r="HL137" s="123"/>
      <c r="HM137" s="123"/>
      <c r="HN137" s="123"/>
      <c r="HO137" s="123"/>
      <c r="HP137" s="123"/>
      <c r="HQ137" s="123"/>
      <c r="HR137" s="123"/>
      <c r="HS137" s="123"/>
      <c r="HT137" s="123"/>
      <c r="HU137" s="123"/>
      <c r="HV137" s="123"/>
      <c r="HW137" s="123"/>
      <c r="HX137" s="123"/>
      <c r="HY137" s="123"/>
      <c r="HZ137" s="123"/>
      <c r="IA137" s="123"/>
      <c r="IB137" s="123"/>
      <c r="IC137" s="123"/>
      <c r="ID137" s="123"/>
      <c r="IE137" s="123"/>
      <c r="IF137" s="123"/>
      <c r="IG137" s="123"/>
      <c r="IH137" s="123"/>
      <c r="II137" s="123"/>
      <c r="IJ137" s="123"/>
      <c r="IK137" s="123"/>
      <c r="IL137" s="123"/>
      <c r="IM137" s="123"/>
      <c r="IN137" s="123"/>
      <c r="IO137" s="123"/>
      <c r="IP137" s="123"/>
      <c r="IQ137" s="123"/>
      <c r="IR137" s="123"/>
      <c r="IS137" s="123"/>
      <c r="IT137" s="123"/>
      <c r="IU137" s="123"/>
      <c r="IV137" s="123"/>
      <c r="IW137" s="123"/>
      <c r="IX137" s="123"/>
      <c r="IY137" s="123"/>
      <c r="IZ137" s="123"/>
      <c r="JA137" s="123"/>
      <c r="JB137" s="123"/>
      <c r="JC137" s="123"/>
      <c r="JD137" s="123"/>
      <c r="JE137" s="123"/>
      <c r="JF137" s="123"/>
      <c r="JG137" s="123"/>
      <c r="JH137" s="123"/>
      <c r="JI137" s="123"/>
      <c r="JJ137" s="123"/>
      <c r="JK137" s="123"/>
      <c r="JL137" s="123"/>
      <c r="JM137" s="123"/>
      <c r="JN137" s="123"/>
      <c r="JO137" s="123"/>
      <c r="JP137" s="123"/>
      <c r="JQ137" s="123"/>
      <c r="JR137" s="123"/>
      <c r="JS137" s="123"/>
      <c r="JT137" s="123"/>
      <c r="JU137" s="123"/>
      <c r="JV137" s="123"/>
      <c r="JW137" s="123"/>
      <c r="JX137" s="123"/>
      <c r="JY137" s="123"/>
      <c r="JZ137" s="123"/>
      <c r="KA137" s="123"/>
      <c r="KB137" s="123"/>
      <c r="KC137" s="123"/>
      <c r="KD137" s="123"/>
      <c r="KE137" s="123"/>
      <c r="KF137" s="123"/>
      <c r="KG137" s="123"/>
      <c r="KH137" s="123"/>
      <c r="KI137" s="123"/>
      <c r="KJ137" s="123"/>
      <c r="KK137" s="123"/>
      <c r="KL137" s="123"/>
      <c r="KM137" s="123"/>
      <c r="KN137" s="123"/>
      <c r="KO137" s="123"/>
      <c r="KP137" s="123"/>
      <c r="KQ137" s="123"/>
      <c r="KR137" s="123"/>
      <c r="KS137" s="123"/>
      <c r="KT137" s="123"/>
      <c r="KU137" s="123"/>
      <c r="KV137" s="123"/>
      <c r="KW137" s="123"/>
      <c r="KX137" s="123"/>
      <c r="KY137" s="123"/>
      <c r="KZ137" s="123"/>
      <c r="LA137" s="123"/>
      <c r="LB137" s="123"/>
      <c r="LC137" s="123"/>
      <c r="LD137" s="123"/>
      <c r="LE137" s="123"/>
      <c r="LF137" s="123"/>
      <c r="LG137" s="123"/>
      <c r="LH137" s="123"/>
      <c r="LI137" s="123"/>
      <c r="LJ137" s="123"/>
      <c r="LK137" s="123"/>
      <c r="LL137" s="123"/>
      <c r="LM137" s="123"/>
      <c r="LN137" s="123"/>
      <c r="LO137" s="123"/>
      <c r="LP137" s="123"/>
      <c r="LQ137" s="123"/>
      <c r="LR137" s="123"/>
      <c r="LS137" s="123"/>
      <c r="LT137" s="123"/>
      <c r="LU137" s="123"/>
      <c r="LV137" s="123"/>
      <c r="LW137" s="123"/>
      <c r="LX137" s="123"/>
      <c r="LY137" s="123"/>
      <c r="LZ137" s="123"/>
      <c r="MA137" s="123"/>
      <c r="MB137" s="123"/>
      <c r="MC137" s="123"/>
      <c r="MD137" s="123"/>
      <c r="ME137" s="123"/>
      <c r="MF137" s="123"/>
      <c r="MG137" s="123"/>
      <c r="MH137" s="123"/>
      <c r="MI137" s="123"/>
      <c r="MJ137" s="123"/>
      <c r="MK137" s="123"/>
      <c r="ML137" s="123"/>
      <c r="MM137" s="123"/>
      <c r="MN137" s="123"/>
      <c r="MO137" s="123"/>
      <c r="MP137" s="123"/>
      <c r="MQ137" s="123"/>
      <c r="MR137" s="123"/>
      <c r="MS137" s="123"/>
      <c r="MT137" s="123"/>
      <c r="MU137" s="123"/>
      <c r="MV137" s="123"/>
      <c r="MW137" s="123"/>
      <c r="MX137" s="123"/>
      <c r="MY137" s="123"/>
      <c r="MZ137" s="123"/>
      <c r="NA137" s="123"/>
      <c r="NB137" s="123"/>
      <c r="NC137" s="123"/>
      <c r="ND137" s="123"/>
      <c r="NE137" s="123"/>
      <c r="NF137" s="123"/>
      <c r="NG137" s="123"/>
      <c r="NH137" s="123"/>
      <c r="NI137" s="123"/>
      <c r="NJ137" s="123"/>
      <c r="NK137" s="123"/>
      <c r="NL137" s="123"/>
      <c r="NM137" s="123"/>
      <c r="NN137" s="123"/>
      <c r="NO137" s="123"/>
      <c r="NP137" s="123"/>
      <c r="NQ137" s="123"/>
      <c r="NR137" s="123"/>
      <c r="NS137" s="123"/>
      <c r="NT137" s="123"/>
      <c r="NU137" s="123"/>
      <c r="NV137" s="123"/>
      <c r="NW137" s="123"/>
      <c r="NX137" s="123"/>
      <c r="NY137" s="123"/>
      <c r="NZ137" s="123"/>
      <c r="OA137" s="123"/>
      <c r="OB137" s="123"/>
      <c r="OC137" s="123"/>
      <c r="OD137" s="123"/>
      <c r="OE137" s="123"/>
      <c r="OF137" s="123"/>
      <c r="OG137" s="123"/>
      <c r="OH137" s="123"/>
      <c r="OI137" s="123"/>
      <c r="OJ137" s="123"/>
      <c r="OK137" s="123"/>
      <c r="OL137" s="123"/>
      <c r="OM137" s="123"/>
      <c r="ON137" s="123"/>
      <c r="OO137" s="123"/>
      <c r="OP137" s="123"/>
      <c r="OQ137" s="123"/>
      <c r="OR137" s="123"/>
      <c r="OS137" s="123"/>
      <c r="OT137" s="123"/>
      <c r="OU137" s="123"/>
      <c r="OV137" s="123"/>
      <c r="OW137" s="123"/>
      <c r="OX137" s="123"/>
      <c r="OY137" s="123"/>
      <c r="OZ137" s="123"/>
      <c r="PA137" s="123"/>
      <c r="PB137" s="123"/>
      <c r="PC137" s="123"/>
      <c r="PD137" s="123"/>
      <c r="PE137" s="123"/>
      <c r="PF137" s="123"/>
      <c r="PG137" s="123"/>
      <c r="PH137" s="123"/>
      <c r="PI137" s="123"/>
      <c r="PJ137" s="123"/>
      <c r="PK137" s="123"/>
      <c r="PL137" s="123"/>
      <c r="PM137" s="123"/>
      <c r="PN137" s="123"/>
      <c r="PO137" s="123"/>
      <c r="PP137" s="123"/>
      <c r="PQ137" s="123"/>
      <c r="PR137" s="123"/>
      <c r="PS137" s="123"/>
      <c r="PT137" s="123"/>
      <c r="PU137" s="123"/>
      <c r="PV137" s="123"/>
      <c r="PW137" s="123"/>
      <c r="PX137" s="123"/>
      <c r="PY137" s="123"/>
      <c r="PZ137" s="123"/>
      <c r="QA137" s="123"/>
      <c r="QB137" s="123"/>
      <c r="QC137" s="123"/>
      <c r="QD137" s="123"/>
      <c r="QE137" s="123"/>
      <c r="QF137" s="123"/>
      <c r="QG137" s="123"/>
      <c r="QH137" s="123"/>
      <c r="QI137" s="123"/>
      <c r="QJ137" s="123"/>
      <c r="QK137" s="123"/>
      <c r="QL137" s="123"/>
      <c r="QM137" s="123"/>
      <c r="QN137" s="123"/>
      <c r="QO137" s="123"/>
      <c r="QP137" s="123"/>
      <c r="QQ137" s="123"/>
      <c r="QR137" s="123"/>
      <c r="QS137" s="123"/>
      <c r="QT137" s="123"/>
      <c r="QU137" s="123"/>
      <c r="QV137" s="123"/>
      <c r="QW137" s="123"/>
      <c r="QX137" s="123"/>
      <c r="QY137" s="123"/>
      <c r="QZ137" s="123"/>
      <c r="RA137" s="123"/>
      <c r="RB137" s="123"/>
      <c r="RC137" s="123"/>
      <c r="RD137" s="123"/>
      <c r="RE137" s="123"/>
      <c r="RF137" s="123"/>
      <c r="RG137" s="123"/>
      <c r="RH137" s="123"/>
      <c r="RI137" s="123"/>
      <c r="RJ137" s="123"/>
      <c r="RK137" s="123"/>
      <c r="RL137" s="123"/>
      <c r="RM137" s="123"/>
      <c r="RN137" s="123"/>
      <c r="RO137" s="123"/>
      <c r="RP137" s="123"/>
      <c r="RQ137" s="123"/>
      <c r="RR137" s="123"/>
      <c r="RS137" s="123"/>
      <c r="RT137" s="123"/>
      <c r="RU137" s="123"/>
      <c r="RV137" s="123"/>
      <c r="RW137" s="123"/>
      <c r="RX137" s="123"/>
      <c r="RY137" s="123"/>
      <c r="RZ137" s="123"/>
      <c r="SA137" s="123"/>
      <c r="SB137" s="123"/>
      <c r="SC137" s="123"/>
      <c r="SD137" s="123"/>
      <c r="SE137" s="123"/>
      <c r="SF137" s="123"/>
      <c r="SG137" s="123"/>
      <c r="SH137" s="123"/>
      <c r="SI137" s="123"/>
      <c r="SJ137" s="123"/>
      <c r="SK137" s="123"/>
      <c r="SL137" s="123"/>
      <c r="SM137" s="123"/>
      <c r="SN137" s="123"/>
      <c r="SO137" s="123"/>
      <c r="SP137" s="123"/>
      <c r="SQ137" s="123"/>
      <c r="SR137" s="123"/>
      <c r="SS137" s="123"/>
      <c r="ST137" s="123"/>
      <c r="SU137" s="123"/>
      <c r="SV137" s="123"/>
      <c r="SW137" s="123"/>
      <c r="SX137" s="123"/>
      <c r="SY137" s="123"/>
      <c r="SZ137" s="123"/>
      <c r="TA137" s="123"/>
      <c r="TB137" s="123"/>
      <c r="TC137" s="123"/>
      <c r="TD137" s="123"/>
      <c r="TE137" s="123"/>
      <c r="TF137" s="123"/>
      <c r="TG137" s="123"/>
      <c r="TH137" s="123"/>
      <c r="TI137" s="123"/>
      <c r="TJ137" s="123"/>
      <c r="TK137" s="123"/>
      <c r="TL137" s="123"/>
      <c r="TM137" s="123"/>
      <c r="TN137" s="123"/>
      <c r="TO137" s="123"/>
      <c r="TP137" s="123"/>
      <c r="TQ137" s="123"/>
      <c r="TR137" s="123"/>
      <c r="TS137" s="123"/>
      <c r="TT137" s="123"/>
      <c r="TU137" s="123"/>
      <c r="TV137" s="123"/>
      <c r="TW137" s="123"/>
      <c r="TX137" s="123"/>
      <c r="TY137" s="123"/>
      <c r="TZ137" s="123"/>
      <c r="UA137" s="123"/>
      <c r="UB137" s="123"/>
      <c r="UC137" s="123"/>
      <c r="UD137" s="123"/>
      <c r="UE137" s="123"/>
      <c r="UF137" s="123"/>
      <c r="UG137" s="123"/>
      <c r="UH137" s="123"/>
      <c r="UI137" s="123"/>
      <c r="UJ137" s="123"/>
      <c r="UK137" s="123"/>
      <c r="UL137" s="123"/>
      <c r="UM137" s="123"/>
      <c r="UN137" s="123"/>
      <c r="UO137" s="123"/>
      <c r="UP137" s="123"/>
      <c r="UQ137" s="123"/>
      <c r="UR137" s="123"/>
      <c r="US137" s="123"/>
      <c r="UT137" s="123"/>
      <c r="UU137" s="123"/>
      <c r="UV137" s="123"/>
      <c r="UW137" s="123"/>
      <c r="UX137" s="123"/>
      <c r="UY137" s="123"/>
      <c r="UZ137" s="123"/>
      <c r="VA137" s="123"/>
      <c r="VB137" s="123"/>
      <c r="VC137" s="123"/>
      <c r="VD137" s="123"/>
      <c r="VE137" s="123"/>
      <c r="VF137" s="123"/>
      <c r="VG137" s="123"/>
      <c r="VH137" s="123"/>
      <c r="VI137" s="123"/>
      <c r="VJ137" s="123"/>
      <c r="VK137" s="123"/>
      <c r="VL137" s="123"/>
      <c r="VM137" s="123"/>
      <c r="VN137" s="123"/>
      <c r="VO137" s="123"/>
      <c r="VP137" s="123"/>
      <c r="VQ137" s="123"/>
      <c r="VR137" s="123"/>
      <c r="VS137" s="123"/>
      <c r="VT137" s="123"/>
      <c r="VU137" s="123"/>
      <c r="VV137" s="123"/>
      <c r="VW137" s="123"/>
      <c r="VX137" s="123"/>
      <c r="VY137" s="123"/>
      <c r="VZ137" s="123"/>
      <c r="WA137" s="123"/>
      <c r="WB137" s="123"/>
      <c r="WC137" s="123"/>
      <c r="WD137" s="123"/>
      <c r="WE137" s="123"/>
      <c r="WF137" s="123"/>
      <c r="WG137" s="123"/>
      <c r="WH137" s="123"/>
      <c r="WI137" s="123"/>
      <c r="WJ137" s="123"/>
      <c r="WK137" s="123"/>
      <c r="WL137" s="123"/>
      <c r="WM137" s="123"/>
      <c r="WN137" s="123"/>
      <c r="WO137" s="123"/>
      <c r="WP137" s="123"/>
      <c r="WQ137" s="123"/>
      <c r="WR137" s="123"/>
      <c r="WS137" s="123"/>
      <c r="WT137" s="123"/>
      <c r="WU137" s="123"/>
      <c r="WV137" s="123"/>
      <c r="WW137" s="123"/>
      <c r="WX137" s="123"/>
      <c r="WY137" s="123"/>
      <c r="WZ137" s="123"/>
      <c r="XA137" s="123"/>
      <c r="XB137" s="123"/>
      <c r="XC137" s="123"/>
      <c r="XD137" s="123"/>
      <c r="XE137" s="123"/>
      <c r="XF137" s="123"/>
      <c r="XG137" s="123"/>
      <c r="XH137" s="123"/>
      <c r="XI137" s="123"/>
      <c r="XJ137" s="123"/>
      <c r="XK137" s="123"/>
      <c r="XL137" s="123"/>
      <c r="XM137" s="123"/>
      <c r="XN137" s="123"/>
      <c r="XO137" s="123"/>
      <c r="XP137" s="123"/>
      <c r="XQ137" s="123"/>
      <c r="XR137" s="123"/>
      <c r="XS137" s="123"/>
      <c r="XT137" s="123"/>
      <c r="XU137" s="123"/>
      <c r="XV137" s="123"/>
      <c r="XW137" s="123"/>
      <c r="XX137" s="123"/>
      <c r="XY137" s="123"/>
      <c r="XZ137" s="123"/>
      <c r="YA137" s="123"/>
      <c r="YB137" s="123"/>
      <c r="YC137" s="123"/>
      <c r="YD137" s="123"/>
      <c r="YE137" s="123"/>
      <c r="YF137" s="123"/>
      <c r="YG137" s="123"/>
      <c r="YH137" s="123"/>
      <c r="YI137" s="123"/>
      <c r="YJ137" s="123"/>
      <c r="YK137" s="123"/>
      <c r="YL137" s="123"/>
      <c r="YM137" s="123"/>
      <c r="YN137" s="123"/>
      <c r="YO137" s="123"/>
      <c r="YP137" s="123"/>
      <c r="YQ137" s="123"/>
      <c r="YR137" s="123"/>
      <c r="YS137" s="123"/>
      <c r="YT137" s="123"/>
      <c r="YU137" s="123"/>
      <c r="YV137" s="123"/>
      <c r="YW137" s="123"/>
      <c r="YX137" s="123"/>
      <c r="YY137" s="123"/>
      <c r="YZ137" s="123"/>
      <c r="ZA137" s="123"/>
      <c r="ZB137" s="123"/>
      <c r="ZC137" s="123"/>
      <c r="ZD137" s="123"/>
      <c r="ZE137" s="123"/>
      <c r="ZF137" s="123"/>
      <c r="ZG137" s="123"/>
      <c r="ZH137" s="123"/>
      <c r="ZI137" s="123"/>
      <c r="ZJ137" s="123"/>
      <c r="ZK137" s="123"/>
      <c r="ZL137" s="123"/>
      <c r="ZM137" s="123"/>
      <c r="ZN137" s="123"/>
      <c r="ZO137" s="123"/>
      <c r="ZP137" s="123"/>
      <c r="ZQ137" s="123"/>
      <c r="ZR137" s="123"/>
      <c r="ZS137" s="123"/>
      <c r="ZT137" s="123"/>
      <c r="ZU137" s="123"/>
      <c r="ZV137" s="123"/>
      <c r="ZW137" s="123"/>
      <c r="ZX137" s="123"/>
      <c r="ZY137" s="123"/>
      <c r="ZZ137" s="123"/>
      <c r="AAA137" s="123"/>
      <c r="AAB137" s="123"/>
      <c r="AAC137" s="123"/>
      <c r="AAD137" s="123"/>
      <c r="AAE137" s="123"/>
      <c r="AAF137" s="123"/>
      <c r="AAG137" s="123"/>
      <c r="AAH137" s="123"/>
      <c r="AAI137" s="123"/>
      <c r="AAJ137" s="123"/>
      <c r="AAK137" s="123"/>
      <c r="AAL137" s="123"/>
      <c r="AAM137" s="123"/>
      <c r="AAN137" s="123"/>
      <c r="AAO137" s="123"/>
      <c r="AAP137" s="123"/>
      <c r="AAQ137" s="123"/>
      <c r="AAR137" s="123"/>
      <c r="AAS137" s="123"/>
      <c r="AAT137" s="123"/>
      <c r="AAU137" s="123"/>
      <c r="AAV137" s="123"/>
      <c r="AAW137" s="123"/>
      <c r="AAX137" s="123"/>
      <c r="AAY137" s="123"/>
      <c r="AAZ137" s="123"/>
      <c r="ABA137" s="123"/>
      <c r="ABB137" s="123"/>
      <c r="ABC137" s="123"/>
      <c r="ABD137" s="123"/>
      <c r="ABE137" s="123"/>
      <c r="ABF137" s="123"/>
      <c r="ABG137" s="123"/>
      <c r="ABH137" s="123"/>
      <c r="ABI137" s="123"/>
      <c r="ABJ137" s="123"/>
      <c r="ABK137" s="123"/>
      <c r="ABL137" s="123"/>
      <c r="ABM137" s="123"/>
      <c r="ABN137" s="123"/>
      <c r="ABO137" s="123"/>
      <c r="ABP137" s="123"/>
      <c r="ABQ137" s="123"/>
      <c r="ABR137" s="123"/>
      <c r="ABS137" s="123"/>
      <c r="ABT137" s="123"/>
      <c r="ABU137" s="123"/>
      <c r="ABV137" s="123"/>
      <c r="ABW137" s="123"/>
      <c r="ABX137" s="123"/>
      <c r="ABY137" s="123"/>
      <c r="ABZ137" s="123"/>
      <c r="ACA137" s="123"/>
      <c r="ACB137" s="123"/>
      <c r="ACC137" s="123"/>
      <c r="ACD137" s="123"/>
      <c r="ACE137" s="123"/>
      <c r="ACF137" s="123"/>
      <c r="ACG137" s="123"/>
      <c r="ACH137" s="123"/>
      <c r="ACI137" s="123"/>
      <c r="ACJ137" s="123"/>
      <c r="ACK137" s="123"/>
      <c r="ACL137" s="123"/>
      <c r="ACM137" s="123"/>
      <c r="ACN137" s="123"/>
      <c r="ACO137" s="123"/>
      <c r="ACP137" s="123"/>
      <c r="ACQ137" s="123"/>
      <c r="ACR137" s="123"/>
      <c r="ACS137" s="123"/>
      <c r="ACT137" s="123"/>
      <c r="ACU137" s="123"/>
      <c r="ACV137" s="123"/>
      <c r="ACW137" s="123"/>
      <c r="ACX137" s="123"/>
      <c r="ACY137" s="123"/>
      <c r="ACZ137" s="123"/>
      <c r="ADA137" s="123"/>
      <c r="ADB137" s="123"/>
      <c r="ADC137" s="123"/>
      <c r="ADD137" s="123"/>
      <c r="ADE137" s="123"/>
      <c r="ADF137" s="123"/>
      <c r="ADG137" s="123"/>
      <c r="ADH137" s="123"/>
      <c r="ADI137" s="123"/>
      <c r="ADJ137" s="123"/>
      <c r="ADK137" s="123"/>
      <c r="ADL137" s="123"/>
      <c r="ADM137" s="123"/>
      <c r="ADN137" s="123"/>
      <c r="ADO137" s="123"/>
      <c r="ADP137" s="123"/>
      <c r="ADQ137" s="123"/>
      <c r="ADR137" s="123"/>
      <c r="ADS137" s="123"/>
      <c r="ADT137" s="123"/>
      <c r="ADU137" s="123"/>
      <c r="ADV137" s="123"/>
      <c r="ADW137" s="123"/>
      <c r="ADX137" s="123"/>
      <c r="ADY137" s="123"/>
      <c r="ADZ137" s="123"/>
      <c r="AEA137" s="123"/>
      <c r="AEB137" s="123"/>
      <c r="AEC137" s="123"/>
      <c r="AED137" s="123"/>
      <c r="AEE137" s="123"/>
      <c r="AEF137" s="123"/>
      <c r="AEG137" s="123"/>
      <c r="AEH137" s="123"/>
      <c r="AEI137" s="123"/>
      <c r="AEJ137" s="123"/>
      <c r="AEK137" s="123"/>
      <c r="AEL137" s="123"/>
      <c r="AEM137" s="123"/>
      <c r="AEN137" s="123"/>
      <c r="AEO137" s="123"/>
      <c r="AEP137" s="123"/>
      <c r="AEQ137" s="123"/>
      <c r="AER137" s="123"/>
      <c r="AES137" s="123"/>
      <c r="AET137" s="123"/>
      <c r="AEU137" s="123"/>
      <c r="AEV137" s="123"/>
      <c r="AEW137" s="123"/>
      <c r="AEX137" s="123"/>
      <c r="AEY137" s="123"/>
      <c r="AEZ137" s="123"/>
      <c r="AFA137" s="123"/>
      <c r="AFB137" s="123"/>
      <c r="AFC137" s="123"/>
      <c r="AFD137" s="123"/>
      <c r="AFE137" s="123"/>
      <c r="AFF137" s="123"/>
      <c r="AFG137" s="123"/>
      <c r="AFH137" s="123"/>
      <c r="AFI137" s="123"/>
      <c r="AFJ137" s="123"/>
      <c r="AFK137" s="123"/>
      <c r="AFL137" s="123"/>
      <c r="AFM137" s="123"/>
      <c r="AFN137" s="123"/>
      <c r="AFO137" s="123"/>
      <c r="AFP137" s="123"/>
      <c r="AFQ137" s="123"/>
      <c r="AFR137" s="123"/>
      <c r="AFS137" s="123"/>
      <c r="AFT137" s="123"/>
      <c r="AFU137" s="123"/>
      <c r="AFV137" s="123"/>
      <c r="AFW137" s="123"/>
      <c r="AFX137" s="123"/>
      <c r="AFY137" s="123"/>
      <c r="AFZ137" s="123"/>
      <c r="AGA137" s="123"/>
      <c r="AGB137" s="123"/>
      <c r="AGC137" s="123"/>
      <c r="AGD137" s="123"/>
      <c r="AGE137" s="123"/>
      <c r="AGF137" s="123"/>
      <c r="AGG137" s="123"/>
      <c r="AGH137" s="123"/>
      <c r="AGI137" s="123"/>
      <c r="AGJ137" s="123"/>
      <c r="AGK137" s="123"/>
      <c r="AGL137" s="123"/>
      <c r="AGM137" s="123"/>
      <c r="AGN137" s="123"/>
      <c r="AGO137" s="123"/>
      <c r="AGP137" s="123"/>
      <c r="AGQ137" s="123"/>
      <c r="AGR137" s="123"/>
      <c r="AGS137" s="123"/>
      <c r="AGT137" s="123"/>
      <c r="AGU137" s="123"/>
      <c r="AGV137" s="123"/>
      <c r="AGW137" s="123"/>
      <c r="AGX137" s="123"/>
      <c r="AGY137" s="123"/>
      <c r="AGZ137" s="123"/>
      <c r="AHA137" s="123"/>
      <c r="AHB137" s="123"/>
      <c r="AHC137" s="123"/>
      <c r="AHD137" s="123"/>
      <c r="AHE137" s="123"/>
      <c r="AHF137" s="123"/>
      <c r="AHG137" s="123"/>
      <c r="AHH137" s="123"/>
      <c r="AHI137" s="123"/>
      <c r="AHJ137" s="123"/>
      <c r="AHK137" s="123"/>
      <c r="AHL137" s="123"/>
      <c r="AHM137" s="123"/>
      <c r="AHN137" s="123"/>
      <c r="AHO137" s="123"/>
      <c r="AHP137" s="123"/>
      <c r="AHQ137" s="123"/>
      <c r="AHR137" s="123"/>
      <c r="AHS137" s="123"/>
      <c r="AHT137" s="123"/>
      <c r="AHU137" s="123"/>
      <c r="AHV137" s="123"/>
      <c r="AHW137" s="123"/>
      <c r="AHX137" s="123"/>
      <c r="AHY137" s="123"/>
      <c r="AHZ137" s="123"/>
      <c r="AIA137" s="123"/>
      <c r="AIB137" s="123"/>
      <c r="AIC137" s="123"/>
      <c r="AID137" s="123"/>
      <c r="AIE137" s="123"/>
      <c r="AIF137" s="123"/>
      <c r="AIG137" s="123"/>
      <c r="AIH137" s="123"/>
      <c r="AII137" s="123"/>
      <c r="AIJ137" s="123"/>
      <c r="AIK137" s="123"/>
      <c r="AIL137" s="123"/>
      <c r="AIM137" s="123"/>
      <c r="AIN137" s="123"/>
      <c r="AIO137" s="123"/>
      <c r="AIP137" s="123"/>
      <c r="AIQ137" s="123"/>
      <c r="AIR137" s="123"/>
      <c r="AIS137" s="123"/>
      <c r="AIT137" s="123"/>
      <c r="AIU137" s="123"/>
      <c r="AIV137" s="123"/>
      <c r="AIW137" s="123"/>
      <c r="AIX137" s="123"/>
      <c r="AIY137" s="123"/>
      <c r="AIZ137" s="123"/>
      <c r="AJA137" s="123"/>
      <c r="AJB137" s="123"/>
      <c r="AJC137" s="123"/>
      <c r="AJD137" s="123"/>
      <c r="AJE137" s="123"/>
      <c r="AJF137" s="123"/>
      <c r="AJG137" s="123"/>
      <c r="AJH137" s="123"/>
      <c r="AJI137" s="123"/>
      <c r="AJJ137" s="123"/>
      <c r="AJK137" s="123"/>
      <c r="AJL137" s="123"/>
      <c r="AJM137" s="123"/>
      <c r="AJN137" s="123"/>
      <c r="AJO137" s="123"/>
      <c r="AJP137" s="123"/>
      <c r="AJQ137" s="123"/>
      <c r="AJR137" s="123"/>
      <c r="AJS137" s="123"/>
      <c r="AJT137" s="123"/>
      <c r="AJU137" s="123"/>
      <c r="AJV137" s="123"/>
      <c r="AJW137" s="123"/>
      <c r="AJX137" s="123"/>
      <c r="AJY137" s="123"/>
      <c r="AJZ137" s="123"/>
      <c r="AKA137" s="123"/>
      <c r="AKB137" s="123"/>
      <c r="AKC137" s="123"/>
      <c r="AKD137" s="123"/>
      <c r="AKE137" s="123"/>
      <c r="AKF137" s="123"/>
      <c r="AKG137" s="123"/>
      <c r="AKH137" s="123"/>
      <c r="AKI137" s="123"/>
      <c r="AKJ137" s="123"/>
      <c r="AKK137" s="123"/>
      <c r="AKL137" s="123"/>
      <c r="AKM137" s="123"/>
      <c r="AKN137" s="123"/>
      <c r="AKO137" s="123"/>
      <c r="AKP137" s="123"/>
      <c r="AKQ137" s="123"/>
      <c r="AKR137" s="123"/>
      <c r="AKS137" s="123"/>
      <c r="AKT137" s="123"/>
      <c r="AKU137" s="123"/>
      <c r="AKV137" s="123"/>
      <c r="AKW137" s="123"/>
      <c r="AKX137" s="123"/>
      <c r="AKY137" s="123"/>
      <c r="AKZ137" s="123"/>
      <c r="ALA137" s="123"/>
      <c r="ALB137" s="123"/>
      <c r="ALC137" s="123"/>
      <c r="ALD137" s="123"/>
      <c r="ALE137" s="123"/>
      <c r="ALF137" s="123"/>
      <c r="ALG137" s="123"/>
      <c r="ALH137" s="123"/>
      <c r="ALI137" s="123"/>
      <c r="ALJ137" s="123"/>
      <c r="ALK137" s="123"/>
      <c r="ALL137" s="123"/>
      <c r="ALM137" s="123"/>
      <c r="ALN137" s="123"/>
      <c r="ALO137" s="123"/>
      <c r="ALP137" s="123"/>
      <c r="ALQ137" s="123"/>
      <c r="ALR137" s="123"/>
      <c r="ALS137" s="123"/>
      <c r="ALT137" s="123"/>
      <c r="ALU137" s="123"/>
      <c r="ALV137" s="123"/>
      <c r="ALW137" s="123"/>
      <c r="ALX137" s="123"/>
      <c r="ALY137" s="123"/>
      <c r="ALZ137" s="123"/>
      <c r="AMA137" s="123"/>
      <c r="AMB137" s="123"/>
      <c r="AMC137" s="123"/>
      <c r="AMD137" s="123"/>
      <c r="AME137" s="123"/>
      <c r="AMF137" s="123"/>
      <c r="AMG137" s="123"/>
      <c r="AMH137" s="123"/>
      <c r="AMI137" s="123"/>
      <c r="AMJ137" s="123"/>
      <c r="AMK137" s="123"/>
      <c r="AML137" s="123"/>
      <c r="AMM137" s="123"/>
      <c r="AMN137" s="123"/>
      <c r="AMO137" s="123"/>
      <c r="AMP137" s="123"/>
      <c r="AMQ137" s="123"/>
      <c r="AMR137" s="123"/>
      <c r="AMS137" s="123"/>
      <c r="AMT137" s="123"/>
      <c r="AMU137" s="123"/>
      <c r="AMV137" s="123"/>
      <c r="AMW137" s="123"/>
      <c r="AMX137" s="123"/>
      <c r="AMY137" s="123"/>
      <c r="AMZ137" s="123"/>
      <c r="ANA137" s="123"/>
      <c r="ANB137" s="123"/>
      <c r="ANC137" s="123"/>
      <c r="AND137" s="123"/>
      <c r="ANE137" s="123"/>
      <c r="ANF137" s="123"/>
      <c r="ANG137" s="123"/>
      <c r="ANH137" s="123"/>
      <c r="ANI137" s="123"/>
      <c r="ANJ137" s="123"/>
      <c r="ANK137" s="123"/>
      <c r="ANL137" s="123"/>
      <c r="ANM137" s="123"/>
      <c r="ANN137" s="123"/>
      <c r="ANO137" s="123"/>
      <c r="ANP137" s="123"/>
      <c r="ANQ137" s="123"/>
      <c r="ANR137" s="123"/>
      <c r="ANS137" s="123"/>
      <c r="ANT137" s="123"/>
      <c r="ANU137" s="123"/>
      <c r="ANV137" s="123"/>
      <c r="ANW137" s="123"/>
      <c r="ANX137" s="123"/>
      <c r="ANY137" s="123"/>
      <c r="ANZ137" s="123"/>
      <c r="AOA137" s="123"/>
      <c r="AOB137" s="123"/>
      <c r="AOC137" s="123"/>
      <c r="AOD137" s="123"/>
      <c r="AOE137" s="123"/>
      <c r="AOF137" s="123"/>
      <c r="AOG137" s="123"/>
      <c r="AOH137" s="123"/>
      <c r="AOI137" s="123"/>
      <c r="AOJ137" s="123"/>
      <c r="AOK137" s="123"/>
      <c r="AOL137" s="123"/>
      <c r="AOM137" s="123"/>
      <c r="AON137" s="123"/>
      <c r="AOO137" s="123"/>
      <c r="AOP137" s="123"/>
      <c r="AOQ137" s="123"/>
      <c r="AOR137" s="123"/>
      <c r="AOS137" s="123"/>
      <c r="AOT137" s="123"/>
      <c r="AOU137" s="123"/>
      <c r="AOV137" s="123"/>
      <c r="AOW137" s="123"/>
      <c r="AOX137" s="123"/>
      <c r="AOY137" s="123"/>
      <c r="AOZ137" s="123"/>
      <c r="APA137" s="123"/>
      <c r="APB137" s="123"/>
      <c r="APC137" s="123"/>
      <c r="APD137" s="123"/>
      <c r="APE137" s="123"/>
      <c r="APF137" s="123"/>
      <c r="APG137" s="123"/>
      <c r="APH137" s="123"/>
      <c r="API137" s="123"/>
      <c r="APJ137" s="123"/>
      <c r="APK137" s="123"/>
      <c r="APL137" s="123"/>
      <c r="APM137" s="123"/>
      <c r="APN137" s="123"/>
      <c r="APO137" s="123"/>
      <c r="APP137" s="123"/>
      <c r="APQ137" s="123"/>
      <c r="APR137" s="123"/>
      <c r="APS137" s="123"/>
      <c r="APT137" s="123"/>
      <c r="APU137" s="123"/>
      <c r="APV137" s="123"/>
      <c r="APW137" s="123"/>
      <c r="APX137" s="123"/>
      <c r="APY137" s="123"/>
      <c r="APZ137" s="123"/>
      <c r="AQA137" s="123"/>
      <c r="AQB137" s="123"/>
      <c r="AQC137" s="123"/>
      <c r="AQD137" s="123"/>
      <c r="AQE137" s="123"/>
      <c r="AQF137" s="123"/>
      <c r="AQG137" s="123"/>
      <c r="AQH137" s="123"/>
      <c r="AQI137" s="123"/>
      <c r="AQJ137" s="123"/>
      <c r="AQK137" s="123"/>
      <c r="AQL137" s="123"/>
      <c r="AQM137" s="123"/>
      <c r="AQN137" s="123"/>
      <c r="AQO137" s="123"/>
      <c r="AQP137" s="123"/>
      <c r="AQQ137" s="123"/>
      <c r="AQR137" s="123"/>
      <c r="AQS137" s="123"/>
      <c r="AQT137" s="123"/>
      <c r="AQU137" s="123"/>
      <c r="AQV137" s="123"/>
      <c r="AQW137" s="123"/>
      <c r="AQX137" s="123"/>
      <c r="AQY137" s="123"/>
      <c r="AQZ137" s="123"/>
      <c r="ARA137" s="123"/>
      <c r="ARB137" s="123"/>
      <c r="ARC137" s="123"/>
      <c r="ARD137" s="123"/>
      <c r="ARE137" s="123"/>
      <c r="ARF137" s="123"/>
      <c r="ARG137" s="123"/>
      <c r="ARH137" s="123"/>
      <c r="ARI137" s="123"/>
      <c r="ARJ137" s="123"/>
      <c r="ARK137" s="123"/>
      <c r="ARL137" s="123"/>
      <c r="ARM137" s="123"/>
      <c r="ARN137" s="123"/>
      <c r="ARO137" s="123"/>
      <c r="ARP137" s="123"/>
      <c r="ARQ137" s="123"/>
      <c r="ARR137" s="123"/>
      <c r="ARS137" s="123"/>
      <c r="ART137" s="123"/>
      <c r="ARU137" s="123"/>
      <c r="ARV137" s="123"/>
      <c r="ARW137" s="123"/>
      <c r="ARX137" s="123"/>
      <c r="ARY137" s="123"/>
      <c r="ARZ137" s="123"/>
      <c r="ASA137" s="123"/>
      <c r="ASB137" s="123"/>
      <c r="ASC137" s="123"/>
      <c r="ASD137" s="123"/>
      <c r="ASE137" s="123"/>
      <c r="ASF137" s="123"/>
      <c r="ASG137" s="123"/>
      <c r="ASH137" s="123"/>
      <c r="ASI137" s="123"/>
      <c r="ASJ137" s="123"/>
      <c r="ASK137" s="123"/>
      <c r="ASL137" s="123"/>
      <c r="ASM137" s="123"/>
      <c r="ASN137" s="123"/>
      <c r="ASO137" s="123"/>
      <c r="ASP137" s="123"/>
      <c r="ASQ137" s="123"/>
      <c r="ASR137" s="123"/>
      <c r="ASS137" s="123"/>
      <c r="AST137" s="123"/>
      <c r="ASU137" s="123"/>
      <c r="ASV137" s="123"/>
      <c r="ASW137" s="123"/>
      <c r="ASX137" s="123"/>
      <c r="ASY137" s="123"/>
      <c r="ASZ137" s="123"/>
      <c r="ATA137" s="123"/>
      <c r="ATB137" s="123"/>
      <c r="ATC137" s="123"/>
      <c r="ATD137" s="123"/>
      <c r="ATE137" s="123"/>
      <c r="ATF137" s="123"/>
      <c r="ATG137" s="123"/>
      <c r="ATH137" s="123"/>
      <c r="ATI137" s="123"/>
      <c r="ATJ137" s="123"/>
      <c r="ATK137" s="123"/>
      <c r="ATL137" s="123"/>
      <c r="ATM137" s="123"/>
      <c r="ATN137" s="123"/>
      <c r="ATO137" s="123"/>
      <c r="ATP137" s="123"/>
      <c r="ATQ137" s="123"/>
      <c r="ATR137" s="123"/>
      <c r="ATS137" s="123"/>
      <c r="ATT137" s="123"/>
      <c r="ATU137" s="123"/>
      <c r="ATV137" s="123"/>
      <c r="ATW137" s="123"/>
      <c r="ATX137" s="123"/>
      <c r="ATY137" s="123"/>
      <c r="ATZ137" s="123"/>
      <c r="AUA137" s="123"/>
      <c r="AUB137" s="123"/>
      <c r="AUC137" s="123"/>
      <c r="AUD137" s="123"/>
      <c r="AUE137" s="123"/>
      <c r="AUF137" s="123"/>
      <c r="AUG137" s="123"/>
      <c r="AUH137" s="123"/>
      <c r="AUI137" s="123"/>
      <c r="AUJ137" s="123"/>
      <c r="AUK137" s="123"/>
      <c r="AUL137" s="123"/>
      <c r="AUM137" s="123"/>
      <c r="AUN137" s="123"/>
      <c r="AUO137" s="123"/>
      <c r="AUP137" s="123"/>
      <c r="AUQ137" s="123"/>
      <c r="AUR137" s="123"/>
      <c r="AUS137" s="123"/>
      <c r="AUT137" s="123"/>
      <c r="AUU137" s="123"/>
      <c r="AUV137" s="123"/>
      <c r="AUW137" s="123"/>
      <c r="AUX137" s="123"/>
      <c r="AUY137" s="123"/>
      <c r="AUZ137" s="123"/>
      <c r="AVA137" s="123"/>
      <c r="AVB137" s="123"/>
      <c r="AVC137" s="123"/>
      <c r="AVD137" s="123"/>
      <c r="AVE137" s="123"/>
      <c r="AVF137" s="123"/>
      <c r="AVG137" s="123"/>
      <c r="AVH137" s="123"/>
      <c r="AVI137" s="123"/>
      <c r="AVJ137" s="123"/>
      <c r="AVK137" s="123"/>
      <c r="AVL137" s="123"/>
      <c r="AVM137" s="123"/>
      <c r="AVN137" s="123"/>
      <c r="AVO137" s="123"/>
      <c r="AVP137" s="123"/>
      <c r="AVQ137" s="123"/>
      <c r="AVR137" s="123"/>
      <c r="AVS137" s="123"/>
      <c r="AVT137" s="123"/>
      <c r="AVU137" s="123"/>
      <c r="AVV137" s="123"/>
      <c r="AVW137" s="123"/>
      <c r="AVX137" s="123"/>
      <c r="AVY137" s="123"/>
      <c r="AVZ137" s="123"/>
      <c r="AWA137" s="123"/>
      <c r="AWB137" s="123"/>
      <c r="AWC137" s="123"/>
      <c r="AWD137" s="123"/>
      <c r="AWE137" s="123"/>
      <c r="AWF137" s="123"/>
      <c r="AWG137" s="123"/>
      <c r="AWH137" s="123"/>
      <c r="AWI137" s="123"/>
      <c r="AWJ137" s="123"/>
      <c r="AWK137" s="123"/>
      <c r="AWL137" s="123"/>
      <c r="AWM137" s="123"/>
      <c r="AWN137" s="123"/>
      <c r="AWO137" s="123"/>
      <c r="AWP137" s="123"/>
      <c r="AWQ137" s="123"/>
      <c r="AWR137" s="123"/>
      <c r="AWS137" s="123"/>
      <c r="AWT137" s="123"/>
      <c r="AWU137" s="123"/>
      <c r="AWV137" s="123"/>
      <c r="AWW137" s="123"/>
      <c r="AWX137" s="123"/>
      <c r="AWY137" s="123"/>
      <c r="AWZ137" s="123"/>
      <c r="AXA137" s="123"/>
      <c r="AXB137" s="123"/>
      <c r="AXC137" s="123"/>
      <c r="AXD137" s="123"/>
      <c r="AXE137" s="123"/>
      <c r="AXF137" s="123"/>
      <c r="AXG137" s="123"/>
      <c r="AXH137" s="123"/>
      <c r="AXI137" s="123"/>
      <c r="AXJ137" s="123"/>
      <c r="AXK137" s="123"/>
      <c r="AXL137" s="123"/>
      <c r="AXM137" s="123"/>
      <c r="AXN137" s="123"/>
      <c r="AXO137" s="123"/>
      <c r="AXP137" s="123"/>
      <c r="AXQ137" s="123"/>
      <c r="AXR137" s="123"/>
      <c r="AXS137" s="123"/>
      <c r="AXT137" s="123"/>
      <c r="AXU137" s="123"/>
      <c r="AXV137" s="123"/>
      <c r="AXW137" s="123"/>
      <c r="AXX137" s="123"/>
      <c r="AXY137" s="123"/>
      <c r="AXZ137" s="123"/>
      <c r="AYA137" s="123"/>
      <c r="AYB137" s="123"/>
      <c r="AYC137" s="123"/>
      <c r="AYD137" s="123"/>
      <c r="AYE137" s="123"/>
      <c r="AYF137" s="123"/>
      <c r="AYG137" s="123"/>
      <c r="AYH137" s="123"/>
      <c r="AYI137" s="123"/>
      <c r="AYJ137" s="123"/>
      <c r="AYK137" s="123"/>
      <c r="AYL137" s="123"/>
      <c r="AYM137" s="123"/>
      <c r="AYN137" s="123"/>
      <c r="AYO137" s="123"/>
      <c r="AYP137" s="123"/>
      <c r="AYQ137" s="123"/>
      <c r="AYR137" s="123"/>
      <c r="AYS137" s="123"/>
      <c r="AYT137" s="123"/>
      <c r="AYU137" s="123"/>
      <c r="AYV137" s="123"/>
      <c r="AYW137" s="123"/>
      <c r="AYX137" s="123"/>
      <c r="AYY137" s="123"/>
      <c r="AYZ137" s="123"/>
      <c r="AZA137" s="123"/>
      <c r="AZB137" s="123"/>
      <c r="AZC137" s="123"/>
      <c r="AZD137" s="123"/>
      <c r="AZE137" s="123"/>
      <c r="AZF137" s="123"/>
      <c r="AZG137" s="123"/>
      <c r="AZH137" s="123"/>
      <c r="AZI137" s="123"/>
      <c r="AZJ137" s="123"/>
      <c r="AZK137" s="123"/>
      <c r="AZL137" s="123"/>
      <c r="AZM137" s="123"/>
      <c r="AZN137" s="123"/>
      <c r="AZO137" s="123"/>
      <c r="AZP137" s="123"/>
      <c r="AZQ137" s="123"/>
      <c r="AZR137" s="123"/>
      <c r="AZS137" s="123"/>
      <c r="AZT137" s="123"/>
      <c r="AZU137" s="123"/>
      <c r="AZV137" s="123"/>
      <c r="AZW137" s="123"/>
      <c r="AZX137" s="123"/>
      <c r="AZY137" s="123"/>
      <c r="AZZ137" s="123"/>
      <c r="BAA137" s="123"/>
      <c r="BAB137" s="123"/>
      <c r="BAC137" s="123"/>
      <c r="BAD137" s="123"/>
      <c r="BAE137" s="123"/>
      <c r="BAF137" s="123"/>
      <c r="BAG137" s="123"/>
      <c r="BAH137" s="123"/>
      <c r="BAI137" s="123"/>
      <c r="BAJ137" s="123"/>
      <c r="BAK137" s="123"/>
      <c r="BAL137" s="123"/>
      <c r="BAM137" s="123"/>
      <c r="BAN137" s="123"/>
      <c r="BAO137" s="123"/>
      <c r="BAP137" s="123"/>
      <c r="BAQ137" s="123"/>
      <c r="BAR137" s="123"/>
      <c r="BAS137" s="123"/>
      <c r="BAT137" s="123"/>
      <c r="BAU137" s="123"/>
      <c r="BAV137" s="123"/>
      <c r="BAW137" s="123"/>
      <c r="BAX137" s="123"/>
      <c r="BAY137" s="123"/>
      <c r="BAZ137" s="123"/>
      <c r="BBA137" s="123"/>
      <c r="BBB137" s="123"/>
      <c r="BBC137" s="123"/>
      <c r="BBD137" s="123"/>
      <c r="BBE137" s="123"/>
      <c r="BBF137" s="123"/>
      <c r="BBG137" s="123"/>
      <c r="BBH137" s="123"/>
      <c r="BBI137" s="123"/>
      <c r="BBJ137" s="123"/>
      <c r="BBK137" s="123"/>
      <c r="BBL137" s="123"/>
      <c r="BBM137" s="123"/>
      <c r="BBN137" s="123"/>
      <c r="BBO137" s="123"/>
      <c r="BBP137" s="123"/>
      <c r="BBQ137" s="123"/>
      <c r="BBR137" s="123"/>
      <c r="BBS137" s="123"/>
      <c r="BBT137" s="123"/>
      <c r="BBU137" s="123"/>
      <c r="BBV137" s="123"/>
      <c r="BBW137" s="123"/>
      <c r="BBX137" s="123"/>
      <c r="BBY137" s="123"/>
      <c r="BBZ137" s="123"/>
      <c r="BCA137" s="123"/>
      <c r="BCB137" s="123"/>
      <c r="BCC137" s="123"/>
      <c r="BCD137" s="123"/>
      <c r="BCE137" s="123"/>
      <c r="BCF137" s="123"/>
      <c r="BCG137" s="123"/>
      <c r="BCH137" s="123"/>
      <c r="BCI137" s="123"/>
      <c r="BCJ137" s="123"/>
      <c r="BCK137" s="123"/>
      <c r="BCL137" s="123"/>
      <c r="BCM137" s="123"/>
      <c r="BCN137" s="123"/>
      <c r="BCO137" s="123"/>
      <c r="BCP137" s="123"/>
      <c r="BCQ137" s="123"/>
      <c r="BCR137" s="123"/>
      <c r="BCS137" s="123"/>
      <c r="BCT137" s="123"/>
      <c r="BCU137" s="123"/>
      <c r="BCV137" s="123"/>
      <c r="BCW137" s="123"/>
      <c r="BCX137" s="123"/>
      <c r="BCY137" s="123"/>
      <c r="BCZ137" s="123"/>
      <c r="BDA137" s="123"/>
      <c r="BDB137" s="123"/>
      <c r="BDC137" s="123"/>
      <c r="BDD137" s="123"/>
      <c r="BDE137" s="123"/>
      <c r="BDF137" s="123"/>
      <c r="BDG137" s="123"/>
      <c r="BDH137" s="123"/>
      <c r="BDI137" s="123"/>
      <c r="BDJ137" s="123"/>
      <c r="BDK137" s="123"/>
      <c r="BDL137" s="123"/>
      <c r="BDM137" s="123"/>
      <c r="BDN137" s="123"/>
      <c r="BDO137" s="123"/>
      <c r="BDP137" s="123"/>
      <c r="BDQ137" s="123"/>
      <c r="BDR137" s="123"/>
      <c r="BDS137" s="123"/>
      <c r="BDT137" s="123"/>
      <c r="BDU137" s="123"/>
      <c r="BDV137" s="123"/>
      <c r="BDW137" s="123"/>
      <c r="BDX137" s="123"/>
      <c r="BDY137" s="123"/>
      <c r="BDZ137" s="123"/>
      <c r="BEA137" s="123"/>
      <c r="BEB137" s="123"/>
      <c r="BEC137" s="123"/>
      <c r="BED137" s="123"/>
      <c r="BEE137" s="123"/>
      <c r="BEF137" s="123"/>
      <c r="BEG137" s="123"/>
      <c r="BEH137" s="123"/>
      <c r="BEI137" s="123"/>
      <c r="BEJ137" s="123"/>
      <c r="BEK137" s="123"/>
      <c r="BEL137" s="123"/>
      <c r="BEM137" s="123"/>
      <c r="BEN137" s="123"/>
      <c r="BEO137" s="123"/>
      <c r="BEP137" s="123"/>
      <c r="BEQ137" s="123"/>
      <c r="BER137" s="123"/>
      <c r="BES137" s="123"/>
      <c r="BET137" s="123"/>
      <c r="BEU137" s="123"/>
      <c r="BEV137" s="123"/>
      <c r="BEW137" s="123"/>
      <c r="BEX137" s="123"/>
      <c r="BEY137" s="123"/>
      <c r="BEZ137" s="123"/>
      <c r="BFA137" s="123"/>
      <c r="BFB137" s="123"/>
      <c r="BFC137" s="123"/>
      <c r="BFD137" s="123"/>
      <c r="BFE137" s="123"/>
      <c r="BFF137" s="123"/>
      <c r="BFG137" s="123"/>
      <c r="BFH137" s="123"/>
      <c r="BFI137" s="123"/>
      <c r="BFJ137" s="123"/>
      <c r="BFK137" s="123"/>
      <c r="BFL137" s="123"/>
      <c r="BFM137" s="123"/>
      <c r="BFN137" s="123"/>
      <c r="BFO137" s="123"/>
      <c r="BFP137" s="123"/>
      <c r="BFQ137" s="123"/>
      <c r="BFR137" s="123"/>
      <c r="BFS137" s="123"/>
      <c r="BFT137" s="123"/>
      <c r="BFU137" s="123"/>
      <c r="BFV137" s="123"/>
      <c r="BFW137" s="123"/>
      <c r="BFX137" s="123"/>
      <c r="BFY137" s="123"/>
      <c r="BFZ137" s="123"/>
      <c r="BGA137" s="123"/>
      <c r="BGB137" s="123"/>
      <c r="BGC137" s="123"/>
      <c r="BGD137" s="123"/>
      <c r="BGE137" s="123"/>
      <c r="BGF137" s="123"/>
      <c r="BGG137" s="123"/>
      <c r="BGH137" s="123"/>
      <c r="BGI137" s="123"/>
      <c r="BGJ137" s="123"/>
      <c r="BGK137" s="123"/>
      <c r="BGL137" s="123"/>
      <c r="BGM137" s="123"/>
      <c r="BGN137" s="123"/>
      <c r="BGO137" s="123"/>
      <c r="BGP137" s="123"/>
      <c r="BGQ137" s="123"/>
      <c r="BGR137" s="123"/>
      <c r="BGS137" s="123"/>
      <c r="BGT137" s="123"/>
      <c r="BGU137" s="123"/>
      <c r="BGV137" s="123"/>
      <c r="BGW137" s="123"/>
      <c r="BGX137" s="123"/>
      <c r="BGY137" s="123"/>
      <c r="BGZ137" s="123"/>
      <c r="BHA137" s="123"/>
      <c r="BHB137" s="123"/>
      <c r="BHC137" s="123"/>
      <c r="BHD137" s="123"/>
      <c r="BHE137" s="123"/>
      <c r="BHF137" s="123"/>
      <c r="BHG137" s="123"/>
      <c r="BHH137" s="123"/>
      <c r="BHI137" s="123"/>
      <c r="BHJ137" s="123"/>
      <c r="BHK137" s="123"/>
      <c r="BHL137" s="123"/>
      <c r="BHM137" s="123"/>
      <c r="BHN137" s="123"/>
      <c r="BHO137" s="123"/>
      <c r="BHP137" s="123"/>
      <c r="BHQ137" s="123"/>
      <c r="BHR137" s="123"/>
      <c r="BHS137" s="123"/>
      <c r="BHT137" s="123"/>
      <c r="BHU137" s="123"/>
      <c r="BHV137" s="123"/>
      <c r="BHW137" s="123"/>
      <c r="BHX137" s="123"/>
      <c r="BHY137" s="123"/>
      <c r="BHZ137" s="123"/>
      <c r="BIA137" s="123"/>
      <c r="BIB137" s="123"/>
      <c r="BIC137" s="123"/>
      <c r="BID137" s="123"/>
      <c r="BIE137" s="123"/>
      <c r="BIF137" s="123"/>
      <c r="BIG137" s="123"/>
      <c r="BIH137" s="123"/>
      <c r="BII137" s="123"/>
      <c r="BIJ137" s="123"/>
      <c r="BIK137" s="123"/>
      <c r="BIL137" s="123"/>
      <c r="BIM137" s="123"/>
      <c r="BIN137" s="123"/>
      <c r="BIO137" s="123"/>
      <c r="BIP137" s="123"/>
      <c r="BIQ137" s="123"/>
      <c r="BIR137" s="123"/>
      <c r="BIS137" s="123"/>
      <c r="BIT137" s="123"/>
      <c r="BIU137" s="123"/>
      <c r="BIV137" s="123"/>
      <c r="BIW137" s="123"/>
      <c r="BIX137" s="123"/>
      <c r="BIY137" s="123"/>
      <c r="BIZ137" s="123"/>
      <c r="BJA137" s="123"/>
      <c r="BJB137" s="123"/>
      <c r="BJC137" s="123"/>
      <c r="BJD137" s="123"/>
      <c r="BJE137" s="123"/>
      <c r="BJF137" s="123"/>
      <c r="BJG137" s="123"/>
      <c r="BJH137" s="123"/>
      <c r="BJI137" s="123"/>
      <c r="BJJ137" s="123"/>
      <c r="BJK137" s="123"/>
      <c r="BJL137" s="123"/>
      <c r="BJM137" s="123"/>
      <c r="BJN137" s="123"/>
      <c r="BJO137" s="123"/>
      <c r="BJP137" s="123"/>
      <c r="BJQ137" s="123"/>
      <c r="BJR137" s="123"/>
      <c r="BJS137" s="123"/>
      <c r="BJT137" s="123"/>
      <c r="BJU137" s="123"/>
      <c r="BJV137" s="123"/>
      <c r="BJW137" s="123"/>
      <c r="BJX137" s="123"/>
      <c r="BJY137" s="123"/>
      <c r="BJZ137" s="123"/>
      <c r="BKA137" s="123"/>
      <c r="BKB137" s="123"/>
      <c r="BKC137" s="123"/>
      <c r="BKD137" s="123"/>
      <c r="BKE137" s="123"/>
      <c r="BKF137" s="123"/>
      <c r="BKG137" s="123"/>
      <c r="BKH137" s="123"/>
      <c r="BKI137" s="123"/>
      <c r="BKJ137" s="123"/>
      <c r="BKK137" s="123"/>
      <c r="BKL137" s="123"/>
      <c r="BKM137" s="123"/>
      <c r="BKN137" s="123"/>
      <c r="BKO137" s="123"/>
      <c r="BKP137" s="123"/>
      <c r="BKQ137" s="123"/>
      <c r="BKR137" s="123"/>
      <c r="BKS137" s="123"/>
      <c r="BKT137" s="123"/>
      <c r="BKU137" s="123"/>
      <c r="BKV137" s="123"/>
      <c r="BKW137" s="123"/>
      <c r="BKX137" s="123"/>
      <c r="BKY137" s="123"/>
      <c r="BKZ137" s="123"/>
      <c r="BLA137" s="123"/>
      <c r="BLB137" s="123"/>
      <c r="BLC137" s="123"/>
      <c r="BLD137" s="123"/>
      <c r="BLE137" s="123"/>
      <c r="BLF137" s="123"/>
      <c r="BLG137" s="123"/>
      <c r="BLH137" s="123"/>
      <c r="BLI137" s="123"/>
      <c r="BLJ137" s="123"/>
      <c r="BLK137" s="123"/>
      <c r="BLL137" s="123"/>
      <c r="BLM137" s="123"/>
      <c r="BLN137" s="123"/>
      <c r="BLO137" s="123"/>
      <c r="BLP137" s="123"/>
      <c r="BLQ137" s="123"/>
      <c r="BLR137" s="123"/>
      <c r="BLS137" s="123"/>
      <c r="BLT137" s="123"/>
      <c r="BLU137" s="123"/>
      <c r="BLV137" s="123"/>
      <c r="BLW137" s="123"/>
      <c r="BLX137" s="123"/>
      <c r="BLY137" s="123"/>
      <c r="BLZ137" s="123"/>
      <c r="BMA137" s="123"/>
      <c r="BMB137" s="123"/>
      <c r="BMC137" s="123"/>
      <c r="BMD137" s="123"/>
      <c r="BME137" s="123"/>
      <c r="BMF137" s="123"/>
      <c r="BMG137" s="123"/>
      <c r="BMH137" s="123"/>
      <c r="BMI137" s="123"/>
      <c r="BMJ137" s="123"/>
      <c r="BMK137" s="123"/>
      <c r="BML137" s="123"/>
      <c r="BMM137" s="123"/>
      <c r="BMN137" s="123"/>
      <c r="BMO137" s="123"/>
      <c r="BMP137" s="123"/>
      <c r="BMQ137" s="123"/>
      <c r="BMR137" s="123"/>
      <c r="BMS137" s="123"/>
      <c r="BMT137" s="123"/>
      <c r="BMU137" s="123"/>
      <c r="BMV137" s="123"/>
      <c r="BMW137" s="123"/>
      <c r="BMX137" s="123"/>
      <c r="BMY137" s="123"/>
      <c r="BMZ137" s="123"/>
      <c r="BNA137" s="123"/>
      <c r="BNB137" s="123"/>
      <c r="BNC137" s="123"/>
      <c r="BND137" s="123"/>
      <c r="BNE137" s="123"/>
      <c r="BNF137" s="123"/>
      <c r="BNG137" s="123"/>
      <c r="BNH137" s="123"/>
      <c r="BNI137" s="123"/>
      <c r="BNJ137" s="123"/>
      <c r="BNK137" s="123"/>
      <c r="BNL137" s="123"/>
      <c r="BNM137" s="123"/>
      <c r="BNN137" s="123"/>
      <c r="BNO137" s="123"/>
      <c r="BNP137" s="123"/>
      <c r="BNQ137" s="123"/>
      <c r="BNR137" s="123"/>
      <c r="BNS137" s="123"/>
      <c r="BNT137" s="123"/>
      <c r="BNU137" s="123"/>
      <c r="BNV137" s="123"/>
      <c r="BNW137" s="123"/>
      <c r="BNX137" s="123"/>
      <c r="BNY137" s="123"/>
      <c r="BNZ137" s="123"/>
      <c r="BOA137" s="123"/>
      <c r="BOB137" s="123"/>
      <c r="BOC137" s="123"/>
      <c r="BOD137" s="123"/>
      <c r="BOE137" s="123"/>
      <c r="BOF137" s="123"/>
      <c r="BOG137" s="123"/>
      <c r="BOH137" s="123"/>
      <c r="BOI137" s="123"/>
      <c r="BOJ137" s="123"/>
      <c r="BOK137" s="123"/>
      <c r="BOL137" s="123"/>
      <c r="BOM137" s="123"/>
      <c r="BON137" s="123"/>
      <c r="BOO137" s="123"/>
      <c r="BOP137" s="123"/>
      <c r="BOQ137" s="123"/>
      <c r="BOR137" s="123"/>
      <c r="BOS137" s="123"/>
      <c r="BOT137" s="123"/>
      <c r="BOU137" s="123"/>
      <c r="BOV137" s="123"/>
      <c r="BOW137" s="123"/>
      <c r="BOX137" s="123"/>
      <c r="BOY137" s="123"/>
      <c r="BOZ137" s="123"/>
      <c r="BPA137" s="123"/>
      <c r="BPB137" s="123"/>
      <c r="BPC137" s="123"/>
      <c r="BPD137" s="123"/>
      <c r="BPE137" s="123"/>
      <c r="BPF137" s="123"/>
      <c r="BPG137" s="123"/>
      <c r="BPH137" s="123"/>
      <c r="BPI137" s="123"/>
      <c r="BPJ137" s="123"/>
      <c r="BPK137" s="123"/>
      <c r="BPL137" s="123"/>
      <c r="BPM137" s="123"/>
      <c r="BPN137" s="123"/>
      <c r="BPO137" s="123"/>
      <c r="BPP137" s="123"/>
      <c r="BPQ137" s="123"/>
      <c r="BPR137" s="123"/>
      <c r="BPS137" s="123"/>
      <c r="BPT137" s="123"/>
      <c r="BPU137" s="123"/>
      <c r="BPV137" s="123"/>
      <c r="BPW137" s="123"/>
      <c r="BPX137" s="123"/>
      <c r="BPY137" s="123"/>
      <c r="BPZ137" s="123"/>
      <c r="BQA137" s="123"/>
      <c r="BQB137" s="123"/>
      <c r="BQC137" s="123"/>
      <c r="BQD137" s="123"/>
      <c r="BQE137" s="123"/>
      <c r="BQF137" s="123"/>
      <c r="BQG137" s="123"/>
      <c r="BQH137" s="123"/>
      <c r="BQI137" s="123"/>
      <c r="BQJ137" s="123"/>
      <c r="BQK137" s="123"/>
      <c r="BQL137" s="123"/>
      <c r="BQM137" s="123"/>
      <c r="BQN137" s="123"/>
      <c r="BQO137" s="123"/>
      <c r="BQP137" s="123"/>
      <c r="BQQ137" s="123"/>
      <c r="BQR137" s="123"/>
      <c r="BQS137" s="123"/>
      <c r="BQT137" s="123"/>
      <c r="BQU137" s="123"/>
      <c r="BQV137" s="123"/>
      <c r="BQW137" s="123"/>
      <c r="BQX137" s="123"/>
      <c r="BQY137" s="123"/>
      <c r="BQZ137" s="123"/>
      <c r="BRA137" s="123"/>
      <c r="BRB137" s="123"/>
      <c r="BRC137" s="123"/>
      <c r="BRD137" s="123"/>
      <c r="BRE137" s="123"/>
      <c r="BRF137" s="123"/>
      <c r="BRG137" s="123"/>
      <c r="BRH137" s="123"/>
      <c r="BRI137" s="123"/>
      <c r="BRJ137" s="123"/>
      <c r="BRK137" s="123"/>
      <c r="BRL137" s="123"/>
      <c r="BRM137" s="123"/>
      <c r="BRN137" s="123"/>
      <c r="BRO137" s="123"/>
      <c r="BRP137" s="123"/>
      <c r="BRQ137" s="123"/>
      <c r="BRR137" s="123"/>
      <c r="BRS137" s="123"/>
      <c r="BRT137" s="123"/>
      <c r="BRU137" s="123"/>
      <c r="BRV137" s="123"/>
      <c r="BRW137" s="123"/>
      <c r="BRX137" s="123"/>
      <c r="BRY137" s="123"/>
      <c r="BRZ137" s="123"/>
      <c r="BSA137" s="123"/>
      <c r="BSB137" s="123"/>
      <c r="BSC137" s="123"/>
      <c r="BSD137" s="123"/>
      <c r="BSE137" s="123"/>
      <c r="BSF137" s="123"/>
      <c r="BSG137" s="123"/>
      <c r="BSH137" s="123"/>
      <c r="BSI137" s="123"/>
      <c r="BSJ137" s="123"/>
      <c r="BSK137" s="123"/>
      <c r="BSL137" s="123"/>
      <c r="BSM137" s="123"/>
      <c r="BSN137" s="123"/>
      <c r="BSO137" s="123"/>
      <c r="BSP137" s="123"/>
      <c r="BSQ137" s="123"/>
      <c r="BSR137" s="123"/>
      <c r="BSS137" s="123"/>
      <c r="BST137" s="123"/>
      <c r="BSU137" s="123"/>
      <c r="BSV137" s="123"/>
      <c r="BSW137" s="123"/>
      <c r="BSX137" s="123"/>
      <c r="BSY137" s="123"/>
      <c r="BSZ137" s="123"/>
      <c r="BTA137" s="123"/>
      <c r="BTB137" s="123"/>
      <c r="BTC137" s="123"/>
      <c r="BTD137" s="123"/>
      <c r="BTE137" s="123"/>
      <c r="BTF137" s="123"/>
      <c r="BTG137" s="123"/>
      <c r="BTH137" s="123"/>
      <c r="BTI137" s="123"/>
      <c r="BTJ137" s="123"/>
      <c r="BTK137" s="123"/>
      <c r="BTL137" s="123"/>
      <c r="BTM137" s="123"/>
      <c r="BTN137" s="123"/>
      <c r="BTO137" s="123"/>
      <c r="BTP137" s="123"/>
      <c r="BTQ137" s="123"/>
      <c r="BTR137" s="123"/>
      <c r="BTS137" s="123"/>
      <c r="BTT137" s="123"/>
      <c r="BTU137" s="123"/>
      <c r="BTV137" s="123"/>
      <c r="BTW137" s="123"/>
      <c r="BTX137" s="123"/>
      <c r="BTY137" s="123"/>
      <c r="BTZ137" s="123"/>
      <c r="BUA137" s="123"/>
      <c r="BUB137" s="123"/>
      <c r="BUC137" s="123"/>
      <c r="BUD137" s="123"/>
      <c r="BUE137" s="123"/>
      <c r="BUF137" s="123"/>
      <c r="BUG137" s="123"/>
      <c r="BUH137" s="123"/>
      <c r="BUI137" s="123"/>
      <c r="BUJ137" s="123"/>
      <c r="BUK137" s="123"/>
      <c r="BUL137" s="123"/>
      <c r="BUM137" s="123"/>
      <c r="BUN137" s="123"/>
      <c r="BUO137" s="123"/>
      <c r="BUP137" s="123"/>
      <c r="BUQ137" s="123"/>
      <c r="BUR137" s="123"/>
      <c r="BUS137" s="123"/>
      <c r="BUT137" s="123"/>
      <c r="BUU137" s="123"/>
      <c r="BUV137" s="123"/>
      <c r="BUW137" s="123"/>
      <c r="BUX137" s="123"/>
      <c r="BUY137" s="123"/>
      <c r="BUZ137" s="123"/>
      <c r="BVA137" s="123"/>
      <c r="BVB137" s="123"/>
      <c r="BVC137" s="123"/>
      <c r="BVD137" s="123"/>
      <c r="BVE137" s="123"/>
      <c r="BVF137" s="123"/>
      <c r="BVG137" s="123"/>
      <c r="BVH137" s="123"/>
      <c r="BVI137" s="123"/>
      <c r="BVJ137" s="123"/>
      <c r="BVK137" s="123"/>
      <c r="BVL137" s="123"/>
      <c r="BVM137" s="123"/>
      <c r="BVN137" s="123"/>
      <c r="BVO137" s="123"/>
      <c r="BVP137" s="123"/>
      <c r="BVQ137" s="123"/>
      <c r="BVR137" s="123"/>
      <c r="BVS137" s="123"/>
      <c r="BVT137" s="123"/>
      <c r="BVU137" s="123"/>
      <c r="BVV137" s="123"/>
      <c r="BVW137" s="123"/>
      <c r="BVX137" s="123"/>
      <c r="BVY137" s="123"/>
      <c r="BVZ137" s="123"/>
      <c r="BWA137" s="123"/>
      <c r="BWB137" s="123"/>
      <c r="BWC137" s="123"/>
      <c r="BWD137" s="123"/>
      <c r="BWE137" s="123"/>
      <c r="BWF137" s="123"/>
      <c r="BWG137" s="123"/>
      <c r="BWH137" s="123"/>
      <c r="BWI137" s="123"/>
      <c r="BWJ137" s="123"/>
      <c r="BWK137" s="123"/>
      <c r="BWL137" s="123"/>
      <c r="BWM137" s="123"/>
      <c r="BWN137" s="123"/>
      <c r="BWO137" s="123"/>
      <c r="BWP137" s="123"/>
      <c r="BWQ137" s="123"/>
      <c r="BWR137" s="123"/>
      <c r="BWS137" s="123"/>
      <c r="BWT137" s="123"/>
      <c r="BWU137" s="123"/>
      <c r="BWV137" s="123"/>
      <c r="BWW137" s="123"/>
      <c r="BWX137" s="123"/>
      <c r="BWY137" s="123"/>
      <c r="BWZ137" s="123"/>
      <c r="BXA137" s="123"/>
      <c r="BXB137" s="123"/>
      <c r="BXC137" s="123"/>
      <c r="BXD137" s="123"/>
      <c r="BXE137" s="123"/>
      <c r="BXF137" s="123"/>
      <c r="BXG137" s="123"/>
      <c r="BXH137" s="123"/>
      <c r="BXI137" s="123"/>
      <c r="BXJ137" s="123"/>
      <c r="BXK137" s="123"/>
      <c r="BXL137" s="123"/>
      <c r="BXM137" s="123"/>
      <c r="BXN137" s="123"/>
      <c r="BXO137" s="123"/>
      <c r="BXP137" s="123"/>
      <c r="BXQ137" s="123"/>
      <c r="BXR137" s="123"/>
      <c r="BXS137" s="123"/>
      <c r="BXT137" s="123"/>
      <c r="BXU137" s="123"/>
      <c r="BXV137" s="123"/>
      <c r="BXW137" s="123"/>
      <c r="BXX137" s="123"/>
      <c r="BXY137" s="123"/>
      <c r="BXZ137" s="123"/>
      <c r="BYA137" s="123"/>
      <c r="BYB137" s="123"/>
      <c r="BYC137" s="123"/>
      <c r="BYD137" s="123"/>
      <c r="BYE137" s="123"/>
      <c r="BYF137" s="123"/>
      <c r="BYG137" s="123"/>
      <c r="BYH137" s="123"/>
      <c r="BYI137" s="123"/>
      <c r="BYJ137" s="123"/>
      <c r="BYK137" s="123"/>
      <c r="BYL137" s="123"/>
      <c r="BYM137" s="123"/>
      <c r="BYN137" s="123"/>
      <c r="BYO137" s="123"/>
      <c r="BYP137" s="123"/>
      <c r="BYQ137" s="123"/>
      <c r="BYR137" s="123"/>
      <c r="BYS137" s="123"/>
      <c r="BYT137" s="123"/>
      <c r="BYU137" s="123"/>
      <c r="BYV137" s="123"/>
      <c r="BYW137" s="123"/>
      <c r="BYX137" s="123"/>
      <c r="BYY137" s="123"/>
      <c r="BYZ137" s="123"/>
      <c r="BZA137" s="123"/>
      <c r="BZB137" s="123"/>
      <c r="BZC137" s="123"/>
      <c r="BZD137" s="123"/>
      <c r="BZE137" s="123"/>
      <c r="BZF137" s="123"/>
      <c r="BZG137" s="123"/>
      <c r="BZH137" s="123"/>
      <c r="BZI137" s="123"/>
      <c r="BZJ137" s="123"/>
      <c r="BZK137" s="123"/>
      <c r="BZL137" s="123"/>
      <c r="BZM137" s="123"/>
      <c r="BZN137" s="123"/>
      <c r="BZO137" s="123"/>
      <c r="BZP137" s="123"/>
      <c r="BZQ137" s="123"/>
      <c r="BZR137" s="123"/>
      <c r="BZS137" s="123"/>
      <c r="BZT137" s="123"/>
      <c r="BZU137" s="123"/>
      <c r="BZV137" s="123"/>
      <c r="BZW137" s="123"/>
      <c r="BZX137" s="123"/>
      <c r="BZY137" s="123"/>
      <c r="BZZ137" s="123"/>
      <c r="CAA137" s="123"/>
      <c r="CAB137" s="123"/>
      <c r="CAC137" s="123"/>
      <c r="CAD137" s="123"/>
      <c r="CAE137" s="123"/>
      <c r="CAF137" s="123"/>
      <c r="CAG137" s="123"/>
      <c r="CAH137" s="123"/>
      <c r="CAI137" s="123"/>
      <c r="CAJ137" s="123"/>
      <c r="CAK137" s="123"/>
      <c r="CAL137" s="123"/>
      <c r="CAM137" s="123"/>
      <c r="CAN137" s="123"/>
      <c r="CAO137" s="123"/>
      <c r="CAP137" s="123"/>
      <c r="CAQ137" s="123"/>
      <c r="CAR137" s="123"/>
      <c r="CAS137" s="123"/>
      <c r="CAT137" s="123"/>
      <c r="CAU137" s="123"/>
      <c r="CAV137" s="123"/>
      <c r="CAW137" s="123"/>
      <c r="CAX137" s="123"/>
      <c r="CAY137" s="123"/>
      <c r="CAZ137" s="123"/>
      <c r="CBA137" s="123"/>
      <c r="CBB137" s="123"/>
      <c r="CBC137" s="123"/>
      <c r="CBD137" s="123"/>
      <c r="CBE137" s="123"/>
      <c r="CBF137" s="123"/>
      <c r="CBG137" s="123"/>
      <c r="CBH137" s="123"/>
      <c r="CBI137" s="123"/>
      <c r="CBJ137" s="123"/>
      <c r="CBK137" s="123"/>
      <c r="CBL137" s="123"/>
      <c r="CBM137" s="123"/>
      <c r="CBN137" s="123"/>
      <c r="CBO137" s="123"/>
      <c r="CBP137" s="123"/>
      <c r="CBQ137" s="123"/>
      <c r="CBR137" s="123"/>
      <c r="CBS137" s="123"/>
      <c r="CBT137" s="123"/>
      <c r="CBU137" s="123"/>
      <c r="CBV137" s="123"/>
      <c r="CBW137" s="123"/>
      <c r="CBX137" s="123"/>
      <c r="CBY137" s="123"/>
      <c r="CBZ137" s="123"/>
      <c r="CCA137" s="123"/>
      <c r="CCB137" s="123"/>
      <c r="CCC137" s="123"/>
      <c r="CCD137" s="123"/>
      <c r="CCE137" s="123"/>
      <c r="CCF137" s="123"/>
      <c r="CCG137" s="123"/>
      <c r="CCH137" s="123"/>
      <c r="CCI137" s="123"/>
      <c r="CCJ137" s="123"/>
      <c r="CCK137" s="123"/>
      <c r="CCL137" s="123"/>
      <c r="CCM137" s="123"/>
      <c r="CCN137" s="123"/>
      <c r="CCO137" s="123"/>
      <c r="CCP137" s="123"/>
      <c r="CCQ137" s="123"/>
      <c r="CCR137" s="123"/>
      <c r="CCS137" s="123"/>
      <c r="CCT137" s="123"/>
      <c r="CCU137" s="123"/>
      <c r="CCV137" s="123"/>
      <c r="CCW137" s="123"/>
      <c r="CCX137" s="123"/>
      <c r="CCY137" s="123"/>
      <c r="CCZ137" s="123"/>
      <c r="CDA137" s="123"/>
      <c r="CDB137" s="123"/>
      <c r="CDC137" s="123"/>
      <c r="CDD137" s="123"/>
      <c r="CDE137" s="123"/>
      <c r="CDF137" s="123"/>
      <c r="CDG137" s="123"/>
      <c r="CDH137" s="123"/>
      <c r="CDI137" s="123"/>
      <c r="CDJ137" s="123"/>
      <c r="CDK137" s="123"/>
      <c r="CDL137" s="123"/>
      <c r="CDM137" s="123"/>
      <c r="CDN137" s="123"/>
      <c r="CDO137" s="123"/>
      <c r="CDP137" s="123"/>
      <c r="CDQ137" s="123"/>
      <c r="CDR137" s="123"/>
      <c r="CDS137" s="123"/>
      <c r="CDT137" s="123"/>
      <c r="CDU137" s="123"/>
      <c r="CDV137" s="123"/>
      <c r="CDW137" s="123"/>
      <c r="CDX137" s="123"/>
      <c r="CDY137" s="123"/>
      <c r="CDZ137" s="123"/>
      <c r="CEA137" s="123"/>
      <c r="CEB137" s="123"/>
      <c r="CEC137" s="123"/>
      <c r="CED137" s="123"/>
      <c r="CEE137" s="123"/>
      <c r="CEF137" s="123"/>
      <c r="CEG137" s="123"/>
      <c r="CEH137" s="123"/>
      <c r="CEI137" s="123"/>
      <c r="CEJ137" s="123"/>
      <c r="CEK137" s="123"/>
      <c r="CEL137" s="123"/>
      <c r="CEM137" s="123"/>
      <c r="CEN137" s="123"/>
      <c r="CEO137" s="123"/>
      <c r="CEP137" s="123"/>
      <c r="CEQ137" s="123"/>
      <c r="CER137" s="123"/>
      <c r="CES137" s="123"/>
      <c r="CET137" s="123"/>
      <c r="CEU137" s="123"/>
      <c r="CEV137" s="123"/>
      <c r="CEW137" s="123"/>
      <c r="CEX137" s="123"/>
      <c r="CEY137" s="123"/>
      <c r="CEZ137" s="123"/>
      <c r="CFA137" s="123"/>
      <c r="CFB137" s="123"/>
      <c r="CFC137" s="123"/>
      <c r="CFD137" s="123"/>
      <c r="CFE137" s="123"/>
      <c r="CFF137" s="123"/>
      <c r="CFG137" s="123"/>
      <c r="CFH137" s="123"/>
      <c r="CFI137" s="123"/>
      <c r="CFJ137" s="123"/>
      <c r="CFK137" s="123"/>
      <c r="CFL137" s="123"/>
      <c r="CFM137" s="123"/>
      <c r="CFN137" s="123"/>
      <c r="CFO137" s="123"/>
      <c r="CFP137" s="123"/>
      <c r="CFQ137" s="123"/>
      <c r="CFR137" s="123"/>
      <c r="CFS137" s="123"/>
      <c r="CFT137" s="123"/>
      <c r="CFU137" s="123"/>
      <c r="CFV137" s="123"/>
      <c r="CFW137" s="123"/>
      <c r="CFX137" s="123"/>
      <c r="CFY137" s="123"/>
      <c r="CFZ137" s="123"/>
      <c r="CGA137" s="123"/>
      <c r="CGB137" s="123"/>
      <c r="CGC137" s="123"/>
      <c r="CGD137" s="123"/>
      <c r="CGE137" s="123"/>
      <c r="CGF137" s="123"/>
      <c r="CGG137" s="123"/>
      <c r="CGH137" s="123"/>
      <c r="CGI137" s="123"/>
      <c r="CGJ137" s="123"/>
      <c r="CGK137" s="123"/>
      <c r="CGL137" s="123"/>
      <c r="CGM137" s="123"/>
      <c r="CGN137" s="123"/>
      <c r="CGO137" s="123"/>
      <c r="CGP137" s="123"/>
      <c r="CGQ137" s="123"/>
      <c r="CGR137" s="123"/>
      <c r="CGS137" s="123"/>
      <c r="CGT137" s="123"/>
      <c r="CGU137" s="123"/>
      <c r="CGV137" s="123"/>
      <c r="CGW137" s="123"/>
      <c r="CGX137" s="123"/>
      <c r="CGY137" s="123"/>
      <c r="CGZ137" s="123"/>
      <c r="CHA137" s="123"/>
      <c r="CHB137" s="123"/>
      <c r="CHC137" s="123"/>
      <c r="CHD137" s="123"/>
      <c r="CHE137" s="123"/>
      <c r="CHF137" s="123"/>
      <c r="CHG137" s="123"/>
      <c r="CHH137" s="123"/>
      <c r="CHI137" s="123"/>
      <c r="CHJ137" s="123"/>
      <c r="CHK137" s="123"/>
      <c r="CHL137" s="123"/>
      <c r="CHM137" s="123"/>
      <c r="CHN137" s="123"/>
      <c r="CHO137" s="123"/>
      <c r="CHP137" s="123"/>
      <c r="CHQ137" s="123"/>
      <c r="CHR137" s="123"/>
      <c r="CHS137" s="123"/>
      <c r="CHT137" s="123"/>
      <c r="CHU137" s="123"/>
      <c r="CHV137" s="123"/>
      <c r="CHW137" s="123"/>
      <c r="CHX137" s="123"/>
      <c r="CHY137" s="123"/>
      <c r="CHZ137" s="123"/>
      <c r="CIA137" s="123"/>
      <c r="CIB137" s="123"/>
      <c r="CIC137" s="123"/>
      <c r="CID137" s="123"/>
      <c r="CIE137" s="123"/>
      <c r="CIF137" s="123"/>
      <c r="CIG137" s="123"/>
      <c r="CIH137" s="123"/>
      <c r="CII137" s="123"/>
      <c r="CIJ137" s="123"/>
      <c r="CIK137" s="123"/>
      <c r="CIL137" s="123"/>
      <c r="CIM137" s="123"/>
      <c r="CIN137" s="123"/>
      <c r="CIO137" s="123"/>
      <c r="CIP137" s="123"/>
      <c r="CIQ137" s="123"/>
      <c r="CIR137" s="123"/>
      <c r="CIS137" s="123"/>
      <c r="CIT137" s="123"/>
      <c r="CIU137" s="123"/>
      <c r="CIV137" s="123"/>
      <c r="CIW137" s="123"/>
      <c r="CIX137" s="123"/>
      <c r="CIY137" s="123"/>
      <c r="CIZ137" s="123"/>
      <c r="CJA137" s="123"/>
      <c r="CJB137" s="123"/>
      <c r="CJC137" s="123"/>
      <c r="CJD137" s="123"/>
      <c r="CJE137" s="123"/>
      <c r="CJF137" s="123"/>
      <c r="CJG137" s="123"/>
      <c r="CJH137" s="123"/>
      <c r="CJI137" s="123"/>
      <c r="CJJ137" s="123"/>
      <c r="CJK137" s="123"/>
      <c r="CJL137" s="123"/>
      <c r="CJM137" s="123"/>
      <c r="CJN137" s="123"/>
      <c r="CJO137" s="123"/>
      <c r="CJP137" s="123"/>
      <c r="CJQ137" s="123"/>
      <c r="CJR137" s="123"/>
      <c r="CJS137" s="123"/>
      <c r="CJT137" s="123"/>
      <c r="CJU137" s="123"/>
      <c r="CJV137" s="123"/>
      <c r="CJW137" s="123"/>
      <c r="CJX137" s="123"/>
      <c r="CJY137" s="123"/>
      <c r="CJZ137" s="123"/>
      <c r="CKA137" s="123"/>
      <c r="CKB137" s="123"/>
      <c r="CKC137" s="123"/>
      <c r="CKD137" s="123"/>
      <c r="CKE137" s="123"/>
      <c r="CKF137" s="123"/>
      <c r="CKG137" s="123"/>
      <c r="CKH137" s="123"/>
      <c r="CKI137" s="123"/>
      <c r="CKJ137" s="123"/>
      <c r="CKK137" s="123"/>
      <c r="CKL137" s="123"/>
      <c r="CKM137" s="123"/>
      <c r="CKN137" s="123"/>
      <c r="CKO137" s="123"/>
      <c r="CKP137" s="123"/>
      <c r="CKQ137" s="123"/>
      <c r="CKR137" s="123"/>
      <c r="CKS137" s="123"/>
      <c r="CKT137" s="123"/>
      <c r="CKU137" s="123"/>
      <c r="CKV137" s="123"/>
      <c r="CKW137" s="123"/>
      <c r="CKX137" s="123"/>
      <c r="CKY137" s="123"/>
      <c r="CKZ137" s="123"/>
      <c r="CLA137" s="123"/>
      <c r="CLB137" s="123"/>
      <c r="CLC137" s="123"/>
      <c r="CLD137" s="123"/>
      <c r="CLE137" s="123"/>
      <c r="CLF137" s="123"/>
      <c r="CLG137" s="123"/>
      <c r="CLH137" s="123"/>
      <c r="CLI137" s="123"/>
      <c r="CLJ137" s="123"/>
      <c r="CLK137" s="123"/>
      <c r="CLL137" s="123"/>
      <c r="CLM137" s="123"/>
      <c r="CLN137" s="123"/>
      <c r="CLO137" s="123"/>
      <c r="CLP137" s="123"/>
      <c r="CLQ137" s="123"/>
      <c r="CLR137" s="123"/>
      <c r="CLS137" s="123"/>
      <c r="CLT137" s="123"/>
      <c r="CLU137" s="123"/>
      <c r="CLV137" s="123"/>
      <c r="CLW137" s="123"/>
      <c r="CLX137" s="123"/>
      <c r="CLY137" s="123"/>
      <c r="CLZ137" s="123"/>
      <c r="CMA137" s="123"/>
      <c r="CMB137" s="123"/>
      <c r="CMC137" s="123"/>
      <c r="CMD137" s="123"/>
      <c r="CME137" s="123"/>
      <c r="CMF137" s="123"/>
      <c r="CMG137" s="123"/>
      <c r="CMH137" s="123"/>
      <c r="CMI137" s="123"/>
      <c r="CMJ137" s="123"/>
      <c r="CMK137" s="123"/>
      <c r="CML137" s="123"/>
      <c r="CMM137" s="123"/>
      <c r="CMN137" s="123"/>
      <c r="CMO137" s="123"/>
      <c r="CMP137" s="123"/>
      <c r="CMQ137" s="123"/>
      <c r="CMR137" s="123"/>
      <c r="CMS137" s="123"/>
      <c r="CMT137" s="123"/>
      <c r="CMU137" s="123"/>
      <c r="CMV137" s="123"/>
      <c r="CMW137" s="123"/>
      <c r="CMX137" s="123"/>
      <c r="CMY137" s="123"/>
      <c r="CMZ137" s="123"/>
      <c r="CNA137" s="123"/>
      <c r="CNB137" s="123"/>
      <c r="CNC137" s="123"/>
      <c r="CND137" s="123"/>
      <c r="CNE137" s="123"/>
      <c r="CNF137" s="123"/>
      <c r="CNG137" s="123"/>
      <c r="CNH137" s="123"/>
      <c r="CNI137" s="123"/>
      <c r="CNJ137" s="123"/>
      <c r="CNK137" s="123"/>
      <c r="CNL137" s="123"/>
      <c r="CNM137" s="123"/>
      <c r="CNN137" s="123"/>
      <c r="CNO137" s="123"/>
      <c r="CNP137" s="123"/>
      <c r="CNQ137" s="123"/>
      <c r="CNR137" s="123"/>
      <c r="CNS137" s="123"/>
      <c r="CNT137" s="123"/>
      <c r="CNU137" s="123"/>
      <c r="CNV137" s="123"/>
      <c r="CNW137" s="123"/>
      <c r="CNX137" s="123"/>
      <c r="CNY137" s="123"/>
      <c r="CNZ137" s="123"/>
      <c r="COA137" s="123"/>
      <c r="COB137" s="123"/>
      <c r="COC137" s="123"/>
      <c r="COD137" s="123"/>
      <c r="COE137" s="123"/>
      <c r="COF137" s="123"/>
      <c r="COG137" s="123"/>
      <c r="COH137" s="123"/>
      <c r="COI137" s="123"/>
      <c r="COJ137" s="123"/>
      <c r="COK137" s="123"/>
      <c r="COL137" s="123"/>
      <c r="COM137" s="123"/>
      <c r="CON137" s="123"/>
      <c r="COO137" s="123"/>
      <c r="COP137" s="123"/>
      <c r="COQ137" s="123"/>
      <c r="COR137" s="123"/>
      <c r="COS137" s="123"/>
      <c r="COT137" s="123"/>
      <c r="COU137" s="123"/>
      <c r="COV137" s="123"/>
      <c r="COW137" s="123"/>
      <c r="COX137" s="123"/>
      <c r="COY137" s="123"/>
      <c r="COZ137" s="123"/>
      <c r="CPA137" s="123"/>
      <c r="CPB137" s="123"/>
      <c r="CPC137" s="123"/>
      <c r="CPD137" s="123"/>
      <c r="CPE137" s="123"/>
      <c r="CPF137" s="123"/>
      <c r="CPG137" s="123"/>
      <c r="CPH137" s="123"/>
      <c r="CPI137" s="123"/>
      <c r="CPJ137" s="123"/>
      <c r="CPK137" s="123"/>
      <c r="CPL137" s="123"/>
      <c r="CPM137" s="123"/>
      <c r="CPN137" s="123"/>
      <c r="CPO137" s="123"/>
      <c r="CPP137" s="123"/>
      <c r="CPQ137" s="123"/>
      <c r="CPR137" s="123"/>
      <c r="CPS137" s="123"/>
      <c r="CPT137" s="123"/>
      <c r="CPU137" s="123"/>
      <c r="CPV137" s="123"/>
      <c r="CPW137" s="123"/>
      <c r="CPX137" s="123"/>
      <c r="CPY137" s="123"/>
      <c r="CPZ137" s="123"/>
      <c r="CQA137" s="123"/>
      <c r="CQB137" s="123"/>
      <c r="CQC137" s="123"/>
      <c r="CQD137" s="123"/>
      <c r="CQE137" s="123"/>
      <c r="CQF137" s="123"/>
      <c r="CQG137" s="123"/>
      <c r="CQH137" s="123"/>
      <c r="CQI137" s="123"/>
      <c r="CQJ137" s="123"/>
      <c r="CQK137" s="123"/>
      <c r="CQL137" s="123"/>
      <c r="CQM137" s="123"/>
      <c r="CQN137" s="123"/>
      <c r="CQO137" s="123"/>
      <c r="CQP137" s="123"/>
      <c r="CQQ137" s="123"/>
      <c r="CQR137" s="123"/>
      <c r="CQS137" s="123"/>
      <c r="CQT137" s="123"/>
      <c r="CQU137" s="123"/>
      <c r="CQV137" s="123"/>
      <c r="CQW137" s="123"/>
      <c r="CQX137" s="123"/>
      <c r="CQY137" s="123"/>
      <c r="CQZ137" s="123"/>
      <c r="CRA137" s="123"/>
      <c r="CRB137" s="123"/>
      <c r="CRC137" s="123"/>
      <c r="CRD137" s="123"/>
      <c r="CRE137" s="123"/>
      <c r="CRF137" s="123"/>
      <c r="CRG137" s="123"/>
      <c r="CRH137" s="123"/>
      <c r="CRI137" s="123"/>
      <c r="CRJ137" s="123"/>
      <c r="CRK137" s="123"/>
      <c r="CRL137" s="123"/>
      <c r="CRM137" s="123"/>
      <c r="CRN137" s="123"/>
      <c r="CRO137" s="123"/>
      <c r="CRP137" s="123"/>
      <c r="CRQ137" s="123"/>
      <c r="CRR137" s="123"/>
      <c r="CRS137" s="123"/>
      <c r="CRT137" s="123"/>
      <c r="CRU137" s="123"/>
      <c r="CRV137" s="123"/>
      <c r="CRW137" s="123"/>
      <c r="CRX137" s="123"/>
      <c r="CRY137" s="123"/>
      <c r="CRZ137" s="123"/>
      <c r="CSA137" s="123"/>
      <c r="CSB137" s="123"/>
      <c r="CSC137" s="123"/>
      <c r="CSD137" s="123"/>
      <c r="CSE137" s="123"/>
      <c r="CSF137" s="123"/>
      <c r="CSG137" s="123"/>
      <c r="CSH137" s="123"/>
      <c r="CSI137" s="123"/>
      <c r="CSJ137" s="123"/>
      <c r="CSK137" s="123"/>
      <c r="CSL137" s="123"/>
      <c r="CSM137" s="123"/>
      <c r="CSN137" s="123"/>
      <c r="CSO137" s="123"/>
      <c r="CSP137" s="123"/>
      <c r="CSQ137" s="123"/>
      <c r="CSR137" s="123"/>
      <c r="CSS137" s="123"/>
      <c r="CST137" s="123"/>
      <c r="CSU137" s="123"/>
      <c r="CSV137" s="123"/>
      <c r="CSW137" s="123"/>
      <c r="CSX137" s="123"/>
      <c r="CSY137" s="123"/>
      <c r="CSZ137" s="123"/>
      <c r="CTA137" s="123"/>
      <c r="CTB137" s="123"/>
      <c r="CTC137" s="123"/>
      <c r="CTD137" s="123"/>
      <c r="CTE137" s="123"/>
      <c r="CTF137" s="123"/>
      <c r="CTG137" s="123"/>
      <c r="CTH137" s="123"/>
      <c r="CTI137" s="123"/>
      <c r="CTJ137" s="123"/>
      <c r="CTK137" s="123"/>
      <c r="CTL137" s="123"/>
      <c r="CTM137" s="123"/>
      <c r="CTN137" s="123"/>
      <c r="CTO137" s="123"/>
      <c r="CTP137" s="123"/>
      <c r="CTQ137" s="123"/>
      <c r="CTR137" s="123"/>
      <c r="CTS137" s="123"/>
      <c r="CTT137" s="123"/>
      <c r="CTU137" s="123"/>
      <c r="CTV137" s="123"/>
      <c r="CTW137" s="123"/>
      <c r="CTX137" s="123"/>
      <c r="CTY137" s="123"/>
      <c r="CTZ137" s="123"/>
      <c r="CUA137" s="123"/>
      <c r="CUB137" s="123"/>
      <c r="CUC137" s="123"/>
      <c r="CUD137" s="123"/>
      <c r="CUE137" s="123"/>
      <c r="CUF137" s="123"/>
      <c r="CUG137" s="123"/>
      <c r="CUH137" s="123"/>
      <c r="CUI137" s="123"/>
      <c r="CUJ137" s="123"/>
      <c r="CUK137" s="123"/>
      <c r="CUL137" s="123"/>
      <c r="CUM137" s="123"/>
      <c r="CUN137" s="123"/>
      <c r="CUO137" s="123"/>
      <c r="CUP137" s="123"/>
      <c r="CUQ137" s="123"/>
      <c r="CUR137" s="123"/>
      <c r="CUS137" s="123"/>
      <c r="CUT137" s="123"/>
      <c r="CUU137" s="123"/>
      <c r="CUV137" s="123"/>
      <c r="CUW137" s="123"/>
      <c r="CUX137" s="123"/>
      <c r="CUY137" s="123"/>
      <c r="CUZ137" s="123"/>
      <c r="CVA137" s="123"/>
      <c r="CVB137" s="123"/>
      <c r="CVC137" s="123"/>
      <c r="CVD137" s="123"/>
      <c r="CVE137" s="123"/>
      <c r="CVF137" s="123"/>
      <c r="CVG137" s="123"/>
      <c r="CVH137" s="123"/>
      <c r="CVI137" s="123"/>
      <c r="CVJ137" s="123"/>
      <c r="CVK137" s="123"/>
      <c r="CVL137" s="123"/>
      <c r="CVM137" s="123"/>
      <c r="CVN137" s="123"/>
      <c r="CVO137" s="123"/>
      <c r="CVP137" s="123"/>
      <c r="CVQ137" s="123"/>
      <c r="CVR137" s="123"/>
      <c r="CVS137" s="123"/>
      <c r="CVT137" s="123"/>
      <c r="CVU137" s="123"/>
      <c r="CVV137" s="123"/>
      <c r="CVW137" s="123"/>
      <c r="CVX137" s="123"/>
      <c r="CVY137" s="123"/>
      <c r="CVZ137" s="123"/>
      <c r="CWA137" s="123"/>
      <c r="CWB137" s="123"/>
      <c r="CWC137" s="123"/>
      <c r="CWD137" s="123"/>
      <c r="CWE137" s="123"/>
      <c r="CWF137" s="123"/>
      <c r="CWG137" s="123"/>
      <c r="CWH137" s="123"/>
      <c r="CWI137" s="123"/>
      <c r="CWJ137" s="123"/>
      <c r="CWK137" s="123"/>
      <c r="CWL137" s="123"/>
      <c r="CWM137" s="123"/>
      <c r="CWN137" s="123"/>
      <c r="CWO137" s="123"/>
      <c r="CWP137" s="123"/>
      <c r="CWQ137" s="123"/>
      <c r="CWR137" s="123"/>
      <c r="CWS137" s="123"/>
      <c r="CWT137" s="123"/>
      <c r="CWU137" s="123"/>
      <c r="CWV137" s="123"/>
      <c r="CWW137" s="123"/>
      <c r="CWX137" s="123"/>
      <c r="CWY137" s="123"/>
      <c r="CWZ137" s="123"/>
      <c r="CXA137" s="123"/>
      <c r="CXB137" s="123"/>
      <c r="CXC137" s="123"/>
      <c r="CXD137" s="123"/>
      <c r="CXE137" s="123"/>
      <c r="CXF137" s="123"/>
      <c r="CXG137" s="123"/>
      <c r="CXH137" s="123"/>
      <c r="CXI137" s="123"/>
      <c r="CXJ137" s="123"/>
      <c r="CXK137" s="123"/>
      <c r="CXL137" s="123"/>
      <c r="CXM137" s="123"/>
      <c r="CXN137" s="123"/>
      <c r="CXO137" s="123"/>
      <c r="CXP137" s="123"/>
      <c r="CXQ137" s="123"/>
      <c r="CXR137" s="123"/>
      <c r="CXS137" s="123"/>
      <c r="CXT137" s="123"/>
      <c r="CXU137" s="123"/>
      <c r="CXV137" s="123"/>
      <c r="CXW137" s="123"/>
      <c r="CXX137" s="123"/>
      <c r="CXY137" s="123"/>
      <c r="CXZ137" s="123"/>
      <c r="CYA137" s="123"/>
      <c r="CYB137" s="123"/>
      <c r="CYC137" s="123"/>
      <c r="CYD137" s="123"/>
      <c r="CYE137" s="123"/>
      <c r="CYF137" s="123"/>
      <c r="CYG137" s="123"/>
      <c r="CYH137" s="123"/>
      <c r="CYI137" s="123"/>
      <c r="CYJ137" s="123"/>
      <c r="CYK137" s="123"/>
      <c r="CYL137" s="123"/>
      <c r="CYM137" s="123"/>
      <c r="CYN137" s="123"/>
      <c r="CYO137" s="123"/>
      <c r="CYP137" s="123"/>
      <c r="CYQ137" s="123"/>
      <c r="CYR137" s="123"/>
      <c r="CYS137" s="123"/>
      <c r="CYT137" s="123"/>
      <c r="CYU137" s="123"/>
      <c r="CYV137" s="123"/>
      <c r="CYW137" s="123"/>
      <c r="CYX137" s="123"/>
      <c r="CYY137" s="123"/>
      <c r="CYZ137" s="123"/>
      <c r="CZA137" s="123"/>
      <c r="CZB137" s="123"/>
      <c r="CZC137" s="123"/>
      <c r="CZD137" s="123"/>
      <c r="CZE137" s="123"/>
      <c r="CZF137" s="123"/>
      <c r="CZG137" s="123"/>
      <c r="CZH137" s="123"/>
      <c r="CZI137" s="123"/>
      <c r="CZJ137" s="123"/>
      <c r="CZK137" s="123"/>
      <c r="CZL137" s="123"/>
      <c r="CZM137" s="123"/>
      <c r="CZN137" s="123"/>
      <c r="CZO137" s="123"/>
      <c r="CZP137" s="123"/>
      <c r="CZQ137" s="123"/>
      <c r="CZR137" s="123"/>
      <c r="CZS137" s="123"/>
      <c r="CZT137" s="123"/>
      <c r="CZU137" s="123"/>
      <c r="CZV137" s="123"/>
      <c r="CZW137" s="123"/>
      <c r="CZX137" s="123"/>
      <c r="CZY137" s="123"/>
      <c r="CZZ137" s="123"/>
      <c r="DAA137" s="123"/>
      <c r="DAB137" s="123"/>
      <c r="DAC137" s="123"/>
      <c r="DAD137" s="123"/>
      <c r="DAE137" s="123"/>
      <c r="DAF137" s="123"/>
      <c r="DAG137" s="123"/>
      <c r="DAH137" s="123"/>
      <c r="DAI137" s="123"/>
      <c r="DAJ137" s="123"/>
      <c r="DAK137" s="123"/>
      <c r="DAL137" s="123"/>
      <c r="DAM137" s="123"/>
      <c r="DAN137" s="123"/>
      <c r="DAO137" s="123"/>
      <c r="DAP137" s="123"/>
      <c r="DAQ137" s="123"/>
      <c r="DAR137" s="123"/>
      <c r="DAS137" s="123"/>
      <c r="DAT137" s="123"/>
      <c r="DAU137" s="123"/>
      <c r="DAV137" s="123"/>
      <c r="DAW137" s="123"/>
      <c r="DAX137" s="123"/>
      <c r="DAY137" s="123"/>
      <c r="DAZ137" s="123"/>
      <c r="DBA137" s="123"/>
      <c r="DBB137" s="123"/>
      <c r="DBC137" s="123"/>
      <c r="DBD137" s="123"/>
      <c r="DBE137" s="123"/>
      <c r="DBF137" s="123"/>
      <c r="DBG137" s="123"/>
      <c r="DBH137" s="123"/>
      <c r="DBI137" s="123"/>
      <c r="DBJ137" s="123"/>
      <c r="DBK137" s="123"/>
      <c r="DBL137" s="123"/>
      <c r="DBM137" s="123"/>
      <c r="DBN137" s="123"/>
      <c r="DBO137" s="123"/>
      <c r="DBP137" s="123"/>
      <c r="DBQ137" s="123"/>
      <c r="DBR137" s="123"/>
      <c r="DBS137" s="123"/>
      <c r="DBT137" s="123"/>
      <c r="DBU137" s="123"/>
      <c r="DBV137" s="123"/>
      <c r="DBW137" s="123"/>
      <c r="DBX137" s="123"/>
      <c r="DBY137" s="123"/>
      <c r="DBZ137" s="123"/>
      <c r="DCA137" s="123"/>
      <c r="DCB137" s="123"/>
      <c r="DCC137" s="123"/>
      <c r="DCD137" s="123"/>
      <c r="DCE137" s="123"/>
      <c r="DCF137" s="123"/>
      <c r="DCG137" s="123"/>
      <c r="DCH137" s="123"/>
      <c r="DCI137" s="123"/>
      <c r="DCJ137" s="123"/>
      <c r="DCK137" s="123"/>
      <c r="DCL137" s="123"/>
      <c r="DCM137" s="123"/>
      <c r="DCN137" s="123"/>
      <c r="DCO137" s="123"/>
      <c r="DCP137" s="123"/>
      <c r="DCQ137" s="123"/>
      <c r="DCR137" s="123"/>
      <c r="DCS137" s="123"/>
      <c r="DCT137" s="123"/>
      <c r="DCU137" s="123"/>
      <c r="DCV137" s="123"/>
      <c r="DCW137" s="123"/>
      <c r="DCX137" s="123"/>
      <c r="DCY137" s="123"/>
      <c r="DCZ137" s="123"/>
      <c r="DDA137" s="123"/>
      <c r="DDB137" s="123"/>
      <c r="DDC137" s="123"/>
      <c r="DDD137" s="123"/>
      <c r="DDE137" s="123"/>
      <c r="DDF137" s="123"/>
      <c r="DDG137" s="123"/>
      <c r="DDH137" s="123"/>
      <c r="DDI137" s="123"/>
      <c r="DDJ137" s="123"/>
      <c r="DDK137" s="123"/>
      <c r="DDL137" s="123"/>
      <c r="DDM137" s="123"/>
      <c r="DDN137" s="123"/>
      <c r="DDO137" s="123"/>
      <c r="DDP137" s="123"/>
      <c r="DDQ137" s="123"/>
      <c r="DDR137" s="123"/>
      <c r="DDS137" s="123"/>
      <c r="DDT137" s="123"/>
      <c r="DDU137" s="123"/>
      <c r="DDV137" s="123"/>
      <c r="DDW137" s="123"/>
      <c r="DDX137" s="123"/>
      <c r="DDY137" s="123"/>
      <c r="DDZ137" s="123"/>
      <c r="DEA137" s="123"/>
      <c r="DEB137" s="123"/>
      <c r="DEC137" s="123"/>
      <c r="DED137" s="123"/>
      <c r="DEE137" s="123"/>
      <c r="DEF137" s="123"/>
      <c r="DEG137" s="123"/>
      <c r="DEH137" s="123"/>
      <c r="DEI137" s="123"/>
      <c r="DEJ137" s="123"/>
      <c r="DEK137" s="123"/>
      <c r="DEL137" s="123"/>
      <c r="DEM137" s="123"/>
      <c r="DEN137" s="123"/>
      <c r="DEO137" s="123"/>
      <c r="DEP137" s="123"/>
      <c r="DEQ137" s="123"/>
      <c r="DER137" s="123"/>
      <c r="DES137" s="123"/>
      <c r="DET137" s="123"/>
      <c r="DEU137" s="123"/>
      <c r="DEV137" s="123"/>
      <c r="DEW137" s="123"/>
      <c r="DEX137" s="123"/>
      <c r="DEY137" s="123"/>
      <c r="DEZ137" s="123"/>
      <c r="DFA137" s="123"/>
      <c r="DFB137" s="123"/>
      <c r="DFC137" s="123"/>
      <c r="DFD137" s="123"/>
      <c r="DFE137" s="123"/>
      <c r="DFF137" s="123"/>
      <c r="DFG137" s="123"/>
      <c r="DFH137" s="123"/>
      <c r="DFI137" s="123"/>
      <c r="DFJ137" s="123"/>
      <c r="DFK137" s="123"/>
      <c r="DFL137" s="123"/>
      <c r="DFM137" s="123"/>
      <c r="DFN137" s="123"/>
      <c r="DFO137" s="123"/>
      <c r="DFP137" s="123"/>
      <c r="DFQ137" s="123"/>
      <c r="DFR137" s="123"/>
      <c r="DFS137" s="123"/>
      <c r="DFT137" s="123"/>
      <c r="DFU137" s="123"/>
      <c r="DFV137" s="123"/>
      <c r="DFW137" s="123"/>
      <c r="DFX137" s="123"/>
      <c r="DFY137" s="123"/>
      <c r="DFZ137" s="123"/>
      <c r="DGA137" s="123"/>
      <c r="DGB137" s="123"/>
      <c r="DGC137" s="123"/>
      <c r="DGD137" s="123"/>
      <c r="DGE137" s="123"/>
      <c r="DGF137" s="123"/>
      <c r="DGG137" s="123"/>
      <c r="DGH137" s="123"/>
      <c r="DGI137" s="123"/>
      <c r="DGJ137" s="123"/>
      <c r="DGK137" s="123"/>
      <c r="DGL137" s="123"/>
      <c r="DGM137" s="123"/>
      <c r="DGN137" s="123"/>
      <c r="DGO137" s="123"/>
      <c r="DGP137" s="123"/>
      <c r="DGQ137" s="123"/>
      <c r="DGR137" s="123"/>
      <c r="DGS137" s="123"/>
      <c r="DGT137" s="123"/>
      <c r="DGU137" s="123"/>
      <c r="DGV137" s="123"/>
      <c r="DGW137" s="123"/>
      <c r="DGX137" s="123"/>
      <c r="DGY137" s="123"/>
      <c r="DGZ137" s="123"/>
      <c r="DHA137" s="123"/>
      <c r="DHB137" s="123"/>
      <c r="DHC137" s="123"/>
      <c r="DHD137" s="123"/>
      <c r="DHE137" s="123"/>
      <c r="DHF137" s="123"/>
      <c r="DHG137" s="123"/>
      <c r="DHH137" s="123"/>
      <c r="DHI137" s="123"/>
      <c r="DHJ137" s="123"/>
      <c r="DHK137" s="123"/>
      <c r="DHL137" s="123"/>
      <c r="DHM137" s="123"/>
      <c r="DHN137" s="123"/>
      <c r="DHO137" s="123"/>
      <c r="DHP137" s="123"/>
      <c r="DHQ137" s="123"/>
      <c r="DHR137" s="123"/>
      <c r="DHS137" s="123"/>
      <c r="DHT137" s="123"/>
      <c r="DHU137" s="123"/>
      <c r="DHV137" s="123"/>
      <c r="DHW137" s="123"/>
      <c r="DHX137" s="123"/>
      <c r="DHY137" s="123"/>
      <c r="DHZ137" s="123"/>
      <c r="DIA137" s="123"/>
      <c r="DIB137" s="123"/>
      <c r="DIC137" s="123"/>
      <c r="DID137" s="123"/>
      <c r="DIE137" s="123"/>
      <c r="DIF137" s="123"/>
      <c r="DIG137" s="123"/>
      <c r="DIH137" s="123"/>
      <c r="DII137" s="123"/>
      <c r="DIJ137" s="123"/>
      <c r="DIK137" s="123"/>
      <c r="DIL137" s="123"/>
      <c r="DIM137" s="123"/>
      <c r="DIN137" s="123"/>
      <c r="DIO137" s="123"/>
      <c r="DIP137" s="123"/>
      <c r="DIQ137" s="123"/>
      <c r="DIR137" s="123"/>
      <c r="DIS137" s="123"/>
      <c r="DIT137" s="123"/>
      <c r="DIU137" s="123"/>
      <c r="DIV137" s="123"/>
      <c r="DIW137" s="123"/>
      <c r="DIX137" s="123"/>
      <c r="DIY137" s="123"/>
      <c r="DIZ137" s="123"/>
      <c r="DJA137" s="123"/>
      <c r="DJB137" s="123"/>
      <c r="DJC137" s="123"/>
      <c r="DJD137" s="123"/>
      <c r="DJE137" s="123"/>
      <c r="DJF137" s="123"/>
      <c r="DJG137" s="123"/>
      <c r="DJH137" s="123"/>
      <c r="DJI137" s="123"/>
      <c r="DJJ137" s="123"/>
      <c r="DJK137" s="123"/>
      <c r="DJL137" s="123"/>
      <c r="DJM137" s="123"/>
      <c r="DJN137" s="123"/>
      <c r="DJO137" s="123"/>
      <c r="DJP137" s="123"/>
      <c r="DJQ137" s="123"/>
      <c r="DJR137" s="123"/>
      <c r="DJS137" s="123"/>
      <c r="DJT137" s="123"/>
      <c r="DJU137" s="123"/>
      <c r="DJV137" s="123"/>
      <c r="DJW137" s="123"/>
      <c r="DJX137" s="123"/>
      <c r="DJY137" s="123"/>
      <c r="DJZ137" s="123"/>
      <c r="DKA137" s="123"/>
      <c r="DKB137" s="123"/>
      <c r="DKC137" s="123"/>
      <c r="DKD137" s="123"/>
      <c r="DKE137" s="123"/>
      <c r="DKF137" s="123"/>
      <c r="DKG137" s="123"/>
      <c r="DKH137" s="123"/>
      <c r="DKI137" s="123"/>
      <c r="DKJ137" s="123"/>
      <c r="DKK137" s="123"/>
      <c r="DKL137" s="123"/>
      <c r="DKM137" s="123"/>
      <c r="DKN137" s="123"/>
      <c r="DKO137" s="123"/>
      <c r="DKP137" s="123"/>
      <c r="DKQ137" s="123"/>
      <c r="DKR137" s="123"/>
      <c r="DKS137" s="123"/>
      <c r="DKT137" s="123"/>
      <c r="DKU137" s="123"/>
      <c r="DKV137" s="123"/>
      <c r="DKW137" s="123"/>
      <c r="DKX137" s="123"/>
      <c r="DKY137" s="123"/>
      <c r="DKZ137" s="123"/>
      <c r="DLA137" s="123"/>
      <c r="DLB137" s="123"/>
      <c r="DLC137" s="123"/>
      <c r="DLD137" s="123"/>
      <c r="DLE137" s="123"/>
      <c r="DLF137" s="123"/>
      <c r="DLG137" s="123"/>
      <c r="DLH137" s="123"/>
      <c r="DLI137" s="123"/>
      <c r="DLJ137" s="123"/>
      <c r="DLK137" s="123"/>
      <c r="DLL137" s="123"/>
      <c r="DLM137" s="123"/>
      <c r="DLN137" s="123"/>
      <c r="DLO137" s="123"/>
      <c r="DLP137" s="123"/>
      <c r="DLQ137" s="123"/>
      <c r="DLR137" s="123"/>
      <c r="DLS137" s="123"/>
      <c r="DLT137" s="123"/>
      <c r="DLU137" s="123"/>
      <c r="DLV137" s="123"/>
      <c r="DLW137" s="123"/>
      <c r="DLX137" s="123"/>
      <c r="DLY137" s="123"/>
      <c r="DLZ137" s="123"/>
      <c r="DMA137" s="123"/>
      <c r="DMB137" s="123"/>
      <c r="DMC137" s="123"/>
      <c r="DMD137" s="123"/>
      <c r="DME137" s="123"/>
      <c r="DMF137" s="123"/>
      <c r="DMG137" s="123"/>
      <c r="DMH137" s="123"/>
      <c r="DMI137" s="123"/>
      <c r="DMJ137" s="123"/>
      <c r="DMK137" s="123"/>
      <c r="DML137" s="123"/>
      <c r="DMM137" s="123"/>
      <c r="DMN137" s="123"/>
      <c r="DMO137" s="123"/>
      <c r="DMP137" s="123"/>
      <c r="DMQ137" s="123"/>
      <c r="DMR137" s="123"/>
      <c r="DMS137" s="123"/>
      <c r="DMT137" s="123"/>
      <c r="DMU137" s="123"/>
      <c r="DMV137" s="123"/>
      <c r="DMW137" s="123"/>
      <c r="DMX137" s="123"/>
      <c r="DMY137" s="123"/>
      <c r="DMZ137" s="123"/>
      <c r="DNA137" s="123"/>
      <c r="DNB137" s="123"/>
      <c r="DNC137" s="123"/>
      <c r="DND137" s="123"/>
      <c r="DNE137" s="123"/>
      <c r="DNF137" s="123"/>
      <c r="DNG137" s="123"/>
      <c r="DNH137" s="123"/>
      <c r="DNI137" s="123"/>
      <c r="DNJ137" s="123"/>
      <c r="DNK137" s="123"/>
      <c r="DNL137" s="123"/>
      <c r="DNM137" s="123"/>
      <c r="DNN137" s="123"/>
      <c r="DNO137" s="123"/>
      <c r="DNP137" s="123"/>
      <c r="DNQ137" s="123"/>
      <c r="DNR137" s="123"/>
      <c r="DNS137" s="123"/>
      <c r="DNT137" s="123"/>
      <c r="DNU137" s="123"/>
      <c r="DNV137" s="123"/>
      <c r="DNW137" s="123"/>
      <c r="DNX137" s="123"/>
      <c r="DNY137" s="123"/>
      <c r="DNZ137" s="123"/>
      <c r="DOA137" s="123"/>
      <c r="DOB137" s="123"/>
      <c r="DOC137" s="123"/>
      <c r="DOD137" s="123"/>
      <c r="DOE137" s="123"/>
      <c r="DOF137" s="123"/>
      <c r="DOG137" s="123"/>
      <c r="DOH137" s="123"/>
      <c r="DOI137" s="123"/>
      <c r="DOJ137" s="123"/>
      <c r="DOK137" s="123"/>
      <c r="DOL137" s="123"/>
      <c r="DOM137" s="123"/>
      <c r="DON137" s="123"/>
      <c r="DOO137" s="123"/>
      <c r="DOP137" s="123"/>
      <c r="DOQ137" s="123"/>
      <c r="DOR137" s="123"/>
      <c r="DOS137" s="123"/>
      <c r="DOT137" s="123"/>
      <c r="DOU137" s="123"/>
      <c r="DOV137" s="123"/>
      <c r="DOW137" s="123"/>
      <c r="DOX137" s="123"/>
      <c r="DOY137" s="123"/>
      <c r="DOZ137" s="123"/>
      <c r="DPA137" s="123"/>
      <c r="DPB137" s="123"/>
      <c r="DPC137" s="123"/>
      <c r="DPD137" s="123"/>
      <c r="DPE137" s="123"/>
      <c r="DPF137" s="123"/>
      <c r="DPG137" s="123"/>
      <c r="DPH137" s="123"/>
      <c r="DPI137" s="123"/>
      <c r="DPJ137" s="123"/>
      <c r="DPK137" s="123"/>
      <c r="DPL137" s="123"/>
      <c r="DPM137" s="123"/>
      <c r="DPN137" s="123"/>
      <c r="DPO137" s="123"/>
      <c r="DPP137" s="123"/>
      <c r="DPQ137" s="123"/>
      <c r="DPR137" s="123"/>
      <c r="DPS137" s="123"/>
      <c r="DPT137" s="123"/>
      <c r="DPU137" s="123"/>
      <c r="DPV137" s="123"/>
      <c r="DPW137" s="123"/>
      <c r="DPX137" s="123"/>
      <c r="DPY137" s="123"/>
      <c r="DPZ137" s="123"/>
      <c r="DQA137" s="123"/>
      <c r="DQB137" s="123"/>
      <c r="DQC137" s="123"/>
      <c r="DQD137" s="123"/>
      <c r="DQE137" s="123"/>
      <c r="DQF137" s="123"/>
      <c r="DQG137" s="123"/>
      <c r="DQH137" s="123"/>
      <c r="DQI137" s="123"/>
      <c r="DQJ137" s="123"/>
      <c r="DQK137" s="123"/>
      <c r="DQL137" s="123"/>
      <c r="DQM137" s="123"/>
      <c r="DQN137" s="123"/>
      <c r="DQO137" s="123"/>
      <c r="DQP137" s="123"/>
      <c r="DQQ137" s="123"/>
      <c r="DQR137" s="123"/>
      <c r="DQS137" s="123"/>
      <c r="DQT137" s="123"/>
      <c r="DQU137" s="123"/>
      <c r="DQV137" s="123"/>
      <c r="DQW137" s="123"/>
      <c r="DQX137" s="123"/>
      <c r="DQY137" s="123"/>
      <c r="DQZ137" s="123"/>
      <c r="DRA137" s="123"/>
      <c r="DRB137" s="123"/>
      <c r="DRC137" s="123"/>
      <c r="DRD137" s="123"/>
      <c r="DRE137" s="123"/>
      <c r="DRF137" s="123"/>
      <c r="DRG137" s="123"/>
      <c r="DRH137" s="123"/>
      <c r="DRI137" s="123"/>
      <c r="DRJ137" s="123"/>
      <c r="DRK137" s="123"/>
      <c r="DRL137" s="123"/>
      <c r="DRM137" s="123"/>
      <c r="DRN137" s="123"/>
      <c r="DRO137" s="123"/>
      <c r="DRP137" s="123"/>
      <c r="DRQ137" s="123"/>
      <c r="DRR137" s="123"/>
      <c r="DRS137" s="123"/>
      <c r="DRT137" s="123"/>
      <c r="DRU137" s="123"/>
      <c r="DRV137" s="123"/>
      <c r="DRW137" s="123"/>
      <c r="DRX137" s="123"/>
      <c r="DRY137" s="123"/>
      <c r="DRZ137" s="123"/>
      <c r="DSA137" s="123"/>
      <c r="DSB137" s="123"/>
      <c r="DSC137" s="123"/>
      <c r="DSD137" s="123"/>
      <c r="DSE137" s="123"/>
      <c r="DSF137" s="123"/>
      <c r="DSG137" s="123"/>
      <c r="DSH137" s="123"/>
      <c r="DSI137" s="123"/>
      <c r="DSJ137" s="123"/>
      <c r="DSK137" s="123"/>
      <c r="DSL137" s="123"/>
      <c r="DSM137" s="123"/>
      <c r="DSN137" s="123"/>
      <c r="DSO137" s="123"/>
      <c r="DSP137" s="123"/>
      <c r="DSQ137" s="123"/>
      <c r="DSR137" s="123"/>
      <c r="DSS137" s="123"/>
      <c r="DST137" s="123"/>
      <c r="DSU137" s="123"/>
      <c r="DSV137" s="123"/>
      <c r="DSW137" s="123"/>
      <c r="DSX137" s="123"/>
      <c r="DSY137" s="123"/>
      <c r="DSZ137" s="123"/>
      <c r="DTA137" s="123"/>
      <c r="DTB137" s="123"/>
      <c r="DTC137" s="123"/>
      <c r="DTD137" s="123"/>
      <c r="DTE137" s="123"/>
      <c r="DTF137" s="123"/>
      <c r="DTG137" s="123"/>
      <c r="DTH137" s="123"/>
      <c r="DTI137" s="123"/>
      <c r="DTJ137" s="123"/>
      <c r="DTK137" s="123"/>
      <c r="DTL137" s="123"/>
      <c r="DTM137" s="123"/>
      <c r="DTN137" s="123"/>
      <c r="DTO137" s="123"/>
      <c r="DTP137" s="123"/>
      <c r="DTQ137" s="123"/>
      <c r="DTR137" s="123"/>
      <c r="DTS137" s="123"/>
      <c r="DTT137" s="123"/>
      <c r="DTU137" s="123"/>
      <c r="DTV137" s="123"/>
      <c r="DTW137" s="123"/>
      <c r="DTX137" s="123"/>
      <c r="DTY137" s="123"/>
      <c r="DTZ137" s="123"/>
      <c r="DUA137" s="123"/>
      <c r="DUB137" s="123"/>
      <c r="DUC137" s="123"/>
      <c r="DUD137" s="123"/>
      <c r="DUE137" s="123"/>
      <c r="DUF137" s="123"/>
      <c r="DUG137" s="123"/>
      <c r="DUH137" s="123"/>
      <c r="DUI137" s="123"/>
      <c r="DUJ137" s="123"/>
      <c r="DUK137" s="123"/>
      <c r="DUL137" s="123"/>
      <c r="DUM137" s="123"/>
      <c r="DUN137" s="123"/>
      <c r="DUO137" s="123"/>
      <c r="DUP137" s="123"/>
      <c r="DUQ137" s="123"/>
      <c r="DUR137" s="123"/>
      <c r="DUS137" s="123"/>
      <c r="DUT137" s="123"/>
      <c r="DUU137" s="123"/>
      <c r="DUV137" s="123"/>
      <c r="DUW137" s="123"/>
      <c r="DUX137" s="123"/>
      <c r="DUY137" s="123"/>
      <c r="DUZ137" s="123"/>
      <c r="DVA137" s="123"/>
      <c r="DVB137" s="123"/>
      <c r="DVC137" s="123"/>
      <c r="DVD137" s="123"/>
      <c r="DVE137" s="123"/>
      <c r="DVF137" s="123"/>
      <c r="DVG137" s="123"/>
      <c r="DVH137" s="123"/>
      <c r="DVI137" s="123"/>
      <c r="DVJ137" s="123"/>
      <c r="DVK137" s="123"/>
      <c r="DVL137" s="123"/>
      <c r="DVM137" s="123"/>
      <c r="DVN137" s="123"/>
      <c r="DVO137" s="123"/>
      <c r="DVP137" s="123"/>
      <c r="DVQ137" s="123"/>
      <c r="DVR137" s="123"/>
      <c r="DVS137" s="123"/>
      <c r="DVT137" s="123"/>
      <c r="DVU137" s="123"/>
      <c r="DVV137" s="123"/>
      <c r="DVW137" s="123"/>
      <c r="DVX137" s="123"/>
      <c r="DVY137" s="123"/>
      <c r="DVZ137" s="123"/>
      <c r="DWA137" s="123"/>
      <c r="DWB137" s="123"/>
      <c r="DWC137" s="123"/>
      <c r="DWD137" s="123"/>
      <c r="DWE137" s="123"/>
      <c r="DWF137" s="123"/>
      <c r="DWG137" s="123"/>
      <c r="DWH137" s="123"/>
      <c r="DWI137" s="123"/>
      <c r="DWJ137" s="123"/>
      <c r="DWK137" s="123"/>
      <c r="DWL137" s="123"/>
      <c r="DWM137" s="123"/>
      <c r="DWN137" s="123"/>
      <c r="DWO137" s="123"/>
      <c r="DWP137" s="123"/>
      <c r="DWQ137" s="123"/>
      <c r="DWR137" s="123"/>
      <c r="DWS137" s="123"/>
      <c r="DWT137" s="123"/>
      <c r="DWU137" s="123"/>
      <c r="DWV137" s="123"/>
      <c r="DWW137" s="123"/>
      <c r="DWX137" s="123"/>
      <c r="DWY137" s="123"/>
      <c r="DWZ137" s="123"/>
      <c r="DXA137" s="123"/>
      <c r="DXB137" s="123"/>
      <c r="DXC137" s="123"/>
      <c r="DXD137" s="123"/>
      <c r="DXE137" s="123"/>
      <c r="DXF137" s="123"/>
      <c r="DXG137" s="123"/>
      <c r="DXH137" s="123"/>
      <c r="DXI137" s="123"/>
      <c r="DXJ137" s="123"/>
      <c r="DXK137" s="123"/>
      <c r="DXL137" s="123"/>
      <c r="DXM137" s="123"/>
      <c r="DXN137" s="123"/>
      <c r="DXO137" s="123"/>
      <c r="DXP137" s="123"/>
      <c r="DXQ137" s="123"/>
      <c r="DXR137" s="123"/>
      <c r="DXS137" s="123"/>
      <c r="DXT137" s="123"/>
      <c r="DXU137" s="123"/>
      <c r="DXV137" s="123"/>
      <c r="DXW137" s="123"/>
      <c r="DXX137" s="123"/>
      <c r="DXY137" s="123"/>
      <c r="DXZ137" s="123"/>
      <c r="DYA137" s="123"/>
      <c r="DYB137" s="123"/>
      <c r="DYC137" s="123"/>
      <c r="DYD137" s="123"/>
      <c r="DYE137" s="123"/>
      <c r="DYF137" s="123"/>
      <c r="DYG137" s="123"/>
      <c r="DYH137" s="123"/>
      <c r="DYI137" s="123"/>
      <c r="DYJ137" s="123"/>
      <c r="DYK137" s="123"/>
      <c r="DYL137" s="123"/>
      <c r="DYM137" s="123"/>
      <c r="DYN137" s="123"/>
      <c r="DYO137" s="123"/>
      <c r="DYP137" s="123"/>
      <c r="DYQ137" s="123"/>
      <c r="DYR137" s="123"/>
      <c r="DYS137" s="123"/>
      <c r="DYT137" s="123"/>
      <c r="DYU137" s="123"/>
      <c r="DYV137" s="123"/>
      <c r="DYW137" s="123"/>
      <c r="DYX137" s="123"/>
      <c r="DYY137" s="123"/>
      <c r="DYZ137" s="123"/>
      <c r="DZA137" s="123"/>
      <c r="DZB137" s="123"/>
      <c r="DZC137" s="123"/>
      <c r="DZD137" s="123"/>
      <c r="DZE137" s="123"/>
      <c r="DZF137" s="123"/>
      <c r="DZG137" s="123"/>
      <c r="DZH137" s="123"/>
      <c r="DZI137" s="123"/>
      <c r="DZJ137" s="123"/>
      <c r="DZK137" s="123"/>
      <c r="DZL137" s="123"/>
      <c r="DZM137" s="123"/>
      <c r="DZN137" s="123"/>
      <c r="DZO137" s="123"/>
      <c r="DZP137" s="123"/>
      <c r="DZQ137" s="123"/>
      <c r="DZR137" s="123"/>
      <c r="DZS137" s="123"/>
      <c r="DZT137" s="123"/>
      <c r="DZU137" s="123"/>
      <c r="DZV137" s="123"/>
      <c r="DZW137" s="123"/>
      <c r="DZX137" s="123"/>
      <c r="DZY137" s="123"/>
      <c r="DZZ137" s="123"/>
      <c r="EAA137" s="123"/>
      <c r="EAB137" s="123"/>
      <c r="EAC137" s="123"/>
      <c r="EAD137" s="123"/>
      <c r="EAE137" s="123"/>
      <c r="EAF137" s="123"/>
      <c r="EAG137" s="123"/>
      <c r="EAH137" s="123"/>
      <c r="EAI137" s="123"/>
      <c r="EAJ137" s="123"/>
      <c r="EAK137" s="123"/>
      <c r="EAL137" s="123"/>
      <c r="EAM137" s="123"/>
      <c r="EAN137" s="123"/>
      <c r="EAO137" s="123"/>
      <c r="EAP137" s="123"/>
      <c r="EAQ137" s="123"/>
      <c r="EAR137" s="123"/>
      <c r="EAS137" s="123"/>
      <c r="EAT137" s="123"/>
      <c r="EAU137" s="123"/>
      <c r="EAV137" s="123"/>
      <c r="EAW137" s="123"/>
      <c r="EAX137" s="123"/>
      <c r="EAY137" s="123"/>
      <c r="EAZ137" s="123"/>
      <c r="EBA137" s="123"/>
      <c r="EBB137" s="123"/>
      <c r="EBC137" s="123"/>
      <c r="EBD137" s="123"/>
      <c r="EBE137" s="123"/>
      <c r="EBF137" s="123"/>
      <c r="EBG137" s="123"/>
      <c r="EBH137" s="123"/>
      <c r="EBI137" s="123"/>
      <c r="EBJ137" s="123"/>
      <c r="EBK137" s="123"/>
      <c r="EBL137" s="123"/>
      <c r="EBM137" s="123"/>
      <c r="EBN137" s="123"/>
      <c r="EBO137" s="123"/>
      <c r="EBP137" s="123"/>
      <c r="EBQ137" s="123"/>
      <c r="EBR137" s="123"/>
      <c r="EBS137" s="123"/>
      <c r="EBT137" s="123"/>
      <c r="EBU137" s="123"/>
      <c r="EBV137" s="123"/>
      <c r="EBW137" s="123"/>
      <c r="EBX137" s="123"/>
      <c r="EBY137" s="123"/>
      <c r="EBZ137" s="123"/>
      <c r="ECA137" s="123"/>
      <c r="ECB137" s="123"/>
      <c r="ECC137" s="123"/>
      <c r="ECD137" s="123"/>
      <c r="ECE137" s="123"/>
      <c r="ECF137" s="123"/>
      <c r="ECG137" s="123"/>
      <c r="ECH137" s="123"/>
      <c r="ECI137" s="123"/>
      <c r="ECJ137" s="123"/>
      <c r="ECK137" s="123"/>
      <c r="ECL137" s="123"/>
      <c r="ECM137" s="123"/>
      <c r="ECN137" s="123"/>
      <c r="ECO137" s="123"/>
      <c r="ECP137" s="123"/>
      <c r="ECQ137" s="123"/>
      <c r="ECR137" s="123"/>
      <c r="ECS137" s="123"/>
      <c r="ECT137" s="123"/>
      <c r="ECU137" s="123"/>
      <c r="ECV137" s="123"/>
      <c r="ECW137" s="123"/>
      <c r="ECX137" s="123"/>
      <c r="ECY137" s="123"/>
      <c r="ECZ137" s="123"/>
      <c r="EDA137" s="123"/>
      <c r="EDB137" s="123"/>
      <c r="EDC137" s="123"/>
      <c r="EDD137" s="123"/>
      <c r="EDE137" s="123"/>
      <c r="EDF137" s="123"/>
      <c r="EDG137" s="123"/>
      <c r="EDH137" s="123"/>
      <c r="EDI137" s="123"/>
      <c r="EDJ137" s="123"/>
      <c r="EDK137" s="123"/>
      <c r="EDL137" s="123"/>
      <c r="EDM137" s="123"/>
      <c r="EDN137" s="123"/>
      <c r="EDO137" s="123"/>
      <c r="EDP137" s="123"/>
      <c r="EDQ137" s="123"/>
      <c r="EDR137" s="123"/>
      <c r="EDS137" s="123"/>
      <c r="EDT137" s="123"/>
      <c r="EDU137" s="123"/>
      <c r="EDV137" s="123"/>
      <c r="EDW137" s="123"/>
      <c r="EDX137" s="123"/>
      <c r="EDY137" s="123"/>
      <c r="EDZ137" s="123"/>
      <c r="EEA137" s="123"/>
      <c r="EEB137" s="123"/>
      <c r="EEC137" s="123"/>
      <c r="EED137" s="123"/>
      <c r="EEE137" s="123"/>
      <c r="EEF137" s="123"/>
      <c r="EEG137" s="123"/>
      <c r="EEH137" s="123"/>
      <c r="EEI137" s="123"/>
      <c r="EEJ137" s="123"/>
      <c r="EEK137" s="123"/>
      <c r="EEL137" s="123"/>
      <c r="EEM137" s="123"/>
      <c r="EEN137" s="123"/>
      <c r="EEO137" s="123"/>
      <c r="EEP137" s="123"/>
      <c r="EEQ137" s="123"/>
      <c r="EER137" s="123"/>
      <c r="EES137" s="123"/>
      <c r="EET137" s="123"/>
      <c r="EEU137" s="123"/>
      <c r="EEV137" s="123"/>
      <c r="EEW137" s="123"/>
      <c r="EEX137" s="123"/>
      <c r="EEY137" s="123"/>
      <c r="EEZ137" s="123"/>
      <c r="EFA137" s="123"/>
      <c r="EFB137" s="123"/>
      <c r="EFC137" s="123"/>
      <c r="EFD137" s="123"/>
      <c r="EFE137" s="123"/>
      <c r="EFF137" s="123"/>
      <c r="EFG137" s="123"/>
      <c r="EFH137" s="123"/>
      <c r="EFI137" s="123"/>
      <c r="EFJ137" s="123"/>
      <c r="EFK137" s="123"/>
      <c r="EFL137" s="123"/>
      <c r="EFM137" s="123"/>
      <c r="EFN137" s="123"/>
      <c r="EFO137" s="123"/>
      <c r="EFP137" s="123"/>
      <c r="EFQ137" s="123"/>
      <c r="EFR137" s="123"/>
      <c r="EFS137" s="123"/>
      <c r="EFT137" s="123"/>
      <c r="EFU137" s="123"/>
      <c r="EFV137" s="123"/>
      <c r="EFW137" s="123"/>
      <c r="EFX137" s="123"/>
      <c r="EFY137" s="123"/>
      <c r="EFZ137" s="123"/>
      <c r="EGA137" s="123"/>
      <c r="EGB137" s="123"/>
      <c r="EGC137" s="123"/>
      <c r="EGD137" s="123"/>
      <c r="EGE137" s="123"/>
      <c r="EGF137" s="123"/>
      <c r="EGG137" s="123"/>
      <c r="EGH137" s="123"/>
      <c r="EGI137" s="123"/>
      <c r="EGJ137" s="123"/>
      <c r="EGK137" s="123"/>
      <c r="EGL137" s="123"/>
      <c r="EGM137" s="123"/>
      <c r="EGN137" s="123"/>
      <c r="EGO137" s="123"/>
      <c r="EGP137" s="123"/>
      <c r="EGQ137" s="123"/>
      <c r="EGR137" s="123"/>
      <c r="EGS137" s="123"/>
      <c r="EGT137" s="123"/>
      <c r="EGU137" s="123"/>
      <c r="EGV137" s="123"/>
      <c r="EGW137" s="123"/>
      <c r="EGX137" s="123"/>
      <c r="EGY137" s="123"/>
      <c r="EGZ137" s="123"/>
      <c r="EHA137" s="123"/>
      <c r="EHB137" s="123"/>
      <c r="EHC137" s="123"/>
      <c r="EHD137" s="123"/>
      <c r="EHE137" s="123"/>
      <c r="EHF137" s="123"/>
      <c r="EHG137" s="123"/>
      <c r="EHH137" s="123"/>
      <c r="EHI137" s="123"/>
      <c r="EHJ137" s="123"/>
      <c r="EHK137" s="123"/>
      <c r="EHL137" s="123"/>
      <c r="EHM137" s="123"/>
      <c r="EHN137" s="123"/>
      <c r="EHO137" s="123"/>
      <c r="EHP137" s="123"/>
      <c r="EHQ137" s="123"/>
      <c r="EHR137" s="123"/>
      <c r="EHS137" s="123"/>
      <c r="EHT137" s="123"/>
      <c r="EHU137" s="123"/>
      <c r="EHV137" s="123"/>
      <c r="EHW137" s="123"/>
      <c r="EHX137" s="123"/>
      <c r="EHY137" s="123"/>
      <c r="EHZ137" s="123"/>
      <c r="EIA137" s="123"/>
      <c r="EIB137" s="123"/>
      <c r="EIC137" s="123"/>
      <c r="EID137" s="123"/>
      <c r="EIE137" s="123"/>
      <c r="EIF137" s="123"/>
      <c r="EIG137" s="123"/>
      <c r="EIH137" s="123"/>
      <c r="EII137" s="123"/>
      <c r="EIJ137" s="123"/>
      <c r="EIK137" s="123"/>
      <c r="EIL137" s="123"/>
      <c r="EIM137" s="123"/>
      <c r="EIN137" s="123"/>
      <c r="EIO137" s="123"/>
      <c r="EIP137" s="123"/>
      <c r="EIQ137" s="123"/>
      <c r="EIR137" s="123"/>
      <c r="EIS137" s="123"/>
      <c r="EIT137" s="123"/>
      <c r="EIU137" s="123"/>
      <c r="EIV137" s="123"/>
      <c r="EIW137" s="123"/>
      <c r="EIX137" s="123"/>
      <c r="EIY137" s="123"/>
      <c r="EIZ137" s="123"/>
      <c r="EJA137" s="123"/>
      <c r="EJB137" s="123"/>
      <c r="EJC137" s="123"/>
      <c r="EJD137" s="123"/>
      <c r="EJE137" s="123"/>
      <c r="EJF137" s="123"/>
      <c r="EJG137" s="123"/>
      <c r="EJH137" s="123"/>
      <c r="EJI137" s="123"/>
      <c r="EJJ137" s="123"/>
      <c r="EJK137" s="123"/>
      <c r="EJL137" s="123"/>
      <c r="EJM137" s="123"/>
      <c r="EJN137" s="123"/>
      <c r="EJO137" s="123"/>
      <c r="EJP137" s="123"/>
      <c r="EJQ137" s="123"/>
      <c r="EJR137" s="123"/>
      <c r="EJS137" s="123"/>
      <c r="EJT137" s="123"/>
      <c r="EJU137" s="123"/>
      <c r="EJV137" s="123"/>
      <c r="EJW137" s="123"/>
      <c r="EJX137" s="123"/>
      <c r="EJY137" s="123"/>
      <c r="EJZ137" s="123"/>
      <c r="EKA137" s="123"/>
      <c r="EKB137" s="123"/>
      <c r="EKC137" s="123"/>
      <c r="EKD137" s="123"/>
      <c r="EKE137" s="123"/>
      <c r="EKF137" s="123"/>
      <c r="EKG137" s="123"/>
      <c r="EKH137" s="123"/>
      <c r="EKI137" s="123"/>
      <c r="EKJ137" s="123"/>
      <c r="EKK137" s="123"/>
      <c r="EKL137" s="123"/>
      <c r="EKM137" s="123"/>
      <c r="EKN137" s="123"/>
      <c r="EKO137" s="123"/>
      <c r="EKP137" s="123"/>
      <c r="EKQ137" s="123"/>
      <c r="EKR137" s="123"/>
      <c r="EKS137" s="123"/>
      <c r="EKT137" s="123"/>
      <c r="EKU137" s="123"/>
      <c r="EKV137" s="123"/>
      <c r="EKW137" s="123"/>
      <c r="EKX137" s="123"/>
      <c r="EKY137" s="123"/>
      <c r="EKZ137" s="123"/>
      <c r="ELA137" s="123"/>
      <c r="ELB137" s="123"/>
      <c r="ELC137" s="123"/>
      <c r="ELD137" s="123"/>
      <c r="ELE137" s="123"/>
      <c r="ELF137" s="123"/>
      <c r="ELG137" s="123"/>
      <c r="ELH137" s="123"/>
      <c r="ELI137" s="123"/>
      <c r="ELJ137" s="123"/>
      <c r="ELK137" s="123"/>
      <c r="ELL137" s="123"/>
      <c r="ELM137" s="123"/>
      <c r="ELN137" s="123"/>
      <c r="ELO137" s="123"/>
      <c r="ELP137" s="123"/>
      <c r="ELQ137" s="123"/>
      <c r="ELR137" s="123"/>
      <c r="ELS137" s="123"/>
      <c r="ELT137" s="123"/>
      <c r="ELU137" s="123"/>
      <c r="ELV137" s="123"/>
      <c r="ELW137" s="123"/>
      <c r="ELX137" s="123"/>
      <c r="ELY137" s="123"/>
      <c r="ELZ137" s="123"/>
      <c r="EMA137" s="123"/>
      <c r="EMB137" s="123"/>
      <c r="EMC137" s="123"/>
      <c r="EMD137" s="123"/>
      <c r="EME137" s="123"/>
      <c r="EMF137" s="123"/>
      <c r="EMG137" s="123"/>
      <c r="EMH137" s="123"/>
      <c r="EMI137" s="123"/>
      <c r="EMJ137" s="123"/>
      <c r="EMK137" s="123"/>
      <c r="EML137" s="123"/>
      <c r="EMM137" s="123"/>
      <c r="EMN137" s="123"/>
      <c r="EMO137" s="123"/>
      <c r="EMP137" s="123"/>
      <c r="EMQ137" s="123"/>
      <c r="EMR137" s="123"/>
      <c r="EMS137" s="123"/>
      <c r="EMT137" s="123"/>
      <c r="EMU137" s="123"/>
      <c r="EMV137" s="123"/>
      <c r="EMW137" s="123"/>
      <c r="EMX137" s="123"/>
      <c r="EMY137" s="123"/>
      <c r="EMZ137" s="123"/>
      <c r="ENA137" s="123"/>
      <c r="ENB137" s="123"/>
      <c r="ENC137" s="123"/>
      <c r="END137" s="123"/>
      <c r="ENE137" s="123"/>
      <c r="ENF137" s="123"/>
      <c r="ENG137" s="123"/>
      <c r="ENH137" s="123"/>
      <c r="ENI137" s="123"/>
      <c r="ENJ137" s="123"/>
      <c r="ENK137" s="123"/>
      <c r="ENL137" s="123"/>
      <c r="ENM137" s="123"/>
      <c r="ENN137" s="123"/>
      <c r="ENO137" s="123"/>
      <c r="ENP137" s="123"/>
      <c r="ENQ137" s="123"/>
      <c r="ENR137" s="123"/>
      <c r="ENS137" s="123"/>
      <c r="ENT137" s="123"/>
      <c r="ENU137" s="123"/>
      <c r="ENV137" s="123"/>
      <c r="ENW137" s="123"/>
      <c r="ENX137" s="123"/>
      <c r="ENY137" s="123"/>
      <c r="ENZ137" s="123"/>
      <c r="EOA137" s="123"/>
      <c r="EOB137" s="123"/>
      <c r="EOC137" s="123"/>
      <c r="EOD137" s="123"/>
      <c r="EOE137" s="123"/>
      <c r="EOF137" s="123"/>
      <c r="EOG137" s="123"/>
      <c r="EOH137" s="123"/>
      <c r="EOI137" s="123"/>
      <c r="EOJ137" s="123"/>
      <c r="EOK137" s="123"/>
      <c r="EOL137" s="123"/>
      <c r="EOM137" s="123"/>
      <c r="EON137" s="123"/>
      <c r="EOO137" s="123"/>
      <c r="EOP137" s="123"/>
      <c r="EOQ137" s="123"/>
      <c r="EOR137" s="123"/>
      <c r="EOS137" s="123"/>
      <c r="EOT137" s="123"/>
      <c r="EOU137" s="123"/>
      <c r="EOV137" s="123"/>
      <c r="EOW137" s="123"/>
      <c r="EOX137" s="123"/>
      <c r="EOY137" s="123"/>
      <c r="EOZ137" s="123"/>
      <c r="EPA137" s="123"/>
      <c r="EPB137" s="123"/>
      <c r="EPC137" s="123"/>
      <c r="EPD137" s="123"/>
      <c r="EPE137" s="123"/>
      <c r="EPF137" s="123"/>
      <c r="EPG137" s="123"/>
      <c r="EPH137" s="123"/>
      <c r="EPI137" s="123"/>
      <c r="EPJ137" s="123"/>
      <c r="EPK137" s="123"/>
      <c r="EPL137" s="123"/>
      <c r="EPM137" s="123"/>
      <c r="EPN137" s="123"/>
      <c r="EPO137" s="123"/>
      <c r="EPP137" s="123"/>
      <c r="EPQ137" s="123"/>
      <c r="EPR137" s="123"/>
      <c r="EPS137" s="123"/>
      <c r="EPT137" s="123"/>
      <c r="EPU137" s="123"/>
      <c r="EPV137" s="123"/>
      <c r="EPW137" s="123"/>
      <c r="EPX137" s="123"/>
      <c r="EPY137" s="123"/>
      <c r="EPZ137" s="123"/>
      <c r="EQA137" s="123"/>
      <c r="EQB137" s="123"/>
      <c r="EQC137" s="123"/>
      <c r="EQD137" s="123"/>
      <c r="EQE137" s="123"/>
      <c r="EQF137" s="123"/>
      <c r="EQG137" s="123"/>
      <c r="EQH137" s="123"/>
      <c r="EQI137" s="123"/>
      <c r="EQJ137" s="123"/>
      <c r="EQK137" s="123"/>
      <c r="EQL137" s="123"/>
      <c r="EQM137" s="123"/>
      <c r="EQN137" s="123"/>
      <c r="EQO137" s="123"/>
      <c r="EQP137" s="123"/>
      <c r="EQQ137" s="123"/>
      <c r="EQR137" s="123"/>
      <c r="EQS137" s="123"/>
      <c r="EQT137" s="123"/>
      <c r="EQU137" s="123"/>
      <c r="EQV137" s="123"/>
      <c r="EQW137" s="123"/>
      <c r="EQX137" s="123"/>
      <c r="EQY137" s="123"/>
      <c r="EQZ137" s="123"/>
      <c r="ERA137" s="123"/>
      <c r="ERB137" s="123"/>
      <c r="ERC137" s="123"/>
      <c r="ERD137" s="123"/>
      <c r="ERE137" s="123"/>
      <c r="ERF137" s="123"/>
      <c r="ERG137" s="123"/>
      <c r="ERH137" s="123"/>
      <c r="ERI137" s="123"/>
      <c r="ERJ137" s="123"/>
      <c r="ERK137" s="123"/>
      <c r="ERL137" s="123"/>
      <c r="ERM137" s="123"/>
      <c r="ERN137" s="123"/>
      <c r="ERO137" s="123"/>
      <c r="ERP137" s="123"/>
      <c r="ERQ137" s="123"/>
      <c r="ERR137" s="123"/>
      <c r="ERS137" s="123"/>
      <c r="ERT137" s="123"/>
      <c r="ERU137" s="123"/>
      <c r="ERV137" s="123"/>
      <c r="ERW137" s="123"/>
      <c r="ERX137" s="123"/>
      <c r="ERY137" s="123"/>
      <c r="ERZ137" s="123"/>
      <c r="ESA137" s="123"/>
      <c r="ESB137" s="123"/>
      <c r="ESC137" s="123"/>
      <c r="ESD137" s="123"/>
      <c r="ESE137" s="123"/>
      <c r="ESF137" s="123"/>
      <c r="ESG137" s="123"/>
      <c r="ESH137" s="123"/>
      <c r="ESI137" s="123"/>
      <c r="ESJ137" s="123"/>
      <c r="ESK137" s="123"/>
      <c r="ESL137" s="123"/>
      <c r="ESM137" s="123"/>
      <c r="ESN137" s="123"/>
      <c r="ESO137" s="123"/>
      <c r="ESP137" s="123"/>
      <c r="ESQ137" s="123"/>
      <c r="ESR137" s="123"/>
      <c r="ESS137" s="123"/>
      <c r="EST137" s="123"/>
      <c r="ESU137" s="123"/>
      <c r="ESV137" s="123"/>
      <c r="ESW137" s="123"/>
      <c r="ESX137" s="123"/>
      <c r="ESY137" s="123"/>
      <c r="ESZ137" s="123"/>
      <c r="ETA137" s="123"/>
      <c r="ETB137" s="123"/>
      <c r="ETC137" s="123"/>
      <c r="ETD137" s="123"/>
      <c r="ETE137" s="123"/>
      <c r="ETF137" s="123"/>
      <c r="ETG137" s="123"/>
      <c r="ETH137" s="123"/>
      <c r="ETI137" s="123"/>
      <c r="ETJ137" s="123"/>
      <c r="ETK137" s="123"/>
      <c r="ETL137" s="123"/>
      <c r="ETM137" s="123"/>
      <c r="ETN137" s="123"/>
      <c r="ETO137" s="123"/>
      <c r="ETP137" s="123"/>
      <c r="ETQ137" s="123"/>
      <c r="ETR137" s="123"/>
      <c r="ETS137" s="123"/>
      <c r="ETT137" s="123"/>
      <c r="ETU137" s="123"/>
      <c r="ETV137" s="123"/>
      <c r="ETW137" s="123"/>
      <c r="ETX137" s="123"/>
      <c r="ETY137" s="123"/>
      <c r="ETZ137" s="123"/>
      <c r="EUA137" s="123"/>
      <c r="EUB137" s="123"/>
      <c r="EUC137" s="123"/>
      <c r="EUD137" s="123"/>
      <c r="EUE137" s="123"/>
      <c r="EUF137" s="123"/>
      <c r="EUG137" s="123"/>
      <c r="EUH137" s="123"/>
      <c r="EUI137" s="123"/>
      <c r="EUJ137" s="123"/>
      <c r="EUK137" s="123"/>
      <c r="EUL137" s="123"/>
      <c r="EUM137" s="123"/>
      <c r="EUN137" s="123"/>
      <c r="EUO137" s="123"/>
      <c r="EUP137" s="123"/>
      <c r="EUQ137" s="123"/>
      <c r="EUR137" s="123"/>
      <c r="EUS137" s="123"/>
      <c r="EUT137" s="123"/>
      <c r="EUU137" s="123"/>
      <c r="EUV137" s="123"/>
      <c r="EUW137" s="123"/>
      <c r="EUX137" s="123"/>
      <c r="EUY137" s="123"/>
      <c r="EUZ137" s="123"/>
      <c r="EVA137" s="123"/>
      <c r="EVB137" s="123"/>
      <c r="EVC137" s="123"/>
      <c r="EVD137" s="123"/>
      <c r="EVE137" s="123"/>
      <c r="EVF137" s="123"/>
      <c r="EVG137" s="123"/>
      <c r="EVH137" s="123"/>
      <c r="EVI137" s="123"/>
      <c r="EVJ137" s="123"/>
      <c r="EVK137" s="123"/>
      <c r="EVL137" s="123"/>
      <c r="EVM137" s="123"/>
      <c r="EVN137" s="123"/>
      <c r="EVO137" s="123"/>
      <c r="EVP137" s="123"/>
      <c r="EVQ137" s="123"/>
      <c r="EVR137" s="123"/>
      <c r="EVS137" s="123"/>
      <c r="EVT137" s="123"/>
      <c r="EVU137" s="123"/>
      <c r="EVV137" s="123"/>
      <c r="EVW137" s="123"/>
      <c r="EVX137" s="123"/>
      <c r="EVY137" s="123"/>
      <c r="EVZ137" s="123"/>
      <c r="EWA137" s="123"/>
      <c r="EWB137" s="123"/>
      <c r="EWC137" s="123"/>
      <c r="EWD137" s="123"/>
      <c r="EWE137" s="123"/>
      <c r="EWF137" s="123"/>
      <c r="EWG137" s="123"/>
      <c r="EWH137" s="123"/>
      <c r="EWI137" s="123"/>
      <c r="EWJ137" s="123"/>
      <c r="EWK137" s="123"/>
      <c r="EWL137" s="123"/>
      <c r="EWM137" s="123"/>
      <c r="EWN137" s="123"/>
      <c r="EWO137" s="123"/>
      <c r="EWP137" s="123"/>
      <c r="EWQ137" s="123"/>
      <c r="EWR137" s="123"/>
      <c r="EWS137" s="123"/>
      <c r="EWT137" s="123"/>
      <c r="EWU137" s="123"/>
      <c r="EWV137" s="123"/>
      <c r="EWW137" s="123"/>
      <c r="EWX137" s="123"/>
      <c r="EWY137" s="123"/>
      <c r="EWZ137" s="123"/>
      <c r="EXA137" s="123"/>
      <c r="EXB137" s="123"/>
      <c r="EXC137" s="123"/>
      <c r="EXD137" s="123"/>
      <c r="EXE137" s="123"/>
      <c r="EXF137" s="123"/>
      <c r="EXG137" s="123"/>
      <c r="EXH137" s="123"/>
      <c r="EXI137" s="123"/>
      <c r="EXJ137" s="123"/>
      <c r="EXK137" s="123"/>
      <c r="EXL137" s="123"/>
      <c r="EXM137" s="123"/>
      <c r="EXN137" s="123"/>
      <c r="EXO137" s="123"/>
      <c r="EXP137" s="123"/>
      <c r="EXQ137" s="123"/>
      <c r="EXR137" s="123"/>
      <c r="EXS137" s="123"/>
      <c r="EXT137" s="123"/>
      <c r="EXU137" s="123"/>
      <c r="EXV137" s="123"/>
      <c r="EXW137" s="123"/>
      <c r="EXX137" s="123"/>
      <c r="EXY137" s="123"/>
      <c r="EXZ137" s="123"/>
      <c r="EYA137" s="123"/>
      <c r="EYB137" s="123"/>
      <c r="EYC137" s="123"/>
      <c r="EYD137" s="123"/>
      <c r="EYE137" s="123"/>
      <c r="EYF137" s="123"/>
      <c r="EYG137" s="123"/>
      <c r="EYH137" s="123"/>
      <c r="EYI137" s="123"/>
      <c r="EYJ137" s="123"/>
      <c r="EYK137" s="123"/>
      <c r="EYL137" s="123"/>
      <c r="EYM137" s="123"/>
      <c r="EYN137" s="123"/>
      <c r="EYO137" s="123"/>
      <c r="EYP137" s="123"/>
      <c r="EYQ137" s="123"/>
      <c r="EYR137" s="123"/>
      <c r="EYS137" s="123"/>
      <c r="EYT137" s="123"/>
      <c r="EYU137" s="123"/>
      <c r="EYV137" s="123"/>
      <c r="EYW137" s="123"/>
      <c r="EYX137" s="123"/>
      <c r="EYY137" s="123"/>
      <c r="EYZ137" s="123"/>
      <c r="EZA137" s="123"/>
      <c r="EZB137" s="123"/>
      <c r="EZC137" s="123"/>
      <c r="EZD137" s="123"/>
      <c r="EZE137" s="123"/>
      <c r="EZF137" s="123"/>
      <c r="EZG137" s="123"/>
      <c r="EZH137" s="123"/>
      <c r="EZI137" s="123"/>
      <c r="EZJ137" s="123"/>
      <c r="EZK137" s="123"/>
      <c r="EZL137" s="123"/>
      <c r="EZM137" s="123"/>
      <c r="EZN137" s="123"/>
      <c r="EZO137" s="123"/>
      <c r="EZP137" s="123"/>
      <c r="EZQ137" s="123"/>
      <c r="EZR137" s="123"/>
      <c r="EZS137" s="123"/>
      <c r="EZT137" s="123"/>
      <c r="EZU137" s="123"/>
      <c r="EZV137" s="123"/>
      <c r="EZW137" s="123"/>
      <c r="EZX137" s="123"/>
      <c r="EZY137" s="123"/>
      <c r="EZZ137" s="123"/>
      <c r="FAA137" s="123"/>
      <c r="FAB137" s="123"/>
      <c r="FAC137" s="123"/>
      <c r="FAD137" s="123"/>
      <c r="FAE137" s="123"/>
      <c r="FAF137" s="123"/>
      <c r="FAG137" s="123"/>
      <c r="FAH137" s="123"/>
      <c r="FAI137" s="123"/>
      <c r="FAJ137" s="123"/>
      <c r="FAK137" s="123"/>
      <c r="FAL137" s="123"/>
      <c r="FAM137" s="123"/>
      <c r="FAN137" s="123"/>
      <c r="FAO137" s="123"/>
      <c r="FAP137" s="123"/>
      <c r="FAQ137" s="123"/>
      <c r="FAR137" s="123"/>
      <c r="FAS137" s="123"/>
      <c r="FAT137" s="123"/>
      <c r="FAU137" s="123"/>
      <c r="FAV137" s="123"/>
      <c r="FAW137" s="123"/>
      <c r="FAX137" s="123"/>
      <c r="FAY137" s="123"/>
      <c r="FAZ137" s="123"/>
      <c r="FBA137" s="123"/>
      <c r="FBB137" s="123"/>
      <c r="FBC137" s="123"/>
      <c r="FBD137" s="123"/>
      <c r="FBE137" s="123"/>
      <c r="FBF137" s="123"/>
      <c r="FBG137" s="123"/>
      <c r="FBH137" s="123"/>
      <c r="FBI137" s="123"/>
      <c r="FBJ137" s="123"/>
      <c r="FBK137" s="123"/>
      <c r="FBL137" s="123"/>
      <c r="FBM137" s="123"/>
      <c r="FBN137" s="123"/>
      <c r="FBO137" s="123"/>
      <c r="FBP137" s="123"/>
      <c r="FBQ137" s="123"/>
      <c r="FBR137" s="123"/>
      <c r="FBS137" s="123"/>
      <c r="FBT137" s="123"/>
      <c r="FBU137" s="123"/>
      <c r="FBV137" s="123"/>
      <c r="FBW137" s="123"/>
      <c r="FBX137" s="123"/>
      <c r="FBY137" s="123"/>
      <c r="FBZ137" s="123"/>
      <c r="FCA137" s="123"/>
      <c r="FCB137" s="123"/>
      <c r="FCC137" s="123"/>
      <c r="FCD137" s="123"/>
      <c r="FCE137" s="123"/>
      <c r="FCF137" s="123"/>
      <c r="FCG137" s="123"/>
      <c r="FCH137" s="123"/>
      <c r="FCI137" s="123"/>
      <c r="FCJ137" s="123"/>
      <c r="FCK137" s="123"/>
      <c r="FCL137" s="123"/>
      <c r="FCM137" s="123"/>
      <c r="FCN137" s="123"/>
      <c r="FCO137" s="123"/>
      <c r="FCP137" s="123"/>
      <c r="FCQ137" s="123"/>
      <c r="FCR137" s="123"/>
      <c r="FCS137" s="123"/>
      <c r="FCT137" s="123"/>
      <c r="FCU137" s="123"/>
      <c r="FCV137" s="123"/>
      <c r="FCW137" s="123"/>
      <c r="FCX137" s="123"/>
      <c r="FCY137" s="123"/>
      <c r="FCZ137" s="123"/>
      <c r="FDA137" s="123"/>
      <c r="FDB137" s="123"/>
      <c r="FDC137" s="123"/>
      <c r="FDD137" s="123"/>
      <c r="FDE137" s="123"/>
      <c r="FDF137" s="123"/>
      <c r="FDG137" s="123"/>
      <c r="FDH137" s="123"/>
      <c r="FDI137" s="123"/>
      <c r="FDJ137" s="123"/>
      <c r="FDK137" s="123"/>
      <c r="FDL137" s="123"/>
      <c r="FDM137" s="123"/>
      <c r="FDN137" s="123"/>
      <c r="FDO137" s="123"/>
      <c r="FDP137" s="123"/>
      <c r="FDQ137" s="123"/>
      <c r="FDR137" s="123"/>
      <c r="FDS137" s="123"/>
      <c r="FDT137" s="123"/>
      <c r="FDU137" s="123"/>
      <c r="FDV137" s="123"/>
      <c r="FDW137" s="123"/>
      <c r="FDX137" s="123"/>
      <c r="FDY137" s="123"/>
      <c r="FDZ137" s="123"/>
      <c r="FEA137" s="123"/>
      <c r="FEB137" s="123"/>
      <c r="FEC137" s="123"/>
      <c r="FED137" s="123"/>
      <c r="FEE137" s="123"/>
      <c r="FEF137" s="123"/>
      <c r="FEG137" s="123"/>
      <c r="FEH137" s="123"/>
      <c r="FEI137" s="123"/>
      <c r="FEJ137" s="123"/>
      <c r="FEK137" s="123"/>
      <c r="FEL137" s="123"/>
      <c r="FEM137" s="123"/>
      <c r="FEN137" s="123"/>
      <c r="FEO137" s="123"/>
      <c r="FEP137" s="123"/>
      <c r="FEQ137" s="123"/>
      <c r="FER137" s="123"/>
      <c r="FES137" s="123"/>
      <c r="FET137" s="123"/>
      <c r="FEU137" s="123"/>
      <c r="FEV137" s="123"/>
      <c r="FEW137" s="123"/>
      <c r="FEX137" s="123"/>
      <c r="FEY137" s="123"/>
      <c r="FEZ137" s="123"/>
      <c r="FFA137" s="123"/>
      <c r="FFB137" s="123"/>
      <c r="FFC137" s="123"/>
      <c r="FFD137" s="123"/>
      <c r="FFE137" s="123"/>
      <c r="FFF137" s="123"/>
      <c r="FFG137" s="123"/>
      <c r="FFH137" s="123"/>
      <c r="FFI137" s="123"/>
      <c r="FFJ137" s="123"/>
      <c r="FFK137" s="123"/>
      <c r="FFL137" s="123"/>
      <c r="FFM137" s="123"/>
      <c r="FFN137" s="123"/>
      <c r="FFO137" s="123"/>
      <c r="FFP137" s="123"/>
      <c r="FFQ137" s="123"/>
      <c r="FFR137" s="123"/>
      <c r="FFS137" s="123"/>
      <c r="FFT137" s="123"/>
      <c r="FFU137" s="123"/>
      <c r="FFV137" s="123"/>
      <c r="FFW137" s="123"/>
      <c r="FFX137" s="123"/>
      <c r="FFY137" s="123"/>
      <c r="FFZ137" s="123"/>
      <c r="FGA137" s="123"/>
      <c r="FGB137" s="123"/>
      <c r="FGC137" s="123"/>
      <c r="FGD137" s="123"/>
      <c r="FGE137" s="123"/>
      <c r="FGF137" s="123"/>
      <c r="FGG137" s="123"/>
      <c r="FGH137" s="123"/>
      <c r="FGI137" s="123"/>
      <c r="FGJ137" s="123"/>
      <c r="FGK137" s="123"/>
      <c r="FGL137" s="123"/>
      <c r="FGM137" s="123"/>
      <c r="FGN137" s="123"/>
      <c r="FGO137" s="123"/>
      <c r="FGP137" s="123"/>
      <c r="FGQ137" s="123"/>
      <c r="FGR137" s="123"/>
      <c r="FGS137" s="123"/>
      <c r="FGT137" s="123"/>
      <c r="FGU137" s="123"/>
      <c r="FGV137" s="123"/>
      <c r="FGW137" s="123"/>
      <c r="FGX137" s="123"/>
      <c r="FGY137" s="123"/>
      <c r="FGZ137" s="123"/>
      <c r="FHA137" s="123"/>
      <c r="FHB137" s="123"/>
      <c r="FHC137" s="123"/>
      <c r="FHD137" s="123"/>
      <c r="FHE137" s="123"/>
      <c r="FHF137" s="123"/>
      <c r="FHG137" s="123"/>
      <c r="FHH137" s="123"/>
      <c r="FHI137" s="123"/>
      <c r="FHJ137" s="123"/>
      <c r="FHK137" s="123"/>
      <c r="FHL137" s="123"/>
      <c r="FHM137" s="123"/>
      <c r="FHN137" s="123"/>
      <c r="FHO137" s="123"/>
      <c r="FHP137" s="123"/>
      <c r="FHQ137" s="123"/>
      <c r="FHR137" s="123"/>
      <c r="FHS137" s="123"/>
      <c r="FHT137" s="123"/>
      <c r="FHU137" s="123"/>
      <c r="FHV137" s="123"/>
      <c r="FHW137" s="123"/>
      <c r="FHX137" s="123"/>
      <c r="FHY137" s="123"/>
      <c r="FHZ137" s="123"/>
      <c r="FIA137" s="123"/>
      <c r="FIB137" s="123"/>
      <c r="FIC137" s="123"/>
      <c r="FID137" s="123"/>
      <c r="FIE137" s="123"/>
      <c r="FIF137" s="123"/>
      <c r="FIG137" s="123"/>
      <c r="FIH137" s="123"/>
      <c r="FII137" s="123"/>
      <c r="FIJ137" s="123"/>
      <c r="FIK137" s="123"/>
      <c r="FIL137" s="123"/>
      <c r="FIM137" s="123"/>
      <c r="FIN137" s="123"/>
      <c r="FIO137" s="123"/>
      <c r="FIP137" s="123"/>
      <c r="FIQ137" s="123"/>
      <c r="FIR137" s="123"/>
      <c r="FIS137" s="123"/>
      <c r="FIT137" s="123"/>
      <c r="FIU137" s="123"/>
      <c r="FIV137" s="123"/>
      <c r="FIW137" s="123"/>
      <c r="FIX137" s="123"/>
      <c r="FIY137" s="123"/>
      <c r="FIZ137" s="123"/>
      <c r="FJA137" s="123"/>
      <c r="FJB137" s="123"/>
      <c r="FJC137" s="123"/>
      <c r="FJD137" s="123"/>
      <c r="FJE137" s="123"/>
      <c r="FJF137" s="123"/>
      <c r="FJG137" s="123"/>
      <c r="FJH137" s="123"/>
      <c r="FJI137" s="123"/>
      <c r="FJJ137" s="123"/>
      <c r="FJK137" s="123"/>
      <c r="FJL137" s="123"/>
      <c r="FJM137" s="123"/>
      <c r="FJN137" s="123"/>
      <c r="FJO137" s="123"/>
      <c r="FJP137" s="123"/>
      <c r="FJQ137" s="123"/>
      <c r="FJR137" s="123"/>
      <c r="FJS137" s="123"/>
      <c r="FJT137" s="123"/>
      <c r="FJU137" s="123"/>
      <c r="FJV137" s="123"/>
      <c r="FJW137" s="123"/>
      <c r="FJX137" s="123"/>
      <c r="FJY137" s="123"/>
      <c r="FJZ137" s="123"/>
      <c r="FKA137" s="123"/>
      <c r="FKB137" s="123"/>
      <c r="FKC137" s="123"/>
      <c r="FKD137" s="123"/>
      <c r="FKE137" s="123"/>
      <c r="FKF137" s="123"/>
      <c r="FKG137" s="123"/>
      <c r="FKH137" s="123"/>
      <c r="FKI137" s="123"/>
      <c r="FKJ137" s="123"/>
      <c r="FKK137" s="123"/>
      <c r="FKL137" s="123"/>
      <c r="FKM137" s="123"/>
      <c r="FKN137" s="123"/>
      <c r="FKO137" s="123"/>
      <c r="FKP137" s="123"/>
      <c r="FKQ137" s="123"/>
      <c r="FKR137" s="123"/>
      <c r="FKS137" s="123"/>
      <c r="FKT137" s="123"/>
      <c r="FKU137" s="123"/>
      <c r="FKV137" s="123"/>
      <c r="FKW137" s="123"/>
      <c r="FKX137" s="123"/>
      <c r="FKY137" s="123"/>
      <c r="FKZ137" s="123"/>
      <c r="FLA137" s="123"/>
      <c r="FLB137" s="123"/>
      <c r="FLC137" s="123"/>
      <c r="FLD137" s="123"/>
      <c r="FLE137" s="123"/>
      <c r="FLF137" s="123"/>
      <c r="FLG137" s="123"/>
      <c r="FLH137" s="123"/>
      <c r="FLI137" s="123"/>
      <c r="FLJ137" s="123"/>
      <c r="FLK137" s="123"/>
      <c r="FLL137" s="123"/>
      <c r="FLM137" s="123"/>
      <c r="FLN137" s="123"/>
      <c r="FLO137" s="123"/>
      <c r="FLP137" s="123"/>
      <c r="FLQ137" s="123"/>
      <c r="FLR137" s="123"/>
      <c r="FLS137" s="123"/>
      <c r="FLT137" s="123"/>
      <c r="FLU137" s="123"/>
      <c r="FLV137" s="123"/>
      <c r="FLW137" s="123"/>
      <c r="FLX137" s="123"/>
      <c r="FLY137" s="123"/>
      <c r="FLZ137" s="123"/>
      <c r="FMA137" s="123"/>
      <c r="FMB137" s="123"/>
      <c r="FMC137" s="123"/>
      <c r="FMD137" s="123"/>
      <c r="FME137" s="123"/>
      <c r="FMF137" s="123"/>
      <c r="FMG137" s="123"/>
      <c r="FMH137" s="123"/>
      <c r="FMI137" s="123"/>
      <c r="FMJ137" s="123"/>
      <c r="FMK137" s="123"/>
      <c r="FML137" s="123"/>
      <c r="FMM137" s="123"/>
      <c r="FMN137" s="123"/>
      <c r="FMO137" s="123"/>
      <c r="FMP137" s="123"/>
      <c r="FMQ137" s="123"/>
      <c r="FMR137" s="123"/>
      <c r="FMS137" s="123"/>
      <c r="FMT137" s="123"/>
      <c r="FMU137" s="123"/>
      <c r="FMV137" s="123"/>
      <c r="FMW137" s="123"/>
      <c r="FMX137" s="123"/>
      <c r="FMY137" s="123"/>
      <c r="FMZ137" s="123"/>
      <c r="FNA137" s="123"/>
      <c r="FNB137" s="123"/>
      <c r="FNC137" s="123"/>
      <c r="FND137" s="123"/>
      <c r="FNE137" s="123"/>
      <c r="FNF137" s="123"/>
      <c r="FNG137" s="123"/>
      <c r="FNH137" s="123"/>
      <c r="FNI137" s="123"/>
      <c r="FNJ137" s="123"/>
      <c r="FNK137" s="123"/>
      <c r="FNL137" s="123"/>
      <c r="FNM137" s="123"/>
      <c r="FNN137" s="123"/>
      <c r="FNO137" s="123"/>
      <c r="FNP137" s="123"/>
      <c r="FNQ137" s="123"/>
      <c r="FNR137" s="123"/>
      <c r="FNS137" s="123"/>
      <c r="FNT137" s="123"/>
      <c r="FNU137" s="123"/>
      <c r="FNV137" s="123"/>
      <c r="FNW137" s="123"/>
      <c r="FNX137" s="123"/>
      <c r="FNY137" s="123"/>
      <c r="FNZ137" s="123"/>
      <c r="FOA137" s="123"/>
      <c r="FOB137" s="123"/>
      <c r="FOC137" s="123"/>
      <c r="FOD137" s="123"/>
      <c r="FOE137" s="123"/>
      <c r="FOF137" s="123"/>
      <c r="FOG137" s="123"/>
      <c r="FOH137" s="123"/>
      <c r="FOI137" s="123"/>
      <c r="FOJ137" s="123"/>
      <c r="FOK137" s="123"/>
      <c r="FOL137" s="123"/>
      <c r="FOM137" s="123"/>
      <c r="FON137" s="123"/>
      <c r="FOO137" s="123"/>
      <c r="FOP137" s="123"/>
      <c r="FOQ137" s="123"/>
      <c r="FOR137" s="123"/>
      <c r="FOS137" s="123"/>
      <c r="FOT137" s="123"/>
      <c r="FOU137" s="123"/>
      <c r="FOV137" s="123"/>
      <c r="FOW137" s="123"/>
      <c r="FOX137" s="123"/>
      <c r="FOY137" s="123"/>
      <c r="FOZ137" s="123"/>
      <c r="FPA137" s="123"/>
      <c r="FPB137" s="123"/>
      <c r="FPC137" s="123"/>
      <c r="FPD137" s="123"/>
      <c r="FPE137" s="123"/>
      <c r="FPF137" s="123"/>
      <c r="FPG137" s="123"/>
      <c r="FPH137" s="123"/>
      <c r="FPI137" s="123"/>
      <c r="FPJ137" s="123"/>
      <c r="FPK137" s="123"/>
      <c r="FPL137" s="123"/>
      <c r="FPM137" s="123"/>
      <c r="FPN137" s="123"/>
      <c r="FPO137" s="123"/>
      <c r="FPP137" s="123"/>
      <c r="FPQ137" s="123"/>
      <c r="FPR137" s="123"/>
      <c r="FPS137" s="123"/>
      <c r="FPT137" s="123"/>
      <c r="FPU137" s="123"/>
      <c r="FPV137" s="123"/>
      <c r="FPW137" s="123"/>
      <c r="FPX137" s="123"/>
      <c r="FPY137" s="123"/>
      <c r="FPZ137" s="123"/>
      <c r="FQA137" s="123"/>
      <c r="FQB137" s="123"/>
      <c r="FQC137" s="123"/>
      <c r="FQD137" s="123"/>
      <c r="FQE137" s="123"/>
      <c r="FQF137" s="123"/>
      <c r="FQG137" s="123"/>
      <c r="FQH137" s="123"/>
      <c r="FQI137" s="123"/>
      <c r="FQJ137" s="123"/>
      <c r="FQK137" s="123"/>
      <c r="FQL137" s="123"/>
      <c r="FQM137" s="123"/>
      <c r="FQN137" s="123"/>
      <c r="FQO137" s="123"/>
      <c r="FQP137" s="123"/>
      <c r="FQQ137" s="123"/>
      <c r="FQR137" s="123"/>
      <c r="FQS137" s="123"/>
      <c r="FQT137" s="123"/>
      <c r="FQU137" s="123"/>
      <c r="FQV137" s="123"/>
      <c r="FQW137" s="123"/>
      <c r="FQX137" s="123"/>
      <c r="FQY137" s="123"/>
      <c r="FQZ137" s="123"/>
      <c r="FRA137" s="123"/>
      <c r="FRB137" s="123"/>
      <c r="FRC137" s="123"/>
      <c r="FRD137" s="123"/>
      <c r="FRE137" s="123"/>
      <c r="FRF137" s="123"/>
      <c r="FRG137" s="123"/>
      <c r="FRH137" s="123"/>
      <c r="FRI137" s="123"/>
      <c r="FRJ137" s="123"/>
      <c r="FRK137" s="123"/>
      <c r="FRL137" s="123"/>
      <c r="FRM137" s="123"/>
      <c r="FRN137" s="123"/>
      <c r="FRO137" s="123"/>
      <c r="FRP137" s="123"/>
      <c r="FRQ137" s="123"/>
      <c r="FRR137" s="123"/>
      <c r="FRS137" s="123"/>
      <c r="FRT137" s="123"/>
      <c r="FRU137" s="123"/>
      <c r="FRV137" s="123"/>
      <c r="FRW137" s="123"/>
      <c r="FRX137" s="123"/>
      <c r="FRY137" s="123"/>
      <c r="FRZ137" s="123"/>
      <c r="FSA137" s="123"/>
      <c r="FSB137" s="123"/>
      <c r="FSC137" s="123"/>
      <c r="FSD137" s="123"/>
      <c r="FSE137" s="123"/>
      <c r="FSF137" s="123"/>
      <c r="FSG137" s="123"/>
      <c r="FSH137" s="123"/>
      <c r="FSI137" s="123"/>
      <c r="FSJ137" s="123"/>
      <c r="FSK137" s="123"/>
      <c r="FSL137" s="123"/>
      <c r="FSM137" s="123"/>
      <c r="FSN137" s="123"/>
      <c r="FSO137" s="123"/>
      <c r="FSP137" s="123"/>
      <c r="FSQ137" s="123"/>
      <c r="FSR137" s="123"/>
      <c r="FSS137" s="123"/>
      <c r="FST137" s="123"/>
      <c r="FSU137" s="123"/>
      <c r="FSV137" s="123"/>
      <c r="FSW137" s="123"/>
      <c r="FSX137" s="123"/>
      <c r="FSY137" s="123"/>
      <c r="FSZ137" s="123"/>
      <c r="FTA137" s="123"/>
      <c r="FTB137" s="123"/>
      <c r="FTC137" s="123"/>
      <c r="FTD137" s="123"/>
      <c r="FTE137" s="123"/>
      <c r="FTF137" s="123"/>
      <c r="FTG137" s="123"/>
      <c r="FTH137" s="123"/>
      <c r="FTI137" s="123"/>
      <c r="FTJ137" s="123"/>
      <c r="FTK137" s="123"/>
      <c r="FTL137" s="123"/>
      <c r="FTM137" s="123"/>
      <c r="FTN137" s="123"/>
      <c r="FTO137" s="123"/>
      <c r="FTP137" s="123"/>
      <c r="FTQ137" s="123"/>
      <c r="FTR137" s="123"/>
      <c r="FTS137" s="123"/>
      <c r="FTT137" s="123"/>
      <c r="FTU137" s="123"/>
      <c r="FTV137" s="123"/>
      <c r="FTW137" s="123"/>
      <c r="FTX137" s="123"/>
      <c r="FTY137" s="123"/>
      <c r="FTZ137" s="123"/>
      <c r="FUA137" s="123"/>
      <c r="FUB137" s="123"/>
      <c r="FUC137" s="123"/>
      <c r="FUD137" s="123"/>
      <c r="FUE137" s="123"/>
      <c r="FUF137" s="123"/>
      <c r="FUG137" s="123"/>
      <c r="FUH137" s="123"/>
      <c r="FUI137" s="123"/>
      <c r="FUJ137" s="123"/>
      <c r="FUK137" s="123"/>
      <c r="FUL137" s="123"/>
      <c r="FUM137" s="123"/>
      <c r="FUN137" s="123"/>
      <c r="FUO137" s="123"/>
      <c r="FUP137" s="123"/>
      <c r="FUQ137" s="123"/>
      <c r="FUR137" s="123"/>
      <c r="FUS137" s="123"/>
      <c r="FUT137" s="123"/>
      <c r="FUU137" s="123"/>
      <c r="FUV137" s="123"/>
      <c r="FUW137" s="123"/>
      <c r="FUX137" s="123"/>
      <c r="FUY137" s="123"/>
      <c r="FUZ137" s="123"/>
      <c r="FVA137" s="123"/>
      <c r="FVB137" s="123"/>
      <c r="FVC137" s="123"/>
      <c r="FVD137" s="123"/>
      <c r="FVE137" s="123"/>
      <c r="FVF137" s="123"/>
      <c r="FVG137" s="123"/>
      <c r="FVH137" s="123"/>
      <c r="FVI137" s="123"/>
      <c r="FVJ137" s="123"/>
      <c r="FVK137" s="123"/>
      <c r="FVL137" s="123"/>
      <c r="FVM137" s="123"/>
      <c r="FVN137" s="123"/>
      <c r="FVO137" s="123"/>
      <c r="FVP137" s="123"/>
      <c r="FVQ137" s="123"/>
      <c r="FVR137" s="123"/>
      <c r="FVS137" s="123"/>
      <c r="FVT137" s="123"/>
      <c r="FVU137" s="123"/>
      <c r="FVV137" s="123"/>
      <c r="FVW137" s="123"/>
      <c r="FVX137" s="123"/>
      <c r="FVY137" s="123"/>
      <c r="FVZ137" s="123"/>
      <c r="FWA137" s="123"/>
      <c r="FWB137" s="123"/>
      <c r="FWC137" s="123"/>
      <c r="FWD137" s="123"/>
      <c r="FWE137" s="123"/>
      <c r="FWF137" s="123"/>
      <c r="FWG137" s="123"/>
      <c r="FWH137" s="123"/>
      <c r="FWI137" s="123"/>
      <c r="FWJ137" s="123"/>
      <c r="FWK137" s="123"/>
      <c r="FWL137" s="123"/>
      <c r="FWM137" s="123"/>
      <c r="FWN137" s="123"/>
      <c r="FWO137" s="123"/>
      <c r="FWP137" s="123"/>
      <c r="FWQ137" s="123"/>
      <c r="FWR137" s="123"/>
      <c r="FWS137" s="123"/>
      <c r="FWT137" s="123"/>
      <c r="FWU137" s="123"/>
      <c r="FWV137" s="123"/>
      <c r="FWW137" s="123"/>
      <c r="FWX137" s="123"/>
      <c r="FWY137" s="123"/>
      <c r="FWZ137" s="123"/>
      <c r="FXA137" s="123"/>
      <c r="FXB137" s="123"/>
      <c r="FXC137" s="123"/>
      <c r="FXD137" s="123"/>
      <c r="FXE137" s="123"/>
      <c r="FXF137" s="123"/>
      <c r="FXG137" s="123"/>
      <c r="FXH137" s="123"/>
      <c r="FXI137" s="123"/>
      <c r="FXJ137" s="123"/>
      <c r="FXK137" s="123"/>
      <c r="FXL137" s="123"/>
      <c r="FXM137" s="123"/>
      <c r="FXN137" s="123"/>
      <c r="FXO137" s="123"/>
      <c r="FXP137" s="123"/>
      <c r="FXQ137" s="123"/>
      <c r="FXR137" s="123"/>
      <c r="FXS137" s="123"/>
      <c r="FXT137" s="123"/>
      <c r="FXU137" s="123"/>
      <c r="FXV137" s="123"/>
      <c r="FXW137" s="123"/>
      <c r="FXX137" s="123"/>
      <c r="FXY137" s="123"/>
      <c r="FXZ137" s="123"/>
      <c r="FYA137" s="123"/>
      <c r="FYB137" s="123"/>
      <c r="FYC137" s="123"/>
      <c r="FYD137" s="123"/>
      <c r="FYE137" s="123"/>
      <c r="FYF137" s="123"/>
      <c r="FYG137" s="123"/>
      <c r="FYH137" s="123"/>
      <c r="FYI137" s="123"/>
      <c r="FYJ137" s="123"/>
      <c r="FYK137" s="123"/>
      <c r="FYL137" s="123"/>
      <c r="FYM137" s="123"/>
      <c r="FYN137" s="123"/>
      <c r="FYO137" s="123"/>
      <c r="FYP137" s="123"/>
      <c r="FYQ137" s="123"/>
      <c r="FYR137" s="123"/>
      <c r="FYS137" s="123"/>
      <c r="FYT137" s="123"/>
      <c r="FYU137" s="123"/>
      <c r="FYV137" s="123"/>
      <c r="FYW137" s="123"/>
      <c r="FYX137" s="123"/>
      <c r="FYY137" s="123"/>
      <c r="FYZ137" s="123"/>
      <c r="FZA137" s="123"/>
      <c r="FZB137" s="123"/>
      <c r="FZC137" s="123"/>
      <c r="FZD137" s="123"/>
      <c r="FZE137" s="123"/>
      <c r="FZF137" s="123"/>
      <c r="FZG137" s="123"/>
      <c r="FZH137" s="123"/>
      <c r="FZI137" s="123"/>
      <c r="FZJ137" s="123"/>
      <c r="FZK137" s="123"/>
      <c r="FZL137" s="123"/>
      <c r="FZM137" s="123"/>
      <c r="FZN137" s="123"/>
      <c r="FZO137" s="123"/>
      <c r="FZP137" s="123"/>
      <c r="FZQ137" s="123"/>
      <c r="FZR137" s="123"/>
      <c r="FZS137" s="123"/>
      <c r="FZT137" s="123"/>
      <c r="FZU137" s="123"/>
      <c r="FZV137" s="123"/>
      <c r="FZW137" s="123"/>
      <c r="FZX137" s="123"/>
      <c r="FZY137" s="123"/>
      <c r="FZZ137" s="123"/>
      <c r="GAA137" s="123"/>
      <c r="GAB137" s="123"/>
      <c r="GAC137" s="123"/>
      <c r="GAD137" s="123"/>
      <c r="GAE137" s="123"/>
      <c r="GAF137" s="123"/>
      <c r="GAG137" s="123"/>
      <c r="GAH137" s="123"/>
      <c r="GAI137" s="123"/>
      <c r="GAJ137" s="123"/>
      <c r="GAK137" s="123"/>
      <c r="GAL137" s="123"/>
      <c r="GAM137" s="123"/>
      <c r="GAN137" s="123"/>
      <c r="GAO137" s="123"/>
      <c r="GAP137" s="123"/>
      <c r="GAQ137" s="123"/>
      <c r="GAR137" s="123"/>
      <c r="GAS137" s="123"/>
      <c r="GAT137" s="123"/>
      <c r="GAU137" s="123"/>
      <c r="GAV137" s="123"/>
      <c r="GAW137" s="123"/>
      <c r="GAX137" s="123"/>
      <c r="GAY137" s="123"/>
      <c r="GAZ137" s="123"/>
      <c r="GBA137" s="123"/>
      <c r="GBB137" s="123"/>
      <c r="GBC137" s="123"/>
      <c r="GBD137" s="123"/>
      <c r="GBE137" s="123"/>
      <c r="GBF137" s="123"/>
      <c r="GBG137" s="123"/>
      <c r="GBH137" s="123"/>
      <c r="GBI137" s="123"/>
      <c r="GBJ137" s="123"/>
      <c r="GBK137" s="123"/>
      <c r="GBL137" s="123"/>
      <c r="GBM137" s="123"/>
      <c r="GBN137" s="123"/>
      <c r="GBO137" s="123"/>
      <c r="GBP137" s="123"/>
      <c r="GBQ137" s="123"/>
      <c r="GBR137" s="123"/>
      <c r="GBS137" s="123"/>
      <c r="GBT137" s="123"/>
      <c r="GBU137" s="123"/>
      <c r="GBV137" s="123"/>
      <c r="GBW137" s="123"/>
      <c r="GBX137" s="123"/>
      <c r="GBY137" s="123"/>
      <c r="GBZ137" s="123"/>
      <c r="GCA137" s="123"/>
      <c r="GCB137" s="123"/>
      <c r="GCC137" s="123"/>
      <c r="GCD137" s="123"/>
      <c r="GCE137" s="123"/>
      <c r="GCF137" s="123"/>
      <c r="GCG137" s="123"/>
      <c r="GCH137" s="123"/>
      <c r="GCI137" s="123"/>
      <c r="GCJ137" s="123"/>
      <c r="GCK137" s="123"/>
      <c r="GCL137" s="123"/>
      <c r="GCM137" s="123"/>
      <c r="GCN137" s="123"/>
      <c r="GCO137" s="123"/>
      <c r="GCP137" s="123"/>
      <c r="GCQ137" s="123"/>
      <c r="GCR137" s="123"/>
      <c r="GCS137" s="123"/>
      <c r="GCT137" s="123"/>
      <c r="GCU137" s="123"/>
      <c r="GCV137" s="123"/>
      <c r="GCW137" s="123"/>
      <c r="GCX137" s="123"/>
      <c r="GCY137" s="123"/>
      <c r="GCZ137" s="123"/>
      <c r="GDA137" s="123"/>
      <c r="GDB137" s="123"/>
      <c r="GDC137" s="123"/>
      <c r="GDD137" s="123"/>
      <c r="GDE137" s="123"/>
      <c r="GDF137" s="123"/>
      <c r="GDG137" s="123"/>
      <c r="GDH137" s="123"/>
      <c r="GDI137" s="123"/>
      <c r="GDJ137" s="123"/>
      <c r="GDK137" s="123"/>
      <c r="GDL137" s="123"/>
      <c r="GDM137" s="123"/>
      <c r="GDN137" s="123"/>
      <c r="GDO137" s="123"/>
      <c r="GDP137" s="123"/>
      <c r="GDQ137" s="123"/>
      <c r="GDR137" s="123"/>
      <c r="GDS137" s="123"/>
      <c r="GDT137" s="123"/>
      <c r="GDU137" s="123"/>
      <c r="GDV137" s="123"/>
      <c r="GDW137" s="123"/>
      <c r="GDX137" s="123"/>
      <c r="GDY137" s="123"/>
      <c r="GDZ137" s="123"/>
      <c r="GEA137" s="123"/>
      <c r="GEB137" s="123"/>
      <c r="GEC137" s="123"/>
      <c r="GED137" s="123"/>
      <c r="GEE137" s="123"/>
      <c r="GEF137" s="123"/>
      <c r="GEG137" s="123"/>
      <c r="GEH137" s="123"/>
      <c r="GEI137" s="123"/>
      <c r="GEJ137" s="123"/>
      <c r="GEK137" s="123"/>
      <c r="GEL137" s="123"/>
      <c r="GEM137" s="123"/>
      <c r="GEN137" s="123"/>
      <c r="GEO137" s="123"/>
      <c r="GEP137" s="123"/>
      <c r="GEQ137" s="123"/>
      <c r="GER137" s="123"/>
      <c r="GES137" s="123"/>
      <c r="GET137" s="123"/>
      <c r="GEU137" s="123"/>
      <c r="GEV137" s="123"/>
      <c r="GEW137" s="123"/>
      <c r="GEX137" s="123"/>
      <c r="GEY137" s="123"/>
      <c r="GEZ137" s="123"/>
      <c r="GFA137" s="123"/>
      <c r="GFB137" s="123"/>
      <c r="GFC137" s="123"/>
      <c r="GFD137" s="123"/>
      <c r="GFE137" s="123"/>
      <c r="GFF137" s="123"/>
      <c r="GFG137" s="123"/>
      <c r="GFH137" s="123"/>
      <c r="GFI137" s="123"/>
      <c r="GFJ137" s="123"/>
      <c r="GFK137" s="123"/>
      <c r="GFL137" s="123"/>
      <c r="GFM137" s="123"/>
      <c r="GFN137" s="123"/>
      <c r="GFO137" s="123"/>
      <c r="GFP137" s="123"/>
      <c r="GFQ137" s="123"/>
      <c r="GFR137" s="123"/>
      <c r="GFS137" s="123"/>
      <c r="GFT137" s="123"/>
      <c r="GFU137" s="123"/>
      <c r="GFV137" s="123"/>
      <c r="GFW137" s="123"/>
      <c r="GFX137" s="123"/>
      <c r="GFY137" s="123"/>
      <c r="GFZ137" s="123"/>
      <c r="GGA137" s="123"/>
      <c r="GGB137" s="123"/>
      <c r="GGC137" s="123"/>
      <c r="GGD137" s="123"/>
      <c r="GGE137" s="123"/>
      <c r="GGF137" s="123"/>
      <c r="GGG137" s="123"/>
      <c r="GGH137" s="123"/>
      <c r="GGI137" s="123"/>
      <c r="GGJ137" s="123"/>
      <c r="GGK137" s="123"/>
      <c r="GGL137" s="123"/>
      <c r="GGM137" s="123"/>
      <c r="GGN137" s="123"/>
      <c r="GGO137" s="123"/>
      <c r="GGP137" s="123"/>
      <c r="GGQ137" s="123"/>
      <c r="GGR137" s="123"/>
      <c r="GGS137" s="123"/>
      <c r="GGT137" s="123"/>
      <c r="GGU137" s="123"/>
      <c r="GGV137" s="123"/>
      <c r="GGW137" s="123"/>
      <c r="GGX137" s="123"/>
      <c r="GGY137" s="123"/>
      <c r="GGZ137" s="123"/>
      <c r="GHA137" s="123"/>
      <c r="GHB137" s="123"/>
      <c r="GHC137" s="123"/>
      <c r="GHD137" s="123"/>
      <c r="GHE137" s="123"/>
      <c r="GHF137" s="123"/>
      <c r="GHG137" s="123"/>
      <c r="GHH137" s="123"/>
      <c r="GHI137" s="123"/>
      <c r="GHJ137" s="123"/>
      <c r="GHK137" s="123"/>
      <c r="GHL137" s="123"/>
      <c r="GHM137" s="123"/>
      <c r="GHN137" s="123"/>
      <c r="GHO137" s="123"/>
      <c r="GHP137" s="123"/>
      <c r="GHQ137" s="123"/>
      <c r="GHR137" s="123"/>
      <c r="GHS137" s="123"/>
      <c r="GHT137" s="123"/>
      <c r="GHU137" s="123"/>
      <c r="GHV137" s="123"/>
      <c r="GHW137" s="123"/>
      <c r="GHX137" s="123"/>
      <c r="GHY137" s="123"/>
      <c r="GHZ137" s="123"/>
      <c r="GIA137" s="123"/>
      <c r="GIB137" s="123"/>
      <c r="GIC137" s="123"/>
      <c r="GID137" s="123"/>
      <c r="GIE137" s="123"/>
      <c r="GIF137" s="123"/>
      <c r="GIG137" s="123"/>
      <c r="GIH137" s="123"/>
      <c r="GII137" s="123"/>
      <c r="GIJ137" s="123"/>
      <c r="GIK137" s="123"/>
      <c r="GIL137" s="123"/>
      <c r="GIM137" s="123"/>
      <c r="GIN137" s="123"/>
      <c r="GIO137" s="123"/>
      <c r="GIP137" s="123"/>
      <c r="GIQ137" s="123"/>
      <c r="GIR137" s="123"/>
      <c r="GIS137" s="123"/>
      <c r="GIT137" s="123"/>
      <c r="GIU137" s="123"/>
      <c r="GIV137" s="123"/>
      <c r="GIW137" s="123"/>
      <c r="GIX137" s="123"/>
      <c r="GIY137" s="123"/>
      <c r="GIZ137" s="123"/>
      <c r="GJA137" s="123"/>
      <c r="GJB137" s="123"/>
      <c r="GJC137" s="123"/>
      <c r="GJD137" s="123"/>
      <c r="GJE137" s="123"/>
      <c r="GJF137" s="123"/>
      <c r="GJG137" s="123"/>
      <c r="GJH137" s="123"/>
      <c r="GJI137" s="123"/>
      <c r="GJJ137" s="123"/>
      <c r="GJK137" s="123"/>
      <c r="GJL137" s="123"/>
      <c r="GJM137" s="123"/>
      <c r="GJN137" s="123"/>
      <c r="GJO137" s="123"/>
      <c r="GJP137" s="123"/>
      <c r="GJQ137" s="123"/>
      <c r="GJR137" s="123"/>
      <c r="GJS137" s="123"/>
      <c r="GJT137" s="123"/>
      <c r="GJU137" s="123"/>
      <c r="GJV137" s="123"/>
      <c r="GJW137" s="123"/>
      <c r="GJX137" s="123"/>
      <c r="GJY137" s="123"/>
      <c r="GJZ137" s="123"/>
      <c r="GKA137" s="123"/>
      <c r="GKB137" s="123"/>
      <c r="GKC137" s="123"/>
      <c r="GKD137" s="123"/>
      <c r="GKE137" s="123"/>
      <c r="GKF137" s="123"/>
      <c r="GKG137" s="123"/>
      <c r="GKH137" s="123"/>
      <c r="GKI137" s="123"/>
      <c r="GKJ137" s="123"/>
      <c r="GKK137" s="123"/>
      <c r="GKL137" s="123"/>
      <c r="GKM137" s="123"/>
      <c r="GKN137" s="123"/>
      <c r="GKO137" s="123"/>
      <c r="GKP137" s="123"/>
      <c r="GKQ137" s="123"/>
      <c r="GKR137" s="123"/>
      <c r="GKS137" s="123"/>
      <c r="GKT137" s="123"/>
      <c r="GKU137" s="123"/>
      <c r="GKV137" s="123"/>
      <c r="GKW137" s="123"/>
      <c r="GKX137" s="123"/>
      <c r="GKY137" s="123"/>
      <c r="GKZ137" s="123"/>
      <c r="GLA137" s="123"/>
      <c r="GLB137" s="123"/>
      <c r="GLC137" s="123"/>
      <c r="GLD137" s="123"/>
      <c r="GLE137" s="123"/>
      <c r="GLF137" s="123"/>
      <c r="GLG137" s="123"/>
      <c r="GLH137" s="123"/>
      <c r="GLI137" s="123"/>
      <c r="GLJ137" s="123"/>
      <c r="GLK137" s="123"/>
      <c r="GLL137" s="123"/>
      <c r="GLM137" s="123"/>
      <c r="GLN137" s="123"/>
      <c r="GLO137" s="123"/>
      <c r="GLP137" s="123"/>
      <c r="GLQ137" s="123"/>
      <c r="GLR137" s="123"/>
      <c r="GLS137" s="123"/>
      <c r="GLT137" s="123"/>
      <c r="GLU137" s="123"/>
      <c r="GLV137" s="123"/>
      <c r="GLW137" s="123"/>
      <c r="GLX137" s="123"/>
      <c r="GLY137" s="123"/>
      <c r="GLZ137" s="123"/>
      <c r="GMA137" s="123"/>
      <c r="GMB137" s="123"/>
      <c r="GMC137" s="123"/>
      <c r="GMD137" s="123"/>
      <c r="GME137" s="123"/>
      <c r="GMF137" s="123"/>
      <c r="GMG137" s="123"/>
      <c r="GMH137" s="123"/>
      <c r="GMI137" s="123"/>
      <c r="GMJ137" s="123"/>
      <c r="GMK137" s="123"/>
      <c r="GML137" s="123"/>
      <c r="GMM137" s="123"/>
      <c r="GMN137" s="123"/>
      <c r="GMO137" s="123"/>
      <c r="GMP137" s="123"/>
      <c r="GMQ137" s="123"/>
      <c r="GMR137" s="123"/>
      <c r="GMS137" s="123"/>
      <c r="GMT137" s="123"/>
      <c r="GMU137" s="123"/>
      <c r="GMV137" s="123"/>
      <c r="GMW137" s="123"/>
      <c r="GMX137" s="123"/>
      <c r="GMY137" s="123"/>
      <c r="GMZ137" s="123"/>
      <c r="GNA137" s="123"/>
      <c r="GNB137" s="123"/>
      <c r="GNC137" s="123"/>
      <c r="GND137" s="123"/>
      <c r="GNE137" s="123"/>
      <c r="GNF137" s="123"/>
      <c r="GNG137" s="123"/>
      <c r="GNH137" s="123"/>
      <c r="GNI137" s="123"/>
      <c r="GNJ137" s="123"/>
      <c r="GNK137" s="123"/>
      <c r="GNL137" s="123"/>
      <c r="GNM137" s="123"/>
      <c r="GNN137" s="123"/>
      <c r="GNO137" s="123"/>
      <c r="GNP137" s="123"/>
      <c r="GNQ137" s="123"/>
      <c r="GNR137" s="123"/>
      <c r="GNS137" s="123"/>
      <c r="GNT137" s="123"/>
      <c r="GNU137" s="123"/>
      <c r="GNV137" s="123"/>
      <c r="GNW137" s="123"/>
      <c r="GNX137" s="123"/>
      <c r="GNY137" s="123"/>
      <c r="GNZ137" s="123"/>
      <c r="GOA137" s="123"/>
      <c r="GOB137" s="123"/>
      <c r="GOC137" s="123"/>
      <c r="GOD137" s="123"/>
      <c r="GOE137" s="123"/>
      <c r="GOF137" s="123"/>
      <c r="GOG137" s="123"/>
      <c r="GOH137" s="123"/>
      <c r="GOI137" s="123"/>
      <c r="GOJ137" s="123"/>
      <c r="GOK137" s="123"/>
      <c r="GOL137" s="123"/>
      <c r="GOM137" s="123"/>
      <c r="GON137" s="123"/>
      <c r="GOO137" s="123"/>
      <c r="GOP137" s="123"/>
      <c r="GOQ137" s="123"/>
      <c r="GOR137" s="123"/>
      <c r="GOS137" s="123"/>
      <c r="GOT137" s="123"/>
      <c r="GOU137" s="123"/>
      <c r="GOV137" s="123"/>
      <c r="GOW137" s="123"/>
      <c r="GOX137" s="123"/>
      <c r="GOY137" s="123"/>
      <c r="GOZ137" s="123"/>
      <c r="GPA137" s="123"/>
      <c r="GPB137" s="123"/>
      <c r="GPC137" s="123"/>
      <c r="GPD137" s="123"/>
      <c r="GPE137" s="123"/>
      <c r="GPF137" s="123"/>
      <c r="GPG137" s="123"/>
      <c r="GPH137" s="123"/>
      <c r="GPI137" s="123"/>
      <c r="GPJ137" s="123"/>
      <c r="GPK137" s="123"/>
      <c r="GPL137" s="123"/>
      <c r="GPM137" s="123"/>
      <c r="GPN137" s="123"/>
      <c r="GPO137" s="123"/>
      <c r="GPP137" s="123"/>
      <c r="GPQ137" s="123"/>
      <c r="GPR137" s="123"/>
      <c r="GPS137" s="123"/>
      <c r="GPT137" s="123"/>
      <c r="GPU137" s="123"/>
      <c r="GPV137" s="123"/>
      <c r="GPW137" s="123"/>
      <c r="GPX137" s="123"/>
      <c r="GPY137" s="123"/>
      <c r="GPZ137" s="123"/>
      <c r="GQA137" s="123"/>
      <c r="GQB137" s="123"/>
      <c r="GQC137" s="123"/>
      <c r="GQD137" s="123"/>
      <c r="GQE137" s="123"/>
      <c r="GQF137" s="123"/>
      <c r="GQG137" s="123"/>
      <c r="GQH137" s="123"/>
      <c r="GQI137" s="123"/>
      <c r="GQJ137" s="123"/>
      <c r="GQK137" s="123"/>
      <c r="GQL137" s="123"/>
      <c r="GQM137" s="123"/>
      <c r="GQN137" s="123"/>
      <c r="GQO137" s="123"/>
      <c r="GQP137" s="123"/>
      <c r="GQQ137" s="123"/>
      <c r="GQR137" s="123"/>
      <c r="GQS137" s="123"/>
      <c r="GQT137" s="123"/>
      <c r="GQU137" s="123"/>
      <c r="GQV137" s="123"/>
      <c r="GQW137" s="123"/>
      <c r="GQX137" s="123"/>
      <c r="GQY137" s="123"/>
      <c r="GQZ137" s="123"/>
      <c r="GRA137" s="123"/>
      <c r="GRB137" s="123"/>
      <c r="GRC137" s="123"/>
      <c r="GRD137" s="123"/>
      <c r="GRE137" s="123"/>
      <c r="GRF137" s="123"/>
      <c r="GRG137" s="123"/>
      <c r="GRH137" s="123"/>
      <c r="GRI137" s="123"/>
      <c r="GRJ137" s="123"/>
      <c r="GRK137" s="123"/>
      <c r="GRL137" s="123"/>
      <c r="GRM137" s="123"/>
      <c r="GRN137" s="123"/>
      <c r="GRO137" s="123"/>
      <c r="GRP137" s="123"/>
      <c r="GRQ137" s="123"/>
      <c r="GRR137" s="123"/>
      <c r="GRS137" s="123"/>
      <c r="GRT137" s="123"/>
      <c r="GRU137" s="123"/>
      <c r="GRV137" s="123"/>
      <c r="GRW137" s="123"/>
      <c r="GRX137" s="123"/>
      <c r="GRY137" s="123"/>
      <c r="GRZ137" s="123"/>
      <c r="GSA137" s="123"/>
      <c r="GSB137" s="123"/>
      <c r="GSC137" s="123"/>
      <c r="GSD137" s="123"/>
      <c r="GSE137" s="123"/>
      <c r="GSF137" s="123"/>
      <c r="GSG137" s="123"/>
      <c r="GSH137" s="123"/>
      <c r="GSI137" s="123"/>
      <c r="GSJ137" s="123"/>
      <c r="GSK137" s="123"/>
      <c r="GSL137" s="123"/>
      <c r="GSM137" s="123"/>
      <c r="GSN137" s="123"/>
      <c r="GSO137" s="123"/>
      <c r="GSP137" s="123"/>
      <c r="GSQ137" s="123"/>
      <c r="GSR137" s="123"/>
      <c r="GSS137" s="123"/>
      <c r="GST137" s="123"/>
      <c r="GSU137" s="123"/>
      <c r="GSV137" s="123"/>
      <c r="GSW137" s="123"/>
      <c r="GSX137" s="123"/>
      <c r="GSY137" s="123"/>
      <c r="GSZ137" s="123"/>
      <c r="GTA137" s="123"/>
      <c r="GTB137" s="123"/>
      <c r="GTC137" s="123"/>
      <c r="GTD137" s="123"/>
      <c r="GTE137" s="123"/>
      <c r="GTF137" s="123"/>
      <c r="GTG137" s="123"/>
      <c r="GTH137" s="123"/>
      <c r="GTI137" s="123"/>
      <c r="GTJ137" s="123"/>
      <c r="GTK137" s="123"/>
      <c r="GTL137" s="123"/>
      <c r="GTM137" s="123"/>
      <c r="GTN137" s="123"/>
      <c r="GTO137" s="123"/>
      <c r="GTP137" s="123"/>
      <c r="GTQ137" s="123"/>
      <c r="GTR137" s="123"/>
      <c r="GTS137" s="123"/>
      <c r="GTT137" s="123"/>
      <c r="GTU137" s="123"/>
      <c r="GTV137" s="123"/>
      <c r="GTW137" s="123"/>
      <c r="GTX137" s="123"/>
      <c r="GTY137" s="123"/>
      <c r="GTZ137" s="123"/>
      <c r="GUA137" s="123"/>
      <c r="GUB137" s="123"/>
      <c r="GUC137" s="123"/>
      <c r="GUD137" s="123"/>
      <c r="GUE137" s="123"/>
      <c r="GUF137" s="123"/>
      <c r="GUG137" s="123"/>
      <c r="GUH137" s="123"/>
      <c r="GUI137" s="123"/>
      <c r="GUJ137" s="123"/>
      <c r="GUK137" s="123"/>
      <c r="GUL137" s="123"/>
      <c r="GUM137" s="123"/>
      <c r="GUN137" s="123"/>
      <c r="GUO137" s="123"/>
      <c r="GUP137" s="123"/>
      <c r="GUQ137" s="123"/>
      <c r="GUR137" s="123"/>
      <c r="GUS137" s="123"/>
      <c r="GUT137" s="123"/>
      <c r="GUU137" s="123"/>
      <c r="GUV137" s="123"/>
      <c r="GUW137" s="123"/>
      <c r="GUX137" s="123"/>
      <c r="GUY137" s="123"/>
      <c r="GUZ137" s="123"/>
      <c r="GVA137" s="123"/>
      <c r="GVB137" s="123"/>
      <c r="GVC137" s="123"/>
      <c r="GVD137" s="123"/>
      <c r="GVE137" s="123"/>
      <c r="GVF137" s="123"/>
      <c r="GVG137" s="123"/>
      <c r="GVH137" s="123"/>
      <c r="GVI137" s="123"/>
      <c r="GVJ137" s="123"/>
      <c r="GVK137" s="123"/>
      <c r="GVL137" s="123"/>
      <c r="GVM137" s="123"/>
      <c r="GVN137" s="123"/>
      <c r="GVO137" s="123"/>
      <c r="GVP137" s="123"/>
      <c r="GVQ137" s="123"/>
      <c r="GVR137" s="123"/>
      <c r="GVS137" s="123"/>
      <c r="GVT137" s="123"/>
      <c r="GVU137" s="123"/>
      <c r="GVV137" s="123"/>
      <c r="GVW137" s="123"/>
      <c r="GVX137" s="123"/>
      <c r="GVY137" s="123"/>
      <c r="GVZ137" s="123"/>
      <c r="GWA137" s="123"/>
      <c r="GWB137" s="123"/>
      <c r="GWC137" s="123"/>
      <c r="GWD137" s="123"/>
      <c r="GWE137" s="123"/>
      <c r="GWF137" s="123"/>
      <c r="GWG137" s="123"/>
      <c r="GWH137" s="123"/>
      <c r="GWI137" s="123"/>
      <c r="GWJ137" s="123"/>
      <c r="GWK137" s="123"/>
      <c r="GWL137" s="123"/>
      <c r="GWM137" s="123"/>
      <c r="GWN137" s="123"/>
      <c r="GWO137" s="123"/>
      <c r="GWP137" s="123"/>
      <c r="GWQ137" s="123"/>
      <c r="GWR137" s="123"/>
      <c r="GWS137" s="123"/>
      <c r="GWT137" s="123"/>
      <c r="GWU137" s="123"/>
      <c r="GWV137" s="123"/>
      <c r="GWW137" s="123"/>
      <c r="GWX137" s="123"/>
      <c r="GWY137" s="123"/>
      <c r="GWZ137" s="123"/>
      <c r="GXA137" s="123"/>
      <c r="GXB137" s="123"/>
      <c r="GXC137" s="123"/>
      <c r="GXD137" s="123"/>
      <c r="GXE137" s="123"/>
      <c r="GXF137" s="123"/>
      <c r="GXG137" s="123"/>
      <c r="GXH137" s="123"/>
      <c r="GXI137" s="123"/>
      <c r="GXJ137" s="123"/>
      <c r="GXK137" s="123"/>
      <c r="GXL137" s="123"/>
      <c r="GXM137" s="123"/>
      <c r="GXN137" s="123"/>
      <c r="GXO137" s="123"/>
      <c r="GXP137" s="123"/>
      <c r="GXQ137" s="123"/>
      <c r="GXR137" s="123"/>
      <c r="GXS137" s="123"/>
      <c r="GXT137" s="123"/>
      <c r="GXU137" s="123"/>
      <c r="GXV137" s="123"/>
      <c r="GXW137" s="123"/>
      <c r="GXX137" s="123"/>
      <c r="GXY137" s="123"/>
      <c r="GXZ137" s="123"/>
      <c r="GYA137" s="123"/>
      <c r="GYB137" s="123"/>
      <c r="GYC137" s="123"/>
      <c r="GYD137" s="123"/>
      <c r="GYE137" s="123"/>
      <c r="GYF137" s="123"/>
      <c r="GYG137" s="123"/>
      <c r="GYH137" s="123"/>
      <c r="GYI137" s="123"/>
      <c r="GYJ137" s="123"/>
      <c r="GYK137" s="123"/>
      <c r="GYL137" s="123"/>
      <c r="GYM137" s="123"/>
      <c r="GYN137" s="123"/>
      <c r="GYO137" s="123"/>
      <c r="GYP137" s="123"/>
      <c r="GYQ137" s="123"/>
      <c r="GYR137" s="123"/>
      <c r="GYS137" s="123"/>
      <c r="GYT137" s="123"/>
      <c r="GYU137" s="123"/>
      <c r="GYV137" s="123"/>
      <c r="GYW137" s="123"/>
      <c r="GYX137" s="123"/>
      <c r="GYY137" s="123"/>
      <c r="GYZ137" s="123"/>
      <c r="GZA137" s="123"/>
      <c r="GZB137" s="123"/>
      <c r="GZC137" s="123"/>
      <c r="GZD137" s="123"/>
      <c r="GZE137" s="123"/>
      <c r="GZF137" s="123"/>
      <c r="GZG137" s="123"/>
      <c r="GZH137" s="123"/>
      <c r="GZI137" s="123"/>
      <c r="GZJ137" s="123"/>
      <c r="GZK137" s="123"/>
      <c r="GZL137" s="123"/>
      <c r="GZM137" s="123"/>
      <c r="GZN137" s="123"/>
      <c r="GZO137" s="123"/>
      <c r="GZP137" s="123"/>
      <c r="GZQ137" s="123"/>
      <c r="GZR137" s="123"/>
      <c r="GZS137" s="123"/>
      <c r="GZT137" s="123"/>
      <c r="GZU137" s="123"/>
      <c r="GZV137" s="123"/>
      <c r="GZW137" s="123"/>
      <c r="GZX137" s="123"/>
      <c r="GZY137" s="123"/>
      <c r="GZZ137" s="123"/>
      <c r="HAA137" s="123"/>
      <c r="HAB137" s="123"/>
      <c r="HAC137" s="123"/>
      <c r="HAD137" s="123"/>
      <c r="HAE137" s="123"/>
      <c r="HAF137" s="123"/>
      <c r="HAG137" s="123"/>
      <c r="HAH137" s="123"/>
      <c r="HAI137" s="123"/>
      <c r="HAJ137" s="123"/>
      <c r="HAK137" s="123"/>
      <c r="HAL137" s="123"/>
      <c r="HAM137" s="123"/>
      <c r="HAN137" s="123"/>
      <c r="HAO137" s="123"/>
      <c r="HAP137" s="123"/>
      <c r="HAQ137" s="123"/>
      <c r="HAR137" s="123"/>
      <c r="HAS137" s="123"/>
      <c r="HAT137" s="123"/>
      <c r="HAU137" s="123"/>
      <c r="HAV137" s="123"/>
      <c r="HAW137" s="123"/>
      <c r="HAX137" s="123"/>
      <c r="HAY137" s="123"/>
      <c r="HAZ137" s="123"/>
      <c r="HBA137" s="123"/>
      <c r="HBB137" s="123"/>
      <c r="HBC137" s="123"/>
      <c r="HBD137" s="123"/>
      <c r="HBE137" s="123"/>
      <c r="HBF137" s="123"/>
      <c r="HBG137" s="123"/>
      <c r="HBH137" s="123"/>
      <c r="HBI137" s="123"/>
      <c r="HBJ137" s="123"/>
      <c r="HBK137" s="123"/>
      <c r="HBL137" s="123"/>
      <c r="HBM137" s="123"/>
      <c r="HBN137" s="123"/>
      <c r="HBO137" s="123"/>
      <c r="HBP137" s="123"/>
      <c r="HBQ137" s="123"/>
      <c r="HBR137" s="123"/>
      <c r="HBS137" s="123"/>
      <c r="HBT137" s="123"/>
      <c r="HBU137" s="123"/>
      <c r="HBV137" s="123"/>
      <c r="HBW137" s="123"/>
      <c r="HBX137" s="123"/>
      <c r="HBY137" s="123"/>
      <c r="HBZ137" s="123"/>
      <c r="HCA137" s="123"/>
      <c r="HCB137" s="123"/>
      <c r="HCC137" s="123"/>
      <c r="HCD137" s="123"/>
      <c r="HCE137" s="123"/>
      <c r="HCF137" s="123"/>
      <c r="HCG137" s="123"/>
      <c r="HCH137" s="123"/>
      <c r="HCI137" s="123"/>
      <c r="HCJ137" s="123"/>
      <c r="HCK137" s="123"/>
      <c r="HCL137" s="123"/>
      <c r="HCM137" s="123"/>
      <c r="HCN137" s="123"/>
      <c r="HCO137" s="123"/>
      <c r="HCP137" s="123"/>
      <c r="HCQ137" s="123"/>
      <c r="HCR137" s="123"/>
      <c r="HCS137" s="123"/>
      <c r="HCT137" s="123"/>
      <c r="HCU137" s="123"/>
      <c r="HCV137" s="123"/>
      <c r="HCW137" s="123"/>
      <c r="HCX137" s="123"/>
      <c r="HCY137" s="123"/>
      <c r="HCZ137" s="123"/>
      <c r="HDA137" s="123"/>
      <c r="HDB137" s="123"/>
      <c r="HDC137" s="123"/>
      <c r="HDD137" s="123"/>
      <c r="HDE137" s="123"/>
      <c r="HDF137" s="123"/>
      <c r="HDG137" s="123"/>
      <c r="HDH137" s="123"/>
      <c r="HDI137" s="123"/>
      <c r="HDJ137" s="123"/>
      <c r="HDK137" s="123"/>
      <c r="HDL137" s="123"/>
      <c r="HDM137" s="123"/>
      <c r="HDN137" s="123"/>
      <c r="HDO137" s="123"/>
      <c r="HDP137" s="123"/>
      <c r="HDQ137" s="123"/>
      <c r="HDR137" s="123"/>
      <c r="HDS137" s="123"/>
      <c r="HDT137" s="123"/>
      <c r="HDU137" s="123"/>
      <c r="HDV137" s="123"/>
      <c r="HDW137" s="123"/>
      <c r="HDX137" s="123"/>
      <c r="HDY137" s="123"/>
      <c r="HDZ137" s="123"/>
      <c r="HEA137" s="123"/>
      <c r="HEB137" s="123"/>
      <c r="HEC137" s="123"/>
      <c r="HED137" s="123"/>
      <c r="HEE137" s="123"/>
      <c r="HEF137" s="123"/>
      <c r="HEG137" s="123"/>
      <c r="HEH137" s="123"/>
      <c r="HEI137" s="123"/>
      <c r="HEJ137" s="123"/>
      <c r="HEK137" s="123"/>
      <c r="HEL137" s="123"/>
      <c r="HEM137" s="123"/>
      <c r="HEN137" s="123"/>
      <c r="HEO137" s="123"/>
      <c r="HEP137" s="123"/>
      <c r="HEQ137" s="123"/>
      <c r="HER137" s="123"/>
      <c r="HES137" s="123"/>
      <c r="HET137" s="123"/>
      <c r="HEU137" s="123"/>
      <c r="HEV137" s="123"/>
      <c r="HEW137" s="123"/>
      <c r="HEX137" s="123"/>
      <c r="HEY137" s="123"/>
      <c r="HEZ137" s="123"/>
      <c r="HFA137" s="123"/>
      <c r="HFB137" s="123"/>
      <c r="HFC137" s="123"/>
      <c r="HFD137" s="123"/>
      <c r="HFE137" s="123"/>
      <c r="HFF137" s="123"/>
      <c r="HFG137" s="123"/>
      <c r="HFH137" s="123"/>
      <c r="HFI137" s="123"/>
      <c r="HFJ137" s="123"/>
      <c r="HFK137" s="123"/>
      <c r="HFL137" s="123"/>
      <c r="HFM137" s="123"/>
      <c r="HFN137" s="123"/>
      <c r="HFO137" s="123"/>
      <c r="HFP137" s="123"/>
      <c r="HFQ137" s="123"/>
      <c r="HFR137" s="123"/>
      <c r="HFS137" s="123"/>
      <c r="HFT137" s="123"/>
      <c r="HFU137" s="123"/>
      <c r="HFV137" s="123"/>
      <c r="HFW137" s="123"/>
      <c r="HFX137" s="123"/>
      <c r="HFY137" s="123"/>
      <c r="HFZ137" s="123"/>
      <c r="HGA137" s="123"/>
      <c r="HGB137" s="123"/>
      <c r="HGC137" s="123"/>
      <c r="HGD137" s="123"/>
      <c r="HGE137" s="123"/>
      <c r="HGF137" s="123"/>
      <c r="HGG137" s="123"/>
      <c r="HGH137" s="123"/>
      <c r="HGI137" s="123"/>
      <c r="HGJ137" s="123"/>
      <c r="HGK137" s="123"/>
      <c r="HGL137" s="123"/>
      <c r="HGM137" s="123"/>
      <c r="HGN137" s="123"/>
      <c r="HGO137" s="123"/>
      <c r="HGP137" s="123"/>
      <c r="HGQ137" s="123"/>
      <c r="HGR137" s="123"/>
      <c r="HGS137" s="123"/>
      <c r="HGT137" s="123"/>
      <c r="HGU137" s="123"/>
      <c r="HGV137" s="123"/>
      <c r="HGW137" s="123"/>
      <c r="HGX137" s="123"/>
      <c r="HGY137" s="123"/>
      <c r="HGZ137" s="123"/>
      <c r="HHA137" s="123"/>
      <c r="HHB137" s="123"/>
      <c r="HHC137" s="123"/>
      <c r="HHD137" s="123"/>
      <c r="HHE137" s="123"/>
      <c r="HHF137" s="123"/>
      <c r="HHG137" s="123"/>
      <c r="HHH137" s="123"/>
      <c r="HHI137" s="123"/>
      <c r="HHJ137" s="123"/>
      <c r="HHK137" s="123"/>
      <c r="HHL137" s="123"/>
      <c r="HHM137" s="123"/>
      <c r="HHN137" s="123"/>
      <c r="HHO137" s="123"/>
      <c r="HHP137" s="123"/>
      <c r="HHQ137" s="123"/>
      <c r="HHR137" s="123"/>
      <c r="HHS137" s="123"/>
      <c r="HHT137" s="123"/>
      <c r="HHU137" s="123"/>
      <c r="HHV137" s="123"/>
      <c r="HHW137" s="123"/>
      <c r="HHX137" s="123"/>
      <c r="HHY137" s="123"/>
      <c r="HHZ137" s="123"/>
      <c r="HIA137" s="123"/>
      <c r="HIB137" s="123"/>
      <c r="HIC137" s="123"/>
      <c r="HID137" s="123"/>
      <c r="HIE137" s="123"/>
      <c r="HIF137" s="123"/>
      <c r="HIG137" s="123"/>
      <c r="HIH137" s="123"/>
      <c r="HII137" s="123"/>
      <c r="HIJ137" s="123"/>
      <c r="HIK137" s="123"/>
      <c r="HIL137" s="123"/>
      <c r="HIM137" s="123"/>
      <c r="HIN137" s="123"/>
      <c r="HIO137" s="123"/>
      <c r="HIP137" s="123"/>
      <c r="HIQ137" s="123"/>
      <c r="HIR137" s="123"/>
      <c r="HIS137" s="123"/>
      <c r="HIT137" s="123"/>
      <c r="HIU137" s="123"/>
      <c r="HIV137" s="123"/>
      <c r="HIW137" s="123"/>
      <c r="HIX137" s="123"/>
      <c r="HIY137" s="123"/>
      <c r="HIZ137" s="123"/>
      <c r="HJA137" s="123"/>
      <c r="HJB137" s="123"/>
      <c r="HJC137" s="123"/>
      <c r="HJD137" s="123"/>
      <c r="HJE137" s="123"/>
      <c r="HJF137" s="123"/>
      <c r="HJG137" s="123"/>
      <c r="HJH137" s="123"/>
      <c r="HJI137" s="123"/>
      <c r="HJJ137" s="123"/>
      <c r="HJK137" s="123"/>
      <c r="HJL137" s="123"/>
      <c r="HJM137" s="123"/>
      <c r="HJN137" s="123"/>
      <c r="HJO137" s="123"/>
      <c r="HJP137" s="123"/>
      <c r="HJQ137" s="123"/>
      <c r="HJR137" s="123"/>
      <c r="HJS137" s="123"/>
      <c r="HJT137" s="123"/>
      <c r="HJU137" s="123"/>
      <c r="HJV137" s="123"/>
      <c r="HJW137" s="123"/>
      <c r="HJX137" s="123"/>
      <c r="HJY137" s="123"/>
      <c r="HJZ137" s="123"/>
      <c r="HKA137" s="123"/>
      <c r="HKB137" s="123"/>
      <c r="HKC137" s="123"/>
      <c r="HKD137" s="123"/>
      <c r="HKE137" s="123"/>
      <c r="HKF137" s="123"/>
      <c r="HKG137" s="123"/>
      <c r="HKH137" s="123"/>
      <c r="HKI137" s="123"/>
      <c r="HKJ137" s="123"/>
      <c r="HKK137" s="123"/>
      <c r="HKL137" s="123"/>
      <c r="HKM137" s="123"/>
      <c r="HKN137" s="123"/>
      <c r="HKO137" s="123"/>
      <c r="HKP137" s="123"/>
      <c r="HKQ137" s="123"/>
      <c r="HKR137" s="123"/>
      <c r="HKS137" s="123"/>
      <c r="HKT137" s="123"/>
      <c r="HKU137" s="123"/>
      <c r="HKV137" s="123"/>
      <c r="HKW137" s="123"/>
      <c r="HKX137" s="123"/>
      <c r="HKY137" s="123"/>
      <c r="HKZ137" s="123"/>
      <c r="HLA137" s="123"/>
      <c r="HLB137" s="123"/>
      <c r="HLC137" s="123"/>
      <c r="HLD137" s="123"/>
      <c r="HLE137" s="123"/>
      <c r="HLF137" s="123"/>
      <c r="HLG137" s="123"/>
      <c r="HLH137" s="123"/>
      <c r="HLI137" s="123"/>
      <c r="HLJ137" s="123"/>
      <c r="HLK137" s="123"/>
      <c r="HLL137" s="123"/>
      <c r="HLM137" s="123"/>
      <c r="HLN137" s="123"/>
      <c r="HLO137" s="123"/>
      <c r="HLP137" s="123"/>
      <c r="HLQ137" s="123"/>
      <c r="HLR137" s="123"/>
      <c r="HLS137" s="123"/>
      <c r="HLT137" s="123"/>
      <c r="HLU137" s="123"/>
      <c r="HLV137" s="123"/>
      <c r="HLW137" s="123"/>
      <c r="HLX137" s="123"/>
      <c r="HLY137" s="123"/>
      <c r="HLZ137" s="123"/>
      <c r="HMA137" s="123"/>
      <c r="HMB137" s="123"/>
      <c r="HMC137" s="123"/>
      <c r="HMD137" s="123"/>
      <c r="HME137" s="123"/>
      <c r="HMF137" s="123"/>
      <c r="HMG137" s="123"/>
      <c r="HMH137" s="123"/>
      <c r="HMI137" s="123"/>
      <c r="HMJ137" s="123"/>
      <c r="HMK137" s="123"/>
      <c r="HML137" s="123"/>
      <c r="HMM137" s="123"/>
      <c r="HMN137" s="123"/>
      <c r="HMO137" s="123"/>
      <c r="HMP137" s="123"/>
      <c r="HMQ137" s="123"/>
      <c r="HMR137" s="123"/>
      <c r="HMS137" s="123"/>
      <c r="HMT137" s="123"/>
      <c r="HMU137" s="123"/>
      <c r="HMV137" s="123"/>
      <c r="HMW137" s="123"/>
      <c r="HMX137" s="123"/>
      <c r="HMY137" s="123"/>
      <c r="HMZ137" s="123"/>
      <c r="HNA137" s="123"/>
      <c r="HNB137" s="123"/>
      <c r="HNC137" s="123"/>
      <c r="HND137" s="123"/>
      <c r="HNE137" s="123"/>
      <c r="HNF137" s="123"/>
      <c r="HNG137" s="123"/>
      <c r="HNH137" s="123"/>
      <c r="HNI137" s="123"/>
      <c r="HNJ137" s="123"/>
      <c r="HNK137" s="123"/>
      <c r="HNL137" s="123"/>
      <c r="HNM137" s="123"/>
      <c r="HNN137" s="123"/>
      <c r="HNO137" s="123"/>
      <c r="HNP137" s="123"/>
      <c r="HNQ137" s="123"/>
      <c r="HNR137" s="123"/>
      <c r="HNS137" s="123"/>
      <c r="HNT137" s="123"/>
      <c r="HNU137" s="123"/>
      <c r="HNV137" s="123"/>
      <c r="HNW137" s="123"/>
      <c r="HNX137" s="123"/>
      <c r="HNY137" s="123"/>
      <c r="HNZ137" s="123"/>
      <c r="HOA137" s="123"/>
      <c r="HOB137" s="123"/>
      <c r="HOC137" s="123"/>
      <c r="HOD137" s="123"/>
      <c r="HOE137" s="123"/>
      <c r="HOF137" s="123"/>
      <c r="HOG137" s="123"/>
      <c r="HOH137" s="123"/>
      <c r="HOI137" s="123"/>
      <c r="HOJ137" s="123"/>
      <c r="HOK137" s="123"/>
      <c r="HOL137" s="123"/>
      <c r="HOM137" s="123"/>
      <c r="HON137" s="123"/>
      <c r="HOO137" s="123"/>
      <c r="HOP137" s="123"/>
      <c r="HOQ137" s="123"/>
      <c r="HOR137" s="123"/>
      <c r="HOS137" s="123"/>
      <c r="HOT137" s="123"/>
      <c r="HOU137" s="123"/>
      <c r="HOV137" s="123"/>
      <c r="HOW137" s="123"/>
      <c r="HOX137" s="123"/>
      <c r="HOY137" s="123"/>
      <c r="HOZ137" s="123"/>
      <c r="HPA137" s="123"/>
      <c r="HPB137" s="123"/>
      <c r="HPC137" s="123"/>
      <c r="HPD137" s="123"/>
      <c r="HPE137" s="123"/>
      <c r="HPF137" s="123"/>
      <c r="HPG137" s="123"/>
      <c r="HPH137" s="123"/>
      <c r="HPI137" s="123"/>
      <c r="HPJ137" s="123"/>
      <c r="HPK137" s="123"/>
      <c r="HPL137" s="123"/>
      <c r="HPM137" s="123"/>
      <c r="HPN137" s="123"/>
      <c r="HPO137" s="123"/>
      <c r="HPP137" s="123"/>
      <c r="HPQ137" s="123"/>
      <c r="HPR137" s="123"/>
      <c r="HPS137" s="123"/>
      <c r="HPT137" s="123"/>
      <c r="HPU137" s="123"/>
      <c r="HPV137" s="123"/>
      <c r="HPW137" s="123"/>
      <c r="HPX137" s="123"/>
      <c r="HPY137" s="123"/>
      <c r="HPZ137" s="123"/>
      <c r="HQA137" s="123"/>
      <c r="HQB137" s="123"/>
      <c r="HQC137" s="123"/>
      <c r="HQD137" s="123"/>
      <c r="HQE137" s="123"/>
      <c r="HQF137" s="123"/>
      <c r="HQG137" s="123"/>
      <c r="HQH137" s="123"/>
      <c r="HQI137" s="123"/>
      <c r="HQJ137" s="123"/>
      <c r="HQK137" s="123"/>
      <c r="HQL137" s="123"/>
      <c r="HQM137" s="123"/>
      <c r="HQN137" s="123"/>
      <c r="HQO137" s="123"/>
      <c r="HQP137" s="123"/>
      <c r="HQQ137" s="123"/>
      <c r="HQR137" s="123"/>
      <c r="HQS137" s="123"/>
      <c r="HQT137" s="123"/>
      <c r="HQU137" s="123"/>
      <c r="HQV137" s="123"/>
      <c r="HQW137" s="123"/>
      <c r="HQX137" s="123"/>
      <c r="HQY137" s="123"/>
      <c r="HQZ137" s="123"/>
      <c r="HRA137" s="123"/>
      <c r="HRB137" s="123"/>
      <c r="HRC137" s="123"/>
      <c r="HRD137" s="123"/>
      <c r="HRE137" s="123"/>
      <c r="HRF137" s="123"/>
      <c r="HRG137" s="123"/>
      <c r="HRH137" s="123"/>
      <c r="HRI137" s="123"/>
      <c r="HRJ137" s="123"/>
      <c r="HRK137" s="123"/>
      <c r="HRL137" s="123"/>
      <c r="HRM137" s="123"/>
      <c r="HRN137" s="123"/>
      <c r="HRO137" s="123"/>
      <c r="HRP137" s="123"/>
      <c r="HRQ137" s="123"/>
      <c r="HRR137" s="123"/>
      <c r="HRS137" s="123"/>
      <c r="HRT137" s="123"/>
      <c r="HRU137" s="123"/>
      <c r="HRV137" s="123"/>
      <c r="HRW137" s="123"/>
      <c r="HRX137" s="123"/>
      <c r="HRY137" s="123"/>
      <c r="HRZ137" s="123"/>
      <c r="HSA137" s="123"/>
      <c r="HSB137" s="123"/>
      <c r="HSC137" s="123"/>
      <c r="HSD137" s="123"/>
      <c r="HSE137" s="123"/>
      <c r="HSF137" s="123"/>
      <c r="HSG137" s="123"/>
      <c r="HSH137" s="123"/>
      <c r="HSI137" s="123"/>
      <c r="HSJ137" s="123"/>
      <c r="HSK137" s="123"/>
      <c r="HSL137" s="123"/>
      <c r="HSM137" s="123"/>
      <c r="HSN137" s="123"/>
      <c r="HSO137" s="123"/>
      <c r="HSP137" s="123"/>
      <c r="HSQ137" s="123"/>
      <c r="HSR137" s="123"/>
      <c r="HSS137" s="123"/>
      <c r="HST137" s="123"/>
      <c r="HSU137" s="123"/>
      <c r="HSV137" s="123"/>
      <c r="HSW137" s="123"/>
      <c r="HSX137" s="123"/>
      <c r="HSY137" s="123"/>
      <c r="HSZ137" s="123"/>
      <c r="HTA137" s="123"/>
      <c r="HTB137" s="123"/>
      <c r="HTC137" s="123"/>
      <c r="HTD137" s="123"/>
      <c r="HTE137" s="123"/>
      <c r="HTF137" s="123"/>
      <c r="HTG137" s="123"/>
      <c r="HTH137" s="123"/>
      <c r="HTI137" s="123"/>
      <c r="HTJ137" s="123"/>
      <c r="HTK137" s="123"/>
      <c r="HTL137" s="123"/>
      <c r="HTM137" s="123"/>
      <c r="HTN137" s="123"/>
    </row>
    <row r="138" spans="1:5942" s="119" customFormat="1" ht="9.9499999999999993" hidden="1" customHeight="1" x14ac:dyDescent="0.25">
      <c r="A138" s="301" t="s">
        <v>217</v>
      </c>
      <c r="B138" s="395"/>
      <c r="C138" s="395">
        <v>4</v>
      </c>
      <c r="D138" s="339">
        <f t="shared" ref="D138" si="425">SUM(B138:C138)</f>
        <v>4</v>
      </c>
      <c r="E138" s="395"/>
      <c r="F138" s="395"/>
      <c r="G138" s="339">
        <f t="shared" ref="G138" si="426">SUM(E138:F138)</f>
        <v>0</v>
      </c>
      <c r="H138" s="251" t="e">
        <f t="shared" si="378"/>
        <v>#DIV/0!</v>
      </c>
      <c r="I138" s="251">
        <f t="shared" si="379"/>
        <v>0</v>
      </c>
      <c r="J138" s="251">
        <f t="shared" si="380"/>
        <v>0</v>
      </c>
      <c r="K138" s="395"/>
      <c r="L138" s="395">
        <v>1</v>
      </c>
      <c r="M138" s="339">
        <f t="shared" si="394"/>
        <v>1</v>
      </c>
      <c r="N138" s="395"/>
      <c r="O138" s="395">
        <v>1</v>
      </c>
      <c r="P138" s="339">
        <f t="shared" si="396"/>
        <v>1</v>
      </c>
      <c r="Q138" s="251" t="e">
        <f t="shared" si="307"/>
        <v>#DIV/0!</v>
      </c>
      <c r="R138" s="251">
        <f t="shared" si="308"/>
        <v>1</v>
      </c>
      <c r="S138" s="251">
        <f t="shared" si="309"/>
        <v>1</v>
      </c>
      <c r="T138" s="395"/>
      <c r="U138" s="395"/>
      <c r="V138" s="339">
        <f t="shared" si="398"/>
        <v>0</v>
      </c>
      <c r="W138" s="395"/>
      <c r="X138" s="395"/>
      <c r="Y138" s="339">
        <f t="shared" si="400"/>
        <v>0</v>
      </c>
      <c r="Z138" s="251" t="e">
        <f t="shared" si="312"/>
        <v>#DIV/0!</v>
      </c>
      <c r="AA138" s="251" t="e">
        <f t="shared" si="313"/>
        <v>#DIV/0!</v>
      </c>
      <c r="AB138" s="251" t="e">
        <f t="shared" si="314"/>
        <v>#DIV/0!</v>
      </c>
      <c r="AC138" s="395"/>
      <c r="AD138" s="395"/>
      <c r="AE138" s="339">
        <f t="shared" si="402"/>
        <v>0</v>
      </c>
      <c r="AF138" s="395"/>
      <c r="AG138" s="395"/>
      <c r="AH138" s="339">
        <f t="shared" si="404"/>
        <v>0</v>
      </c>
      <c r="AI138" s="251" t="e">
        <f t="shared" si="317"/>
        <v>#DIV/0!</v>
      </c>
      <c r="AJ138" s="251" t="e">
        <f t="shared" si="318"/>
        <v>#DIV/0!</v>
      </c>
      <c r="AK138" s="251" t="e">
        <f t="shared" si="319"/>
        <v>#DIV/0!</v>
      </c>
      <c r="AL138" s="339">
        <f t="shared" ref="AL138" si="427">SUM(B138,K138,T138,AC138)</f>
        <v>0</v>
      </c>
      <c r="AM138" s="339">
        <f t="shared" ref="AM138" si="428">SUM(C138,L138,U138,AD138)</f>
        <v>5</v>
      </c>
      <c r="AN138" s="339">
        <f t="shared" si="387"/>
        <v>5</v>
      </c>
      <c r="AO138" s="339">
        <f t="shared" ref="AO138" si="429">SUM(E138,N138,W138,AF138)</f>
        <v>0</v>
      </c>
      <c r="AP138" s="339">
        <f t="shared" ref="AP138" si="430">SUM(F138,O138,X138,AG138)</f>
        <v>1</v>
      </c>
      <c r="AQ138" s="339">
        <f t="shared" si="267"/>
        <v>1</v>
      </c>
      <c r="AR138" s="251" t="e">
        <f t="shared" si="388"/>
        <v>#DIV/0!</v>
      </c>
      <c r="AS138" s="251">
        <f t="shared" si="389"/>
        <v>0.2</v>
      </c>
      <c r="AT138" s="251">
        <f t="shared" si="390"/>
        <v>0.2</v>
      </c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123"/>
      <c r="EU138" s="123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123"/>
      <c r="FJ138" s="123"/>
      <c r="FK138" s="123"/>
      <c r="FL138" s="123"/>
      <c r="FM138" s="123"/>
      <c r="FN138" s="123"/>
      <c r="FO138" s="123"/>
      <c r="FP138" s="123"/>
      <c r="FQ138" s="123"/>
      <c r="FR138" s="123"/>
      <c r="FS138" s="123"/>
      <c r="FT138" s="123"/>
      <c r="FU138" s="123"/>
      <c r="FV138" s="123"/>
      <c r="FW138" s="123"/>
      <c r="FX138" s="123"/>
      <c r="FY138" s="123"/>
      <c r="FZ138" s="123"/>
      <c r="GA138" s="123"/>
      <c r="GB138" s="123"/>
      <c r="GC138" s="123"/>
      <c r="GD138" s="123"/>
      <c r="GE138" s="123"/>
      <c r="GF138" s="123"/>
      <c r="GG138" s="123"/>
      <c r="GH138" s="123"/>
      <c r="GI138" s="123"/>
      <c r="GJ138" s="123"/>
      <c r="GK138" s="123"/>
      <c r="GL138" s="123"/>
      <c r="GM138" s="123"/>
      <c r="GN138" s="123"/>
      <c r="GO138" s="123"/>
      <c r="GP138" s="123"/>
      <c r="GQ138" s="123"/>
      <c r="GR138" s="123"/>
      <c r="GS138" s="123"/>
      <c r="GT138" s="123"/>
      <c r="GU138" s="123"/>
      <c r="GV138" s="123"/>
      <c r="GW138" s="123"/>
      <c r="GX138" s="123"/>
      <c r="GY138" s="123"/>
      <c r="GZ138" s="123"/>
      <c r="HA138" s="123"/>
      <c r="HB138" s="123"/>
      <c r="HC138" s="123"/>
      <c r="HD138" s="123"/>
      <c r="HE138" s="123"/>
      <c r="HF138" s="123"/>
      <c r="HG138" s="123"/>
      <c r="HH138" s="123"/>
      <c r="HI138" s="123"/>
      <c r="HJ138" s="123"/>
      <c r="HK138" s="123"/>
      <c r="HL138" s="123"/>
      <c r="HM138" s="123"/>
      <c r="HN138" s="123"/>
      <c r="HO138" s="123"/>
      <c r="HP138" s="123"/>
      <c r="HQ138" s="123"/>
      <c r="HR138" s="123"/>
      <c r="HS138" s="123"/>
      <c r="HT138" s="123"/>
      <c r="HU138" s="123"/>
      <c r="HV138" s="123"/>
      <c r="HW138" s="123"/>
      <c r="HX138" s="123"/>
      <c r="HY138" s="123"/>
      <c r="HZ138" s="123"/>
      <c r="IA138" s="123"/>
      <c r="IB138" s="123"/>
      <c r="IC138" s="123"/>
      <c r="ID138" s="123"/>
      <c r="IE138" s="123"/>
      <c r="IF138" s="123"/>
      <c r="IG138" s="123"/>
      <c r="IH138" s="123"/>
      <c r="II138" s="123"/>
      <c r="IJ138" s="123"/>
      <c r="IK138" s="123"/>
      <c r="IL138" s="123"/>
      <c r="IM138" s="123"/>
      <c r="IN138" s="123"/>
      <c r="IO138" s="123"/>
      <c r="IP138" s="123"/>
      <c r="IQ138" s="123"/>
      <c r="IR138" s="123"/>
      <c r="IS138" s="123"/>
      <c r="IT138" s="123"/>
      <c r="IU138" s="123"/>
      <c r="IV138" s="123"/>
      <c r="IW138" s="123"/>
      <c r="IX138" s="123"/>
      <c r="IY138" s="123"/>
      <c r="IZ138" s="123"/>
      <c r="JA138" s="123"/>
      <c r="JB138" s="123"/>
      <c r="JC138" s="123"/>
      <c r="JD138" s="123"/>
      <c r="JE138" s="123"/>
      <c r="JF138" s="123"/>
      <c r="JG138" s="123"/>
      <c r="JH138" s="123"/>
      <c r="JI138" s="123"/>
      <c r="JJ138" s="123"/>
      <c r="JK138" s="123"/>
      <c r="JL138" s="123"/>
      <c r="JM138" s="123"/>
      <c r="JN138" s="123"/>
      <c r="JO138" s="123"/>
      <c r="JP138" s="123"/>
      <c r="JQ138" s="123"/>
      <c r="JR138" s="123"/>
      <c r="JS138" s="123"/>
      <c r="JT138" s="123"/>
      <c r="JU138" s="123"/>
      <c r="JV138" s="123"/>
      <c r="JW138" s="123"/>
      <c r="JX138" s="123"/>
      <c r="JY138" s="123"/>
      <c r="JZ138" s="123"/>
      <c r="KA138" s="123"/>
      <c r="KB138" s="123"/>
      <c r="KC138" s="123"/>
      <c r="KD138" s="123"/>
      <c r="KE138" s="123"/>
      <c r="KF138" s="123"/>
      <c r="KG138" s="123"/>
      <c r="KH138" s="123"/>
      <c r="KI138" s="123"/>
      <c r="KJ138" s="123"/>
      <c r="KK138" s="123"/>
      <c r="KL138" s="123"/>
      <c r="KM138" s="123"/>
      <c r="KN138" s="123"/>
      <c r="KO138" s="123"/>
      <c r="KP138" s="123"/>
      <c r="KQ138" s="123"/>
      <c r="KR138" s="123"/>
      <c r="KS138" s="123"/>
      <c r="KT138" s="123"/>
      <c r="KU138" s="123"/>
      <c r="KV138" s="123"/>
      <c r="KW138" s="123"/>
      <c r="KX138" s="123"/>
      <c r="KY138" s="123"/>
      <c r="KZ138" s="123"/>
      <c r="LA138" s="123"/>
      <c r="LB138" s="123"/>
      <c r="LC138" s="123"/>
      <c r="LD138" s="123"/>
      <c r="LE138" s="123"/>
      <c r="LF138" s="123"/>
      <c r="LG138" s="123"/>
      <c r="LH138" s="123"/>
      <c r="LI138" s="123"/>
      <c r="LJ138" s="123"/>
      <c r="LK138" s="123"/>
      <c r="LL138" s="123"/>
      <c r="LM138" s="123"/>
      <c r="LN138" s="123"/>
      <c r="LO138" s="123"/>
      <c r="LP138" s="123"/>
      <c r="LQ138" s="123"/>
      <c r="LR138" s="123"/>
      <c r="LS138" s="123"/>
      <c r="LT138" s="123"/>
      <c r="LU138" s="123"/>
      <c r="LV138" s="123"/>
      <c r="LW138" s="123"/>
      <c r="LX138" s="123"/>
      <c r="LY138" s="123"/>
      <c r="LZ138" s="123"/>
      <c r="MA138" s="123"/>
      <c r="MB138" s="123"/>
      <c r="MC138" s="123"/>
      <c r="MD138" s="123"/>
      <c r="ME138" s="123"/>
      <c r="MF138" s="123"/>
      <c r="MG138" s="123"/>
      <c r="MH138" s="123"/>
      <c r="MI138" s="123"/>
      <c r="MJ138" s="123"/>
      <c r="MK138" s="123"/>
      <c r="ML138" s="123"/>
      <c r="MM138" s="123"/>
      <c r="MN138" s="123"/>
      <c r="MO138" s="123"/>
      <c r="MP138" s="123"/>
      <c r="MQ138" s="123"/>
      <c r="MR138" s="123"/>
      <c r="MS138" s="123"/>
      <c r="MT138" s="123"/>
      <c r="MU138" s="123"/>
      <c r="MV138" s="123"/>
      <c r="MW138" s="123"/>
      <c r="MX138" s="123"/>
      <c r="MY138" s="123"/>
      <c r="MZ138" s="123"/>
      <c r="NA138" s="123"/>
      <c r="NB138" s="123"/>
      <c r="NC138" s="123"/>
      <c r="ND138" s="123"/>
      <c r="NE138" s="123"/>
      <c r="NF138" s="123"/>
      <c r="NG138" s="123"/>
      <c r="NH138" s="123"/>
      <c r="NI138" s="123"/>
      <c r="NJ138" s="123"/>
      <c r="NK138" s="123"/>
      <c r="NL138" s="123"/>
      <c r="NM138" s="123"/>
      <c r="NN138" s="123"/>
      <c r="NO138" s="123"/>
      <c r="NP138" s="123"/>
      <c r="NQ138" s="123"/>
      <c r="NR138" s="123"/>
      <c r="NS138" s="123"/>
      <c r="NT138" s="123"/>
      <c r="NU138" s="123"/>
      <c r="NV138" s="123"/>
      <c r="NW138" s="123"/>
      <c r="NX138" s="123"/>
      <c r="NY138" s="123"/>
      <c r="NZ138" s="123"/>
      <c r="OA138" s="123"/>
      <c r="OB138" s="123"/>
      <c r="OC138" s="123"/>
      <c r="OD138" s="123"/>
      <c r="OE138" s="123"/>
      <c r="OF138" s="123"/>
      <c r="OG138" s="123"/>
      <c r="OH138" s="123"/>
      <c r="OI138" s="123"/>
      <c r="OJ138" s="123"/>
      <c r="OK138" s="123"/>
      <c r="OL138" s="123"/>
      <c r="OM138" s="123"/>
      <c r="ON138" s="123"/>
      <c r="OO138" s="123"/>
      <c r="OP138" s="123"/>
      <c r="OQ138" s="123"/>
      <c r="OR138" s="123"/>
      <c r="OS138" s="123"/>
      <c r="OT138" s="123"/>
      <c r="OU138" s="123"/>
      <c r="OV138" s="123"/>
      <c r="OW138" s="123"/>
      <c r="OX138" s="123"/>
      <c r="OY138" s="123"/>
      <c r="OZ138" s="123"/>
      <c r="PA138" s="123"/>
      <c r="PB138" s="123"/>
      <c r="PC138" s="123"/>
      <c r="PD138" s="123"/>
      <c r="PE138" s="123"/>
      <c r="PF138" s="123"/>
      <c r="PG138" s="123"/>
      <c r="PH138" s="123"/>
      <c r="PI138" s="123"/>
      <c r="PJ138" s="123"/>
      <c r="PK138" s="123"/>
      <c r="PL138" s="123"/>
      <c r="PM138" s="123"/>
      <c r="PN138" s="123"/>
      <c r="PO138" s="123"/>
      <c r="PP138" s="123"/>
      <c r="PQ138" s="123"/>
      <c r="PR138" s="123"/>
      <c r="PS138" s="123"/>
      <c r="PT138" s="123"/>
      <c r="PU138" s="123"/>
      <c r="PV138" s="123"/>
      <c r="PW138" s="123"/>
      <c r="PX138" s="123"/>
      <c r="PY138" s="123"/>
      <c r="PZ138" s="123"/>
      <c r="QA138" s="123"/>
      <c r="QB138" s="123"/>
      <c r="QC138" s="123"/>
      <c r="QD138" s="123"/>
      <c r="QE138" s="123"/>
      <c r="QF138" s="123"/>
      <c r="QG138" s="123"/>
      <c r="QH138" s="123"/>
      <c r="QI138" s="123"/>
      <c r="QJ138" s="123"/>
      <c r="QK138" s="123"/>
      <c r="QL138" s="123"/>
      <c r="QM138" s="123"/>
      <c r="QN138" s="123"/>
      <c r="QO138" s="123"/>
      <c r="QP138" s="123"/>
      <c r="QQ138" s="123"/>
      <c r="QR138" s="123"/>
      <c r="QS138" s="123"/>
      <c r="QT138" s="123"/>
      <c r="QU138" s="123"/>
      <c r="QV138" s="123"/>
      <c r="QW138" s="123"/>
      <c r="QX138" s="123"/>
      <c r="QY138" s="123"/>
      <c r="QZ138" s="123"/>
      <c r="RA138" s="123"/>
      <c r="RB138" s="123"/>
      <c r="RC138" s="123"/>
      <c r="RD138" s="123"/>
      <c r="RE138" s="123"/>
      <c r="RF138" s="123"/>
      <c r="RG138" s="123"/>
      <c r="RH138" s="123"/>
      <c r="RI138" s="123"/>
      <c r="RJ138" s="123"/>
      <c r="RK138" s="123"/>
      <c r="RL138" s="123"/>
      <c r="RM138" s="123"/>
      <c r="RN138" s="123"/>
      <c r="RO138" s="123"/>
      <c r="RP138" s="123"/>
      <c r="RQ138" s="123"/>
      <c r="RR138" s="123"/>
      <c r="RS138" s="123"/>
      <c r="RT138" s="123"/>
      <c r="RU138" s="123"/>
      <c r="RV138" s="123"/>
      <c r="RW138" s="123"/>
      <c r="RX138" s="123"/>
      <c r="RY138" s="123"/>
      <c r="RZ138" s="123"/>
      <c r="SA138" s="123"/>
      <c r="SB138" s="123"/>
      <c r="SC138" s="123"/>
      <c r="SD138" s="123"/>
      <c r="SE138" s="123"/>
      <c r="SF138" s="123"/>
      <c r="SG138" s="123"/>
      <c r="SH138" s="123"/>
      <c r="SI138" s="123"/>
      <c r="SJ138" s="123"/>
      <c r="SK138" s="123"/>
      <c r="SL138" s="123"/>
      <c r="SM138" s="123"/>
      <c r="SN138" s="123"/>
      <c r="SO138" s="123"/>
      <c r="SP138" s="123"/>
      <c r="SQ138" s="123"/>
      <c r="SR138" s="123"/>
      <c r="SS138" s="123"/>
      <c r="ST138" s="123"/>
      <c r="SU138" s="123"/>
      <c r="SV138" s="123"/>
      <c r="SW138" s="123"/>
      <c r="SX138" s="123"/>
      <c r="SY138" s="123"/>
      <c r="SZ138" s="123"/>
      <c r="TA138" s="123"/>
      <c r="TB138" s="123"/>
      <c r="TC138" s="123"/>
      <c r="TD138" s="123"/>
      <c r="TE138" s="123"/>
      <c r="TF138" s="123"/>
      <c r="TG138" s="123"/>
      <c r="TH138" s="123"/>
      <c r="TI138" s="123"/>
      <c r="TJ138" s="123"/>
      <c r="TK138" s="123"/>
      <c r="TL138" s="123"/>
      <c r="TM138" s="123"/>
      <c r="TN138" s="123"/>
      <c r="TO138" s="123"/>
      <c r="TP138" s="123"/>
      <c r="TQ138" s="123"/>
      <c r="TR138" s="123"/>
      <c r="TS138" s="123"/>
      <c r="TT138" s="123"/>
      <c r="TU138" s="123"/>
      <c r="TV138" s="123"/>
      <c r="TW138" s="123"/>
      <c r="TX138" s="123"/>
      <c r="TY138" s="123"/>
      <c r="TZ138" s="123"/>
      <c r="UA138" s="123"/>
      <c r="UB138" s="123"/>
      <c r="UC138" s="123"/>
      <c r="UD138" s="123"/>
      <c r="UE138" s="123"/>
      <c r="UF138" s="123"/>
      <c r="UG138" s="123"/>
      <c r="UH138" s="123"/>
      <c r="UI138" s="123"/>
      <c r="UJ138" s="123"/>
      <c r="UK138" s="123"/>
      <c r="UL138" s="123"/>
      <c r="UM138" s="123"/>
      <c r="UN138" s="123"/>
      <c r="UO138" s="123"/>
      <c r="UP138" s="123"/>
      <c r="UQ138" s="123"/>
      <c r="UR138" s="123"/>
      <c r="US138" s="123"/>
      <c r="UT138" s="123"/>
      <c r="UU138" s="123"/>
      <c r="UV138" s="123"/>
      <c r="UW138" s="123"/>
      <c r="UX138" s="123"/>
      <c r="UY138" s="123"/>
      <c r="UZ138" s="123"/>
      <c r="VA138" s="123"/>
      <c r="VB138" s="123"/>
      <c r="VC138" s="123"/>
      <c r="VD138" s="123"/>
      <c r="VE138" s="123"/>
      <c r="VF138" s="123"/>
      <c r="VG138" s="123"/>
      <c r="VH138" s="123"/>
      <c r="VI138" s="123"/>
      <c r="VJ138" s="123"/>
      <c r="VK138" s="123"/>
      <c r="VL138" s="123"/>
      <c r="VM138" s="123"/>
      <c r="VN138" s="123"/>
      <c r="VO138" s="123"/>
      <c r="VP138" s="123"/>
      <c r="VQ138" s="123"/>
      <c r="VR138" s="123"/>
      <c r="VS138" s="123"/>
      <c r="VT138" s="123"/>
      <c r="VU138" s="123"/>
      <c r="VV138" s="123"/>
      <c r="VW138" s="123"/>
      <c r="VX138" s="123"/>
      <c r="VY138" s="123"/>
      <c r="VZ138" s="123"/>
      <c r="WA138" s="123"/>
      <c r="WB138" s="123"/>
      <c r="WC138" s="123"/>
      <c r="WD138" s="123"/>
      <c r="WE138" s="123"/>
      <c r="WF138" s="123"/>
      <c r="WG138" s="123"/>
      <c r="WH138" s="123"/>
      <c r="WI138" s="123"/>
      <c r="WJ138" s="123"/>
      <c r="WK138" s="123"/>
      <c r="WL138" s="123"/>
      <c r="WM138" s="123"/>
      <c r="WN138" s="123"/>
      <c r="WO138" s="123"/>
      <c r="WP138" s="123"/>
      <c r="WQ138" s="123"/>
      <c r="WR138" s="123"/>
      <c r="WS138" s="123"/>
      <c r="WT138" s="123"/>
      <c r="WU138" s="123"/>
      <c r="WV138" s="123"/>
      <c r="WW138" s="123"/>
      <c r="WX138" s="123"/>
      <c r="WY138" s="123"/>
      <c r="WZ138" s="123"/>
      <c r="XA138" s="123"/>
      <c r="XB138" s="123"/>
      <c r="XC138" s="123"/>
      <c r="XD138" s="123"/>
      <c r="XE138" s="123"/>
      <c r="XF138" s="123"/>
      <c r="XG138" s="123"/>
      <c r="XH138" s="123"/>
      <c r="XI138" s="123"/>
      <c r="XJ138" s="123"/>
      <c r="XK138" s="123"/>
      <c r="XL138" s="123"/>
      <c r="XM138" s="123"/>
      <c r="XN138" s="123"/>
      <c r="XO138" s="123"/>
      <c r="XP138" s="123"/>
      <c r="XQ138" s="123"/>
      <c r="XR138" s="123"/>
      <c r="XS138" s="123"/>
      <c r="XT138" s="123"/>
      <c r="XU138" s="123"/>
      <c r="XV138" s="123"/>
      <c r="XW138" s="123"/>
      <c r="XX138" s="123"/>
      <c r="XY138" s="123"/>
      <c r="XZ138" s="123"/>
      <c r="YA138" s="123"/>
      <c r="YB138" s="123"/>
      <c r="YC138" s="123"/>
      <c r="YD138" s="123"/>
      <c r="YE138" s="123"/>
      <c r="YF138" s="123"/>
      <c r="YG138" s="123"/>
      <c r="YH138" s="123"/>
      <c r="YI138" s="123"/>
      <c r="YJ138" s="123"/>
      <c r="YK138" s="123"/>
      <c r="YL138" s="123"/>
      <c r="YM138" s="123"/>
      <c r="YN138" s="123"/>
      <c r="YO138" s="123"/>
      <c r="YP138" s="123"/>
      <c r="YQ138" s="123"/>
      <c r="YR138" s="123"/>
      <c r="YS138" s="123"/>
      <c r="YT138" s="123"/>
      <c r="YU138" s="123"/>
      <c r="YV138" s="123"/>
      <c r="YW138" s="123"/>
      <c r="YX138" s="123"/>
      <c r="YY138" s="123"/>
      <c r="YZ138" s="123"/>
      <c r="ZA138" s="123"/>
      <c r="ZB138" s="123"/>
      <c r="ZC138" s="123"/>
      <c r="ZD138" s="123"/>
      <c r="ZE138" s="123"/>
      <c r="ZF138" s="123"/>
      <c r="ZG138" s="123"/>
      <c r="ZH138" s="123"/>
      <c r="ZI138" s="123"/>
      <c r="ZJ138" s="123"/>
      <c r="ZK138" s="123"/>
      <c r="ZL138" s="123"/>
      <c r="ZM138" s="123"/>
      <c r="ZN138" s="123"/>
      <c r="ZO138" s="123"/>
      <c r="ZP138" s="123"/>
      <c r="ZQ138" s="123"/>
      <c r="ZR138" s="123"/>
      <c r="ZS138" s="123"/>
      <c r="ZT138" s="123"/>
      <c r="ZU138" s="123"/>
      <c r="ZV138" s="123"/>
      <c r="ZW138" s="123"/>
      <c r="ZX138" s="123"/>
      <c r="ZY138" s="123"/>
      <c r="ZZ138" s="123"/>
      <c r="AAA138" s="123"/>
      <c r="AAB138" s="123"/>
      <c r="AAC138" s="123"/>
      <c r="AAD138" s="123"/>
      <c r="AAE138" s="123"/>
      <c r="AAF138" s="123"/>
      <c r="AAG138" s="123"/>
      <c r="AAH138" s="123"/>
      <c r="AAI138" s="123"/>
      <c r="AAJ138" s="123"/>
      <c r="AAK138" s="123"/>
      <c r="AAL138" s="123"/>
      <c r="AAM138" s="123"/>
      <c r="AAN138" s="123"/>
      <c r="AAO138" s="123"/>
      <c r="AAP138" s="123"/>
      <c r="AAQ138" s="123"/>
      <c r="AAR138" s="123"/>
      <c r="AAS138" s="123"/>
      <c r="AAT138" s="123"/>
      <c r="AAU138" s="123"/>
      <c r="AAV138" s="123"/>
      <c r="AAW138" s="123"/>
      <c r="AAX138" s="123"/>
      <c r="AAY138" s="123"/>
      <c r="AAZ138" s="123"/>
      <c r="ABA138" s="123"/>
      <c r="ABB138" s="123"/>
      <c r="ABC138" s="123"/>
      <c r="ABD138" s="123"/>
      <c r="ABE138" s="123"/>
      <c r="ABF138" s="123"/>
      <c r="ABG138" s="123"/>
      <c r="ABH138" s="123"/>
      <c r="ABI138" s="123"/>
      <c r="ABJ138" s="123"/>
      <c r="ABK138" s="123"/>
      <c r="ABL138" s="123"/>
      <c r="ABM138" s="123"/>
      <c r="ABN138" s="123"/>
      <c r="ABO138" s="123"/>
      <c r="ABP138" s="123"/>
      <c r="ABQ138" s="123"/>
      <c r="ABR138" s="123"/>
      <c r="ABS138" s="123"/>
      <c r="ABT138" s="123"/>
      <c r="ABU138" s="123"/>
      <c r="ABV138" s="123"/>
      <c r="ABW138" s="123"/>
      <c r="ABX138" s="123"/>
      <c r="ABY138" s="123"/>
      <c r="ABZ138" s="123"/>
      <c r="ACA138" s="123"/>
      <c r="ACB138" s="123"/>
      <c r="ACC138" s="123"/>
      <c r="ACD138" s="123"/>
      <c r="ACE138" s="123"/>
      <c r="ACF138" s="123"/>
      <c r="ACG138" s="123"/>
      <c r="ACH138" s="123"/>
      <c r="ACI138" s="123"/>
      <c r="ACJ138" s="123"/>
      <c r="ACK138" s="123"/>
      <c r="ACL138" s="123"/>
      <c r="ACM138" s="123"/>
      <c r="ACN138" s="123"/>
      <c r="ACO138" s="123"/>
      <c r="ACP138" s="123"/>
      <c r="ACQ138" s="123"/>
      <c r="ACR138" s="123"/>
      <c r="ACS138" s="123"/>
      <c r="ACT138" s="123"/>
      <c r="ACU138" s="123"/>
      <c r="ACV138" s="123"/>
      <c r="ACW138" s="123"/>
      <c r="ACX138" s="123"/>
      <c r="ACY138" s="123"/>
      <c r="ACZ138" s="123"/>
      <c r="ADA138" s="123"/>
      <c r="ADB138" s="123"/>
      <c r="ADC138" s="123"/>
      <c r="ADD138" s="123"/>
      <c r="ADE138" s="123"/>
      <c r="ADF138" s="123"/>
      <c r="ADG138" s="123"/>
      <c r="ADH138" s="123"/>
      <c r="ADI138" s="123"/>
      <c r="ADJ138" s="123"/>
      <c r="ADK138" s="123"/>
      <c r="ADL138" s="123"/>
      <c r="ADM138" s="123"/>
      <c r="ADN138" s="123"/>
      <c r="ADO138" s="123"/>
      <c r="ADP138" s="123"/>
      <c r="ADQ138" s="123"/>
      <c r="ADR138" s="123"/>
      <c r="ADS138" s="123"/>
      <c r="ADT138" s="123"/>
      <c r="ADU138" s="123"/>
      <c r="ADV138" s="123"/>
      <c r="ADW138" s="123"/>
      <c r="ADX138" s="123"/>
      <c r="ADY138" s="123"/>
      <c r="ADZ138" s="123"/>
      <c r="AEA138" s="123"/>
      <c r="AEB138" s="123"/>
      <c r="AEC138" s="123"/>
      <c r="AED138" s="123"/>
      <c r="AEE138" s="123"/>
      <c r="AEF138" s="123"/>
      <c r="AEG138" s="123"/>
      <c r="AEH138" s="123"/>
      <c r="AEI138" s="123"/>
      <c r="AEJ138" s="123"/>
      <c r="AEK138" s="123"/>
      <c r="AEL138" s="123"/>
      <c r="AEM138" s="123"/>
      <c r="AEN138" s="123"/>
      <c r="AEO138" s="123"/>
      <c r="AEP138" s="123"/>
      <c r="AEQ138" s="123"/>
      <c r="AER138" s="123"/>
      <c r="AES138" s="123"/>
      <c r="AET138" s="123"/>
      <c r="AEU138" s="123"/>
      <c r="AEV138" s="123"/>
      <c r="AEW138" s="123"/>
      <c r="AEX138" s="123"/>
      <c r="AEY138" s="123"/>
      <c r="AEZ138" s="123"/>
      <c r="AFA138" s="123"/>
      <c r="AFB138" s="123"/>
      <c r="AFC138" s="123"/>
      <c r="AFD138" s="123"/>
      <c r="AFE138" s="123"/>
      <c r="AFF138" s="123"/>
      <c r="AFG138" s="123"/>
      <c r="AFH138" s="123"/>
      <c r="AFI138" s="123"/>
      <c r="AFJ138" s="123"/>
      <c r="AFK138" s="123"/>
      <c r="AFL138" s="123"/>
      <c r="AFM138" s="123"/>
      <c r="AFN138" s="123"/>
      <c r="AFO138" s="123"/>
      <c r="AFP138" s="123"/>
      <c r="AFQ138" s="123"/>
      <c r="AFR138" s="123"/>
      <c r="AFS138" s="123"/>
      <c r="AFT138" s="123"/>
      <c r="AFU138" s="123"/>
      <c r="AFV138" s="123"/>
      <c r="AFW138" s="123"/>
      <c r="AFX138" s="123"/>
      <c r="AFY138" s="123"/>
      <c r="AFZ138" s="123"/>
      <c r="AGA138" s="123"/>
      <c r="AGB138" s="123"/>
      <c r="AGC138" s="123"/>
      <c r="AGD138" s="123"/>
      <c r="AGE138" s="123"/>
      <c r="AGF138" s="123"/>
      <c r="AGG138" s="123"/>
      <c r="AGH138" s="123"/>
      <c r="AGI138" s="123"/>
      <c r="AGJ138" s="123"/>
      <c r="AGK138" s="123"/>
      <c r="AGL138" s="123"/>
      <c r="AGM138" s="123"/>
      <c r="AGN138" s="123"/>
      <c r="AGO138" s="123"/>
      <c r="AGP138" s="123"/>
      <c r="AGQ138" s="123"/>
      <c r="AGR138" s="123"/>
      <c r="AGS138" s="123"/>
      <c r="AGT138" s="123"/>
      <c r="AGU138" s="123"/>
      <c r="AGV138" s="123"/>
      <c r="AGW138" s="123"/>
      <c r="AGX138" s="123"/>
      <c r="AGY138" s="123"/>
      <c r="AGZ138" s="123"/>
      <c r="AHA138" s="123"/>
      <c r="AHB138" s="123"/>
      <c r="AHC138" s="123"/>
      <c r="AHD138" s="123"/>
      <c r="AHE138" s="123"/>
      <c r="AHF138" s="123"/>
      <c r="AHG138" s="123"/>
      <c r="AHH138" s="123"/>
      <c r="AHI138" s="123"/>
      <c r="AHJ138" s="123"/>
      <c r="AHK138" s="123"/>
      <c r="AHL138" s="123"/>
      <c r="AHM138" s="123"/>
      <c r="AHN138" s="123"/>
      <c r="AHO138" s="123"/>
      <c r="AHP138" s="123"/>
      <c r="AHQ138" s="123"/>
      <c r="AHR138" s="123"/>
      <c r="AHS138" s="123"/>
      <c r="AHT138" s="123"/>
      <c r="AHU138" s="123"/>
      <c r="AHV138" s="123"/>
      <c r="AHW138" s="123"/>
      <c r="AHX138" s="123"/>
      <c r="AHY138" s="123"/>
      <c r="AHZ138" s="123"/>
      <c r="AIA138" s="123"/>
      <c r="AIB138" s="123"/>
      <c r="AIC138" s="123"/>
      <c r="AID138" s="123"/>
      <c r="AIE138" s="123"/>
      <c r="AIF138" s="123"/>
      <c r="AIG138" s="123"/>
      <c r="AIH138" s="123"/>
      <c r="AII138" s="123"/>
      <c r="AIJ138" s="123"/>
      <c r="AIK138" s="123"/>
      <c r="AIL138" s="123"/>
      <c r="AIM138" s="123"/>
      <c r="AIN138" s="123"/>
      <c r="AIO138" s="123"/>
      <c r="AIP138" s="123"/>
      <c r="AIQ138" s="123"/>
      <c r="AIR138" s="123"/>
      <c r="AIS138" s="123"/>
      <c r="AIT138" s="123"/>
      <c r="AIU138" s="123"/>
      <c r="AIV138" s="123"/>
      <c r="AIW138" s="123"/>
      <c r="AIX138" s="123"/>
      <c r="AIY138" s="123"/>
      <c r="AIZ138" s="123"/>
      <c r="AJA138" s="123"/>
      <c r="AJB138" s="123"/>
      <c r="AJC138" s="123"/>
      <c r="AJD138" s="123"/>
      <c r="AJE138" s="123"/>
      <c r="AJF138" s="123"/>
      <c r="AJG138" s="123"/>
      <c r="AJH138" s="123"/>
      <c r="AJI138" s="123"/>
      <c r="AJJ138" s="123"/>
      <c r="AJK138" s="123"/>
      <c r="AJL138" s="123"/>
      <c r="AJM138" s="123"/>
      <c r="AJN138" s="123"/>
      <c r="AJO138" s="123"/>
      <c r="AJP138" s="123"/>
      <c r="AJQ138" s="123"/>
      <c r="AJR138" s="123"/>
      <c r="AJS138" s="123"/>
      <c r="AJT138" s="123"/>
      <c r="AJU138" s="123"/>
      <c r="AJV138" s="123"/>
      <c r="AJW138" s="123"/>
      <c r="AJX138" s="123"/>
      <c r="AJY138" s="123"/>
      <c r="AJZ138" s="123"/>
      <c r="AKA138" s="123"/>
      <c r="AKB138" s="123"/>
      <c r="AKC138" s="123"/>
      <c r="AKD138" s="123"/>
      <c r="AKE138" s="123"/>
      <c r="AKF138" s="123"/>
      <c r="AKG138" s="123"/>
      <c r="AKH138" s="123"/>
      <c r="AKI138" s="123"/>
      <c r="AKJ138" s="123"/>
      <c r="AKK138" s="123"/>
      <c r="AKL138" s="123"/>
      <c r="AKM138" s="123"/>
      <c r="AKN138" s="123"/>
      <c r="AKO138" s="123"/>
      <c r="AKP138" s="123"/>
      <c r="AKQ138" s="123"/>
      <c r="AKR138" s="123"/>
      <c r="AKS138" s="123"/>
      <c r="AKT138" s="123"/>
      <c r="AKU138" s="123"/>
      <c r="AKV138" s="123"/>
      <c r="AKW138" s="123"/>
      <c r="AKX138" s="123"/>
      <c r="AKY138" s="123"/>
      <c r="AKZ138" s="123"/>
      <c r="ALA138" s="123"/>
      <c r="ALB138" s="123"/>
      <c r="ALC138" s="123"/>
      <c r="ALD138" s="123"/>
      <c r="ALE138" s="123"/>
      <c r="ALF138" s="123"/>
      <c r="ALG138" s="123"/>
      <c r="ALH138" s="123"/>
      <c r="ALI138" s="123"/>
      <c r="ALJ138" s="123"/>
      <c r="ALK138" s="123"/>
      <c r="ALL138" s="123"/>
      <c r="ALM138" s="123"/>
      <c r="ALN138" s="123"/>
      <c r="ALO138" s="123"/>
      <c r="ALP138" s="123"/>
      <c r="ALQ138" s="123"/>
      <c r="ALR138" s="123"/>
      <c r="ALS138" s="123"/>
      <c r="ALT138" s="123"/>
      <c r="ALU138" s="123"/>
      <c r="ALV138" s="123"/>
      <c r="ALW138" s="123"/>
      <c r="ALX138" s="123"/>
      <c r="ALY138" s="123"/>
      <c r="ALZ138" s="123"/>
      <c r="AMA138" s="123"/>
      <c r="AMB138" s="123"/>
      <c r="AMC138" s="123"/>
      <c r="AMD138" s="123"/>
      <c r="AME138" s="123"/>
      <c r="AMF138" s="123"/>
      <c r="AMG138" s="123"/>
      <c r="AMH138" s="123"/>
      <c r="AMI138" s="123"/>
      <c r="AMJ138" s="123"/>
      <c r="AMK138" s="123"/>
      <c r="AML138" s="123"/>
      <c r="AMM138" s="123"/>
      <c r="AMN138" s="123"/>
      <c r="AMO138" s="123"/>
      <c r="AMP138" s="123"/>
      <c r="AMQ138" s="123"/>
      <c r="AMR138" s="123"/>
      <c r="AMS138" s="123"/>
      <c r="AMT138" s="123"/>
      <c r="AMU138" s="123"/>
      <c r="AMV138" s="123"/>
      <c r="AMW138" s="123"/>
      <c r="AMX138" s="123"/>
      <c r="AMY138" s="123"/>
      <c r="AMZ138" s="123"/>
      <c r="ANA138" s="123"/>
      <c r="ANB138" s="123"/>
      <c r="ANC138" s="123"/>
      <c r="AND138" s="123"/>
      <c r="ANE138" s="123"/>
      <c r="ANF138" s="123"/>
      <c r="ANG138" s="123"/>
      <c r="ANH138" s="123"/>
      <c r="ANI138" s="123"/>
      <c r="ANJ138" s="123"/>
      <c r="ANK138" s="123"/>
      <c r="ANL138" s="123"/>
      <c r="ANM138" s="123"/>
      <c r="ANN138" s="123"/>
      <c r="ANO138" s="123"/>
      <c r="ANP138" s="123"/>
      <c r="ANQ138" s="123"/>
      <c r="ANR138" s="123"/>
      <c r="ANS138" s="123"/>
      <c r="ANT138" s="123"/>
      <c r="ANU138" s="123"/>
      <c r="ANV138" s="123"/>
      <c r="ANW138" s="123"/>
      <c r="ANX138" s="123"/>
      <c r="ANY138" s="123"/>
      <c r="ANZ138" s="123"/>
      <c r="AOA138" s="123"/>
      <c r="AOB138" s="123"/>
      <c r="AOC138" s="123"/>
      <c r="AOD138" s="123"/>
      <c r="AOE138" s="123"/>
      <c r="AOF138" s="123"/>
      <c r="AOG138" s="123"/>
      <c r="AOH138" s="123"/>
      <c r="AOI138" s="123"/>
      <c r="AOJ138" s="123"/>
      <c r="AOK138" s="123"/>
      <c r="AOL138" s="123"/>
      <c r="AOM138" s="123"/>
      <c r="AON138" s="123"/>
      <c r="AOO138" s="123"/>
      <c r="AOP138" s="123"/>
      <c r="AOQ138" s="123"/>
      <c r="AOR138" s="123"/>
      <c r="AOS138" s="123"/>
      <c r="AOT138" s="123"/>
      <c r="AOU138" s="123"/>
      <c r="AOV138" s="123"/>
      <c r="AOW138" s="123"/>
      <c r="AOX138" s="123"/>
      <c r="AOY138" s="123"/>
      <c r="AOZ138" s="123"/>
      <c r="APA138" s="123"/>
      <c r="APB138" s="123"/>
      <c r="APC138" s="123"/>
      <c r="APD138" s="123"/>
      <c r="APE138" s="123"/>
      <c r="APF138" s="123"/>
      <c r="APG138" s="123"/>
      <c r="APH138" s="123"/>
      <c r="API138" s="123"/>
      <c r="APJ138" s="123"/>
      <c r="APK138" s="123"/>
      <c r="APL138" s="123"/>
      <c r="APM138" s="123"/>
      <c r="APN138" s="123"/>
      <c r="APO138" s="123"/>
      <c r="APP138" s="123"/>
      <c r="APQ138" s="123"/>
      <c r="APR138" s="123"/>
      <c r="APS138" s="123"/>
      <c r="APT138" s="123"/>
      <c r="APU138" s="123"/>
      <c r="APV138" s="123"/>
      <c r="APW138" s="123"/>
      <c r="APX138" s="123"/>
      <c r="APY138" s="123"/>
      <c r="APZ138" s="123"/>
      <c r="AQA138" s="123"/>
      <c r="AQB138" s="123"/>
      <c r="AQC138" s="123"/>
      <c r="AQD138" s="123"/>
      <c r="AQE138" s="123"/>
      <c r="AQF138" s="123"/>
      <c r="AQG138" s="123"/>
      <c r="AQH138" s="123"/>
      <c r="AQI138" s="123"/>
      <c r="AQJ138" s="123"/>
      <c r="AQK138" s="123"/>
      <c r="AQL138" s="123"/>
      <c r="AQM138" s="123"/>
      <c r="AQN138" s="123"/>
      <c r="AQO138" s="123"/>
      <c r="AQP138" s="123"/>
      <c r="AQQ138" s="123"/>
      <c r="AQR138" s="123"/>
      <c r="AQS138" s="123"/>
      <c r="AQT138" s="123"/>
      <c r="AQU138" s="123"/>
      <c r="AQV138" s="123"/>
      <c r="AQW138" s="123"/>
      <c r="AQX138" s="123"/>
      <c r="AQY138" s="123"/>
      <c r="AQZ138" s="123"/>
      <c r="ARA138" s="123"/>
      <c r="ARB138" s="123"/>
      <c r="ARC138" s="123"/>
      <c r="ARD138" s="123"/>
      <c r="ARE138" s="123"/>
      <c r="ARF138" s="123"/>
      <c r="ARG138" s="123"/>
      <c r="ARH138" s="123"/>
      <c r="ARI138" s="123"/>
      <c r="ARJ138" s="123"/>
      <c r="ARK138" s="123"/>
      <c r="ARL138" s="123"/>
      <c r="ARM138" s="123"/>
      <c r="ARN138" s="123"/>
      <c r="ARO138" s="123"/>
      <c r="ARP138" s="123"/>
      <c r="ARQ138" s="123"/>
      <c r="ARR138" s="123"/>
      <c r="ARS138" s="123"/>
      <c r="ART138" s="123"/>
      <c r="ARU138" s="123"/>
      <c r="ARV138" s="123"/>
      <c r="ARW138" s="123"/>
      <c r="ARX138" s="123"/>
      <c r="ARY138" s="123"/>
      <c r="ARZ138" s="123"/>
      <c r="ASA138" s="123"/>
      <c r="ASB138" s="123"/>
      <c r="ASC138" s="123"/>
      <c r="ASD138" s="123"/>
      <c r="ASE138" s="123"/>
      <c r="ASF138" s="123"/>
      <c r="ASG138" s="123"/>
      <c r="ASH138" s="123"/>
      <c r="ASI138" s="123"/>
      <c r="ASJ138" s="123"/>
      <c r="ASK138" s="123"/>
      <c r="ASL138" s="123"/>
      <c r="ASM138" s="123"/>
      <c r="ASN138" s="123"/>
      <c r="ASO138" s="123"/>
      <c r="ASP138" s="123"/>
      <c r="ASQ138" s="123"/>
      <c r="ASR138" s="123"/>
      <c r="ASS138" s="123"/>
      <c r="AST138" s="123"/>
      <c r="ASU138" s="123"/>
      <c r="ASV138" s="123"/>
      <c r="ASW138" s="123"/>
      <c r="ASX138" s="123"/>
      <c r="ASY138" s="123"/>
      <c r="ASZ138" s="123"/>
      <c r="ATA138" s="123"/>
      <c r="ATB138" s="123"/>
      <c r="ATC138" s="123"/>
      <c r="ATD138" s="123"/>
      <c r="ATE138" s="123"/>
      <c r="ATF138" s="123"/>
      <c r="ATG138" s="123"/>
      <c r="ATH138" s="123"/>
      <c r="ATI138" s="123"/>
      <c r="ATJ138" s="123"/>
      <c r="ATK138" s="123"/>
      <c r="ATL138" s="123"/>
      <c r="ATM138" s="123"/>
      <c r="ATN138" s="123"/>
      <c r="ATO138" s="123"/>
      <c r="ATP138" s="123"/>
      <c r="ATQ138" s="123"/>
      <c r="ATR138" s="123"/>
      <c r="ATS138" s="123"/>
      <c r="ATT138" s="123"/>
      <c r="ATU138" s="123"/>
      <c r="ATV138" s="123"/>
      <c r="ATW138" s="123"/>
      <c r="ATX138" s="123"/>
      <c r="ATY138" s="123"/>
      <c r="ATZ138" s="123"/>
      <c r="AUA138" s="123"/>
      <c r="AUB138" s="123"/>
      <c r="AUC138" s="123"/>
      <c r="AUD138" s="123"/>
      <c r="AUE138" s="123"/>
      <c r="AUF138" s="123"/>
      <c r="AUG138" s="123"/>
      <c r="AUH138" s="123"/>
      <c r="AUI138" s="123"/>
      <c r="AUJ138" s="123"/>
      <c r="AUK138" s="123"/>
      <c r="AUL138" s="123"/>
      <c r="AUM138" s="123"/>
      <c r="AUN138" s="123"/>
      <c r="AUO138" s="123"/>
      <c r="AUP138" s="123"/>
      <c r="AUQ138" s="123"/>
      <c r="AUR138" s="123"/>
      <c r="AUS138" s="123"/>
      <c r="AUT138" s="123"/>
      <c r="AUU138" s="123"/>
      <c r="AUV138" s="123"/>
      <c r="AUW138" s="123"/>
      <c r="AUX138" s="123"/>
      <c r="AUY138" s="123"/>
      <c r="AUZ138" s="123"/>
      <c r="AVA138" s="123"/>
      <c r="AVB138" s="123"/>
      <c r="AVC138" s="123"/>
      <c r="AVD138" s="123"/>
      <c r="AVE138" s="123"/>
      <c r="AVF138" s="123"/>
      <c r="AVG138" s="123"/>
      <c r="AVH138" s="123"/>
      <c r="AVI138" s="123"/>
      <c r="AVJ138" s="123"/>
      <c r="AVK138" s="123"/>
      <c r="AVL138" s="123"/>
      <c r="AVM138" s="123"/>
      <c r="AVN138" s="123"/>
      <c r="AVO138" s="123"/>
      <c r="AVP138" s="123"/>
      <c r="AVQ138" s="123"/>
      <c r="AVR138" s="123"/>
      <c r="AVS138" s="123"/>
      <c r="AVT138" s="123"/>
      <c r="AVU138" s="123"/>
      <c r="AVV138" s="123"/>
      <c r="AVW138" s="123"/>
      <c r="AVX138" s="123"/>
      <c r="AVY138" s="123"/>
      <c r="AVZ138" s="123"/>
      <c r="AWA138" s="123"/>
      <c r="AWB138" s="123"/>
      <c r="AWC138" s="123"/>
      <c r="AWD138" s="123"/>
      <c r="AWE138" s="123"/>
      <c r="AWF138" s="123"/>
      <c r="AWG138" s="123"/>
      <c r="AWH138" s="123"/>
      <c r="AWI138" s="123"/>
      <c r="AWJ138" s="123"/>
      <c r="AWK138" s="123"/>
      <c r="AWL138" s="123"/>
      <c r="AWM138" s="123"/>
      <c r="AWN138" s="123"/>
      <c r="AWO138" s="123"/>
      <c r="AWP138" s="123"/>
      <c r="AWQ138" s="123"/>
      <c r="AWR138" s="123"/>
      <c r="AWS138" s="123"/>
      <c r="AWT138" s="123"/>
      <c r="AWU138" s="123"/>
      <c r="AWV138" s="123"/>
      <c r="AWW138" s="123"/>
      <c r="AWX138" s="123"/>
      <c r="AWY138" s="123"/>
      <c r="AWZ138" s="123"/>
      <c r="AXA138" s="123"/>
      <c r="AXB138" s="123"/>
      <c r="AXC138" s="123"/>
      <c r="AXD138" s="123"/>
      <c r="AXE138" s="123"/>
      <c r="AXF138" s="123"/>
      <c r="AXG138" s="123"/>
      <c r="AXH138" s="123"/>
      <c r="AXI138" s="123"/>
      <c r="AXJ138" s="123"/>
      <c r="AXK138" s="123"/>
      <c r="AXL138" s="123"/>
      <c r="AXM138" s="123"/>
      <c r="AXN138" s="123"/>
      <c r="AXO138" s="123"/>
      <c r="AXP138" s="123"/>
      <c r="AXQ138" s="123"/>
      <c r="AXR138" s="123"/>
      <c r="AXS138" s="123"/>
      <c r="AXT138" s="123"/>
      <c r="AXU138" s="123"/>
      <c r="AXV138" s="123"/>
      <c r="AXW138" s="123"/>
      <c r="AXX138" s="123"/>
      <c r="AXY138" s="123"/>
      <c r="AXZ138" s="123"/>
      <c r="AYA138" s="123"/>
      <c r="AYB138" s="123"/>
      <c r="AYC138" s="123"/>
      <c r="AYD138" s="123"/>
      <c r="AYE138" s="123"/>
      <c r="AYF138" s="123"/>
      <c r="AYG138" s="123"/>
      <c r="AYH138" s="123"/>
      <c r="AYI138" s="123"/>
      <c r="AYJ138" s="123"/>
      <c r="AYK138" s="123"/>
      <c r="AYL138" s="123"/>
      <c r="AYM138" s="123"/>
      <c r="AYN138" s="123"/>
      <c r="AYO138" s="123"/>
      <c r="AYP138" s="123"/>
      <c r="AYQ138" s="123"/>
      <c r="AYR138" s="123"/>
      <c r="AYS138" s="123"/>
      <c r="AYT138" s="123"/>
      <c r="AYU138" s="123"/>
      <c r="AYV138" s="123"/>
      <c r="AYW138" s="123"/>
      <c r="AYX138" s="123"/>
      <c r="AYY138" s="123"/>
      <c r="AYZ138" s="123"/>
      <c r="AZA138" s="123"/>
      <c r="AZB138" s="123"/>
      <c r="AZC138" s="123"/>
      <c r="AZD138" s="123"/>
      <c r="AZE138" s="123"/>
      <c r="AZF138" s="123"/>
      <c r="AZG138" s="123"/>
      <c r="AZH138" s="123"/>
      <c r="AZI138" s="123"/>
      <c r="AZJ138" s="123"/>
      <c r="AZK138" s="123"/>
      <c r="AZL138" s="123"/>
      <c r="AZM138" s="123"/>
      <c r="AZN138" s="123"/>
      <c r="AZO138" s="123"/>
      <c r="AZP138" s="123"/>
      <c r="AZQ138" s="123"/>
      <c r="AZR138" s="123"/>
      <c r="AZS138" s="123"/>
      <c r="AZT138" s="123"/>
      <c r="AZU138" s="123"/>
      <c r="AZV138" s="123"/>
      <c r="AZW138" s="123"/>
      <c r="AZX138" s="123"/>
      <c r="AZY138" s="123"/>
      <c r="AZZ138" s="123"/>
      <c r="BAA138" s="123"/>
      <c r="BAB138" s="123"/>
      <c r="BAC138" s="123"/>
      <c r="BAD138" s="123"/>
      <c r="BAE138" s="123"/>
      <c r="BAF138" s="123"/>
      <c r="BAG138" s="123"/>
      <c r="BAH138" s="123"/>
      <c r="BAI138" s="123"/>
      <c r="BAJ138" s="123"/>
      <c r="BAK138" s="123"/>
      <c r="BAL138" s="123"/>
      <c r="BAM138" s="123"/>
      <c r="BAN138" s="123"/>
      <c r="BAO138" s="123"/>
      <c r="BAP138" s="123"/>
      <c r="BAQ138" s="123"/>
      <c r="BAR138" s="123"/>
      <c r="BAS138" s="123"/>
      <c r="BAT138" s="123"/>
      <c r="BAU138" s="123"/>
      <c r="BAV138" s="123"/>
      <c r="BAW138" s="123"/>
      <c r="BAX138" s="123"/>
      <c r="BAY138" s="123"/>
      <c r="BAZ138" s="123"/>
      <c r="BBA138" s="123"/>
      <c r="BBB138" s="123"/>
      <c r="BBC138" s="123"/>
      <c r="BBD138" s="123"/>
      <c r="BBE138" s="123"/>
      <c r="BBF138" s="123"/>
      <c r="BBG138" s="123"/>
      <c r="BBH138" s="123"/>
      <c r="BBI138" s="123"/>
      <c r="BBJ138" s="123"/>
      <c r="BBK138" s="123"/>
      <c r="BBL138" s="123"/>
      <c r="BBM138" s="123"/>
      <c r="BBN138" s="123"/>
      <c r="BBO138" s="123"/>
      <c r="BBP138" s="123"/>
      <c r="BBQ138" s="123"/>
      <c r="BBR138" s="123"/>
      <c r="BBS138" s="123"/>
      <c r="BBT138" s="123"/>
      <c r="BBU138" s="123"/>
      <c r="BBV138" s="123"/>
      <c r="BBW138" s="123"/>
      <c r="BBX138" s="123"/>
      <c r="BBY138" s="123"/>
      <c r="BBZ138" s="123"/>
      <c r="BCA138" s="123"/>
      <c r="BCB138" s="123"/>
      <c r="BCC138" s="123"/>
      <c r="BCD138" s="123"/>
      <c r="BCE138" s="123"/>
      <c r="BCF138" s="123"/>
      <c r="BCG138" s="123"/>
      <c r="BCH138" s="123"/>
      <c r="BCI138" s="123"/>
      <c r="BCJ138" s="123"/>
      <c r="BCK138" s="123"/>
      <c r="BCL138" s="123"/>
      <c r="BCM138" s="123"/>
      <c r="BCN138" s="123"/>
      <c r="BCO138" s="123"/>
      <c r="BCP138" s="123"/>
      <c r="BCQ138" s="123"/>
      <c r="BCR138" s="123"/>
      <c r="BCS138" s="123"/>
      <c r="BCT138" s="123"/>
      <c r="BCU138" s="123"/>
      <c r="BCV138" s="123"/>
      <c r="BCW138" s="123"/>
      <c r="BCX138" s="123"/>
      <c r="BCY138" s="123"/>
      <c r="BCZ138" s="123"/>
      <c r="BDA138" s="123"/>
      <c r="BDB138" s="123"/>
      <c r="BDC138" s="123"/>
      <c r="BDD138" s="123"/>
      <c r="BDE138" s="123"/>
      <c r="BDF138" s="123"/>
      <c r="BDG138" s="123"/>
      <c r="BDH138" s="123"/>
      <c r="BDI138" s="123"/>
      <c r="BDJ138" s="123"/>
      <c r="BDK138" s="123"/>
      <c r="BDL138" s="123"/>
      <c r="BDM138" s="123"/>
      <c r="BDN138" s="123"/>
      <c r="BDO138" s="123"/>
      <c r="BDP138" s="123"/>
      <c r="BDQ138" s="123"/>
      <c r="BDR138" s="123"/>
      <c r="BDS138" s="123"/>
      <c r="BDT138" s="123"/>
      <c r="BDU138" s="123"/>
      <c r="BDV138" s="123"/>
      <c r="BDW138" s="123"/>
      <c r="BDX138" s="123"/>
      <c r="BDY138" s="123"/>
      <c r="BDZ138" s="123"/>
      <c r="BEA138" s="123"/>
      <c r="BEB138" s="123"/>
      <c r="BEC138" s="123"/>
      <c r="BED138" s="123"/>
      <c r="BEE138" s="123"/>
      <c r="BEF138" s="123"/>
      <c r="BEG138" s="123"/>
      <c r="BEH138" s="123"/>
      <c r="BEI138" s="123"/>
      <c r="BEJ138" s="123"/>
      <c r="BEK138" s="123"/>
      <c r="BEL138" s="123"/>
      <c r="BEM138" s="123"/>
      <c r="BEN138" s="123"/>
      <c r="BEO138" s="123"/>
      <c r="BEP138" s="123"/>
      <c r="BEQ138" s="123"/>
      <c r="BER138" s="123"/>
      <c r="BES138" s="123"/>
      <c r="BET138" s="123"/>
      <c r="BEU138" s="123"/>
      <c r="BEV138" s="123"/>
      <c r="BEW138" s="123"/>
      <c r="BEX138" s="123"/>
      <c r="BEY138" s="123"/>
      <c r="BEZ138" s="123"/>
      <c r="BFA138" s="123"/>
      <c r="BFB138" s="123"/>
      <c r="BFC138" s="123"/>
      <c r="BFD138" s="123"/>
      <c r="BFE138" s="123"/>
      <c r="BFF138" s="123"/>
      <c r="BFG138" s="123"/>
      <c r="BFH138" s="123"/>
      <c r="BFI138" s="123"/>
      <c r="BFJ138" s="123"/>
      <c r="BFK138" s="123"/>
      <c r="BFL138" s="123"/>
      <c r="BFM138" s="123"/>
      <c r="BFN138" s="123"/>
      <c r="BFO138" s="123"/>
      <c r="BFP138" s="123"/>
      <c r="BFQ138" s="123"/>
      <c r="BFR138" s="123"/>
      <c r="BFS138" s="123"/>
      <c r="BFT138" s="123"/>
      <c r="BFU138" s="123"/>
      <c r="BFV138" s="123"/>
      <c r="BFW138" s="123"/>
      <c r="BFX138" s="123"/>
      <c r="BFY138" s="123"/>
      <c r="BFZ138" s="123"/>
      <c r="BGA138" s="123"/>
      <c r="BGB138" s="123"/>
      <c r="BGC138" s="123"/>
      <c r="BGD138" s="123"/>
      <c r="BGE138" s="123"/>
      <c r="BGF138" s="123"/>
      <c r="BGG138" s="123"/>
      <c r="BGH138" s="123"/>
      <c r="BGI138" s="123"/>
      <c r="BGJ138" s="123"/>
      <c r="BGK138" s="123"/>
      <c r="BGL138" s="123"/>
      <c r="BGM138" s="123"/>
      <c r="BGN138" s="123"/>
      <c r="BGO138" s="123"/>
      <c r="BGP138" s="123"/>
      <c r="BGQ138" s="123"/>
      <c r="BGR138" s="123"/>
      <c r="BGS138" s="123"/>
      <c r="BGT138" s="123"/>
      <c r="BGU138" s="123"/>
      <c r="BGV138" s="123"/>
      <c r="BGW138" s="123"/>
      <c r="BGX138" s="123"/>
      <c r="BGY138" s="123"/>
      <c r="BGZ138" s="123"/>
      <c r="BHA138" s="123"/>
      <c r="BHB138" s="123"/>
      <c r="BHC138" s="123"/>
      <c r="BHD138" s="123"/>
      <c r="BHE138" s="123"/>
      <c r="BHF138" s="123"/>
      <c r="BHG138" s="123"/>
      <c r="BHH138" s="123"/>
      <c r="BHI138" s="123"/>
      <c r="BHJ138" s="123"/>
      <c r="BHK138" s="123"/>
      <c r="BHL138" s="123"/>
      <c r="BHM138" s="123"/>
      <c r="BHN138" s="123"/>
      <c r="BHO138" s="123"/>
      <c r="BHP138" s="123"/>
      <c r="BHQ138" s="123"/>
      <c r="BHR138" s="123"/>
      <c r="BHS138" s="123"/>
      <c r="BHT138" s="123"/>
      <c r="BHU138" s="123"/>
      <c r="BHV138" s="123"/>
      <c r="BHW138" s="123"/>
      <c r="BHX138" s="123"/>
      <c r="BHY138" s="123"/>
      <c r="BHZ138" s="123"/>
      <c r="BIA138" s="123"/>
      <c r="BIB138" s="123"/>
      <c r="BIC138" s="123"/>
      <c r="BID138" s="123"/>
      <c r="BIE138" s="123"/>
      <c r="BIF138" s="123"/>
      <c r="BIG138" s="123"/>
      <c r="BIH138" s="123"/>
      <c r="BII138" s="123"/>
      <c r="BIJ138" s="123"/>
      <c r="BIK138" s="123"/>
      <c r="BIL138" s="123"/>
      <c r="BIM138" s="123"/>
      <c r="BIN138" s="123"/>
      <c r="BIO138" s="123"/>
      <c r="BIP138" s="123"/>
      <c r="BIQ138" s="123"/>
      <c r="BIR138" s="123"/>
      <c r="BIS138" s="123"/>
      <c r="BIT138" s="123"/>
      <c r="BIU138" s="123"/>
      <c r="BIV138" s="123"/>
      <c r="BIW138" s="123"/>
      <c r="BIX138" s="123"/>
      <c r="BIY138" s="123"/>
      <c r="BIZ138" s="123"/>
      <c r="BJA138" s="123"/>
      <c r="BJB138" s="123"/>
      <c r="BJC138" s="123"/>
      <c r="BJD138" s="123"/>
      <c r="BJE138" s="123"/>
      <c r="BJF138" s="123"/>
      <c r="BJG138" s="123"/>
      <c r="BJH138" s="123"/>
      <c r="BJI138" s="123"/>
      <c r="BJJ138" s="123"/>
      <c r="BJK138" s="123"/>
      <c r="BJL138" s="123"/>
      <c r="BJM138" s="123"/>
      <c r="BJN138" s="123"/>
      <c r="BJO138" s="123"/>
      <c r="BJP138" s="123"/>
      <c r="BJQ138" s="123"/>
      <c r="BJR138" s="123"/>
      <c r="BJS138" s="123"/>
      <c r="BJT138" s="123"/>
      <c r="BJU138" s="123"/>
      <c r="BJV138" s="123"/>
      <c r="BJW138" s="123"/>
      <c r="BJX138" s="123"/>
      <c r="BJY138" s="123"/>
      <c r="BJZ138" s="123"/>
      <c r="BKA138" s="123"/>
      <c r="BKB138" s="123"/>
      <c r="BKC138" s="123"/>
      <c r="BKD138" s="123"/>
      <c r="BKE138" s="123"/>
      <c r="BKF138" s="123"/>
      <c r="BKG138" s="123"/>
      <c r="BKH138" s="123"/>
      <c r="BKI138" s="123"/>
      <c r="BKJ138" s="123"/>
      <c r="BKK138" s="123"/>
      <c r="BKL138" s="123"/>
      <c r="BKM138" s="123"/>
      <c r="BKN138" s="123"/>
      <c r="BKO138" s="123"/>
      <c r="BKP138" s="123"/>
      <c r="BKQ138" s="123"/>
      <c r="BKR138" s="123"/>
      <c r="BKS138" s="123"/>
      <c r="BKT138" s="123"/>
      <c r="BKU138" s="123"/>
      <c r="BKV138" s="123"/>
      <c r="BKW138" s="123"/>
      <c r="BKX138" s="123"/>
      <c r="BKY138" s="123"/>
      <c r="BKZ138" s="123"/>
      <c r="BLA138" s="123"/>
      <c r="BLB138" s="123"/>
      <c r="BLC138" s="123"/>
      <c r="BLD138" s="123"/>
      <c r="BLE138" s="123"/>
      <c r="BLF138" s="123"/>
      <c r="BLG138" s="123"/>
      <c r="BLH138" s="123"/>
      <c r="BLI138" s="123"/>
      <c r="BLJ138" s="123"/>
      <c r="BLK138" s="123"/>
      <c r="BLL138" s="123"/>
      <c r="BLM138" s="123"/>
      <c r="BLN138" s="123"/>
      <c r="BLO138" s="123"/>
      <c r="BLP138" s="123"/>
      <c r="BLQ138" s="123"/>
      <c r="BLR138" s="123"/>
      <c r="BLS138" s="123"/>
      <c r="BLT138" s="123"/>
      <c r="BLU138" s="123"/>
      <c r="BLV138" s="123"/>
      <c r="BLW138" s="123"/>
      <c r="BLX138" s="123"/>
      <c r="BLY138" s="123"/>
      <c r="BLZ138" s="123"/>
      <c r="BMA138" s="123"/>
      <c r="BMB138" s="123"/>
      <c r="BMC138" s="123"/>
      <c r="BMD138" s="123"/>
      <c r="BME138" s="123"/>
      <c r="BMF138" s="123"/>
      <c r="BMG138" s="123"/>
      <c r="BMH138" s="123"/>
      <c r="BMI138" s="123"/>
      <c r="BMJ138" s="123"/>
      <c r="BMK138" s="123"/>
      <c r="BML138" s="123"/>
      <c r="BMM138" s="123"/>
      <c r="BMN138" s="123"/>
      <c r="BMO138" s="123"/>
      <c r="BMP138" s="123"/>
      <c r="BMQ138" s="123"/>
      <c r="BMR138" s="123"/>
      <c r="BMS138" s="123"/>
      <c r="BMT138" s="123"/>
      <c r="BMU138" s="123"/>
      <c r="BMV138" s="123"/>
      <c r="BMW138" s="123"/>
      <c r="BMX138" s="123"/>
      <c r="BMY138" s="123"/>
      <c r="BMZ138" s="123"/>
      <c r="BNA138" s="123"/>
      <c r="BNB138" s="123"/>
      <c r="BNC138" s="123"/>
      <c r="BND138" s="123"/>
      <c r="BNE138" s="123"/>
      <c r="BNF138" s="123"/>
      <c r="BNG138" s="123"/>
      <c r="BNH138" s="123"/>
      <c r="BNI138" s="123"/>
      <c r="BNJ138" s="123"/>
      <c r="BNK138" s="123"/>
      <c r="BNL138" s="123"/>
      <c r="BNM138" s="123"/>
      <c r="BNN138" s="123"/>
      <c r="BNO138" s="123"/>
      <c r="BNP138" s="123"/>
      <c r="BNQ138" s="123"/>
      <c r="BNR138" s="123"/>
      <c r="BNS138" s="123"/>
      <c r="BNT138" s="123"/>
      <c r="BNU138" s="123"/>
      <c r="BNV138" s="123"/>
      <c r="BNW138" s="123"/>
      <c r="BNX138" s="123"/>
      <c r="BNY138" s="123"/>
      <c r="BNZ138" s="123"/>
      <c r="BOA138" s="123"/>
      <c r="BOB138" s="123"/>
      <c r="BOC138" s="123"/>
      <c r="BOD138" s="123"/>
      <c r="BOE138" s="123"/>
      <c r="BOF138" s="123"/>
      <c r="BOG138" s="123"/>
      <c r="BOH138" s="123"/>
      <c r="BOI138" s="123"/>
      <c r="BOJ138" s="123"/>
      <c r="BOK138" s="123"/>
      <c r="BOL138" s="123"/>
      <c r="BOM138" s="123"/>
      <c r="BON138" s="123"/>
      <c r="BOO138" s="123"/>
      <c r="BOP138" s="123"/>
      <c r="BOQ138" s="123"/>
      <c r="BOR138" s="123"/>
      <c r="BOS138" s="123"/>
      <c r="BOT138" s="123"/>
      <c r="BOU138" s="123"/>
      <c r="BOV138" s="123"/>
      <c r="BOW138" s="123"/>
      <c r="BOX138" s="123"/>
      <c r="BOY138" s="123"/>
      <c r="BOZ138" s="123"/>
      <c r="BPA138" s="123"/>
      <c r="BPB138" s="123"/>
      <c r="BPC138" s="123"/>
      <c r="BPD138" s="123"/>
      <c r="BPE138" s="123"/>
      <c r="BPF138" s="123"/>
      <c r="BPG138" s="123"/>
      <c r="BPH138" s="123"/>
      <c r="BPI138" s="123"/>
      <c r="BPJ138" s="123"/>
      <c r="BPK138" s="123"/>
      <c r="BPL138" s="123"/>
      <c r="BPM138" s="123"/>
      <c r="BPN138" s="123"/>
      <c r="BPO138" s="123"/>
      <c r="BPP138" s="123"/>
      <c r="BPQ138" s="123"/>
      <c r="BPR138" s="123"/>
      <c r="BPS138" s="123"/>
      <c r="BPT138" s="123"/>
      <c r="BPU138" s="123"/>
      <c r="BPV138" s="123"/>
      <c r="BPW138" s="123"/>
      <c r="BPX138" s="123"/>
      <c r="BPY138" s="123"/>
      <c r="BPZ138" s="123"/>
      <c r="BQA138" s="123"/>
      <c r="BQB138" s="123"/>
      <c r="BQC138" s="123"/>
      <c r="BQD138" s="123"/>
      <c r="BQE138" s="123"/>
      <c r="BQF138" s="123"/>
      <c r="BQG138" s="123"/>
      <c r="BQH138" s="123"/>
      <c r="BQI138" s="123"/>
      <c r="BQJ138" s="123"/>
      <c r="BQK138" s="123"/>
      <c r="BQL138" s="123"/>
      <c r="BQM138" s="123"/>
      <c r="BQN138" s="123"/>
      <c r="BQO138" s="123"/>
      <c r="BQP138" s="123"/>
      <c r="BQQ138" s="123"/>
      <c r="BQR138" s="123"/>
      <c r="BQS138" s="123"/>
      <c r="BQT138" s="123"/>
      <c r="BQU138" s="123"/>
      <c r="BQV138" s="123"/>
      <c r="BQW138" s="123"/>
      <c r="BQX138" s="123"/>
      <c r="BQY138" s="123"/>
      <c r="BQZ138" s="123"/>
      <c r="BRA138" s="123"/>
      <c r="BRB138" s="123"/>
      <c r="BRC138" s="123"/>
      <c r="BRD138" s="123"/>
      <c r="BRE138" s="123"/>
      <c r="BRF138" s="123"/>
      <c r="BRG138" s="123"/>
      <c r="BRH138" s="123"/>
      <c r="BRI138" s="123"/>
      <c r="BRJ138" s="123"/>
      <c r="BRK138" s="123"/>
      <c r="BRL138" s="123"/>
      <c r="BRM138" s="123"/>
      <c r="BRN138" s="123"/>
      <c r="BRO138" s="123"/>
      <c r="BRP138" s="123"/>
      <c r="BRQ138" s="123"/>
      <c r="BRR138" s="123"/>
      <c r="BRS138" s="123"/>
      <c r="BRT138" s="123"/>
      <c r="BRU138" s="123"/>
      <c r="BRV138" s="123"/>
      <c r="BRW138" s="123"/>
      <c r="BRX138" s="123"/>
      <c r="BRY138" s="123"/>
      <c r="BRZ138" s="123"/>
      <c r="BSA138" s="123"/>
      <c r="BSB138" s="123"/>
      <c r="BSC138" s="123"/>
      <c r="BSD138" s="123"/>
      <c r="BSE138" s="123"/>
      <c r="BSF138" s="123"/>
      <c r="BSG138" s="123"/>
      <c r="BSH138" s="123"/>
      <c r="BSI138" s="123"/>
      <c r="BSJ138" s="123"/>
      <c r="BSK138" s="123"/>
      <c r="BSL138" s="123"/>
      <c r="BSM138" s="123"/>
      <c r="BSN138" s="123"/>
      <c r="BSO138" s="123"/>
      <c r="BSP138" s="123"/>
      <c r="BSQ138" s="123"/>
      <c r="BSR138" s="123"/>
      <c r="BSS138" s="123"/>
      <c r="BST138" s="123"/>
      <c r="BSU138" s="123"/>
      <c r="BSV138" s="123"/>
      <c r="BSW138" s="123"/>
      <c r="BSX138" s="123"/>
      <c r="BSY138" s="123"/>
      <c r="BSZ138" s="123"/>
      <c r="BTA138" s="123"/>
      <c r="BTB138" s="123"/>
      <c r="BTC138" s="123"/>
      <c r="BTD138" s="123"/>
      <c r="BTE138" s="123"/>
      <c r="BTF138" s="123"/>
      <c r="BTG138" s="123"/>
      <c r="BTH138" s="123"/>
      <c r="BTI138" s="123"/>
      <c r="BTJ138" s="123"/>
      <c r="BTK138" s="123"/>
      <c r="BTL138" s="123"/>
      <c r="BTM138" s="123"/>
      <c r="BTN138" s="123"/>
      <c r="BTO138" s="123"/>
      <c r="BTP138" s="123"/>
      <c r="BTQ138" s="123"/>
      <c r="BTR138" s="123"/>
      <c r="BTS138" s="123"/>
      <c r="BTT138" s="123"/>
      <c r="BTU138" s="123"/>
      <c r="BTV138" s="123"/>
      <c r="BTW138" s="123"/>
      <c r="BTX138" s="123"/>
      <c r="BTY138" s="123"/>
      <c r="BTZ138" s="123"/>
      <c r="BUA138" s="123"/>
      <c r="BUB138" s="123"/>
      <c r="BUC138" s="123"/>
      <c r="BUD138" s="123"/>
      <c r="BUE138" s="123"/>
      <c r="BUF138" s="123"/>
      <c r="BUG138" s="123"/>
      <c r="BUH138" s="123"/>
      <c r="BUI138" s="123"/>
      <c r="BUJ138" s="123"/>
      <c r="BUK138" s="123"/>
      <c r="BUL138" s="123"/>
      <c r="BUM138" s="123"/>
      <c r="BUN138" s="123"/>
      <c r="BUO138" s="123"/>
      <c r="BUP138" s="123"/>
      <c r="BUQ138" s="123"/>
      <c r="BUR138" s="123"/>
      <c r="BUS138" s="123"/>
      <c r="BUT138" s="123"/>
      <c r="BUU138" s="123"/>
      <c r="BUV138" s="123"/>
      <c r="BUW138" s="123"/>
      <c r="BUX138" s="123"/>
      <c r="BUY138" s="123"/>
      <c r="BUZ138" s="123"/>
      <c r="BVA138" s="123"/>
      <c r="BVB138" s="123"/>
      <c r="BVC138" s="123"/>
      <c r="BVD138" s="123"/>
      <c r="BVE138" s="123"/>
      <c r="BVF138" s="123"/>
      <c r="BVG138" s="123"/>
      <c r="BVH138" s="123"/>
      <c r="BVI138" s="123"/>
      <c r="BVJ138" s="123"/>
      <c r="BVK138" s="123"/>
      <c r="BVL138" s="123"/>
      <c r="BVM138" s="123"/>
      <c r="BVN138" s="123"/>
      <c r="BVO138" s="123"/>
      <c r="BVP138" s="123"/>
      <c r="BVQ138" s="123"/>
      <c r="BVR138" s="123"/>
      <c r="BVS138" s="123"/>
      <c r="BVT138" s="123"/>
      <c r="BVU138" s="123"/>
      <c r="BVV138" s="123"/>
      <c r="BVW138" s="123"/>
      <c r="BVX138" s="123"/>
      <c r="BVY138" s="123"/>
      <c r="BVZ138" s="123"/>
      <c r="BWA138" s="123"/>
      <c r="BWB138" s="123"/>
      <c r="BWC138" s="123"/>
      <c r="BWD138" s="123"/>
      <c r="BWE138" s="123"/>
      <c r="BWF138" s="123"/>
      <c r="BWG138" s="123"/>
      <c r="BWH138" s="123"/>
      <c r="BWI138" s="123"/>
      <c r="BWJ138" s="123"/>
      <c r="BWK138" s="123"/>
      <c r="BWL138" s="123"/>
      <c r="BWM138" s="123"/>
      <c r="BWN138" s="123"/>
      <c r="BWO138" s="123"/>
      <c r="BWP138" s="123"/>
      <c r="BWQ138" s="123"/>
      <c r="BWR138" s="123"/>
      <c r="BWS138" s="123"/>
      <c r="BWT138" s="123"/>
      <c r="BWU138" s="123"/>
      <c r="BWV138" s="123"/>
      <c r="BWW138" s="123"/>
      <c r="BWX138" s="123"/>
      <c r="BWY138" s="123"/>
      <c r="BWZ138" s="123"/>
      <c r="BXA138" s="123"/>
      <c r="BXB138" s="123"/>
      <c r="BXC138" s="123"/>
      <c r="BXD138" s="123"/>
      <c r="BXE138" s="123"/>
      <c r="BXF138" s="123"/>
      <c r="BXG138" s="123"/>
      <c r="BXH138" s="123"/>
      <c r="BXI138" s="123"/>
      <c r="BXJ138" s="123"/>
      <c r="BXK138" s="123"/>
      <c r="BXL138" s="123"/>
      <c r="BXM138" s="123"/>
      <c r="BXN138" s="123"/>
      <c r="BXO138" s="123"/>
      <c r="BXP138" s="123"/>
      <c r="BXQ138" s="123"/>
      <c r="BXR138" s="123"/>
      <c r="BXS138" s="123"/>
      <c r="BXT138" s="123"/>
      <c r="BXU138" s="123"/>
      <c r="BXV138" s="123"/>
      <c r="BXW138" s="123"/>
      <c r="BXX138" s="123"/>
      <c r="BXY138" s="123"/>
      <c r="BXZ138" s="123"/>
      <c r="BYA138" s="123"/>
      <c r="BYB138" s="123"/>
      <c r="BYC138" s="123"/>
      <c r="BYD138" s="123"/>
      <c r="BYE138" s="123"/>
      <c r="BYF138" s="123"/>
      <c r="BYG138" s="123"/>
      <c r="BYH138" s="123"/>
      <c r="BYI138" s="123"/>
      <c r="BYJ138" s="123"/>
      <c r="BYK138" s="123"/>
      <c r="BYL138" s="123"/>
      <c r="BYM138" s="123"/>
      <c r="BYN138" s="123"/>
      <c r="BYO138" s="123"/>
      <c r="BYP138" s="123"/>
      <c r="BYQ138" s="123"/>
      <c r="BYR138" s="123"/>
      <c r="BYS138" s="123"/>
      <c r="BYT138" s="123"/>
      <c r="BYU138" s="123"/>
      <c r="BYV138" s="123"/>
      <c r="BYW138" s="123"/>
      <c r="BYX138" s="123"/>
      <c r="BYY138" s="123"/>
      <c r="BYZ138" s="123"/>
      <c r="BZA138" s="123"/>
      <c r="BZB138" s="123"/>
      <c r="BZC138" s="123"/>
      <c r="BZD138" s="123"/>
      <c r="BZE138" s="123"/>
      <c r="BZF138" s="123"/>
      <c r="BZG138" s="123"/>
      <c r="BZH138" s="123"/>
      <c r="BZI138" s="123"/>
      <c r="BZJ138" s="123"/>
      <c r="BZK138" s="123"/>
      <c r="BZL138" s="123"/>
      <c r="BZM138" s="123"/>
      <c r="BZN138" s="123"/>
      <c r="BZO138" s="123"/>
      <c r="BZP138" s="123"/>
      <c r="BZQ138" s="123"/>
      <c r="BZR138" s="123"/>
      <c r="BZS138" s="123"/>
      <c r="BZT138" s="123"/>
      <c r="BZU138" s="123"/>
      <c r="BZV138" s="123"/>
      <c r="BZW138" s="123"/>
      <c r="BZX138" s="123"/>
      <c r="BZY138" s="123"/>
      <c r="BZZ138" s="123"/>
      <c r="CAA138" s="123"/>
      <c r="CAB138" s="123"/>
      <c r="CAC138" s="123"/>
      <c r="CAD138" s="123"/>
      <c r="CAE138" s="123"/>
      <c r="CAF138" s="123"/>
      <c r="CAG138" s="123"/>
      <c r="CAH138" s="123"/>
      <c r="CAI138" s="123"/>
      <c r="CAJ138" s="123"/>
      <c r="CAK138" s="123"/>
      <c r="CAL138" s="123"/>
      <c r="CAM138" s="123"/>
      <c r="CAN138" s="123"/>
      <c r="CAO138" s="123"/>
      <c r="CAP138" s="123"/>
      <c r="CAQ138" s="123"/>
      <c r="CAR138" s="123"/>
      <c r="CAS138" s="123"/>
      <c r="CAT138" s="123"/>
      <c r="CAU138" s="123"/>
      <c r="CAV138" s="123"/>
      <c r="CAW138" s="123"/>
      <c r="CAX138" s="123"/>
      <c r="CAY138" s="123"/>
      <c r="CAZ138" s="123"/>
      <c r="CBA138" s="123"/>
      <c r="CBB138" s="123"/>
      <c r="CBC138" s="123"/>
      <c r="CBD138" s="123"/>
      <c r="CBE138" s="123"/>
      <c r="CBF138" s="123"/>
      <c r="CBG138" s="123"/>
      <c r="CBH138" s="123"/>
      <c r="CBI138" s="123"/>
      <c r="CBJ138" s="123"/>
      <c r="CBK138" s="123"/>
      <c r="CBL138" s="123"/>
      <c r="CBM138" s="123"/>
      <c r="CBN138" s="123"/>
      <c r="CBO138" s="123"/>
      <c r="CBP138" s="123"/>
      <c r="CBQ138" s="123"/>
      <c r="CBR138" s="123"/>
      <c r="CBS138" s="123"/>
      <c r="CBT138" s="123"/>
      <c r="CBU138" s="123"/>
      <c r="CBV138" s="123"/>
      <c r="CBW138" s="123"/>
      <c r="CBX138" s="123"/>
      <c r="CBY138" s="123"/>
      <c r="CBZ138" s="123"/>
      <c r="CCA138" s="123"/>
      <c r="CCB138" s="123"/>
      <c r="CCC138" s="123"/>
      <c r="CCD138" s="123"/>
      <c r="CCE138" s="123"/>
      <c r="CCF138" s="123"/>
      <c r="CCG138" s="123"/>
      <c r="CCH138" s="123"/>
      <c r="CCI138" s="123"/>
      <c r="CCJ138" s="123"/>
      <c r="CCK138" s="123"/>
      <c r="CCL138" s="123"/>
      <c r="CCM138" s="123"/>
      <c r="CCN138" s="123"/>
      <c r="CCO138" s="123"/>
      <c r="CCP138" s="123"/>
      <c r="CCQ138" s="123"/>
      <c r="CCR138" s="123"/>
      <c r="CCS138" s="123"/>
      <c r="CCT138" s="123"/>
      <c r="CCU138" s="123"/>
      <c r="CCV138" s="123"/>
      <c r="CCW138" s="123"/>
      <c r="CCX138" s="123"/>
      <c r="CCY138" s="123"/>
      <c r="CCZ138" s="123"/>
      <c r="CDA138" s="123"/>
      <c r="CDB138" s="123"/>
      <c r="CDC138" s="123"/>
      <c r="CDD138" s="123"/>
      <c r="CDE138" s="123"/>
      <c r="CDF138" s="123"/>
      <c r="CDG138" s="123"/>
      <c r="CDH138" s="123"/>
      <c r="CDI138" s="123"/>
      <c r="CDJ138" s="123"/>
      <c r="CDK138" s="123"/>
      <c r="CDL138" s="123"/>
      <c r="CDM138" s="123"/>
      <c r="CDN138" s="123"/>
      <c r="CDO138" s="123"/>
      <c r="CDP138" s="123"/>
      <c r="CDQ138" s="123"/>
      <c r="CDR138" s="123"/>
      <c r="CDS138" s="123"/>
      <c r="CDT138" s="123"/>
      <c r="CDU138" s="123"/>
      <c r="CDV138" s="123"/>
      <c r="CDW138" s="123"/>
      <c r="CDX138" s="123"/>
      <c r="CDY138" s="123"/>
      <c r="CDZ138" s="123"/>
      <c r="CEA138" s="123"/>
      <c r="CEB138" s="123"/>
      <c r="CEC138" s="123"/>
      <c r="CED138" s="123"/>
      <c r="CEE138" s="123"/>
      <c r="CEF138" s="123"/>
      <c r="CEG138" s="123"/>
      <c r="CEH138" s="123"/>
      <c r="CEI138" s="123"/>
      <c r="CEJ138" s="123"/>
      <c r="CEK138" s="123"/>
      <c r="CEL138" s="123"/>
      <c r="CEM138" s="123"/>
      <c r="CEN138" s="123"/>
      <c r="CEO138" s="123"/>
      <c r="CEP138" s="123"/>
      <c r="CEQ138" s="123"/>
      <c r="CER138" s="123"/>
      <c r="CES138" s="123"/>
      <c r="CET138" s="123"/>
      <c r="CEU138" s="123"/>
      <c r="CEV138" s="123"/>
      <c r="CEW138" s="123"/>
      <c r="CEX138" s="123"/>
      <c r="CEY138" s="123"/>
      <c r="CEZ138" s="123"/>
      <c r="CFA138" s="123"/>
      <c r="CFB138" s="123"/>
      <c r="CFC138" s="123"/>
      <c r="CFD138" s="123"/>
      <c r="CFE138" s="123"/>
      <c r="CFF138" s="123"/>
      <c r="CFG138" s="123"/>
      <c r="CFH138" s="123"/>
      <c r="CFI138" s="123"/>
      <c r="CFJ138" s="123"/>
      <c r="CFK138" s="123"/>
      <c r="CFL138" s="123"/>
      <c r="CFM138" s="123"/>
      <c r="CFN138" s="123"/>
      <c r="CFO138" s="123"/>
      <c r="CFP138" s="123"/>
      <c r="CFQ138" s="123"/>
      <c r="CFR138" s="123"/>
      <c r="CFS138" s="123"/>
      <c r="CFT138" s="123"/>
      <c r="CFU138" s="123"/>
      <c r="CFV138" s="123"/>
      <c r="CFW138" s="123"/>
      <c r="CFX138" s="123"/>
      <c r="CFY138" s="123"/>
      <c r="CFZ138" s="123"/>
      <c r="CGA138" s="123"/>
      <c r="CGB138" s="123"/>
      <c r="CGC138" s="123"/>
      <c r="CGD138" s="123"/>
      <c r="CGE138" s="123"/>
      <c r="CGF138" s="123"/>
      <c r="CGG138" s="123"/>
      <c r="CGH138" s="123"/>
      <c r="CGI138" s="123"/>
      <c r="CGJ138" s="123"/>
      <c r="CGK138" s="123"/>
      <c r="CGL138" s="123"/>
      <c r="CGM138" s="123"/>
      <c r="CGN138" s="123"/>
      <c r="CGO138" s="123"/>
      <c r="CGP138" s="123"/>
      <c r="CGQ138" s="123"/>
      <c r="CGR138" s="123"/>
      <c r="CGS138" s="123"/>
      <c r="CGT138" s="123"/>
      <c r="CGU138" s="123"/>
      <c r="CGV138" s="123"/>
      <c r="CGW138" s="123"/>
      <c r="CGX138" s="123"/>
      <c r="CGY138" s="123"/>
      <c r="CGZ138" s="123"/>
      <c r="CHA138" s="123"/>
      <c r="CHB138" s="123"/>
      <c r="CHC138" s="123"/>
      <c r="CHD138" s="123"/>
      <c r="CHE138" s="123"/>
      <c r="CHF138" s="123"/>
      <c r="CHG138" s="123"/>
      <c r="CHH138" s="123"/>
      <c r="CHI138" s="123"/>
      <c r="CHJ138" s="123"/>
      <c r="CHK138" s="123"/>
      <c r="CHL138" s="123"/>
      <c r="CHM138" s="123"/>
      <c r="CHN138" s="123"/>
      <c r="CHO138" s="123"/>
      <c r="CHP138" s="123"/>
      <c r="CHQ138" s="123"/>
      <c r="CHR138" s="123"/>
      <c r="CHS138" s="123"/>
      <c r="CHT138" s="123"/>
      <c r="CHU138" s="123"/>
      <c r="CHV138" s="123"/>
      <c r="CHW138" s="123"/>
      <c r="CHX138" s="123"/>
      <c r="CHY138" s="123"/>
      <c r="CHZ138" s="123"/>
      <c r="CIA138" s="123"/>
      <c r="CIB138" s="123"/>
      <c r="CIC138" s="123"/>
      <c r="CID138" s="123"/>
      <c r="CIE138" s="123"/>
      <c r="CIF138" s="123"/>
      <c r="CIG138" s="123"/>
      <c r="CIH138" s="123"/>
      <c r="CII138" s="123"/>
      <c r="CIJ138" s="123"/>
      <c r="CIK138" s="123"/>
      <c r="CIL138" s="123"/>
      <c r="CIM138" s="123"/>
      <c r="CIN138" s="123"/>
      <c r="CIO138" s="123"/>
      <c r="CIP138" s="123"/>
      <c r="CIQ138" s="123"/>
      <c r="CIR138" s="123"/>
      <c r="CIS138" s="123"/>
      <c r="CIT138" s="123"/>
      <c r="CIU138" s="123"/>
      <c r="CIV138" s="123"/>
      <c r="CIW138" s="123"/>
      <c r="CIX138" s="123"/>
      <c r="CIY138" s="123"/>
      <c r="CIZ138" s="123"/>
      <c r="CJA138" s="123"/>
      <c r="CJB138" s="123"/>
      <c r="CJC138" s="123"/>
      <c r="CJD138" s="123"/>
      <c r="CJE138" s="123"/>
      <c r="CJF138" s="123"/>
      <c r="CJG138" s="123"/>
      <c r="CJH138" s="123"/>
      <c r="CJI138" s="123"/>
      <c r="CJJ138" s="123"/>
      <c r="CJK138" s="123"/>
      <c r="CJL138" s="123"/>
      <c r="CJM138" s="123"/>
      <c r="CJN138" s="123"/>
      <c r="CJO138" s="123"/>
      <c r="CJP138" s="123"/>
      <c r="CJQ138" s="123"/>
      <c r="CJR138" s="123"/>
      <c r="CJS138" s="123"/>
      <c r="CJT138" s="123"/>
      <c r="CJU138" s="123"/>
      <c r="CJV138" s="123"/>
      <c r="CJW138" s="123"/>
      <c r="CJX138" s="123"/>
      <c r="CJY138" s="123"/>
      <c r="CJZ138" s="123"/>
      <c r="CKA138" s="123"/>
      <c r="CKB138" s="123"/>
      <c r="CKC138" s="123"/>
      <c r="CKD138" s="123"/>
      <c r="CKE138" s="123"/>
      <c r="CKF138" s="123"/>
      <c r="CKG138" s="123"/>
      <c r="CKH138" s="123"/>
      <c r="CKI138" s="123"/>
      <c r="CKJ138" s="123"/>
      <c r="CKK138" s="123"/>
      <c r="CKL138" s="123"/>
      <c r="CKM138" s="123"/>
      <c r="CKN138" s="123"/>
      <c r="CKO138" s="123"/>
      <c r="CKP138" s="123"/>
      <c r="CKQ138" s="123"/>
      <c r="CKR138" s="123"/>
      <c r="CKS138" s="123"/>
      <c r="CKT138" s="123"/>
      <c r="CKU138" s="123"/>
      <c r="CKV138" s="123"/>
      <c r="CKW138" s="123"/>
      <c r="CKX138" s="123"/>
      <c r="CKY138" s="123"/>
      <c r="CKZ138" s="123"/>
      <c r="CLA138" s="123"/>
      <c r="CLB138" s="123"/>
      <c r="CLC138" s="123"/>
      <c r="CLD138" s="123"/>
      <c r="CLE138" s="123"/>
      <c r="CLF138" s="123"/>
      <c r="CLG138" s="123"/>
      <c r="CLH138" s="123"/>
      <c r="CLI138" s="123"/>
      <c r="CLJ138" s="123"/>
      <c r="CLK138" s="123"/>
      <c r="CLL138" s="123"/>
      <c r="CLM138" s="123"/>
      <c r="CLN138" s="123"/>
      <c r="CLO138" s="123"/>
      <c r="CLP138" s="123"/>
      <c r="CLQ138" s="123"/>
      <c r="CLR138" s="123"/>
      <c r="CLS138" s="123"/>
      <c r="CLT138" s="123"/>
      <c r="CLU138" s="123"/>
      <c r="CLV138" s="123"/>
      <c r="CLW138" s="123"/>
      <c r="CLX138" s="123"/>
      <c r="CLY138" s="123"/>
      <c r="CLZ138" s="123"/>
      <c r="CMA138" s="123"/>
      <c r="CMB138" s="123"/>
      <c r="CMC138" s="123"/>
      <c r="CMD138" s="123"/>
      <c r="CME138" s="123"/>
      <c r="CMF138" s="123"/>
      <c r="CMG138" s="123"/>
      <c r="CMH138" s="123"/>
      <c r="CMI138" s="123"/>
      <c r="CMJ138" s="123"/>
      <c r="CMK138" s="123"/>
      <c r="CML138" s="123"/>
      <c r="CMM138" s="123"/>
      <c r="CMN138" s="123"/>
      <c r="CMO138" s="123"/>
      <c r="CMP138" s="123"/>
      <c r="CMQ138" s="123"/>
      <c r="CMR138" s="123"/>
      <c r="CMS138" s="123"/>
      <c r="CMT138" s="123"/>
      <c r="CMU138" s="123"/>
      <c r="CMV138" s="123"/>
      <c r="CMW138" s="123"/>
      <c r="CMX138" s="123"/>
      <c r="CMY138" s="123"/>
      <c r="CMZ138" s="123"/>
      <c r="CNA138" s="123"/>
      <c r="CNB138" s="123"/>
      <c r="CNC138" s="123"/>
      <c r="CND138" s="123"/>
      <c r="CNE138" s="123"/>
      <c r="CNF138" s="123"/>
      <c r="CNG138" s="123"/>
      <c r="CNH138" s="123"/>
      <c r="CNI138" s="123"/>
      <c r="CNJ138" s="123"/>
      <c r="CNK138" s="123"/>
      <c r="CNL138" s="123"/>
      <c r="CNM138" s="123"/>
      <c r="CNN138" s="123"/>
      <c r="CNO138" s="123"/>
      <c r="CNP138" s="123"/>
      <c r="CNQ138" s="123"/>
      <c r="CNR138" s="123"/>
      <c r="CNS138" s="123"/>
      <c r="CNT138" s="123"/>
      <c r="CNU138" s="123"/>
      <c r="CNV138" s="123"/>
      <c r="CNW138" s="123"/>
      <c r="CNX138" s="123"/>
      <c r="CNY138" s="123"/>
      <c r="CNZ138" s="123"/>
      <c r="COA138" s="123"/>
      <c r="COB138" s="123"/>
      <c r="COC138" s="123"/>
      <c r="COD138" s="123"/>
      <c r="COE138" s="123"/>
      <c r="COF138" s="123"/>
      <c r="COG138" s="123"/>
      <c r="COH138" s="123"/>
      <c r="COI138" s="123"/>
      <c r="COJ138" s="123"/>
      <c r="COK138" s="123"/>
      <c r="COL138" s="123"/>
      <c r="COM138" s="123"/>
      <c r="CON138" s="123"/>
      <c r="COO138" s="123"/>
      <c r="COP138" s="123"/>
      <c r="COQ138" s="123"/>
      <c r="COR138" s="123"/>
      <c r="COS138" s="123"/>
      <c r="COT138" s="123"/>
      <c r="COU138" s="123"/>
      <c r="COV138" s="123"/>
      <c r="COW138" s="123"/>
      <c r="COX138" s="123"/>
      <c r="COY138" s="123"/>
      <c r="COZ138" s="123"/>
      <c r="CPA138" s="123"/>
      <c r="CPB138" s="123"/>
      <c r="CPC138" s="123"/>
      <c r="CPD138" s="123"/>
      <c r="CPE138" s="123"/>
      <c r="CPF138" s="123"/>
      <c r="CPG138" s="123"/>
      <c r="CPH138" s="123"/>
      <c r="CPI138" s="123"/>
      <c r="CPJ138" s="123"/>
      <c r="CPK138" s="123"/>
      <c r="CPL138" s="123"/>
      <c r="CPM138" s="123"/>
      <c r="CPN138" s="123"/>
      <c r="CPO138" s="123"/>
      <c r="CPP138" s="123"/>
      <c r="CPQ138" s="123"/>
      <c r="CPR138" s="123"/>
      <c r="CPS138" s="123"/>
      <c r="CPT138" s="123"/>
      <c r="CPU138" s="123"/>
      <c r="CPV138" s="123"/>
      <c r="CPW138" s="123"/>
      <c r="CPX138" s="123"/>
      <c r="CPY138" s="123"/>
      <c r="CPZ138" s="123"/>
      <c r="CQA138" s="123"/>
      <c r="CQB138" s="123"/>
      <c r="CQC138" s="123"/>
      <c r="CQD138" s="123"/>
      <c r="CQE138" s="123"/>
      <c r="CQF138" s="123"/>
      <c r="CQG138" s="123"/>
      <c r="CQH138" s="123"/>
      <c r="CQI138" s="123"/>
      <c r="CQJ138" s="123"/>
      <c r="CQK138" s="123"/>
      <c r="CQL138" s="123"/>
      <c r="CQM138" s="123"/>
      <c r="CQN138" s="123"/>
      <c r="CQO138" s="123"/>
      <c r="CQP138" s="123"/>
      <c r="CQQ138" s="123"/>
      <c r="CQR138" s="123"/>
      <c r="CQS138" s="123"/>
      <c r="CQT138" s="123"/>
      <c r="CQU138" s="123"/>
      <c r="CQV138" s="123"/>
      <c r="CQW138" s="123"/>
      <c r="CQX138" s="123"/>
      <c r="CQY138" s="123"/>
      <c r="CQZ138" s="123"/>
      <c r="CRA138" s="123"/>
      <c r="CRB138" s="123"/>
      <c r="CRC138" s="123"/>
      <c r="CRD138" s="123"/>
      <c r="CRE138" s="123"/>
      <c r="CRF138" s="123"/>
      <c r="CRG138" s="123"/>
      <c r="CRH138" s="123"/>
      <c r="CRI138" s="123"/>
      <c r="CRJ138" s="123"/>
      <c r="CRK138" s="123"/>
      <c r="CRL138" s="123"/>
      <c r="CRM138" s="123"/>
      <c r="CRN138" s="123"/>
      <c r="CRO138" s="123"/>
      <c r="CRP138" s="123"/>
      <c r="CRQ138" s="123"/>
      <c r="CRR138" s="123"/>
      <c r="CRS138" s="123"/>
      <c r="CRT138" s="123"/>
      <c r="CRU138" s="123"/>
      <c r="CRV138" s="123"/>
      <c r="CRW138" s="123"/>
      <c r="CRX138" s="123"/>
      <c r="CRY138" s="123"/>
      <c r="CRZ138" s="123"/>
      <c r="CSA138" s="123"/>
      <c r="CSB138" s="123"/>
      <c r="CSC138" s="123"/>
      <c r="CSD138" s="123"/>
      <c r="CSE138" s="123"/>
      <c r="CSF138" s="123"/>
      <c r="CSG138" s="123"/>
      <c r="CSH138" s="123"/>
      <c r="CSI138" s="123"/>
      <c r="CSJ138" s="123"/>
      <c r="CSK138" s="123"/>
      <c r="CSL138" s="123"/>
      <c r="CSM138" s="123"/>
      <c r="CSN138" s="123"/>
      <c r="CSO138" s="123"/>
      <c r="CSP138" s="123"/>
      <c r="CSQ138" s="123"/>
      <c r="CSR138" s="123"/>
      <c r="CSS138" s="123"/>
      <c r="CST138" s="123"/>
      <c r="CSU138" s="123"/>
      <c r="CSV138" s="123"/>
      <c r="CSW138" s="123"/>
      <c r="CSX138" s="123"/>
      <c r="CSY138" s="123"/>
      <c r="CSZ138" s="123"/>
      <c r="CTA138" s="123"/>
      <c r="CTB138" s="123"/>
      <c r="CTC138" s="123"/>
      <c r="CTD138" s="123"/>
      <c r="CTE138" s="123"/>
      <c r="CTF138" s="123"/>
      <c r="CTG138" s="123"/>
      <c r="CTH138" s="123"/>
      <c r="CTI138" s="123"/>
      <c r="CTJ138" s="123"/>
      <c r="CTK138" s="123"/>
      <c r="CTL138" s="123"/>
      <c r="CTM138" s="123"/>
      <c r="CTN138" s="123"/>
      <c r="CTO138" s="123"/>
      <c r="CTP138" s="123"/>
      <c r="CTQ138" s="123"/>
      <c r="CTR138" s="123"/>
      <c r="CTS138" s="123"/>
      <c r="CTT138" s="123"/>
      <c r="CTU138" s="123"/>
      <c r="CTV138" s="123"/>
      <c r="CTW138" s="123"/>
      <c r="CTX138" s="123"/>
      <c r="CTY138" s="123"/>
      <c r="CTZ138" s="123"/>
      <c r="CUA138" s="123"/>
      <c r="CUB138" s="123"/>
      <c r="CUC138" s="123"/>
      <c r="CUD138" s="123"/>
      <c r="CUE138" s="123"/>
      <c r="CUF138" s="123"/>
      <c r="CUG138" s="123"/>
      <c r="CUH138" s="123"/>
      <c r="CUI138" s="123"/>
      <c r="CUJ138" s="123"/>
      <c r="CUK138" s="123"/>
      <c r="CUL138" s="123"/>
      <c r="CUM138" s="123"/>
      <c r="CUN138" s="123"/>
      <c r="CUO138" s="123"/>
      <c r="CUP138" s="123"/>
      <c r="CUQ138" s="123"/>
      <c r="CUR138" s="123"/>
      <c r="CUS138" s="123"/>
      <c r="CUT138" s="123"/>
      <c r="CUU138" s="123"/>
      <c r="CUV138" s="123"/>
      <c r="CUW138" s="123"/>
      <c r="CUX138" s="123"/>
      <c r="CUY138" s="123"/>
      <c r="CUZ138" s="123"/>
      <c r="CVA138" s="123"/>
      <c r="CVB138" s="123"/>
      <c r="CVC138" s="123"/>
      <c r="CVD138" s="123"/>
      <c r="CVE138" s="123"/>
      <c r="CVF138" s="123"/>
      <c r="CVG138" s="123"/>
      <c r="CVH138" s="123"/>
      <c r="CVI138" s="123"/>
      <c r="CVJ138" s="123"/>
      <c r="CVK138" s="123"/>
      <c r="CVL138" s="123"/>
      <c r="CVM138" s="123"/>
      <c r="CVN138" s="123"/>
      <c r="CVO138" s="123"/>
      <c r="CVP138" s="123"/>
      <c r="CVQ138" s="123"/>
      <c r="CVR138" s="123"/>
      <c r="CVS138" s="123"/>
      <c r="CVT138" s="123"/>
      <c r="CVU138" s="123"/>
      <c r="CVV138" s="123"/>
      <c r="CVW138" s="123"/>
      <c r="CVX138" s="123"/>
      <c r="CVY138" s="123"/>
      <c r="CVZ138" s="123"/>
      <c r="CWA138" s="123"/>
      <c r="CWB138" s="123"/>
      <c r="CWC138" s="123"/>
      <c r="CWD138" s="123"/>
      <c r="CWE138" s="123"/>
      <c r="CWF138" s="123"/>
      <c r="CWG138" s="123"/>
      <c r="CWH138" s="123"/>
      <c r="CWI138" s="123"/>
      <c r="CWJ138" s="123"/>
      <c r="CWK138" s="123"/>
      <c r="CWL138" s="123"/>
      <c r="CWM138" s="123"/>
      <c r="CWN138" s="123"/>
      <c r="CWO138" s="123"/>
      <c r="CWP138" s="123"/>
      <c r="CWQ138" s="123"/>
      <c r="CWR138" s="123"/>
      <c r="CWS138" s="123"/>
      <c r="CWT138" s="123"/>
      <c r="CWU138" s="123"/>
      <c r="CWV138" s="123"/>
      <c r="CWW138" s="123"/>
      <c r="CWX138" s="123"/>
      <c r="CWY138" s="123"/>
      <c r="CWZ138" s="123"/>
      <c r="CXA138" s="123"/>
      <c r="CXB138" s="123"/>
      <c r="CXC138" s="123"/>
      <c r="CXD138" s="123"/>
      <c r="CXE138" s="123"/>
      <c r="CXF138" s="123"/>
      <c r="CXG138" s="123"/>
      <c r="CXH138" s="123"/>
      <c r="CXI138" s="123"/>
      <c r="CXJ138" s="123"/>
      <c r="CXK138" s="123"/>
      <c r="CXL138" s="123"/>
      <c r="CXM138" s="123"/>
      <c r="CXN138" s="123"/>
      <c r="CXO138" s="123"/>
      <c r="CXP138" s="123"/>
      <c r="CXQ138" s="123"/>
      <c r="CXR138" s="123"/>
      <c r="CXS138" s="123"/>
      <c r="CXT138" s="123"/>
      <c r="CXU138" s="123"/>
      <c r="CXV138" s="123"/>
      <c r="CXW138" s="123"/>
      <c r="CXX138" s="123"/>
      <c r="CXY138" s="123"/>
      <c r="CXZ138" s="123"/>
      <c r="CYA138" s="123"/>
      <c r="CYB138" s="123"/>
      <c r="CYC138" s="123"/>
      <c r="CYD138" s="123"/>
      <c r="CYE138" s="123"/>
      <c r="CYF138" s="123"/>
      <c r="CYG138" s="123"/>
      <c r="CYH138" s="123"/>
      <c r="CYI138" s="123"/>
      <c r="CYJ138" s="123"/>
      <c r="CYK138" s="123"/>
      <c r="CYL138" s="123"/>
      <c r="CYM138" s="123"/>
      <c r="CYN138" s="123"/>
      <c r="CYO138" s="123"/>
      <c r="CYP138" s="123"/>
      <c r="CYQ138" s="123"/>
      <c r="CYR138" s="123"/>
      <c r="CYS138" s="123"/>
      <c r="CYT138" s="123"/>
      <c r="CYU138" s="123"/>
      <c r="CYV138" s="123"/>
      <c r="CYW138" s="123"/>
      <c r="CYX138" s="123"/>
      <c r="CYY138" s="123"/>
      <c r="CYZ138" s="123"/>
      <c r="CZA138" s="123"/>
      <c r="CZB138" s="123"/>
      <c r="CZC138" s="123"/>
      <c r="CZD138" s="123"/>
      <c r="CZE138" s="123"/>
      <c r="CZF138" s="123"/>
      <c r="CZG138" s="123"/>
      <c r="CZH138" s="123"/>
      <c r="CZI138" s="123"/>
      <c r="CZJ138" s="123"/>
      <c r="CZK138" s="123"/>
      <c r="CZL138" s="123"/>
      <c r="CZM138" s="123"/>
      <c r="CZN138" s="123"/>
      <c r="CZO138" s="123"/>
      <c r="CZP138" s="123"/>
      <c r="CZQ138" s="123"/>
      <c r="CZR138" s="123"/>
      <c r="CZS138" s="123"/>
      <c r="CZT138" s="123"/>
      <c r="CZU138" s="123"/>
      <c r="CZV138" s="123"/>
      <c r="CZW138" s="123"/>
      <c r="CZX138" s="123"/>
      <c r="CZY138" s="123"/>
      <c r="CZZ138" s="123"/>
      <c r="DAA138" s="123"/>
      <c r="DAB138" s="123"/>
      <c r="DAC138" s="123"/>
      <c r="DAD138" s="123"/>
      <c r="DAE138" s="123"/>
      <c r="DAF138" s="123"/>
      <c r="DAG138" s="123"/>
      <c r="DAH138" s="123"/>
      <c r="DAI138" s="123"/>
      <c r="DAJ138" s="123"/>
      <c r="DAK138" s="123"/>
      <c r="DAL138" s="123"/>
      <c r="DAM138" s="123"/>
      <c r="DAN138" s="123"/>
      <c r="DAO138" s="123"/>
      <c r="DAP138" s="123"/>
      <c r="DAQ138" s="123"/>
      <c r="DAR138" s="123"/>
      <c r="DAS138" s="123"/>
      <c r="DAT138" s="123"/>
      <c r="DAU138" s="123"/>
      <c r="DAV138" s="123"/>
      <c r="DAW138" s="123"/>
      <c r="DAX138" s="123"/>
      <c r="DAY138" s="123"/>
      <c r="DAZ138" s="123"/>
      <c r="DBA138" s="123"/>
      <c r="DBB138" s="123"/>
      <c r="DBC138" s="123"/>
      <c r="DBD138" s="123"/>
      <c r="DBE138" s="123"/>
      <c r="DBF138" s="123"/>
      <c r="DBG138" s="123"/>
      <c r="DBH138" s="123"/>
      <c r="DBI138" s="123"/>
      <c r="DBJ138" s="123"/>
      <c r="DBK138" s="123"/>
      <c r="DBL138" s="123"/>
      <c r="DBM138" s="123"/>
      <c r="DBN138" s="123"/>
      <c r="DBO138" s="123"/>
      <c r="DBP138" s="123"/>
      <c r="DBQ138" s="123"/>
      <c r="DBR138" s="123"/>
      <c r="DBS138" s="123"/>
      <c r="DBT138" s="123"/>
      <c r="DBU138" s="123"/>
      <c r="DBV138" s="123"/>
      <c r="DBW138" s="123"/>
      <c r="DBX138" s="123"/>
      <c r="DBY138" s="123"/>
      <c r="DBZ138" s="123"/>
      <c r="DCA138" s="123"/>
      <c r="DCB138" s="123"/>
      <c r="DCC138" s="123"/>
      <c r="DCD138" s="123"/>
      <c r="DCE138" s="123"/>
      <c r="DCF138" s="123"/>
      <c r="DCG138" s="123"/>
      <c r="DCH138" s="123"/>
      <c r="DCI138" s="123"/>
      <c r="DCJ138" s="123"/>
      <c r="DCK138" s="123"/>
      <c r="DCL138" s="123"/>
      <c r="DCM138" s="123"/>
      <c r="DCN138" s="123"/>
      <c r="DCO138" s="123"/>
      <c r="DCP138" s="123"/>
      <c r="DCQ138" s="123"/>
      <c r="DCR138" s="123"/>
      <c r="DCS138" s="123"/>
      <c r="DCT138" s="123"/>
      <c r="DCU138" s="123"/>
      <c r="DCV138" s="123"/>
      <c r="DCW138" s="123"/>
      <c r="DCX138" s="123"/>
      <c r="DCY138" s="123"/>
      <c r="DCZ138" s="123"/>
      <c r="DDA138" s="123"/>
      <c r="DDB138" s="123"/>
      <c r="DDC138" s="123"/>
      <c r="DDD138" s="123"/>
      <c r="DDE138" s="123"/>
      <c r="DDF138" s="123"/>
      <c r="DDG138" s="123"/>
      <c r="DDH138" s="123"/>
      <c r="DDI138" s="123"/>
      <c r="DDJ138" s="123"/>
      <c r="DDK138" s="123"/>
      <c r="DDL138" s="123"/>
      <c r="DDM138" s="123"/>
      <c r="DDN138" s="123"/>
      <c r="DDO138" s="123"/>
      <c r="DDP138" s="123"/>
      <c r="DDQ138" s="123"/>
      <c r="DDR138" s="123"/>
      <c r="DDS138" s="123"/>
      <c r="DDT138" s="123"/>
      <c r="DDU138" s="123"/>
      <c r="DDV138" s="123"/>
      <c r="DDW138" s="123"/>
      <c r="DDX138" s="123"/>
      <c r="DDY138" s="123"/>
      <c r="DDZ138" s="123"/>
      <c r="DEA138" s="123"/>
      <c r="DEB138" s="123"/>
      <c r="DEC138" s="123"/>
      <c r="DED138" s="123"/>
      <c r="DEE138" s="123"/>
      <c r="DEF138" s="123"/>
      <c r="DEG138" s="123"/>
      <c r="DEH138" s="123"/>
      <c r="DEI138" s="123"/>
      <c r="DEJ138" s="123"/>
      <c r="DEK138" s="123"/>
      <c r="DEL138" s="123"/>
      <c r="DEM138" s="123"/>
      <c r="DEN138" s="123"/>
      <c r="DEO138" s="123"/>
      <c r="DEP138" s="123"/>
      <c r="DEQ138" s="123"/>
      <c r="DER138" s="123"/>
      <c r="DES138" s="123"/>
      <c r="DET138" s="123"/>
      <c r="DEU138" s="123"/>
      <c r="DEV138" s="123"/>
      <c r="DEW138" s="123"/>
      <c r="DEX138" s="123"/>
      <c r="DEY138" s="123"/>
      <c r="DEZ138" s="123"/>
      <c r="DFA138" s="123"/>
      <c r="DFB138" s="123"/>
      <c r="DFC138" s="123"/>
      <c r="DFD138" s="123"/>
      <c r="DFE138" s="123"/>
      <c r="DFF138" s="123"/>
      <c r="DFG138" s="123"/>
      <c r="DFH138" s="123"/>
      <c r="DFI138" s="123"/>
      <c r="DFJ138" s="123"/>
      <c r="DFK138" s="123"/>
      <c r="DFL138" s="123"/>
      <c r="DFM138" s="123"/>
      <c r="DFN138" s="123"/>
      <c r="DFO138" s="123"/>
      <c r="DFP138" s="123"/>
      <c r="DFQ138" s="123"/>
      <c r="DFR138" s="123"/>
      <c r="DFS138" s="123"/>
      <c r="DFT138" s="123"/>
      <c r="DFU138" s="123"/>
      <c r="DFV138" s="123"/>
      <c r="DFW138" s="123"/>
      <c r="DFX138" s="123"/>
      <c r="DFY138" s="123"/>
      <c r="DFZ138" s="123"/>
      <c r="DGA138" s="123"/>
      <c r="DGB138" s="123"/>
      <c r="DGC138" s="123"/>
      <c r="DGD138" s="123"/>
      <c r="DGE138" s="123"/>
      <c r="DGF138" s="123"/>
      <c r="DGG138" s="123"/>
      <c r="DGH138" s="123"/>
      <c r="DGI138" s="123"/>
      <c r="DGJ138" s="123"/>
      <c r="DGK138" s="123"/>
      <c r="DGL138" s="123"/>
      <c r="DGM138" s="123"/>
      <c r="DGN138" s="123"/>
      <c r="DGO138" s="123"/>
      <c r="DGP138" s="123"/>
      <c r="DGQ138" s="123"/>
      <c r="DGR138" s="123"/>
      <c r="DGS138" s="123"/>
      <c r="DGT138" s="123"/>
      <c r="DGU138" s="123"/>
      <c r="DGV138" s="123"/>
      <c r="DGW138" s="123"/>
      <c r="DGX138" s="123"/>
      <c r="DGY138" s="123"/>
      <c r="DGZ138" s="123"/>
      <c r="DHA138" s="123"/>
      <c r="DHB138" s="123"/>
      <c r="DHC138" s="123"/>
      <c r="DHD138" s="123"/>
      <c r="DHE138" s="123"/>
      <c r="DHF138" s="123"/>
      <c r="DHG138" s="123"/>
      <c r="DHH138" s="123"/>
      <c r="DHI138" s="123"/>
      <c r="DHJ138" s="123"/>
      <c r="DHK138" s="123"/>
      <c r="DHL138" s="123"/>
      <c r="DHM138" s="123"/>
      <c r="DHN138" s="123"/>
      <c r="DHO138" s="123"/>
      <c r="DHP138" s="123"/>
      <c r="DHQ138" s="123"/>
      <c r="DHR138" s="123"/>
      <c r="DHS138" s="123"/>
      <c r="DHT138" s="123"/>
      <c r="DHU138" s="123"/>
      <c r="DHV138" s="123"/>
      <c r="DHW138" s="123"/>
      <c r="DHX138" s="123"/>
      <c r="DHY138" s="123"/>
      <c r="DHZ138" s="123"/>
      <c r="DIA138" s="123"/>
      <c r="DIB138" s="123"/>
      <c r="DIC138" s="123"/>
      <c r="DID138" s="123"/>
      <c r="DIE138" s="123"/>
      <c r="DIF138" s="123"/>
      <c r="DIG138" s="123"/>
      <c r="DIH138" s="123"/>
      <c r="DII138" s="123"/>
      <c r="DIJ138" s="123"/>
      <c r="DIK138" s="123"/>
      <c r="DIL138" s="123"/>
      <c r="DIM138" s="123"/>
      <c r="DIN138" s="123"/>
      <c r="DIO138" s="123"/>
      <c r="DIP138" s="123"/>
      <c r="DIQ138" s="123"/>
      <c r="DIR138" s="123"/>
      <c r="DIS138" s="123"/>
      <c r="DIT138" s="123"/>
      <c r="DIU138" s="123"/>
      <c r="DIV138" s="123"/>
      <c r="DIW138" s="123"/>
      <c r="DIX138" s="123"/>
      <c r="DIY138" s="123"/>
      <c r="DIZ138" s="123"/>
      <c r="DJA138" s="123"/>
      <c r="DJB138" s="123"/>
      <c r="DJC138" s="123"/>
      <c r="DJD138" s="123"/>
      <c r="DJE138" s="123"/>
      <c r="DJF138" s="123"/>
      <c r="DJG138" s="123"/>
      <c r="DJH138" s="123"/>
      <c r="DJI138" s="123"/>
      <c r="DJJ138" s="123"/>
      <c r="DJK138" s="123"/>
      <c r="DJL138" s="123"/>
      <c r="DJM138" s="123"/>
      <c r="DJN138" s="123"/>
      <c r="DJO138" s="123"/>
      <c r="DJP138" s="123"/>
      <c r="DJQ138" s="123"/>
      <c r="DJR138" s="123"/>
      <c r="DJS138" s="123"/>
      <c r="DJT138" s="123"/>
      <c r="DJU138" s="123"/>
      <c r="DJV138" s="123"/>
      <c r="DJW138" s="123"/>
      <c r="DJX138" s="123"/>
      <c r="DJY138" s="123"/>
      <c r="DJZ138" s="123"/>
      <c r="DKA138" s="123"/>
      <c r="DKB138" s="123"/>
      <c r="DKC138" s="123"/>
      <c r="DKD138" s="123"/>
      <c r="DKE138" s="123"/>
      <c r="DKF138" s="123"/>
      <c r="DKG138" s="123"/>
      <c r="DKH138" s="123"/>
      <c r="DKI138" s="123"/>
      <c r="DKJ138" s="123"/>
      <c r="DKK138" s="123"/>
      <c r="DKL138" s="123"/>
      <c r="DKM138" s="123"/>
      <c r="DKN138" s="123"/>
      <c r="DKO138" s="123"/>
      <c r="DKP138" s="123"/>
      <c r="DKQ138" s="123"/>
      <c r="DKR138" s="123"/>
      <c r="DKS138" s="123"/>
      <c r="DKT138" s="123"/>
      <c r="DKU138" s="123"/>
      <c r="DKV138" s="123"/>
      <c r="DKW138" s="123"/>
      <c r="DKX138" s="123"/>
      <c r="DKY138" s="123"/>
      <c r="DKZ138" s="123"/>
      <c r="DLA138" s="123"/>
      <c r="DLB138" s="123"/>
      <c r="DLC138" s="123"/>
      <c r="DLD138" s="123"/>
      <c r="DLE138" s="123"/>
      <c r="DLF138" s="123"/>
      <c r="DLG138" s="123"/>
      <c r="DLH138" s="123"/>
      <c r="DLI138" s="123"/>
      <c r="DLJ138" s="123"/>
      <c r="DLK138" s="123"/>
      <c r="DLL138" s="123"/>
      <c r="DLM138" s="123"/>
      <c r="DLN138" s="123"/>
      <c r="DLO138" s="123"/>
      <c r="DLP138" s="123"/>
      <c r="DLQ138" s="123"/>
      <c r="DLR138" s="123"/>
      <c r="DLS138" s="123"/>
      <c r="DLT138" s="123"/>
      <c r="DLU138" s="123"/>
      <c r="DLV138" s="123"/>
      <c r="DLW138" s="123"/>
      <c r="DLX138" s="123"/>
      <c r="DLY138" s="123"/>
      <c r="DLZ138" s="123"/>
      <c r="DMA138" s="123"/>
      <c r="DMB138" s="123"/>
      <c r="DMC138" s="123"/>
      <c r="DMD138" s="123"/>
      <c r="DME138" s="123"/>
      <c r="DMF138" s="123"/>
      <c r="DMG138" s="123"/>
      <c r="DMH138" s="123"/>
      <c r="DMI138" s="123"/>
      <c r="DMJ138" s="123"/>
      <c r="DMK138" s="123"/>
      <c r="DML138" s="123"/>
      <c r="DMM138" s="123"/>
      <c r="DMN138" s="123"/>
      <c r="DMO138" s="123"/>
      <c r="DMP138" s="123"/>
      <c r="DMQ138" s="123"/>
      <c r="DMR138" s="123"/>
      <c r="DMS138" s="123"/>
      <c r="DMT138" s="123"/>
      <c r="DMU138" s="123"/>
      <c r="DMV138" s="123"/>
      <c r="DMW138" s="123"/>
      <c r="DMX138" s="123"/>
      <c r="DMY138" s="123"/>
      <c r="DMZ138" s="123"/>
      <c r="DNA138" s="123"/>
      <c r="DNB138" s="123"/>
      <c r="DNC138" s="123"/>
      <c r="DND138" s="123"/>
      <c r="DNE138" s="123"/>
      <c r="DNF138" s="123"/>
      <c r="DNG138" s="123"/>
      <c r="DNH138" s="123"/>
      <c r="DNI138" s="123"/>
      <c r="DNJ138" s="123"/>
      <c r="DNK138" s="123"/>
      <c r="DNL138" s="123"/>
      <c r="DNM138" s="123"/>
      <c r="DNN138" s="123"/>
      <c r="DNO138" s="123"/>
      <c r="DNP138" s="123"/>
      <c r="DNQ138" s="123"/>
      <c r="DNR138" s="123"/>
      <c r="DNS138" s="123"/>
      <c r="DNT138" s="123"/>
      <c r="DNU138" s="123"/>
      <c r="DNV138" s="123"/>
      <c r="DNW138" s="123"/>
      <c r="DNX138" s="123"/>
      <c r="DNY138" s="123"/>
      <c r="DNZ138" s="123"/>
      <c r="DOA138" s="123"/>
      <c r="DOB138" s="123"/>
      <c r="DOC138" s="123"/>
      <c r="DOD138" s="123"/>
      <c r="DOE138" s="123"/>
      <c r="DOF138" s="123"/>
      <c r="DOG138" s="123"/>
      <c r="DOH138" s="123"/>
      <c r="DOI138" s="123"/>
      <c r="DOJ138" s="123"/>
      <c r="DOK138" s="123"/>
      <c r="DOL138" s="123"/>
      <c r="DOM138" s="123"/>
      <c r="DON138" s="123"/>
      <c r="DOO138" s="123"/>
      <c r="DOP138" s="123"/>
      <c r="DOQ138" s="123"/>
      <c r="DOR138" s="123"/>
      <c r="DOS138" s="123"/>
      <c r="DOT138" s="123"/>
      <c r="DOU138" s="123"/>
      <c r="DOV138" s="123"/>
      <c r="DOW138" s="123"/>
      <c r="DOX138" s="123"/>
      <c r="DOY138" s="123"/>
      <c r="DOZ138" s="123"/>
      <c r="DPA138" s="123"/>
      <c r="DPB138" s="123"/>
      <c r="DPC138" s="123"/>
      <c r="DPD138" s="123"/>
      <c r="DPE138" s="123"/>
      <c r="DPF138" s="123"/>
      <c r="DPG138" s="123"/>
      <c r="DPH138" s="123"/>
      <c r="DPI138" s="123"/>
      <c r="DPJ138" s="123"/>
      <c r="DPK138" s="123"/>
      <c r="DPL138" s="123"/>
      <c r="DPM138" s="123"/>
      <c r="DPN138" s="123"/>
      <c r="DPO138" s="123"/>
      <c r="DPP138" s="123"/>
      <c r="DPQ138" s="123"/>
      <c r="DPR138" s="123"/>
      <c r="DPS138" s="123"/>
      <c r="DPT138" s="123"/>
      <c r="DPU138" s="123"/>
      <c r="DPV138" s="123"/>
      <c r="DPW138" s="123"/>
      <c r="DPX138" s="123"/>
      <c r="DPY138" s="123"/>
      <c r="DPZ138" s="123"/>
      <c r="DQA138" s="123"/>
      <c r="DQB138" s="123"/>
      <c r="DQC138" s="123"/>
      <c r="DQD138" s="123"/>
      <c r="DQE138" s="123"/>
      <c r="DQF138" s="123"/>
      <c r="DQG138" s="123"/>
      <c r="DQH138" s="123"/>
      <c r="DQI138" s="123"/>
      <c r="DQJ138" s="123"/>
      <c r="DQK138" s="123"/>
      <c r="DQL138" s="123"/>
      <c r="DQM138" s="123"/>
      <c r="DQN138" s="123"/>
      <c r="DQO138" s="123"/>
      <c r="DQP138" s="123"/>
      <c r="DQQ138" s="123"/>
      <c r="DQR138" s="123"/>
      <c r="DQS138" s="123"/>
      <c r="DQT138" s="123"/>
      <c r="DQU138" s="123"/>
      <c r="DQV138" s="123"/>
      <c r="DQW138" s="123"/>
      <c r="DQX138" s="123"/>
      <c r="DQY138" s="123"/>
      <c r="DQZ138" s="123"/>
      <c r="DRA138" s="123"/>
      <c r="DRB138" s="123"/>
      <c r="DRC138" s="123"/>
      <c r="DRD138" s="123"/>
      <c r="DRE138" s="123"/>
      <c r="DRF138" s="123"/>
      <c r="DRG138" s="123"/>
      <c r="DRH138" s="123"/>
      <c r="DRI138" s="123"/>
      <c r="DRJ138" s="123"/>
      <c r="DRK138" s="123"/>
      <c r="DRL138" s="123"/>
      <c r="DRM138" s="123"/>
      <c r="DRN138" s="123"/>
      <c r="DRO138" s="123"/>
      <c r="DRP138" s="123"/>
      <c r="DRQ138" s="123"/>
      <c r="DRR138" s="123"/>
      <c r="DRS138" s="123"/>
      <c r="DRT138" s="123"/>
      <c r="DRU138" s="123"/>
      <c r="DRV138" s="123"/>
      <c r="DRW138" s="123"/>
      <c r="DRX138" s="123"/>
      <c r="DRY138" s="123"/>
      <c r="DRZ138" s="123"/>
      <c r="DSA138" s="123"/>
      <c r="DSB138" s="123"/>
      <c r="DSC138" s="123"/>
      <c r="DSD138" s="123"/>
      <c r="DSE138" s="123"/>
      <c r="DSF138" s="123"/>
      <c r="DSG138" s="123"/>
      <c r="DSH138" s="123"/>
      <c r="DSI138" s="123"/>
      <c r="DSJ138" s="123"/>
      <c r="DSK138" s="123"/>
      <c r="DSL138" s="123"/>
      <c r="DSM138" s="123"/>
      <c r="DSN138" s="123"/>
      <c r="DSO138" s="123"/>
      <c r="DSP138" s="123"/>
      <c r="DSQ138" s="123"/>
      <c r="DSR138" s="123"/>
      <c r="DSS138" s="123"/>
      <c r="DST138" s="123"/>
      <c r="DSU138" s="123"/>
      <c r="DSV138" s="123"/>
      <c r="DSW138" s="123"/>
      <c r="DSX138" s="123"/>
      <c r="DSY138" s="123"/>
      <c r="DSZ138" s="123"/>
      <c r="DTA138" s="123"/>
      <c r="DTB138" s="123"/>
      <c r="DTC138" s="123"/>
      <c r="DTD138" s="123"/>
      <c r="DTE138" s="123"/>
      <c r="DTF138" s="123"/>
      <c r="DTG138" s="123"/>
      <c r="DTH138" s="123"/>
      <c r="DTI138" s="123"/>
      <c r="DTJ138" s="123"/>
      <c r="DTK138" s="123"/>
      <c r="DTL138" s="123"/>
      <c r="DTM138" s="123"/>
      <c r="DTN138" s="123"/>
      <c r="DTO138" s="123"/>
      <c r="DTP138" s="123"/>
      <c r="DTQ138" s="123"/>
      <c r="DTR138" s="123"/>
      <c r="DTS138" s="123"/>
      <c r="DTT138" s="123"/>
      <c r="DTU138" s="123"/>
      <c r="DTV138" s="123"/>
      <c r="DTW138" s="123"/>
      <c r="DTX138" s="123"/>
      <c r="DTY138" s="123"/>
      <c r="DTZ138" s="123"/>
      <c r="DUA138" s="123"/>
      <c r="DUB138" s="123"/>
      <c r="DUC138" s="123"/>
      <c r="DUD138" s="123"/>
      <c r="DUE138" s="123"/>
      <c r="DUF138" s="123"/>
      <c r="DUG138" s="123"/>
      <c r="DUH138" s="123"/>
      <c r="DUI138" s="123"/>
      <c r="DUJ138" s="123"/>
      <c r="DUK138" s="123"/>
      <c r="DUL138" s="123"/>
      <c r="DUM138" s="123"/>
      <c r="DUN138" s="123"/>
      <c r="DUO138" s="123"/>
      <c r="DUP138" s="123"/>
      <c r="DUQ138" s="123"/>
      <c r="DUR138" s="123"/>
      <c r="DUS138" s="123"/>
      <c r="DUT138" s="123"/>
      <c r="DUU138" s="123"/>
      <c r="DUV138" s="123"/>
      <c r="DUW138" s="123"/>
      <c r="DUX138" s="123"/>
      <c r="DUY138" s="123"/>
      <c r="DUZ138" s="123"/>
      <c r="DVA138" s="123"/>
      <c r="DVB138" s="123"/>
      <c r="DVC138" s="123"/>
      <c r="DVD138" s="123"/>
      <c r="DVE138" s="123"/>
      <c r="DVF138" s="123"/>
      <c r="DVG138" s="123"/>
      <c r="DVH138" s="123"/>
      <c r="DVI138" s="123"/>
      <c r="DVJ138" s="123"/>
      <c r="DVK138" s="123"/>
      <c r="DVL138" s="123"/>
      <c r="DVM138" s="123"/>
      <c r="DVN138" s="123"/>
      <c r="DVO138" s="123"/>
      <c r="DVP138" s="123"/>
      <c r="DVQ138" s="123"/>
      <c r="DVR138" s="123"/>
      <c r="DVS138" s="123"/>
      <c r="DVT138" s="123"/>
      <c r="DVU138" s="123"/>
      <c r="DVV138" s="123"/>
      <c r="DVW138" s="123"/>
      <c r="DVX138" s="123"/>
      <c r="DVY138" s="123"/>
      <c r="DVZ138" s="123"/>
      <c r="DWA138" s="123"/>
      <c r="DWB138" s="123"/>
      <c r="DWC138" s="123"/>
      <c r="DWD138" s="123"/>
      <c r="DWE138" s="123"/>
      <c r="DWF138" s="123"/>
      <c r="DWG138" s="123"/>
      <c r="DWH138" s="123"/>
      <c r="DWI138" s="123"/>
      <c r="DWJ138" s="123"/>
      <c r="DWK138" s="123"/>
      <c r="DWL138" s="123"/>
      <c r="DWM138" s="123"/>
      <c r="DWN138" s="123"/>
      <c r="DWO138" s="123"/>
      <c r="DWP138" s="123"/>
      <c r="DWQ138" s="123"/>
      <c r="DWR138" s="123"/>
      <c r="DWS138" s="123"/>
      <c r="DWT138" s="123"/>
      <c r="DWU138" s="123"/>
      <c r="DWV138" s="123"/>
      <c r="DWW138" s="123"/>
      <c r="DWX138" s="123"/>
      <c r="DWY138" s="123"/>
      <c r="DWZ138" s="123"/>
      <c r="DXA138" s="123"/>
      <c r="DXB138" s="123"/>
      <c r="DXC138" s="123"/>
      <c r="DXD138" s="123"/>
      <c r="DXE138" s="123"/>
      <c r="DXF138" s="123"/>
      <c r="DXG138" s="123"/>
      <c r="DXH138" s="123"/>
      <c r="DXI138" s="123"/>
      <c r="DXJ138" s="123"/>
      <c r="DXK138" s="123"/>
      <c r="DXL138" s="123"/>
      <c r="DXM138" s="123"/>
      <c r="DXN138" s="123"/>
      <c r="DXO138" s="123"/>
      <c r="DXP138" s="123"/>
      <c r="DXQ138" s="123"/>
      <c r="DXR138" s="123"/>
      <c r="DXS138" s="123"/>
      <c r="DXT138" s="123"/>
      <c r="DXU138" s="123"/>
      <c r="DXV138" s="123"/>
      <c r="DXW138" s="123"/>
      <c r="DXX138" s="123"/>
      <c r="DXY138" s="123"/>
      <c r="DXZ138" s="123"/>
      <c r="DYA138" s="123"/>
      <c r="DYB138" s="123"/>
      <c r="DYC138" s="123"/>
      <c r="DYD138" s="123"/>
      <c r="DYE138" s="123"/>
      <c r="DYF138" s="123"/>
      <c r="DYG138" s="123"/>
      <c r="DYH138" s="123"/>
      <c r="DYI138" s="123"/>
      <c r="DYJ138" s="123"/>
      <c r="DYK138" s="123"/>
      <c r="DYL138" s="123"/>
      <c r="DYM138" s="123"/>
      <c r="DYN138" s="123"/>
      <c r="DYO138" s="123"/>
      <c r="DYP138" s="123"/>
      <c r="DYQ138" s="123"/>
      <c r="DYR138" s="123"/>
      <c r="DYS138" s="123"/>
      <c r="DYT138" s="123"/>
      <c r="DYU138" s="123"/>
      <c r="DYV138" s="123"/>
      <c r="DYW138" s="123"/>
      <c r="DYX138" s="123"/>
      <c r="DYY138" s="123"/>
      <c r="DYZ138" s="123"/>
      <c r="DZA138" s="123"/>
      <c r="DZB138" s="123"/>
      <c r="DZC138" s="123"/>
      <c r="DZD138" s="123"/>
      <c r="DZE138" s="123"/>
      <c r="DZF138" s="123"/>
      <c r="DZG138" s="123"/>
      <c r="DZH138" s="123"/>
      <c r="DZI138" s="123"/>
      <c r="DZJ138" s="123"/>
      <c r="DZK138" s="123"/>
      <c r="DZL138" s="123"/>
      <c r="DZM138" s="123"/>
      <c r="DZN138" s="123"/>
      <c r="DZO138" s="123"/>
      <c r="DZP138" s="123"/>
      <c r="DZQ138" s="123"/>
      <c r="DZR138" s="123"/>
      <c r="DZS138" s="123"/>
      <c r="DZT138" s="123"/>
      <c r="DZU138" s="123"/>
      <c r="DZV138" s="123"/>
      <c r="DZW138" s="123"/>
      <c r="DZX138" s="123"/>
      <c r="DZY138" s="123"/>
      <c r="DZZ138" s="123"/>
      <c r="EAA138" s="123"/>
      <c r="EAB138" s="123"/>
      <c r="EAC138" s="123"/>
      <c r="EAD138" s="123"/>
      <c r="EAE138" s="123"/>
      <c r="EAF138" s="123"/>
      <c r="EAG138" s="123"/>
      <c r="EAH138" s="123"/>
      <c r="EAI138" s="123"/>
      <c r="EAJ138" s="123"/>
      <c r="EAK138" s="123"/>
      <c r="EAL138" s="123"/>
      <c r="EAM138" s="123"/>
      <c r="EAN138" s="123"/>
      <c r="EAO138" s="123"/>
      <c r="EAP138" s="123"/>
      <c r="EAQ138" s="123"/>
      <c r="EAR138" s="123"/>
      <c r="EAS138" s="123"/>
      <c r="EAT138" s="123"/>
      <c r="EAU138" s="123"/>
      <c r="EAV138" s="123"/>
      <c r="EAW138" s="123"/>
      <c r="EAX138" s="123"/>
      <c r="EAY138" s="123"/>
      <c r="EAZ138" s="123"/>
      <c r="EBA138" s="123"/>
      <c r="EBB138" s="123"/>
      <c r="EBC138" s="123"/>
      <c r="EBD138" s="123"/>
      <c r="EBE138" s="123"/>
      <c r="EBF138" s="123"/>
      <c r="EBG138" s="123"/>
      <c r="EBH138" s="123"/>
      <c r="EBI138" s="123"/>
      <c r="EBJ138" s="123"/>
      <c r="EBK138" s="123"/>
      <c r="EBL138" s="123"/>
      <c r="EBM138" s="123"/>
      <c r="EBN138" s="123"/>
      <c r="EBO138" s="123"/>
      <c r="EBP138" s="123"/>
      <c r="EBQ138" s="123"/>
      <c r="EBR138" s="123"/>
      <c r="EBS138" s="123"/>
      <c r="EBT138" s="123"/>
      <c r="EBU138" s="123"/>
      <c r="EBV138" s="123"/>
      <c r="EBW138" s="123"/>
      <c r="EBX138" s="123"/>
      <c r="EBY138" s="123"/>
      <c r="EBZ138" s="123"/>
      <c r="ECA138" s="123"/>
      <c r="ECB138" s="123"/>
      <c r="ECC138" s="123"/>
      <c r="ECD138" s="123"/>
      <c r="ECE138" s="123"/>
      <c r="ECF138" s="123"/>
      <c r="ECG138" s="123"/>
      <c r="ECH138" s="123"/>
      <c r="ECI138" s="123"/>
      <c r="ECJ138" s="123"/>
      <c r="ECK138" s="123"/>
      <c r="ECL138" s="123"/>
      <c r="ECM138" s="123"/>
      <c r="ECN138" s="123"/>
      <c r="ECO138" s="123"/>
      <c r="ECP138" s="123"/>
      <c r="ECQ138" s="123"/>
      <c r="ECR138" s="123"/>
      <c r="ECS138" s="123"/>
      <c r="ECT138" s="123"/>
      <c r="ECU138" s="123"/>
      <c r="ECV138" s="123"/>
      <c r="ECW138" s="123"/>
      <c r="ECX138" s="123"/>
      <c r="ECY138" s="123"/>
      <c r="ECZ138" s="123"/>
      <c r="EDA138" s="123"/>
      <c r="EDB138" s="123"/>
      <c r="EDC138" s="123"/>
      <c r="EDD138" s="123"/>
      <c r="EDE138" s="123"/>
      <c r="EDF138" s="123"/>
      <c r="EDG138" s="123"/>
      <c r="EDH138" s="123"/>
      <c r="EDI138" s="123"/>
      <c r="EDJ138" s="123"/>
      <c r="EDK138" s="123"/>
      <c r="EDL138" s="123"/>
      <c r="EDM138" s="123"/>
      <c r="EDN138" s="123"/>
      <c r="EDO138" s="123"/>
      <c r="EDP138" s="123"/>
      <c r="EDQ138" s="123"/>
      <c r="EDR138" s="123"/>
      <c r="EDS138" s="123"/>
      <c r="EDT138" s="123"/>
      <c r="EDU138" s="123"/>
      <c r="EDV138" s="123"/>
      <c r="EDW138" s="123"/>
      <c r="EDX138" s="123"/>
      <c r="EDY138" s="123"/>
      <c r="EDZ138" s="123"/>
      <c r="EEA138" s="123"/>
      <c r="EEB138" s="123"/>
      <c r="EEC138" s="123"/>
      <c r="EED138" s="123"/>
      <c r="EEE138" s="123"/>
      <c r="EEF138" s="123"/>
      <c r="EEG138" s="123"/>
      <c r="EEH138" s="123"/>
      <c r="EEI138" s="123"/>
      <c r="EEJ138" s="123"/>
      <c r="EEK138" s="123"/>
      <c r="EEL138" s="123"/>
      <c r="EEM138" s="123"/>
      <c r="EEN138" s="123"/>
      <c r="EEO138" s="123"/>
      <c r="EEP138" s="123"/>
      <c r="EEQ138" s="123"/>
      <c r="EER138" s="123"/>
      <c r="EES138" s="123"/>
      <c r="EET138" s="123"/>
      <c r="EEU138" s="123"/>
      <c r="EEV138" s="123"/>
      <c r="EEW138" s="123"/>
      <c r="EEX138" s="123"/>
      <c r="EEY138" s="123"/>
      <c r="EEZ138" s="123"/>
      <c r="EFA138" s="123"/>
      <c r="EFB138" s="123"/>
      <c r="EFC138" s="123"/>
      <c r="EFD138" s="123"/>
      <c r="EFE138" s="123"/>
      <c r="EFF138" s="123"/>
      <c r="EFG138" s="123"/>
      <c r="EFH138" s="123"/>
      <c r="EFI138" s="123"/>
      <c r="EFJ138" s="123"/>
      <c r="EFK138" s="123"/>
      <c r="EFL138" s="123"/>
      <c r="EFM138" s="123"/>
      <c r="EFN138" s="123"/>
      <c r="EFO138" s="123"/>
      <c r="EFP138" s="123"/>
      <c r="EFQ138" s="123"/>
      <c r="EFR138" s="123"/>
      <c r="EFS138" s="123"/>
      <c r="EFT138" s="123"/>
      <c r="EFU138" s="123"/>
      <c r="EFV138" s="123"/>
      <c r="EFW138" s="123"/>
      <c r="EFX138" s="123"/>
      <c r="EFY138" s="123"/>
      <c r="EFZ138" s="123"/>
      <c r="EGA138" s="123"/>
      <c r="EGB138" s="123"/>
      <c r="EGC138" s="123"/>
      <c r="EGD138" s="123"/>
      <c r="EGE138" s="123"/>
      <c r="EGF138" s="123"/>
      <c r="EGG138" s="123"/>
      <c r="EGH138" s="123"/>
      <c r="EGI138" s="123"/>
      <c r="EGJ138" s="123"/>
      <c r="EGK138" s="123"/>
      <c r="EGL138" s="123"/>
      <c r="EGM138" s="123"/>
      <c r="EGN138" s="123"/>
      <c r="EGO138" s="123"/>
      <c r="EGP138" s="123"/>
      <c r="EGQ138" s="123"/>
      <c r="EGR138" s="123"/>
      <c r="EGS138" s="123"/>
      <c r="EGT138" s="123"/>
      <c r="EGU138" s="123"/>
      <c r="EGV138" s="123"/>
      <c r="EGW138" s="123"/>
      <c r="EGX138" s="123"/>
      <c r="EGY138" s="123"/>
      <c r="EGZ138" s="123"/>
      <c r="EHA138" s="123"/>
      <c r="EHB138" s="123"/>
      <c r="EHC138" s="123"/>
      <c r="EHD138" s="123"/>
      <c r="EHE138" s="123"/>
      <c r="EHF138" s="123"/>
      <c r="EHG138" s="123"/>
      <c r="EHH138" s="123"/>
      <c r="EHI138" s="123"/>
      <c r="EHJ138" s="123"/>
      <c r="EHK138" s="123"/>
      <c r="EHL138" s="123"/>
      <c r="EHM138" s="123"/>
      <c r="EHN138" s="123"/>
      <c r="EHO138" s="123"/>
      <c r="EHP138" s="123"/>
      <c r="EHQ138" s="123"/>
      <c r="EHR138" s="123"/>
      <c r="EHS138" s="123"/>
      <c r="EHT138" s="123"/>
      <c r="EHU138" s="123"/>
      <c r="EHV138" s="123"/>
      <c r="EHW138" s="123"/>
      <c r="EHX138" s="123"/>
      <c r="EHY138" s="123"/>
      <c r="EHZ138" s="123"/>
      <c r="EIA138" s="123"/>
      <c r="EIB138" s="123"/>
      <c r="EIC138" s="123"/>
      <c r="EID138" s="123"/>
      <c r="EIE138" s="123"/>
      <c r="EIF138" s="123"/>
      <c r="EIG138" s="123"/>
      <c r="EIH138" s="123"/>
      <c r="EII138" s="123"/>
      <c r="EIJ138" s="123"/>
      <c r="EIK138" s="123"/>
      <c r="EIL138" s="123"/>
      <c r="EIM138" s="123"/>
      <c r="EIN138" s="123"/>
      <c r="EIO138" s="123"/>
      <c r="EIP138" s="123"/>
      <c r="EIQ138" s="123"/>
      <c r="EIR138" s="123"/>
      <c r="EIS138" s="123"/>
      <c r="EIT138" s="123"/>
      <c r="EIU138" s="123"/>
      <c r="EIV138" s="123"/>
      <c r="EIW138" s="123"/>
      <c r="EIX138" s="123"/>
      <c r="EIY138" s="123"/>
      <c r="EIZ138" s="123"/>
      <c r="EJA138" s="123"/>
      <c r="EJB138" s="123"/>
      <c r="EJC138" s="123"/>
      <c r="EJD138" s="123"/>
      <c r="EJE138" s="123"/>
      <c r="EJF138" s="123"/>
      <c r="EJG138" s="123"/>
      <c r="EJH138" s="123"/>
      <c r="EJI138" s="123"/>
      <c r="EJJ138" s="123"/>
      <c r="EJK138" s="123"/>
      <c r="EJL138" s="123"/>
      <c r="EJM138" s="123"/>
      <c r="EJN138" s="123"/>
      <c r="EJO138" s="123"/>
      <c r="EJP138" s="123"/>
      <c r="EJQ138" s="123"/>
      <c r="EJR138" s="123"/>
      <c r="EJS138" s="123"/>
      <c r="EJT138" s="123"/>
      <c r="EJU138" s="123"/>
      <c r="EJV138" s="123"/>
      <c r="EJW138" s="123"/>
      <c r="EJX138" s="123"/>
      <c r="EJY138" s="123"/>
      <c r="EJZ138" s="123"/>
      <c r="EKA138" s="123"/>
      <c r="EKB138" s="123"/>
      <c r="EKC138" s="123"/>
      <c r="EKD138" s="123"/>
      <c r="EKE138" s="123"/>
      <c r="EKF138" s="123"/>
      <c r="EKG138" s="123"/>
      <c r="EKH138" s="123"/>
      <c r="EKI138" s="123"/>
      <c r="EKJ138" s="123"/>
      <c r="EKK138" s="123"/>
      <c r="EKL138" s="123"/>
      <c r="EKM138" s="123"/>
      <c r="EKN138" s="123"/>
      <c r="EKO138" s="123"/>
      <c r="EKP138" s="123"/>
      <c r="EKQ138" s="123"/>
      <c r="EKR138" s="123"/>
      <c r="EKS138" s="123"/>
      <c r="EKT138" s="123"/>
      <c r="EKU138" s="123"/>
      <c r="EKV138" s="123"/>
      <c r="EKW138" s="123"/>
      <c r="EKX138" s="123"/>
      <c r="EKY138" s="123"/>
      <c r="EKZ138" s="123"/>
      <c r="ELA138" s="123"/>
      <c r="ELB138" s="123"/>
      <c r="ELC138" s="123"/>
      <c r="ELD138" s="123"/>
      <c r="ELE138" s="123"/>
      <c r="ELF138" s="123"/>
      <c r="ELG138" s="123"/>
      <c r="ELH138" s="123"/>
      <c r="ELI138" s="123"/>
      <c r="ELJ138" s="123"/>
      <c r="ELK138" s="123"/>
      <c r="ELL138" s="123"/>
      <c r="ELM138" s="123"/>
      <c r="ELN138" s="123"/>
      <c r="ELO138" s="123"/>
      <c r="ELP138" s="123"/>
      <c r="ELQ138" s="123"/>
      <c r="ELR138" s="123"/>
      <c r="ELS138" s="123"/>
      <c r="ELT138" s="123"/>
      <c r="ELU138" s="123"/>
      <c r="ELV138" s="123"/>
      <c r="ELW138" s="123"/>
      <c r="ELX138" s="123"/>
      <c r="ELY138" s="123"/>
      <c r="ELZ138" s="123"/>
      <c r="EMA138" s="123"/>
      <c r="EMB138" s="123"/>
      <c r="EMC138" s="123"/>
      <c r="EMD138" s="123"/>
      <c r="EME138" s="123"/>
      <c r="EMF138" s="123"/>
      <c r="EMG138" s="123"/>
      <c r="EMH138" s="123"/>
      <c r="EMI138" s="123"/>
      <c r="EMJ138" s="123"/>
      <c r="EMK138" s="123"/>
      <c r="EML138" s="123"/>
      <c r="EMM138" s="123"/>
      <c r="EMN138" s="123"/>
      <c r="EMO138" s="123"/>
      <c r="EMP138" s="123"/>
      <c r="EMQ138" s="123"/>
      <c r="EMR138" s="123"/>
      <c r="EMS138" s="123"/>
      <c r="EMT138" s="123"/>
      <c r="EMU138" s="123"/>
      <c r="EMV138" s="123"/>
      <c r="EMW138" s="123"/>
      <c r="EMX138" s="123"/>
      <c r="EMY138" s="123"/>
      <c r="EMZ138" s="123"/>
      <c r="ENA138" s="123"/>
      <c r="ENB138" s="123"/>
      <c r="ENC138" s="123"/>
      <c r="END138" s="123"/>
      <c r="ENE138" s="123"/>
      <c r="ENF138" s="123"/>
      <c r="ENG138" s="123"/>
      <c r="ENH138" s="123"/>
      <c r="ENI138" s="123"/>
      <c r="ENJ138" s="123"/>
      <c r="ENK138" s="123"/>
      <c r="ENL138" s="123"/>
      <c r="ENM138" s="123"/>
      <c r="ENN138" s="123"/>
      <c r="ENO138" s="123"/>
      <c r="ENP138" s="123"/>
      <c r="ENQ138" s="123"/>
      <c r="ENR138" s="123"/>
      <c r="ENS138" s="123"/>
      <c r="ENT138" s="123"/>
      <c r="ENU138" s="123"/>
      <c r="ENV138" s="123"/>
      <c r="ENW138" s="123"/>
      <c r="ENX138" s="123"/>
      <c r="ENY138" s="123"/>
      <c r="ENZ138" s="123"/>
      <c r="EOA138" s="123"/>
      <c r="EOB138" s="123"/>
      <c r="EOC138" s="123"/>
      <c r="EOD138" s="123"/>
      <c r="EOE138" s="123"/>
      <c r="EOF138" s="123"/>
      <c r="EOG138" s="123"/>
      <c r="EOH138" s="123"/>
      <c r="EOI138" s="123"/>
      <c r="EOJ138" s="123"/>
      <c r="EOK138" s="123"/>
      <c r="EOL138" s="123"/>
      <c r="EOM138" s="123"/>
      <c r="EON138" s="123"/>
      <c r="EOO138" s="123"/>
      <c r="EOP138" s="123"/>
      <c r="EOQ138" s="123"/>
      <c r="EOR138" s="123"/>
      <c r="EOS138" s="123"/>
      <c r="EOT138" s="123"/>
      <c r="EOU138" s="123"/>
      <c r="EOV138" s="123"/>
      <c r="EOW138" s="123"/>
      <c r="EOX138" s="123"/>
      <c r="EOY138" s="123"/>
      <c r="EOZ138" s="123"/>
      <c r="EPA138" s="123"/>
      <c r="EPB138" s="123"/>
      <c r="EPC138" s="123"/>
      <c r="EPD138" s="123"/>
      <c r="EPE138" s="123"/>
      <c r="EPF138" s="123"/>
      <c r="EPG138" s="123"/>
      <c r="EPH138" s="123"/>
      <c r="EPI138" s="123"/>
      <c r="EPJ138" s="123"/>
      <c r="EPK138" s="123"/>
      <c r="EPL138" s="123"/>
      <c r="EPM138" s="123"/>
      <c r="EPN138" s="123"/>
      <c r="EPO138" s="123"/>
      <c r="EPP138" s="123"/>
      <c r="EPQ138" s="123"/>
      <c r="EPR138" s="123"/>
      <c r="EPS138" s="123"/>
      <c r="EPT138" s="123"/>
      <c r="EPU138" s="123"/>
      <c r="EPV138" s="123"/>
      <c r="EPW138" s="123"/>
      <c r="EPX138" s="123"/>
      <c r="EPY138" s="123"/>
      <c r="EPZ138" s="123"/>
      <c r="EQA138" s="123"/>
      <c r="EQB138" s="123"/>
      <c r="EQC138" s="123"/>
      <c r="EQD138" s="123"/>
      <c r="EQE138" s="123"/>
      <c r="EQF138" s="123"/>
      <c r="EQG138" s="123"/>
      <c r="EQH138" s="123"/>
      <c r="EQI138" s="123"/>
      <c r="EQJ138" s="123"/>
      <c r="EQK138" s="123"/>
      <c r="EQL138" s="123"/>
      <c r="EQM138" s="123"/>
      <c r="EQN138" s="123"/>
      <c r="EQO138" s="123"/>
      <c r="EQP138" s="123"/>
      <c r="EQQ138" s="123"/>
      <c r="EQR138" s="123"/>
      <c r="EQS138" s="123"/>
      <c r="EQT138" s="123"/>
      <c r="EQU138" s="123"/>
      <c r="EQV138" s="123"/>
      <c r="EQW138" s="123"/>
      <c r="EQX138" s="123"/>
      <c r="EQY138" s="123"/>
      <c r="EQZ138" s="123"/>
      <c r="ERA138" s="123"/>
      <c r="ERB138" s="123"/>
      <c r="ERC138" s="123"/>
      <c r="ERD138" s="123"/>
      <c r="ERE138" s="123"/>
      <c r="ERF138" s="123"/>
      <c r="ERG138" s="123"/>
      <c r="ERH138" s="123"/>
      <c r="ERI138" s="123"/>
      <c r="ERJ138" s="123"/>
      <c r="ERK138" s="123"/>
      <c r="ERL138" s="123"/>
      <c r="ERM138" s="123"/>
      <c r="ERN138" s="123"/>
      <c r="ERO138" s="123"/>
      <c r="ERP138" s="123"/>
      <c r="ERQ138" s="123"/>
      <c r="ERR138" s="123"/>
      <c r="ERS138" s="123"/>
      <c r="ERT138" s="123"/>
      <c r="ERU138" s="123"/>
      <c r="ERV138" s="123"/>
      <c r="ERW138" s="123"/>
      <c r="ERX138" s="123"/>
      <c r="ERY138" s="123"/>
      <c r="ERZ138" s="123"/>
      <c r="ESA138" s="123"/>
      <c r="ESB138" s="123"/>
      <c r="ESC138" s="123"/>
      <c r="ESD138" s="123"/>
      <c r="ESE138" s="123"/>
      <c r="ESF138" s="123"/>
      <c r="ESG138" s="123"/>
      <c r="ESH138" s="123"/>
      <c r="ESI138" s="123"/>
      <c r="ESJ138" s="123"/>
      <c r="ESK138" s="123"/>
      <c r="ESL138" s="123"/>
      <c r="ESM138" s="123"/>
      <c r="ESN138" s="123"/>
      <c r="ESO138" s="123"/>
      <c r="ESP138" s="123"/>
      <c r="ESQ138" s="123"/>
      <c r="ESR138" s="123"/>
      <c r="ESS138" s="123"/>
      <c r="EST138" s="123"/>
      <c r="ESU138" s="123"/>
      <c r="ESV138" s="123"/>
      <c r="ESW138" s="123"/>
      <c r="ESX138" s="123"/>
      <c r="ESY138" s="123"/>
      <c r="ESZ138" s="123"/>
      <c r="ETA138" s="123"/>
      <c r="ETB138" s="123"/>
      <c r="ETC138" s="123"/>
      <c r="ETD138" s="123"/>
      <c r="ETE138" s="123"/>
      <c r="ETF138" s="123"/>
      <c r="ETG138" s="123"/>
      <c r="ETH138" s="123"/>
      <c r="ETI138" s="123"/>
      <c r="ETJ138" s="123"/>
      <c r="ETK138" s="123"/>
      <c r="ETL138" s="123"/>
      <c r="ETM138" s="123"/>
      <c r="ETN138" s="123"/>
      <c r="ETO138" s="123"/>
      <c r="ETP138" s="123"/>
      <c r="ETQ138" s="123"/>
      <c r="ETR138" s="123"/>
      <c r="ETS138" s="123"/>
      <c r="ETT138" s="123"/>
      <c r="ETU138" s="123"/>
      <c r="ETV138" s="123"/>
      <c r="ETW138" s="123"/>
      <c r="ETX138" s="123"/>
      <c r="ETY138" s="123"/>
      <c r="ETZ138" s="123"/>
      <c r="EUA138" s="123"/>
      <c r="EUB138" s="123"/>
      <c r="EUC138" s="123"/>
      <c r="EUD138" s="123"/>
      <c r="EUE138" s="123"/>
      <c r="EUF138" s="123"/>
      <c r="EUG138" s="123"/>
      <c r="EUH138" s="123"/>
      <c r="EUI138" s="123"/>
      <c r="EUJ138" s="123"/>
      <c r="EUK138" s="123"/>
      <c r="EUL138" s="123"/>
      <c r="EUM138" s="123"/>
      <c r="EUN138" s="123"/>
      <c r="EUO138" s="123"/>
      <c r="EUP138" s="123"/>
      <c r="EUQ138" s="123"/>
      <c r="EUR138" s="123"/>
      <c r="EUS138" s="123"/>
      <c r="EUT138" s="123"/>
      <c r="EUU138" s="123"/>
      <c r="EUV138" s="123"/>
      <c r="EUW138" s="123"/>
      <c r="EUX138" s="123"/>
      <c r="EUY138" s="123"/>
      <c r="EUZ138" s="123"/>
      <c r="EVA138" s="123"/>
      <c r="EVB138" s="123"/>
      <c r="EVC138" s="123"/>
      <c r="EVD138" s="123"/>
      <c r="EVE138" s="123"/>
      <c r="EVF138" s="123"/>
      <c r="EVG138" s="123"/>
      <c r="EVH138" s="123"/>
      <c r="EVI138" s="123"/>
      <c r="EVJ138" s="123"/>
      <c r="EVK138" s="123"/>
      <c r="EVL138" s="123"/>
      <c r="EVM138" s="123"/>
      <c r="EVN138" s="123"/>
      <c r="EVO138" s="123"/>
      <c r="EVP138" s="123"/>
      <c r="EVQ138" s="123"/>
      <c r="EVR138" s="123"/>
      <c r="EVS138" s="123"/>
      <c r="EVT138" s="123"/>
      <c r="EVU138" s="123"/>
      <c r="EVV138" s="123"/>
      <c r="EVW138" s="123"/>
      <c r="EVX138" s="123"/>
      <c r="EVY138" s="123"/>
      <c r="EVZ138" s="123"/>
      <c r="EWA138" s="123"/>
      <c r="EWB138" s="123"/>
      <c r="EWC138" s="123"/>
      <c r="EWD138" s="123"/>
      <c r="EWE138" s="123"/>
      <c r="EWF138" s="123"/>
      <c r="EWG138" s="123"/>
      <c r="EWH138" s="123"/>
      <c r="EWI138" s="123"/>
      <c r="EWJ138" s="123"/>
      <c r="EWK138" s="123"/>
      <c r="EWL138" s="123"/>
      <c r="EWM138" s="123"/>
      <c r="EWN138" s="123"/>
      <c r="EWO138" s="123"/>
      <c r="EWP138" s="123"/>
      <c r="EWQ138" s="123"/>
      <c r="EWR138" s="123"/>
      <c r="EWS138" s="123"/>
      <c r="EWT138" s="123"/>
      <c r="EWU138" s="123"/>
      <c r="EWV138" s="123"/>
      <c r="EWW138" s="123"/>
      <c r="EWX138" s="123"/>
      <c r="EWY138" s="123"/>
      <c r="EWZ138" s="123"/>
      <c r="EXA138" s="123"/>
      <c r="EXB138" s="123"/>
      <c r="EXC138" s="123"/>
      <c r="EXD138" s="123"/>
      <c r="EXE138" s="123"/>
      <c r="EXF138" s="123"/>
      <c r="EXG138" s="123"/>
      <c r="EXH138" s="123"/>
      <c r="EXI138" s="123"/>
      <c r="EXJ138" s="123"/>
      <c r="EXK138" s="123"/>
      <c r="EXL138" s="123"/>
      <c r="EXM138" s="123"/>
      <c r="EXN138" s="123"/>
      <c r="EXO138" s="123"/>
      <c r="EXP138" s="123"/>
      <c r="EXQ138" s="123"/>
      <c r="EXR138" s="123"/>
      <c r="EXS138" s="123"/>
      <c r="EXT138" s="123"/>
      <c r="EXU138" s="123"/>
      <c r="EXV138" s="123"/>
      <c r="EXW138" s="123"/>
      <c r="EXX138" s="123"/>
      <c r="EXY138" s="123"/>
      <c r="EXZ138" s="123"/>
      <c r="EYA138" s="123"/>
      <c r="EYB138" s="123"/>
      <c r="EYC138" s="123"/>
      <c r="EYD138" s="123"/>
      <c r="EYE138" s="123"/>
      <c r="EYF138" s="123"/>
      <c r="EYG138" s="123"/>
      <c r="EYH138" s="123"/>
      <c r="EYI138" s="123"/>
      <c r="EYJ138" s="123"/>
      <c r="EYK138" s="123"/>
      <c r="EYL138" s="123"/>
      <c r="EYM138" s="123"/>
      <c r="EYN138" s="123"/>
      <c r="EYO138" s="123"/>
      <c r="EYP138" s="123"/>
      <c r="EYQ138" s="123"/>
      <c r="EYR138" s="123"/>
      <c r="EYS138" s="123"/>
      <c r="EYT138" s="123"/>
      <c r="EYU138" s="123"/>
      <c r="EYV138" s="123"/>
      <c r="EYW138" s="123"/>
      <c r="EYX138" s="123"/>
      <c r="EYY138" s="123"/>
      <c r="EYZ138" s="123"/>
      <c r="EZA138" s="123"/>
      <c r="EZB138" s="123"/>
      <c r="EZC138" s="123"/>
      <c r="EZD138" s="123"/>
      <c r="EZE138" s="123"/>
      <c r="EZF138" s="123"/>
      <c r="EZG138" s="123"/>
      <c r="EZH138" s="123"/>
      <c r="EZI138" s="123"/>
      <c r="EZJ138" s="123"/>
      <c r="EZK138" s="123"/>
      <c r="EZL138" s="123"/>
      <c r="EZM138" s="123"/>
      <c r="EZN138" s="123"/>
      <c r="EZO138" s="123"/>
      <c r="EZP138" s="123"/>
      <c r="EZQ138" s="123"/>
      <c r="EZR138" s="123"/>
      <c r="EZS138" s="123"/>
      <c r="EZT138" s="123"/>
      <c r="EZU138" s="123"/>
      <c r="EZV138" s="123"/>
      <c r="EZW138" s="123"/>
      <c r="EZX138" s="123"/>
      <c r="EZY138" s="123"/>
      <c r="EZZ138" s="123"/>
      <c r="FAA138" s="123"/>
      <c r="FAB138" s="123"/>
      <c r="FAC138" s="123"/>
      <c r="FAD138" s="123"/>
      <c r="FAE138" s="123"/>
      <c r="FAF138" s="123"/>
      <c r="FAG138" s="123"/>
      <c r="FAH138" s="123"/>
      <c r="FAI138" s="123"/>
      <c r="FAJ138" s="123"/>
      <c r="FAK138" s="123"/>
      <c r="FAL138" s="123"/>
      <c r="FAM138" s="123"/>
      <c r="FAN138" s="123"/>
      <c r="FAO138" s="123"/>
      <c r="FAP138" s="123"/>
      <c r="FAQ138" s="123"/>
      <c r="FAR138" s="123"/>
      <c r="FAS138" s="123"/>
      <c r="FAT138" s="123"/>
      <c r="FAU138" s="123"/>
      <c r="FAV138" s="123"/>
      <c r="FAW138" s="123"/>
      <c r="FAX138" s="123"/>
      <c r="FAY138" s="123"/>
      <c r="FAZ138" s="123"/>
      <c r="FBA138" s="123"/>
      <c r="FBB138" s="123"/>
      <c r="FBC138" s="123"/>
      <c r="FBD138" s="123"/>
      <c r="FBE138" s="123"/>
      <c r="FBF138" s="123"/>
      <c r="FBG138" s="123"/>
      <c r="FBH138" s="123"/>
      <c r="FBI138" s="123"/>
      <c r="FBJ138" s="123"/>
      <c r="FBK138" s="123"/>
      <c r="FBL138" s="123"/>
      <c r="FBM138" s="123"/>
      <c r="FBN138" s="123"/>
      <c r="FBO138" s="123"/>
      <c r="FBP138" s="123"/>
      <c r="FBQ138" s="123"/>
      <c r="FBR138" s="123"/>
      <c r="FBS138" s="123"/>
      <c r="FBT138" s="123"/>
      <c r="FBU138" s="123"/>
      <c r="FBV138" s="123"/>
      <c r="FBW138" s="123"/>
      <c r="FBX138" s="123"/>
      <c r="FBY138" s="123"/>
      <c r="FBZ138" s="123"/>
      <c r="FCA138" s="123"/>
      <c r="FCB138" s="123"/>
      <c r="FCC138" s="123"/>
      <c r="FCD138" s="123"/>
      <c r="FCE138" s="123"/>
      <c r="FCF138" s="123"/>
      <c r="FCG138" s="123"/>
      <c r="FCH138" s="123"/>
      <c r="FCI138" s="123"/>
      <c r="FCJ138" s="123"/>
      <c r="FCK138" s="123"/>
      <c r="FCL138" s="123"/>
      <c r="FCM138" s="123"/>
      <c r="FCN138" s="123"/>
      <c r="FCO138" s="123"/>
      <c r="FCP138" s="123"/>
      <c r="FCQ138" s="123"/>
      <c r="FCR138" s="123"/>
      <c r="FCS138" s="123"/>
      <c r="FCT138" s="123"/>
      <c r="FCU138" s="123"/>
      <c r="FCV138" s="123"/>
      <c r="FCW138" s="123"/>
      <c r="FCX138" s="123"/>
      <c r="FCY138" s="123"/>
      <c r="FCZ138" s="123"/>
      <c r="FDA138" s="123"/>
      <c r="FDB138" s="123"/>
      <c r="FDC138" s="123"/>
      <c r="FDD138" s="123"/>
      <c r="FDE138" s="123"/>
      <c r="FDF138" s="123"/>
      <c r="FDG138" s="123"/>
      <c r="FDH138" s="123"/>
      <c r="FDI138" s="123"/>
      <c r="FDJ138" s="123"/>
      <c r="FDK138" s="123"/>
      <c r="FDL138" s="123"/>
      <c r="FDM138" s="123"/>
      <c r="FDN138" s="123"/>
      <c r="FDO138" s="123"/>
      <c r="FDP138" s="123"/>
      <c r="FDQ138" s="123"/>
      <c r="FDR138" s="123"/>
      <c r="FDS138" s="123"/>
      <c r="FDT138" s="123"/>
      <c r="FDU138" s="123"/>
      <c r="FDV138" s="123"/>
      <c r="FDW138" s="123"/>
      <c r="FDX138" s="123"/>
      <c r="FDY138" s="123"/>
      <c r="FDZ138" s="123"/>
      <c r="FEA138" s="123"/>
      <c r="FEB138" s="123"/>
      <c r="FEC138" s="123"/>
      <c r="FED138" s="123"/>
      <c r="FEE138" s="123"/>
      <c r="FEF138" s="123"/>
      <c r="FEG138" s="123"/>
      <c r="FEH138" s="123"/>
      <c r="FEI138" s="123"/>
      <c r="FEJ138" s="123"/>
      <c r="FEK138" s="123"/>
      <c r="FEL138" s="123"/>
      <c r="FEM138" s="123"/>
      <c r="FEN138" s="123"/>
      <c r="FEO138" s="123"/>
      <c r="FEP138" s="123"/>
      <c r="FEQ138" s="123"/>
      <c r="FER138" s="123"/>
      <c r="FES138" s="123"/>
      <c r="FET138" s="123"/>
      <c r="FEU138" s="123"/>
      <c r="FEV138" s="123"/>
      <c r="FEW138" s="123"/>
      <c r="FEX138" s="123"/>
      <c r="FEY138" s="123"/>
      <c r="FEZ138" s="123"/>
      <c r="FFA138" s="123"/>
      <c r="FFB138" s="123"/>
      <c r="FFC138" s="123"/>
      <c r="FFD138" s="123"/>
      <c r="FFE138" s="123"/>
      <c r="FFF138" s="123"/>
      <c r="FFG138" s="123"/>
      <c r="FFH138" s="123"/>
      <c r="FFI138" s="123"/>
      <c r="FFJ138" s="123"/>
      <c r="FFK138" s="123"/>
      <c r="FFL138" s="123"/>
      <c r="FFM138" s="123"/>
      <c r="FFN138" s="123"/>
      <c r="FFO138" s="123"/>
      <c r="FFP138" s="123"/>
      <c r="FFQ138" s="123"/>
      <c r="FFR138" s="123"/>
      <c r="FFS138" s="123"/>
      <c r="FFT138" s="123"/>
      <c r="FFU138" s="123"/>
      <c r="FFV138" s="123"/>
      <c r="FFW138" s="123"/>
      <c r="FFX138" s="123"/>
      <c r="FFY138" s="123"/>
      <c r="FFZ138" s="123"/>
      <c r="FGA138" s="123"/>
      <c r="FGB138" s="123"/>
      <c r="FGC138" s="123"/>
      <c r="FGD138" s="123"/>
      <c r="FGE138" s="123"/>
      <c r="FGF138" s="123"/>
      <c r="FGG138" s="123"/>
      <c r="FGH138" s="123"/>
      <c r="FGI138" s="123"/>
      <c r="FGJ138" s="123"/>
      <c r="FGK138" s="123"/>
      <c r="FGL138" s="123"/>
      <c r="FGM138" s="123"/>
      <c r="FGN138" s="123"/>
      <c r="FGO138" s="123"/>
      <c r="FGP138" s="123"/>
      <c r="FGQ138" s="123"/>
      <c r="FGR138" s="123"/>
      <c r="FGS138" s="123"/>
      <c r="FGT138" s="123"/>
      <c r="FGU138" s="123"/>
      <c r="FGV138" s="123"/>
      <c r="FGW138" s="123"/>
      <c r="FGX138" s="123"/>
      <c r="FGY138" s="123"/>
      <c r="FGZ138" s="123"/>
      <c r="FHA138" s="123"/>
      <c r="FHB138" s="123"/>
      <c r="FHC138" s="123"/>
      <c r="FHD138" s="123"/>
      <c r="FHE138" s="123"/>
      <c r="FHF138" s="123"/>
      <c r="FHG138" s="123"/>
      <c r="FHH138" s="123"/>
      <c r="FHI138" s="123"/>
      <c r="FHJ138" s="123"/>
      <c r="FHK138" s="123"/>
      <c r="FHL138" s="123"/>
      <c r="FHM138" s="123"/>
      <c r="FHN138" s="123"/>
      <c r="FHO138" s="123"/>
      <c r="FHP138" s="123"/>
      <c r="FHQ138" s="123"/>
      <c r="FHR138" s="123"/>
      <c r="FHS138" s="123"/>
      <c r="FHT138" s="123"/>
      <c r="FHU138" s="123"/>
      <c r="FHV138" s="123"/>
      <c r="FHW138" s="123"/>
      <c r="FHX138" s="123"/>
      <c r="FHY138" s="123"/>
      <c r="FHZ138" s="123"/>
      <c r="FIA138" s="123"/>
      <c r="FIB138" s="123"/>
      <c r="FIC138" s="123"/>
      <c r="FID138" s="123"/>
      <c r="FIE138" s="123"/>
      <c r="FIF138" s="123"/>
      <c r="FIG138" s="123"/>
      <c r="FIH138" s="123"/>
      <c r="FII138" s="123"/>
      <c r="FIJ138" s="123"/>
      <c r="FIK138" s="123"/>
      <c r="FIL138" s="123"/>
      <c r="FIM138" s="123"/>
      <c r="FIN138" s="123"/>
      <c r="FIO138" s="123"/>
      <c r="FIP138" s="123"/>
      <c r="FIQ138" s="123"/>
      <c r="FIR138" s="123"/>
      <c r="FIS138" s="123"/>
      <c r="FIT138" s="123"/>
      <c r="FIU138" s="123"/>
      <c r="FIV138" s="123"/>
      <c r="FIW138" s="123"/>
      <c r="FIX138" s="123"/>
      <c r="FIY138" s="123"/>
      <c r="FIZ138" s="123"/>
      <c r="FJA138" s="123"/>
      <c r="FJB138" s="123"/>
      <c r="FJC138" s="123"/>
      <c r="FJD138" s="123"/>
      <c r="FJE138" s="123"/>
      <c r="FJF138" s="123"/>
      <c r="FJG138" s="123"/>
      <c r="FJH138" s="123"/>
      <c r="FJI138" s="123"/>
      <c r="FJJ138" s="123"/>
      <c r="FJK138" s="123"/>
      <c r="FJL138" s="123"/>
      <c r="FJM138" s="123"/>
      <c r="FJN138" s="123"/>
      <c r="FJO138" s="123"/>
      <c r="FJP138" s="123"/>
      <c r="FJQ138" s="123"/>
      <c r="FJR138" s="123"/>
      <c r="FJS138" s="123"/>
      <c r="FJT138" s="123"/>
      <c r="FJU138" s="123"/>
      <c r="FJV138" s="123"/>
      <c r="FJW138" s="123"/>
      <c r="FJX138" s="123"/>
      <c r="FJY138" s="123"/>
      <c r="FJZ138" s="123"/>
      <c r="FKA138" s="123"/>
      <c r="FKB138" s="123"/>
      <c r="FKC138" s="123"/>
      <c r="FKD138" s="123"/>
      <c r="FKE138" s="123"/>
      <c r="FKF138" s="123"/>
      <c r="FKG138" s="123"/>
      <c r="FKH138" s="123"/>
      <c r="FKI138" s="123"/>
      <c r="FKJ138" s="123"/>
      <c r="FKK138" s="123"/>
      <c r="FKL138" s="123"/>
      <c r="FKM138" s="123"/>
      <c r="FKN138" s="123"/>
      <c r="FKO138" s="123"/>
      <c r="FKP138" s="123"/>
      <c r="FKQ138" s="123"/>
      <c r="FKR138" s="123"/>
      <c r="FKS138" s="123"/>
      <c r="FKT138" s="123"/>
      <c r="FKU138" s="123"/>
      <c r="FKV138" s="123"/>
      <c r="FKW138" s="123"/>
      <c r="FKX138" s="123"/>
      <c r="FKY138" s="123"/>
      <c r="FKZ138" s="123"/>
      <c r="FLA138" s="123"/>
      <c r="FLB138" s="123"/>
      <c r="FLC138" s="123"/>
      <c r="FLD138" s="123"/>
      <c r="FLE138" s="123"/>
      <c r="FLF138" s="123"/>
      <c r="FLG138" s="123"/>
      <c r="FLH138" s="123"/>
      <c r="FLI138" s="123"/>
      <c r="FLJ138" s="123"/>
      <c r="FLK138" s="123"/>
      <c r="FLL138" s="123"/>
      <c r="FLM138" s="123"/>
      <c r="FLN138" s="123"/>
      <c r="FLO138" s="123"/>
      <c r="FLP138" s="123"/>
      <c r="FLQ138" s="123"/>
      <c r="FLR138" s="123"/>
      <c r="FLS138" s="123"/>
      <c r="FLT138" s="123"/>
      <c r="FLU138" s="123"/>
      <c r="FLV138" s="123"/>
      <c r="FLW138" s="123"/>
      <c r="FLX138" s="123"/>
      <c r="FLY138" s="123"/>
      <c r="FLZ138" s="123"/>
      <c r="FMA138" s="123"/>
      <c r="FMB138" s="123"/>
      <c r="FMC138" s="123"/>
      <c r="FMD138" s="123"/>
      <c r="FME138" s="123"/>
      <c r="FMF138" s="123"/>
      <c r="FMG138" s="123"/>
      <c r="FMH138" s="123"/>
      <c r="FMI138" s="123"/>
      <c r="FMJ138" s="123"/>
      <c r="FMK138" s="123"/>
      <c r="FML138" s="123"/>
      <c r="FMM138" s="123"/>
      <c r="FMN138" s="123"/>
      <c r="FMO138" s="123"/>
      <c r="FMP138" s="123"/>
      <c r="FMQ138" s="123"/>
      <c r="FMR138" s="123"/>
      <c r="FMS138" s="123"/>
      <c r="FMT138" s="123"/>
      <c r="FMU138" s="123"/>
      <c r="FMV138" s="123"/>
      <c r="FMW138" s="123"/>
      <c r="FMX138" s="123"/>
      <c r="FMY138" s="123"/>
      <c r="FMZ138" s="123"/>
      <c r="FNA138" s="123"/>
      <c r="FNB138" s="123"/>
      <c r="FNC138" s="123"/>
      <c r="FND138" s="123"/>
      <c r="FNE138" s="123"/>
      <c r="FNF138" s="123"/>
      <c r="FNG138" s="123"/>
      <c r="FNH138" s="123"/>
      <c r="FNI138" s="123"/>
      <c r="FNJ138" s="123"/>
      <c r="FNK138" s="123"/>
      <c r="FNL138" s="123"/>
      <c r="FNM138" s="123"/>
      <c r="FNN138" s="123"/>
      <c r="FNO138" s="123"/>
      <c r="FNP138" s="123"/>
      <c r="FNQ138" s="123"/>
      <c r="FNR138" s="123"/>
      <c r="FNS138" s="123"/>
      <c r="FNT138" s="123"/>
      <c r="FNU138" s="123"/>
      <c r="FNV138" s="123"/>
      <c r="FNW138" s="123"/>
      <c r="FNX138" s="123"/>
      <c r="FNY138" s="123"/>
      <c r="FNZ138" s="123"/>
      <c r="FOA138" s="123"/>
      <c r="FOB138" s="123"/>
      <c r="FOC138" s="123"/>
      <c r="FOD138" s="123"/>
      <c r="FOE138" s="123"/>
      <c r="FOF138" s="123"/>
      <c r="FOG138" s="123"/>
      <c r="FOH138" s="123"/>
      <c r="FOI138" s="123"/>
      <c r="FOJ138" s="123"/>
      <c r="FOK138" s="123"/>
      <c r="FOL138" s="123"/>
      <c r="FOM138" s="123"/>
      <c r="FON138" s="123"/>
      <c r="FOO138" s="123"/>
      <c r="FOP138" s="123"/>
      <c r="FOQ138" s="123"/>
      <c r="FOR138" s="123"/>
      <c r="FOS138" s="123"/>
      <c r="FOT138" s="123"/>
      <c r="FOU138" s="123"/>
      <c r="FOV138" s="123"/>
      <c r="FOW138" s="123"/>
      <c r="FOX138" s="123"/>
      <c r="FOY138" s="123"/>
      <c r="FOZ138" s="123"/>
      <c r="FPA138" s="123"/>
      <c r="FPB138" s="123"/>
      <c r="FPC138" s="123"/>
      <c r="FPD138" s="123"/>
      <c r="FPE138" s="123"/>
      <c r="FPF138" s="123"/>
      <c r="FPG138" s="123"/>
      <c r="FPH138" s="123"/>
      <c r="FPI138" s="123"/>
      <c r="FPJ138" s="123"/>
      <c r="FPK138" s="123"/>
      <c r="FPL138" s="123"/>
      <c r="FPM138" s="123"/>
      <c r="FPN138" s="123"/>
      <c r="FPO138" s="123"/>
      <c r="FPP138" s="123"/>
      <c r="FPQ138" s="123"/>
      <c r="FPR138" s="123"/>
      <c r="FPS138" s="123"/>
      <c r="FPT138" s="123"/>
      <c r="FPU138" s="123"/>
      <c r="FPV138" s="123"/>
      <c r="FPW138" s="123"/>
      <c r="FPX138" s="123"/>
      <c r="FPY138" s="123"/>
      <c r="FPZ138" s="123"/>
      <c r="FQA138" s="123"/>
      <c r="FQB138" s="123"/>
      <c r="FQC138" s="123"/>
      <c r="FQD138" s="123"/>
      <c r="FQE138" s="123"/>
      <c r="FQF138" s="123"/>
      <c r="FQG138" s="123"/>
      <c r="FQH138" s="123"/>
      <c r="FQI138" s="123"/>
      <c r="FQJ138" s="123"/>
      <c r="FQK138" s="123"/>
      <c r="FQL138" s="123"/>
      <c r="FQM138" s="123"/>
      <c r="FQN138" s="123"/>
      <c r="FQO138" s="123"/>
      <c r="FQP138" s="123"/>
      <c r="FQQ138" s="123"/>
      <c r="FQR138" s="123"/>
      <c r="FQS138" s="123"/>
      <c r="FQT138" s="123"/>
      <c r="FQU138" s="123"/>
      <c r="FQV138" s="123"/>
      <c r="FQW138" s="123"/>
      <c r="FQX138" s="123"/>
      <c r="FQY138" s="123"/>
      <c r="FQZ138" s="123"/>
      <c r="FRA138" s="123"/>
      <c r="FRB138" s="123"/>
      <c r="FRC138" s="123"/>
      <c r="FRD138" s="123"/>
      <c r="FRE138" s="123"/>
      <c r="FRF138" s="123"/>
      <c r="FRG138" s="123"/>
      <c r="FRH138" s="123"/>
      <c r="FRI138" s="123"/>
      <c r="FRJ138" s="123"/>
      <c r="FRK138" s="123"/>
      <c r="FRL138" s="123"/>
      <c r="FRM138" s="123"/>
      <c r="FRN138" s="123"/>
      <c r="FRO138" s="123"/>
      <c r="FRP138" s="123"/>
      <c r="FRQ138" s="123"/>
      <c r="FRR138" s="123"/>
      <c r="FRS138" s="123"/>
      <c r="FRT138" s="123"/>
      <c r="FRU138" s="123"/>
      <c r="FRV138" s="123"/>
      <c r="FRW138" s="123"/>
      <c r="FRX138" s="123"/>
      <c r="FRY138" s="123"/>
      <c r="FRZ138" s="123"/>
      <c r="FSA138" s="123"/>
      <c r="FSB138" s="123"/>
      <c r="FSC138" s="123"/>
      <c r="FSD138" s="123"/>
      <c r="FSE138" s="123"/>
      <c r="FSF138" s="123"/>
      <c r="FSG138" s="123"/>
      <c r="FSH138" s="123"/>
      <c r="FSI138" s="123"/>
      <c r="FSJ138" s="123"/>
      <c r="FSK138" s="123"/>
      <c r="FSL138" s="123"/>
      <c r="FSM138" s="123"/>
      <c r="FSN138" s="123"/>
      <c r="FSO138" s="123"/>
      <c r="FSP138" s="123"/>
      <c r="FSQ138" s="123"/>
      <c r="FSR138" s="123"/>
      <c r="FSS138" s="123"/>
      <c r="FST138" s="123"/>
      <c r="FSU138" s="123"/>
      <c r="FSV138" s="123"/>
      <c r="FSW138" s="123"/>
      <c r="FSX138" s="123"/>
      <c r="FSY138" s="123"/>
      <c r="FSZ138" s="123"/>
      <c r="FTA138" s="123"/>
      <c r="FTB138" s="123"/>
      <c r="FTC138" s="123"/>
      <c r="FTD138" s="123"/>
      <c r="FTE138" s="123"/>
      <c r="FTF138" s="123"/>
      <c r="FTG138" s="123"/>
      <c r="FTH138" s="123"/>
      <c r="FTI138" s="123"/>
      <c r="FTJ138" s="123"/>
      <c r="FTK138" s="123"/>
      <c r="FTL138" s="123"/>
      <c r="FTM138" s="123"/>
      <c r="FTN138" s="123"/>
      <c r="FTO138" s="123"/>
      <c r="FTP138" s="123"/>
      <c r="FTQ138" s="123"/>
      <c r="FTR138" s="123"/>
      <c r="FTS138" s="123"/>
      <c r="FTT138" s="123"/>
      <c r="FTU138" s="123"/>
      <c r="FTV138" s="123"/>
      <c r="FTW138" s="123"/>
      <c r="FTX138" s="123"/>
      <c r="FTY138" s="123"/>
      <c r="FTZ138" s="123"/>
      <c r="FUA138" s="123"/>
      <c r="FUB138" s="123"/>
      <c r="FUC138" s="123"/>
      <c r="FUD138" s="123"/>
      <c r="FUE138" s="123"/>
      <c r="FUF138" s="123"/>
      <c r="FUG138" s="123"/>
      <c r="FUH138" s="123"/>
      <c r="FUI138" s="123"/>
      <c r="FUJ138" s="123"/>
      <c r="FUK138" s="123"/>
      <c r="FUL138" s="123"/>
      <c r="FUM138" s="123"/>
      <c r="FUN138" s="123"/>
      <c r="FUO138" s="123"/>
      <c r="FUP138" s="123"/>
      <c r="FUQ138" s="123"/>
      <c r="FUR138" s="123"/>
      <c r="FUS138" s="123"/>
      <c r="FUT138" s="123"/>
      <c r="FUU138" s="123"/>
      <c r="FUV138" s="123"/>
      <c r="FUW138" s="123"/>
      <c r="FUX138" s="123"/>
      <c r="FUY138" s="123"/>
      <c r="FUZ138" s="123"/>
      <c r="FVA138" s="123"/>
      <c r="FVB138" s="123"/>
      <c r="FVC138" s="123"/>
      <c r="FVD138" s="123"/>
      <c r="FVE138" s="123"/>
      <c r="FVF138" s="123"/>
      <c r="FVG138" s="123"/>
      <c r="FVH138" s="123"/>
      <c r="FVI138" s="123"/>
      <c r="FVJ138" s="123"/>
      <c r="FVK138" s="123"/>
      <c r="FVL138" s="123"/>
      <c r="FVM138" s="123"/>
      <c r="FVN138" s="123"/>
      <c r="FVO138" s="123"/>
      <c r="FVP138" s="123"/>
      <c r="FVQ138" s="123"/>
      <c r="FVR138" s="123"/>
      <c r="FVS138" s="123"/>
      <c r="FVT138" s="123"/>
      <c r="FVU138" s="123"/>
      <c r="FVV138" s="123"/>
      <c r="FVW138" s="123"/>
      <c r="FVX138" s="123"/>
      <c r="FVY138" s="123"/>
      <c r="FVZ138" s="123"/>
      <c r="FWA138" s="123"/>
      <c r="FWB138" s="123"/>
      <c r="FWC138" s="123"/>
      <c r="FWD138" s="123"/>
      <c r="FWE138" s="123"/>
      <c r="FWF138" s="123"/>
      <c r="FWG138" s="123"/>
      <c r="FWH138" s="123"/>
      <c r="FWI138" s="123"/>
      <c r="FWJ138" s="123"/>
      <c r="FWK138" s="123"/>
      <c r="FWL138" s="123"/>
      <c r="FWM138" s="123"/>
      <c r="FWN138" s="123"/>
      <c r="FWO138" s="123"/>
      <c r="FWP138" s="123"/>
      <c r="FWQ138" s="123"/>
      <c r="FWR138" s="123"/>
      <c r="FWS138" s="123"/>
      <c r="FWT138" s="123"/>
      <c r="FWU138" s="123"/>
      <c r="FWV138" s="123"/>
      <c r="FWW138" s="123"/>
      <c r="FWX138" s="123"/>
      <c r="FWY138" s="123"/>
      <c r="FWZ138" s="123"/>
      <c r="FXA138" s="123"/>
      <c r="FXB138" s="123"/>
      <c r="FXC138" s="123"/>
      <c r="FXD138" s="123"/>
      <c r="FXE138" s="123"/>
      <c r="FXF138" s="123"/>
      <c r="FXG138" s="123"/>
      <c r="FXH138" s="123"/>
      <c r="FXI138" s="123"/>
      <c r="FXJ138" s="123"/>
      <c r="FXK138" s="123"/>
      <c r="FXL138" s="123"/>
      <c r="FXM138" s="123"/>
      <c r="FXN138" s="123"/>
      <c r="FXO138" s="123"/>
      <c r="FXP138" s="123"/>
      <c r="FXQ138" s="123"/>
      <c r="FXR138" s="123"/>
      <c r="FXS138" s="123"/>
      <c r="FXT138" s="123"/>
      <c r="FXU138" s="123"/>
      <c r="FXV138" s="123"/>
      <c r="FXW138" s="123"/>
      <c r="FXX138" s="123"/>
      <c r="FXY138" s="123"/>
      <c r="FXZ138" s="123"/>
      <c r="FYA138" s="123"/>
      <c r="FYB138" s="123"/>
      <c r="FYC138" s="123"/>
      <c r="FYD138" s="123"/>
      <c r="FYE138" s="123"/>
      <c r="FYF138" s="123"/>
      <c r="FYG138" s="123"/>
      <c r="FYH138" s="123"/>
      <c r="FYI138" s="123"/>
      <c r="FYJ138" s="123"/>
      <c r="FYK138" s="123"/>
      <c r="FYL138" s="123"/>
      <c r="FYM138" s="123"/>
      <c r="FYN138" s="123"/>
      <c r="FYO138" s="123"/>
      <c r="FYP138" s="123"/>
      <c r="FYQ138" s="123"/>
      <c r="FYR138" s="123"/>
      <c r="FYS138" s="123"/>
      <c r="FYT138" s="123"/>
      <c r="FYU138" s="123"/>
      <c r="FYV138" s="123"/>
      <c r="FYW138" s="123"/>
      <c r="FYX138" s="123"/>
      <c r="FYY138" s="123"/>
      <c r="FYZ138" s="123"/>
      <c r="FZA138" s="123"/>
      <c r="FZB138" s="123"/>
      <c r="FZC138" s="123"/>
      <c r="FZD138" s="123"/>
      <c r="FZE138" s="123"/>
      <c r="FZF138" s="123"/>
      <c r="FZG138" s="123"/>
      <c r="FZH138" s="123"/>
      <c r="FZI138" s="123"/>
      <c r="FZJ138" s="123"/>
      <c r="FZK138" s="123"/>
      <c r="FZL138" s="123"/>
      <c r="FZM138" s="123"/>
      <c r="FZN138" s="123"/>
      <c r="FZO138" s="123"/>
      <c r="FZP138" s="123"/>
      <c r="FZQ138" s="123"/>
      <c r="FZR138" s="123"/>
      <c r="FZS138" s="123"/>
      <c r="FZT138" s="123"/>
      <c r="FZU138" s="123"/>
      <c r="FZV138" s="123"/>
      <c r="FZW138" s="123"/>
      <c r="FZX138" s="123"/>
      <c r="FZY138" s="123"/>
      <c r="FZZ138" s="123"/>
      <c r="GAA138" s="123"/>
      <c r="GAB138" s="123"/>
      <c r="GAC138" s="123"/>
      <c r="GAD138" s="123"/>
      <c r="GAE138" s="123"/>
      <c r="GAF138" s="123"/>
      <c r="GAG138" s="123"/>
      <c r="GAH138" s="123"/>
      <c r="GAI138" s="123"/>
      <c r="GAJ138" s="123"/>
      <c r="GAK138" s="123"/>
      <c r="GAL138" s="123"/>
      <c r="GAM138" s="123"/>
      <c r="GAN138" s="123"/>
      <c r="GAO138" s="123"/>
      <c r="GAP138" s="123"/>
      <c r="GAQ138" s="123"/>
      <c r="GAR138" s="123"/>
      <c r="GAS138" s="123"/>
      <c r="GAT138" s="123"/>
      <c r="GAU138" s="123"/>
      <c r="GAV138" s="123"/>
      <c r="GAW138" s="123"/>
      <c r="GAX138" s="123"/>
      <c r="GAY138" s="123"/>
      <c r="GAZ138" s="123"/>
      <c r="GBA138" s="123"/>
      <c r="GBB138" s="123"/>
      <c r="GBC138" s="123"/>
      <c r="GBD138" s="123"/>
      <c r="GBE138" s="123"/>
      <c r="GBF138" s="123"/>
      <c r="GBG138" s="123"/>
      <c r="GBH138" s="123"/>
      <c r="GBI138" s="123"/>
      <c r="GBJ138" s="123"/>
      <c r="GBK138" s="123"/>
      <c r="GBL138" s="123"/>
      <c r="GBM138" s="123"/>
      <c r="GBN138" s="123"/>
      <c r="GBO138" s="123"/>
      <c r="GBP138" s="123"/>
      <c r="GBQ138" s="123"/>
      <c r="GBR138" s="123"/>
      <c r="GBS138" s="123"/>
      <c r="GBT138" s="123"/>
      <c r="GBU138" s="123"/>
      <c r="GBV138" s="123"/>
      <c r="GBW138" s="123"/>
      <c r="GBX138" s="123"/>
      <c r="GBY138" s="123"/>
      <c r="GBZ138" s="123"/>
      <c r="GCA138" s="123"/>
      <c r="GCB138" s="123"/>
      <c r="GCC138" s="123"/>
      <c r="GCD138" s="123"/>
      <c r="GCE138" s="123"/>
      <c r="GCF138" s="123"/>
      <c r="GCG138" s="123"/>
      <c r="GCH138" s="123"/>
      <c r="GCI138" s="123"/>
      <c r="GCJ138" s="123"/>
      <c r="GCK138" s="123"/>
      <c r="GCL138" s="123"/>
      <c r="GCM138" s="123"/>
      <c r="GCN138" s="123"/>
      <c r="GCO138" s="123"/>
      <c r="GCP138" s="123"/>
      <c r="GCQ138" s="123"/>
      <c r="GCR138" s="123"/>
      <c r="GCS138" s="123"/>
      <c r="GCT138" s="123"/>
      <c r="GCU138" s="123"/>
      <c r="GCV138" s="123"/>
      <c r="GCW138" s="123"/>
      <c r="GCX138" s="123"/>
      <c r="GCY138" s="123"/>
      <c r="GCZ138" s="123"/>
      <c r="GDA138" s="123"/>
      <c r="GDB138" s="123"/>
      <c r="GDC138" s="123"/>
      <c r="GDD138" s="123"/>
      <c r="GDE138" s="123"/>
      <c r="GDF138" s="123"/>
      <c r="GDG138" s="123"/>
      <c r="GDH138" s="123"/>
      <c r="GDI138" s="123"/>
      <c r="GDJ138" s="123"/>
      <c r="GDK138" s="123"/>
      <c r="GDL138" s="123"/>
      <c r="GDM138" s="123"/>
      <c r="GDN138" s="123"/>
      <c r="GDO138" s="123"/>
      <c r="GDP138" s="123"/>
      <c r="GDQ138" s="123"/>
      <c r="GDR138" s="123"/>
      <c r="GDS138" s="123"/>
      <c r="GDT138" s="123"/>
      <c r="GDU138" s="123"/>
      <c r="GDV138" s="123"/>
      <c r="GDW138" s="123"/>
      <c r="GDX138" s="123"/>
      <c r="GDY138" s="123"/>
      <c r="GDZ138" s="123"/>
      <c r="GEA138" s="123"/>
      <c r="GEB138" s="123"/>
      <c r="GEC138" s="123"/>
      <c r="GED138" s="123"/>
      <c r="GEE138" s="123"/>
      <c r="GEF138" s="123"/>
      <c r="GEG138" s="123"/>
      <c r="GEH138" s="123"/>
      <c r="GEI138" s="123"/>
      <c r="GEJ138" s="123"/>
      <c r="GEK138" s="123"/>
      <c r="GEL138" s="123"/>
      <c r="GEM138" s="123"/>
      <c r="GEN138" s="123"/>
      <c r="GEO138" s="123"/>
      <c r="GEP138" s="123"/>
      <c r="GEQ138" s="123"/>
      <c r="GER138" s="123"/>
      <c r="GES138" s="123"/>
      <c r="GET138" s="123"/>
      <c r="GEU138" s="123"/>
      <c r="GEV138" s="123"/>
      <c r="GEW138" s="123"/>
      <c r="GEX138" s="123"/>
      <c r="GEY138" s="123"/>
      <c r="GEZ138" s="123"/>
      <c r="GFA138" s="123"/>
      <c r="GFB138" s="123"/>
      <c r="GFC138" s="123"/>
      <c r="GFD138" s="123"/>
      <c r="GFE138" s="123"/>
      <c r="GFF138" s="123"/>
      <c r="GFG138" s="123"/>
      <c r="GFH138" s="123"/>
      <c r="GFI138" s="123"/>
      <c r="GFJ138" s="123"/>
      <c r="GFK138" s="123"/>
      <c r="GFL138" s="123"/>
      <c r="GFM138" s="123"/>
      <c r="GFN138" s="123"/>
      <c r="GFO138" s="123"/>
      <c r="GFP138" s="123"/>
      <c r="GFQ138" s="123"/>
      <c r="GFR138" s="123"/>
      <c r="GFS138" s="123"/>
      <c r="GFT138" s="123"/>
      <c r="GFU138" s="123"/>
      <c r="GFV138" s="123"/>
      <c r="GFW138" s="123"/>
      <c r="GFX138" s="123"/>
      <c r="GFY138" s="123"/>
      <c r="GFZ138" s="123"/>
      <c r="GGA138" s="123"/>
      <c r="GGB138" s="123"/>
      <c r="GGC138" s="123"/>
      <c r="GGD138" s="123"/>
      <c r="GGE138" s="123"/>
      <c r="GGF138" s="123"/>
      <c r="GGG138" s="123"/>
      <c r="GGH138" s="123"/>
      <c r="GGI138" s="123"/>
      <c r="GGJ138" s="123"/>
      <c r="GGK138" s="123"/>
      <c r="GGL138" s="123"/>
      <c r="GGM138" s="123"/>
      <c r="GGN138" s="123"/>
      <c r="GGO138" s="123"/>
      <c r="GGP138" s="123"/>
      <c r="GGQ138" s="123"/>
      <c r="GGR138" s="123"/>
      <c r="GGS138" s="123"/>
      <c r="GGT138" s="123"/>
      <c r="GGU138" s="123"/>
      <c r="GGV138" s="123"/>
      <c r="GGW138" s="123"/>
      <c r="GGX138" s="123"/>
      <c r="GGY138" s="123"/>
      <c r="GGZ138" s="123"/>
      <c r="GHA138" s="123"/>
      <c r="GHB138" s="123"/>
      <c r="GHC138" s="123"/>
      <c r="GHD138" s="123"/>
      <c r="GHE138" s="123"/>
      <c r="GHF138" s="123"/>
      <c r="GHG138" s="123"/>
      <c r="GHH138" s="123"/>
      <c r="GHI138" s="123"/>
      <c r="GHJ138" s="123"/>
      <c r="GHK138" s="123"/>
      <c r="GHL138" s="123"/>
      <c r="GHM138" s="123"/>
      <c r="GHN138" s="123"/>
      <c r="GHO138" s="123"/>
      <c r="GHP138" s="123"/>
      <c r="GHQ138" s="123"/>
      <c r="GHR138" s="123"/>
      <c r="GHS138" s="123"/>
      <c r="GHT138" s="123"/>
      <c r="GHU138" s="123"/>
      <c r="GHV138" s="123"/>
      <c r="GHW138" s="123"/>
      <c r="GHX138" s="123"/>
      <c r="GHY138" s="123"/>
      <c r="GHZ138" s="123"/>
      <c r="GIA138" s="123"/>
      <c r="GIB138" s="123"/>
      <c r="GIC138" s="123"/>
      <c r="GID138" s="123"/>
      <c r="GIE138" s="123"/>
      <c r="GIF138" s="123"/>
      <c r="GIG138" s="123"/>
      <c r="GIH138" s="123"/>
      <c r="GII138" s="123"/>
      <c r="GIJ138" s="123"/>
      <c r="GIK138" s="123"/>
      <c r="GIL138" s="123"/>
      <c r="GIM138" s="123"/>
      <c r="GIN138" s="123"/>
      <c r="GIO138" s="123"/>
      <c r="GIP138" s="123"/>
      <c r="GIQ138" s="123"/>
      <c r="GIR138" s="123"/>
      <c r="GIS138" s="123"/>
      <c r="GIT138" s="123"/>
      <c r="GIU138" s="123"/>
      <c r="GIV138" s="123"/>
      <c r="GIW138" s="123"/>
      <c r="GIX138" s="123"/>
      <c r="GIY138" s="123"/>
      <c r="GIZ138" s="123"/>
      <c r="GJA138" s="123"/>
      <c r="GJB138" s="123"/>
      <c r="GJC138" s="123"/>
      <c r="GJD138" s="123"/>
      <c r="GJE138" s="123"/>
      <c r="GJF138" s="123"/>
      <c r="GJG138" s="123"/>
      <c r="GJH138" s="123"/>
      <c r="GJI138" s="123"/>
      <c r="GJJ138" s="123"/>
      <c r="GJK138" s="123"/>
      <c r="GJL138" s="123"/>
      <c r="GJM138" s="123"/>
      <c r="GJN138" s="123"/>
      <c r="GJO138" s="123"/>
      <c r="GJP138" s="123"/>
      <c r="GJQ138" s="123"/>
      <c r="GJR138" s="123"/>
      <c r="GJS138" s="123"/>
      <c r="GJT138" s="123"/>
      <c r="GJU138" s="123"/>
      <c r="GJV138" s="123"/>
      <c r="GJW138" s="123"/>
      <c r="GJX138" s="123"/>
      <c r="GJY138" s="123"/>
      <c r="GJZ138" s="123"/>
      <c r="GKA138" s="123"/>
      <c r="GKB138" s="123"/>
      <c r="GKC138" s="123"/>
      <c r="GKD138" s="123"/>
      <c r="GKE138" s="123"/>
      <c r="GKF138" s="123"/>
      <c r="GKG138" s="123"/>
      <c r="GKH138" s="123"/>
      <c r="GKI138" s="123"/>
      <c r="GKJ138" s="123"/>
      <c r="GKK138" s="123"/>
      <c r="GKL138" s="123"/>
      <c r="GKM138" s="123"/>
      <c r="GKN138" s="123"/>
      <c r="GKO138" s="123"/>
      <c r="GKP138" s="123"/>
      <c r="GKQ138" s="123"/>
      <c r="GKR138" s="123"/>
      <c r="GKS138" s="123"/>
      <c r="GKT138" s="123"/>
      <c r="GKU138" s="123"/>
      <c r="GKV138" s="123"/>
      <c r="GKW138" s="123"/>
      <c r="GKX138" s="123"/>
      <c r="GKY138" s="123"/>
      <c r="GKZ138" s="123"/>
      <c r="GLA138" s="123"/>
      <c r="GLB138" s="123"/>
      <c r="GLC138" s="123"/>
      <c r="GLD138" s="123"/>
      <c r="GLE138" s="123"/>
      <c r="GLF138" s="123"/>
      <c r="GLG138" s="123"/>
      <c r="GLH138" s="123"/>
      <c r="GLI138" s="123"/>
      <c r="GLJ138" s="123"/>
      <c r="GLK138" s="123"/>
      <c r="GLL138" s="123"/>
      <c r="GLM138" s="123"/>
      <c r="GLN138" s="123"/>
      <c r="GLO138" s="123"/>
      <c r="GLP138" s="123"/>
      <c r="GLQ138" s="123"/>
      <c r="GLR138" s="123"/>
      <c r="GLS138" s="123"/>
      <c r="GLT138" s="123"/>
      <c r="GLU138" s="123"/>
      <c r="GLV138" s="123"/>
      <c r="GLW138" s="123"/>
      <c r="GLX138" s="123"/>
      <c r="GLY138" s="123"/>
      <c r="GLZ138" s="123"/>
      <c r="GMA138" s="123"/>
      <c r="GMB138" s="123"/>
      <c r="GMC138" s="123"/>
      <c r="GMD138" s="123"/>
      <c r="GME138" s="123"/>
      <c r="GMF138" s="123"/>
      <c r="GMG138" s="123"/>
      <c r="GMH138" s="123"/>
      <c r="GMI138" s="123"/>
      <c r="GMJ138" s="123"/>
      <c r="GMK138" s="123"/>
      <c r="GML138" s="123"/>
      <c r="GMM138" s="123"/>
      <c r="GMN138" s="123"/>
      <c r="GMO138" s="123"/>
      <c r="GMP138" s="123"/>
      <c r="GMQ138" s="123"/>
      <c r="GMR138" s="123"/>
      <c r="GMS138" s="123"/>
      <c r="GMT138" s="123"/>
      <c r="GMU138" s="123"/>
      <c r="GMV138" s="123"/>
      <c r="GMW138" s="123"/>
      <c r="GMX138" s="123"/>
      <c r="GMY138" s="123"/>
      <c r="GMZ138" s="123"/>
      <c r="GNA138" s="123"/>
      <c r="GNB138" s="123"/>
      <c r="GNC138" s="123"/>
      <c r="GND138" s="123"/>
      <c r="GNE138" s="123"/>
      <c r="GNF138" s="123"/>
      <c r="GNG138" s="123"/>
      <c r="GNH138" s="123"/>
      <c r="GNI138" s="123"/>
      <c r="GNJ138" s="123"/>
      <c r="GNK138" s="123"/>
      <c r="GNL138" s="123"/>
      <c r="GNM138" s="123"/>
      <c r="GNN138" s="123"/>
      <c r="GNO138" s="123"/>
      <c r="GNP138" s="123"/>
      <c r="GNQ138" s="123"/>
      <c r="GNR138" s="123"/>
      <c r="GNS138" s="123"/>
      <c r="GNT138" s="123"/>
      <c r="GNU138" s="123"/>
      <c r="GNV138" s="123"/>
      <c r="GNW138" s="123"/>
      <c r="GNX138" s="123"/>
      <c r="GNY138" s="123"/>
      <c r="GNZ138" s="123"/>
      <c r="GOA138" s="123"/>
      <c r="GOB138" s="123"/>
      <c r="GOC138" s="123"/>
      <c r="GOD138" s="123"/>
      <c r="GOE138" s="123"/>
      <c r="GOF138" s="123"/>
      <c r="GOG138" s="123"/>
      <c r="GOH138" s="123"/>
      <c r="GOI138" s="123"/>
      <c r="GOJ138" s="123"/>
      <c r="GOK138" s="123"/>
      <c r="GOL138" s="123"/>
      <c r="GOM138" s="123"/>
      <c r="GON138" s="123"/>
      <c r="GOO138" s="123"/>
      <c r="GOP138" s="123"/>
      <c r="GOQ138" s="123"/>
      <c r="GOR138" s="123"/>
      <c r="GOS138" s="123"/>
      <c r="GOT138" s="123"/>
      <c r="GOU138" s="123"/>
      <c r="GOV138" s="123"/>
      <c r="GOW138" s="123"/>
      <c r="GOX138" s="123"/>
      <c r="GOY138" s="123"/>
      <c r="GOZ138" s="123"/>
      <c r="GPA138" s="123"/>
      <c r="GPB138" s="123"/>
      <c r="GPC138" s="123"/>
      <c r="GPD138" s="123"/>
      <c r="GPE138" s="123"/>
      <c r="GPF138" s="123"/>
      <c r="GPG138" s="123"/>
      <c r="GPH138" s="123"/>
      <c r="GPI138" s="123"/>
      <c r="GPJ138" s="123"/>
      <c r="GPK138" s="123"/>
      <c r="GPL138" s="123"/>
      <c r="GPM138" s="123"/>
      <c r="GPN138" s="123"/>
      <c r="GPO138" s="123"/>
      <c r="GPP138" s="123"/>
      <c r="GPQ138" s="123"/>
      <c r="GPR138" s="123"/>
      <c r="GPS138" s="123"/>
      <c r="GPT138" s="123"/>
      <c r="GPU138" s="123"/>
      <c r="GPV138" s="123"/>
      <c r="GPW138" s="123"/>
      <c r="GPX138" s="123"/>
      <c r="GPY138" s="123"/>
      <c r="GPZ138" s="123"/>
      <c r="GQA138" s="123"/>
      <c r="GQB138" s="123"/>
      <c r="GQC138" s="123"/>
      <c r="GQD138" s="123"/>
      <c r="GQE138" s="123"/>
      <c r="GQF138" s="123"/>
      <c r="GQG138" s="123"/>
      <c r="GQH138" s="123"/>
      <c r="GQI138" s="123"/>
      <c r="GQJ138" s="123"/>
      <c r="GQK138" s="123"/>
      <c r="GQL138" s="123"/>
      <c r="GQM138" s="123"/>
      <c r="GQN138" s="123"/>
      <c r="GQO138" s="123"/>
      <c r="GQP138" s="123"/>
      <c r="GQQ138" s="123"/>
      <c r="GQR138" s="123"/>
      <c r="GQS138" s="123"/>
      <c r="GQT138" s="123"/>
      <c r="GQU138" s="123"/>
      <c r="GQV138" s="123"/>
      <c r="GQW138" s="123"/>
      <c r="GQX138" s="123"/>
      <c r="GQY138" s="123"/>
      <c r="GQZ138" s="123"/>
      <c r="GRA138" s="123"/>
      <c r="GRB138" s="123"/>
      <c r="GRC138" s="123"/>
      <c r="GRD138" s="123"/>
      <c r="GRE138" s="123"/>
      <c r="GRF138" s="123"/>
      <c r="GRG138" s="123"/>
      <c r="GRH138" s="123"/>
      <c r="GRI138" s="123"/>
      <c r="GRJ138" s="123"/>
      <c r="GRK138" s="123"/>
      <c r="GRL138" s="123"/>
      <c r="GRM138" s="123"/>
      <c r="GRN138" s="123"/>
      <c r="GRO138" s="123"/>
      <c r="GRP138" s="123"/>
      <c r="GRQ138" s="123"/>
      <c r="GRR138" s="123"/>
      <c r="GRS138" s="123"/>
      <c r="GRT138" s="123"/>
      <c r="GRU138" s="123"/>
      <c r="GRV138" s="123"/>
      <c r="GRW138" s="123"/>
      <c r="GRX138" s="123"/>
      <c r="GRY138" s="123"/>
      <c r="GRZ138" s="123"/>
      <c r="GSA138" s="123"/>
      <c r="GSB138" s="123"/>
      <c r="GSC138" s="123"/>
      <c r="GSD138" s="123"/>
      <c r="GSE138" s="123"/>
      <c r="GSF138" s="123"/>
      <c r="GSG138" s="123"/>
      <c r="GSH138" s="123"/>
      <c r="GSI138" s="123"/>
      <c r="GSJ138" s="123"/>
      <c r="GSK138" s="123"/>
      <c r="GSL138" s="123"/>
      <c r="GSM138" s="123"/>
      <c r="GSN138" s="123"/>
      <c r="GSO138" s="123"/>
      <c r="GSP138" s="123"/>
      <c r="GSQ138" s="123"/>
      <c r="GSR138" s="123"/>
      <c r="GSS138" s="123"/>
      <c r="GST138" s="123"/>
      <c r="GSU138" s="123"/>
      <c r="GSV138" s="123"/>
      <c r="GSW138" s="123"/>
      <c r="GSX138" s="123"/>
      <c r="GSY138" s="123"/>
      <c r="GSZ138" s="123"/>
      <c r="GTA138" s="123"/>
      <c r="GTB138" s="123"/>
      <c r="GTC138" s="123"/>
      <c r="GTD138" s="123"/>
      <c r="GTE138" s="123"/>
      <c r="GTF138" s="123"/>
      <c r="GTG138" s="123"/>
      <c r="GTH138" s="123"/>
      <c r="GTI138" s="123"/>
      <c r="GTJ138" s="123"/>
      <c r="GTK138" s="123"/>
      <c r="GTL138" s="123"/>
      <c r="GTM138" s="123"/>
      <c r="GTN138" s="123"/>
      <c r="GTO138" s="123"/>
      <c r="GTP138" s="123"/>
      <c r="GTQ138" s="123"/>
      <c r="GTR138" s="123"/>
      <c r="GTS138" s="123"/>
      <c r="GTT138" s="123"/>
      <c r="GTU138" s="123"/>
      <c r="GTV138" s="123"/>
      <c r="GTW138" s="123"/>
      <c r="GTX138" s="123"/>
      <c r="GTY138" s="123"/>
      <c r="GTZ138" s="123"/>
      <c r="GUA138" s="123"/>
      <c r="GUB138" s="123"/>
      <c r="GUC138" s="123"/>
      <c r="GUD138" s="123"/>
      <c r="GUE138" s="123"/>
      <c r="GUF138" s="123"/>
      <c r="GUG138" s="123"/>
      <c r="GUH138" s="123"/>
      <c r="GUI138" s="123"/>
      <c r="GUJ138" s="123"/>
      <c r="GUK138" s="123"/>
      <c r="GUL138" s="123"/>
      <c r="GUM138" s="123"/>
      <c r="GUN138" s="123"/>
      <c r="GUO138" s="123"/>
      <c r="GUP138" s="123"/>
      <c r="GUQ138" s="123"/>
      <c r="GUR138" s="123"/>
      <c r="GUS138" s="123"/>
      <c r="GUT138" s="123"/>
      <c r="GUU138" s="123"/>
      <c r="GUV138" s="123"/>
      <c r="GUW138" s="123"/>
      <c r="GUX138" s="123"/>
      <c r="GUY138" s="123"/>
      <c r="GUZ138" s="123"/>
      <c r="GVA138" s="123"/>
      <c r="GVB138" s="123"/>
      <c r="GVC138" s="123"/>
      <c r="GVD138" s="123"/>
      <c r="GVE138" s="123"/>
      <c r="GVF138" s="123"/>
      <c r="GVG138" s="123"/>
      <c r="GVH138" s="123"/>
      <c r="GVI138" s="123"/>
      <c r="GVJ138" s="123"/>
      <c r="GVK138" s="123"/>
      <c r="GVL138" s="123"/>
      <c r="GVM138" s="123"/>
      <c r="GVN138" s="123"/>
      <c r="GVO138" s="123"/>
      <c r="GVP138" s="123"/>
      <c r="GVQ138" s="123"/>
      <c r="GVR138" s="123"/>
      <c r="GVS138" s="123"/>
      <c r="GVT138" s="123"/>
      <c r="GVU138" s="123"/>
      <c r="GVV138" s="123"/>
      <c r="GVW138" s="123"/>
      <c r="GVX138" s="123"/>
      <c r="GVY138" s="123"/>
      <c r="GVZ138" s="123"/>
      <c r="GWA138" s="123"/>
      <c r="GWB138" s="123"/>
      <c r="GWC138" s="123"/>
      <c r="GWD138" s="123"/>
      <c r="GWE138" s="123"/>
      <c r="GWF138" s="123"/>
      <c r="GWG138" s="123"/>
      <c r="GWH138" s="123"/>
      <c r="GWI138" s="123"/>
      <c r="GWJ138" s="123"/>
      <c r="GWK138" s="123"/>
      <c r="GWL138" s="123"/>
      <c r="GWM138" s="123"/>
      <c r="GWN138" s="123"/>
      <c r="GWO138" s="123"/>
      <c r="GWP138" s="123"/>
      <c r="GWQ138" s="123"/>
      <c r="GWR138" s="123"/>
      <c r="GWS138" s="123"/>
      <c r="GWT138" s="123"/>
      <c r="GWU138" s="123"/>
      <c r="GWV138" s="123"/>
      <c r="GWW138" s="123"/>
      <c r="GWX138" s="123"/>
      <c r="GWY138" s="123"/>
      <c r="GWZ138" s="123"/>
      <c r="GXA138" s="123"/>
      <c r="GXB138" s="123"/>
      <c r="GXC138" s="123"/>
      <c r="GXD138" s="123"/>
      <c r="GXE138" s="123"/>
      <c r="GXF138" s="123"/>
      <c r="GXG138" s="123"/>
      <c r="GXH138" s="123"/>
      <c r="GXI138" s="123"/>
      <c r="GXJ138" s="123"/>
      <c r="GXK138" s="123"/>
      <c r="GXL138" s="123"/>
      <c r="GXM138" s="123"/>
      <c r="GXN138" s="123"/>
      <c r="GXO138" s="123"/>
      <c r="GXP138" s="123"/>
      <c r="GXQ138" s="123"/>
      <c r="GXR138" s="123"/>
      <c r="GXS138" s="123"/>
      <c r="GXT138" s="123"/>
      <c r="GXU138" s="123"/>
      <c r="GXV138" s="123"/>
      <c r="GXW138" s="123"/>
      <c r="GXX138" s="123"/>
      <c r="GXY138" s="123"/>
      <c r="GXZ138" s="123"/>
      <c r="GYA138" s="123"/>
      <c r="GYB138" s="123"/>
      <c r="GYC138" s="123"/>
      <c r="GYD138" s="123"/>
      <c r="GYE138" s="123"/>
      <c r="GYF138" s="123"/>
      <c r="GYG138" s="123"/>
      <c r="GYH138" s="123"/>
      <c r="GYI138" s="123"/>
      <c r="GYJ138" s="123"/>
      <c r="GYK138" s="123"/>
      <c r="GYL138" s="123"/>
      <c r="GYM138" s="123"/>
      <c r="GYN138" s="123"/>
      <c r="GYO138" s="123"/>
      <c r="GYP138" s="123"/>
      <c r="GYQ138" s="123"/>
      <c r="GYR138" s="123"/>
      <c r="GYS138" s="123"/>
      <c r="GYT138" s="123"/>
      <c r="GYU138" s="123"/>
      <c r="GYV138" s="123"/>
      <c r="GYW138" s="123"/>
      <c r="GYX138" s="123"/>
      <c r="GYY138" s="123"/>
      <c r="GYZ138" s="123"/>
      <c r="GZA138" s="123"/>
      <c r="GZB138" s="123"/>
      <c r="GZC138" s="123"/>
      <c r="GZD138" s="123"/>
      <c r="GZE138" s="123"/>
      <c r="GZF138" s="123"/>
      <c r="GZG138" s="123"/>
      <c r="GZH138" s="123"/>
      <c r="GZI138" s="123"/>
      <c r="GZJ138" s="123"/>
      <c r="GZK138" s="123"/>
      <c r="GZL138" s="123"/>
      <c r="GZM138" s="123"/>
      <c r="GZN138" s="123"/>
      <c r="GZO138" s="123"/>
      <c r="GZP138" s="123"/>
      <c r="GZQ138" s="123"/>
      <c r="GZR138" s="123"/>
      <c r="GZS138" s="123"/>
      <c r="GZT138" s="123"/>
      <c r="GZU138" s="123"/>
      <c r="GZV138" s="123"/>
      <c r="GZW138" s="123"/>
      <c r="GZX138" s="123"/>
      <c r="GZY138" s="123"/>
      <c r="GZZ138" s="123"/>
      <c r="HAA138" s="123"/>
      <c r="HAB138" s="123"/>
      <c r="HAC138" s="123"/>
      <c r="HAD138" s="123"/>
      <c r="HAE138" s="123"/>
      <c r="HAF138" s="123"/>
      <c r="HAG138" s="123"/>
      <c r="HAH138" s="123"/>
      <c r="HAI138" s="123"/>
      <c r="HAJ138" s="123"/>
      <c r="HAK138" s="123"/>
      <c r="HAL138" s="123"/>
      <c r="HAM138" s="123"/>
      <c r="HAN138" s="123"/>
      <c r="HAO138" s="123"/>
      <c r="HAP138" s="123"/>
      <c r="HAQ138" s="123"/>
      <c r="HAR138" s="123"/>
      <c r="HAS138" s="123"/>
      <c r="HAT138" s="123"/>
      <c r="HAU138" s="123"/>
      <c r="HAV138" s="123"/>
      <c r="HAW138" s="123"/>
      <c r="HAX138" s="123"/>
      <c r="HAY138" s="123"/>
      <c r="HAZ138" s="123"/>
      <c r="HBA138" s="123"/>
      <c r="HBB138" s="123"/>
      <c r="HBC138" s="123"/>
      <c r="HBD138" s="123"/>
      <c r="HBE138" s="123"/>
      <c r="HBF138" s="123"/>
      <c r="HBG138" s="123"/>
      <c r="HBH138" s="123"/>
      <c r="HBI138" s="123"/>
      <c r="HBJ138" s="123"/>
      <c r="HBK138" s="123"/>
      <c r="HBL138" s="123"/>
      <c r="HBM138" s="123"/>
      <c r="HBN138" s="123"/>
      <c r="HBO138" s="123"/>
      <c r="HBP138" s="123"/>
      <c r="HBQ138" s="123"/>
      <c r="HBR138" s="123"/>
      <c r="HBS138" s="123"/>
      <c r="HBT138" s="123"/>
      <c r="HBU138" s="123"/>
      <c r="HBV138" s="123"/>
      <c r="HBW138" s="123"/>
      <c r="HBX138" s="123"/>
      <c r="HBY138" s="123"/>
      <c r="HBZ138" s="123"/>
      <c r="HCA138" s="123"/>
      <c r="HCB138" s="123"/>
      <c r="HCC138" s="123"/>
      <c r="HCD138" s="123"/>
      <c r="HCE138" s="123"/>
      <c r="HCF138" s="123"/>
      <c r="HCG138" s="123"/>
      <c r="HCH138" s="123"/>
      <c r="HCI138" s="123"/>
      <c r="HCJ138" s="123"/>
      <c r="HCK138" s="123"/>
      <c r="HCL138" s="123"/>
      <c r="HCM138" s="123"/>
      <c r="HCN138" s="123"/>
      <c r="HCO138" s="123"/>
      <c r="HCP138" s="123"/>
      <c r="HCQ138" s="123"/>
      <c r="HCR138" s="123"/>
      <c r="HCS138" s="123"/>
      <c r="HCT138" s="123"/>
      <c r="HCU138" s="123"/>
      <c r="HCV138" s="123"/>
      <c r="HCW138" s="123"/>
      <c r="HCX138" s="123"/>
      <c r="HCY138" s="123"/>
      <c r="HCZ138" s="123"/>
      <c r="HDA138" s="123"/>
      <c r="HDB138" s="123"/>
      <c r="HDC138" s="123"/>
      <c r="HDD138" s="123"/>
      <c r="HDE138" s="123"/>
      <c r="HDF138" s="123"/>
      <c r="HDG138" s="123"/>
      <c r="HDH138" s="123"/>
      <c r="HDI138" s="123"/>
      <c r="HDJ138" s="123"/>
      <c r="HDK138" s="123"/>
      <c r="HDL138" s="123"/>
      <c r="HDM138" s="123"/>
      <c r="HDN138" s="123"/>
      <c r="HDO138" s="123"/>
      <c r="HDP138" s="123"/>
      <c r="HDQ138" s="123"/>
      <c r="HDR138" s="123"/>
      <c r="HDS138" s="123"/>
      <c r="HDT138" s="123"/>
      <c r="HDU138" s="123"/>
      <c r="HDV138" s="123"/>
      <c r="HDW138" s="123"/>
      <c r="HDX138" s="123"/>
      <c r="HDY138" s="123"/>
      <c r="HDZ138" s="123"/>
      <c r="HEA138" s="123"/>
      <c r="HEB138" s="123"/>
      <c r="HEC138" s="123"/>
      <c r="HED138" s="123"/>
      <c r="HEE138" s="123"/>
      <c r="HEF138" s="123"/>
      <c r="HEG138" s="123"/>
      <c r="HEH138" s="123"/>
      <c r="HEI138" s="123"/>
      <c r="HEJ138" s="123"/>
      <c r="HEK138" s="123"/>
      <c r="HEL138" s="123"/>
      <c r="HEM138" s="123"/>
      <c r="HEN138" s="123"/>
      <c r="HEO138" s="123"/>
      <c r="HEP138" s="123"/>
      <c r="HEQ138" s="123"/>
      <c r="HER138" s="123"/>
      <c r="HES138" s="123"/>
      <c r="HET138" s="123"/>
      <c r="HEU138" s="123"/>
      <c r="HEV138" s="123"/>
      <c r="HEW138" s="123"/>
      <c r="HEX138" s="123"/>
      <c r="HEY138" s="123"/>
      <c r="HEZ138" s="123"/>
      <c r="HFA138" s="123"/>
      <c r="HFB138" s="123"/>
      <c r="HFC138" s="123"/>
      <c r="HFD138" s="123"/>
      <c r="HFE138" s="123"/>
      <c r="HFF138" s="123"/>
      <c r="HFG138" s="123"/>
      <c r="HFH138" s="123"/>
      <c r="HFI138" s="123"/>
      <c r="HFJ138" s="123"/>
      <c r="HFK138" s="123"/>
      <c r="HFL138" s="123"/>
      <c r="HFM138" s="123"/>
      <c r="HFN138" s="123"/>
      <c r="HFO138" s="123"/>
      <c r="HFP138" s="123"/>
      <c r="HFQ138" s="123"/>
      <c r="HFR138" s="123"/>
      <c r="HFS138" s="123"/>
      <c r="HFT138" s="123"/>
      <c r="HFU138" s="123"/>
      <c r="HFV138" s="123"/>
      <c r="HFW138" s="123"/>
      <c r="HFX138" s="123"/>
      <c r="HFY138" s="123"/>
      <c r="HFZ138" s="123"/>
      <c r="HGA138" s="123"/>
      <c r="HGB138" s="123"/>
      <c r="HGC138" s="123"/>
      <c r="HGD138" s="123"/>
      <c r="HGE138" s="123"/>
      <c r="HGF138" s="123"/>
      <c r="HGG138" s="123"/>
      <c r="HGH138" s="123"/>
      <c r="HGI138" s="123"/>
      <c r="HGJ138" s="123"/>
      <c r="HGK138" s="123"/>
      <c r="HGL138" s="123"/>
      <c r="HGM138" s="123"/>
      <c r="HGN138" s="123"/>
      <c r="HGO138" s="123"/>
      <c r="HGP138" s="123"/>
      <c r="HGQ138" s="123"/>
      <c r="HGR138" s="123"/>
      <c r="HGS138" s="123"/>
      <c r="HGT138" s="123"/>
      <c r="HGU138" s="123"/>
      <c r="HGV138" s="123"/>
      <c r="HGW138" s="123"/>
      <c r="HGX138" s="123"/>
      <c r="HGY138" s="123"/>
      <c r="HGZ138" s="123"/>
      <c r="HHA138" s="123"/>
      <c r="HHB138" s="123"/>
      <c r="HHC138" s="123"/>
      <c r="HHD138" s="123"/>
      <c r="HHE138" s="123"/>
      <c r="HHF138" s="123"/>
      <c r="HHG138" s="123"/>
      <c r="HHH138" s="123"/>
      <c r="HHI138" s="123"/>
      <c r="HHJ138" s="123"/>
      <c r="HHK138" s="123"/>
      <c r="HHL138" s="123"/>
      <c r="HHM138" s="123"/>
      <c r="HHN138" s="123"/>
      <c r="HHO138" s="123"/>
      <c r="HHP138" s="123"/>
      <c r="HHQ138" s="123"/>
      <c r="HHR138" s="123"/>
      <c r="HHS138" s="123"/>
      <c r="HHT138" s="123"/>
      <c r="HHU138" s="123"/>
      <c r="HHV138" s="123"/>
      <c r="HHW138" s="123"/>
      <c r="HHX138" s="123"/>
      <c r="HHY138" s="123"/>
      <c r="HHZ138" s="123"/>
      <c r="HIA138" s="123"/>
      <c r="HIB138" s="123"/>
      <c r="HIC138" s="123"/>
      <c r="HID138" s="123"/>
      <c r="HIE138" s="123"/>
      <c r="HIF138" s="123"/>
      <c r="HIG138" s="123"/>
      <c r="HIH138" s="123"/>
      <c r="HII138" s="123"/>
      <c r="HIJ138" s="123"/>
      <c r="HIK138" s="123"/>
      <c r="HIL138" s="123"/>
      <c r="HIM138" s="123"/>
      <c r="HIN138" s="123"/>
      <c r="HIO138" s="123"/>
      <c r="HIP138" s="123"/>
      <c r="HIQ138" s="123"/>
      <c r="HIR138" s="123"/>
      <c r="HIS138" s="123"/>
      <c r="HIT138" s="123"/>
      <c r="HIU138" s="123"/>
      <c r="HIV138" s="123"/>
      <c r="HIW138" s="123"/>
      <c r="HIX138" s="123"/>
      <c r="HIY138" s="123"/>
      <c r="HIZ138" s="123"/>
      <c r="HJA138" s="123"/>
      <c r="HJB138" s="123"/>
      <c r="HJC138" s="123"/>
      <c r="HJD138" s="123"/>
      <c r="HJE138" s="123"/>
      <c r="HJF138" s="123"/>
      <c r="HJG138" s="123"/>
      <c r="HJH138" s="123"/>
      <c r="HJI138" s="123"/>
      <c r="HJJ138" s="123"/>
      <c r="HJK138" s="123"/>
      <c r="HJL138" s="123"/>
      <c r="HJM138" s="123"/>
      <c r="HJN138" s="123"/>
      <c r="HJO138" s="123"/>
      <c r="HJP138" s="123"/>
      <c r="HJQ138" s="123"/>
      <c r="HJR138" s="123"/>
      <c r="HJS138" s="123"/>
      <c r="HJT138" s="123"/>
      <c r="HJU138" s="123"/>
      <c r="HJV138" s="123"/>
      <c r="HJW138" s="123"/>
      <c r="HJX138" s="123"/>
      <c r="HJY138" s="123"/>
      <c r="HJZ138" s="123"/>
      <c r="HKA138" s="123"/>
      <c r="HKB138" s="123"/>
      <c r="HKC138" s="123"/>
      <c r="HKD138" s="123"/>
      <c r="HKE138" s="123"/>
      <c r="HKF138" s="123"/>
      <c r="HKG138" s="123"/>
      <c r="HKH138" s="123"/>
      <c r="HKI138" s="123"/>
      <c r="HKJ138" s="123"/>
      <c r="HKK138" s="123"/>
      <c r="HKL138" s="123"/>
      <c r="HKM138" s="123"/>
      <c r="HKN138" s="123"/>
      <c r="HKO138" s="123"/>
      <c r="HKP138" s="123"/>
      <c r="HKQ138" s="123"/>
      <c r="HKR138" s="123"/>
      <c r="HKS138" s="123"/>
      <c r="HKT138" s="123"/>
      <c r="HKU138" s="123"/>
      <c r="HKV138" s="123"/>
      <c r="HKW138" s="123"/>
      <c r="HKX138" s="123"/>
      <c r="HKY138" s="123"/>
      <c r="HKZ138" s="123"/>
      <c r="HLA138" s="123"/>
      <c r="HLB138" s="123"/>
      <c r="HLC138" s="123"/>
      <c r="HLD138" s="123"/>
      <c r="HLE138" s="123"/>
      <c r="HLF138" s="123"/>
      <c r="HLG138" s="123"/>
      <c r="HLH138" s="123"/>
      <c r="HLI138" s="123"/>
      <c r="HLJ138" s="123"/>
      <c r="HLK138" s="123"/>
      <c r="HLL138" s="123"/>
      <c r="HLM138" s="123"/>
      <c r="HLN138" s="123"/>
      <c r="HLO138" s="123"/>
      <c r="HLP138" s="123"/>
      <c r="HLQ138" s="123"/>
      <c r="HLR138" s="123"/>
      <c r="HLS138" s="123"/>
      <c r="HLT138" s="123"/>
      <c r="HLU138" s="123"/>
      <c r="HLV138" s="123"/>
      <c r="HLW138" s="123"/>
      <c r="HLX138" s="123"/>
      <c r="HLY138" s="123"/>
      <c r="HLZ138" s="123"/>
      <c r="HMA138" s="123"/>
      <c r="HMB138" s="123"/>
      <c r="HMC138" s="123"/>
      <c r="HMD138" s="123"/>
      <c r="HME138" s="123"/>
      <c r="HMF138" s="123"/>
      <c r="HMG138" s="123"/>
      <c r="HMH138" s="123"/>
      <c r="HMI138" s="123"/>
      <c r="HMJ138" s="123"/>
      <c r="HMK138" s="123"/>
      <c r="HML138" s="123"/>
      <c r="HMM138" s="123"/>
      <c r="HMN138" s="123"/>
      <c r="HMO138" s="123"/>
      <c r="HMP138" s="123"/>
      <c r="HMQ138" s="123"/>
      <c r="HMR138" s="123"/>
      <c r="HMS138" s="123"/>
      <c r="HMT138" s="123"/>
      <c r="HMU138" s="123"/>
      <c r="HMV138" s="123"/>
      <c r="HMW138" s="123"/>
      <c r="HMX138" s="123"/>
      <c r="HMY138" s="123"/>
      <c r="HMZ138" s="123"/>
      <c r="HNA138" s="123"/>
      <c r="HNB138" s="123"/>
      <c r="HNC138" s="123"/>
      <c r="HND138" s="123"/>
      <c r="HNE138" s="123"/>
      <c r="HNF138" s="123"/>
      <c r="HNG138" s="123"/>
      <c r="HNH138" s="123"/>
      <c r="HNI138" s="123"/>
      <c r="HNJ138" s="123"/>
      <c r="HNK138" s="123"/>
      <c r="HNL138" s="123"/>
      <c r="HNM138" s="123"/>
      <c r="HNN138" s="123"/>
      <c r="HNO138" s="123"/>
      <c r="HNP138" s="123"/>
      <c r="HNQ138" s="123"/>
      <c r="HNR138" s="123"/>
      <c r="HNS138" s="123"/>
      <c r="HNT138" s="123"/>
      <c r="HNU138" s="123"/>
      <c r="HNV138" s="123"/>
      <c r="HNW138" s="123"/>
      <c r="HNX138" s="123"/>
      <c r="HNY138" s="123"/>
      <c r="HNZ138" s="123"/>
      <c r="HOA138" s="123"/>
      <c r="HOB138" s="123"/>
      <c r="HOC138" s="123"/>
      <c r="HOD138" s="123"/>
      <c r="HOE138" s="123"/>
      <c r="HOF138" s="123"/>
      <c r="HOG138" s="123"/>
      <c r="HOH138" s="123"/>
      <c r="HOI138" s="123"/>
      <c r="HOJ138" s="123"/>
      <c r="HOK138" s="123"/>
      <c r="HOL138" s="123"/>
      <c r="HOM138" s="123"/>
      <c r="HON138" s="123"/>
      <c r="HOO138" s="123"/>
      <c r="HOP138" s="123"/>
      <c r="HOQ138" s="123"/>
      <c r="HOR138" s="123"/>
      <c r="HOS138" s="123"/>
      <c r="HOT138" s="123"/>
      <c r="HOU138" s="123"/>
      <c r="HOV138" s="123"/>
      <c r="HOW138" s="123"/>
      <c r="HOX138" s="123"/>
      <c r="HOY138" s="123"/>
      <c r="HOZ138" s="123"/>
      <c r="HPA138" s="123"/>
      <c r="HPB138" s="123"/>
      <c r="HPC138" s="123"/>
      <c r="HPD138" s="123"/>
      <c r="HPE138" s="123"/>
      <c r="HPF138" s="123"/>
      <c r="HPG138" s="123"/>
      <c r="HPH138" s="123"/>
      <c r="HPI138" s="123"/>
      <c r="HPJ138" s="123"/>
      <c r="HPK138" s="123"/>
      <c r="HPL138" s="123"/>
      <c r="HPM138" s="123"/>
      <c r="HPN138" s="123"/>
      <c r="HPO138" s="123"/>
      <c r="HPP138" s="123"/>
      <c r="HPQ138" s="123"/>
      <c r="HPR138" s="123"/>
      <c r="HPS138" s="123"/>
      <c r="HPT138" s="123"/>
      <c r="HPU138" s="123"/>
      <c r="HPV138" s="123"/>
      <c r="HPW138" s="123"/>
      <c r="HPX138" s="123"/>
      <c r="HPY138" s="123"/>
      <c r="HPZ138" s="123"/>
      <c r="HQA138" s="123"/>
      <c r="HQB138" s="123"/>
      <c r="HQC138" s="123"/>
      <c r="HQD138" s="123"/>
      <c r="HQE138" s="123"/>
      <c r="HQF138" s="123"/>
      <c r="HQG138" s="123"/>
      <c r="HQH138" s="123"/>
      <c r="HQI138" s="123"/>
      <c r="HQJ138" s="123"/>
      <c r="HQK138" s="123"/>
      <c r="HQL138" s="123"/>
      <c r="HQM138" s="123"/>
      <c r="HQN138" s="123"/>
      <c r="HQO138" s="123"/>
      <c r="HQP138" s="123"/>
      <c r="HQQ138" s="123"/>
      <c r="HQR138" s="123"/>
      <c r="HQS138" s="123"/>
      <c r="HQT138" s="123"/>
      <c r="HQU138" s="123"/>
      <c r="HQV138" s="123"/>
      <c r="HQW138" s="123"/>
      <c r="HQX138" s="123"/>
      <c r="HQY138" s="123"/>
      <c r="HQZ138" s="123"/>
      <c r="HRA138" s="123"/>
      <c r="HRB138" s="123"/>
      <c r="HRC138" s="123"/>
      <c r="HRD138" s="123"/>
      <c r="HRE138" s="123"/>
      <c r="HRF138" s="123"/>
      <c r="HRG138" s="123"/>
      <c r="HRH138" s="123"/>
      <c r="HRI138" s="123"/>
      <c r="HRJ138" s="123"/>
      <c r="HRK138" s="123"/>
      <c r="HRL138" s="123"/>
      <c r="HRM138" s="123"/>
      <c r="HRN138" s="123"/>
      <c r="HRO138" s="123"/>
      <c r="HRP138" s="123"/>
      <c r="HRQ138" s="123"/>
      <c r="HRR138" s="123"/>
      <c r="HRS138" s="123"/>
      <c r="HRT138" s="123"/>
      <c r="HRU138" s="123"/>
      <c r="HRV138" s="123"/>
      <c r="HRW138" s="123"/>
      <c r="HRX138" s="123"/>
      <c r="HRY138" s="123"/>
      <c r="HRZ138" s="123"/>
      <c r="HSA138" s="123"/>
      <c r="HSB138" s="123"/>
      <c r="HSC138" s="123"/>
      <c r="HSD138" s="123"/>
      <c r="HSE138" s="123"/>
      <c r="HSF138" s="123"/>
      <c r="HSG138" s="123"/>
      <c r="HSH138" s="123"/>
      <c r="HSI138" s="123"/>
      <c r="HSJ138" s="123"/>
      <c r="HSK138" s="123"/>
      <c r="HSL138" s="123"/>
      <c r="HSM138" s="123"/>
      <c r="HSN138" s="123"/>
      <c r="HSO138" s="123"/>
      <c r="HSP138" s="123"/>
      <c r="HSQ138" s="123"/>
      <c r="HSR138" s="123"/>
      <c r="HSS138" s="123"/>
      <c r="HST138" s="123"/>
      <c r="HSU138" s="123"/>
      <c r="HSV138" s="123"/>
      <c r="HSW138" s="123"/>
      <c r="HSX138" s="123"/>
      <c r="HSY138" s="123"/>
      <c r="HSZ138" s="123"/>
      <c r="HTA138" s="123"/>
      <c r="HTB138" s="123"/>
      <c r="HTC138" s="123"/>
      <c r="HTD138" s="123"/>
      <c r="HTE138" s="123"/>
      <c r="HTF138" s="123"/>
      <c r="HTG138" s="123"/>
      <c r="HTH138" s="123"/>
      <c r="HTI138" s="123"/>
      <c r="HTJ138" s="123"/>
      <c r="HTK138" s="123"/>
      <c r="HTL138" s="123"/>
      <c r="HTM138" s="123"/>
      <c r="HTN138" s="123"/>
    </row>
    <row r="139" spans="1:5942" s="119" customFormat="1" x14ac:dyDescent="0.25">
      <c r="H139" s="124"/>
      <c r="I139" s="124"/>
      <c r="J139" s="124"/>
      <c r="Q139" s="124"/>
      <c r="R139" s="124"/>
      <c r="S139" s="124"/>
      <c r="Z139" s="124"/>
      <c r="AA139" s="124"/>
      <c r="AB139" s="124"/>
      <c r="AI139" s="124"/>
      <c r="AJ139" s="124"/>
      <c r="AK139" s="124"/>
      <c r="AR139" s="124"/>
      <c r="AS139" s="124"/>
      <c r="AT139" s="124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  <c r="FH139" s="123"/>
      <c r="FI139" s="123"/>
      <c r="FJ139" s="123"/>
      <c r="FK139" s="123"/>
      <c r="FL139" s="123"/>
      <c r="FM139" s="123"/>
      <c r="FN139" s="123"/>
      <c r="FO139" s="123"/>
      <c r="FP139" s="123"/>
      <c r="FQ139" s="123"/>
      <c r="FR139" s="123"/>
      <c r="FS139" s="123"/>
      <c r="FT139" s="123"/>
      <c r="FU139" s="123"/>
      <c r="FV139" s="123"/>
      <c r="FW139" s="123"/>
      <c r="FX139" s="123"/>
      <c r="FY139" s="123"/>
      <c r="FZ139" s="123"/>
      <c r="GA139" s="123"/>
      <c r="GB139" s="123"/>
      <c r="GC139" s="123"/>
      <c r="GD139" s="123"/>
      <c r="GE139" s="123"/>
      <c r="GF139" s="123"/>
      <c r="GG139" s="123"/>
      <c r="GH139" s="123"/>
      <c r="GI139" s="123"/>
      <c r="GJ139" s="123"/>
      <c r="GK139" s="123"/>
      <c r="GL139" s="123"/>
      <c r="GM139" s="123"/>
      <c r="GN139" s="123"/>
      <c r="GO139" s="123"/>
      <c r="GP139" s="123"/>
      <c r="GQ139" s="123"/>
      <c r="GR139" s="123"/>
      <c r="GS139" s="123"/>
      <c r="GT139" s="123"/>
      <c r="GU139" s="123"/>
      <c r="GV139" s="123"/>
      <c r="GW139" s="123"/>
      <c r="GX139" s="123"/>
      <c r="GY139" s="123"/>
      <c r="GZ139" s="123"/>
      <c r="HA139" s="123"/>
      <c r="HB139" s="123"/>
      <c r="HC139" s="123"/>
      <c r="HD139" s="123"/>
      <c r="HE139" s="123"/>
      <c r="HF139" s="123"/>
      <c r="HG139" s="123"/>
      <c r="HH139" s="123"/>
      <c r="HI139" s="123"/>
      <c r="HJ139" s="123"/>
      <c r="HK139" s="123"/>
      <c r="HL139" s="123"/>
      <c r="HM139" s="123"/>
      <c r="HN139" s="123"/>
      <c r="HO139" s="123"/>
      <c r="HP139" s="123"/>
      <c r="HQ139" s="123"/>
      <c r="HR139" s="123"/>
      <c r="HS139" s="123"/>
      <c r="HT139" s="123"/>
      <c r="HU139" s="123"/>
      <c r="HV139" s="123"/>
      <c r="HW139" s="123"/>
      <c r="HX139" s="123"/>
      <c r="HY139" s="123"/>
      <c r="HZ139" s="123"/>
      <c r="IA139" s="123"/>
      <c r="IB139" s="123"/>
      <c r="IC139" s="123"/>
      <c r="ID139" s="123"/>
      <c r="IE139" s="123"/>
      <c r="IF139" s="123"/>
      <c r="IG139" s="123"/>
      <c r="IH139" s="123"/>
      <c r="II139" s="123"/>
      <c r="IJ139" s="123"/>
      <c r="IK139" s="123"/>
      <c r="IL139" s="123"/>
      <c r="IM139" s="123"/>
      <c r="IN139" s="123"/>
      <c r="IO139" s="123"/>
      <c r="IP139" s="123"/>
      <c r="IQ139" s="123"/>
      <c r="IR139" s="123"/>
      <c r="IS139" s="123"/>
      <c r="IT139" s="123"/>
      <c r="IU139" s="123"/>
      <c r="IV139" s="123"/>
      <c r="IW139" s="123"/>
      <c r="IX139" s="123"/>
      <c r="IY139" s="123"/>
      <c r="IZ139" s="123"/>
      <c r="JA139" s="123"/>
      <c r="JB139" s="123"/>
      <c r="JC139" s="123"/>
      <c r="JD139" s="123"/>
      <c r="JE139" s="123"/>
      <c r="JF139" s="123"/>
      <c r="JG139" s="123"/>
      <c r="JH139" s="123"/>
      <c r="JI139" s="123"/>
      <c r="JJ139" s="123"/>
      <c r="JK139" s="123"/>
      <c r="JL139" s="123"/>
      <c r="JM139" s="123"/>
      <c r="JN139" s="123"/>
      <c r="JO139" s="123"/>
      <c r="JP139" s="123"/>
      <c r="JQ139" s="123"/>
      <c r="JR139" s="123"/>
      <c r="JS139" s="123"/>
      <c r="JT139" s="123"/>
      <c r="JU139" s="123"/>
      <c r="JV139" s="123"/>
      <c r="JW139" s="123"/>
      <c r="JX139" s="123"/>
      <c r="JY139" s="123"/>
      <c r="JZ139" s="123"/>
      <c r="KA139" s="123"/>
      <c r="KB139" s="123"/>
      <c r="KC139" s="123"/>
      <c r="KD139" s="123"/>
      <c r="KE139" s="123"/>
      <c r="KF139" s="123"/>
      <c r="KG139" s="123"/>
      <c r="KH139" s="123"/>
      <c r="KI139" s="123"/>
      <c r="KJ139" s="123"/>
      <c r="KK139" s="123"/>
      <c r="KL139" s="123"/>
      <c r="KM139" s="123"/>
      <c r="KN139" s="123"/>
      <c r="KO139" s="123"/>
      <c r="KP139" s="123"/>
      <c r="KQ139" s="123"/>
      <c r="KR139" s="123"/>
      <c r="KS139" s="123"/>
      <c r="KT139" s="123"/>
      <c r="KU139" s="123"/>
      <c r="KV139" s="123"/>
      <c r="KW139" s="123"/>
      <c r="KX139" s="123"/>
      <c r="KY139" s="123"/>
      <c r="KZ139" s="123"/>
      <c r="LA139" s="123"/>
      <c r="LB139" s="123"/>
      <c r="LC139" s="123"/>
      <c r="LD139" s="123"/>
      <c r="LE139" s="123"/>
      <c r="LF139" s="123"/>
      <c r="LG139" s="123"/>
      <c r="LH139" s="123"/>
      <c r="LI139" s="123"/>
      <c r="LJ139" s="123"/>
      <c r="LK139" s="123"/>
      <c r="LL139" s="123"/>
      <c r="LM139" s="123"/>
      <c r="LN139" s="123"/>
      <c r="LO139" s="123"/>
      <c r="LP139" s="123"/>
      <c r="LQ139" s="123"/>
      <c r="LR139" s="123"/>
      <c r="LS139" s="123"/>
      <c r="LT139" s="123"/>
      <c r="LU139" s="123"/>
      <c r="LV139" s="123"/>
      <c r="LW139" s="123"/>
      <c r="LX139" s="123"/>
      <c r="LY139" s="123"/>
      <c r="LZ139" s="123"/>
      <c r="MA139" s="123"/>
      <c r="MB139" s="123"/>
      <c r="MC139" s="123"/>
      <c r="MD139" s="123"/>
      <c r="ME139" s="123"/>
      <c r="MF139" s="123"/>
      <c r="MG139" s="123"/>
      <c r="MH139" s="123"/>
      <c r="MI139" s="123"/>
      <c r="MJ139" s="123"/>
      <c r="MK139" s="123"/>
      <c r="ML139" s="123"/>
      <c r="MM139" s="123"/>
      <c r="MN139" s="123"/>
      <c r="MO139" s="123"/>
      <c r="MP139" s="123"/>
      <c r="MQ139" s="123"/>
      <c r="MR139" s="123"/>
      <c r="MS139" s="123"/>
      <c r="MT139" s="123"/>
      <c r="MU139" s="123"/>
      <c r="MV139" s="123"/>
      <c r="MW139" s="123"/>
      <c r="MX139" s="123"/>
      <c r="MY139" s="123"/>
      <c r="MZ139" s="123"/>
      <c r="NA139" s="123"/>
      <c r="NB139" s="123"/>
      <c r="NC139" s="123"/>
      <c r="ND139" s="123"/>
      <c r="NE139" s="123"/>
      <c r="NF139" s="123"/>
      <c r="NG139" s="123"/>
      <c r="NH139" s="123"/>
      <c r="NI139" s="123"/>
      <c r="NJ139" s="123"/>
      <c r="NK139" s="123"/>
      <c r="NL139" s="123"/>
      <c r="NM139" s="123"/>
      <c r="NN139" s="123"/>
      <c r="NO139" s="123"/>
      <c r="NP139" s="123"/>
      <c r="NQ139" s="123"/>
      <c r="NR139" s="123"/>
      <c r="NS139" s="123"/>
      <c r="NT139" s="123"/>
      <c r="NU139" s="123"/>
      <c r="NV139" s="123"/>
      <c r="NW139" s="123"/>
      <c r="NX139" s="123"/>
      <c r="NY139" s="123"/>
      <c r="NZ139" s="123"/>
      <c r="OA139" s="123"/>
      <c r="OB139" s="123"/>
      <c r="OC139" s="123"/>
      <c r="OD139" s="123"/>
      <c r="OE139" s="123"/>
      <c r="OF139" s="123"/>
      <c r="OG139" s="123"/>
      <c r="OH139" s="123"/>
      <c r="OI139" s="123"/>
      <c r="OJ139" s="123"/>
      <c r="OK139" s="123"/>
      <c r="OL139" s="123"/>
      <c r="OM139" s="123"/>
      <c r="ON139" s="123"/>
      <c r="OO139" s="123"/>
      <c r="OP139" s="123"/>
      <c r="OQ139" s="123"/>
      <c r="OR139" s="123"/>
      <c r="OS139" s="123"/>
      <c r="OT139" s="123"/>
      <c r="OU139" s="123"/>
      <c r="OV139" s="123"/>
      <c r="OW139" s="123"/>
      <c r="OX139" s="123"/>
      <c r="OY139" s="123"/>
      <c r="OZ139" s="123"/>
      <c r="PA139" s="123"/>
      <c r="PB139" s="123"/>
      <c r="PC139" s="123"/>
      <c r="PD139" s="123"/>
      <c r="PE139" s="123"/>
      <c r="PF139" s="123"/>
      <c r="PG139" s="123"/>
      <c r="PH139" s="123"/>
      <c r="PI139" s="123"/>
      <c r="PJ139" s="123"/>
      <c r="PK139" s="123"/>
      <c r="PL139" s="123"/>
      <c r="PM139" s="123"/>
      <c r="PN139" s="123"/>
      <c r="PO139" s="123"/>
      <c r="PP139" s="123"/>
      <c r="PQ139" s="123"/>
      <c r="PR139" s="123"/>
      <c r="PS139" s="123"/>
      <c r="PT139" s="123"/>
      <c r="PU139" s="123"/>
      <c r="PV139" s="123"/>
      <c r="PW139" s="123"/>
      <c r="PX139" s="123"/>
      <c r="PY139" s="123"/>
      <c r="PZ139" s="123"/>
      <c r="QA139" s="123"/>
      <c r="QB139" s="123"/>
      <c r="QC139" s="123"/>
      <c r="QD139" s="123"/>
      <c r="QE139" s="123"/>
      <c r="QF139" s="123"/>
      <c r="QG139" s="123"/>
      <c r="QH139" s="123"/>
      <c r="QI139" s="123"/>
      <c r="QJ139" s="123"/>
      <c r="QK139" s="123"/>
      <c r="QL139" s="123"/>
      <c r="QM139" s="123"/>
      <c r="QN139" s="123"/>
      <c r="QO139" s="123"/>
      <c r="QP139" s="123"/>
      <c r="QQ139" s="123"/>
      <c r="QR139" s="123"/>
      <c r="QS139" s="123"/>
      <c r="QT139" s="123"/>
      <c r="QU139" s="123"/>
      <c r="QV139" s="123"/>
      <c r="QW139" s="123"/>
      <c r="QX139" s="123"/>
      <c r="QY139" s="123"/>
      <c r="QZ139" s="123"/>
      <c r="RA139" s="123"/>
      <c r="RB139" s="123"/>
      <c r="RC139" s="123"/>
      <c r="RD139" s="123"/>
      <c r="RE139" s="123"/>
      <c r="RF139" s="123"/>
      <c r="RG139" s="123"/>
      <c r="RH139" s="123"/>
      <c r="RI139" s="123"/>
      <c r="RJ139" s="123"/>
      <c r="RK139" s="123"/>
      <c r="RL139" s="123"/>
      <c r="RM139" s="123"/>
      <c r="RN139" s="123"/>
      <c r="RO139" s="123"/>
      <c r="RP139" s="123"/>
      <c r="RQ139" s="123"/>
      <c r="RR139" s="123"/>
      <c r="RS139" s="123"/>
      <c r="RT139" s="123"/>
      <c r="RU139" s="123"/>
      <c r="RV139" s="123"/>
      <c r="RW139" s="123"/>
      <c r="RX139" s="123"/>
      <c r="RY139" s="123"/>
      <c r="RZ139" s="123"/>
      <c r="SA139" s="123"/>
      <c r="SB139" s="123"/>
      <c r="SC139" s="123"/>
      <c r="SD139" s="123"/>
      <c r="SE139" s="123"/>
      <c r="SF139" s="123"/>
      <c r="SG139" s="123"/>
      <c r="SH139" s="123"/>
      <c r="SI139" s="123"/>
      <c r="SJ139" s="123"/>
      <c r="SK139" s="123"/>
      <c r="SL139" s="123"/>
      <c r="SM139" s="123"/>
      <c r="SN139" s="123"/>
      <c r="SO139" s="123"/>
      <c r="SP139" s="123"/>
      <c r="SQ139" s="123"/>
      <c r="SR139" s="123"/>
      <c r="SS139" s="123"/>
      <c r="ST139" s="123"/>
      <c r="SU139" s="123"/>
      <c r="SV139" s="123"/>
      <c r="SW139" s="123"/>
      <c r="SX139" s="123"/>
      <c r="SY139" s="123"/>
      <c r="SZ139" s="123"/>
      <c r="TA139" s="123"/>
      <c r="TB139" s="123"/>
      <c r="TC139" s="123"/>
      <c r="TD139" s="123"/>
      <c r="TE139" s="123"/>
      <c r="TF139" s="123"/>
      <c r="TG139" s="123"/>
      <c r="TH139" s="123"/>
      <c r="TI139" s="123"/>
      <c r="TJ139" s="123"/>
      <c r="TK139" s="123"/>
      <c r="TL139" s="123"/>
      <c r="TM139" s="123"/>
      <c r="TN139" s="123"/>
      <c r="TO139" s="123"/>
      <c r="TP139" s="123"/>
      <c r="TQ139" s="123"/>
      <c r="TR139" s="123"/>
      <c r="TS139" s="123"/>
      <c r="TT139" s="123"/>
      <c r="TU139" s="123"/>
      <c r="TV139" s="123"/>
      <c r="TW139" s="123"/>
      <c r="TX139" s="123"/>
      <c r="TY139" s="123"/>
      <c r="TZ139" s="123"/>
      <c r="UA139" s="123"/>
      <c r="UB139" s="123"/>
      <c r="UC139" s="123"/>
      <c r="UD139" s="123"/>
      <c r="UE139" s="123"/>
      <c r="UF139" s="123"/>
      <c r="UG139" s="123"/>
      <c r="UH139" s="123"/>
      <c r="UI139" s="123"/>
      <c r="UJ139" s="123"/>
      <c r="UK139" s="123"/>
      <c r="UL139" s="123"/>
      <c r="UM139" s="123"/>
      <c r="UN139" s="123"/>
      <c r="UO139" s="123"/>
      <c r="UP139" s="123"/>
      <c r="UQ139" s="123"/>
      <c r="UR139" s="123"/>
      <c r="US139" s="123"/>
      <c r="UT139" s="123"/>
      <c r="UU139" s="123"/>
      <c r="UV139" s="123"/>
      <c r="UW139" s="123"/>
      <c r="UX139" s="123"/>
      <c r="UY139" s="123"/>
      <c r="UZ139" s="123"/>
      <c r="VA139" s="123"/>
      <c r="VB139" s="123"/>
      <c r="VC139" s="123"/>
      <c r="VD139" s="123"/>
      <c r="VE139" s="123"/>
      <c r="VF139" s="123"/>
      <c r="VG139" s="123"/>
      <c r="VH139" s="123"/>
      <c r="VI139" s="123"/>
      <c r="VJ139" s="123"/>
      <c r="VK139" s="123"/>
      <c r="VL139" s="123"/>
      <c r="VM139" s="123"/>
      <c r="VN139" s="123"/>
      <c r="VO139" s="123"/>
      <c r="VP139" s="123"/>
      <c r="VQ139" s="123"/>
      <c r="VR139" s="123"/>
      <c r="VS139" s="123"/>
      <c r="VT139" s="123"/>
      <c r="VU139" s="123"/>
      <c r="VV139" s="123"/>
      <c r="VW139" s="123"/>
      <c r="VX139" s="123"/>
      <c r="VY139" s="123"/>
      <c r="VZ139" s="123"/>
      <c r="WA139" s="123"/>
      <c r="WB139" s="123"/>
      <c r="WC139" s="123"/>
      <c r="WD139" s="123"/>
      <c r="WE139" s="123"/>
      <c r="WF139" s="123"/>
      <c r="WG139" s="123"/>
      <c r="WH139" s="123"/>
      <c r="WI139" s="123"/>
      <c r="WJ139" s="123"/>
      <c r="WK139" s="123"/>
      <c r="WL139" s="123"/>
      <c r="WM139" s="123"/>
      <c r="WN139" s="123"/>
      <c r="WO139" s="123"/>
      <c r="WP139" s="123"/>
      <c r="WQ139" s="123"/>
      <c r="WR139" s="123"/>
      <c r="WS139" s="123"/>
      <c r="WT139" s="123"/>
      <c r="WU139" s="123"/>
      <c r="WV139" s="123"/>
      <c r="WW139" s="123"/>
      <c r="WX139" s="123"/>
      <c r="WY139" s="123"/>
      <c r="WZ139" s="123"/>
      <c r="XA139" s="123"/>
      <c r="XB139" s="123"/>
      <c r="XC139" s="123"/>
      <c r="XD139" s="123"/>
      <c r="XE139" s="123"/>
      <c r="XF139" s="123"/>
      <c r="XG139" s="123"/>
      <c r="XH139" s="123"/>
      <c r="XI139" s="123"/>
      <c r="XJ139" s="123"/>
      <c r="XK139" s="123"/>
      <c r="XL139" s="123"/>
      <c r="XM139" s="123"/>
      <c r="XN139" s="123"/>
      <c r="XO139" s="123"/>
      <c r="XP139" s="123"/>
      <c r="XQ139" s="123"/>
      <c r="XR139" s="123"/>
      <c r="XS139" s="123"/>
      <c r="XT139" s="123"/>
      <c r="XU139" s="123"/>
      <c r="XV139" s="123"/>
      <c r="XW139" s="123"/>
      <c r="XX139" s="123"/>
      <c r="XY139" s="123"/>
      <c r="XZ139" s="123"/>
      <c r="YA139" s="123"/>
      <c r="YB139" s="123"/>
      <c r="YC139" s="123"/>
      <c r="YD139" s="123"/>
      <c r="YE139" s="123"/>
      <c r="YF139" s="123"/>
      <c r="YG139" s="123"/>
      <c r="YH139" s="123"/>
      <c r="YI139" s="123"/>
      <c r="YJ139" s="123"/>
      <c r="YK139" s="123"/>
      <c r="YL139" s="123"/>
      <c r="YM139" s="123"/>
      <c r="YN139" s="123"/>
      <c r="YO139" s="123"/>
      <c r="YP139" s="123"/>
      <c r="YQ139" s="123"/>
      <c r="YR139" s="123"/>
      <c r="YS139" s="123"/>
      <c r="YT139" s="123"/>
      <c r="YU139" s="123"/>
      <c r="YV139" s="123"/>
      <c r="YW139" s="123"/>
      <c r="YX139" s="123"/>
      <c r="YY139" s="123"/>
      <c r="YZ139" s="123"/>
      <c r="ZA139" s="123"/>
      <c r="ZB139" s="123"/>
      <c r="ZC139" s="123"/>
      <c r="ZD139" s="123"/>
      <c r="ZE139" s="123"/>
      <c r="ZF139" s="123"/>
      <c r="ZG139" s="123"/>
      <c r="ZH139" s="123"/>
      <c r="ZI139" s="123"/>
      <c r="ZJ139" s="123"/>
      <c r="ZK139" s="123"/>
      <c r="ZL139" s="123"/>
      <c r="ZM139" s="123"/>
      <c r="ZN139" s="123"/>
      <c r="ZO139" s="123"/>
      <c r="ZP139" s="123"/>
      <c r="ZQ139" s="123"/>
      <c r="ZR139" s="123"/>
      <c r="ZS139" s="123"/>
      <c r="ZT139" s="123"/>
      <c r="ZU139" s="123"/>
      <c r="ZV139" s="123"/>
      <c r="ZW139" s="123"/>
      <c r="ZX139" s="123"/>
      <c r="ZY139" s="123"/>
      <c r="ZZ139" s="123"/>
      <c r="AAA139" s="123"/>
      <c r="AAB139" s="123"/>
      <c r="AAC139" s="123"/>
      <c r="AAD139" s="123"/>
      <c r="AAE139" s="123"/>
      <c r="AAF139" s="123"/>
      <c r="AAG139" s="123"/>
      <c r="AAH139" s="123"/>
      <c r="AAI139" s="123"/>
      <c r="AAJ139" s="123"/>
      <c r="AAK139" s="123"/>
      <c r="AAL139" s="123"/>
      <c r="AAM139" s="123"/>
      <c r="AAN139" s="123"/>
      <c r="AAO139" s="123"/>
      <c r="AAP139" s="123"/>
      <c r="AAQ139" s="123"/>
      <c r="AAR139" s="123"/>
      <c r="AAS139" s="123"/>
      <c r="AAT139" s="123"/>
      <c r="AAU139" s="123"/>
      <c r="AAV139" s="123"/>
      <c r="AAW139" s="123"/>
      <c r="AAX139" s="123"/>
      <c r="AAY139" s="123"/>
      <c r="AAZ139" s="123"/>
      <c r="ABA139" s="123"/>
      <c r="ABB139" s="123"/>
      <c r="ABC139" s="123"/>
      <c r="ABD139" s="123"/>
      <c r="ABE139" s="123"/>
      <c r="ABF139" s="123"/>
      <c r="ABG139" s="123"/>
      <c r="ABH139" s="123"/>
      <c r="ABI139" s="123"/>
      <c r="ABJ139" s="123"/>
      <c r="ABK139" s="123"/>
      <c r="ABL139" s="123"/>
      <c r="ABM139" s="123"/>
      <c r="ABN139" s="123"/>
      <c r="ABO139" s="123"/>
      <c r="ABP139" s="123"/>
      <c r="ABQ139" s="123"/>
      <c r="ABR139" s="123"/>
      <c r="ABS139" s="123"/>
      <c r="ABT139" s="123"/>
      <c r="ABU139" s="123"/>
      <c r="ABV139" s="123"/>
      <c r="ABW139" s="123"/>
      <c r="ABX139" s="123"/>
      <c r="ABY139" s="123"/>
      <c r="ABZ139" s="123"/>
      <c r="ACA139" s="123"/>
      <c r="ACB139" s="123"/>
      <c r="ACC139" s="123"/>
      <c r="ACD139" s="123"/>
      <c r="ACE139" s="123"/>
      <c r="ACF139" s="123"/>
      <c r="ACG139" s="123"/>
      <c r="ACH139" s="123"/>
      <c r="ACI139" s="123"/>
      <c r="ACJ139" s="123"/>
      <c r="ACK139" s="123"/>
      <c r="ACL139" s="123"/>
      <c r="ACM139" s="123"/>
      <c r="ACN139" s="123"/>
      <c r="ACO139" s="123"/>
      <c r="ACP139" s="123"/>
      <c r="ACQ139" s="123"/>
      <c r="ACR139" s="123"/>
      <c r="ACS139" s="123"/>
      <c r="ACT139" s="123"/>
      <c r="ACU139" s="123"/>
      <c r="ACV139" s="123"/>
      <c r="ACW139" s="123"/>
      <c r="ACX139" s="123"/>
      <c r="ACY139" s="123"/>
      <c r="ACZ139" s="123"/>
      <c r="ADA139" s="123"/>
      <c r="ADB139" s="123"/>
      <c r="ADC139" s="123"/>
      <c r="ADD139" s="123"/>
      <c r="ADE139" s="123"/>
      <c r="ADF139" s="123"/>
      <c r="ADG139" s="123"/>
      <c r="ADH139" s="123"/>
      <c r="ADI139" s="123"/>
      <c r="ADJ139" s="123"/>
      <c r="ADK139" s="123"/>
      <c r="ADL139" s="123"/>
      <c r="ADM139" s="123"/>
      <c r="ADN139" s="123"/>
      <c r="ADO139" s="123"/>
      <c r="ADP139" s="123"/>
      <c r="ADQ139" s="123"/>
      <c r="ADR139" s="123"/>
      <c r="ADS139" s="123"/>
      <c r="ADT139" s="123"/>
      <c r="ADU139" s="123"/>
      <c r="ADV139" s="123"/>
      <c r="ADW139" s="123"/>
      <c r="ADX139" s="123"/>
      <c r="ADY139" s="123"/>
      <c r="ADZ139" s="123"/>
      <c r="AEA139" s="123"/>
      <c r="AEB139" s="123"/>
      <c r="AEC139" s="123"/>
      <c r="AED139" s="123"/>
      <c r="AEE139" s="123"/>
      <c r="AEF139" s="123"/>
      <c r="AEG139" s="123"/>
      <c r="AEH139" s="123"/>
      <c r="AEI139" s="123"/>
      <c r="AEJ139" s="123"/>
      <c r="AEK139" s="123"/>
      <c r="AEL139" s="123"/>
      <c r="AEM139" s="123"/>
      <c r="AEN139" s="123"/>
      <c r="AEO139" s="123"/>
      <c r="AEP139" s="123"/>
      <c r="AEQ139" s="123"/>
      <c r="AER139" s="123"/>
      <c r="AES139" s="123"/>
      <c r="AET139" s="123"/>
      <c r="AEU139" s="123"/>
      <c r="AEV139" s="123"/>
      <c r="AEW139" s="123"/>
      <c r="AEX139" s="123"/>
      <c r="AEY139" s="123"/>
      <c r="AEZ139" s="123"/>
      <c r="AFA139" s="123"/>
      <c r="AFB139" s="123"/>
      <c r="AFC139" s="123"/>
      <c r="AFD139" s="123"/>
      <c r="AFE139" s="123"/>
      <c r="AFF139" s="123"/>
      <c r="AFG139" s="123"/>
      <c r="AFH139" s="123"/>
      <c r="AFI139" s="123"/>
      <c r="AFJ139" s="123"/>
      <c r="AFK139" s="123"/>
      <c r="AFL139" s="123"/>
      <c r="AFM139" s="123"/>
      <c r="AFN139" s="123"/>
      <c r="AFO139" s="123"/>
      <c r="AFP139" s="123"/>
      <c r="AFQ139" s="123"/>
      <c r="AFR139" s="123"/>
      <c r="AFS139" s="123"/>
      <c r="AFT139" s="123"/>
      <c r="AFU139" s="123"/>
      <c r="AFV139" s="123"/>
      <c r="AFW139" s="123"/>
      <c r="AFX139" s="123"/>
      <c r="AFY139" s="123"/>
      <c r="AFZ139" s="123"/>
      <c r="AGA139" s="123"/>
      <c r="AGB139" s="123"/>
      <c r="AGC139" s="123"/>
      <c r="AGD139" s="123"/>
      <c r="AGE139" s="123"/>
      <c r="AGF139" s="123"/>
      <c r="AGG139" s="123"/>
      <c r="AGH139" s="123"/>
      <c r="AGI139" s="123"/>
      <c r="AGJ139" s="123"/>
      <c r="AGK139" s="123"/>
      <c r="AGL139" s="123"/>
      <c r="AGM139" s="123"/>
      <c r="AGN139" s="123"/>
      <c r="AGO139" s="123"/>
      <c r="AGP139" s="123"/>
      <c r="AGQ139" s="123"/>
      <c r="AGR139" s="123"/>
      <c r="AGS139" s="123"/>
      <c r="AGT139" s="123"/>
      <c r="AGU139" s="123"/>
      <c r="AGV139" s="123"/>
      <c r="AGW139" s="123"/>
      <c r="AGX139" s="123"/>
      <c r="AGY139" s="123"/>
      <c r="AGZ139" s="123"/>
      <c r="AHA139" s="123"/>
      <c r="AHB139" s="123"/>
      <c r="AHC139" s="123"/>
      <c r="AHD139" s="123"/>
      <c r="AHE139" s="123"/>
      <c r="AHF139" s="123"/>
      <c r="AHG139" s="123"/>
      <c r="AHH139" s="123"/>
      <c r="AHI139" s="123"/>
      <c r="AHJ139" s="123"/>
      <c r="AHK139" s="123"/>
      <c r="AHL139" s="123"/>
      <c r="AHM139" s="123"/>
      <c r="AHN139" s="123"/>
      <c r="AHO139" s="123"/>
      <c r="AHP139" s="123"/>
      <c r="AHQ139" s="123"/>
      <c r="AHR139" s="123"/>
      <c r="AHS139" s="123"/>
      <c r="AHT139" s="123"/>
      <c r="AHU139" s="123"/>
      <c r="AHV139" s="123"/>
      <c r="AHW139" s="123"/>
      <c r="AHX139" s="123"/>
      <c r="AHY139" s="123"/>
      <c r="AHZ139" s="123"/>
      <c r="AIA139" s="123"/>
      <c r="AIB139" s="123"/>
      <c r="AIC139" s="123"/>
      <c r="AID139" s="123"/>
      <c r="AIE139" s="123"/>
      <c r="AIF139" s="123"/>
      <c r="AIG139" s="123"/>
      <c r="AIH139" s="123"/>
      <c r="AII139" s="123"/>
      <c r="AIJ139" s="123"/>
      <c r="AIK139" s="123"/>
      <c r="AIL139" s="123"/>
      <c r="AIM139" s="123"/>
      <c r="AIN139" s="123"/>
      <c r="AIO139" s="123"/>
      <c r="AIP139" s="123"/>
      <c r="AIQ139" s="123"/>
      <c r="AIR139" s="123"/>
      <c r="AIS139" s="123"/>
      <c r="AIT139" s="123"/>
      <c r="AIU139" s="123"/>
      <c r="AIV139" s="123"/>
      <c r="AIW139" s="123"/>
      <c r="AIX139" s="123"/>
      <c r="AIY139" s="123"/>
      <c r="AIZ139" s="123"/>
      <c r="AJA139" s="123"/>
      <c r="AJB139" s="123"/>
      <c r="AJC139" s="123"/>
      <c r="AJD139" s="123"/>
      <c r="AJE139" s="123"/>
      <c r="AJF139" s="123"/>
      <c r="AJG139" s="123"/>
      <c r="AJH139" s="123"/>
      <c r="AJI139" s="123"/>
      <c r="AJJ139" s="123"/>
      <c r="AJK139" s="123"/>
      <c r="AJL139" s="123"/>
      <c r="AJM139" s="123"/>
      <c r="AJN139" s="123"/>
      <c r="AJO139" s="123"/>
      <c r="AJP139" s="123"/>
      <c r="AJQ139" s="123"/>
      <c r="AJR139" s="123"/>
      <c r="AJS139" s="123"/>
      <c r="AJT139" s="123"/>
      <c r="AJU139" s="123"/>
      <c r="AJV139" s="123"/>
      <c r="AJW139" s="123"/>
      <c r="AJX139" s="123"/>
      <c r="AJY139" s="123"/>
      <c r="AJZ139" s="123"/>
      <c r="AKA139" s="123"/>
      <c r="AKB139" s="123"/>
      <c r="AKC139" s="123"/>
      <c r="AKD139" s="123"/>
      <c r="AKE139" s="123"/>
      <c r="AKF139" s="123"/>
      <c r="AKG139" s="123"/>
      <c r="AKH139" s="123"/>
      <c r="AKI139" s="123"/>
      <c r="AKJ139" s="123"/>
      <c r="AKK139" s="123"/>
      <c r="AKL139" s="123"/>
      <c r="AKM139" s="123"/>
      <c r="AKN139" s="123"/>
      <c r="AKO139" s="123"/>
      <c r="AKP139" s="123"/>
      <c r="AKQ139" s="123"/>
      <c r="AKR139" s="123"/>
      <c r="AKS139" s="123"/>
      <c r="AKT139" s="123"/>
      <c r="AKU139" s="123"/>
      <c r="AKV139" s="123"/>
      <c r="AKW139" s="123"/>
      <c r="AKX139" s="123"/>
      <c r="AKY139" s="123"/>
      <c r="AKZ139" s="123"/>
      <c r="ALA139" s="123"/>
      <c r="ALB139" s="123"/>
      <c r="ALC139" s="123"/>
      <c r="ALD139" s="123"/>
      <c r="ALE139" s="123"/>
      <c r="ALF139" s="123"/>
      <c r="ALG139" s="123"/>
      <c r="ALH139" s="123"/>
      <c r="ALI139" s="123"/>
      <c r="ALJ139" s="123"/>
      <c r="ALK139" s="123"/>
      <c r="ALL139" s="123"/>
      <c r="ALM139" s="123"/>
      <c r="ALN139" s="123"/>
      <c r="ALO139" s="123"/>
      <c r="ALP139" s="123"/>
      <c r="ALQ139" s="123"/>
      <c r="ALR139" s="123"/>
      <c r="ALS139" s="123"/>
      <c r="ALT139" s="123"/>
      <c r="ALU139" s="123"/>
      <c r="ALV139" s="123"/>
      <c r="ALW139" s="123"/>
      <c r="ALX139" s="123"/>
      <c r="ALY139" s="123"/>
      <c r="ALZ139" s="123"/>
      <c r="AMA139" s="123"/>
      <c r="AMB139" s="123"/>
      <c r="AMC139" s="123"/>
      <c r="AMD139" s="123"/>
      <c r="AME139" s="123"/>
      <c r="AMF139" s="123"/>
      <c r="AMG139" s="123"/>
      <c r="AMH139" s="123"/>
      <c r="AMI139" s="123"/>
      <c r="AMJ139" s="123"/>
      <c r="AMK139" s="123"/>
      <c r="AML139" s="123"/>
      <c r="AMM139" s="123"/>
      <c r="AMN139" s="123"/>
      <c r="AMO139" s="123"/>
      <c r="AMP139" s="123"/>
      <c r="AMQ139" s="123"/>
      <c r="AMR139" s="123"/>
      <c r="AMS139" s="123"/>
      <c r="AMT139" s="123"/>
      <c r="AMU139" s="123"/>
      <c r="AMV139" s="123"/>
      <c r="AMW139" s="123"/>
      <c r="AMX139" s="123"/>
      <c r="AMY139" s="123"/>
      <c r="AMZ139" s="123"/>
      <c r="ANA139" s="123"/>
      <c r="ANB139" s="123"/>
      <c r="ANC139" s="123"/>
      <c r="AND139" s="123"/>
      <c r="ANE139" s="123"/>
      <c r="ANF139" s="123"/>
      <c r="ANG139" s="123"/>
      <c r="ANH139" s="123"/>
      <c r="ANI139" s="123"/>
      <c r="ANJ139" s="123"/>
      <c r="ANK139" s="123"/>
      <c r="ANL139" s="123"/>
      <c r="ANM139" s="123"/>
      <c r="ANN139" s="123"/>
      <c r="ANO139" s="123"/>
      <c r="ANP139" s="123"/>
      <c r="ANQ139" s="123"/>
      <c r="ANR139" s="123"/>
      <c r="ANS139" s="123"/>
      <c r="ANT139" s="123"/>
      <c r="ANU139" s="123"/>
      <c r="ANV139" s="123"/>
      <c r="ANW139" s="123"/>
      <c r="ANX139" s="123"/>
      <c r="ANY139" s="123"/>
      <c r="ANZ139" s="123"/>
      <c r="AOA139" s="123"/>
      <c r="AOB139" s="123"/>
      <c r="AOC139" s="123"/>
      <c r="AOD139" s="123"/>
      <c r="AOE139" s="123"/>
      <c r="AOF139" s="123"/>
      <c r="AOG139" s="123"/>
      <c r="AOH139" s="123"/>
      <c r="AOI139" s="123"/>
      <c r="AOJ139" s="123"/>
      <c r="AOK139" s="123"/>
      <c r="AOL139" s="123"/>
      <c r="AOM139" s="123"/>
      <c r="AON139" s="123"/>
      <c r="AOO139" s="123"/>
      <c r="AOP139" s="123"/>
      <c r="AOQ139" s="123"/>
      <c r="AOR139" s="123"/>
      <c r="AOS139" s="123"/>
      <c r="AOT139" s="123"/>
      <c r="AOU139" s="123"/>
      <c r="AOV139" s="123"/>
      <c r="AOW139" s="123"/>
      <c r="AOX139" s="123"/>
      <c r="AOY139" s="123"/>
      <c r="AOZ139" s="123"/>
      <c r="APA139" s="123"/>
      <c r="APB139" s="123"/>
      <c r="APC139" s="123"/>
      <c r="APD139" s="123"/>
      <c r="APE139" s="123"/>
      <c r="APF139" s="123"/>
      <c r="APG139" s="123"/>
      <c r="APH139" s="123"/>
      <c r="API139" s="123"/>
      <c r="APJ139" s="123"/>
      <c r="APK139" s="123"/>
      <c r="APL139" s="123"/>
      <c r="APM139" s="123"/>
      <c r="APN139" s="123"/>
      <c r="APO139" s="123"/>
      <c r="APP139" s="123"/>
      <c r="APQ139" s="123"/>
      <c r="APR139" s="123"/>
      <c r="APS139" s="123"/>
      <c r="APT139" s="123"/>
      <c r="APU139" s="123"/>
      <c r="APV139" s="123"/>
      <c r="APW139" s="123"/>
      <c r="APX139" s="123"/>
      <c r="APY139" s="123"/>
      <c r="APZ139" s="123"/>
      <c r="AQA139" s="123"/>
      <c r="AQB139" s="123"/>
      <c r="AQC139" s="123"/>
      <c r="AQD139" s="123"/>
      <c r="AQE139" s="123"/>
      <c r="AQF139" s="123"/>
      <c r="AQG139" s="123"/>
      <c r="AQH139" s="123"/>
      <c r="AQI139" s="123"/>
      <c r="AQJ139" s="123"/>
      <c r="AQK139" s="123"/>
      <c r="AQL139" s="123"/>
      <c r="AQM139" s="123"/>
      <c r="AQN139" s="123"/>
      <c r="AQO139" s="123"/>
      <c r="AQP139" s="123"/>
      <c r="AQQ139" s="123"/>
      <c r="AQR139" s="123"/>
      <c r="AQS139" s="123"/>
      <c r="AQT139" s="123"/>
      <c r="AQU139" s="123"/>
      <c r="AQV139" s="123"/>
      <c r="AQW139" s="123"/>
      <c r="AQX139" s="123"/>
      <c r="AQY139" s="123"/>
      <c r="AQZ139" s="123"/>
      <c r="ARA139" s="123"/>
      <c r="ARB139" s="123"/>
      <c r="ARC139" s="123"/>
      <c r="ARD139" s="123"/>
      <c r="ARE139" s="123"/>
      <c r="ARF139" s="123"/>
      <c r="ARG139" s="123"/>
      <c r="ARH139" s="123"/>
      <c r="ARI139" s="123"/>
      <c r="ARJ139" s="123"/>
      <c r="ARK139" s="123"/>
      <c r="ARL139" s="123"/>
      <c r="ARM139" s="123"/>
      <c r="ARN139" s="123"/>
      <c r="ARO139" s="123"/>
      <c r="ARP139" s="123"/>
      <c r="ARQ139" s="123"/>
      <c r="ARR139" s="123"/>
      <c r="ARS139" s="123"/>
      <c r="ART139" s="123"/>
      <c r="ARU139" s="123"/>
      <c r="ARV139" s="123"/>
      <c r="ARW139" s="123"/>
      <c r="ARX139" s="123"/>
      <c r="ARY139" s="123"/>
      <c r="ARZ139" s="123"/>
      <c r="ASA139" s="123"/>
      <c r="ASB139" s="123"/>
      <c r="ASC139" s="123"/>
      <c r="ASD139" s="123"/>
      <c r="ASE139" s="123"/>
      <c r="ASF139" s="123"/>
      <c r="ASG139" s="123"/>
      <c r="ASH139" s="123"/>
      <c r="ASI139" s="123"/>
      <c r="ASJ139" s="123"/>
      <c r="ASK139" s="123"/>
      <c r="ASL139" s="123"/>
      <c r="ASM139" s="123"/>
      <c r="ASN139" s="123"/>
      <c r="ASO139" s="123"/>
      <c r="ASP139" s="123"/>
      <c r="ASQ139" s="123"/>
      <c r="ASR139" s="123"/>
      <c r="ASS139" s="123"/>
      <c r="AST139" s="123"/>
      <c r="ASU139" s="123"/>
      <c r="ASV139" s="123"/>
      <c r="ASW139" s="123"/>
      <c r="ASX139" s="123"/>
      <c r="ASY139" s="123"/>
      <c r="ASZ139" s="123"/>
      <c r="ATA139" s="123"/>
      <c r="ATB139" s="123"/>
      <c r="ATC139" s="123"/>
      <c r="ATD139" s="123"/>
      <c r="ATE139" s="123"/>
      <c r="ATF139" s="123"/>
      <c r="ATG139" s="123"/>
      <c r="ATH139" s="123"/>
      <c r="ATI139" s="123"/>
      <c r="ATJ139" s="123"/>
      <c r="ATK139" s="123"/>
      <c r="ATL139" s="123"/>
      <c r="ATM139" s="123"/>
      <c r="ATN139" s="123"/>
      <c r="ATO139" s="123"/>
      <c r="ATP139" s="123"/>
      <c r="ATQ139" s="123"/>
      <c r="ATR139" s="123"/>
      <c r="ATS139" s="123"/>
      <c r="ATT139" s="123"/>
      <c r="ATU139" s="123"/>
      <c r="ATV139" s="123"/>
      <c r="ATW139" s="123"/>
      <c r="ATX139" s="123"/>
      <c r="ATY139" s="123"/>
      <c r="ATZ139" s="123"/>
      <c r="AUA139" s="123"/>
      <c r="AUB139" s="123"/>
      <c r="AUC139" s="123"/>
      <c r="AUD139" s="123"/>
      <c r="AUE139" s="123"/>
      <c r="AUF139" s="123"/>
      <c r="AUG139" s="123"/>
      <c r="AUH139" s="123"/>
      <c r="AUI139" s="123"/>
      <c r="AUJ139" s="123"/>
      <c r="AUK139" s="123"/>
      <c r="AUL139" s="123"/>
      <c r="AUM139" s="123"/>
      <c r="AUN139" s="123"/>
      <c r="AUO139" s="123"/>
      <c r="AUP139" s="123"/>
      <c r="AUQ139" s="123"/>
      <c r="AUR139" s="123"/>
      <c r="AUS139" s="123"/>
      <c r="AUT139" s="123"/>
      <c r="AUU139" s="123"/>
      <c r="AUV139" s="123"/>
      <c r="AUW139" s="123"/>
      <c r="AUX139" s="123"/>
      <c r="AUY139" s="123"/>
      <c r="AUZ139" s="123"/>
      <c r="AVA139" s="123"/>
      <c r="AVB139" s="123"/>
      <c r="AVC139" s="123"/>
      <c r="AVD139" s="123"/>
      <c r="AVE139" s="123"/>
      <c r="AVF139" s="123"/>
      <c r="AVG139" s="123"/>
      <c r="AVH139" s="123"/>
      <c r="AVI139" s="123"/>
      <c r="AVJ139" s="123"/>
      <c r="AVK139" s="123"/>
      <c r="AVL139" s="123"/>
      <c r="AVM139" s="123"/>
      <c r="AVN139" s="123"/>
      <c r="AVO139" s="123"/>
      <c r="AVP139" s="123"/>
      <c r="AVQ139" s="123"/>
      <c r="AVR139" s="123"/>
      <c r="AVS139" s="123"/>
      <c r="AVT139" s="123"/>
      <c r="AVU139" s="123"/>
      <c r="AVV139" s="123"/>
      <c r="AVW139" s="123"/>
      <c r="AVX139" s="123"/>
      <c r="AVY139" s="123"/>
      <c r="AVZ139" s="123"/>
      <c r="AWA139" s="123"/>
      <c r="AWB139" s="123"/>
      <c r="AWC139" s="123"/>
      <c r="AWD139" s="123"/>
      <c r="AWE139" s="123"/>
      <c r="AWF139" s="123"/>
      <c r="AWG139" s="123"/>
      <c r="AWH139" s="123"/>
      <c r="AWI139" s="123"/>
      <c r="AWJ139" s="123"/>
      <c r="AWK139" s="123"/>
      <c r="AWL139" s="123"/>
      <c r="AWM139" s="123"/>
      <c r="AWN139" s="123"/>
      <c r="AWO139" s="123"/>
      <c r="AWP139" s="123"/>
      <c r="AWQ139" s="123"/>
      <c r="AWR139" s="123"/>
      <c r="AWS139" s="123"/>
      <c r="AWT139" s="123"/>
      <c r="AWU139" s="123"/>
      <c r="AWV139" s="123"/>
      <c r="AWW139" s="123"/>
      <c r="AWX139" s="123"/>
      <c r="AWY139" s="123"/>
      <c r="AWZ139" s="123"/>
      <c r="AXA139" s="123"/>
      <c r="AXB139" s="123"/>
      <c r="AXC139" s="123"/>
      <c r="AXD139" s="123"/>
      <c r="AXE139" s="123"/>
      <c r="AXF139" s="123"/>
      <c r="AXG139" s="123"/>
      <c r="AXH139" s="123"/>
      <c r="AXI139" s="123"/>
      <c r="AXJ139" s="123"/>
      <c r="AXK139" s="123"/>
      <c r="AXL139" s="123"/>
      <c r="AXM139" s="123"/>
      <c r="AXN139" s="123"/>
      <c r="AXO139" s="123"/>
      <c r="AXP139" s="123"/>
      <c r="AXQ139" s="123"/>
      <c r="AXR139" s="123"/>
      <c r="AXS139" s="123"/>
      <c r="AXT139" s="123"/>
      <c r="AXU139" s="123"/>
      <c r="AXV139" s="123"/>
      <c r="AXW139" s="123"/>
      <c r="AXX139" s="123"/>
      <c r="AXY139" s="123"/>
      <c r="AXZ139" s="123"/>
      <c r="AYA139" s="123"/>
      <c r="AYB139" s="123"/>
      <c r="AYC139" s="123"/>
      <c r="AYD139" s="123"/>
      <c r="AYE139" s="123"/>
      <c r="AYF139" s="123"/>
      <c r="AYG139" s="123"/>
      <c r="AYH139" s="123"/>
      <c r="AYI139" s="123"/>
      <c r="AYJ139" s="123"/>
      <c r="AYK139" s="123"/>
      <c r="AYL139" s="123"/>
      <c r="AYM139" s="123"/>
      <c r="AYN139" s="123"/>
      <c r="AYO139" s="123"/>
      <c r="AYP139" s="123"/>
      <c r="AYQ139" s="123"/>
      <c r="AYR139" s="123"/>
      <c r="AYS139" s="123"/>
      <c r="AYT139" s="123"/>
      <c r="AYU139" s="123"/>
      <c r="AYV139" s="123"/>
      <c r="AYW139" s="123"/>
      <c r="AYX139" s="123"/>
      <c r="AYY139" s="123"/>
      <c r="AYZ139" s="123"/>
      <c r="AZA139" s="123"/>
      <c r="AZB139" s="123"/>
      <c r="AZC139" s="123"/>
      <c r="AZD139" s="123"/>
      <c r="AZE139" s="123"/>
      <c r="AZF139" s="123"/>
      <c r="AZG139" s="123"/>
      <c r="AZH139" s="123"/>
      <c r="AZI139" s="123"/>
      <c r="AZJ139" s="123"/>
      <c r="AZK139" s="123"/>
      <c r="AZL139" s="123"/>
      <c r="AZM139" s="123"/>
      <c r="AZN139" s="123"/>
      <c r="AZO139" s="123"/>
      <c r="AZP139" s="123"/>
      <c r="AZQ139" s="123"/>
      <c r="AZR139" s="123"/>
      <c r="AZS139" s="123"/>
      <c r="AZT139" s="123"/>
      <c r="AZU139" s="123"/>
      <c r="AZV139" s="123"/>
      <c r="AZW139" s="123"/>
      <c r="AZX139" s="123"/>
      <c r="AZY139" s="123"/>
      <c r="AZZ139" s="123"/>
      <c r="BAA139" s="123"/>
      <c r="BAB139" s="123"/>
      <c r="BAC139" s="123"/>
      <c r="BAD139" s="123"/>
      <c r="BAE139" s="123"/>
      <c r="BAF139" s="123"/>
      <c r="BAG139" s="123"/>
      <c r="BAH139" s="123"/>
      <c r="BAI139" s="123"/>
      <c r="BAJ139" s="123"/>
      <c r="BAK139" s="123"/>
      <c r="BAL139" s="123"/>
      <c r="BAM139" s="123"/>
      <c r="BAN139" s="123"/>
      <c r="BAO139" s="123"/>
      <c r="BAP139" s="123"/>
      <c r="BAQ139" s="123"/>
      <c r="BAR139" s="123"/>
      <c r="BAS139" s="123"/>
      <c r="BAT139" s="123"/>
      <c r="BAU139" s="123"/>
      <c r="BAV139" s="123"/>
      <c r="BAW139" s="123"/>
      <c r="BAX139" s="123"/>
      <c r="BAY139" s="123"/>
      <c r="BAZ139" s="123"/>
      <c r="BBA139" s="123"/>
      <c r="BBB139" s="123"/>
      <c r="BBC139" s="123"/>
      <c r="BBD139" s="123"/>
      <c r="BBE139" s="123"/>
      <c r="BBF139" s="123"/>
      <c r="BBG139" s="123"/>
      <c r="BBH139" s="123"/>
      <c r="BBI139" s="123"/>
      <c r="BBJ139" s="123"/>
      <c r="BBK139" s="123"/>
      <c r="BBL139" s="123"/>
      <c r="BBM139" s="123"/>
      <c r="BBN139" s="123"/>
      <c r="BBO139" s="123"/>
      <c r="BBP139" s="123"/>
      <c r="BBQ139" s="123"/>
      <c r="BBR139" s="123"/>
      <c r="BBS139" s="123"/>
      <c r="BBT139" s="123"/>
      <c r="BBU139" s="123"/>
      <c r="BBV139" s="123"/>
      <c r="BBW139" s="123"/>
      <c r="BBX139" s="123"/>
      <c r="BBY139" s="123"/>
      <c r="BBZ139" s="123"/>
      <c r="BCA139" s="123"/>
      <c r="BCB139" s="123"/>
      <c r="BCC139" s="123"/>
      <c r="BCD139" s="123"/>
      <c r="BCE139" s="123"/>
      <c r="BCF139" s="123"/>
      <c r="BCG139" s="123"/>
      <c r="BCH139" s="123"/>
      <c r="BCI139" s="123"/>
      <c r="BCJ139" s="123"/>
      <c r="BCK139" s="123"/>
      <c r="BCL139" s="123"/>
      <c r="BCM139" s="123"/>
      <c r="BCN139" s="123"/>
      <c r="BCO139" s="123"/>
      <c r="BCP139" s="123"/>
      <c r="BCQ139" s="123"/>
      <c r="BCR139" s="123"/>
      <c r="BCS139" s="123"/>
      <c r="BCT139" s="123"/>
      <c r="BCU139" s="123"/>
      <c r="BCV139" s="123"/>
      <c r="BCW139" s="123"/>
      <c r="BCX139" s="123"/>
      <c r="BCY139" s="123"/>
      <c r="BCZ139" s="123"/>
      <c r="BDA139" s="123"/>
      <c r="BDB139" s="123"/>
      <c r="BDC139" s="123"/>
      <c r="BDD139" s="123"/>
      <c r="BDE139" s="123"/>
      <c r="BDF139" s="123"/>
      <c r="BDG139" s="123"/>
      <c r="BDH139" s="123"/>
      <c r="BDI139" s="123"/>
      <c r="BDJ139" s="123"/>
      <c r="BDK139" s="123"/>
      <c r="BDL139" s="123"/>
      <c r="BDM139" s="123"/>
      <c r="BDN139" s="123"/>
      <c r="BDO139" s="123"/>
      <c r="BDP139" s="123"/>
      <c r="BDQ139" s="123"/>
      <c r="BDR139" s="123"/>
      <c r="BDS139" s="123"/>
      <c r="BDT139" s="123"/>
      <c r="BDU139" s="123"/>
      <c r="BDV139" s="123"/>
      <c r="BDW139" s="123"/>
      <c r="BDX139" s="123"/>
      <c r="BDY139" s="123"/>
      <c r="BDZ139" s="123"/>
      <c r="BEA139" s="123"/>
      <c r="BEB139" s="123"/>
      <c r="BEC139" s="123"/>
      <c r="BED139" s="123"/>
      <c r="BEE139" s="123"/>
      <c r="BEF139" s="123"/>
      <c r="BEG139" s="123"/>
      <c r="BEH139" s="123"/>
      <c r="BEI139" s="123"/>
      <c r="BEJ139" s="123"/>
      <c r="BEK139" s="123"/>
      <c r="BEL139" s="123"/>
      <c r="BEM139" s="123"/>
      <c r="BEN139" s="123"/>
      <c r="BEO139" s="123"/>
      <c r="BEP139" s="123"/>
      <c r="BEQ139" s="123"/>
      <c r="BER139" s="123"/>
      <c r="BES139" s="123"/>
      <c r="BET139" s="123"/>
      <c r="BEU139" s="123"/>
      <c r="BEV139" s="123"/>
      <c r="BEW139" s="123"/>
      <c r="BEX139" s="123"/>
      <c r="BEY139" s="123"/>
      <c r="BEZ139" s="123"/>
      <c r="BFA139" s="123"/>
      <c r="BFB139" s="123"/>
      <c r="BFC139" s="123"/>
      <c r="BFD139" s="123"/>
      <c r="BFE139" s="123"/>
      <c r="BFF139" s="123"/>
      <c r="BFG139" s="123"/>
      <c r="BFH139" s="123"/>
      <c r="BFI139" s="123"/>
      <c r="BFJ139" s="123"/>
      <c r="BFK139" s="123"/>
      <c r="BFL139" s="123"/>
      <c r="BFM139" s="123"/>
      <c r="BFN139" s="123"/>
      <c r="BFO139" s="123"/>
      <c r="BFP139" s="123"/>
      <c r="BFQ139" s="123"/>
      <c r="BFR139" s="123"/>
      <c r="BFS139" s="123"/>
      <c r="BFT139" s="123"/>
      <c r="BFU139" s="123"/>
      <c r="BFV139" s="123"/>
      <c r="BFW139" s="123"/>
      <c r="BFX139" s="123"/>
      <c r="BFY139" s="123"/>
      <c r="BFZ139" s="123"/>
      <c r="BGA139" s="123"/>
      <c r="BGB139" s="123"/>
      <c r="BGC139" s="123"/>
      <c r="BGD139" s="123"/>
      <c r="BGE139" s="123"/>
      <c r="BGF139" s="123"/>
      <c r="BGG139" s="123"/>
      <c r="BGH139" s="123"/>
      <c r="BGI139" s="123"/>
      <c r="BGJ139" s="123"/>
      <c r="BGK139" s="123"/>
      <c r="BGL139" s="123"/>
      <c r="BGM139" s="123"/>
      <c r="BGN139" s="123"/>
      <c r="BGO139" s="123"/>
      <c r="BGP139" s="123"/>
      <c r="BGQ139" s="123"/>
      <c r="BGR139" s="123"/>
      <c r="BGS139" s="123"/>
      <c r="BGT139" s="123"/>
      <c r="BGU139" s="123"/>
      <c r="BGV139" s="123"/>
      <c r="BGW139" s="123"/>
      <c r="BGX139" s="123"/>
      <c r="BGY139" s="123"/>
      <c r="BGZ139" s="123"/>
      <c r="BHA139" s="123"/>
      <c r="BHB139" s="123"/>
      <c r="BHC139" s="123"/>
      <c r="BHD139" s="123"/>
      <c r="BHE139" s="123"/>
      <c r="BHF139" s="123"/>
      <c r="BHG139" s="123"/>
      <c r="BHH139" s="123"/>
      <c r="BHI139" s="123"/>
      <c r="BHJ139" s="123"/>
      <c r="BHK139" s="123"/>
      <c r="BHL139" s="123"/>
      <c r="BHM139" s="123"/>
      <c r="BHN139" s="123"/>
      <c r="BHO139" s="123"/>
      <c r="BHP139" s="123"/>
      <c r="BHQ139" s="123"/>
      <c r="BHR139" s="123"/>
      <c r="BHS139" s="123"/>
      <c r="BHT139" s="123"/>
      <c r="BHU139" s="123"/>
      <c r="BHV139" s="123"/>
      <c r="BHW139" s="123"/>
      <c r="BHX139" s="123"/>
      <c r="BHY139" s="123"/>
      <c r="BHZ139" s="123"/>
      <c r="BIA139" s="123"/>
      <c r="BIB139" s="123"/>
      <c r="BIC139" s="123"/>
      <c r="BID139" s="123"/>
      <c r="BIE139" s="123"/>
      <c r="BIF139" s="123"/>
      <c r="BIG139" s="123"/>
      <c r="BIH139" s="123"/>
      <c r="BII139" s="123"/>
      <c r="BIJ139" s="123"/>
      <c r="BIK139" s="123"/>
      <c r="BIL139" s="123"/>
      <c r="BIM139" s="123"/>
      <c r="BIN139" s="123"/>
      <c r="BIO139" s="123"/>
      <c r="BIP139" s="123"/>
      <c r="BIQ139" s="123"/>
      <c r="BIR139" s="123"/>
      <c r="BIS139" s="123"/>
      <c r="BIT139" s="123"/>
      <c r="BIU139" s="123"/>
      <c r="BIV139" s="123"/>
      <c r="BIW139" s="123"/>
      <c r="BIX139" s="123"/>
      <c r="BIY139" s="123"/>
      <c r="BIZ139" s="123"/>
      <c r="BJA139" s="123"/>
      <c r="BJB139" s="123"/>
      <c r="BJC139" s="123"/>
      <c r="BJD139" s="123"/>
      <c r="BJE139" s="123"/>
      <c r="BJF139" s="123"/>
      <c r="BJG139" s="123"/>
      <c r="BJH139" s="123"/>
      <c r="BJI139" s="123"/>
      <c r="BJJ139" s="123"/>
      <c r="BJK139" s="123"/>
      <c r="BJL139" s="123"/>
      <c r="BJM139" s="123"/>
      <c r="BJN139" s="123"/>
      <c r="BJO139" s="123"/>
      <c r="BJP139" s="123"/>
      <c r="BJQ139" s="123"/>
      <c r="BJR139" s="123"/>
      <c r="BJS139" s="123"/>
      <c r="BJT139" s="123"/>
      <c r="BJU139" s="123"/>
      <c r="BJV139" s="123"/>
      <c r="BJW139" s="123"/>
      <c r="BJX139" s="123"/>
      <c r="BJY139" s="123"/>
      <c r="BJZ139" s="123"/>
      <c r="BKA139" s="123"/>
      <c r="BKB139" s="123"/>
      <c r="BKC139" s="123"/>
      <c r="BKD139" s="123"/>
      <c r="BKE139" s="123"/>
      <c r="BKF139" s="123"/>
      <c r="BKG139" s="123"/>
      <c r="BKH139" s="123"/>
      <c r="BKI139" s="123"/>
      <c r="BKJ139" s="123"/>
      <c r="BKK139" s="123"/>
      <c r="BKL139" s="123"/>
      <c r="BKM139" s="123"/>
      <c r="BKN139" s="123"/>
      <c r="BKO139" s="123"/>
      <c r="BKP139" s="123"/>
      <c r="BKQ139" s="123"/>
      <c r="BKR139" s="123"/>
      <c r="BKS139" s="123"/>
      <c r="BKT139" s="123"/>
      <c r="BKU139" s="123"/>
      <c r="BKV139" s="123"/>
      <c r="BKW139" s="123"/>
      <c r="BKX139" s="123"/>
      <c r="BKY139" s="123"/>
      <c r="BKZ139" s="123"/>
      <c r="BLA139" s="123"/>
      <c r="BLB139" s="123"/>
      <c r="BLC139" s="123"/>
      <c r="BLD139" s="123"/>
      <c r="BLE139" s="123"/>
      <c r="BLF139" s="123"/>
      <c r="BLG139" s="123"/>
      <c r="BLH139" s="123"/>
      <c r="BLI139" s="123"/>
      <c r="BLJ139" s="123"/>
      <c r="BLK139" s="123"/>
      <c r="BLL139" s="123"/>
      <c r="BLM139" s="123"/>
      <c r="BLN139" s="123"/>
      <c r="BLO139" s="123"/>
      <c r="BLP139" s="123"/>
      <c r="BLQ139" s="123"/>
      <c r="BLR139" s="123"/>
      <c r="BLS139" s="123"/>
      <c r="BLT139" s="123"/>
      <c r="BLU139" s="123"/>
      <c r="BLV139" s="123"/>
      <c r="BLW139" s="123"/>
      <c r="BLX139" s="123"/>
      <c r="BLY139" s="123"/>
      <c r="BLZ139" s="123"/>
      <c r="BMA139" s="123"/>
      <c r="BMB139" s="123"/>
      <c r="BMC139" s="123"/>
      <c r="BMD139" s="123"/>
      <c r="BME139" s="123"/>
      <c r="BMF139" s="123"/>
      <c r="BMG139" s="123"/>
      <c r="BMH139" s="123"/>
      <c r="BMI139" s="123"/>
      <c r="BMJ139" s="123"/>
      <c r="BMK139" s="123"/>
      <c r="BML139" s="123"/>
      <c r="BMM139" s="123"/>
      <c r="BMN139" s="123"/>
      <c r="BMO139" s="123"/>
      <c r="BMP139" s="123"/>
      <c r="BMQ139" s="123"/>
      <c r="BMR139" s="123"/>
      <c r="BMS139" s="123"/>
      <c r="BMT139" s="123"/>
      <c r="BMU139" s="123"/>
      <c r="BMV139" s="123"/>
      <c r="BMW139" s="123"/>
      <c r="BMX139" s="123"/>
      <c r="BMY139" s="123"/>
      <c r="BMZ139" s="123"/>
      <c r="BNA139" s="123"/>
      <c r="BNB139" s="123"/>
      <c r="BNC139" s="123"/>
      <c r="BND139" s="123"/>
      <c r="BNE139" s="123"/>
      <c r="BNF139" s="123"/>
      <c r="BNG139" s="123"/>
      <c r="BNH139" s="123"/>
      <c r="BNI139" s="123"/>
      <c r="BNJ139" s="123"/>
      <c r="BNK139" s="123"/>
      <c r="BNL139" s="123"/>
      <c r="BNM139" s="123"/>
      <c r="BNN139" s="123"/>
      <c r="BNO139" s="123"/>
      <c r="BNP139" s="123"/>
      <c r="BNQ139" s="123"/>
      <c r="BNR139" s="123"/>
      <c r="BNS139" s="123"/>
      <c r="BNT139" s="123"/>
      <c r="BNU139" s="123"/>
      <c r="BNV139" s="123"/>
      <c r="BNW139" s="123"/>
      <c r="BNX139" s="123"/>
      <c r="BNY139" s="123"/>
      <c r="BNZ139" s="123"/>
      <c r="BOA139" s="123"/>
      <c r="BOB139" s="123"/>
      <c r="BOC139" s="123"/>
      <c r="BOD139" s="123"/>
      <c r="BOE139" s="123"/>
      <c r="BOF139" s="123"/>
      <c r="BOG139" s="123"/>
      <c r="BOH139" s="123"/>
      <c r="BOI139" s="123"/>
      <c r="BOJ139" s="123"/>
      <c r="BOK139" s="123"/>
      <c r="BOL139" s="123"/>
      <c r="BOM139" s="123"/>
      <c r="BON139" s="123"/>
      <c r="BOO139" s="123"/>
      <c r="BOP139" s="123"/>
      <c r="BOQ139" s="123"/>
      <c r="BOR139" s="123"/>
      <c r="BOS139" s="123"/>
      <c r="BOT139" s="123"/>
      <c r="BOU139" s="123"/>
      <c r="BOV139" s="123"/>
      <c r="BOW139" s="123"/>
      <c r="BOX139" s="123"/>
      <c r="BOY139" s="123"/>
      <c r="BOZ139" s="123"/>
      <c r="BPA139" s="123"/>
      <c r="BPB139" s="123"/>
      <c r="BPC139" s="123"/>
      <c r="BPD139" s="123"/>
      <c r="BPE139" s="123"/>
      <c r="BPF139" s="123"/>
      <c r="BPG139" s="123"/>
      <c r="BPH139" s="123"/>
      <c r="BPI139" s="123"/>
      <c r="BPJ139" s="123"/>
      <c r="BPK139" s="123"/>
      <c r="BPL139" s="123"/>
      <c r="BPM139" s="123"/>
      <c r="BPN139" s="123"/>
      <c r="BPO139" s="123"/>
      <c r="BPP139" s="123"/>
      <c r="BPQ139" s="123"/>
      <c r="BPR139" s="123"/>
      <c r="BPS139" s="123"/>
      <c r="BPT139" s="123"/>
      <c r="BPU139" s="123"/>
      <c r="BPV139" s="123"/>
      <c r="BPW139" s="123"/>
      <c r="BPX139" s="123"/>
      <c r="BPY139" s="123"/>
      <c r="BPZ139" s="123"/>
      <c r="BQA139" s="123"/>
      <c r="BQB139" s="123"/>
      <c r="BQC139" s="123"/>
      <c r="BQD139" s="123"/>
      <c r="BQE139" s="123"/>
      <c r="BQF139" s="123"/>
      <c r="BQG139" s="123"/>
      <c r="BQH139" s="123"/>
      <c r="BQI139" s="123"/>
      <c r="BQJ139" s="123"/>
      <c r="BQK139" s="123"/>
      <c r="BQL139" s="123"/>
      <c r="BQM139" s="123"/>
      <c r="BQN139" s="123"/>
      <c r="BQO139" s="123"/>
      <c r="BQP139" s="123"/>
      <c r="BQQ139" s="123"/>
      <c r="BQR139" s="123"/>
      <c r="BQS139" s="123"/>
      <c r="BQT139" s="123"/>
      <c r="BQU139" s="123"/>
      <c r="BQV139" s="123"/>
      <c r="BQW139" s="123"/>
      <c r="BQX139" s="123"/>
      <c r="BQY139" s="123"/>
      <c r="BQZ139" s="123"/>
      <c r="BRA139" s="123"/>
      <c r="BRB139" s="123"/>
      <c r="BRC139" s="123"/>
      <c r="BRD139" s="123"/>
      <c r="BRE139" s="123"/>
      <c r="BRF139" s="123"/>
      <c r="BRG139" s="123"/>
      <c r="BRH139" s="123"/>
      <c r="BRI139" s="123"/>
      <c r="BRJ139" s="123"/>
      <c r="BRK139" s="123"/>
      <c r="BRL139" s="123"/>
      <c r="BRM139" s="123"/>
      <c r="BRN139" s="123"/>
      <c r="BRO139" s="123"/>
      <c r="BRP139" s="123"/>
      <c r="BRQ139" s="123"/>
      <c r="BRR139" s="123"/>
      <c r="BRS139" s="123"/>
      <c r="BRT139" s="123"/>
      <c r="BRU139" s="123"/>
      <c r="BRV139" s="123"/>
      <c r="BRW139" s="123"/>
      <c r="BRX139" s="123"/>
      <c r="BRY139" s="123"/>
      <c r="BRZ139" s="123"/>
      <c r="BSA139" s="123"/>
      <c r="BSB139" s="123"/>
      <c r="BSC139" s="123"/>
      <c r="BSD139" s="123"/>
      <c r="BSE139" s="123"/>
      <c r="BSF139" s="123"/>
      <c r="BSG139" s="123"/>
      <c r="BSH139" s="123"/>
      <c r="BSI139" s="123"/>
      <c r="BSJ139" s="123"/>
      <c r="BSK139" s="123"/>
      <c r="BSL139" s="123"/>
      <c r="BSM139" s="123"/>
      <c r="BSN139" s="123"/>
      <c r="BSO139" s="123"/>
      <c r="BSP139" s="123"/>
      <c r="BSQ139" s="123"/>
      <c r="BSR139" s="123"/>
      <c r="BSS139" s="123"/>
      <c r="BST139" s="123"/>
      <c r="BSU139" s="123"/>
      <c r="BSV139" s="123"/>
      <c r="BSW139" s="123"/>
      <c r="BSX139" s="123"/>
      <c r="BSY139" s="123"/>
      <c r="BSZ139" s="123"/>
      <c r="BTA139" s="123"/>
      <c r="BTB139" s="123"/>
      <c r="BTC139" s="123"/>
      <c r="BTD139" s="123"/>
      <c r="BTE139" s="123"/>
      <c r="BTF139" s="123"/>
      <c r="BTG139" s="123"/>
      <c r="BTH139" s="123"/>
      <c r="BTI139" s="123"/>
      <c r="BTJ139" s="123"/>
      <c r="BTK139" s="123"/>
      <c r="BTL139" s="123"/>
      <c r="BTM139" s="123"/>
      <c r="BTN139" s="123"/>
      <c r="BTO139" s="123"/>
      <c r="BTP139" s="123"/>
      <c r="BTQ139" s="123"/>
      <c r="BTR139" s="123"/>
      <c r="BTS139" s="123"/>
      <c r="BTT139" s="123"/>
      <c r="BTU139" s="123"/>
      <c r="BTV139" s="123"/>
      <c r="BTW139" s="123"/>
      <c r="BTX139" s="123"/>
      <c r="BTY139" s="123"/>
      <c r="BTZ139" s="123"/>
      <c r="BUA139" s="123"/>
      <c r="BUB139" s="123"/>
      <c r="BUC139" s="123"/>
      <c r="BUD139" s="123"/>
      <c r="BUE139" s="123"/>
      <c r="BUF139" s="123"/>
      <c r="BUG139" s="123"/>
      <c r="BUH139" s="123"/>
      <c r="BUI139" s="123"/>
      <c r="BUJ139" s="123"/>
      <c r="BUK139" s="123"/>
      <c r="BUL139" s="123"/>
      <c r="BUM139" s="123"/>
      <c r="BUN139" s="123"/>
      <c r="BUO139" s="123"/>
      <c r="BUP139" s="123"/>
      <c r="BUQ139" s="123"/>
      <c r="BUR139" s="123"/>
      <c r="BUS139" s="123"/>
      <c r="BUT139" s="123"/>
      <c r="BUU139" s="123"/>
      <c r="BUV139" s="123"/>
      <c r="BUW139" s="123"/>
      <c r="BUX139" s="123"/>
      <c r="BUY139" s="123"/>
      <c r="BUZ139" s="123"/>
      <c r="BVA139" s="123"/>
      <c r="BVB139" s="123"/>
      <c r="BVC139" s="123"/>
      <c r="BVD139" s="123"/>
      <c r="BVE139" s="123"/>
      <c r="BVF139" s="123"/>
      <c r="BVG139" s="123"/>
      <c r="BVH139" s="123"/>
      <c r="BVI139" s="123"/>
      <c r="BVJ139" s="123"/>
      <c r="BVK139" s="123"/>
      <c r="BVL139" s="123"/>
      <c r="BVM139" s="123"/>
      <c r="BVN139" s="123"/>
      <c r="BVO139" s="123"/>
      <c r="BVP139" s="123"/>
      <c r="BVQ139" s="123"/>
      <c r="BVR139" s="123"/>
      <c r="BVS139" s="123"/>
      <c r="BVT139" s="123"/>
      <c r="BVU139" s="123"/>
      <c r="BVV139" s="123"/>
      <c r="BVW139" s="123"/>
      <c r="BVX139" s="123"/>
      <c r="BVY139" s="123"/>
      <c r="BVZ139" s="123"/>
      <c r="BWA139" s="123"/>
      <c r="BWB139" s="123"/>
      <c r="BWC139" s="123"/>
      <c r="BWD139" s="123"/>
      <c r="BWE139" s="123"/>
      <c r="BWF139" s="123"/>
      <c r="BWG139" s="123"/>
      <c r="BWH139" s="123"/>
      <c r="BWI139" s="123"/>
      <c r="BWJ139" s="123"/>
      <c r="BWK139" s="123"/>
      <c r="BWL139" s="123"/>
      <c r="BWM139" s="123"/>
      <c r="BWN139" s="123"/>
      <c r="BWO139" s="123"/>
      <c r="BWP139" s="123"/>
      <c r="BWQ139" s="123"/>
      <c r="BWR139" s="123"/>
      <c r="BWS139" s="123"/>
      <c r="BWT139" s="123"/>
      <c r="BWU139" s="123"/>
      <c r="BWV139" s="123"/>
      <c r="BWW139" s="123"/>
      <c r="BWX139" s="123"/>
      <c r="BWY139" s="123"/>
      <c r="BWZ139" s="123"/>
      <c r="BXA139" s="123"/>
      <c r="BXB139" s="123"/>
      <c r="BXC139" s="123"/>
      <c r="BXD139" s="123"/>
      <c r="BXE139" s="123"/>
      <c r="BXF139" s="123"/>
      <c r="BXG139" s="123"/>
      <c r="BXH139" s="123"/>
      <c r="BXI139" s="123"/>
      <c r="BXJ139" s="123"/>
      <c r="BXK139" s="123"/>
      <c r="BXL139" s="123"/>
      <c r="BXM139" s="123"/>
      <c r="BXN139" s="123"/>
      <c r="BXO139" s="123"/>
      <c r="BXP139" s="123"/>
      <c r="BXQ139" s="123"/>
      <c r="BXR139" s="123"/>
      <c r="BXS139" s="123"/>
      <c r="BXT139" s="123"/>
      <c r="BXU139" s="123"/>
      <c r="BXV139" s="123"/>
      <c r="BXW139" s="123"/>
      <c r="BXX139" s="123"/>
      <c r="BXY139" s="123"/>
      <c r="BXZ139" s="123"/>
      <c r="BYA139" s="123"/>
      <c r="BYB139" s="123"/>
      <c r="BYC139" s="123"/>
      <c r="BYD139" s="123"/>
      <c r="BYE139" s="123"/>
      <c r="BYF139" s="123"/>
      <c r="BYG139" s="123"/>
      <c r="BYH139" s="123"/>
      <c r="BYI139" s="123"/>
      <c r="BYJ139" s="123"/>
      <c r="BYK139" s="123"/>
      <c r="BYL139" s="123"/>
      <c r="BYM139" s="123"/>
      <c r="BYN139" s="123"/>
      <c r="BYO139" s="123"/>
      <c r="BYP139" s="123"/>
      <c r="BYQ139" s="123"/>
      <c r="BYR139" s="123"/>
      <c r="BYS139" s="123"/>
      <c r="BYT139" s="123"/>
      <c r="BYU139" s="123"/>
      <c r="BYV139" s="123"/>
      <c r="BYW139" s="123"/>
      <c r="BYX139" s="123"/>
      <c r="BYY139" s="123"/>
      <c r="BYZ139" s="123"/>
      <c r="BZA139" s="123"/>
      <c r="BZB139" s="123"/>
      <c r="BZC139" s="123"/>
      <c r="BZD139" s="123"/>
      <c r="BZE139" s="123"/>
      <c r="BZF139" s="123"/>
      <c r="BZG139" s="123"/>
      <c r="BZH139" s="123"/>
      <c r="BZI139" s="123"/>
      <c r="BZJ139" s="123"/>
      <c r="BZK139" s="123"/>
      <c r="BZL139" s="123"/>
      <c r="BZM139" s="123"/>
      <c r="BZN139" s="123"/>
      <c r="BZO139" s="123"/>
      <c r="BZP139" s="123"/>
      <c r="BZQ139" s="123"/>
      <c r="BZR139" s="123"/>
      <c r="BZS139" s="123"/>
      <c r="BZT139" s="123"/>
      <c r="BZU139" s="123"/>
      <c r="BZV139" s="123"/>
      <c r="BZW139" s="123"/>
      <c r="BZX139" s="123"/>
      <c r="BZY139" s="123"/>
      <c r="BZZ139" s="123"/>
      <c r="CAA139" s="123"/>
      <c r="CAB139" s="123"/>
      <c r="CAC139" s="123"/>
      <c r="CAD139" s="123"/>
      <c r="CAE139" s="123"/>
      <c r="CAF139" s="123"/>
      <c r="CAG139" s="123"/>
      <c r="CAH139" s="123"/>
      <c r="CAI139" s="123"/>
      <c r="CAJ139" s="123"/>
      <c r="CAK139" s="123"/>
      <c r="CAL139" s="123"/>
      <c r="CAM139" s="123"/>
      <c r="CAN139" s="123"/>
      <c r="CAO139" s="123"/>
      <c r="CAP139" s="123"/>
      <c r="CAQ139" s="123"/>
      <c r="CAR139" s="123"/>
      <c r="CAS139" s="123"/>
      <c r="CAT139" s="123"/>
      <c r="CAU139" s="123"/>
      <c r="CAV139" s="123"/>
      <c r="CAW139" s="123"/>
      <c r="CAX139" s="123"/>
      <c r="CAY139" s="123"/>
      <c r="CAZ139" s="123"/>
      <c r="CBA139" s="123"/>
      <c r="CBB139" s="123"/>
      <c r="CBC139" s="123"/>
      <c r="CBD139" s="123"/>
      <c r="CBE139" s="123"/>
      <c r="CBF139" s="123"/>
      <c r="CBG139" s="123"/>
      <c r="CBH139" s="123"/>
      <c r="CBI139" s="123"/>
      <c r="CBJ139" s="123"/>
      <c r="CBK139" s="123"/>
      <c r="CBL139" s="123"/>
      <c r="CBM139" s="123"/>
      <c r="CBN139" s="123"/>
      <c r="CBO139" s="123"/>
      <c r="CBP139" s="123"/>
      <c r="CBQ139" s="123"/>
      <c r="CBR139" s="123"/>
      <c r="CBS139" s="123"/>
      <c r="CBT139" s="123"/>
      <c r="CBU139" s="123"/>
      <c r="CBV139" s="123"/>
      <c r="CBW139" s="123"/>
      <c r="CBX139" s="123"/>
      <c r="CBY139" s="123"/>
      <c r="CBZ139" s="123"/>
      <c r="CCA139" s="123"/>
      <c r="CCB139" s="123"/>
      <c r="CCC139" s="123"/>
      <c r="CCD139" s="123"/>
      <c r="CCE139" s="123"/>
      <c r="CCF139" s="123"/>
      <c r="CCG139" s="123"/>
      <c r="CCH139" s="123"/>
      <c r="CCI139" s="123"/>
      <c r="CCJ139" s="123"/>
      <c r="CCK139" s="123"/>
      <c r="CCL139" s="123"/>
      <c r="CCM139" s="123"/>
      <c r="CCN139" s="123"/>
      <c r="CCO139" s="123"/>
      <c r="CCP139" s="123"/>
      <c r="CCQ139" s="123"/>
      <c r="CCR139" s="123"/>
      <c r="CCS139" s="123"/>
      <c r="CCT139" s="123"/>
      <c r="CCU139" s="123"/>
      <c r="CCV139" s="123"/>
      <c r="CCW139" s="123"/>
      <c r="CCX139" s="123"/>
      <c r="CCY139" s="123"/>
      <c r="CCZ139" s="123"/>
      <c r="CDA139" s="123"/>
      <c r="CDB139" s="123"/>
      <c r="CDC139" s="123"/>
      <c r="CDD139" s="123"/>
      <c r="CDE139" s="123"/>
      <c r="CDF139" s="123"/>
      <c r="CDG139" s="123"/>
      <c r="CDH139" s="123"/>
      <c r="CDI139" s="123"/>
      <c r="CDJ139" s="123"/>
      <c r="CDK139" s="123"/>
      <c r="CDL139" s="123"/>
      <c r="CDM139" s="123"/>
      <c r="CDN139" s="123"/>
      <c r="CDO139" s="123"/>
      <c r="CDP139" s="123"/>
      <c r="CDQ139" s="123"/>
      <c r="CDR139" s="123"/>
      <c r="CDS139" s="123"/>
      <c r="CDT139" s="123"/>
      <c r="CDU139" s="123"/>
      <c r="CDV139" s="123"/>
      <c r="CDW139" s="123"/>
      <c r="CDX139" s="123"/>
      <c r="CDY139" s="123"/>
      <c r="CDZ139" s="123"/>
      <c r="CEA139" s="123"/>
      <c r="CEB139" s="123"/>
      <c r="CEC139" s="123"/>
      <c r="CED139" s="123"/>
      <c r="CEE139" s="123"/>
      <c r="CEF139" s="123"/>
      <c r="CEG139" s="123"/>
      <c r="CEH139" s="123"/>
      <c r="CEI139" s="123"/>
      <c r="CEJ139" s="123"/>
      <c r="CEK139" s="123"/>
      <c r="CEL139" s="123"/>
      <c r="CEM139" s="123"/>
      <c r="CEN139" s="123"/>
      <c r="CEO139" s="123"/>
      <c r="CEP139" s="123"/>
      <c r="CEQ139" s="123"/>
      <c r="CER139" s="123"/>
      <c r="CES139" s="123"/>
      <c r="CET139" s="123"/>
      <c r="CEU139" s="123"/>
      <c r="CEV139" s="123"/>
      <c r="CEW139" s="123"/>
      <c r="CEX139" s="123"/>
      <c r="CEY139" s="123"/>
      <c r="CEZ139" s="123"/>
      <c r="CFA139" s="123"/>
      <c r="CFB139" s="123"/>
      <c r="CFC139" s="123"/>
      <c r="CFD139" s="123"/>
      <c r="CFE139" s="123"/>
      <c r="CFF139" s="123"/>
      <c r="CFG139" s="123"/>
      <c r="CFH139" s="123"/>
      <c r="CFI139" s="123"/>
      <c r="CFJ139" s="123"/>
      <c r="CFK139" s="123"/>
      <c r="CFL139" s="123"/>
      <c r="CFM139" s="123"/>
      <c r="CFN139" s="123"/>
      <c r="CFO139" s="123"/>
      <c r="CFP139" s="123"/>
      <c r="CFQ139" s="123"/>
      <c r="CFR139" s="123"/>
      <c r="CFS139" s="123"/>
      <c r="CFT139" s="123"/>
      <c r="CFU139" s="123"/>
      <c r="CFV139" s="123"/>
      <c r="CFW139" s="123"/>
      <c r="CFX139" s="123"/>
      <c r="CFY139" s="123"/>
      <c r="CFZ139" s="123"/>
      <c r="CGA139" s="123"/>
      <c r="CGB139" s="123"/>
      <c r="CGC139" s="123"/>
      <c r="CGD139" s="123"/>
      <c r="CGE139" s="123"/>
      <c r="CGF139" s="123"/>
      <c r="CGG139" s="123"/>
      <c r="CGH139" s="123"/>
      <c r="CGI139" s="123"/>
      <c r="CGJ139" s="123"/>
      <c r="CGK139" s="123"/>
      <c r="CGL139" s="123"/>
      <c r="CGM139" s="123"/>
      <c r="CGN139" s="123"/>
      <c r="CGO139" s="123"/>
      <c r="CGP139" s="123"/>
      <c r="CGQ139" s="123"/>
      <c r="CGR139" s="123"/>
      <c r="CGS139" s="123"/>
      <c r="CGT139" s="123"/>
      <c r="CGU139" s="123"/>
      <c r="CGV139" s="123"/>
      <c r="CGW139" s="123"/>
      <c r="CGX139" s="123"/>
      <c r="CGY139" s="123"/>
      <c r="CGZ139" s="123"/>
      <c r="CHA139" s="123"/>
      <c r="CHB139" s="123"/>
      <c r="CHC139" s="123"/>
      <c r="CHD139" s="123"/>
      <c r="CHE139" s="123"/>
      <c r="CHF139" s="123"/>
      <c r="CHG139" s="123"/>
      <c r="CHH139" s="123"/>
      <c r="CHI139" s="123"/>
      <c r="CHJ139" s="123"/>
      <c r="CHK139" s="123"/>
      <c r="CHL139" s="123"/>
      <c r="CHM139" s="123"/>
      <c r="CHN139" s="123"/>
      <c r="CHO139" s="123"/>
      <c r="CHP139" s="123"/>
      <c r="CHQ139" s="123"/>
      <c r="CHR139" s="123"/>
      <c r="CHS139" s="123"/>
      <c r="CHT139" s="123"/>
      <c r="CHU139" s="123"/>
      <c r="CHV139" s="123"/>
      <c r="CHW139" s="123"/>
      <c r="CHX139" s="123"/>
      <c r="CHY139" s="123"/>
      <c r="CHZ139" s="123"/>
      <c r="CIA139" s="123"/>
      <c r="CIB139" s="123"/>
      <c r="CIC139" s="123"/>
      <c r="CID139" s="123"/>
      <c r="CIE139" s="123"/>
      <c r="CIF139" s="123"/>
      <c r="CIG139" s="123"/>
      <c r="CIH139" s="123"/>
      <c r="CII139" s="123"/>
      <c r="CIJ139" s="123"/>
      <c r="CIK139" s="123"/>
      <c r="CIL139" s="123"/>
      <c r="CIM139" s="123"/>
      <c r="CIN139" s="123"/>
      <c r="CIO139" s="123"/>
      <c r="CIP139" s="123"/>
      <c r="CIQ139" s="123"/>
      <c r="CIR139" s="123"/>
      <c r="CIS139" s="123"/>
      <c r="CIT139" s="123"/>
      <c r="CIU139" s="123"/>
      <c r="CIV139" s="123"/>
      <c r="CIW139" s="123"/>
      <c r="CIX139" s="123"/>
      <c r="CIY139" s="123"/>
      <c r="CIZ139" s="123"/>
      <c r="CJA139" s="123"/>
      <c r="CJB139" s="123"/>
      <c r="CJC139" s="123"/>
      <c r="CJD139" s="123"/>
      <c r="CJE139" s="123"/>
      <c r="CJF139" s="123"/>
      <c r="CJG139" s="123"/>
      <c r="CJH139" s="123"/>
      <c r="CJI139" s="123"/>
      <c r="CJJ139" s="123"/>
      <c r="CJK139" s="123"/>
      <c r="CJL139" s="123"/>
      <c r="CJM139" s="123"/>
      <c r="CJN139" s="123"/>
      <c r="CJO139" s="123"/>
      <c r="CJP139" s="123"/>
      <c r="CJQ139" s="123"/>
      <c r="CJR139" s="123"/>
      <c r="CJS139" s="123"/>
      <c r="CJT139" s="123"/>
      <c r="CJU139" s="123"/>
      <c r="CJV139" s="123"/>
      <c r="CJW139" s="123"/>
      <c r="CJX139" s="123"/>
      <c r="CJY139" s="123"/>
      <c r="CJZ139" s="123"/>
      <c r="CKA139" s="123"/>
      <c r="CKB139" s="123"/>
      <c r="CKC139" s="123"/>
      <c r="CKD139" s="123"/>
      <c r="CKE139" s="123"/>
      <c r="CKF139" s="123"/>
      <c r="CKG139" s="123"/>
      <c r="CKH139" s="123"/>
      <c r="CKI139" s="123"/>
      <c r="CKJ139" s="123"/>
      <c r="CKK139" s="123"/>
      <c r="CKL139" s="123"/>
      <c r="CKM139" s="123"/>
      <c r="CKN139" s="123"/>
      <c r="CKO139" s="123"/>
      <c r="CKP139" s="123"/>
      <c r="CKQ139" s="123"/>
      <c r="CKR139" s="123"/>
      <c r="CKS139" s="123"/>
      <c r="CKT139" s="123"/>
      <c r="CKU139" s="123"/>
      <c r="CKV139" s="123"/>
      <c r="CKW139" s="123"/>
      <c r="CKX139" s="123"/>
      <c r="CKY139" s="123"/>
      <c r="CKZ139" s="123"/>
      <c r="CLA139" s="123"/>
      <c r="CLB139" s="123"/>
      <c r="CLC139" s="123"/>
      <c r="CLD139" s="123"/>
      <c r="CLE139" s="123"/>
      <c r="CLF139" s="123"/>
      <c r="CLG139" s="123"/>
      <c r="CLH139" s="123"/>
      <c r="CLI139" s="123"/>
      <c r="CLJ139" s="123"/>
      <c r="CLK139" s="123"/>
      <c r="CLL139" s="123"/>
      <c r="CLM139" s="123"/>
      <c r="CLN139" s="123"/>
      <c r="CLO139" s="123"/>
      <c r="CLP139" s="123"/>
      <c r="CLQ139" s="123"/>
      <c r="CLR139" s="123"/>
      <c r="CLS139" s="123"/>
      <c r="CLT139" s="123"/>
      <c r="CLU139" s="123"/>
      <c r="CLV139" s="123"/>
      <c r="CLW139" s="123"/>
      <c r="CLX139" s="123"/>
      <c r="CLY139" s="123"/>
      <c r="CLZ139" s="123"/>
      <c r="CMA139" s="123"/>
      <c r="CMB139" s="123"/>
      <c r="CMC139" s="123"/>
      <c r="CMD139" s="123"/>
      <c r="CME139" s="123"/>
      <c r="CMF139" s="123"/>
      <c r="CMG139" s="123"/>
      <c r="CMH139" s="123"/>
      <c r="CMI139" s="123"/>
      <c r="CMJ139" s="123"/>
      <c r="CMK139" s="123"/>
      <c r="CML139" s="123"/>
      <c r="CMM139" s="123"/>
      <c r="CMN139" s="123"/>
      <c r="CMO139" s="123"/>
      <c r="CMP139" s="123"/>
      <c r="CMQ139" s="123"/>
      <c r="CMR139" s="123"/>
      <c r="CMS139" s="123"/>
      <c r="CMT139" s="123"/>
      <c r="CMU139" s="123"/>
      <c r="CMV139" s="123"/>
      <c r="CMW139" s="123"/>
      <c r="CMX139" s="123"/>
      <c r="CMY139" s="123"/>
      <c r="CMZ139" s="123"/>
      <c r="CNA139" s="123"/>
      <c r="CNB139" s="123"/>
      <c r="CNC139" s="123"/>
      <c r="CND139" s="123"/>
      <c r="CNE139" s="123"/>
      <c r="CNF139" s="123"/>
      <c r="CNG139" s="123"/>
      <c r="CNH139" s="123"/>
      <c r="CNI139" s="123"/>
      <c r="CNJ139" s="123"/>
      <c r="CNK139" s="123"/>
      <c r="CNL139" s="123"/>
      <c r="CNM139" s="123"/>
      <c r="CNN139" s="123"/>
      <c r="CNO139" s="123"/>
      <c r="CNP139" s="123"/>
      <c r="CNQ139" s="123"/>
      <c r="CNR139" s="123"/>
      <c r="CNS139" s="123"/>
      <c r="CNT139" s="123"/>
      <c r="CNU139" s="123"/>
      <c r="CNV139" s="123"/>
      <c r="CNW139" s="123"/>
      <c r="CNX139" s="123"/>
      <c r="CNY139" s="123"/>
      <c r="CNZ139" s="123"/>
      <c r="COA139" s="123"/>
      <c r="COB139" s="123"/>
      <c r="COC139" s="123"/>
      <c r="COD139" s="123"/>
      <c r="COE139" s="123"/>
      <c r="COF139" s="123"/>
      <c r="COG139" s="123"/>
      <c r="COH139" s="123"/>
      <c r="COI139" s="123"/>
      <c r="COJ139" s="123"/>
      <c r="COK139" s="123"/>
      <c r="COL139" s="123"/>
      <c r="COM139" s="123"/>
      <c r="CON139" s="123"/>
      <c r="COO139" s="123"/>
      <c r="COP139" s="123"/>
      <c r="COQ139" s="123"/>
      <c r="COR139" s="123"/>
      <c r="COS139" s="123"/>
      <c r="COT139" s="123"/>
      <c r="COU139" s="123"/>
      <c r="COV139" s="123"/>
      <c r="COW139" s="123"/>
      <c r="COX139" s="123"/>
      <c r="COY139" s="123"/>
      <c r="COZ139" s="123"/>
      <c r="CPA139" s="123"/>
      <c r="CPB139" s="123"/>
      <c r="CPC139" s="123"/>
      <c r="CPD139" s="123"/>
      <c r="CPE139" s="123"/>
      <c r="CPF139" s="123"/>
      <c r="CPG139" s="123"/>
      <c r="CPH139" s="123"/>
      <c r="CPI139" s="123"/>
      <c r="CPJ139" s="123"/>
      <c r="CPK139" s="123"/>
      <c r="CPL139" s="123"/>
      <c r="CPM139" s="123"/>
      <c r="CPN139" s="123"/>
      <c r="CPO139" s="123"/>
      <c r="CPP139" s="123"/>
      <c r="CPQ139" s="123"/>
      <c r="CPR139" s="123"/>
      <c r="CPS139" s="123"/>
      <c r="CPT139" s="123"/>
      <c r="CPU139" s="123"/>
      <c r="CPV139" s="123"/>
      <c r="CPW139" s="123"/>
      <c r="CPX139" s="123"/>
      <c r="CPY139" s="123"/>
      <c r="CPZ139" s="123"/>
      <c r="CQA139" s="123"/>
      <c r="CQB139" s="123"/>
      <c r="CQC139" s="123"/>
      <c r="CQD139" s="123"/>
      <c r="CQE139" s="123"/>
      <c r="CQF139" s="123"/>
      <c r="CQG139" s="123"/>
      <c r="CQH139" s="123"/>
      <c r="CQI139" s="123"/>
      <c r="CQJ139" s="123"/>
      <c r="CQK139" s="123"/>
      <c r="CQL139" s="123"/>
      <c r="CQM139" s="123"/>
      <c r="CQN139" s="123"/>
      <c r="CQO139" s="123"/>
      <c r="CQP139" s="123"/>
      <c r="CQQ139" s="123"/>
      <c r="CQR139" s="123"/>
      <c r="CQS139" s="123"/>
      <c r="CQT139" s="123"/>
      <c r="CQU139" s="123"/>
      <c r="CQV139" s="123"/>
      <c r="CQW139" s="123"/>
      <c r="CQX139" s="123"/>
      <c r="CQY139" s="123"/>
      <c r="CQZ139" s="123"/>
      <c r="CRA139" s="123"/>
      <c r="CRB139" s="123"/>
      <c r="CRC139" s="123"/>
      <c r="CRD139" s="123"/>
      <c r="CRE139" s="123"/>
      <c r="CRF139" s="123"/>
      <c r="CRG139" s="123"/>
      <c r="CRH139" s="123"/>
      <c r="CRI139" s="123"/>
      <c r="CRJ139" s="123"/>
      <c r="CRK139" s="123"/>
      <c r="CRL139" s="123"/>
      <c r="CRM139" s="123"/>
      <c r="CRN139" s="123"/>
      <c r="CRO139" s="123"/>
      <c r="CRP139" s="123"/>
      <c r="CRQ139" s="123"/>
      <c r="CRR139" s="123"/>
      <c r="CRS139" s="123"/>
      <c r="CRT139" s="123"/>
      <c r="CRU139" s="123"/>
      <c r="CRV139" s="123"/>
      <c r="CRW139" s="123"/>
      <c r="CRX139" s="123"/>
      <c r="CRY139" s="123"/>
      <c r="CRZ139" s="123"/>
      <c r="CSA139" s="123"/>
      <c r="CSB139" s="123"/>
      <c r="CSC139" s="123"/>
      <c r="CSD139" s="123"/>
      <c r="CSE139" s="123"/>
      <c r="CSF139" s="123"/>
      <c r="CSG139" s="123"/>
      <c r="CSH139" s="123"/>
      <c r="CSI139" s="123"/>
      <c r="CSJ139" s="123"/>
      <c r="CSK139" s="123"/>
      <c r="CSL139" s="123"/>
      <c r="CSM139" s="123"/>
      <c r="CSN139" s="123"/>
      <c r="CSO139" s="123"/>
      <c r="CSP139" s="123"/>
      <c r="CSQ139" s="123"/>
      <c r="CSR139" s="123"/>
      <c r="CSS139" s="123"/>
      <c r="CST139" s="123"/>
      <c r="CSU139" s="123"/>
      <c r="CSV139" s="123"/>
      <c r="CSW139" s="123"/>
      <c r="CSX139" s="123"/>
      <c r="CSY139" s="123"/>
      <c r="CSZ139" s="123"/>
      <c r="CTA139" s="123"/>
      <c r="CTB139" s="123"/>
      <c r="CTC139" s="123"/>
      <c r="CTD139" s="123"/>
      <c r="CTE139" s="123"/>
      <c r="CTF139" s="123"/>
      <c r="CTG139" s="123"/>
      <c r="CTH139" s="123"/>
      <c r="CTI139" s="123"/>
      <c r="CTJ139" s="123"/>
      <c r="CTK139" s="123"/>
      <c r="CTL139" s="123"/>
      <c r="CTM139" s="123"/>
      <c r="CTN139" s="123"/>
      <c r="CTO139" s="123"/>
      <c r="CTP139" s="123"/>
      <c r="CTQ139" s="123"/>
      <c r="CTR139" s="123"/>
      <c r="CTS139" s="123"/>
      <c r="CTT139" s="123"/>
      <c r="CTU139" s="123"/>
      <c r="CTV139" s="123"/>
      <c r="CTW139" s="123"/>
      <c r="CTX139" s="123"/>
      <c r="CTY139" s="123"/>
      <c r="CTZ139" s="123"/>
      <c r="CUA139" s="123"/>
      <c r="CUB139" s="123"/>
      <c r="CUC139" s="123"/>
      <c r="CUD139" s="123"/>
      <c r="CUE139" s="123"/>
      <c r="CUF139" s="123"/>
      <c r="CUG139" s="123"/>
      <c r="CUH139" s="123"/>
      <c r="CUI139" s="123"/>
      <c r="CUJ139" s="123"/>
      <c r="CUK139" s="123"/>
      <c r="CUL139" s="123"/>
      <c r="CUM139" s="123"/>
      <c r="CUN139" s="123"/>
      <c r="CUO139" s="123"/>
      <c r="CUP139" s="123"/>
      <c r="CUQ139" s="123"/>
      <c r="CUR139" s="123"/>
      <c r="CUS139" s="123"/>
      <c r="CUT139" s="123"/>
      <c r="CUU139" s="123"/>
      <c r="CUV139" s="123"/>
      <c r="CUW139" s="123"/>
      <c r="CUX139" s="123"/>
      <c r="CUY139" s="123"/>
      <c r="CUZ139" s="123"/>
      <c r="CVA139" s="123"/>
      <c r="CVB139" s="123"/>
      <c r="CVC139" s="123"/>
      <c r="CVD139" s="123"/>
      <c r="CVE139" s="123"/>
      <c r="CVF139" s="123"/>
      <c r="CVG139" s="123"/>
      <c r="CVH139" s="123"/>
      <c r="CVI139" s="123"/>
      <c r="CVJ139" s="123"/>
      <c r="CVK139" s="123"/>
      <c r="CVL139" s="123"/>
      <c r="CVM139" s="123"/>
      <c r="CVN139" s="123"/>
      <c r="CVO139" s="123"/>
      <c r="CVP139" s="123"/>
      <c r="CVQ139" s="123"/>
      <c r="CVR139" s="123"/>
      <c r="CVS139" s="123"/>
      <c r="CVT139" s="123"/>
      <c r="CVU139" s="123"/>
      <c r="CVV139" s="123"/>
      <c r="CVW139" s="123"/>
      <c r="CVX139" s="123"/>
      <c r="CVY139" s="123"/>
      <c r="CVZ139" s="123"/>
      <c r="CWA139" s="123"/>
      <c r="CWB139" s="123"/>
      <c r="CWC139" s="123"/>
      <c r="CWD139" s="123"/>
      <c r="CWE139" s="123"/>
      <c r="CWF139" s="123"/>
      <c r="CWG139" s="123"/>
      <c r="CWH139" s="123"/>
      <c r="CWI139" s="123"/>
      <c r="CWJ139" s="123"/>
      <c r="CWK139" s="123"/>
      <c r="CWL139" s="123"/>
      <c r="CWM139" s="123"/>
      <c r="CWN139" s="123"/>
      <c r="CWO139" s="123"/>
      <c r="CWP139" s="123"/>
      <c r="CWQ139" s="123"/>
      <c r="CWR139" s="123"/>
      <c r="CWS139" s="123"/>
      <c r="CWT139" s="123"/>
      <c r="CWU139" s="123"/>
      <c r="CWV139" s="123"/>
      <c r="CWW139" s="123"/>
      <c r="CWX139" s="123"/>
      <c r="CWY139" s="123"/>
      <c r="CWZ139" s="123"/>
      <c r="CXA139" s="123"/>
      <c r="CXB139" s="123"/>
      <c r="CXC139" s="123"/>
      <c r="CXD139" s="123"/>
      <c r="CXE139" s="123"/>
      <c r="CXF139" s="123"/>
      <c r="CXG139" s="123"/>
      <c r="CXH139" s="123"/>
      <c r="CXI139" s="123"/>
      <c r="CXJ139" s="123"/>
      <c r="CXK139" s="123"/>
      <c r="CXL139" s="123"/>
      <c r="CXM139" s="123"/>
      <c r="CXN139" s="123"/>
      <c r="CXO139" s="123"/>
      <c r="CXP139" s="123"/>
      <c r="CXQ139" s="123"/>
      <c r="CXR139" s="123"/>
      <c r="CXS139" s="123"/>
      <c r="CXT139" s="123"/>
      <c r="CXU139" s="123"/>
      <c r="CXV139" s="123"/>
      <c r="CXW139" s="123"/>
      <c r="CXX139" s="123"/>
      <c r="CXY139" s="123"/>
      <c r="CXZ139" s="123"/>
      <c r="CYA139" s="123"/>
      <c r="CYB139" s="123"/>
      <c r="CYC139" s="123"/>
      <c r="CYD139" s="123"/>
      <c r="CYE139" s="123"/>
      <c r="CYF139" s="123"/>
      <c r="CYG139" s="123"/>
      <c r="CYH139" s="123"/>
      <c r="CYI139" s="123"/>
      <c r="CYJ139" s="123"/>
      <c r="CYK139" s="123"/>
      <c r="CYL139" s="123"/>
      <c r="CYM139" s="123"/>
      <c r="CYN139" s="123"/>
      <c r="CYO139" s="123"/>
      <c r="CYP139" s="123"/>
      <c r="CYQ139" s="123"/>
      <c r="CYR139" s="123"/>
      <c r="CYS139" s="123"/>
      <c r="CYT139" s="123"/>
      <c r="CYU139" s="123"/>
      <c r="CYV139" s="123"/>
      <c r="CYW139" s="123"/>
      <c r="CYX139" s="123"/>
      <c r="CYY139" s="123"/>
      <c r="CYZ139" s="123"/>
      <c r="CZA139" s="123"/>
      <c r="CZB139" s="123"/>
      <c r="CZC139" s="123"/>
      <c r="CZD139" s="123"/>
      <c r="CZE139" s="123"/>
      <c r="CZF139" s="123"/>
      <c r="CZG139" s="123"/>
      <c r="CZH139" s="123"/>
      <c r="CZI139" s="123"/>
      <c r="CZJ139" s="123"/>
      <c r="CZK139" s="123"/>
      <c r="CZL139" s="123"/>
      <c r="CZM139" s="123"/>
      <c r="CZN139" s="123"/>
      <c r="CZO139" s="123"/>
      <c r="CZP139" s="123"/>
      <c r="CZQ139" s="123"/>
      <c r="CZR139" s="123"/>
      <c r="CZS139" s="123"/>
      <c r="CZT139" s="123"/>
      <c r="CZU139" s="123"/>
      <c r="CZV139" s="123"/>
      <c r="CZW139" s="123"/>
      <c r="CZX139" s="123"/>
      <c r="CZY139" s="123"/>
      <c r="CZZ139" s="123"/>
      <c r="DAA139" s="123"/>
      <c r="DAB139" s="123"/>
      <c r="DAC139" s="123"/>
      <c r="DAD139" s="123"/>
      <c r="DAE139" s="123"/>
      <c r="DAF139" s="123"/>
      <c r="DAG139" s="123"/>
      <c r="DAH139" s="123"/>
      <c r="DAI139" s="123"/>
      <c r="DAJ139" s="123"/>
      <c r="DAK139" s="123"/>
      <c r="DAL139" s="123"/>
      <c r="DAM139" s="123"/>
      <c r="DAN139" s="123"/>
      <c r="DAO139" s="123"/>
      <c r="DAP139" s="123"/>
      <c r="DAQ139" s="123"/>
      <c r="DAR139" s="123"/>
      <c r="DAS139" s="123"/>
      <c r="DAT139" s="123"/>
      <c r="DAU139" s="123"/>
      <c r="DAV139" s="123"/>
      <c r="DAW139" s="123"/>
      <c r="DAX139" s="123"/>
      <c r="DAY139" s="123"/>
      <c r="DAZ139" s="123"/>
      <c r="DBA139" s="123"/>
      <c r="DBB139" s="123"/>
      <c r="DBC139" s="123"/>
      <c r="DBD139" s="123"/>
      <c r="DBE139" s="123"/>
      <c r="DBF139" s="123"/>
      <c r="DBG139" s="123"/>
      <c r="DBH139" s="123"/>
      <c r="DBI139" s="123"/>
      <c r="DBJ139" s="123"/>
      <c r="DBK139" s="123"/>
      <c r="DBL139" s="123"/>
      <c r="DBM139" s="123"/>
      <c r="DBN139" s="123"/>
      <c r="DBO139" s="123"/>
      <c r="DBP139" s="123"/>
      <c r="DBQ139" s="123"/>
      <c r="DBR139" s="123"/>
      <c r="DBS139" s="123"/>
      <c r="DBT139" s="123"/>
      <c r="DBU139" s="123"/>
      <c r="DBV139" s="123"/>
      <c r="DBW139" s="123"/>
      <c r="DBX139" s="123"/>
      <c r="DBY139" s="123"/>
      <c r="DBZ139" s="123"/>
      <c r="DCA139" s="123"/>
      <c r="DCB139" s="123"/>
      <c r="DCC139" s="123"/>
      <c r="DCD139" s="123"/>
      <c r="DCE139" s="123"/>
      <c r="DCF139" s="123"/>
      <c r="DCG139" s="123"/>
      <c r="DCH139" s="123"/>
      <c r="DCI139" s="123"/>
      <c r="DCJ139" s="123"/>
      <c r="DCK139" s="123"/>
      <c r="DCL139" s="123"/>
      <c r="DCM139" s="123"/>
      <c r="DCN139" s="123"/>
      <c r="DCO139" s="123"/>
      <c r="DCP139" s="123"/>
      <c r="DCQ139" s="123"/>
      <c r="DCR139" s="123"/>
      <c r="DCS139" s="123"/>
      <c r="DCT139" s="123"/>
      <c r="DCU139" s="123"/>
      <c r="DCV139" s="123"/>
      <c r="DCW139" s="123"/>
      <c r="DCX139" s="123"/>
      <c r="DCY139" s="123"/>
      <c r="DCZ139" s="123"/>
      <c r="DDA139" s="123"/>
      <c r="DDB139" s="123"/>
      <c r="DDC139" s="123"/>
      <c r="DDD139" s="123"/>
      <c r="DDE139" s="123"/>
      <c r="DDF139" s="123"/>
      <c r="DDG139" s="123"/>
      <c r="DDH139" s="123"/>
      <c r="DDI139" s="123"/>
      <c r="DDJ139" s="123"/>
      <c r="DDK139" s="123"/>
      <c r="DDL139" s="123"/>
      <c r="DDM139" s="123"/>
      <c r="DDN139" s="123"/>
      <c r="DDO139" s="123"/>
      <c r="DDP139" s="123"/>
      <c r="DDQ139" s="123"/>
      <c r="DDR139" s="123"/>
      <c r="DDS139" s="123"/>
      <c r="DDT139" s="123"/>
      <c r="DDU139" s="123"/>
      <c r="DDV139" s="123"/>
      <c r="DDW139" s="123"/>
      <c r="DDX139" s="123"/>
      <c r="DDY139" s="123"/>
      <c r="DDZ139" s="123"/>
      <c r="DEA139" s="123"/>
      <c r="DEB139" s="123"/>
      <c r="DEC139" s="123"/>
      <c r="DED139" s="123"/>
      <c r="DEE139" s="123"/>
      <c r="DEF139" s="123"/>
      <c r="DEG139" s="123"/>
      <c r="DEH139" s="123"/>
      <c r="DEI139" s="123"/>
      <c r="DEJ139" s="123"/>
      <c r="DEK139" s="123"/>
      <c r="DEL139" s="123"/>
      <c r="DEM139" s="123"/>
      <c r="DEN139" s="123"/>
      <c r="DEO139" s="123"/>
      <c r="DEP139" s="123"/>
      <c r="DEQ139" s="123"/>
      <c r="DER139" s="123"/>
      <c r="DES139" s="123"/>
      <c r="DET139" s="123"/>
      <c r="DEU139" s="123"/>
      <c r="DEV139" s="123"/>
      <c r="DEW139" s="123"/>
      <c r="DEX139" s="123"/>
      <c r="DEY139" s="123"/>
      <c r="DEZ139" s="123"/>
      <c r="DFA139" s="123"/>
      <c r="DFB139" s="123"/>
      <c r="DFC139" s="123"/>
      <c r="DFD139" s="123"/>
      <c r="DFE139" s="123"/>
      <c r="DFF139" s="123"/>
      <c r="DFG139" s="123"/>
      <c r="DFH139" s="123"/>
      <c r="DFI139" s="123"/>
      <c r="DFJ139" s="123"/>
      <c r="DFK139" s="123"/>
      <c r="DFL139" s="123"/>
      <c r="DFM139" s="123"/>
      <c r="DFN139" s="123"/>
      <c r="DFO139" s="123"/>
      <c r="DFP139" s="123"/>
      <c r="DFQ139" s="123"/>
      <c r="DFR139" s="123"/>
      <c r="DFS139" s="123"/>
      <c r="DFT139" s="123"/>
      <c r="DFU139" s="123"/>
      <c r="DFV139" s="123"/>
      <c r="DFW139" s="123"/>
      <c r="DFX139" s="123"/>
      <c r="DFY139" s="123"/>
      <c r="DFZ139" s="123"/>
      <c r="DGA139" s="123"/>
      <c r="DGB139" s="123"/>
      <c r="DGC139" s="123"/>
      <c r="DGD139" s="123"/>
      <c r="DGE139" s="123"/>
      <c r="DGF139" s="123"/>
      <c r="DGG139" s="123"/>
      <c r="DGH139" s="123"/>
      <c r="DGI139" s="123"/>
      <c r="DGJ139" s="123"/>
      <c r="DGK139" s="123"/>
      <c r="DGL139" s="123"/>
      <c r="DGM139" s="123"/>
      <c r="DGN139" s="123"/>
      <c r="DGO139" s="123"/>
      <c r="DGP139" s="123"/>
      <c r="DGQ139" s="123"/>
      <c r="DGR139" s="123"/>
      <c r="DGS139" s="123"/>
      <c r="DGT139" s="123"/>
      <c r="DGU139" s="123"/>
      <c r="DGV139" s="123"/>
      <c r="DGW139" s="123"/>
      <c r="DGX139" s="123"/>
      <c r="DGY139" s="123"/>
      <c r="DGZ139" s="123"/>
      <c r="DHA139" s="123"/>
      <c r="DHB139" s="123"/>
      <c r="DHC139" s="123"/>
      <c r="DHD139" s="123"/>
      <c r="DHE139" s="123"/>
      <c r="DHF139" s="123"/>
      <c r="DHG139" s="123"/>
      <c r="DHH139" s="123"/>
      <c r="DHI139" s="123"/>
      <c r="DHJ139" s="123"/>
      <c r="DHK139" s="123"/>
      <c r="DHL139" s="123"/>
      <c r="DHM139" s="123"/>
      <c r="DHN139" s="123"/>
      <c r="DHO139" s="123"/>
      <c r="DHP139" s="123"/>
      <c r="DHQ139" s="123"/>
      <c r="DHR139" s="123"/>
      <c r="DHS139" s="123"/>
      <c r="DHT139" s="123"/>
      <c r="DHU139" s="123"/>
      <c r="DHV139" s="123"/>
      <c r="DHW139" s="123"/>
      <c r="DHX139" s="123"/>
      <c r="DHY139" s="123"/>
      <c r="DHZ139" s="123"/>
      <c r="DIA139" s="123"/>
      <c r="DIB139" s="123"/>
      <c r="DIC139" s="123"/>
      <c r="DID139" s="123"/>
      <c r="DIE139" s="123"/>
      <c r="DIF139" s="123"/>
      <c r="DIG139" s="123"/>
      <c r="DIH139" s="123"/>
      <c r="DII139" s="123"/>
      <c r="DIJ139" s="123"/>
      <c r="DIK139" s="123"/>
      <c r="DIL139" s="123"/>
      <c r="DIM139" s="123"/>
      <c r="DIN139" s="123"/>
      <c r="DIO139" s="123"/>
      <c r="DIP139" s="123"/>
      <c r="DIQ139" s="123"/>
      <c r="DIR139" s="123"/>
      <c r="DIS139" s="123"/>
      <c r="DIT139" s="123"/>
      <c r="DIU139" s="123"/>
      <c r="DIV139" s="123"/>
      <c r="DIW139" s="123"/>
      <c r="DIX139" s="123"/>
      <c r="DIY139" s="123"/>
      <c r="DIZ139" s="123"/>
      <c r="DJA139" s="123"/>
      <c r="DJB139" s="123"/>
      <c r="DJC139" s="123"/>
      <c r="DJD139" s="123"/>
      <c r="DJE139" s="123"/>
      <c r="DJF139" s="123"/>
      <c r="DJG139" s="123"/>
      <c r="DJH139" s="123"/>
      <c r="DJI139" s="123"/>
      <c r="DJJ139" s="123"/>
      <c r="DJK139" s="123"/>
      <c r="DJL139" s="123"/>
      <c r="DJM139" s="123"/>
      <c r="DJN139" s="123"/>
      <c r="DJO139" s="123"/>
      <c r="DJP139" s="123"/>
      <c r="DJQ139" s="123"/>
      <c r="DJR139" s="123"/>
      <c r="DJS139" s="123"/>
      <c r="DJT139" s="123"/>
      <c r="DJU139" s="123"/>
      <c r="DJV139" s="123"/>
      <c r="DJW139" s="123"/>
      <c r="DJX139" s="123"/>
      <c r="DJY139" s="123"/>
      <c r="DJZ139" s="123"/>
      <c r="DKA139" s="123"/>
      <c r="DKB139" s="123"/>
      <c r="DKC139" s="123"/>
      <c r="DKD139" s="123"/>
      <c r="DKE139" s="123"/>
      <c r="DKF139" s="123"/>
      <c r="DKG139" s="123"/>
      <c r="DKH139" s="123"/>
      <c r="DKI139" s="123"/>
      <c r="DKJ139" s="123"/>
      <c r="DKK139" s="123"/>
      <c r="DKL139" s="123"/>
      <c r="DKM139" s="123"/>
      <c r="DKN139" s="123"/>
      <c r="DKO139" s="123"/>
      <c r="DKP139" s="123"/>
      <c r="DKQ139" s="123"/>
      <c r="DKR139" s="123"/>
      <c r="DKS139" s="123"/>
      <c r="DKT139" s="123"/>
      <c r="DKU139" s="123"/>
      <c r="DKV139" s="123"/>
      <c r="DKW139" s="123"/>
      <c r="DKX139" s="123"/>
      <c r="DKY139" s="123"/>
      <c r="DKZ139" s="123"/>
      <c r="DLA139" s="123"/>
      <c r="DLB139" s="123"/>
      <c r="DLC139" s="123"/>
      <c r="DLD139" s="123"/>
      <c r="DLE139" s="123"/>
      <c r="DLF139" s="123"/>
      <c r="DLG139" s="123"/>
      <c r="DLH139" s="123"/>
      <c r="DLI139" s="123"/>
      <c r="DLJ139" s="123"/>
      <c r="DLK139" s="123"/>
      <c r="DLL139" s="123"/>
      <c r="DLM139" s="123"/>
      <c r="DLN139" s="123"/>
      <c r="DLO139" s="123"/>
      <c r="DLP139" s="123"/>
      <c r="DLQ139" s="123"/>
      <c r="DLR139" s="123"/>
      <c r="DLS139" s="123"/>
      <c r="DLT139" s="123"/>
      <c r="DLU139" s="123"/>
      <c r="DLV139" s="123"/>
      <c r="DLW139" s="123"/>
      <c r="DLX139" s="123"/>
      <c r="DLY139" s="123"/>
      <c r="DLZ139" s="123"/>
      <c r="DMA139" s="123"/>
      <c r="DMB139" s="123"/>
      <c r="DMC139" s="123"/>
      <c r="DMD139" s="123"/>
      <c r="DME139" s="123"/>
      <c r="DMF139" s="123"/>
      <c r="DMG139" s="123"/>
      <c r="DMH139" s="123"/>
      <c r="DMI139" s="123"/>
      <c r="DMJ139" s="123"/>
      <c r="DMK139" s="123"/>
      <c r="DML139" s="123"/>
      <c r="DMM139" s="123"/>
      <c r="DMN139" s="123"/>
      <c r="DMO139" s="123"/>
      <c r="DMP139" s="123"/>
      <c r="DMQ139" s="123"/>
      <c r="DMR139" s="123"/>
      <c r="DMS139" s="123"/>
      <c r="DMT139" s="123"/>
      <c r="DMU139" s="123"/>
      <c r="DMV139" s="123"/>
      <c r="DMW139" s="123"/>
      <c r="DMX139" s="123"/>
      <c r="DMY139" s="123"/>
      <c r="DMZ139" s="123"/>
      <c r="DNA139" s="123"/>
      <c r="DNB139" s="123"/>
      <c r="DNC139" s="123"/>
      <c r="DND139" s="123"/>
      <c r="DNE139" s="123"/>
      <c r="DNF139" s="123"/>
      <c r="DNG139" s="123"/>
      <c r="DNH139" s="123"/>
      <c r="DNI139" s="123"/>
      <c r="DNJ139" s="123"/>
      <c r="DNK139" s="123"/>
      <c r="DNL139" s="123"/>
      <c r="DNM139" s="123"/>
      <c r="DNN139" s="123"/>
      <c r="DNO139" s="123"/>
      <c r="DNP139" s="123"/>
      <c r="DNQ139" s="123"/>
      <c r="DNR139" s="123"/>
      <c r="DNS139" s="123"/>
      <c r="DNT139" s="123"/>
      <c r="DNU139" s="123"/>
      <c r="DNV139" s="123"/>
      <c r="DNW139" s="123"/>
      <c r="DNX139" s="123"/>
      <c r="DNY139" s="123"/>
      <c r="DNZ139" s="123"/>
      <c r="DOA139" s="123"/>
      <c r="DOB139" s="123"/>
      <c r="DOC139" s="123"/>
      <c r="DOD139" s="123"/>
      <c r="DOE139" s="123"/>
      <c r="DOF139" s="123"/>
      <c r="DOG139" s="123"/>
      <c r="DOH139" s="123"/>
      <c r="DOI139" s="123"/>
      <c r="DOJ139" s="123"/>
      <c r="DOK139" s="123"/>
      <c r="DOL139" s="123"/>
      <c r="DOM139" s="123"/>
      <c r="DON139" s="123"/>
      <c r="DOO139" s="123"/>
      <c r="DOP139" s="123"/>
      <c r="DOQ139" s="123"/>
      <c r="DOR139" s="123"/>
      <c r="DOS139" s="123"/>
      <c r="DOT139" s="123"/>
      <c r="DOU139" s="123"/>
      <c r="DOV139" s="123"/>
      <c r="DOW139" s="123"/>
      <c r="DOX139" s="123"/>
      <c r="DOY139" s="123"/>
      <c r="DOZ139" s="123"/>
      <c r="DPA139" s="123"/>
      <c r="DPB139" s="123"/>
      <c r="DPC139" s="123"/>
      <c r="DPD139" s="123"/>
      <c r="DPE139" s="123"/>
      <c r="DPF139" s="123"/>
      <c r="DPG139" s="123"/>
      <c r="DPH139" s="123"/>
      <c r="DPI139" s="123"/>
      <c r="DPJ139" s="123"/>
      <c r="DPK139" s="123"/>
      <c r="DPL139" s="123"/>
      <c r="DPM139" s="123"/>
      <c r="DPN139" s="123"/>
      <c r="DPO139" s="123"/>
      <c r="DPP139" s="123"/>
      <c r="DPQ139" s="123"/>
      <c r="DPR139" s="123"/>
      <c r="DPS139" s="123"/>
      <c r="DPT139" s="123"/>
      <c r="DPU139" s="123"/>
      <c r="DPV139" s="123"/>
      <c r="DPW139" s="123"/>
      <c r="DPX139" s="123"/>
      <c r="DPY139" s="123"/>
      <c r="DPZ139" s="123"/>
      <c r="DQA139" s="123"/>
      <c r="DQB139" s="123"/>
      <c r="DQC139" s="123"/>
      <c r="DQD139" s="123"/>
      <c r="DQE139" s="123"/>
      <c r="DQF139" s="123"/>
      <c r="DQG139" s="123"/>
      <c r="DQH139" s="123"/>
      <c r="DQI139" s="123"/>
      <c r="DQJ139" s="123"/>
      <c r="DQK139" s="123"/>
      <c r="DQL139" s="123"/>
      <c r="DQM139" s="123"/>
      <c r="DQN139" s="123"/>
      <c r="DQO139" s="123"/>
      <c r="DQP139" s="123"/>
      <c r="DQQ139" s="123"/>
      <c r="DQR139" s="123"/>
      <c r="DQS139" s="123"/>
      <c r="DQT139" s="123"/>
      <c r="DQU139" s="123"/>
      <c r="DQV139" s="123"/>
      <c r="DQW139" s="123"/>
      <c r="DQX139" s="123"/>
      <c r="DQY139" s="123"/>
      <c r="DQZ139" s="123"/>
      <c r="DRA139" s="123"/>
      <c r="DRB139" s="123"/>
      <c r="DRC139" s="123"/>
      <c r="DRD139" s="123"/>
      <c r="DRE139" s="123"/>
      <c r="DRF139" s="123"/>
      <c r="DRG139" s="123"/>
      <c r="DRH139" s="123"/>
      <c r="DRI139" s="123"/>
      <c r="DRJ139" s="123"/>
      <c r="DRK139" s="123"/>
      <c r="DRL139" s="123"/>
      <c r="DRM139" s="123"/>
      <c r="DRN139" s="123"/>
      <c r="DRO139" s="123"/>
      <c r="DRP139" s="123"/>
      <c r="DRQ139" s="123"/>
      <c r="DRR139" s="123"/>
      <c r="DRS139" s="123"/>
      <c r="DRT139" s="123"/>
      <c r="DRU139" s="123"/>
      <c r="DRV139" s="123"/>
      <c r="DRW139" s="123"/>
      <c r="DRX139" s="123"/>
      <c r="DRY139" s="123"/>
      <c r="DRZ139" s="123"/>
      <c r="DSA139" s="123"/>
      <c r="DSB139" s="123"/>
      <c r="DSC139" s="123"/>
      <c r="DSD139" s="123"/>
      <c r="DSE139" s="123"/>
      <c r="DSF139" s="123"/>
      <c r="DSG139" s="123"/>
      <c r="DSH139" s="123"/>
      <c r="DSI139" s="123"/>
      <c r="DSJ139" s="123"/>
      <c r="DSK139" s="123"/>
      <c r="DSL139" s="123"/>
      <c r="DSM139" s="123"/>
      <c r="DSN139" s="123"/>
      <c r="DSO139" s="123"/>
      <c r="DSP139" s="123"/>
      <c r="DSQ139" s="123"/>
      <c r="DSR139" s="123"/>
      <c r="DSS139" s="123"/>
      <c r="DST139" s="123"/>
      <c r="DSU139" s="123"/>
      <c r="DSV139" s="123"/>
      <c r="DSW139" s="123"/>
      <c r="DSX139" s="123"/>
      <c r="DSY139" s="123"/>
      <c r="DSZ139" s="123"/>
      <c r="DTA139" s="123"/>
      <c r="DTB139" s="123"/>
      <c r="DTC139" s="123"/>
      <c r="DTD139" s="123"/>
      <c r="DTE139" s="123"/>
      <c r="DTF139" s="123"/>
      <c r="DTG139" s="123"/>
      <c r="DTH139" s="123"/>
      <c r="DTI139" s="123"/>
      <c r="DTJ139" s="123"/>
      <c r="DTK139" s="123"/>
      <c r="DTL139" s="123"/>
      <c r="DTM139" s="123"/>
      <c r="DTN139" s="123"/>
      <c r="DTO139" s="123"/>
      <c r="DTP139" s="123"/>
      <c r="DTQ139" s="123"/>
      <c r="DTR139" s="123"/>
      <c r="DTS139" s="123"/>
      <c r="DTT139" s="123"/>
      <c r="DTU139" s="123"/>
      <c r="DTV139" s="123"/>
      <c r="DTW139" s="123"/>
      <c r="DTX139" s="123"/>
      <c r="DTY139" s="123"/>
      <c r="DTZ139" s="123"/>
      <c r="DUA139" s="123"/>
      <c r="DUB139" s="123"/>
      <c r="DUC139" s="123"/>
      <c r="DUD139" s="123"/>
      <c r="DUE139" s="123"/>
      <c r="DUF139" s="123"/>
      <c r="DUG139" s="123"/>
      <c r="DUH139" s="123"/>
      <c r="DUI139" s="123"/>
      <c r="DUJ139" s="123"/>
      <c r="DUK139" s="123"/>
      <c r="DUL139" s="123"/>
      <c r="DUM139" s="123"/>
      <c r="DUN139" s="123"/>
      <c r="DUO139" s="123"/>
      <c r="DUP139" s="123"/>
      <c r="DUQ139" s="123"/>
      <c r="DUR139" s="123"/>
      <c r="DUS139" s="123"/>
      <c r="DUT139" s="123"/>
      <c r="DUU139" s="123"/>
      <c r="DUV139" s="123"/>
      <c r="DUW139" s="123"/>
      <c r="DUX139" s="123"/>
      <c r="DUY139" s="123"/>
      <c r="DUZ139" s="123"/>
      <c r="DVA139" s="123"/>
      <c r="DVB139" s="123"/>
      <c r="DVC139" s="123"/>
      <c r="DVD139" s="123"/>
      <c r="DVE139" s="123"/>
      <c r="DVF139" s="123"/>
      <c r="DVG139" s="123"/>
      <c r="DVH139" s="123"/>
      <c r="DVI139" s="123"/>
      <c r="DVJ139" s="123"/>
      <c r="DVK139" s="123"/>
      <c r="DVL139" s="123"/>
      <c r="DVM139" s="123"/>
      <c r="DVN139" s="123"/>
      <c r="DVO139" s="123"/>
      <c r="DVP139" s="123"/>
      <c r="DVQ139" s="123"/>
      <c r="DVR139" s="123"/>
      <c r="DVS139" s="123"/>
      <c r="DVT139" s="123"/>
      <c r="DVU139" s="123"/>
      <c r="DVV139" s="123"/>
      <c r="DVW139" s="123"/>
      <c r="DVX139" s="123"/>
      <c r="DVY139" s="123"/>
      <c r="DVZ139" s="123"/>
      <c r="DWA139" s="123"/>
      <c r="DWB139" s="123"/>
      <c r="DWC139" s="123"/>
      <c r="DWD139" s="123"/>
      <c r="DWE139" s="123"/>
      <c r="DWF139" s="123"/>
      <c r="DWG139" s="123"/>
      <c r="DWH139" s="123"/>
      <c r="DWI139" s="123"/>
      <c r="DWJ139" s="123"/>
      <c r="DWK139" s="123"/>
      <c r="DWL139" s="123"/>
      <c r="DWM139" s="123"/>
      <c r="DWN139" s="123"/>
      <c r="DWO139" s="123"/>
      <c r="DWP139" s="123"/>
      <c r="DWQ139" s="123"/>
      <c r="DWR139" s="123"/>
      <c r="DWS139" s="123"/>
      <c r="DWT139" s="123"/>
      <c r="DWU139" s="123"/>
      <c r="DWV139" s="123"/>
      <c r="DWW139" s="123"/>
      <c r="DWX139" s="123"/>
      <c r="DWY139" s="123"/>
      <c r="DWZ139" s="123"/>
      <c r="DXA139" s="123"/>
      <c r="DXB139" s="123"/>
      <c r="DXC139" s="123"/>
      <c r="DXD139" s="123"/>
      <c r="DXE139" s="123"/>
      <c r="DXF139" s="123"/>
      <c r="DXG139" s="123"/>
      <c r="DXH139" s="123"/>
      <c r="DXI139" s="123"/>
      <c r="DXJ139" s="123"/>
      <c r="DXK139" s="123"/>
      <c r="DXL139" s="123"/>
      <c r="DXM139" s="123"/>
      <c r="DXN139" s="123"/>
      <c r="DXO139" s="123"/>
      <c r="DXP139" s="123"/>
      <c r="DXQ139" s="123"/>
      <c r="DXR139" s="123"/>
      <c r="DXS139" s="123"/>
      <c r="DXT139" s="123"/>
      <c r="DXU139" s="123"/>
      <c r="DXV139" s="123"/>
      <c r="DXW139" s="123"/>
      <c r="DXX139" s="123"/>
      <c r="DXY139" s="123"/>
      <c r="DXZ139" s="123"/>
      <c r="DYA139" s="123"/>
      <c r="DYB139" s="123"/>
      <c r="DYC139" s="123"/>
      <c r="DYD139" s="123"/>
      <c r="DYE139" s="123"/>
      <c r="DYF139" s="123"/>
      <c r="DYG139" s="123"/>
      <c r="DYH139" s="123"/>
      <c r="DYI139" s="123"/>
      <c r="DYJ139" s="123"/>
      <c r="DYK139" s="123"/>
      <c r="DYL139" s="123"/>
      <c r="DYM139" s="123"/>
      <c r="DYN139" s="123"/>
      <c r="DYO139" s="123"/>
      <c r="DYP139" s="123"/>
      <c r="DYQ139" s="123"/>
      <c r="DYR139" s="123"/>
      <c r="DYS139" s="123"/>
      <c r="DYT139" s="123"/>
      <c r="DYU139" s="123"/>
      <c r="DYV139" s="123"/>
      <c r="DYW139" s="123"/>
      <c r="DYX139" s="123"/>
      <c r="DYY139" s="123"/>
      <c r="DYZ139" s="123"/>
      <c r="DZA139" s="123"/>
      <c r="DZB139" s="123"/>
      <c r="DZC139" s="123"/>
      <c r="DZD139" s="123"/>
      <c r="DZE139" s="123"/>
      <c r="DZF139" s="123"/>
      <c r="DZG139" s="123"/>
      <c r="DZH139" s="123"/>
      <c r="DZI139" s="123"/>
      <c r="DZJ139" s="123"/>
      <c r="DZK139" s="123"/>
      <c r="DZL139" s="123"/>
      <c r="DZM139" s="123"/>
      <c r="DZN139" s="123"/>
      <c r="DZO139" s="123"/>
      <c r="DZP139" s="123"/>
      <c r="DZQ139" s="123"/>
      <c r="DZR139" s="123"/>
      <c r="DZS139" s="123"/>
      <c r="DZT139" s="123"/>
      <c r="DZU139" s="123"/>
      <c r="DZV139" s="123"/>
      <c r="DZW139" s="123"/>
      <c r="DZX139" s="123"/>
      <c r="DZY139" s="123"/>
      <c r="DZZ139" s="123"/>
      <c r="EAA139" s="123"/>
      <c r="EAB139" s="123"/>
      <c r="EAC139" s="123"/>
      <c r="EAD139" s="123"/>
      <c r="EAE139" s="123"/>
      <c r="EAF139" s="123"/>
      <c r="EAG139" s="123"/>
      <c r="EAH139" s="123"/>
      <c r="EAI139" s="123"/>
      <c r="EAJ139" s="123"/>
      <c r="EAK139" s="123"/>
      <c r="EAL139" s="123"/>
      <c r="EAM139" s="123"/>
      <c r="EAN139" s="123"/>
      <c r="EAO139" s="123"/>
      <c r="EAP139" s="123"/>
      <c r="EAQ139" s="123"/>
      <c r="EAR139" s="123"/>
      <c r="EAS139" s="123"/>
      <c r="EAT139" s="123"/>
      <c r="EAU139" s="123"/>
      <c r="EAV139" s="123"/>
      <c r="EAW139" s="123"/>
      <c r="EAX139" s="123"/>
      <c r="EAY139" s="123"/>
      <c r="EAZ139" s="123"/>
      <c r="EBA139" s="123"/>
      <c r="EBB139" s="123"/>
      <c r="EBC139" s="123"/>
      <c r="EBD139" s="123"/>
      <c r="EBE139" s="123"/>
      <c r="EBF139" s="123"/>
      <c r="EBG139" s="123"/>
      <c r="EBH139" s="123"/>
      <c r="EBI139" s="123"/>
      <c r="EBJ139" s="123"/>
      <c r="EBK139" s="123"/>
      <c r="EBL139" s="123"/>
      <c r="EBM139" s="123"/>
      <c r="EBN139" s="123"/>
      <c r="EBO139" s="123"/>
      <c r="EBP139" s="123"/>
      <c r="EBQ139" s="123"/>
      <c r="EBR139" s="123"/>
      <c r="EBS139" s="123"/>
      <c r="EBT139" s="123"/>
      <c r="EBU139" s="123"/>
      <c r="EBV139" s="123"/>
      <c r="EBW139" s="123"/>
      <c r="EBX139" s="123"/>
      <c r="EBY139" s="123"/>
      <c r="EBZ139" s="123"/>
      <c r="ECA139" s="123"/>
      <c r="ECB139" s="123"/>
      <c r="ECC139" s="123"/>
      <c r="ECD139" s="123"/>
      <c r="ECE139" s="123"/>
      <c r="ECF139" s="123"/>
      <c r="ECG139" s="123"/>
      <c r="ECH139" s="123"/>
      <c r="ECI139" s="123"/>
      <c r="ECJ139" s="123"/>
      <c r="ECK139" s="123"/>
      <c r="ECL139" s="123"/>
      <c r="ECM139" s="123"/>
      <c r="ECN139" s="123"/>
      <c r="ECO139" s="123"/>
      <c r="ECP139" s="123"/>
      <c r="ECQ139" s="123"/>
      <c r="ECR139" s="123"/>
      <c r="ECS139" s="123"/>
      <c r="ECT139" s="123"/>
      <c r="ECU139" s="123"/>
      <c r="ECV139" s="123"/>
      <c r="ECW139" s="123"/>
      <c r="ECX139" s="123"/>
      <c r="ECY139" s="123"/>
      <c r="ECZ139" s="123"/>
      <c r="EDA139" s="123"/>
      <c r="EDB139" s="123"/>
      <c r="EDC139" s="123"/>
      <c r="EDD139" s="123"/>
      <c r="EDE139" s="123"/>
      <c r="EDF139" s="123"/>
      <c r="EDG139" s="123"/>
      <c r="EDH139" s="123"/>
      <c r="EDI139" s="123"/>
      <c r="EDJ139" s="123"/>
      <c r="EDK139" s="123"/>
      <c r="EDL139" s="123"/>
      <c r="EDM139" s="123"/>
      <c r="EDN139" s="123"/>
      <c r="EDO139" s="123"/>
      <c r="EDP139" s="123"/>
      <c r="EDQ139" s="123"/>
      <c r="EDR139" s="123"/>
      <c r="EDS139" s="123"/>
      <c r="EDT139" s="123"/>
      <c r="EDU139" s="123"/>
      <c r="EDV139" s="123"/>
      <c r="EDW139" s="123"/>
      <c r="EDX139" s="123"/>
      <c r="EDY139" s="123"/>
      <c r="EDZ139" s="123"/>
      <c r="EEA139" s="123"/>
      <c r="EEB139" s="123"/>
      <c r="EEC139" s="123"/>
      <c r="EED139" s="123"/>
      <c r="EEE139" s="123"/>
      <c r="EEF139" s="123"/>
      <c r="EEG139" s="123"/>
      <c r="EEH139" s="123"/>
      <c r="EEI139" s="123"/>
      <c r="EEJ139" s="123"/>
      <c r="EEK139" s="123"/>
      <c r="EEL139" s="123"/>
      <c r="EEM139" s="123"/>
      <c r="EEN139" s="123"/>
      <c r="EEO139" s="123"/>
      <c r="EEP139" s="123"/>
      <c r="EEQ139" s="123"/>
      <c r="EER139" s="123"/>
      <c r="EES139" s="123"/>
      <c r="EET139" s="123"/>
      <c r="EEU139" s="123"/>
      <c r="EEV139" s="123"/>
      <c r="EEW139" s="123"/>
      <c r="EEX139" s="123"/>
      <c r="EEY139" s="123"/>
      <c r="EEZ139" s="123"/>
      <c r="EFA139" s="123"/>
      <c r="EFB139" s="123"/>
      <c r="EFC139" s="123"/>
      <c r="EFD139" s="123"/>
      <c r="EFE139" s="123"/>
      <c r="EFF139" s="123"/>
      <c r="EFG139" s="123"/>
      <c r="EFH139" s="123"/>
      <c r="EFI139" s="123"/>
      <c r="EFJ139" s="123"/>
      <c r="EFK139" s="123"/>
      <c r="EFL139" s="123"/>
      <c r="EFM139" s="123"/>
      <c r="EFN139" s="123"/>
      <c r="EFO139" s="123"/>
      <c r="EFP139" s="123"/>
      <c r="EFQ139" s="123"/>
      <c r="EFR139" s="123"/>
      <c r="EFS139" s="123"/>
      <c r="EFT139" s="123"/>
      <c r="EFU139" s="123"/>
      <c r="EFV139" s="123"/>
      <c r="EFW139" s="123"/>
      <c r="EFX139" s="123"/>
      <c r="EFY139" s="123"/>
      <c r="EFZ139" s="123"/>
      <c r="EGA139" s="123"/>
      <c r="EGB139" s="123"/>
      <c r="EGC139" s="123"/>
      <c r="EGD139" s="123"/>
      <c r="EGE139" s="123"/>
      <c r="EGF139" s="123"/>
      <c r="EGG139" s="123"/>
      <c r="EGH139" s="123"/>
      <c r="EGI139" s="123"/>
      <c r="EGJ139" s="123"/>
      <c r="EGK139" s="123"/>
      <c r="EGL139" s="123"/>
      <c r="EGM139" s="123"/>
      <c r="EGN139" s="123"/>
      <c r="EGO139" s="123"/>
      <c r="EGP139" s="123"/>
      <c r="EGQ139" s="123"/>
      <c r="EGR139" s="123"/>
      <c r="EGS139" s="123"/>
      <c r="EGT139" s="123"/>
      <c r="EGU139" s="123"/>
      <c r="EGV139" s="123"/>
      <c r="EGW139" s="123"/>
      <c r="EGX139" s="123"/>
      <c r="EGY139" s="123"/>
      <c r="EGZ139" s="123"/>
      <c r="EHA139" s="123"/>
      <c r="EHB139" s="123"/>
      <c r="EHC139" s="123"/>
      <c r="EHD139" s="123"/>
      <c r="EHE139" s="123"/>
      <c r="EHF139" s="123"/>
      <c r="EHG139" s="123"/>
      <c r="EHH139" s="123"/>
      <c r="EHI139" s="123"/>
      <c r="EHJ139" s="123"/>
      <c r="EHK139" s="123"/>
      <c r="EHL139" s="123"/>
      <c r="EHM139" s="123"/>
      <c r="EHN139" s="123"/>
      <c r="EHO139" s="123"/>
      <c r="EHP139" s="123"/>
      <c r="EHQ139" s="123"/>
      <c r="EHR139" s="123"/>
      <c r="EHS139" s="123"/>
      <c r="EHT139" s="123"/>
      <c r="EHU139" s="123"/>
      <c r="EHV139" s="123"/>
      <c r="EHW139" s="123"/>
      <c r="EHX139" s="123"/>
      <c r="EHY139" s="123"/>
      <c r="EHZ139" s="123"/>
      <c r="EIA139" s="123"/>
      <c r="EIB139" s="123"/>
      <c r="EIC139" s="123"/>
      <c r="EID139" s="123"/>
      <c r="EIE139" s="123"/>
      <c r="EIF139" s="123"/>
      <c r="EIG139" s="123"/>
      <c r="EIH139" s="123"/>
      <c r="EII139" s="123"/>
      <c r="EIJ139" s="123"/>
      <c r="EIK139" s="123"/>
      <c r="EIL139" s="123"/>
      <c r="EIM139" s="123"/>
      <c r="EIN139" s="123"/>
      <c r="EIO139" s="123"/>
      <c r="EIP139" s="123"/>
      <c r="EIQ139" s="123"/>
      <c r="EIR139" s="123"/>
      <c r="EIS139" s="123"/>
      <c r="EIT139" s="123"/>
      <c r="EIU139" s="123"/>
      <c r="EIV139" s="123"/>
      <c r="EIW139" s="123"/>
      <c r="EIX139" s="123"/>
      <c r="EIY139" s="123"/>
      <c r="EIZ139" s="123"/>
      <c r="EJA139" s="123"/>
      <c r="EJB139" s="123"/>
      <c r="EJC139" s="123"/>
      <c r="EJD139" s="123"/>
      <c r="EJE139" s="123"/>
      <c r="EJF139" s="123"/>
      <c r="EJG139" s="123"/>
      <c r="EJH139" s="123"/>
      <c r="EJI139" s="123"/>
      <c r="EJJ139" s="123"/>
      <c r="EJK139" s="123"/>
      <c r="EJL139" s="123"/>
      <c r="EJM139" s="123"/>
      <c r="EJN139" s="123"/>
      <c r="EJO139" s="123"/>
      <c r="EJP139" s="123"/>
      <c r="EJQ139" s="123"/>
      <c r="EJR139" s="123"/>
      <c r="EJS139" s="123"/>
      <c r="EJT139" s="123"/>
      <c r="EJU139" s="123"/>
      <c r="EJV139" s="123"/>
      <c r="EJW139" s="123"/>
      <c r="EJX139" s="123"/>
      <c r="EJY139" s="123"/>
      <c r="EJZ139" s="123"/>
      <c r="EKA139" s="123"/>
      <c r="EKB139" s="123"/>
      <c r="EKC139" s="123"/>
      <c r="EKD139" s="123"/>
      <c r="EKE139" s="123"/>
      <c r="EKF139" s="123"/>
      <c r="EKG139" s="123"/>
      <c r="EKH139" s="123"/>
      <c r="EKI139" s="123"/>
      <c r="EKJ139" s="123"/>
      <c r="EKK139" s="123"/>
      <c r="EKL139" s="123"/>
      <c r="EKM139" s="123"/>
      <c r="EKN139" s="123"/>
      <c r="EKO139" s="123"/>
      <c r="EKP139" s="123"/>
      <c r="EKQ139" s="123"/>
      <c r="EKR139" s="123"/>
      <c r="EKS139" s="123"/>
      <c r="EKT139" s="123"/>
      <c r="EKU139" s="123"/>
      <c r="EKV139" s="123"/>
      <c r="EKW139" s="123"/>
      <c r="EKX139" s="123"/>
      <c r="EKY139" s="123"/>
      <c r="EKZ139" s="123"/>
      <c r="ELA139" s="123"/>
      <c r="ELB139" s="123"/>
      <c r="ELC139" s="123"/>
      <c r="ELD139" s="123"/>
      <c r="ELE139" s="123"/>
      <c r="ELF139" s="123"/>
      <c r="ELG139" s="123"/>
      <c r="ELH139" s="123"/>
      <c r="ELI139" s="123"/>
      <c r="ELJ139" s="123"/>
      <c r="ELK139" s="123"/>
      <c r="ELL139" s="123"/>
      <c r="ELM139" s="123"/>
      <c r="ELN139" s="123"/>
      <c r="ELO139" s="123"/>
      <c r="ELP139" s="123"/>
      <c r="ELQ139" s="123"/>
      <c r="ELR139" s="123"/>
      <c r="ELS139" s="123"/>
      <c r="ELT139" s="123"/>
      <c r="ELU139" s="123"/>
      <c r="ELV139" s="123"/>
      <c r="ELW139" s="123"/>
      <c r="ELX139" s="123"/>
      <c r="ELY139" s="123"/>
      <c r="ELZ139" s="123"/>
      <c r="EMA139" s="123"/>
      <c r="EMB139" s="123"/>
      <c r="EMC139" s="123"/>
      <c r="EMD139" s="123"/>
      <c r="EME139" s="123"/>
      <c r="EMF139" s="123"/>
      <c r="EMG139" s="123"/>
      <c r="EMH139" s="123"/>
      <c r="EMI139" s="123"/>
      <c r="EMJ139" s="123"/>
      <c r="EMK139" s="123"/>
      <c r="EML139" s="123"/>
      <c r="EMM139" s="123"/>
      <c r="EMN139" s="123"/>
      <c r="EMO139" s="123"/>
      <c r="EMP139" s="123"/>
      <c r="EMQ139" s="123"/>
      <c r="EMR139" s="123"/>
      <c r="EMS139" s="123"/>
      <c r="EMT139" s="123"/>
      <c r="EMU139" s="123"/>
      <c r="EMV139" s="123"/>
      <c r="EMW139" s="123"/>
      <c r="EMX139" s="123"/>
      <c r="EMY139" s="123"/>
      <c r="EMZ139" s="123"/>
      <c r="ENA139" s="123"/>
      <c r="ENB139" s="123"/>
      <c r="ENC139" s="123"/>
      <c r="END139" s="123"/>
      <c r="ENE139" s="123"/>
      <c r="ENF139" s="123"/>
      <c r="ENG139" s="123"/>
      <c r="ENH139" s="123"/>
      <c r="ENI139" s="123"/>
      <c r="ENJ139" s="123"/>
      <c r="ENK139" s="123"/>
      <c r="ENL139" s="123"/>
      <c r="ENM139" s="123"/>
      <c r="ENN139" s="123"/>
      <c r="ENO139" s="123"/>
      <c r="ENP139" s="123"/>
      <c r="ENQ139" s="123"/>
      <c r="ENR139" s="123"/>
      <c r="ENS139" s="123"/>
      <c r="ENT139" s="123"/>
      <c r="ENU139" s="123"/>
      <c r="ENV139" s="123"/>
      <c r="ENW139" s="123"/>
      <c r="ENX139" s="123"/>
      <c r="ENY139" s="123"/>
      <c r="ENZ139" s="123"/>
      <c r="EOA139" s="123"/>
      <c r="EOB139" s="123"/>
      <c r="EOC139" s="123"/>
      <c r="EOD139" s="123"/>
      <c r="EOE139" s="123"/>
      <c r="EOF139" s="123"/>
      <c r="EOG139" s="123"/>
      <c r="EOH139" s="123"/>
      <c r="EOI139" s="123"/>
      <c r="EOJ139" s="123"/>
      <c r="EOK139" s="123"/>
      <c r="EOL139" s="123"/>
      <c r="EOM139" s="123"/>
      <c r="EON139" s="123"/>
      <c r="EOO139" s="123"/>
      <c r="EOP139" s="123"/>
      <c r="EOQ139" s="123"/>
      <c r="EOR139" s="123"/>
      <c r="EOS139" s="123"/>
      <c r="EOT139" s="123"/>
      <c r="EOU139" s="123"/>
      <c r="EOV139" s="123"/>
      <c r="EOW139" s="123"/>
      <c r="EOX139" s="123"/>
      <c r="EOY139" s="123"/>
      <c r="EOZ139" s="123"/>
      <c r="EPA139" s="123"/>
      <c r="EPB139" s="123"/>
      <c r="EPC139" s="123"/>
      <c r="EPD139" s="123"/>
      <c r="EPE139" s="123"/>
      <c r="EPF139" s="123"/>
      <c r="EPG139" s="123"/>
      <c r="EPH139" s="123"/>
      <c r="EPI139" s="123"/>
      <c r="EPJ139" s="123"/>
      <c r="EPK139" s="123"/>
      <c r="EPL139" s="123"/>
      <c r="EPM139" s="123"/>
      <c r="EPN139" s="123"/>
      <c r="EPO139" s="123"/>
      <c r="EPP139" s="123"/>
      <c r="EPQ139" s="123"/>
      <c r="EPR139" s="123"/>
      <c r="EPS139" s="123"/>
      <c r="EPT139" s="123"/>
      <c r="EPU139" s="123"/>
      <c r="EPV139" s="123"/>
      <c r="EPW139" s="123"/>
      <c r="EPX139" s="123"/>
      <c r="EPY139" s="123"/>
      <c r="EPZ139" s="123"/>
      <c r="EQA139" s="123"/>
      <c r="EQB139" s="123"/>
      <c r="EQC139" s="123"/>
      <c r="EQD139" s="123"/>
      <c r="EQE139" s="123"/>
      <c r="EQF139" s="123"/>
      <c r="EQG139" s="123"/>
      <c r="EQH139" s="123"/>
      <c r="EQI139" s="123"/>
      <c r="EQJ139" s="123"/>
      <c r="EQK139" s="123"/>
      <c r="EQL139" s="123"/>
      <c r="EQM139" s="123"/>
      <c r="EQN139" s="123"/>
      <c r="EQO139" s="123"/>
      <c r="EQP139" s="123"/>
      <c r="EQQ139" s="123"/>
      <c r="EQR139" s="123"/>
      <c r="EQS139" s="123"/>
      <c r="EQT139" s="123"/>
      <c r="EQU139" s="123"/>
      <c r="EQV139" s="123"/>
      <c r="EQW139" s="123"/>
      <c r="EQX139" s="123"/>
      <c r="EQY139" s="123"/>
      <c r="EQZ139" s="123"/>
      <c r="ERA139" s="123"/>
      <c r="ERB139" s="123"/>
      <c r="ERC139" s="123"/>
      <c r="ERD139" s="123"/>
      <c r="ERE139" s="123"/>
      <c r="ERF139" s="123"/>
      <c r="ERG139" s="123"/>
      <c r="ERH139" s="123"/>
      <c r="ERI139" s="123"/>
      <c r="ERJ139" s="123"/>
      <c r="ERK139" s="123"/>
      <c r="ERL139" s="123"/>
      <c r="ERM139" s="123"/>
      <c r="ERN139" s="123"/>
      <c r="ERO139" s="123"/>
      <c r="ERP139" s="123"/>
      <c r="ERQ139" s="123"/>
      <c r="ERR139" s="123"/>
      <c r="ERS139" s="123"/>
      <c r="ERT139" s="123"/>
      <c r="ERU139" s="123"/>
      <c r="ERV139" s="123"/>
      <c r="ERW139" s="123"/>
      <c r="ERX139" s="123"/>
      <c r="ERY139" s="123"/>
      <c r="ERZ139" s="123"/>
      <c r="ESA139" s="123"/>
      <c r="ESB139" s="123"/>
      <c r="ESC139" s="123"/>
      <c r="ESD139" s="123"/>
      <c r="ESE139" s="123"/>
      <c r="ESF139" s="123"/>
      <c r="ESG139" s="123"/>
      <c r="ESH139" s="123"/>
      <c r="ESI139" s="123"/>
      <c r="ESJ139" s="123"/>
      <c r="ESK139" s="123"/>
      <c r="ESL139" s="123"/>
      <c r="ESM139" s="123"/>
      <c r="ESN139" s="123"/>
      <c r="ESO139" s="123"/>
      <c r="ESP139" s="123"/>
      <c r="ESQ139" s="123"/>
      <c r="ESR139" s="123"/>
      <c r="ESS139" s="123"/>
      <c r="EST139" s="123"/>
      <c r="ESU139" s="123"/>
      <c r="ESV139" s="123"/>
      <c r="ESW139" s="123"/>
      <c r="ESX139" s="123"/>
      <c r="ESY139" s="123"/>
      <c r="ESZ139" s="123"/>
      <c r="ETA139" s="123"/>
      <c r="ETB139" s="123"/>
      <c r="ETC139" s="123"/>
      <c r="ETD139" s="123"/>
      <c r="ETE139" s="123"/>
      <c r="ETF139" s="123"/>
      <c r="ETG139" s="123"/>
      <c r="ETH139" s="123"/>
      <c r="ETI139" s="123"/>
      <c r="ETJ139" s="123"/>
      <c r="ETK139" s="123"/>
      <c r="ETL139" s="123"/>
      <c r="ETM139" s="123"/>
      <c r="ETN139" s="123"/>
      <c r="ETO139" s="123"/>
      <c r="ETP139" s="123"/>
      <c r="ETQ139" s="123"/>
      <c r="ETR139" s="123"/>
      <c r="ETS139" s="123"/>
      <c r="ETT139" s="123"/>
      <c r="ETU139" s="123"/>
      <c r="ETV139" s="123"/>
      <c r="ETW139" s="123"/>
      <c r="ETX139" s="123"/>
      <c r="ETY139" s="123"/>
      <c r="ETZ139" s="123"/>
      <c r="EUA139" s="123"/>
      <c r="EUB139" s="123"/>
      <c r="EUC139" s="123"/>
      <c r="EUD139" s="123"/>
      <c r="EUE139" s="123"/>
      <c r="EUF139" s="123"/>
      <c r="EUG139" s="123"/>
      <c r="EUH139" s="123"/>
      <c r="EUI139" s="123"/>
      <c r="EUJ139" s="123"/>
      <c r="EUK139" s="123"/>
      <c r="EUL139" s="123"/>
      <c r="EUM139" s="123"/>
      <c r="EUN139" s="123"/>
      <c r="EUO139" s="123"/>
      <c r="EUP139" s="123"/>
      <c r="EUQ139" s="123"/>
      <c r="EUR139" s="123"/>
      <c r="EUS139" s="123"/>
      <c r="EUT139" s="123"/>
      <c r="EUU139" s="123"/>
      <c r="EUV139" s="123"/>
      <c r="EUW139" s="123"/>
      <c r="EUX139" s="123"/>
      <c r="EUY139" s="123"/>
      <c r="EUZ139" s="123"/>
      <c r="EVA139" s="123"/>
      <c r="EVB139" s="123"/>
      <c r="EVC139" s="123"/>
      <c r="EVD139" s="123"/>
      <c r="EVE139" s="123"/>
      <c r="EVF139" s="123"/>
      <c r="EVG139" s="123"/>
      <c r="EVH139" s="123"/>
      <c r="EVI139" s="123"/>
      <c r="EVJ139" s="123"/>
      <c r="EVK139" s="123"/>
      <c r="EVL139" s="123"/>
      <c r="EVM139" s="123"/>
      <c r="EVN139" s="123"/>
      <c r="EVO139" s="123"/>
      <c r="EVP139" s="123"/>
      <c r="EVQ139" s="123"/>
      <c r="EVR139" s="123"/>
      <c r="EVS139" s="123"/>
      <c r="EVT139" s="123"/>
      <c r="EVU139" s="123"/>
      <c r="EVV139" s="123"/>
      <c r="EVW139" s="123"/>
      <c r="EVX139" s="123"/>
      <c r="EVY139" s="123"/>
      <c r="EVZ139" s="123"/>
      <c r="EWA139" s="123"/>
      <c r="EWB139" s="123"/>
      <c r="EWC139" s="123"/>
      <c r="EWD139" s="123"/>
      <c r="EWE139" s="123"/>
      <c r="EWF139" s="123"/>
      <c r="EWG139" s="123"/>
      <c r="EWH139" s="123"/>
      <c r="EWI139" s="123"/>
      <c r="EWJ139" s="123"/>
      <c r="EWK139" s="123"/>
      <c r="EWL139" s="123"/>
      <c r="EWM139" s="123"/>
      <c r="EWN139" s="123"/>
      <c r="EWO139" s="123"/>
      <c r="EWP139" s="123"/>
      <c r="EWQ139" s="123"/>
      <c r="EWR139" s="123"/>
      <c r="EWS139" s="123"/>
      <c r="EWT139" s="123"/>
      <c r="EWU139" s="123"/>
      <c r="EWV139" s="123"/>
      <c r="EWW139" s="123"/>
      <c r="EWX139" s="123"/>
      <c r="EWY139" s="123"/>
      <c r="EWZ139" s="123"/>
      <c r="EXA139" s="123"/>
      <c r="EXB139" s="123"/>
      <c r="EXC139" s="123"/>
      <c r="EXD139" s="123"/>
      <c r="EXE139" s="123"/>
      <c r="EXF139" s="123"/>
      <c r="EXG139" s="123"/>
      <c r="EXH139" s="123"/>
      <c r="EXI139" s="123"/>
      <c r="EXJ139" s="123"/>
      <c r="EXK139" s="123"/>
      <c r="EXL139" s="123"/>
      <c r="EXM139" s="123"/>
      <c r="EXN139" s="123"/>
      <c r="EXO139" s="123"/>
      <c r="EXP139" s="123"/>
      <c r="EXQ139" s="123"/>
      <c r="EXR139" s="123"/>
      <c r="EXS139" s="123"/>
      <c r="EXT139" s="123"/>
      <c r="EXU139" s="123"/>
      <c r="EXV139" s="123"/>
      <c r="EXW139" s="123"/>
      <c r="EXX139" s="123"/>
      <c r="EXY139" s="123"/>
      <c r="EXZ139" s="123"/>
      <c r="EYA139" s="123"/>
      <c r="EYB139" s="123"/>
      <c r="EYC139" s="123"/>
      <c r="EYD139" s="123"/>
      <c r="EYE139" s="123"/>
      <c r="EYF139" s="123"/>
      <c r="EYG139" s="123"/>
      <c r="EYH139" s="123"/>
      <c r="EYI139" s="123"/>
      <c r="EYJ139" s="123"/>
      <c r="EYK139" s="123"/>
      <c r="EYL139" s="123"/>
      <c r="EYM139" s="123"/>
      <c r="EYN139" s="123"/>
      <c r="EYO139" s="123"/>
      <c r="EYP139" s="123"/>
      <c r="EYQ139" s="123"/>
      <c r="EYR139" s="123"/>
      <c r="EYS139" s="123"/>
      <c r="EYT139" s="123"/>
      <c r="EYU139" s="123"/>
      <c r="EYV139" s="123"/>
      <c r="EYW139" s="123"/>
      <c r="EYX139" s="123"/>
      <c r="EYY139" s="123"/>
      <c r="EYZ139" s="123"/>
      <c r="EZA139" s="123"/>
      <c r="EZB139" s="123"/>
      <c r="EZC139" s="123"/>
      <c r="EZD139" s="123"/>
      <c r="EZE139" s="123"/>
      <c r="EZF139" s="123"/>
      <c r="EZG139" s="123"/>
      <c r="EZH139" s="123"/>
      <c r="EZI139" s="123"/>
      <c r="EZJ139" s="123"/>
      <c r="EZK139" s="123"/>
      <c r="EZL139" s="123"/>
      <c r="EZM139" s="123"/>
      <c r="EZN139" s="123"/>
      <c r="EZO139" s="123"/>
      <c r="EZP139" s="123"/>
      <c r="EZQ139" s="123"/>
      <c r="EZR139" s="123"/>
      <c r="EZS139" s="123"/>
      <c r="EZT139" s="123"/>
      <c r="EZU139" s="123"/>
      <c r="EZV139" s="123"/>
      <c r="EZW139" s="123"/>
      <c r="EZX139" s="123"/>
      <c r="EZY139" s="123"/>
      <c r="EZZ139" s="123"/>
      <c r="FAA139" s="123"/>
      <c r="FAB139" s="123"/>
      <c r="FAC139" s="123"/>
      <c r="FAD139" s="123"/>
      <c r="FAE139" s="123"/>
      <c r="FAF139" s="123"/>
      <c r="FAG139" s="123"/>
      <c r="FAH139" s="123"/>
      <c r="FAI139" s="123"/>
      <c r="FAJ139" s="123"/>
      <c r="FAK139" s="123"/>
      <c r="FAL139" s="123"/>
      <c r="FAM139" s="123"/>
      <c r="FAN139" s="123"/>
      <c r="FAO139" s="123"/>
      <c r="FAP139" s="123"/>
      <c r="FAQ139" s="123"/>
      <c r="FAR139" s="123"/>
      <c r="FAS139" s="123"/>
      <c r="FAT139" s="123"/>
      <c r="FAU139" s="123"/>
      <c r="FAV139" s="123"/>
      <c r="FAW139" s="123"/>
      <c r="FAX139" s="123"/>
      <c r="FAY139" s="123"/>
      <c r="FAZ139" s="123"/>
      <c r="FBA139" s="123"/>
      <c r="FBB139" s="123"/>
      <c r="FBC139" s="123"/>
      <c r="FBD139" s="123"/>
      <c r="FBE139" s="123"/>
      <c r="FBF139" s="123"/>
      <c r="FBG139" s="123"/>
      <c r="FBH139" s="123"/>
      <c r="FBI139" s="123"/>
      <c r="FBJ139" s="123"/>
      <c r="FBK139" s="123"/>
      <c r="FBL139" s="123"/>
      <c r="FBM139" s="123"/>
      <c r="FBN139" s="123"/>
      <c r="FBO139" s="123"/>
      <c r="FBP139" s="123"/>
      <c r="FBQ139" s="123"/>
      <c r="FBR139" s="123"/>
      <c r="FBS139" s="123"/>
      <c r="FBT139" s="123"/>
      <c r="FBU139" s="123"/>
      <c r="FBV139" s="123"/>
      <c r="FBW139" s="123"/>
      <c r="FBX139" s="123"/>
      <c r="FBY139" s="123"/>
      <c r="FBZ139" s="123"/>
      <c r="FCA139" s="123"/>
      <c r="FCB139" s="123"/>
      <c r="FCC139" s="123"/>
      <c r="FCD139" s="123"/>
      <c r="FCE139" s="123"/>
      <c r="FCF139" s="123"/>
      <c r="FCG139" s="123"/>
      <c r="FCH139" s="123"/>
      <c r="FCI139" s="123"/>
      <c r="FCJ139" s="123"/>
      <c r="FCK139" s="123"/>
      <c r="FCL139" s="123"/>
      <c r="FCM139" s="123"/>
      <c r="FCN139" s="123"/>
      <c r="FCO139" s="123"/>
      <c r="FCP139" s="123"/>
      <c r="FCQ139" s="123"/>
      <c r="FCR139" s="123"/>
      <c r="FCS139" s="123"/>
      <c r="FCT139" s="123"/>
      <c r="FCU139" s="123"/>
      <c r="FCV139" s="123"/>
      <c r="FCW139" s="123"/>
      <c r="FCX139" s="123"/>
      <c r="FCY139" s="123"/>
      <c r="FCZ139" s="123"/>
      <c r="FDA139" s="123"/>
      <c r="FDB139" s="123"/>
      <c r="FDC139" s="123"/>
      <c r="FDD139" s="123"/>
      <c r="FDE139" s="123"/>
      <c r="FDF139" s="123"/>
      <c r="FDG139" s="123"/>
      <c r="FDH139" s="123"/>
      <c r="FDI139" s="123"/>
      <c r="FDJ139" s="123"/>
      <c r="FDK139" s="123"/>
      <c r="FDL139" s="123"/>
      <c r="FDM139" s="123"/>
      <c r="FDN139" s="123"/>
      <c r="FDO139" s="123"/>
      <c r="FDP139" s="123"/>
      <c r="FDQ139" s="123"/>
      <c r="FDR139" s="123"/>
      <c r="FDS139" s="123"/>
      <c r="FDT139" s="123"/>
      <c r="FDU139" s="123"/>
      <c r="FDV139" s="123"/>
      <c r="FDW139" s="123"/>
      <c r="FDX139" s="123"/>
      <c r="FDY139" s="123"/>
      <c r="FDZ139" s="123"/>
      <c r="FEA139" s="123"/>
      <c r="FEB139" s="123"/>
      <c r="FEC139" s="123"/>
      <c r="FED139" s="123"/>
      <c r="FEE139" s="123"/>
      <c r="FEF139" s="123"/>
      <c r="FEG139" s="123"/>
      <c r="FEH139" s="123"/>
      <c r="FEI139" s="123"/>
      <c r="FEJ139" s="123"/>
      <c r="FEK139" s="123"/>
      <c r="FEL139" s="123"/>
      <c r="FEM139" s="123"/>
      <c r="FEN139" s="123"/>
      <c r="FEO139" s="123"/>
      <c r="FEP139" s="123"/>
      <c r="FEQ139" s="123"/>
      <c r="FER139" s="123"/>
      <c r="FES139" s="123"/>
      <c r="FET139" s="123"/>
      <c r="FEU139" s="123"/>
      <c r="FEV139" s="123"/>
      <c r="FEW139" s="123"/>
      <c r="FEX139" s="123"/>
      <c r="FEY139" s="123"/>
      <c r="FEZ139" s="123"/>
      <c r="FFA139" s="123"/>
      <c r="FFB139" s="123"/>
      <c r="FFC139" s="123"/>
      <c r="FFD139" s="123"/>
      <c r="FFE139" s="123"/>
      <c r="FFF139" s="123"/>
      <c r="FFG139" s="123"/>
      <c r="FFH139" s="123"/>
      <c r="FFI139" s="123"/>
      <c r="FFJ139" s="123"/>
      <c r="FFK139" s="123"/>
      <c r="FFL139" s="123"/>
      <c r="FFM139" s="123"/>
      <c r="FFN139" s="123"/>
      <c r="FFO139" s="123"/>
      <c r="FFP139" s="123"/>
      <c r="FFQ139" s="123"/>
      <c r="FFR139" s="123"/>
      <c r="FFS139" s="123"/>
      <c r="FFT139" s="123"/>
      <c r="FFU139" s="123"/>
      <c r="FFV139" s="123"/>
      <c r="FFW139" s="123"/>
      <c r="FFX139" s="123"/>
      <c r="FFY139" s="123"/>
      <c r="FFZ139" s="123"/>
      <c r="FGA139" s="123"/>
      <c r="FGB139" s="123"/>
      <c r="FGC139" s="123"/>
      <c r="FGD139" s="123"/>
      <c r="FGE139" s="123"/>
      <c r="FGF139" s="123"/>
      <c r="FGG139" s="123"/>
      <c r="FGH139" s="123"/>
      <c r="FGI139" s="123"/>
      <c r="FGJ139" s="123"/>
      <c r="FGK139" s="123"/>
      <c r="FGL139" s="123"/>
      <c r="FGM139" s="123"/>
      <c r="FGN139" s="123"/>
      <c r="FGO139" s="123"/>
      <c r="FGP139" s="123"/>
      <c r="FGQ139" s="123"/>
      <c r="FGR139" s="123"/>
      <c r="FGS139" s="123"/>
      <c r="FGT139" s="123"/>
      <c r="FGU139" s="123"/>
      <c r="FGV139" s="123"/>
      <c r="FGW139" s="123"/>
      <c r="FGX139" s="123"/>
      <c r="FGY139" s="123"/>
      <c r="FGZ139" s="123"/>
      <c r="FHA139" s="123"/>
      <c r="FHB139" s="123"/>
      <c r="FHC139" s="123"/>
      <c r="FHD139" s="123"/>
      <c r="FHE139" s="123"/>
      <c r="FHF139" s="123"/>
      <c r="FHG139" s="123"/>
      <c r="FHH139" s="123"/>
      <c r="FHI139" s="123"/>
      <c r="FHJ139" s="123"/>
      <c r="FHK139" s="123"/>
      <c r="FHL139" s="123"/>
      <c r="FHM139" s="123"/>
      <c r="FHN139" s="123"/>
      <c r="FHO139" s="123"/>
      <c r="FHP139" s="123"/>
      <c r="FHQ139" s="123"/>
      <c r="FHR139" s="123"/>
      <c r="FHS139" s="123"/>
      <c r="FHT139" s="123"/>
      <c r="FHU139" s="123"/>
      <c r="FHV139" s="123"/>
      <c r="FHW139" s="123"/>
      <c r="FHX139" s="123"/>
      <c r="FHY139" s="123"/>
      <c r="FHZ139" s="123"/>
      <c r="FIA139" s="123"/>
      <c r="FIB139" s="123"/>
      <c r="FIC139" s="123"/>
      <c r="FID139" s="123"/>
      <c r="FIE139" s="123"/>
      <c r="FIF139" s="123"/>
      <c r="FIG139" s="123"/>
      <c r="FIH139" s="123"/>
      <c r="FII139" s="123"/>
      <c r="FIJ139" s="123"/>
      <c r="FIK139" s="123"/>
      <c r="FIL139" s="123"/>
      <c r="FIM139" s="123"/>
      <c r="FIN139" s="123"/>
      <c r="FIO139" s="123"/>
      <c r="FIP139" s="123"/>
      <c r="FIQ139" s="123"/>
      <c r="FIR139" s="123"/>
      <c r="FIS139" s="123"/>
      <c r="FIT139" s="123"/>
      <c r="FIU139" s="123"/>
      <c r="FIV139" s="123"/>
      <c r="FIW139" s="123"/>
      <c r="FIX139" s="123"/>
      <c r="FIY139" s="123"/>
      <c r="FIZ139" s="123"/>
      <c r="FJA139" s="123"/>
      <c r="FJB139" s="123"/>
      <c r="FJC139" s="123"/>
      <c r="FJD139" s="123"/>
      <c r="FJE139" s="123"/>
      <c r="FJF139" s="123"/>
      <c r="FJG139" s="123"/>
      <c r="FJH139" s="123"/>
      <c r="FJI139" s="123"/>
      <c r="FJJ139" s="123"/>
      <c r="FJK139" s="123"/>
      <c r="FJL139" s="123"/>
      <c r="FJM139" s="123"/>
      <c r="FJN139" s="123"/>
      <c r="FJO139" s="123"/>
      <c r="FJP139" s="123"/>
      <c r="FJQ139" s="123"/>
      <c r="FJR139" s="123"/>
      <c r="FJS139" s="123"/>
      <c r="FJT139" s="123"/>
      <c r="FJU139" s="123"/>
      <c r="FJV139" s="123"/>
      <c r="FJW139" s="123"/>
      <c r="FJX139" s="123"/>
      <c r="FJY139" s="123"/>
      <c r="FJZ139" s="123"/>
      <c r="FKA139" s="123"/>
      <c r="FKB139" s="123"/>
      <c r="FKC139" s="123"/>
      <c r="FKD139" s="123"/>
      <c r="FKE139" s="123"/>
      <c r="FKF139" s="123"/>
      <c r="FKG139" s="123"/>
      <c r="FKH139" s="123"/>
      <c r="FKI139" s="123"/>
      <c r="FKJ139" s="123"/>
      <c r="FKK139" s="123"/>
      <c r="FKL139" s="123"/>
      <c r="FKM139" s="123"/>
      <c r="FKN139" s="123"/>
      <c r="FKO139" s="123"/>
      <c r="FKP139" s="123"/>
      <c r="FKQ139" s="123"/>
      <c r="FKR139" s="123"/>
      <c r="FKS139" s="123"/>
      <c r="FKT139" s="123"/>
      <c r="FKU139" s="123"/>
      <c r="FKV139" s="123"/>
      <c r="FKW139" s="123"/>
      <c r="FKX139" s="123"/>
      <c r="FKY139" s="123"/>
      <c r="FKZ139" s="123"/>
      <c r="FLA139" s="123"/>
      <c r="FLB139" s="123"/>
      <c r="FLC139" s="123"/>
      <c r="FLD139" s="123"/>
      <c r="FLE139" s="123"/>
      <c r="FLF139" s="123"/>
      <c r="FLG139" s="123"/>
      <c r="FLH139" s="123"/>
      <c r="FLI139" s="123"/>
      <c r="FLJ139" s="123"/>
      <c r="FLK139" s="123"/>
      <c r="FLL139" s="123"/>
      <c r="FLM139" s="123"/>
      <c r="FLN139" s="123"/>
      <c r="FLO139" s="123"/>
      <c r="FLP139" s="123"/>
      <c r="FLQ139" s="123"/>
      <c r="FLR139" s="123"/>
      <c r="FLS139" s="123"/>
      <c r="FLT139" s="123"/>
      <c r="FLU139" s="123"/>
      <c r="FLV139" s="123"/>
      <c r="FLW139" s="123"/>
      <c r="FLX139" s="123"/>
      <c r="FLY139" s="123"/>
      <c r="FLZ139" s="123"/>
      <c r="FMA139" s="123"/>
      <c r="FMB139" s="123"/>
      <c r="FMC139" s="123"/>
      <c r="FMD139" s="123"/>
      <c r="FME139" s="123"/>
      <c r="FMF139" s="123"/>
      <c r="FMG139" s="123"/>
      <c r="FMH139" s="123"/>
      <c r="FMI139" s="123"/>
      <c r="FMJ139" s="123"/>
      <c r="FMK139" s="123"/>
      <c r="FML139" s="123"/>
      <c r="FMM139" s="123"/>
      <c r="FMN139" s="123"/>
      <c r="FMO139" s="123"/>
      <c r="FMP139" s="123"/>
      <c r="FMQ139" s="123"/>
      <c r="FMR139" s="123"/>
      <c r="FMS139" s="123"/>
      <c r="FMT139" s="123"/>
      <c r="FMU139" s="123"/>
      <c r="FMV139" s="123"/>
      <c r="FMW139" s="123"/>
      <c r="FMX139" s="123"/>
      <c r="FMY139" s="123"/>
      <c r="FMZ139" s="123"/>
      <c r="FNA139" s="123"/>
      <c r="FNB139" s="123"/>
      <c r="FNC139" s="123"/>
      <c r="FND139" s="123"/>
      <c r="FNE139" s="123"/>
      <c r="FNF139" s="123"/>
      <c r="FNG139" s="123"/>
      <c r="FNH139" s="123"/>
      <c r="FNI139" s="123"/>
      <c r="FNJ139" s="123"/>
      <c r="FNK139" s="123"/>
      <c r="FNL139" s="123"/>
      <c r="FNM139" s="123"/>
      <c r="FNN139" s="123"/>
      <c r="FNO139" s="123"/>
      <c r="FNP139" s="123"/>
      <c r="FNQ139" s="123"/>
      <c r="FNR139" s="123"/>
      <c r="FNS139" s="123"/>
      <c r="FNT139" s="123"/>
      <c r="FNU139" s="123"/>
      <c r="FNV139" s="123"/>
      <c r="FNW139" s="123"/>
      <c r="FNX139" s="123"/>
      <c r="FNY139" s="123"/>
      <c r="FNZ139" s="123"/>
      <c r="FOA139" s="123"/>
      <c r="FOB139" s="123"/>
      <c r="FOC139" s="123"/>
      <c r="FOD139" s="123"/>
      <c r="FOE139" s="123"/>
      <c r="FOF139" s="123"/>
      <c r="FOG139" s="123"/>
      <c r="FOH139" s="123"/>
      <c r="FOI139" s="123"/>
      <c r="FOJ139" s="123"/>
      <c r="FOK139" s="123"/>
      <c r="FOL139" s="123"/>
      <c r="FOM139" s="123"/>
      <c r="FON139" s="123"/>
      <c r="FOO139" s="123"/>
      <c r="FOP139" s="123"/>
      <c r="FOQ139" s="123"/>
      <c r="FOR139" s="123"/>
      <c r="FOS139" s="123"/>
      <c r="FOT139" s="123"/>
      <c r="FOU139" s="123"/>
      <c r="FOV139" s="123"/>
      <c r="FOW139" s="123"/>
      <c r="FOX139" s="123"/>
      <c r="FOY139" s="123"/>
      <c r="FOZ139" s="123"/>
      <c r="FPA139" s="123"/>
      <c r="FPB139" s="123"/>
      <c r="FPC139" s="123"/>
      <c r="FPD139" s="123"/>
      <c r="FPE139" s="123"/>
      <c r="FPF139" s="123"/>
      <c r="FPG139" s="123"/>
      <c r="FPH139" s="123"/>
      <c r="FPI139" s="123"/>
      <c r="FPJ139" s="123"/>
      <c r="FPK139" s="123"/>
      <c r="FPL139" s="123"/>
      <c r="FPM139" s="123"/>
      <c r="FPN139" s="123"/>
      <c r="FPO139" s="123"/>
      <c r="FPP139" s="123"/>
      <c r="FPQ139" s="123"/>
      <c r="FPR139" s="123"/>
      <c r="FPS139" s="123"/>
      <c r="FPT139" s="123"/>
      <c r="FPU139" s="123"/>
      <c r="FPV139" s="123"/>
      <c r="FPW139" s="123"/>
      <c r="FPX139" s="123"/>
      <c r="FPY139" s="123"/>
      <c r="FPZ139" s="123"/>
      <c r="FQA139" s="123"/>
      <c r="FQB139" s="123"/>
      <c r="FQC139" s="123"/>
      <c r="FQD139" s="123"/>
      <c r="FQE139" s="123"/>
      <c r="FQF139" s="123"/>
      <c r="FQG139" s="123"/>
      <c r="FQH139" s="123"/>
      <c r="FQI139" s="123"/>
      <c r="FQJ139" s="123"/>
      <c r="FQK139" s="123"/>
      <c r="FQL139" s="123"/>
      <c r="FQM139" s="123"/>
      <c r="FQN139" s="123"/>
      <c r="FQO139" s="123"/>
      <c r="FQP139" s="123"/>
      <c r="FQQ139" s="123"/>
      <c r="FQR139" s="123"/>
      <c r="FQS139" s="123"/>
      <c r="FQT139" s="123"/>
      <c r="FQU139" s="123"/>
      <c r="FQV139" s="123"/>
      <c r="FQW139" s="123"/>
      <c r="FQX139" s="123"/>
      <c r="FQY139" s="123"/>
      <c r="FQZ139" s="123"/>
      <c r="FRA139" s="123"/>
      <c r="FRB139" s="123"/>
      <c r="FRC139" s="123"/>
      <c r="FRD139" s="123"/>
      <c r="FRE139" s="123"/>
      <c r="FRF139" s="123"/>
      <c r="FRG139" s="123"/>
      <c r="FRH139" s="123"/>
      <c r="FRI139" s="123"/>
      <c r="FRJ139" s="123"/>
      <c r="FRK139" s="123"/>
      <c r="FRL139" s="123"/>
      <c r="FRM139" s="123"/>
      <c r="FRN139" s="123"/>
      <c r="FRO139" s="123"/>
      <c r="FRP139" s="123"/>
      <c r="FRQ139" s="123"/>
      <c r="FRR139" s="123"/>
      <c r="FRS139" s="123"/>
      <c r="FRT139" s="123"/>
      <c r="FRU139" s="123"/>
      <c r="FRV139" s="123"/>
      <c r="FRW139" s="123"/>
      <c r="FRX139" s="123"/>
      <c r="FRY139" s="123"/>
      <c r="FRZ139" s="123"/>
      <c r="FSA139" s="123"/>
      <c r="FSB139" s="123"/>
      <c r="FSC139" s="123"/>
      <c r="FSD139" s="123"/>
      <c r="FSE139" s="123"/>
      <c r="FSF139" s="123"/>
      <c r="FSG139" s="123"/>
      <c r="FSH139" s="123"/>
      <c r="FSI139" s="123"/>
      <c r="FSJ139" s="123"/>
      <c r="FSK139" s="123"/>
      <c r="FSL139" s="123"/>
      <c r="FSM139" s="123"/>
      <c r="FSN139" s="123"/>
      <c r="FSO139" s="123"/>
      <c r="FSP139" s="123"/>
      <c r="FSQ139" s="123"/>
      <c r="FSR139" s="123"/>
      <c r="FSS139" s="123"/>
      <c r="FST139" s="123"/>
      <c r="FSU139" s="123"/>
      <c r="FSV139" s="123"/>
      <c r="FSW139" s="123"/>
      <c r="FSX139" s="123"/>
      <c r="FSY139" s="123"/>
      <c r="FSZ139" s="123"/>
      <c r="FTA139" s="123"/>
      <c r="FTB139" s="123"/>
      <c r="FTC139" s="123"/>
      <c r="FTD139" s="123"/>
      <c r="FTE139" s="123"/>
      <c r="FTF139" s="123"/>
      <c r="FTG139" s="123"/>
      <c r="FTH139" s="123"/>
      <c r="FTI139" s="123"/>
      <c r="FTJ139" s="123"/>
      <c r="FTK139" s="123"/>
      <c r="FTL139" s="123"/>
      <c r="FTM139" s="123"/>
      <c r="FTN139" s="123"/>
      <c r="FTO139" s="123"/>
      <c r="FTP139" s="123"/>
      <c r="FTQ139" s="123"/>
      <c r="FTR139" s="123"/>
      <c r="FTS139" s="123"/>
      <c r="FTT139" s="123"/>
      <c r="FTU139" s="123"/>
      <c r="FTV139" s="123"/>
      <c r="FTW139" s="123"/>
      <c r="FTX139" s="123"/>
      <c r="FTY139" s="123"/>
      <c r="FTZ139" s="123"/>
      <c r="FUA139" s="123"/>
      <c r="FUB139" s="123"/>
      <c r="FUC139" s="123"/>
      <c r="FUD139" s="123"/>
      <c r="FUE139" s="123"/>
      <c r="FUF139" s="123"/>
      <c r="FUG139" s="123"/>
      <c r="FUH139" s="123"/>
      <c r="FUI139" s="123"/>
      <c r="FUJ139" s="123"/>
      <c r="FUK139" s="123"/>
      <c r="FUL139" s="123"/>
      <c r="FUM139" s="123"/>
      <c r="FUN139" s="123"/>
      <c r="FUO139" s="123"/>
      <c r="FUP139" s="123"/>
      <c r="FUQ139" s="123"/>
      <c r="FUR139" s="123"/>
      <c r="FUS139" s="123"/>
      <c r="FUT139" s="123"/>
      <c r="FUU139" s="123"/>
      <c r="FUV139" s="123"/>
      <c r="FUW139" s="123"/>
      <c r="FUX139" s="123"/>
      <c r="FUY139" s="123"/>
      <c r="FUZ139" s="123"/>
      <c r="FVA139" s="123"/>
      <c r="FVB139" s="123"/>
      <c r="FVC139" s="123"/>
      <c r="FVD139" s="123"/>
      <c r="FVE139" s="123"/>
      <c r="FVF139" s="123"/>
      <c r="FVG139" s="123"/>
      <c r="FVH139" s="123"/>
      <c r="FVI139" s="123"/>
      <c r="FVJ139" s="123"/>
      <c r="FVK139" s="123"/>
      <c r="FVL139" s="123"/>
      <c r="FVM139" s="123"/>
      <c r="FVN139" s="123"/>
      <c r="FVO139" s="123"/>
      <c r="FVP139" s="123"/>
      <c r="FVQ139" s="123"/>
      <c r="FVR139" s="123"/>
      <c r="FVS139" s="123"/>
      <c r="FVT139" s="123"/>
      <c r="FVU139" s="123"/>
      <c r="FVV139" s="123"/>
      <c r="FVW139" s="123"/>
      <c r="FVX139" s="123"/>
      <c r="FVY139" s="123"/>
      <c r="FVZ139" s="123"/>
      <c r="FWA139" s="123"/>
      <c r="FWB139" s="123"/>
      <c r="FWC139" s="123"/>
      <c r="FWD139" s="123"/>
      <c r="FWE139" s="123"/>
      <c r="FWF139" s="123"/>
      <c r="FWG139" s="123"/>
      <c r="FWH139" s="123"/>
      <c r="FWI139" s="123"/>
      <c r="FWJ139" s="123"/>
      <c r="FWK139" s="123"/>
      <c r="FWL139" s="123"/>
      <c r="FWM139" s="123"/>
      <c r="FWN139" s="123"/>
      <c r="FWO139" s="123"/>
      <c r="FWP139" s="123"/>
      <c r="FWQ139" s="123"/>
      <c r="FWR139" s="123"/>
      <c r="FWS139" s="123"/>
      <c r="FWT139" s="123"/>
      <c r="FWU139" s="123"/>
      <c r="FWV139" s="123"/>
      <c r="FWW139" s="123"/>
      <c r="FWX139" s="123"/>
      <c r="FWY139" s="123"/>
      <c r="FWZ139" s="123"/>
      <c r="FXA139" s="123"/>
      <c r="FXB139" s="123"/>
      <c r="FXC139" s="123"/>
      <c r="FXD139" s="123"/>
      <c r="FXE139" s="123"/>
      <c r="FXF139" s="123"/>
      <c r="FXG139" s="123"/>
      <c r="FXH139" s="123"/>
      <c r="FXI139" s="123"/>
      <c r="FXJ139" s="123"/>
      <c r="FXK139" s="123"/>
      <c r="FXL139" s="123"/>
      <c r="FXM139" s="123"/>
      <c r="FXN139" s="123"/>
      <c r="FXO139" s="123"/>
      <c r="FXP139" s="123"/>
      <c r="FXQ139" s="123"/>
      <c r="FXR139" s="123"/>
      <c r="FXS139" s="123"/>
      <c r="FXT139" s="123"/>
      <c r="FXU139" s="123"/>
      <c r="FXV139" s="123"/>
      <c r="FXW139" s="123"/>
      <c r="FXX139" s="123"/>
      <c r="FXY139" s="123"/>
      <c r="FXZ139" s="123"/>
      <c r="FYA139" s="123"/>
      <c r="FYB139" s="123"/>
      <c r="FYC139" s="123"/>
      <c r="FYD139" s="123"/>
      <c r="FYE139" s="123"/>
      <c r="FYF139" s="123"/>
      <c r="FYG139" s="123"/>
      <c r="FYH139" s="123"/>
      <c r="FYI139" s="123"/>
      <c r="FYJ139" s="123"/>
      <c r="FYK139" s="123"/>
      <c r="FYL139" s="123"/>
      <c r="FYM139" s="123"/>
      <c r="FYN139" s="123"/>
      <c r="FYO139" s="123"/>
      <c r="FYP139" s="123"/>
      <c r="FYQ139" s="123"/>
      <c r="FYR139" s="123"/>
      <c r="FYS139" s="123"/>
      <c r="FYT139" s="123"/>
      <c r="FYU139" s="123"/>
      <c r="FYV139" s="123"/>
      <c r="FYW139" s="123"/>
      <c r="FYX139" s="123"/>
      <c r="FYY139" s="123"/>
      <c r="FYZ139" s="123"/>
      <c r="FZA139" s="123"/>
      <c r="FZB139" s="123"/>
      <c r="FZC139" s="123"/>
      <c r="FZD139" s="123"/>
      <c r="FZE139" s="123"/>
      <c r="FZF139" s="123"/>
      <c r="FZG139" s="123"/>
      <c r="FZH139" s="123"/>
      <c r="FZI139" s="123"/>
      <c r="FZJ139" s="123"/>
      <c r="FZK139" s="123"/>
      <c r="FZL139" s="123"/>
      <c r="FZM139" s="123"/>
      <c r="FZN139" s="123"/>
      <c r="FZO139" s="123"/>
      <c r="FZP139" s="123"/>
      <c r="FZQ139" s="123"/>
      <c r="FZR139" s="123"/>
      <c r="FZS139" s="123"/>
      <c r="FZT139" s="123"/>
      <c r="FZU139" s="123"/>
      <c r="FZV139" s="123"/>
      <c r="FZW139" s="123"/>
      <c r="FZX139" s="123"/>
      <c r="FZY139" s="123"/>
      <c r="FZZ139" s="123"/>
      <c r="GAA139" s="123"/>
      <c r="GAB139" s="123"/>
      <c r="GAC139" s="123"/>
      <c r="GAD139" s="123"/>
      <c r="GAE139" s="123"/>
      <c r="GAF139" s="123"/>
      <c r="GAG139" s="123"/>
      <c r="GAH139" s="123"/>
      <c r="GAI139" s="123"/>
      <c r="GAJ139" s="123"/>
      <c r="GAK139" s="123"/>
      <c r="GAL139" s="123"/>
      <c r="GAM139" s="123"/>
      <c r="GAN139" s="123"/>
      <c r="GAO139" s="123"/>
      <c r="GAP139" s="123"/>
      <c r="GAQ139" s="123"/>
      <c r="GAR139" s="123"/>
      <c r="GAS139" s="123"/>
      <c r="GAT139" s="123"/>
      <c r="GAU139" s="123"/>
      <c r="GAV139" s="123"/>
      <c r="GAW139" s="123"/>
      <c r="GAX139" s="123"/>
      <c r="GAY139" s="123"/>
      <c r="GAZ139" s="123"/>
      <c r="GBA139" s="123"/>
      <c r="GBB139" s="123"/>
      <c r="GBC139" s="123"/>
      <c r="GBD139" s="123"/>
      <c r="GBE139" s="123"/>
      <c r="GBF139" s="123"/>
      <c r="GBG139" s="123"/>
      <c r="GBH139" s="123"/>
      <c r="GBI139" s="123"/>
      <c r="GBJ139" s="123"/>
      <c r="GBK139" s="123"/>
      <c r="GBL139" s="123"/>
      <c r="GBM139" s="123"/>
      <c r="GBN139" s="123"/>
      <c r="GBO139" s="123"/>
      <c r="GBP139" s="123"/>
      <c r="GBQ139" s="123"/>
      <c r="GBR139" s="123"/>
      <c r="GBS139" s="123"/>
      <c r="GBT139" s="123"/>
      <c r="GBU139" s="123"/>
      <c r="GBV139" s="123"/>
      <c r="GBW139" s="123"/>
      <c r="GBX139" s="123"/>
      <c r="GBY139" s="123"/>
      <c r="GBZ139" s="123"/>
      <c r="GCA139" s="123"/>
      <c r="GCB139" s="123"/>
      <c r="GCC139" s="123"/>
      <c r="GCD139" s="123"/>
      <c r="GCE139" s="123"/>
      <c r="GCF139" s="123"/>
      <c r="GCG139" s="123"/>
      <c r="GCH139" s="123"/>
      <c r="GCI139" s="123"/>
      <c r="GCJ139" s="123"/>
      <c r="GCK139" s="123"/>
      <c r="GCL139" s="123"/>
      <c r="GCM139" s="123"/>
      <c r="GCN139" s="123"/>
      <c r="GCO139" s="123"/>
      <c r="GCP139" s="123"/>
      <c r="GCQ139" s="123"/>
      <c r="GCR139" s="123"/>
      <c r="GCS139" s="123"/>
      <c r="GCT139" s="123"/>
      <c r="GCU139" s="123"/>
      <c r="GCV139" s="123"/>
      <c r="GCW139" s="123"/>
      <c r="GCX139" s="123"/>
      <c r="GCY139" s="123"/>
      <c r="GCZ139" s="123"/>
      <c r="GDA139" s="123"/>
      <c r="GDB139" s="123"/>
      <c r="GDC139" s="123"/>
      <c r="GDD139" s="123"/>
      <c r="GDE139" s="123"/>
      <c r="GDF139" s="123"/>
      <c r="GDG139" s="123"/>
      <c r="GDH139" s="123"/>
      <c r="GDI139" s="123"/>
      <c r="GDJ139" s="123"/>
      <c r="GDK139" s="123"/>
      <c r="GDL139" s="123"/>
      <c r="GDM139" s="123"/>
      <c r="GDN139" s="123"/>
      <c r="GDO139" s="123"/>
      <c r="GDP139" s="123"/>
      <c r="GDQ139" s="123"/>
      <c r="GDR139" s="123"/>
      <c r="GDS139" s="123"/>
      <c r="GDT139" s="123"/>
      <c r="GDU139" s="123"/>
      <c r="GDV139" s="123"/>
      <c r="GDW139" s="123"/>
      <c r="GDX139" s="123"/>
      <c r="GDY139" s="123"/>
      <c r="GDZ139" s="123"/>
      <c r="GEA139" s="123"/>
      <c r="GEB139" s="123"/>
      <c r="GEC139" s="123"/>
      <c r="GED139" s="123"/>
      <c r="GEE139" s="123"/>
      <c r="GEF139" s="123"/>
      <c r="GEG139" s="123"/>
      <c r="GEH139" s="123"/>
      <c r="GEI139" s="123"/>
      <c r="GEJ139" s="123"/>
      <c r="GEK139" s="123"/>
      <c r="GEL139" s="123"/>
      <c r="GEM139" s="123"/>
      <c r="GEN139" s="123"/>
      <c r="GEO139" s="123"/>
      <c r="GEP139" s="123"/>
      <c r="GEQ139" s="123"/>
      <c r="GER139" s="123"/>
      <c r="GES139" s="123"/>
      <c r="GET139" s="123"/>
      <c r="GEU139" s="123"/>
      <c r="GEV139" s="123"/>
      <c r="GEW139" s="123"/>
      <c r="GEX139" s="123"/>
      <c r="GEY139" s="123"/>
      <c r="GEZ139" s="123"/>
      <c r="GFA139" s="123"/>
      <c r="GFB139" s="123"/>
      <c r="GFC139" s="123"/>
      <c r="GFD139" s="123"/>
      <c r="GFE139" s="123"/>
      <c r="GFF139" s="123"/>
      <c r="GFG139" s="123"/>
      <c r="GFH139" s="123"/>
      <c r="GFI139" s="123"/>
      <c r="GFJ139" s="123"/>
      <c r="GFK139" s="123"/>
      <c r="GFL139" s="123"/>
      <c r="GFM139" s="123"/>
      <c r="GFN139" s="123"/>
      <c r="GFO139" s="123"/>
      <c r="GFP139" s="123"/>
      <c r="GFQ139" s="123"/>
      <c r="GFR139" s="123"/>
      <c r="GFS139" s="123"/>
      <c r="GFT139" s="123"/>
      <c r="GFU139" s="123"/>
      <c r="GFV139" s="123"/>
      <c r="GFW139" s="123"/>
      <c r="GFX139" s="123"/>
      <c r="GFY139" s="123"/>
      <c r="GFZ139" s="123"/>
      <c r="GGA139" s="123"/>
      <c r="GGB139" s="123"/>
      <c r="GGC139" s="123"/>
      <c r="GGD139" s="123"/>
      <c r="GGE139" s="123"/>
      <c r="GGF139" s="123"/>
      <c r="GGG139" s="123"/>
      <c r="GGH139" s="123"/>
      <c r="GGI139" s="123"/>
      <c r="GGJ139" s="123"/>
      <c r="GGK139" s="123"/>
      <c r="GGL139" s="123"/>
      <c r="GGM139" s="123"/>
      <c r="GGN139" s="123"/>
      <c r="GGO139" s="123"/>
      <c r="GGP139" s="123"/>
      <c r="GGQ139" s="123"/>
      <c r="GGR139" s="123"/>
      <c r="GGS139" s="123"/>
      <c r="GGT139" s="123"/>
      <c r="GGU139" s="123"/>
      <c r="GGV139" s="123"/>
      <c r="GGW139" s="123"/>
      <c r="GGX139" s="123"/>
      <c r="GGY139" s="123"/>
      <c r="GGZ139" s="123"/>
      <c r="GHA139" s="123"/>
      <c r="GHB139" s="123"/>
      <c r="GHC139" s="123"/>
      <c r="GHD139" s="123"/>
      <c r="GHE139" s="123"/>
      <c r="GHF139" s="123"/>
      <c r="GHG139" s="123"/>
      <c r="GHH139" s="123"/>
      <c r="GHI139" s="123"/>
      <c r="GHJ139" s="123"/>
      <c r="GHK139" s="123"/>
      <c r="GHL139" s="123"/>
      <c r="GHM139" s="123"/>
      <c r="GHN139" s="123"/>
      <c r="GHO139" s="123"/>
      <c r="GHP139" s="123"/>
      <c r="GHQ139" s="123"/>
      <c r="GHR139" s="123"/>
      <c r="GHS139" s="123"/>
      <c r="GHT139" s="123"/>
      <c r="GHU139" s="123"/>
      <c r="GHV139" s="123"/>
      <c r="GHW139" s="123"/>
      <c r="GHX139" s="123"/>
      <c r="GHY139" s="123"/>
      <c r="GHZ139" s="123"/>
      <c r="GIA139" s="123"/>
      <c r="GIB139" s="123"/>
      <c r="GIC139" s="123"/>
      <c r="GID139" s="123"/>
      <c r="GIE139" s="123"/>
      <c r="GIF139" s="123"/>
      <c r="GIG139" s="123"/>
      <c r="GIH139" s="123"/>
      <c r="GII139" s="123"/>
      <c r="GIJ139" s="123"/>
      <c r="GIK139" s="123"/>
      <c r="GIL139" s="123"/>
      <c r="GIM139" s="123"/>
      <c r="GIN139" s="123"/>
      <c r="GIO139" s="123"/>
      <c r="GIP139" s="123"/>
      <c r="GIQ139" s="123"/>
      <c r="GIR139" s="123"/>
      <c r="GIS139" s="123"/>
      <c r="GIT139" s="123"/>
      <c r="GIU139" s="123"/>
      <c r="GIV139" s="123"/>
      <c r="GIW139" s="123"/>
      <c r="GIX139" s="123"/>
      <c r="GIY139" s="123"/>
      <c r="GIZ139" s="123"/>
      <c r="GJA139" s="123"/>
      <c r="GJB139" s="123"/>
      <c r="GJC139" s="123"/>
      <c r="GJD139" s="123"/>
      <c r="GJE139" s="123"/>
      <c r="GJF139" s="123"/>
      <c r="GJG139" s="123"/>
      <c r="GJH139" s="123"/>
      <c r="GJI139" s="123"/>
      <c r="GJJ139" s="123"/>
      <c r="GJK139" s="123"/>
      <c r="GJL139" s="123"/>
      <c r="GJM139" s="123"/>
      <c r="GJN139" s="123"/>
      <c r="GJO139" s="123"/>
      <c r="GJP139" s="123"/>
      <c r="GJQ139" s="123"/>
      <c r="GJR139" s="123"/>
      <c r="GJS139" s="123"/>
      <c r="GJT139" s="123"/>
      <c r="GJU139" s="123"/>
      <c r="GJV139" s="123"/>
      <c r="GJW139" s="123"/>
      <c r="GJX139" s="123"/>
      <c r="GJY139" s="123"/>
      <c r="GJZ139" s="123"/>
      <c r="GKA139" s="123"/>
      <c r="GKB139" s="123"/>
      <c r="GKC139" s="123"/>
      <c r="GKD139" s="123"/>
      <c r="GKE139" s="123"/>
      <c r="GKF139" s="123"/>
      <c r="GKG139" s="123"/>
      <c r="GKH139" s="123"/>
      <c r="GKI139" s="123"/>
      <c r="GKJ139" s="123"/>
      <c r="GKK139" s="123"/>
      <c r="GKL139" s="123"/>
      <c r="GKM139" s="123"/>
      <c r="GKN139" s="123"/>
      <c r="GKO139" s="123"/>
      <c r="GKP139" s="123"/>
      <c r="GKQ139" s="123"/>
      <c r="GKR139" s="123"/>
      <c r="GKS139" s="123"/>
      <c r="GKT139" s="123"/>
      <c r="GKU139" s="123"/>
      <c r="GKV139" s="123"/>
      <c r="GKW139" s="123"/>
      <c r="GKX139" s="123"/>
      <c r="GKY139" s="123"/>
      <c r="GKZ139" s="123"/>
      <c r="GLA139" s="123"/>
      <c r="GLB139" s="123"/>
      <c r="GLC139" s="123"/>
      <c r="GLD139" s="123"/>
      <c r="GLE139" s="123"/>
      <c r="GLF139" s="123"/>
      <c r="GLG139" s="123"/>
      <c r="GLH139" s="123"/>
      <c r="GLI139" s="123"/>
      <c r="GLJ139" s="123"/>
      <c r="GLK139" s="123"/>
      <c r="GLL139" s="123"/>
      <c r="GLM139" s="123"/>
      <c r="GLN139" s="123"/>
      <c r="GLO139" s="123"/>
      <c r="GLP139" s="123"/>
      <c r="GLQ139" s="123"/>
      <c r="GLR139" s="123"/>
      <c r="GLS139" s="123"/>
      <c r="GLT139" s="123"/>
      <c r="GLU139" s="123"/>
      <c r="GLV139" s="123"/>
      <c r="GLW139" s="123"/>
      <c r="GLX139" s="123"/>
      <c r="GLY139" s="123"/>
      <c r="GLZ139" s="123"/>
      <c r="GMA139" s="123"/>
      <c r="GMB139" s="123"/>
      <c r="GMC139" s="123"/>
      <c r="GMD139" s="123"/>
      <c r="GME139" s="123"/>
      <c r="GMF139" s="123"/>
      <c r="GMG139" s="123"/>
      <c r="GMH139" s="123"/>
      <c r="GMI139" s="123"/>
      <c r="GMJ139" s="123"/>
      <c r="GMK139" s="123"/>
      <c r="GML139" s="123"/>
      <c r="GMM139" s="123"/>
      <c r="GMN139" s="123"/>
      <c r="GMO139" s="123"/>
      <c r="GMP139" s="123"/>
      <c r="GMQ139" s="123"/>
      <c r="GMR139" s="123"/>
      <c r="GMS139" s="123"/>
      <c r="GMT139" s="123"/>
      <c r="GMU139" s="123"/>
      <c r="GMV139" s="123"/>
      <c r="GMW139" s="123"/>
      <c r="GMX139" s="123"/>
      <c r="GMY139" s="123"/>
      <c r="GMZ139" s="123"/>
      <c r="GNA139" s="123"/>
      <c r="GNB139" s="123"/>
      <c r="GNC139" s="123"/>
      <c r="GND139" s="123"/>
      <c r="GNE139" s="123"/>
      <c r="GNF139" s="123"/>
      <c r="GNG139" s="123"/>
      <c r="GNH139" s="123"/>
      <c r="GNI139" s="123"/>
      <c r="GNJ139" s="123"/>
      <c r="GNK139" s="123"/>
      <c r="GNL139" s="123"/>
      <c r="GNM139" s="123"/>
      <c r="GNN139" s="123"/>
      <c r="GNO139" s="123"/>
      <c r="GNP139" s="123"/>
      <c r="GNQ139" s="123"/>
      <c r="GNR139" s="123"/>
      <c r="GNS139" s="123"/>
      <c r="GNT139" s="123"/>
      <c r="GNU139" s="123"/>
      <c r="GNV139" s="123"/>
      <c r="GNW139" s="123"/>
      <c r="GNX139" s="123"/>
      <c r="GNY139" s="123"/>
      <c r="GNZ139" s="123"/>
      <c r="GOA139" s="123"/>
      <c r="GOB139" s="123"/>
      <c r="GOC139" s="123"/>
      <c r="GOD139" s="123"/>
      <c r="GOE139" s="123"/>
      <c r="GOF139" s="123"/>
      <c r="GOG139" s="123"/>
      <c r="GOH139" s="123"/>
      <c r="GOI139" s="123"/>
      <c r="GOJ139" s="123"/>
      <c r="GOK139" s="123"/>
      <c r="GOL139" s="123"/>
      <c r="GOM139" s="123"/>
      <c r="GON139" s="123"/>
      <c r="GOO139" s="123"/>
      <c r="GOP139" s="123"/>
      <c r="GOQ139" s="123"/>
      <c r="GOR139" s="123"/>
      <c r="GOS139" s="123"/>
      <c r="GOT139" s="123"/>
      <c r="GOU139" s="123"/>
      <c r="GOV139" s="123"/>
      <c r="GOW139" s="123"/>
      <c r="GOX139" s="123"/>
      <c r="GOY139" s="123"/>
      <c r="GOZ139" s="123"/>
      <c r="GPA139" s="123"/>
      <c r="GPB139" s="123"/>
      <c r="GPC139" s="123"/>
      <c r="GPD139" s="123"/>
      <c r="GPE139" s="123"/>
      <c r="GPF139" s="123"/>
      <c r="GPG139" s="123"/>
      <c r="GPH139" s="123"/>
      <c r="GPI139" s="123"/>
      <c r="GPJ139" s="123"/>
      <c r="GPK139" s="123"/>
      <c r="GPL139" s="123"/>
      <c r="GPM139" s="123"/>
      <c r="GPN139" s="123"/>
      <c r="GPO139" s="123"/>
      <c r="GPP139" s="123"/>
      <c r="GPQ139" s="123"/>
      <c r="GPR139" s="123"/>
      <c r="GPS139" s="123"/>
      <c r="GPT139" s="123"/>
      <c r="GPU139" s="123"/>
      <c r="GPV139" s="123"/>
      <c r="GPW139" s="123"/>
      <c r="GPX139" s="123"/>
      <c r="GPY139" s="123"/>
      <c r="GPZ139" s="123"/>
      <c r="GQA139" s="123"/>
      <c r="GQB139" s="123"/>
      <c r="GQC139" s="123"/>
      <c r="GQD139" s="123"/>
      <c r="GQE139" s="123"/>
      <c r="GQF139" s="123"/>
      <c r="GQG139" s="123"/>
      <c r="GQH139" s="123"/>
      <c r="GQI139" s="123"/>
      <c r="GQJ139" s="123"/>
      <c r="GQK139" s="123"/>
      <c r="GQL139" s="123"/>
      <c r="GQM139" s="123"/>
      <c r="GQN139" s="123"/>
      <c r="GQO139" s="123"/>
      <c r="GQP139" s="123"/>
      <c r="GQQ139" s="123"/>
      <c r="GQR139" s="123"/>
      <c r="GQS139" s="123"/>
      <c r="GQT139" s="123"/>
      <c r="GQU139" s="123"/>
      <c r="GQV139" s="123"/>
      <c r="GQW139" s="123"/>
      <c r="GQX139" s="123"/>
      <c r="GQY139" s="123"/>
      <c r="GQZ139" s="123"/>
      <c r="GRA139" s="123"/>
      <c r="GRB139" s="123"/>
      <c r="GRC139" s="123"/>
      <c r="GRD139" s="123"/>
      <c r="GRE139" s="123"/>
      <c r="GRF139" s="123"/>
      <c r="GRG139" s="123"/>
      <c r="GRH139" s="123"/>
      <c r="GRI139" s="123"/>
      <c r="GRJ139" s="123"/>
      <c r="GRK139" s="123"/>
      <c r="GRL139" s="123"/>
      <c r="GRM139" s="123"/>
      <c r="GRN139" s="123"/>
      <c r="GRO139" s="123"/>
      <c r="GRP139" s="123"/>
      <c r="GRQ139" s="123"/>
      <c r="GRR139" s="123"/>
      <c r="GRS139" s="123"/>
      <c r="GRT139" s="123"/>
      <c r="GRU139" s="123"/>
      <c r="GRV139" s="123"/>
      <c r="GRW139" s="123"/>
      <c r="GRX139" s="123"/>
      <c r="GRY139" s="123"/>
      <c r="GRZ139" s="123"/>
      <c r="GSA139" s="123"/>
      <c r="GSB139" s="123"/>
      <c r="GSC139" s="123"/>
      <c r="GSD139" s="123"/>
      <c r="GSE139" s="123"/>
      <c r="GSF139" s="123"/>
      <c r="GSG139" s="123"/>
      <c r="GSH139" s="123"/>
      <c r="GSI139" s="123"/>
      <c r="GSJ139" s="123"/>
      <c r="GSK139" s="123"/>
      <c r="GSL139" s="123"/>
      <c r="GSM139" s="123"/>
      <c r="GSN139" s="123"/>
      <c r="GSO139" s="123"/>
      <c r="GSP139" s="123"/>
      <c r="GSQ139" s="123"/>
      <c r="GSR139" s="123"/>
      <c r="GSS139" s="123"/>
      <c r="GST139" s="123"/>
      <c r="GSU139" s="123"/>
      <c r="GSV139" s="123"/>
      <c r="GSW139" s="123"/>
      <c r="GSX139" s="123"/>
      <c r="GSY139" s="123"/>
      <c r="GSZ139" s="123"/>
      <c r="GTA139" s="123"/>
      <c r="GTB139" s="123"/>
      <c r="GTC139" s="123"/>
      <c r="GTD139" s="123"/>
      <c r="GTE139" s="123"/>
      <c r="GTF139" s="123"/>
      <c r="GTG139" s="123"/>
      <c r="GTH139" s="123"/>
      <c r="GTI139" s="123"/>
      <c r="GTJ139" s="123"/>
      <c r="GTK139" s="123"/>
      <c r="GTL139" s="123"/>
      <c r="GTM139" s="123"/>
      <c r="GTN139" s="123"/>
      <c r="GTO139" s="123"/>
      <c r="GTP139" s="123"/>
      <c r="GTQ139" s="123"/>
      <c r="GTR139" s="123"/>
      <c r="GTS139" s="123"/>
      <c r="GTT139" s="123"/>
      <c r="GTU139" s="123"/>
      <c r="GTV139" s="123"/>
      <c r="GTW139" s="123"/>
      <c r="GTX139" s="123"/>
      <c r="GTY139" s="123"/>
      <c r="GTZ139" s="123"/>
      <c r="GUA139" s="123"/>
      <c r="GUB139" s="123"/>
      <c r="GUC139" s="123"/>
      <c r="GUD139" s="123"/>
      <c r="GUE139" s="123"/>
      <c r="GUF139" s="123"/>
      <c r="GUG139" s="123"/>
      <c r="GUH139" s="123"/>
      <c r="GUI139" s="123"/>
      <c r="GUJ139" s="123"/>
      <c r="GUK139" s="123"/>
      <c r="GUL139" s="123"/>
      <c r="GUM139" s="123"/>
      <c r="GUN139" s="123"/>
      <c r="GUO139" s="123"/>
      <c r="GUP139" s="123"/>
      <c r="GUQ139" s="123"/>
      <c r="GUR139" s="123"/>
      <c r="GUS139" s="123"/>
      <c r="GUT139" s="123"/>
      <c r="GUU139" s="123"/>
      <c r="GUV139" s="123"/>
      <c r="GUW139" s="123"/>
      <c r="GUX139" s="123"/>
      <c r="GUY139" s="123"/>
      <c r="GUZ139" s="123"/>
      <c r="GVA139" s="123"/>
      <c r="GVB139" s="123"/>
      <c r="GVC139" s="123"/>
      <c r="GVD139" s="123"/>
      <c r="GVE139" s="123"/>
      <c r="GVF139" s="123"/>
      <c r="GVG139" s="123"/>
      <c r="GVH139" s="123"/>
      <c r="GVI139" s="123"/>
      <c r="GVJ139" s="123"/>
      <c r="GVK139" s="123"/>
      <c r="GVL139" s="123"/>
      <c r="GVM139" s="123"/>
      <c r="GVN139" s="123"/>
      <c r="GVO139" s="123"/>
      <c r="GVP139" s="123"/>
      <c r="GVQ139" s="123"/>
      <c r="GVR139" s="123"/>
      <c r="GVS139" s="123"/>
      <c r="GVT139" s="123"/>
      <c r="GVU139" s="123"/>
      <c r="GVV139" s="123"/>
      <c r="GVW139" s="123"/>
      <c r="GVX139" s="123"/>
      <c r="GVY139" s="123"/>
      <c r="GVZ139" s="123"/>
      <c r="GWA139" s="123"/>
      <c r="GWB139" s="123"/>
      <c r="GWC139" s="123"/>
      <c r="GWD139" s="123"/>
      <c r="GWE139" s="123"/>
      <c r="GWF139" s="123"/>
      <c r="GWG139" s="123"/>
      <c r="GWH139" s="123"/>
      <c r="GWI139" s="123"/>
      <c r="GWJ139" s="123"/>
      <c r="GWK139" s="123"/>
      <c r="GWL139" s="123"/>
      <c r="GWM139" s="123"/>
      <c r="GWN139" s="123"/>
      <c r="GWO139" s="123"/>
      <c r="GWP139" s="123"/>
      <c r="GWQ139" s="123"/>
      <c r="GWR139" s="123"/>
      <c r="GWS139" s="123"/>
      <c r="GWT139" s="123"/>
      <c r="GWU139" s="123"/>
      <c r="GWV139" s="123"/>
      <c r="GWW139" s="123"/>
      <c r="GWX139" s="123"/>
      <c r="GWY139" s="123"/>
      <c r="GWZ139" s="123"/>
      <c r="GXA139" s="123"/>
      <c r="GXB139" s="123"/>
      <c r="GXC139" s="123"/>
      <c r="GXD139" s="123"/>
      <c r="GXE139" s="123"/>
      <c r="GXF139" s="123"/>
      <c r="GXG139" s="123"/>
      <c r="GXH139" s="123"/>
      <c r="GXI139" s="123"/>
      <c r="GXJ139" s="123"/>
      <c r="GXK139" s="123"/>
      <c r="GXL139" s="123"/>
      <c r="GXM139" s="123"/>
      <c r="GXN139" s="123"/>
      <c r="GXO139" s="123"/>
      <c r="GXP139" s="123"/>
      <c r="GXQ139" s="123"/>
      <c r="GXR139" s="123"/>
      <c r="GXS139" s="123"/>
      <c r="GXT139" s="123"/>
      <c r="GXU139" s="123"/>
      <c r="GXV139" s="123"/>
      <c r="GXW139" s="123"/>
      <c r="GXX139" s="123"/>
      <c r="GXY139" s="123"/>
      <c r="GXZ139" s="123"/>
      <c r="GYA139" s="123"/>
      <c r="GYB139" s="123"/>
      <c r="GYC139" s="123"/>
      <c r="GYD139" s="123"/>
      <c r="GYE139" s="123"/>
      <c r="GYF139" s="123"/>
      <c r="GYG139" s="123"/>
      <c r="GYH139" s="123"/>
      <c r="GYI139" s="123"/>
      <c r="GYJ139" s="123"/>
      <c r="GYK139" s="123"/>
      <c r="GYL139" s="123"/>
      <c r="GYM139" s="123"/>
      <c r="GYN139" s="123"/>
      <c r="GYO139" s="123"/>
      <c r="GYP139" s="123"/>
      <c r="GYQ139" s="123"/>
      <c r="GYR139" s="123"/>
      <c r="GYS139" s="123"/>
      <c r="GYT139" s="123"/>
      <c r="GYU139" s="123"/>
      <c r="GYV139" s="123"/>
      <c r="GYW139" s="123"/>
      <c r="GYX139" s="123"/>
      <c r="GYY139" s="123"/>
      <c r="GYZ139" s="123"/>
      <c r="GZA139" s="123"/>
      <c r="GZB139" s="123"/>
      <c r="GZC139" s="123"/>
      <c r="GZD139" s="123"/>
      <c r="GZE139" s="123"/>
      <c r="GZF139" s="123"/>
      <c r="GZG139" s="123"/>
      <c r="GZH139" s="123"/>
      <c r="GZI139" s="123"/>
      <c r="GZJ139" s="123"/>
      <c r="GZK139" s="123"/>
      <c r="GZL139" s="123"/>
      <c r="GZM139" s="123"/>
      <c r="GZN139" s="123"/>
      <c r="GZO139" s="123"/>
      <c r="GZP139" s="123"/>
      <c r="GZQ139" s="123"/>
      <c r="GZR139" s="123"/>
      <c r="GZS139" s="123"/>
      <c r="GZT139" s="123"/>
      <c r="GZU139" s="123"/>
      <c r="GZV139" s="123"/>
      <c r="GZW139" s="123"/>
      <c r="GZX139" s="123"/>
      <c r="GZY139" s="123"/>
      <c r="GZZ139" s="123"/>
      <c r="HAA139" s="123"/>
      <c r="HAB139" s="123"/>
      <c r="HAC139" s="123"/>
      <c r="HAD139" s="123"/>
      <c r="HAE139" s="123"/>
      <c r="HAF139" s="123"/>
      <c r="HAG139" s="123"/>
      <c r="HAH139" s="123"/>
      <c r="HAI139" s="123"/>
      <c r="HAJ139" s="123"/>
      <c r="HAK139" s="123"/>
      <c r="HAL139" s="123"/>
      <c r="HAM139" s="123"/>
      <c r="HAN139" s="123"/>
      <c r="HAO139" s="123"/>
      <c r="HAP139" s="123"/>
      <c r="HAQ139" s="123"/>
      <c r="HAR139" s="123"/>
      <c r="HAS139" s="123"/>
      <c r="HAT139" s="123"/>
      <c r="HAU139" s="123"/>
      <c r="HAV139" s="123"/>
      <c r="HAW139" s="123"/>
      <c r="HAX139" s="123"/>
      <c r="HAY139" s="123"/>
      <c r="HAZ139" s="123"/>
      <c r="HBA139" s="123"/>
      <c r="HBB139" s="123"/>
      <c r="HBC139" s="123"/>
      <c r="HBD139" s="123"/>
      <c r="HBE139" s="123"/>
      <c r="HBF139" s="123"/>
      <c r="HBG139" s="123"/>
      <c r="HBH139" s="123"/>
      <c r="HBI139" s="123"/>
      <c r="HBJ139" s="123"/>
      <c r="HBK139" s="123"/>
      <c r="HBL139" s="123"/>
      <c r="HBM139" s="123"/>
      <c r="HBN139" s="123"/>
      <c r="HBO139" s="123"/>
      <c r="HBP139" s="123"/>
      <c r="HBQ139" s="123"/>
      <c r="HBR139" s="123"/>
      <c r="HBS139" s="123"/>
      <c r="HBT139" s="123"/>
      <c r="HBU139" s="123"/>
      <c r="HBV139" s="123"/>
      <c r="HBW139" s="123"/>
      <c r="HBX139" s="123"/>
      <c r="HBY139" s="123"/>
      <c r="HBZ139" s="123"/>
      <c r="HCA139" s="123"/>
      <c r="HCB139" s="123"/>
      <c r="HCC139" s="123"/>
      <c r="HCD139" s="123"/>
      <c r="HCE139" s="123"/>
      <c r="HCF139" s="123"/>
      <c r="HCG139" s="123"/>
      <c r="HCH139" s="123"/>
      <c r="HCI139" s="123"/>
      <c r="HCJ139" s="123"/>
      <c r="HCK139" s="123"/>
      <c r="HCL139" s="123"/>
      <c r="HCM139" s="123"/>
      <c r="HCN139" s="123"/>
      <c r="HCO139" s="123"/>
      <c r="HCP139" s="123"/>
      <c r="HCQ139" s="123"/>
      <c r="HCR139" s="123"/>
      <c r="HCS139" s="123"/>
      <c r="HCT139" s="123"/>
      <c r="HCU139" s="123"/>
      <c r="HCV139" s="123"/>
      <c r="HCW139" s="123"/>
      <c r="HCX139" s="123"/>
      <c r="HCY139" s="123"/>
      <c r="HCZ139" s="123"/>
      <c r="HDA139" s="123"/>
      <c r="HDB139" s="123"/>
      <c r="HDC139" s="123"/>
      <c r="HDD139" s="123"/>
      <c r="HDE139" s="123"/>
      <c r="HDF139" s="123"/>
      <c r="HDG139" s="123"/>
      <c r="HDH139" s="123"/>
      <c r="HDI139" s="123"/>
      <c r="HDJ139" s="123"/>
      <c r="HDK139" s="123"/>
      <c r="HDL139" s="123"/>
      <c r="HDM139" s="123"/>
      <c r="HDN139" s="123"/>
      <c r="HDO139" s="123"/>
      <c r="HDP139" s="123"/>
      <c r="HDQ139" s="123"/>
      <c r="HDR139" s="123"/>
      <c r="HDS139" s="123"/>
      <c r="HDT139" s="123"/>
      <c r="HDU139" s="123"/>
      <c r="HDV139" s="123"/>
      <c r="HDW139" s="123"/>
      <c r="HDX139" s="123"/>
      <c r="HDY139" s="123"/>
      <c r="HDZ139" s="123"/>
      <c r="HEA139" s="123"/>
      <c r="HEB139" s="123"/>
      <c r="HEC139" s="123"/>
      <c r="HED139" s="123"/>
      <c r="HEE139" s="123"/>
      <c r="HEF139" s="123"/>
      <c r="HEG139" s="123"/>
      <c r="HEH139" s="123"/>
      <c r="HEI139" s="123"/>
      <c r="HEJ139" s="123"/>
      <c r="HEK139" s="123"/>
      <c r="HEL139" s="123"/>
      <c r="HEM139" s="123"/>
      <c r="HEN139" s="123"/>
      <c r="HEO139" s="123"/>
      <c r="HEP139" s="123"/>
      <c r="HEQ139" s="123"/>
      <c r="HER139" s="123"/>
      <c r="HES139" s="123"/>
      <c r="HET139" s="123"/>
      <c r="HEU139" s="123"/>
      <c r="HEV139" s="123"/>
      <c r="HEW139" s="123"/>
      <c r="HEX139" s="123"/>
      <c r="HEY139" s="123"/>
      <c r="HEZ139" s="123"/>
      <c r="HFA139" s="123"/>
      <c r="HFB139" s="123"/>
      <c r="HFC139" s="123"/>
      <c r="HFD139" s="123"/>
      <c r="HFE139" s="123"/>
      <c r="HFF139" s="123"/>
      <c r="HFG139" s="123"/>
      <c r="HFH139" s="123"/>
      <c r="HFI139" s="123"/>
      <c r="HFJ139" s="123"/>
      <c r="HFK139" s="123"/>
      <c r="HFL139" s="123"/>
      <c r="HFM139" s="123"/>
      <c r="HFN139" s="123"/>
      <c r="HFO139" s="123"/>
      <c r="HFP139" s="123"/>
      <c r="HFQ139" s="123"/>
      <c r="HFR139" s="123"/>
      <c r="HFS139" s="123"/>
      <c r="HFT139" s="123"/>
      <c r="HFU139" s="123"/>
      <c r="HFV139" s="123"/>
      <c r="HFW139" s="123"/>
      <c r="HFX139" s="123"/>
      <c r="HFY139" s="123"/>
      <c r="HFZ139" s="123"/>
      <c r="HGA139" s="123"/>
      <c r="HGB139" s="123"/>
      <c r="HGC139" s="123"/>
      <c r="HGD139" s="123"/>
      <c r="HGE139" s="123"/>
      <c r="HGF139" s="123"/>
      <c r="HGG139" s="123"/>
      <c r="HGH139" s="123"/>
      <c r="HGI139" s="123"/>
      <c r="HGJ139" s="123"/>
      <c r="HGK139" s="123"/>
      <c r="HGL139" s="123"/>
      <c r="HGM139" s="123"/>
      <c r="HGN139" s="123"/>
      <c r="HGO139" s="123"/>
      <c r="HGP139" s="123"/>
      <c r="HGQ139" s="123"/>
      <c r="HGR139" s="123"/>
      <c r="HGS139" s="123"/>
      <c r="HGT139" s="123"/>
      <c r="HGU139" s="123"/>
      <c r="HGV139" s="123"/>
      <c r="HGW139" s="123"/>
      <c r="HGX139" s="123"/>
      <c r="HGY139" s="123"/>
      <c r="HGZ139" s="123"/>
      <c r="HHA139" s="123"/>
      <c r="HHB139" s="123"/>
      <c r="HHC139" s="123"/>
      <c r="HHD139" s="123"/>
      <c r="HHE139" s="123"/>
      <c r="HHF139" s="123"/>
      <c r="HHG139" s="123"/>
      <c r="HHH139" s="123"/>
      <c r="HHI139" s="123"/>
      <c r="HHJ139" s="123"/>
      <c r="HHK139" s="123"/>
      <c r="HHL139" s="123"/>
      <c r="HHM139" s="123"/>
      <c r="HHN139" s="123"/>
      <c r="HHO139" s="123"/>
      <c r="HHP139" s="123"/>
      <c r="HHQ139" s="123"/>
      <c r="HHR139" s="123"/>
      <c r="HHS139" s="123"/>
      <c r="HHT139" s="123"/>
      <c r="HHU139" s="123"/>
      <c r="HHV139" s="123"/>
      <c r="HHW139" s="123"/>
      <c r="HHX139" s="123"/>
      <c r="HHY139" s="123"/>
      <c r="HHZ139" s="123"/>
      <c r="HIA139" s="123"/>
      <c r="HIB139" s="123"/>
      <c r="HIC139" s="123"/>
      <c r="HID139" s="123"/>
      <c r="HIE139" s="123"/>
      <c r="HIF139" s="123"/>
      <c r="HIG139" s="123"/>
      <c r="HIH139" s="123"/>
      <c r="HII139" s="123"/>
      <c r="HIJ139" s="123"/>
      <c r="HIK139" s="123"/>
      <c r="HIL139" s="123"/>
      <c r="HIM139" s="123"/>
      <c r="HIN139" s="123"/>
      <c r="HIO139" s="123"/>
      <c r="HIP139" s="123"/>
      <c r="HIQ139" s="123"/>
      <c r="HIR139" s="123"/>
      <c r="HIS139" s="123"/>
      <c r="HIT139" s="123"/>
      <c r="HIU139" s="123"/>
      <c r="HIV139" s="123"/>
      <c r="HIW139" s="123"/>
      <c r="HIX139" s="123"/>
      <c r="HIY139" s="123"/>
      <c r="HIZ139" s="123"/>
      <c r="HJA139" s="123"/>
      <c r="HJB139" s="123"/>
      <c r="HJC139" s="123"/>
      <c r="HJD139" s="123"/>
      <c r="HJE139" s="123"/>
      <c r="HJF139" s="123"/>
      <c r="HJG139" s="123"/>
      <c r="HJH139" s="123"/>
      <c r="HJI139" s="123"/>
      <c r="HJJ139" s="123"/>
      <c r="HJK139" s="123"/>
      <c r="HJL139" s="123"/>
      <c r="HJM139" s="123"/>
      <c r="HJN139" s="123"/>
      <c r="HJO139" s="123"/>
      <c r="HJP139" s="123"/>
      <c r="HJQ139" s="123"/>
      <c r="HJR139" s="123"/>
      <c r="HJS139" s="123"/>
      <c r="HJT139" s="123"/>
      <c r="HJU139" s="123"/>
      <c r="HJV139" s="123"/>
      <c r="HJW139" s="123"/>
      <c r="HJX139" s="123"/>
      <c r="HJY139" s="123"/>
      <c r="HJZ139" s="123"/>
      <c r="HKA139" s="123"/>
      <c r="HKB139" s="123"/>
      <c r="HKC139" s="123"/>
      <c r="HKD139" s="123"/>
      <c r="HKE139" s="123"/>
      <c r="HKF139" s="123"/>
      <c r="HKG139" s="123"/>
      <c r="HKH139" s="123"/>
      <c r="HKI139" s="123"/>
      <c r="HKJ139" s="123"/>
      <c r="HKK139" s="123"/>
      <c r="HKL139" s="123"/>
      <c r="HKM139" s="123"/>
      <c r="HKN139" s="123"/>
      <c r="HKO139" s="123"/>
      <c r="HKP139" s="123"/>
      <c r="HKQ139" s="123"/>
      <c r="HKR139" s="123"/>
      <c r="HKS139" s="123"/>
      <c r="HKT139" s="123"/>
      <c r="HKU139" s="123"/>
      <c r="HKV139" s="123"/>
      <c r="HKW139" s="123"/>
      <c r="HKX139" s="123"/>
      <c r="HKY139" s="123"/>
      <c r="HKZ139" s="123"/>
      <c r="HLA139" s="123"/>
      <c r="HLB139" s="123"/>
      <c r="HLC139" s="123"/>
      <c r="HLD139" s="123"/>
      <c r="HLE139" s="123"/>
      <c r="HLF139" s="123"/>
      <c r="HLG139" s="123"/>
      <c r="HLH139" s="123"/>
      <c r="HLI139" s="123"/>
      <c r="HLJ139" s="123"/>
      <c r="HLK139" s="123"/>
      <c r="HLL139" s="123"/>
      <c r="HLM139" s="123"/>
      <c r="HLN139" s="123"/>
      <c r="HLO139" s="123"/>
      <c r="HLP139" s="123"/>
      <c r="HLQ139" s="123"/>
      <c r="HLR139" s="123"/>
      <c r="HLS139" s="123"/>
      <c r="HLT139" s="123"/>
      <c r="HLU139" s="123"/>
      <c r="HLV139" s="123"/>
      <c r="HLW139" s="123"/>
      <c r="HLX139" s="123"/>
      <c r="HLY139" s="123"/>
      <c r="HLZ139" s="123"/>
      <c r="HMA139" s="123"/>
      <c r="HMB139" s="123"/>
      <c r="HMC139" s="123"/>
      <c r="HMD139" s="123"/>
      <c r="HME139" s="123"/>
      <c r="HMF139" s="123"/>
      <c r="HMG139" s="123"/>
      <c r="HMH139" s="123"/>
      <c r="HMI139" s="123"/>
      <c r="HMJ139" s="123"/>
      <c r="HMK139" s="123"/>
      <c r="HML139" s="123"/>
      <c r="HMM139" s="123"/>
      <c r="HMN139" s="123"/>
      <c r="HMO139" s="123"/>
      <c r="HMP139" s="123"/>
      <c r="HMQ139" s="123"/>
      <c r="HMR139" s="123"/>
      <c r="HMS139" s="123"/>
      <c r="HMT139" s="123"/>
      <c r="HMU139" s="123"/>
      <c r="HMV139" s="123"/>
      <c r="HMW139" s="123"/>
      <c r="HMX139" s="123"/>
      <c r="HMY139" s="123"/>
      <c r="HMZ139" s="123"/>
      <c r="HNA139" s="123"/>
      <c r="HNB139" s="123"/>
      <c r="HNC139" s="123"/>
      <c r="HND139" s="123"/>
      <c r="HNE139" s="123"/>
      <c r="HNF139" s="123"/>
      <c r="HNG139" s="123"/>
      <c r="HNH139" s="123"/>
      <c r="HNI139" s="123"/>
      <c r="HNJ139" s="123"/>
      <c r="HNK139" s="123"/>
      <c r="HNL139" s="123"/>
      <c r="HNM139" s="123"/>
      <c r="HNN139" s="123"/>
      <c r="HNO139" s="123"/>
      <c r="HNP139" s="123"/>
      <c r="HNQ139" s="123"/>
      <c r="HNR139" s="123"/>
      <c r="HNS139" s="123"/>
      <c r="HNT139" s="123"/>
      <c r="HNU139" s="123"/>
      <c r="HNV139" s="123"/>
      <c r="HNW139" s="123"/>
      <c r="HNX139" s="123"/>
      <c r="HNY139" s="123"/>
      <c r="HNZ139" s="123"/>
      <c r="HOA139" s="123"/>
      <c r="HOB139" s="123"/>
      <c r="HOC139" s="123"/>
      <c r="HOD139" s="123"/>
      <c r="HOE139" s="123"/>
      <c r="HOF139" s="123"/>
      <c r="HOG139" s="123"/>
      <c r="HOH139" s="123"/>
      <c r="HOI139" s="123"/>
      <c r="HOJ139" s="123"/>
      <c r="HOK139" s="123"/>
      <c r="HOL139" s="123"/>
      <c r="HOM139" s="123"/>
      <c r="HON139" s="123"/>
      <c r="HOO139" s="123"/>
      <c r="HOP139" s="123"/>
      <c r="HOQ139" s="123"/>
      <c r="HOR139" s="123"/>
      <c r="HOS139" s="123"/>
      <c r="HOT139" s="123"/>
      <c r="HOU139" s="123"/>
      <c r="HOV139" s="123"/>
      <c r="HOW139" s="123"/>
      <c r="HOX139" s="123"/>
      <c r="HOY139" s="123"/>
      <c r="HOZ139" s="123"/>
      <c r="HPA139" s="123"/>
      <c r="HPB139" s="123"/>
      <c r="HPC139" s="123"/>
      <c r="HPD139" s="123"/>
      <c r="HPE139" s="123"/>
      <c r="HPF139" s="123"/>
      <c r="HPG139" s="123"/>
      <c r="HPH139" s="123"/>
      <c r="HPI139" s="123"/>
      <c r="HPJ139" s="123"/>
      <c r="HPK139" s="123"/>
      <c r="HPL139" s="123"/>
      <c r="HPM139" s="123"/>
      <c r="HPN139" s="123"/>
      <c r="HPO139" s="123"/>
      <c r="HPP139" s="123"/>
      <c r="HPQ139" s="123"/>
      <c r="HPR139" s="123"/>
      <c r="HPS139" s="123"/>
      <c r="HPT139" s="123"/>
      <c r="HPU139" s="123"/>
      <c r="HPV139" s="123"/>
      <c r="HPW139" s="123"/>
      <c r="HPX139" s="123"/>
      <c r="HPY139" s="123"/>
      <c r="HPZ139" s="123"/>
      <c r="HQA139" s="123"/>
      <c r="HQB139" s="123"/>
      <c r="HQC139" s="123"/>
      <c r="HQD139" s="123"/>
      <c r="HQE139" s="123"/>
      <c r="HQF139" s="123"/>
      <c r="HQG139" s="123"/>
      <c r="HQH139" s="123"/>
      <c r="HQI139" s="123"/>
      <c r="HQJ139" s="123"/>
      <c r="HQK139" s="123"/>
      <c r="HQL139" s="123"/>
      <c r="HQM139" s="123"/>
      <c r="HQN139" s="123"/>
      <c r="HQO139" s="123"/>
      <c r="HQP139" s="123"/>
      <c r="HQQ139" s="123"/>
      <c r="HQR139" s="123"/>
      <c r="HQS139" s="123"/>
      <c r="HQT139" s="123"/>
      <c r="HQU139" s="123"/>
      <c r="HQV139" s="123"/>
      <c r="HQW139" s="123"/>
      <c r="HQX139" s="123"/>
      <c r="HQY139" s="123"/>
      <c r="HQZ139" s="123"/>
      <c r="HRA139" s="123"/>
      <c r="HRB139" s="123"/>
      <c r="HRC139" s="123"/>
      <c r="HRD139" s="123"/>
      <c r="HRE139" s="123"/>
      <c r="HRF139" s="123"/>
      <c r="HRG139" s="123"/>
      <c r="HRH139" s="123"/>
      <c r="HRI139" s="123"/>
      <c r="HRJ139" s="123"/>
      <c r="HRK139" s="123"/>
      <c r="HRL139" s="123"/>
      <c r="HRM139" s="123"/>
      <c r="HRN139" s="123"/>
      <c r="HRO139" s="123"/>
      <c r="HRP139" s="123"/>
      <c r="HRQ139" s="123"/>
      <c r="HRR139" s="123"/>
      <c r="HRS139" s="123"/>
      <c r="HRT139" s="123"/>
      <c r="HRU139" s="123"/>
      <c r="HRV139" s="123"/>
      <c r="HRW139" s="123"/>
      <c r="HRX139" s="123"/>
      <c r="HRY139" s="123"/>
      <c r="HRZ139" s="123"/>
      <c r="HSA139" s="123"/>
      <c r="HSB139" s="123"/>
      <c r="HSC139" s="123"/>
      <c r="HSD139" s="123"/>
      <c r="HSE139" s="123"/>
      <c r="HSF139" s="123"/>
      <c r="HSG139" s="123"/>
      <c r="HSH139" s="123"/>
      <c r="HSI139" s="123"/>
      <c r="HSJ139" s="123"/>
      <c r="HSK139" s="123"/>
      <c r="HSL139" s="123"/>
      <c r="HSM139" s="123"/>
      <c r="HSN139" s="123"/>
      <c r="HSO139" s="123"/>
      <c r="HSP139" s="123"/>
      <c r="HSQ139" s="123"/>
      <c r="HSR139" s="123"/>
      <c r="HSS139" s="123"/>
      <c r="HST139" s="123"/>
      <c r="HSU139" s="123"/>
      <c r="HSV139" s="123"/>
      <c r="HSW139" s="123"/>
      <c r="HSX139" s="123"/>
      <c r="HSY139" s="123"/>
      <c r="HSZ139" s="123"/>
      <c r="HTA139" s="123"/>
      <c r="HTB139" s="123"/>
      <c r="HTC139" s="123"/>
      <c r="HTD139" s="123"/>
      <c r="HTE139" s="123"/>
      <c r="HTF139" s="123"/>
      <c r="HTG139" s="123"/>
      <c r="HTH139" s="123"/>
      <c r="HTI139" s="123"/>
      <c r="HTJ139" s="123"/>
      <c r="HTK139" s="123"/>
      <c r="HTL139" s="123"/>
      <c r="HTM139" s="123"/>
      <c r="HTN139" s="123"/>
    </row>
    <row r="140" spans="1:5942" s="119" customFormat="1" x14ac:dyDescent="0.25">
      <c r="H140" s="124"/>
      <c r="I140" s="124"/>
      <c r="J140" s="124"/>
      <c r="Q140" s="124"/>
      <c r="R140" s="124"/>
      <c r="S140" s="124"/>
      <c r="Z140" s="124"/>
      <c r="AA140" s="124"/>
      <c r="AB140" s="124"/>
      <c r="AI140" s="124"/>
      <c r="AJ140" s="124"/>
      <c r="AK140" s="124"/>
      <c r="AR140" s="124"/>
      <c r="AS140" s="124"/>
      <c r="AT140" s="124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123"/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123"/>
      <c r="JO140" s="123"/>
      <c r="JP140" s="123"/>
      <c r="JQ140" s="123"/>
      <c r="JR140" s="123"/>
      <c r="JS140" s="123"/>
      <c r="JT140" s="123"/>
      <c r="JU140" s="123"/>
      <c r="JV140" s="123"/>
      <c r="JW140" s="123"/>
      <c r="JX140" s="123"/>
      <c r="JY140" s="123"/>
      <c r="JZ140" s="123"/>
      <c r="KA140" s="123"/>
      <c r="KB140" s="123"/>
      <c r="KC140" s="123"/>
      <c r="KD140" s="123"/>
      <c r="KE140" s="123"/>
      <c r="KF140" s="123"/>
      <c r="KG140" s="123"/>
      <c r="KH140" s="123"/>
      <c r="KI140" s="123"/>
      <c r="KJ140" s="123"/>
      <c r="KK140" s="123"/>
      <c r="KL140" s="123"/>
      <c r="KM140" s="123"/>
      <c r="KN140" s="123"/>
      <c r="KO140" s="123"/>
      <c r="KP140" s="123"/>
      <c r="KQ140" s="123"/>
      <c r="KR140" s="123"/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123"/>
      <c r="LH140" s="123"/>
      <c r="LI140" s="123"/>
      <c r="LJ140" s="123"/>
      <c r="LK140" s="123"/>
      <c r="LL140" s="123"/>
      <c r="LM140" s="123"/>
      <c r="LN140" s="123"/>
      <c r="LO140" s="123"/>
      <c r="LP140" s="123"/>
      <c r="LQ140" s="123"/>
      <c r="LR140" s="123"/>
      <c r="LS140" s="123"/>
      <c r="LT140" s="123"/>
      <c r="LU140" s="123"/>
      <c r="LV140" s="123"/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123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123"/>
      <c r="NA140" s="123"/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123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123"/>
      <c r="OF140" s="123"/>
      <c r="OG140" s="123"/>
      <c r="OH140" s="123"/>
      <c r="OI140" s="123"/>
      <c r="OJ140" s="123"/>
      <c r="OK140" s="123"/>
      <c r="OL140" s="123"/>
      <c r="OM140" s="123"/>
      <c r="ON140" s="123"/>
      <c r="OO140" s="123"/>
      <c r="OP140" s="123"/>
      <c r="OQ140" s="123"/>
      <c r="OR140" s="123"/>
      <c r="OS140" s="123"/>
      <c r="OT140" s="123"/>
      <c r="OU140" s="123"/>
      <c r="OV140" s="123"/>
      <c r="OW140" s="123"/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123"/>
      <c r="PJ140" s="123"/>
      <c r="PK140" s="123"/>
      <c r="PL140" s="123"/>
      <c r="PM140" s="123"/>
      <c r="PN140" s="123"/>
      <c r="PO140" s="123"/>
      <c r="PP140" s="123"/>
      <c r="PQ140" s="123"/>
      <c r="PR140" s="123"/>
      <c r="PS140" s="123"/>
      <c r="PT140" s="123"/>
      <c r="PU140" s="123"/>
      <c r="PV140" s="123"/>
      <c r="PW140" s="123"/>
      <c r="PX140" s="123"/>
      <c r="PY140" s="123"/>
      <c r="PZ140" s="123"/>
      <c r="QA140" s="123"/>
      <c r="QB140" s="123"/>
      <c r="QC140" s="123"/>
      <c r="QD140" s="123"/>
      <c r="QE140" s="123"/>
      <c r="QF140" s="123"/>
      <c r="QG140" s="123"/>
      <c r="QH140" s="123"/>
      <c r="QI140" s="123"/>
      <c r="QJ140" s="123"/>
      <c r="QK140" s="123"/>
      <c r="QL140" s="123"/>
      <c r="QM140" s="123"/>
      <c r="QN140" s="123"/>
      <c r="QO140" s="123"/>
      <c r="QP140" s="123"/>
      <c r="QQ140" s="123"/>
      <c r="QR140" s="123"/>
      <c r="QS140" s="123"/>
      <c r="QT140" s="123"/>
      <c r="QU140" s="123"/>
      <c r="QV140" s="123"/>
      <c r="QW140" s="123"/>
      <c r="QX140" s="123"/>
      <c r="QY140" s="123"/>
      <c r="QZ140" s="123"/>
      <c r="RA140" s="123"/>
      <c r="RB140" s="123"/>
      <c r="RC140" s="123"/>
      <c r="RD140" s="123"/>
      <c r="RE140" s="123"/>
      <c r="RF140" s="123"/>
      <c r="RG140" s="123"/>
      <c r="RH140" s="123"/>
      <c r="RI140" s="123"/>
      <c r="RJ140" s="123"/>
      <c r="RK140" s="123"/>
      <c r="RL140" s="123"/>
      <c r="RM140" s="123"/>
      <c r="RN140" s="123"/>
      <c r="RO140" s="123"/>
      <c r="RP140" s="123"/>
      <c r="RQ140" s="123"/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123"/>
      <c r="SG140" s="123"/>
      <c r="SH140" s="123"/>
      <c r="SI140" s="123"/>
      <c r="SJ140" s="123"/>
      <c r="SK140" s="123"/>
      <c r="SL140" s="123"/>
      <c r="SM140" s="123"/>
      <c r="SN140" s="123"/>
      <c r="SO140" s="123"/>
      <c r="SP140" s="123"/>
      <c r="SQ140" s="123"/>
      <c r="SR140" s="123"/>
      <c r="SS140" s="123"/>
      <c r="ST140" s="123"/>
      <c r="SU140" s="123"/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123"/>
      <c r="TK140" s="123"/>
      <c r="TL140" s="123"/>
      <c r="TM140" s="123"/>
      <c r="TN140" s="123"/>
      <c r="TO140" s="123"/>
      <c r="TP140" s="123"/>
      <c r="TQ140" s="123"/>
      <c r="TR140" s="123"/>
      <c r="TS140" s="123"/>
      <c r="TT140" s="123"/>
      <c r="TU140" s="123"/>
      <c r="TV140" s="123"/>
      <c r="TW140" s="123"/>
      <c r="TX140" s="123"/>
      <c r="TY140" s="123"/>
      <c r="TZ140" s="123"/>
      <c r="UA140" s="123"/>
      <c r="UB140" s="123"/>
      <c r="UC140" s="123"/>
      <c r="UD140" s="123"/>
      <c r="UE140" s="123"/>
      <c r="UF140" s="123"/>
      <c r="UG140" s="123"/>
      <c r="UH140" s="123"/>
      <c r="UI140" s="123"/>
      <c r="UJ140" s="123"/>
      <c r="UK140" s="123"/>
      <c r="UL140" s="123"/>
      <c r="UM140" s="123"/>
      <c r="UN140" s="123"/>
      <c r="UO140" s="123"/>
      <c r="UP140" s="123"/>
      <c r="UQ140" s="123"/>
      <c r="UR140" s="123"/>
      <c r="US140" s="123"/>
      <c r="UT140" s="123"/>
      <c r="UU140" s="123"/>
      <c r="UV140" s="123"/>
      <c r="UW140" s="123"/>
      <c r="UX140" s="123"/>
      <c r="UY140" s="123"/>
      <c r="UZ140" s="123"/>
      <c r="VA140" s="123"/>
      <c r="VB140" s="123"/>
      <c r="VC140" s="123"/>
      <c r="VD140" s="123"/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123"/>
      <c r="VT140" s="123"/>
      <c r="VU140" s="123"/>
      <c r="VV140" s="123"/>
      <c r="VW140" s="123"/>
      <c r="VX140" s="123"/>
      <c r="VY140" s="123"/>
      <c r="VZ140" s="123"/>
      <c r="WA140" s="123"/>
      <c r="WB140" s="123"/>
      <c r="WC140" s="123"/>
      <c r="WD140" s="123"/>
      <c r="WE140" s="123"/>
      <c r="WF140" s="123"/>
      <c r="WG140" s="123"/>
      <c r="WH140" s="123"/>
      <c r="WI140" s="123"/>
      <c r="WJ140" s="123"/>
      <c r="WK140" s="123"/>
      <c r="WL140" s="123"/>
      <c r="WM140" s="123"/>
      <c r="WN140" s="123"/>
      <c r="WO140" s="123"/>
      <c r="WP140" s="123"/>
      <c r="WQ140" s="123"/>
      <c r="WR140" s="123"/>
      <c r="WS140" s="123"/>
      <c r="WT140" s="123"/>
      <c r="WU140" s="123"/>
      <c r="WV140" s="123"/>
      <c r="WW140" s="123"/>
      <c r="WX140" s="123"/>
      <c r="WY140" s="123"/>
      <c r="WZ140" s="123"/>
      <c r="XA140" s="123"/>
      <c r="XB140" s="123"/>
      <c r="XC140" s="123"/>
      <c r="XD140" s="123"/>
      <c r="XE140" s="123"/>
      <c r="XF140" s="123"/>
      <c r="XG140" s="123"/>
      <c r="XH140" s="123"/>
      <c r="XI140" s="123"/>
      <c r="XJ140" s="123"/>
      <c r="XK140" s="123"/>
      <c r="XL140" s="123"/>
      <c r="XM140" s="123"/>
      <c r="XN140" s="123"/>
      <c r="XO140" s="123"/>
      <c r="XP140" s="123"/>
      <c r="XQ140" s="123"/>
      <c r="XR140" s="123"/>
      <c r="XS140" s="123"/>
      <c r="XT140" s="123"/>
      <c r="XU140" s="123"/>
      <c r="XV140" s="123"/>
      <c r="XW140" s="123"/>
      <c r="XX140" s="123"/>
      <c r="XY140" s="123"/>
      <c r="XZ140" s="123"/>
      <c r="YA140" s="123"/>
      <c r="YB140" s="123"/>
      <c r="YC140" s="123"/>
      <c r="YD140" s="123"/>
      <c r="YE140" s="123"/>
      <c r="YF140" s="123"/>
      <c r="YG140" s="123"/>
      <c r="YH140" s="123"/>
      <c r="YI140" s="123"/>
      <c r="YJ140" s="123"/>
      <c r="YK140" s="123"/>
      <c r="YL140" s="123"/>
      <c r="YM140" s="123"/>
      <c r="YN140" s="123"/>
      <c r="YO140" s="123"/>
      <c r="YP140" s="123"/>
      <c r="YQ140" s="123"/>
      <c r="YR140" s="123"/>
      <c r="YS140" s="123"/>
      <c r="YT140" s="123"/>
      <c r="YU140" s="123"/>
      <c r="YV140" s="123"/>
      <c r="YW140" s="123"/>
      <c r="YX140" s="123"/>
      <c r="YY140" s="123"/>
      <c r="YZ140" s="123"/>
      <c r="ZA140" s="123"/>
      <c r="ZB140" s="123"/>
      <c r="ZC140" s="123"/>
      <c r="ZD140" s="123"/>
      <c r="ZE140" s="123"/>
      <c r="ZF140" s="123"/>
      <c r="ZG140" s="123"/>
      <c r="ZH140" s="123"/>
      <c r="ZI140" s="123"/>
      <c r="ZJ140" s="123"/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123"/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123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123"/>
      <c r="AAY140" s="123"/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123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123"/>
      <c r="ACD140" s="123"/>
      <c r="ACE140" s="123"/>
      <c r="ACF140" s="123"/>
      <c r="ACG140" s="123"/>
      <c r="ACH140" s="123"/>
      <c r="ACI140" s="123"/>
      <c r="ACJ140" s="123"/>
      <c r="ACK140" s="123"/>
      <c r="ACL140" s="123"/>
      <c r="ACM140" s="123"/>
      <c r="ACN140" s="123"/>
      <c r="ACO140" s="123"/>
      <c r="ACP140" s="123"/>
      <c r="ACQ140" s="123"/>
      <c r="ACR140" s="123"/>
      <c r="ACS140" s="123"/>
      <c r="ACT140" s="123"/>
      <c r="ACU140" s="123"/>
      <c r="ACV140" s="123"/>
      <c r="ACW140" s="123"/>
      <c r="ACX140" s="123"/>
      <c r="ACY140" s="123"/>
      <c r="ACZ140" s="123"/>
      <c r="ADA140" s="123"/>
      <c r="ADB140" s="123"/>
      <c r="ADC140" s="123"/>
      <c r="ADD140" s="123"/>
      <c r="ADE140" s="123"/>
      <c r="ADF140" s="123"/>
      <c r="ADG140" s="123"/>
      <c r="ADH140" s="123"/>
      <c r="ADI140" s="123"/>
      <c r="ADJ140" s="123"/>
      <c r="ADK140" s="123"/>
      <c r="ADL140" s="123"/>
      <c r="ADM140" s="123"/>
      <c r="ADN140" s="123"/>
      <c r="ADO140" s="123"/>
      <c r="ADP140" s="123"/>
      <c r="ADQ140" s="123"/>
      <c r="ADR140" s="123"/>
      <c r="ADS140" s="123"/>
      <c r="ADT140" s="123"/>
      <c r="ADU140" s="123"/>
      <c r="ADV140" s="123"/>
      <c r="ADW140" s="123"/>
      <c r="ADX140" s="123"/>
      <c r="ADY140" s="123"/>
      <c r="ADZ140" s="123"/>
      <c r="AEA140" s="123"/>
      <c r="AEB140" s="123"/>
      <c r="AEC140" s="123"/>
      <c r="AED140" s="123"/>
      <c r="AEE140" s="123"/>
      <c r="AEF140" s="123"/>
      <c r="AEG140" s="123"/>
      <c r="AEH140" s="123"/>
      <c r="AEI140" s="123"/>
      <c r="AEJ140" s="123"/>
      <c r="AEK140" s="123"/>
      <c r="AEL140" s="123"/>
      <c r="AEM140" s="123"/>
      <c r="AEN140" s="123"/>
      <c r="AEO140" s="123"/>
      <c r="AEP140" s="123"/>
      <c r="AEQ140" s="123"/>
      <c r="AER140" s="123"/>
      <c r="AES140" s="123"/>
      <c r="AET140" s="123"/>
      <c r="AEU140" s="123"/>
      <c r="AEV140" s="123"/>
      <c r="AEW140" s="123"/>
      <c r="AEX140" s="123"/>
      <c r="AEY140" s="123"/>
      <c r="AEZ140" s="123"/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123"/>
      <c r="AFP140" s="123"/>
      <c r="AFQ140" s="123"/>
      <c r="AFR140" s="123"/>
      <c r="AFS140" s="123"/>
      <c r="AFT140" s="123"/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123"/>
      <c r="AGE140" s="123"/>
      <c r="AGF140" s="123"/>
      <c r="AGG140" s="123"/>
      <c r="AGH140" s="123"/>
      <c r="AGI140" s="123"/>
      <c r="AGJ140" s="123"/>
      <c r="AGK140" s="123"/>
      <c r="AGL140" s="123"/>
      <c r="AGM140" s="123"/>
      <c r="AGN140" s="123"/>
      <c r="AGO140" s="123"/>
      <c r="AGP140" s="123"/>
      <c r="AGQ140" s="123"/>
      <c r="AGR140" s="123"/>
      <c r="AGS140" s="123"/>
      <c r="AGT140" s="123"/>
      <c r="AGU140" s="123"/>
      <c r="AGV140" s="123"/>
      <c r="AGW140" s="123"/>
      <c r="AGX140" s="123"/>
      <c r="AGY140" s="123"/>
      <c r="AGZ140" s="123"/>
      <c r="AHA140" s="123"/>
      <c r="AHB140" s="123"/>
      <c r="AHC140" s="123"/>
      <c r="AHD140" s="123"/>
      <c r="AHE140" s="123"/>
      <c r="AHF140" s="123"/>
      <c r="AHG140" s="123"/>
      <c r="AHH140" s="123"/>
      <c r="AHI140" s="123"/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123"/>
      <c r="AHX140" s="123"/>
      <c r="AHY140" s="123"/>
      <c r="AHZ140" s="123"/>
      <c r="AIA140" s="123"/>
      <c r="AIB140" s="123"/>
      <c r="AIC140" s="123"/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123"/>
      <c r="AIN140" s="123"/>
      <c r="AIO140" s="123"/>
      <c r="AIP140" s="123"/>
      <c r="AIQ140" s="123"/>
      <c r="AIR140" s="123"/>
      <c r="AIS140" s="123"/>
      <c r="AIT140" s="123"/>
      <c r="AIU140" s="123"/>
      <c r="AIV140" s="123"/>
      <c r="AIW140" s="123"/>
      <c r="AIX140" s="123"/>
      <c r="AIY140" s="123"/>
      <c r="AIZ140" s="123"/>
      <c r="AJA140" s="123"/>
      <c r="AJB140" s="123"/>
      <c r="AJC140" s="123"/>
      <c r="AJD140" s="123"/>
      <c r="AJE140" s="123"/>
      <c r="AJF140" s="123"/>
      <c r="AJG140" s="123"/>
      <c r="AJH140" s="123"/>
      <c r="AJI140" s="123"/>
      <c r="AJJ140" s="123"/>
      <c r="AJK140" s="123"/>
      <c r="AJL140" s="123"/>
      <c r="AJM140" s="123"/>
      <c r="AJN140" s="123"/>
      <c r="AJO140" s="123"/>
      <c r="AJP140" s="123"/>
      <c r="AJQ140" s="123"/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123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/>
      <c r="AKU140" s="123"/>
      <c r="AKV140" s="123"/>
      <c r="AKW140" s="123"/>
      <c r="AKX140" s="123"/>
      <c r="AKY140" s="123"/>
      <c r="AKZ140" s="123"/>
      <c r="ALA140" s="123"/>
      <c r="ALB140" s="123"/>
      <c r="ALC140" s="123"/>
      <c r="ALD140" s="123"/>
      <c r="ALE140" s="123"/>
      <c r="ALF140" s="123"/>
      <c r="ALG140" s="123"/>
      <c r="ALH140" s="123"/>
      <c r="ALI140" s="123"/>
      <c r="ALJ140" s="123"/>
      <c r="ALK140" s="123"/>
      <c r="ALL140" s="123"/>
      <c r="ALM140" s="123"/>
      <c r="ALN140" s="123"/>
      <c r="ALO140" s="123"/>
      <c r="ALP140" s="123"/>
      <c r="ALQ140" s="123"/>
      <c r="ALR140" s="123"/>
      <c r="ALS140" s="123"/>
      <c r="ALT140" s="123"/>
      <c r="ALU140" s="123"/>
      <c r="ALV140" s="123"/>
      <c r="ALW140" s="123"/>
      <c r="ALX140" s="123"/>
      <c r="ALY140" s="123"/>
      <c r="ALZ140" s="123"/>
      <c r="AMA140" s="123"/>
      <c r="AMB140" s="123"/>
      <c r="AMC140" s="123"/>
      <c r="AMD140" s="123"/>
      <c r="AME140" s="123"/>
      <c r="AMF140" s="123"/>
      <c r="AMG140" s="123"/>
      <c r="AMH140" s="123"/>
      <c r="AMI140" s="123"/>
      <c r="AMJ140" s="123"/>
      <c r="AMK140" s="123"/>
      <c r="AML140" s="123"/>
      <c r="AMM140" s="123"/>
      <c r="AMN140" s="123"/>
      <c r="AMO140" s="123"/>
      <c r="AMP140" s="123"/>
      <c r="AMQ140" s="123"/>
      <c r="AMR140" s="123"/>
      <c r="AMS140" s="123"/>
      <c r="AMT140" s="123"/>
      <c r="AMU140" s="123"/>
      <c r="AMV140" s="123"/>
      <c r="AMW140" s="123"/>
      <c r="AMX140" s="123"/>
      <c r="AMY140" s="123"/>
      <c r="AMZ140" s="123"/>
      <c r="ANA140" s="123"/>
      <c r="ANB140" s="123"/>
      <c r="ANC140" s="123"/>
      <c r="AND140" s="123"/>
      <c r="ANE140" s="123"/>
      <c r="ANF140" s="123"/>
      <c r="ANG140" s="123"/>
      <c r="ANH140" s="123"/>
      <c r="ANI140" s="123"/>
      <c r="ANJ140" s="123"/>
      <c r="ANK140" s="123"/>
      <c r="ANL140" s="123"/>
      <c r="ANM140" s="123"/>
      <c r="ANN140" s="123"/>
      <c r="ANO140" s="123"/>
      <c r="ANP140" s="123"/>
      <c r="ANQ140" s="123"/>
      <c r="ANR140" s="123"/>
      <c r="ANS140" s="123"/>
      <c r="ANT140" s="123"/>
      <c r="ANU140" s="123"/>
      <c r="ANV140" s="123"/>
      <c r="ANW140" s="123"/>
      <c r="ANX140" s="123"/>
      <c r="ANY140" s="123"/>
      <c r="ANZ140" s="123"/>
      <c r="AOA140" s="123"/>
      <c r="AOB140" s="123"/>
      <c r="AOC140" s="123"/>
      <c r="AOD140" s="123"/>
      <c r="AOE140" s="123"/>
      <c r="AOF140" s="123"/>
      <c r="AOG140" s="123"/>
      <c r="AOH140" s="123"/>
      <c r="AOI140" s="123"/>
      <c r="AOJ140" s="123"/>
      <c r="AOK140" s="123"/>
      <c r="AOL140" s="123"/>
      <c r="AOM140" s="123"/>
      <c r="AON140" s="123"/>
      <c r="AOO140" s="123"/>
      <c r="AOP140" s="123"/>
      <c r="AOQ140" s="123"/>
      <c r="AOR140" s="123"/>
      <c r="AOS140" s="123"/>
      <c r="AOT140" s="123"/>
      <c r="AOU140" s="123"/>
      <c r="AOV140" s="123"/>
      <c r="AOW140" s="123"/>
      <c r="AOX140" s="123"/>
      <c r="AOY140" s="123"/>
      <c r="AOZ140" s="123"/>
      <c r="APA140" s="123"/>
      <c r="APB140" s="123"/>
      <c r="APC140" s="123"/>
      <c r="APD140" s="123"/>
      <c r="APE140" s="123"/>
      <c r="APF140" s="123"/>
      <c r="APG140" s="123"/>
      <c r="APH140" s="123"/>
      <c r="API140" s="123"/>
      <c r="APJ140" s="123"/>
      <c r="APK140" s="123"/>
      <c r="APL140" s="123"/>
      <c r="APM140" s="123"/>
      <c r="APN140" s="123"/>
      <c r="APO140" s="123"/>
      <c r="APP140" s="123"/>
      <c r="APQ140" s="123"/>
      <c r="APR140" s="123"/>
      <c r="APS140" s="123"/>
      <c r="APT140" s="123"/>
      <c r="APU140" s="123"/>
      <c r="APV140" s="123"/>
      <c r="APW140" s="123"/>
      <c r="APX140" s="123"/>
      <c r="APY140" s="123"/>
      <c r="APZ140" s="123"/>
      <c r="AQA140" s="123"/>
      <c r="AQB140" s="123"/>
      <c r="AQC140" s="123"/>
      <c r="AQD140" s="123"/>
      <c r="AQE140" s="123"/>
      <c r="AQF140" s="123"/>
      <c r="AQG140" s="123"/>
      <c r="AQH140" s="123"/>
      <c r="AQI140" s="123"/>
      <c r="AQJ140" s="123"/>
      <c r="AQK140" s="123"/>
      <c r="AQL140" s="123"/>
      <c r="AQM140" s="123"/>
      <c r="AQN140" s="123"/>
      <c r="AQO140" s="123"/>
      <c r="AQP140" s="123"/>
      <c r="AQQ140" s="123"/>
      <c r="AQR140" s="123"/>
      <c r="AQS140" s="123"/>
      <c r="AQT140" s="123"/>
      <c r="AQU140" s="123"/>
      <c r="AQV140" s="123"/>
      <c r="AQW140" s="123"/>
      <c r="AQX140" s="123"/>
      <c r="AQY140" s="123"/>
      <c r="AQZ140" s="123"/>
      <c r="ARA140" s="123"/>
      <c r="ARB140" s="123"/>
      <c r="ARC140" s="123"/>
      <c r="ARD140" s="123"/>
      <c r="ARE140" s="123"/>
      <c r="ARF140" s="123"/>
      <c r="ARG140" s="123"/>
      <c r="ARH140" s="123"/>
      <c r="ARI140" s="123"/>
      <c r="ARJ140" s="123"/>
      <c r="ARK140" s="123"/>
      <c r="ARL140" s="123"/>
      <c r="ARM140" s="123"/>
      <c r="ARN140" s="123"/>
      <c r="ARO140" s="123"/>
      <c r="ARP140" s="123"/>
      <c r="ARQ140" s="123"/>
      <c r="ARR140" s="123"/>
      <c r="ARS140" s="123"/>
      <c r="ART140" s="123"/>
      <c r="ARU140" s="123"/>
      <c r="ARV140" s="123"/>
      <c r="ARW140" s="123"/>
      <c r="ARX140" s="123"/>
      <c r="ARY140" s="123"/>
      <c r="ARZ140" s="123"/>
      <c r="ASA140" s="123"/>
      <c r="ASB140" s="123"/>
      <c r="ASC140" s="123"/>
      <c r="ASD140" s="123"/>
      <c r="ASE140" s="123"/>
      <c r="ASF140" s="123"/>
      <c r="ASG140" s="123"/>
      <c r="ASH140" s="123"/>
      <c r="ASI140" s="123"/>
      <c r="ASJ140" s="123"/>
      <c r="ASK140" s="123"/>
      <c r="ASL140" s="123"/>
      <c r="ASM140" s="123"/>
      <c r="ASN140" s="123"/>
      <c r="ASO140" s="123"/>
      <c r="ASP140" s="123"/>
      <c r="ASQ140" s="123"/>
      <c r="ASR140" s="123"/>
      <c r="ASS140" s="123"/>
      <c r="AST140" s="123"/>
      <c r="ASU140" s="123"/>
      <c r="ASV140" s="123"/>
      <c r="ASW140" s="123"/>
      <c r="ASX140" s="123"/>
      <c r="ASY140" s="123"/>
      <c r="ASZ140" s="123"/>
      <c r="ATA140" s="123"/>
      <c r="ATB140" s="123"/>
      <c r="ATC140" s="123"/>
      <c r="ATD140" s="123"/>
      <c r="ATE140" s="123"/>
      <c r="ATF140" s="123"/>
      <c r="ATG140" s="123"/>
      <c r="ATH140" s="123"/>
      <c r="ATI140" s="123"/>
      <c r="ATJ140" s="123"/>
      <c r="ATK140" s="123"/>
      <c r="ATL140" s="123"/>
      <c r="ATM140" s="123"/>
      <c r="ATN140" s="123"/>
      <c r="ATO140" s="123"/>
      <c r="ATP140" s="123"/>
      <c r="ATQ140" s="123"/>
      <c r="ATR140" s="123"/>
      <c r="ATS140" s="123"/>
      <c r="ATT140" s="123"/>
      <c r="ATU140" s="123"/>
      <c r="ATV140" s="123"/>
      <c r="ATW140" s="123"/>
      <c r="ATX140" s="123"/>
      <c r="ATY140" s="123"/>
      <c r="ATZ140" s="123"/>
      <c r="AUA140" s="123"/>
      <c r="AUB140" s="123"/>
      <c r="AUC140" s="123"/>
      <c r="AUD140" s="123"/>
      <c r="AUE140" s="123"/>
      <c r="AUF140" s="123"/>
      <c r="AUG140" s="123"/>
      <c r="AUH140" s="123"/>
      <c r="AUI140" s="123"/>
      <c r="AUJ140" s="123"/>
      <c r="AUK140" s="123"/>
      <c r="AUL140" s="123"/>
      <c r="AUM140" s="123"/>
      <c r="AUN140" s="123"/>
      <c r="AUO140" s="123"/>
      <c r="AUP140" s="123"/>
      <c r="AUQ140" s="123"/>
      <c r="AUR140" s="123"/>
      <c r="AUS140" s="123"/>
      <c r="AUT140" s="123"/>
      <c r="AUU140" s="123"/>
      <c r="AUV140" s="123"/>
      <c r="AUW140" s="123"/>
      <c r="AUX140" s="123"/>
      <c r="AUY140" s="123"/>
      <c r="AUZ140" s="123"/>
      <c r="AVA140" s="123"/>
      <c r="AVB140" s="123"/>
      <c r="AVC140" s="123"/>
      <c r="AVD140" s="123"/>
      <c r="AVE140" s="123"/>
      <c r="AVF140" s="123"/>
      <c r="AVG140" s="123"/>
      <c r="AVH140" s="123"/>
      <c r="AVI140" s="123"/>
      <c r="AVJ140" s="123"/>
      <c r="AVK140" s="123"/>
      <c r="AVL140" s="123"/>
      <c r="AVM140" s="123"/>
      <c r="AVN140" s="123"/>
      <c r="AVO140" s="123"/>
      <c r="AVP140" s="123"/>
      <c r="AVQ140" s="123"/>
      <c r="AVR140" s="123"/>
      <c r="AVS140" s="123"/>
      <c r="AVT140" s="123"/>
      <c r="AVU140" s="123"/>
      <c r="AVV140" s="123"/>
      <c r="AVW140" s="123"/>
      <c r="AVX140" s="123"/>
      <c r="AVY140" s="123"/>
      <c r="AVZ140" s="123"/>
      <c r="AWA140" s="123"/>
      <c r="AWB140" s="123"/>
      <c r="AWC140" s="123"/>
      <c r="AWD140" s="123"/>
      <c r="AWE140" s="123"/>
      <c r="AWF140" s="123"/>
      <c r="AWG140" s="123"/>
      <c r="AWH140" s="123"/>
      <c r="AWI140" s="123"/>
      <c r="AWJ140" s="123"/>
      <c r="AWK140" s="123"/>
      <c r="AWL140" s="123"/>
      <c r="AWM140" s="123"/>
      <c r="AWN140" s="123"/>
      <c r="AWO140" s="123"/>
      <c r="AWP140" s="123"/>
      <c r="AWQ140" s="123"/>
      <c r="AWR140" s="123"/>
      <c r="AWS140" s="123"/>
      <c r="AWT140" s="123"/>
      <c r="AWU140" s="123"/>
      <c r="AWV140" s="123"/>
      <c r="AWW140" s="123"/>
      <c r="AWX140" s="123"/>
      <c r="AWY140" s="123"/>
      <c r="AWZ140" s="123"/>
      <c r="AXA140" s="123"/>
      <c r="AXB140" s="123"/>
      <c r="AXC140" s="123"/>
      <c r="AXD140" s="123"/>
      <c r="AXE140" s="123"/>
      <c r="AXF140" s="123"/>
      <c r="AXG140" s="123"/>
      <c r="AXH140" s="123"/>
      <c r="AXI140" s="123"/>
      <c r="AXJ140" s="123"/>
      <c r="AXK140" s="123"/>
      <c r="AXL140" s="123"/>
      <c r="AXM140" s="123"/>
      <c r="AXN140" s="123"/>
      <c r="AXO140" s="123"/>
      <c r="AXP140" s="123"/>
      <c r="AXQ140" s="123"/>
      <c r="AXR140" s="123"/>
      <c r="AXS140" s="123"/>
      <c r="AXT140" s="123"/>
      <c r="AXU140" s="123"/>
      <c r="AXV140" s="123"/>
      <c r="AXW140" s="123"/>
      <c r="AXX140" s="123"/>
      <c r="AXY140" s="123"/>
      <c r="AXZ140" s="123"/>
      <c r="AYA140" s="123"/>
      <c r="AYB140" s="123"/>
      <c r="AYC140" s="123"/>
      <c r="AYD140" s="123"/>
      <c r="AYE140" s="123"/>
      <c r="AYF140" s="123"/>
      <c r="AYG140" s="123"/>
      <c r="AYH140" s="123"/>
      <c r="AYI140" s="123"/>
      <c r="AYJ140" s="123"/>
      <c r="AYK140" s="123"/>
      <c r="AYL140" s="123"/>
      <c r="AYM140" s="123"/>
      <c r="AYN140" s="123"/>
      <c r="AYO140" s="123"/>
      <c r="AYP140" s="123"/>
      <c r="AYQ140" s="123"/>
      <c r="AYR140" s="123"/>
      <c r="AYS140" s="123"/>
      <c r="AYT140" s="123"/>
      <c r="AYU140" s="123"/>
      <c r="AYV140" s="123"/>
      <c r="AYW140" s="123"/>
      <c r="AYX140" s="123"/>
      <c r="AYY140" s="123"/>
      <c r="AYZ140" s="123"/>
      <c r="AZA140" s="123"/>
      <c r="AZB140" s="123"/>
      <c r="AZC140" s="123"/>
      <c r="AZD140" s="123"/>
      <c r="AZE140" s="123"/>
      <c r="AZF140" s="123"/>
      <c r="AZG140" s="123"/>
      <c r="AZH140" s="123"/>
      <c r="AZI140" s="123"/>
      <c r="AZJ140" s="123"/>
      <c r="AZK140" s="123"/>
      <c r="AZL140" s="123"/>
      <c r="AZM140" s="123"/>
      <c r="AZN140" s="123"/>
      <c r="AZO140" s="123"/>
      <c r="AZP140" s="123"/>
      <c r="AZQ140" s="123"/>
      <c r="AZR140" s="123"/>
      <c r="AZS140" s="123"/>
      <c r="AZT140" s="123"/>
      <c r="AZU140" s="123"/>
      <c r="AZV140" s="123"/>
      <c r="AZW140" s="123"/>
      <c r="AZX140" s="123"/>
      <c r="AZY140" s="123"/>
      <c r="AZZ140" s="123"/>
      <c r="BAA140" s="123"/>
      <c r="BAB140" s="123"/>
      <c r="BAC140" s="123"/>
      <c r="BAD140" s="123"/>
      <c r="BAE140" s="123"/>
      <c r="BAF140" s="123"/>
      <c r="BAG140" s="123"/>
      <c r="BAH140" s="123"/>
      <c r="BAI140" s="123"/>
      <c r="BAJ140" s="123"/>
      <c r="BAK140" s="123"/>
      <c r="BAL140" s="123"/>
      <c r="BAM140" s="123"/>
      <c r="BAN140" s="123"/>
      <c r="BAO140" s="123"/>
      <c r="BAP140" s="123"/>
      <c r="BAQ140" s="123"/>
      <c r="BAR140" s="123"/>
      <c r="BAS140" s="123"/>
      <c r="BAT140" s="123"/>
      <c r="BAU140" s="123"/>
      <c r="BAV140" s="123"/>
      <c r="BAW140" s="123"/>
      <c r="BAX140" s="123"/>
      <c r="BAY140" s="123"/>
      <c r="BAZ140" s="123"/>
      <c r="BBA140" s="123"/>
      <c r="BBB140" s="123"/>
      <c r="BBC140" s="123"/>
      <c r="BBD140" s="123"/>
      <c r="BBE140" s="123"/>
      <c r="BBF140" s="123"/>
      <c r="BBG140" s="123"/>
      <c r="BBH140" s="123"/>
      <c r="BBI140" s="123"/>
      <c r="BBJ140" s="123"/>
      <c r="BBK140" s="123"/>
      <c r="BBL140" s="123"/>
      <c r="BBM140" s="123"/>
      <c r="BBN140" s="123"/>
      <c r="BBO140" s="123"/>
      <c r="BBP140" s="123"/>
      <c r="BBQ140" s="123"/>
      <c r="BBR140" s="123"/>
      <c r="BBS140" s="123"/>
      <c r="BBT140" s="123"/>
      <c r="BBU140" s="123"/>
      <c r="BBV140" s="123"/>
      <c r="BBW140" s="123"/>
      <c r="BBX140" s="123"/>
      <c r="BBY140" s="123"/>
      <c r="BBZ140" s="123"/>
      <c r="BCA140" s="123"/>
      <c r="BCB140" s="123"/>
      <c r="BCC140" s="123"/>
      <c r="BCD140" s="123"/>
      <c r="BCE140" s="123"/>
      <c r="BCF140" s="123"/>
      <c r="BCG140" s="123"/>
      <c r="BCH140" s="123"/>
      <c r="BCI140" s="123"/>
      <c r="BCJ140" s="123"/>
      <c r="BCK140" s="123"/>
      <c r="BCL140" s="123"/>
      <c r="BCM140" s="123"/>
      <c r="BCN140" s="123"/>
      <c r="BCO140" s="123"/>
      <c r="BCP140" s="123"/>
      <c r="BCQ140" s="123"/>
      <c r="BCR140" s="123"/>
      <c r="BCS140" s="123"/>
      <c r="BCT140" s="123"/>
      <c r="BCU140" s="123"/>
      <c r="BCV140" s="123"/>
      <c r="BCW140" s="123"/>
      <c r="BCX140" s="123"/>
      <c r="BCY140" s="123"/>
      <c r="BCZ140" s="123"/>
      <c r="BDA140" s="123"/>
      <c r="BDB140" s="123"/>
      <c r="BDC140" s="123"/>
      <c r="BDD140" s="123"/>
      <c r="BDE140" s="123"/>
      <c r="BDF140" s="123"/>
      <c r="BDG140" s="123"/>
      <c r="BDH140" s="123"/>
      <c r="BDI140" s="123"/>
      <c r="BDJ140" s="123"/>
      <c r="BDK140" s="123"/>
      <c r="BDL140" s="123"/>
      <c r="BDM140" s="123"/>
      <c r="BDN140" s="123"/>
      <c r="BDO140" s="123"/>
      <c r="BDP140" s="123"/>
      <c r="BDQ140" s="123"/>
      <c r="BDR140" s="123"/>
      <c r="BDS140" s="123"/>
      <c r="BDT140" s="123"/>
      <c r="BDU140" s="123"/>
      <c r="BDV140" s="123"/>
      <c r="BDW140" s="123"/>
      <c r="BDX140" s="123"/>
      <c r="BDY140" s="123"/>
      <c r="BDZ140" s="123"/>
      <c r="BEA140" s="123"/>
      <c r="BEB140" s="123"/>
      <c r="BEC140" s="123"/>
      <c r="BED140" s="123"/>
      <c r="BEE140" s="123"/>
      <c r="BEF140" s="123"/>
      <c r="BEG140" s="123"/>
      <c r="BEH140" s="123"/>
      <c r="BEI140" s="123"/>
      <c r="BEJ140" s="123"/>
      <c r="BEK140" s="123"/>
      <c r="BEL140" s="123"/>
      <c r="BEM140" s="123"/>
      <c r="BEN140" s="123"/>
      <c r="BEO140" s="123"/>
      <c r="BEP140" s="123"/>
      <c r="BEQ140" s="123"/>
      <c r="BER140" s="123"/>
      <c r="BES140" s="123"/>
      <c r="BET140" s="123"/>
      <c r="BEU140" s="123"/>
      <c r="BEV140" s="123"/>
      <c r="BEW140" s="123"/>
      <c r="BEX140" s="123"/>
      <c r="BEY140" s="123"/>
      <c r="BEZ140" s="123"/>
      <c r="BFA140" s="123"/>
      <c r="BFB140" s="123"/>
      <c r="BFC140" s="123"/>
      <c r="BFD140" s="123"/>
      <c r="BFE140" s="123"/>
      <c r="BFF140" s="123"/>
      <c r="BFG140" s="123"/>
      <c r="BFH140" s="123"/>
      <c r="BFI140" s="123"/>
      <c r="BFJ140" s="123"/>
      <c r="BFK140" s="123"/>
      <c r="BFL140" s="123"/>
      <c r="BFM140" s="123"/>
      <c r="BFN140" s="123"/>
      <c r="BFO140" s="123"/>
      <c r="BFP140" s="123"/>
      <c r="BFQ140" s="123"/>
      <c r="BFR140" s="123"/>
      <c r="BFS140" s="123"/>
      <c r="BFT140" s="123"/>
      <c r="BFU140" s="123"/>
      <c r="BFV140" s="123"/>
      <c r="BFW140" s="123"/>
      <c r="BFX140" s="123"/>
      <c r="BFY140" s="123"/>
      <c r="BFZ140" s="123"/>
      <c r="BGA140" s="123"/>
      <c r="BGB140" s="123"/>
      <c r="BGC140" s="123"/>
      <c r="BGD140" s="123"/>
      <c r="BGE140" s="123"/>
      <c r="BGF140" s="123"/>
      <c r="BGG140" s="123"/>
      <c r="BGH140" s="123"/>
      <c r="BGI140" s="123"/>
      <c r="BGJ140" s="123"/>
      <c r="BGK140" s="123"/>
      <c r="BGL140" s="123"/>
      <c r="BGM140" s="123"/>
      <c r="BGN140" s="123"/>
      <c r="BGO140" s="123"/>
      <c r="BGP140" s="123"/>
      <c r="BGQ140" s="123"/>
      <c r="BGR140" s="123"/>
      <c r="BGS140" s="123"/>
      <c r="BGT140" s="123"/>
      <c r="BGU140" s="123"/>
      <c r="BGV140" s="123"/>
      <c r="BGW140" s="123"/>
      <c r="BGX140" s="123"/>
      <c r="BGY140" s="123"/>
      <c r="BGZ140" s="123"/>
      <c r="BHA140" s="123"/>
      <c r="BHB140" s="123"/>
      <c r="BHC140" s="123"/>
      <c r="BHD140" s="123"/>
      <c r="BHE140" s="123"/>
      <c r="BHF140" s="123"/>
      <c r="BHG140" s="123"/>
      <c r="BHH140" s="123"/>
      <c r="BHI140" s="123"/>
      <c r="BHJ140" s="123"/>
      <c r="BHK140" s="123"/>
      <c r="BHL140" s="123"/>
      <c r="BHM140" s="123"/>
      <c r="BHN140" s="123"/>
      <c r="BHO140" s="123"/>
      <c r="BHP140" s="123"/>
      <c r="BHQ140" s="123"/>
      <c r="BHR140" s="123"/>
      <c r="BHS140" s="123"/>
      <c r="BHT140" s="123"/>
      <c r="BHU140" s="123"/>
      <c r="BHV140" s="123"/>
      <c r="BHW140" s="123"/>
      <c r="BHX140" s="123"/>
      <c r="BHY140" s="123"/>
      <c r="BHZ140" s="123"/>
      <c r="BIA140" s="123"/>
      <c r="BIB140" s="123"/>
      <c r="BIC140" s="123"/>
      <c r="BID140" s="123"/>
      <c r="BIE140" s="123"/>
      <c r="BIF140" s="123"/>
      <c r="BIG140" s="123"/>
      <c r="BIH140" s="123"/>
      <c r="BII140" s="123"/>
      <c r="BIJ140" s="123"/>
      <c r="BIK140" s="123"/>
      <c r="BIL140" s="123"/>
      <c r="BIM140" s="123"/>
      <c r="BIN140" s="123"/>
      <c r="BIO140" s="123"/>
      <c r="BIP140" s="123"/>
      <c r="BIQ140" s="123"/>
      <c r="BIR140" s="123"/>
      <c r="BIS140" s="123"/>
      <c r="BIT140" s="123"/>
      <c r="BIU140" s="123"/>
      <c r="BIV140" s="123"/>
      <c r="BIW140" s="123"/>
      <c r="BIX140" s="123"/>
      <c r="BIY140" s="123"/>
      <c r="BIZ140" s="123"/>
      <c r="BJA140" s="123"/>
      <c r="BJB140" s="123"/>
      <c r="BJC140" s="123"/>
      <c r="BJD140" s="123"/>
      <c r="BJE140" s="123"/>
      <c r="BJF140" s="123"/>
      <c r="BJG140" s="123"/>
      <c r="BJH140" s="123"/>
      <c r="BJI140" s="123"/>
      <c r="BJJ140" s="123"/>
      <c r="BJK140" s="123"/>
      <c r="BJL140" s="123"/>
      <c r="BJM140" s="123"/>
      <c r="BJN140" s="123"/>
      <c r="BJO140" s="123"/>
      <c r="BJP140" s="123"/>
      <c r="BJQ140" s="123"/>
      <c r="BJR140" s="123"/>
      <c r="BJS140" s="123"/>
      <c r="BJT140" s="123"/>
      <c r="BJU140" s="123"/>
      <c r="BJV140" s="123"/>
      <c r="BJW140" s="123"/>
      <c r="BJX140" s="123"/>
      <c r="BJY140" s="123"/>
      <c r="BJZ140" s="123"/>
      <c r="BKA140" s="123"/>
      <c r="BKB140" s="123"/>
      <c r="BKC140" s="123"/>
      <c r="BKD140" s="123"/>
      <c r="BKE140" s="123"/>
      <c r="BKF140" s="123"/>
      <c r="BKG140" s="123"/>
      <c r="BKH140" s="123"/>
      <c r="BKI140" s="123"/>
      <c r="BKJ140" s="123"/>
      <c r="BKK140" s="123"/>
      <c r="BKL140" s="123"/>
      <c r="BKM140" s="123"/>
      <c r="BKN140" s="123"/>
      <c r="BKO140" s="123"/>
      <c r="BKP140" s="123"/>
      <c r="BKQ140" s="123"/>
      <c r="BKR140" s="123"/>
      <c r="BKS140" s="123"/>
      <c r="BKT140" s="123"/>
      <c r="BKU140" s="123"/>
      <c r="BKV140" s="123"/>
      <c r="BKW140" s="123"/>
      <c r="BKX140" s="123"/>
      <c r="BKY140" s="123"/>
      <c r="BKZ140" s="123"/>
      <c r="BLA140" s="123"/>
      <c r="BLB140" s="123"/>
      <c r="BLC140" s="123"/>
      <c r="BLD140" s="123"/>
      <c r="BLE140" s="123"/>
      <c r="BLF140" s="123"/>
      <c r="BLG140" s="123"/>
      <c r="BLH140" s="123"/>
      <c r="BLI140" s="123"/>
      <c r="BLJ140" s="123"/>
      <c r="BLK140" s="123"/>
      <c r="BLL140" s="123"/>
      <c r="BLM140" s="123"/>
      <c r="BLN140" s="123"/>
      <c r="BLO140" s="123"/>
      <c r="BLP140" s="123"/>
      <c r="BLQ140" s="123"/>
      <c r="BLR140" s="123"/>
      <c r="BLS140" s="123"/>
      <c r="BLT140" s="123"/>
      <c r="BLU140" s="123"/>
      <c r="BLV140" s="123"/>
      <c r="BLW140" s="123"/>
      <c r="BLX140" s="123"/>
      <c r="BLY140" s="123"/>
      <c r="BLZ140" s="123"/>
      <c r="BMA140" s="123"/>
      <c r="BMB140" s="123"/>
      <c r="BMC140" s="123"/>
      <c r="BMD140" s="123"/>
      <c r="BME140" s="123"/>
      <c r="BMF140" s="123"/>
      <c r="BMG140" s="123"/>
      <c r="BMH140" s="123"/>
      <c r="BMI140" s="123"/>
      <c r="BMJ140" s="123"/>
      <c r="BMK140" s="123"/>
      <c r="BML140" s="123"/>
      <c r="BMM140" s="123"/>
      <c r="BMN140" s="123"/>
      <c r="BMO140" s="123"/>
      <c r="BMP140" s="123"/>
      <c r="BMQ140" s="123"/>
      <c r="BMR140" s="123"/>
      <c r="BMS140" s="123"/>
      <c r="BMT140" s="123"/>
      <c r="BMU140" s="123"/>
      <c r="BMV140" s="123"/>
      <c r="BMW140" s="123"/>
      <c r="BMX140" s="123"/>
      <c r="BMY140" s="123"/>
      <c r="BMZ140" s="123"/>
      <c r="BNA140" s="123"/>
      <c r="BNB140" s="123"/>
      <c r="BNC140" s="123"/>
      <c r="BND140" s="123"/>
      <c r="BNE140" s="123"/>
      <c r="BNF140" s="123"/>
      <c r="BNG140" s="123"/>
      <c r="BNH140" s="123"/>
      <c r="BNI140" s="123"/>
      <c r="BNJ140" s="123"/>
      <c r="BNK140" s="123"/>
      <c r="BNL140" s="123"/>
      <c r="BNM140" s="123"/>
      <c r="BNN140" s="123"/>
      <c r="BNO140" s="123"/>
      <c r="BNP140" s="123"/>
      <c r="BNQ140" s="123"/>
      <c r="BNR140" s="123"/>
      <c r="BNS140" s="123"/>
      <c r="BNT140" s="123"/>
      <c r="BNU140" s="123"/>
      <c r="BNV140" s="123"/>
      <c r="BNW140" s="123"/>
      <c r="BNX140" s="123"/>
      <c r="BNY140" s="123"/>
      <c r="BNZ140" s="123"/>
      <c r="BOA140" s="123"/>
      <c r="BOB140" s="123"/>
      <c r="BOC140" s="123"/>
      <c r="BOD140" s="123"/>
      <c r="BOE140" s="123"/>
      <c r="BOF140" s="123"/>
      <c r="BOG140" s="123"/>
      <c r="BOH140" s="123"/>
      <c r="BOI140" s="123"/>
      <c r="BOJ140" s="123"/>
      <c r="BOK140" s="123"/>
      <c r="BOL140" s="123"/>
      <c r="BOM140" s="123"/>
      <c r="BON140" s="123"/>
      <c r="BOO140" s="123"/>
      <c r="BOP140" s="123"/>
      <c r="BOQ140" s="123"/>
      <c r="BOR140" s="123"/>
      <c r="BOS140" s="123"/>
      <c r="BOT140" s="123"/>
      <c r="BOU140" s="123"/>
      <c r="BOV140" s="123"/>
      <c r="BOW140" s="123"/>
      <c r="BOX140" s="123"/>
      <c r="BOY140" s="123"/>
      <c r="BOZ140" s="123"/>
      <c r="BPA140" s="123"/>
      <c r="BPB140" s="123"/>
      <c r="BPC140" s="123"/>
      <c r="BPD140" s="123"/>
      <c r="BPE140" s="123"/>
      <c r="BPF140" s="123"/>
      <c r="BPG140" s="123"/>
      <c r="BPH140" s="123"/>
      <c r="BPI140" s="123"/>
      <c r="BPJ140" s="123"/>
      <c r="BPK140" s="123"/>
      <c r="BPL140" s="123"/>
      <c r="BPM140" s="123"/>
      <c r="BPN140" s="123"/>
      <c r="BPO140" s="123"/>
      <c r="BPP140" s="123"/>
      <c r="BPQ140" s="123"/>
      <c r="BPR140" s="123"/>
      <c r="BPS140" s="123"/>
      <c r="BPT140" s="123"/>
      <c r="BPU140" s="123"/>
      <c r="BPV140" s="123"/>
      <c r="BPW140" s="123"/>
      <c r="BPX140" s="123"/>
      <c r="BPY140" s="123"/>
      <c r="BPZ140" s="123"/>
      <c r="BQA140" s="123"/>
      <c r="BQB140" s="123"/>
      <c r="BQC140" s="123"/>
      <c r="BQD140" s="123"/>
      <c r="BQE140" s="123"/>
      <c r="BQF140" s="123"/>
      <c r="BQG140" s="123"/>
      <c r="BQH140" s="123"/>
      <c r="BQI140" s="123"/>
      <c r="BQJ140" s="123"/>
      <c r="BQK140" s="123"/>
      <c r="BQL140" s="123"/>
      <c r="BQM140" s="123"/>
      <c r="BQN140" s="123"/>
      <c r="BQO140" s="123"/>
      <c r="BQP140" s="123"/>
      <c r="BQQ140" s="123"/>
      <c r="BQR140" s="123"/>
      <c r="BQS140" s="123"/>
      <c r="BQT140" s="123"/>
      <c r="BQU140" s="123"/>
      <c r="BQV140" s="123"/>
      <c r="BQW140" s="123"/>
      <c r="BQX140" s="123"/>
      <c r="BQY140" s="123"/>
      <c r="BQZ140" s="123"/>
      <c r="BRA140" s="123"/>
      <c r="BRB140" s="123"/>
      <c r="BRC140" s="123"/>
      <c r="BRD140" s="123"/>
      <c r="BRE140" s="123"/>
      <c r="BRF140" s="123"/>
      <c r="BRG140" s="123"/>
      <c r="BRH140" s="123"/>
      <c r="BRI140" s="123"/>
      <c r="BRJ140" s="123"/>
      <c r="BRK140" s="123"/>
      <c r="BRL140" s="123"/>
      <c r="BRM140" s="123"/>
      <c r="BRN140" s="123"/>
      <c r="BRO140" s="123"/>
      <c r="BRP140" s="123"/>
      <c r="BRQ140" s="123"/>
      <c r="BRR140" s="123"/>
      <c r="BRS140" s="123"/>
      <c r="BRT140" s="123"/>
      <c r="BRU140" s="123"/>
      <c r="BRV140" s="123"/>
      <c r="BRW140" s="123"/>
      <c r="BRX140" s="123"/>
      <c r="BRY140" s="123"/>
      <c r="BRZ140" s="123"/>
      <c r="BSA140" s="123"/>
      <c r="BSB140" s="123"/>
      <c r="BSC140" s="123"/>
      <c r="BSD140" s="123"/>
      <c r="BSE140" s="123"/>
      <c r="BSF140" s="123"/>
      <c r="BSG140" s="123"/>
      <c r="BSH140" s="123"/>
      <c r="BSI140" s="123"/>
      <c r="BSJ140" s="123"/>
      <c r="BSK140" s="123"/>
      <c r="BSL140" s="123"/>
      <c r="BSM140" s="123"/>
      <c r="BSN140" s="123"/>
      <c r="BSO140" s="123"/>
      <c r="BSP140" s="123"/>
      <c r="BSQ140" s="123"/>
      <c r="BSR140" s="123"/>
      <c r="BSS140" s="123"/>
      <c r="BST140" s="123"/>
      <c r="BSU140" s="123"/>
      <c r="BSV140" s="123"/>
      <c r="BSW140" s="123"/>
      <c r="BSX140" s="123"/>
      <c r="BSY140" s="123"/>
      <c r="BSZ140" s="123"/>
      <c r="BTA140" s="123"/>
      <c r="BTB140" s="123"/>
      <c r="BTC140" s="123"/>
      <c r="BTD140" s="123"/>
      <c r="BTE140" s="123"/>
      <c r="BTF140" s="123"/>
      <c r="BTG140" s="123"/>
      <c r="BTH140" s="123"/>
      <c r="BTI140" s="123"/>
      <c r="BTJ140" s="123"/>
      <c r="BTK140" s="123"/>
      <c r="BTL140" s="123"/>
      <c r="BTM140" s="123"/>
      <c r="BTN140" s="123"/>
      <c r="BTO140" s="123"/>
      <c r="BTP140" s="123"/>
      <c r="BTQ140" s="123"/>
      <c r="BTR140" s="123"/>
      <c r="BTS140" s="123"/>
      <c r="BTT140" s="123"/>
      <c r="BTU140" s="123"/>
      <c r="BTV140" s="123"/>
      <c r="BTW140" s="123"/>
      <c r="BTX140" s="123"/>
      <c r="BTY140" s="123"/>
      <c r="BTZ140" s="123"/>
      <c r="BUA140" s="123"/>
      <c r="BUB140" s="123"/>
      <c r="BUC140" s="123"/>
      <c r="BUD140" s="123"/>
      <c r="BUE140" s="123"/>
      <c r="BUF140" s="123"/>
      <c r="BUG140" s="123"/>
      <c r="BUH140" s="123"/>
      <c r="BUI140" s="123"/>
      <c r="BUJ140" s="123"/>
      <c r="BUK140" s="123"/>
      <c r="BUL140" s="123"/>
      <c r="BUM140" s="123"/>
      <c r="BUN140" s="123"/>
      <c r="BUO140" s="123"/>
      <c r="BUP140" s="123"/>
      <c r="BUQ140" s="123"/>
      <c r="BUR140" s="123"/>
      <c r="BUS140" s="123"/>
      <c r="BUT140" s="123"/>
      <c r="BUU140" s="123"/>
      <c r="BUV140" s="123"/>
      <c r="BUW140" s="123"/>
      <c r="BUX140" s="123"/>
      <c r="BUY140" s="123"/>
      <c r="BUZ140" s="123"/>
      <c r="BVA140" s="123"/>
      <c r="BVB140" s="123"/>
      <c r="BVC140" s="123"/>
      <c r="BVD140" s="123"/>
      <c r="BVE140" s="123"/>
      <c r="BVF140" s="123"/>
      <c r="BVG140" s="123"/>
      <c r="BVH140" s="123"/>
      <c r="BVI140" s="123"/>
      <c r="BVJ140" s="123"/>
      <c r="BVK140" s="123"/>
      <c r="BVL140" s="123"/>
      <c r="BVM140" s="123"/>
      <c r="BVN140" s="123"/>
      <c r="BVO140" s="123"/>
      <c r="BVP140" s="123"/>
      <c r="BVQ140" s="123"/>
      <c r="BVR140" s="123"/>
      <c r="BVS140" s="123"/>
      <c r="BVT140" s="123"/>
      <c r="BVU140" s="123"/>
      <c r="BVV140" s="123"/>
      <c r="BVW140" s="123"/>
      <c r="BVX140" s="123"/>
      <c r="BVY140" s="123"/>
      <c r="BVZ140" s="123"/>
      <c r="BWA140" s="123"/>
      <c r="BWB140" s="123"/>
      <c r="BWC140" s="123"/>
      <c r="BWD140" s="123"/>
      <c r="BWE140" s="123"/>
      <c r="BWF140" s="123"/>
      <c r="BWG140" s="123"/>
      <c r="BWH140" s="123"/>
      <c r="BWI140" s="123"/>
      <c r="BWJ140" s="123"/>
      <c r="BWK140" s="123"/>
      <c r="BWL140" s="123"/>
      <c r="BWM140" s="123"/>
      <c r="BWN140" s="123"/>
      <c r="BWO140" s="123"/>
      <c r="BWP140" s="123"/>
      <c r="BWQ140" s="123"/>
      <c r="BWR140" s="123"/>
      <c r="BWS140" s="123"/>
      <c r="BWT140" s="123"/>
      <c r="BWU140" s="123"/>
      <c r="BWV140" s="123"/>
      <c r="BWW140" s="123"/>
      <c r="BWX140" s="123"/>
      <c r="BWY140" s="123"/>
      <c r="BWZ140" s="123"/>
      <c r="BXA140" s="123"/>
      <c r="BXB140" s="123"/>
      <c r="BXC140" s="123"/>
      <c r="BXD140" s="123"/>
      <c r="BXE140" s="123"/>
      <c r="BXF140" s="123"/>
      <c r="BXG140" s="123"/>
      <c r="BXH140" s="123"/>
      <c r="BXI140" s="123"/>
      <c r="BXJ140" s="123"/>
      <c r="BXK140" s="123"/>
      <c r="BXL140" s="123"/>
      <c r="BXM140" s="123"/>
      <c r="BXN140" s="123"/>
      <c r="BXO140" s="123"/>
      <c r="BXP140" s="123"/>
      <c r="BXQ140" s="123"/>
      <c r="BXR140" s="123"/>
      <c r="BXS140" s="123"/>
      <c r="BXT140" s="123"/>
      <c r="BXU140" s="123"/>
      <c r="BXV140" s="123"/>
      <c r="BXW140" s="123"/>
      <c r="BXX140" s="123"/>
      <c r="BXY140" s="123"/>
      <c r="BXZ140" s="123"/>
      <c r="BYA140" s="123"/>
      <c r="BYB140" s="123"/>
      <c r="BYC140" s="123"/>
      <c r="BYD140" s="123"/>
      <c r="BYE140" s="123"/>
      <c r="BYF140" s="123"/>
      <c r="BYG140" s="123"/>
      <c r="BYH140" s="123"/>
      <c r="BYI140" s="123"/>
      <c r="BYJ140" s="123"/>
      <c r="BYK140" s="123"/>
      <c r="BYL140" s="123"/>
      <c r="BYM140" s="123"/>
      <c r="BYN140" s="123"/>
      <c r="BYO140" s="123"/>
      <c r="BYP140" s="123"/>
      <c r="BYQ140" s="123"/>
      <c r="BYR140" s="123"/>
      <c r="BYS140" s="123"/>
      <c r="BYT140" s="123"/>
      <c r="BYU140" s="123"/>
      <c r="BYV140" s="123"/>
      <c r="BYW140" s="123"/>
      <c r="BYX140" s="123"/>
      <c r="BYY140" s="123"/>
      <c r="BYZ140" s="123"/>
      <c r="BZA140" s="123"/>
      <c r="BZB140" s="123"/>
      <c r="BZC140" s="123"/>
      <c r="BZD140" s="123"/>
      <c r="BZE140" s="123"/>
      <c r="BZF140" s="123"/>
      <c r="BZG140" s="123"/>
      <c r="BZH140" s="123"/>
      <c r="BZI140" s="123"/>
      <c r="BZJ140" s="123"/>
      <c r="BZK140" s="123"/>
      <c r="BZL140" s="123"/>
      <c r="BZM140" s="123"/>
      <c r="BZN140" s="123"/>
      <c r="BZO140" s="123"/>
      <c r="BZP140" s="123"/>
      <c r="BZQ140" s="123"/>
      <c r="BZR140" s="123"/>
      <c r="BZS140" s="123"/>
      <c r="BZT140" s="123"/>
      <c r="BZU140" s="123"/>
      <c r="BZV140" s="123"/>
      <c r="BZW140" s="123"/>
      <c r="BZX140" s="123"/>
      <c r="BZY140" s="123"/>
      <c r="BZZ140" s="123"/>
      <c r="CAA140" s="123"/>
      <c r="CAB140" s="123"/>
      <c r="CAC140" s="123"/>
      <c r="CAD140" s="123"/>
      <c r="CAE140" s="123"/>
      <c r="CAF140" s="123"/>
      <c r="CAG140" s="123"/>
      <c r="CAH140" s="123"/>
      <c r="CAI140" s="123"/>
      <c r="CAJ140" s="123"/>
      <c r="CAK140" s="123"/>
      <c r="CAL140" s="123"/>
      <c r="CAM140" s="123"/>
      <c r="CAN140" s="123"/>
      <c r="CAO140" s="123"/>
      <c r="CAP140" s="123"/>
      <c r="CAQ140" s="123"/>
      <c r="CAR140" s="123"/>
      <c r="CAS140" s="123"/>
      <c r="CAT140" s="123"/>
      <c r="CAU140" s="123"/>
      <c r="CAV140" s="123"/>
      <c r="CAW140" s="123"/>
      <c r="CAX140" s="123"/>
      <c r="CAY140" s="123"/>
      <c r="CAZ140" s="123"/>
      <c r="CBA140" s="123"/>
      <c r="CBB140" s="123"/>
      <c r="CBC140" s="123"/>
      <c r="CBD140" s="123"/>
      <c r="CBE140" s="123"/>
      <c r="CBF140" s="123"/>
      <c r="CBG140" s="123"/>
      <c r="CBH140" s="123"/>
      <c r="CBI140" s="123"/>
      <c r="CBJ140" s="123"/>
      <c r="CBK140" s="123"/>
      <c r="CBL140" s="123"/>
      <c r="CBM140" s="123"/>
      <c r="CBN140" s="123"/>
      <c r="CBO140" s="123"/>
      <c r="CBP140" s="123"/>
      <c r="CBQ140" s="123"/>
      <c r="CBR140" s="123"/>
      <c r="CBS140" s="123"/>
      <c r="CBT140" s="123"/>
      <c r="CBU140" s="123"/>
      <c r="CBV140" s="123"/>
      <c r="CBW140" s="123"/>
      <c r="CBX140" s="123"/>
      <c r="CBY140" s="123"/>
      <c r="CBZ140" s="123"/>
      <c r="CCA140" s="123"/>
      <c r="CCB140" s="123"/>
      <c r="CCC140" s="123"/>
      <c r="CCD140" s="123"/>
      <c r="CCE140" s="123"/>
      <c r="CCF140" s="123"/>
      <c r="CCG140" s="123"/>
      <c r="CCH140" s="123"/>
      <c r="CCI140" s="123"/>
      <c r="CCJ140" s="123"/>
      <c r="CCK140" s="123"/>
      <c r="CCL140" s="123"/>
      <c r="CCM140" s="123"/>
      <c r="CCN140" s="123"/>
      <c r="CCO140" s="123"/>
      <c r="CCP140" s="123"/>
      <c r="CCQ140" s="123"/>
      <c r="CCR140" s="123"/>
      <c r="CCS140" s="123"/>
      <c r="CCT140" s="123"/>
      <c r="CCU140" s="123"/>
      <c r="CCV140" s="123"/>
      <c r="CCW140" s="123"/>
      <c r="CCX140" s="123"/>
      <c r="CCY140" s="123"/>
      <c r="CCZ140" s="123"/>
      <c r="CDA140" s="123"/>
      <c r="CDB140" s="123"/>
      <c r="CDC140" s="123"/>
      <c r="CDD140" s="123"/>
      <c r="CDE140" s="123"/>
      <c r="CDF140" s="123"/>
      <c r="CDG140" s="123"/>
      <c r="CDH140" s="123"/>
      <c r="CDI140" s="123"/>
      <c r="CDJ140" s="123"/>
      <c r="CDK140" s="123"/>
      <c r="CDL140" s="123"/>
      <c r="CDM140" s="123"/>
      <c r="CDN140" s="123"/>
      <c r="CDO140" s="123"/>
      <c r="CDP140" s="123"/>
      <c r="CDQ140" s="123"/>
      <c r="CDR140" s="123"/>
      <c r="CDS140" s="123"/>
      <c r="CDT140" s="123"/>
      <c r="CDU140" s="123"/>
      <c r="CDV140" s="123"/>
      <c r="CDW140" s="123"/>
      <c r="CDX140" s="123"/>
      <c r="CDY140" s="123"/>
      <c r="CDZ140" s="123"/>
      <c r="CEA140" s="123"/>
      <c r="CEB140" s="123"/>
      <c r="CEC140" s="123"/>
      <c r="CED140" s="123"/>
      <c r="CEE140" s="123"/>
      <c r="CEF140" s="123"/>
      <c r="CEG140" s="123"/>
      <c r="CEH140" s="123"/>
      <c r="CEI140" s="123"/>
      <c r="CEJ140" s="123"/>
      <c r="CEK140" s="123"/>
      <c r="CEL140" s="123"/>
      <c r="CEM140" s="123"/>
      <c r="CEN140" s="123"/>
      <c r="CEO140" s="123"/>
      <c r="CEP140" s="123"/>
      <c r="CEQ140" s="123"/>
      <c r="CER140" s="123"/>
      <c r="CES140" s="123"/>
      <c r="CET140" s="123"/>
      <c r="CEU140" s="123"/>
      <c r="CEV140" s="123"/>
      <c r="CEW140" s="123"/>
      <c r="CEX140" s="123"/>
      <c r="CEY140" s="123"/>
      <c r="CEZ140" s="123"/>
      <c r="CFA140" s="123"/>
      <c r="CFB140" s="123"/>
      <c r="CFC140" s="123"/>
      <c r="CFD140" s="123"/>
      <c r="CFE140" s="123"/>
      <c r="CFF140" s="123"/>
      <c r="CFG140" s="123"/>
      <c r="CFH140" s="123"/>
      <c r="CFI140" s="123"/>
      <c r="CFJ140" s="123"/>
      <c r="CFK140" s="123"/>
      <c r="CFL140" s="123"/>
      <c r="CFM140" s="123"/>
      <c r="CFN140" s="123"/>
      <c r="CFO140" s="123"/>
      <c r="CFP140" s="123"/>
      <c r="CFQ140" s="123"/>
      <c r="CFR140" s="123"/>
      <c r="CFS140" s="123"/>
      <c r="CFT140" s="123"/>
      <c r="CFU140" s="123"/>
      <c r="CFV140" s="123"/>
      <c r="CFW140" s="123"/>
      <c r="CFX140" s="123"/>
      <c r="CFY140" s="123"/>
      <c r="CFZ140" s="123"/>
      <c r="CGA140" s="123"/>
      <c r="CGB140" s="123"/>
      <c r="CGC140" s="123"/>
      <c r="CGD140" s="123"/>
      <c r="CGE140" s="123"/>
      <c r="CGF140" s="123"/>
      <c r="CGG140" s="123"/>
      <c r="CGH140" s="123"/>
      <c r="CGI140" s="123"/>
      <c r="CGJ140" s="123"/>
      <c r="CGK140" s="123"/>
      <c r="CGL140" s="123"/>
      <c r="CGM140" s="123"/>
      <c r="CGN140" s="123"/>
      <c r="CGO140" s="123"/>
      <c r="CGP140" s="123"/>
      <c r="CGQ140" s="123"/>
      <c r="CGR140" s="123"/>
      <c r="CGS140" s="123"/>
      <c r="CGT140" s="123"/>
      <c r="CGU140" s="123"/>
      <c r="CGV140" s="123"/>
      <c r="CGW140" s="123"/>
      <c r="CGX140" s="123"/>
      <c r="CGY140" s="123"/>
      <c r="CGZ140" s="123"/>
      <c r="CHA140" s="123"/>
      <c r="CHB140" s="123"/>
      <c r="CHC140" s="123"/>
      <c r="CHD140" s="123"/>
      <c r="CHE140" s="123"/>
      <c r="CHF140" s="123"/>
      <c r="CHG140" s="123"/>
      <c r="CHH140" s="123"/>
      <c r="CHI140" s="123"/>
      <c r="CHJ140" s="123"/>
      <c r="CHK140" s="123"/>
      <c r="CHL140" s="123"/>
      <c r="CHM140" s="123"/>
      <c r="CHN140" s="123"/>
      <c r="CHO140" s="123"/>
      <c r="CHP140" s="123"/>
      <c r="CHQ140" s="123"/>
      <c r="CHR140" s="123"/>
      <c r="CHS140" s="123"/>
      <c r="CHT140" s="123"/>
      <c r="CHU140" s="123"/>
      <c r="CHV140" s="123"/>
      <c r="CHW140" s="123"/>
      <c r="CHX140" s="123"/>
      <c r="CHY140" s="123"/>
      <c r="CHZ140" s="123"/>
      <c r="CIA140" s="123"/>
      <c r="CIB140" s="123"/>
      <c r="CIC140" s="123"/>
      <c r="CID140" s="123"/>
      <c r="CIE140" s="123"/>
      <c r="CIF140" s="123"/>
      <c r="CIG140" s="123"/>
      <c r="CIH140" s="123"/>
      <c r="CII140" s="123"/>
      <c r="CIJ140" s="123"/>
      <c r="CIK140" s="123"/>
      <c r="CIL140" s="123"/>
      <c r="CIM140" s="123"/>
      <c r="CIN140" s="123"/>
      <c r="CIO140" s="123"/>
      <c r="CIP140" s="123"/>
      <c r="CIQ140" s="123"/>
      <c r="CIR140" s="123"/>
      <c r="CIS140" s="123"/>
      <c r="CIT140" s="123"/>
      <c r="CIU140" s="123"/>
      <c r="CIV140" s="123"/>
      <c r="CIW140" s="123"/>
      <c r="CIX140" s="123"/>
      <c r="CIY140" s="123"/>
      <c r="CIZ140" s="123"/>
      <c r="CJA140" s="123"/>
      <c r="CJB140" s="123"/>
      <c r="CJC140" s="123"/>
      <c r="CJD140" s="123"/>
      <c r="CJE140" s="123"/>
      <c r="CJF140" s="123"/>
      <c r="CJG140" s="123"/>
      <c r="CJH140" s="123"/>
      <c r="CJI140" s="123"/>
      <c r="CJJ140" s="123"/>
      <c r="CJK140" s="123"/>
      <c r="CJL140" s="123"/>
      <c r="CJM140" s="123"/>
      <c r="CJN140" s="123"/>
      <c r="CJO140" s="123"/>
      <c r="CJP140" s="123"/>
      <c r="CJQ140" s="123"/>
      <c r="CJR140" s="123"/>
      <c r="CJS140" s="123"/>
      <c r="CJT140" s="123"/>
      <c r="CJU140" s="123"/>
      <c r="CJV140" s="123"/>
      <c r="CJW140" s="123"/>
      <c r="CJX140" s="123"/>
      <c r="CJY140" s="123"/>
      <c r="CJZ140" s="123"/>
      <c r="CKA140" s="123"/>
      <c r="CKB140" s="123"/>
      <c r="CKC140" s="123"/>
      <c r="CKD140" s="123"/>
      <c r="CKE140" s="123"/>
      <c r="CKF140" s="123"/>
      <c r="CKG140" s="123"/>
      <c r="CKH140" s="123"/>
      <c r="CKI140" s="123"/>
      <c r="CKJ140" s="123"/>
      <c r="CKK140" s="123"/>
      <c r="CKL140" s="123"/>
      <c r="CKM140" s="123"/>
      <c r="CKN140" s="123"/>
      <c r="CKO140" s="123"/>
      <c r="CKP140" s="123"/>
      <c r="CKQ140" s="123"/>
      <c r="CKR140" s="123"/>
      <c r="CKS140" s="123"/>
      <c r="CKT140" s="123"/>
      <c r="CKU140" s="123"/>
      <c r="CKV140" s="123"/>
      <c r="CKW140" s="123"/>
      <c r="CKX140" s="123"/>
      <c r="CKY140" s="123"/>
      <c r="CKZ140" s="123"/>
      <c r="CLA140" s="123"/>
      <c r="CLB140" s="123"/>
      <c r="CLC140" s="123"/>
      <c r="CLD140" s="123"/>
      <c r="CLE140" s="123"/>
      <c r="CLF140" s="123"/>
      <c r="CLG140" s="123"/>
      <c r="CLH140" s="123"/>
      <c r="CLI140" s="123"/>
      <c r="CLJ140" s="123"/>
      <c r="CLK140" s="123"/>
      <c r="CLL140" s="123"/>
      <c r="CLM140" s="123"/>
      <c r="CLN140" s="123"/>
      <c r="CLO140" s="123"/>
      <c r="CLP140" s="123"/>
      <c r="CLQ140" s="123"/>
      <c r="CLR140" s="123"/>
      <c r="CLS140" s="123"/>
      <c r="CLT140" s="123"/>
      <c r="CLU140" s="123"/>
      <c r="CLV140" s="123"/>
      <c r="CLW140" s="123"/>
      <c r="CLX140" s="123"/>
      <c r="CLY140" s="123"/>
      <c r="CLZ140" s="123"/>
      <c r="CMA140" s="123"/>
      <c r="CMB140" s="123"/>
      <c r="CMC140" s="123"/>
      <c r="CMD140" s="123"/>
      <c r="CME140" s="123"/>
      <c r="CMF140" s="123"/>
      <c r="CMG140" s="123"/>
      <c r="CMH140" s="123"/>
      <c r="CMI140" s="123"/>
      <c r="CMJ140" s="123"/>
      <c r="CMK140" s="123"/>
      <c r="CML140" s="123"/>
      <c r="CMM140" s="123"/>
      <c r="CMN140" s="123"/>
      <c r="CMO140" s="123"/>
      <c r="CMP140" s="123"/>
      <c r="CMQ140" s="123"/>
      <c r="CMR140" s="123"/>
      <c r="CMS140" s="123"/>
      <c r="CMT140" s="123"/>
      <c r="CMU140" s="123"/>
      <c r="CMV140" s="123"/>
      <c r="CMW140" s="123"/>
      <c r="CMX140" s="123"/>
      <c r="CMY140" s="123"/>
      <c r="CMZ140" s="123"/>
      <c r="CNA140" s="123"/>
      <c r="CNB140" s="123"/>
      <c r="CNC140" s="123"/>
      <c r="CND140" s="123"/>
      <c r="CNE140" s="123"/>
      <c r="CNF140" s="123"/>
      <c r="CNG140" s="123"/>
      <c r="CNH140" s="123"/>
      <c r="CNI140" s="123"/>
      <c r="CNJ140" s="123"/>
      <c r="CNK140" s="123"/>
      <c r="CNL140" s="123"/>
      <c r="CNM140" s="123"/>
      <c r="CNN140" s="123"/>
      <c r="CNO140" s="123"/>
      <c r="CNP140" s="123"/>
      <c r="CNQ140" s="123"/>
      <c r="CNR140" s="123"/>
      <c r="CNS140" s="123"/>
      <c r="CNT140" s="123"/>
      <c r="CNU140" s="123"/>
      <c r="CNV140" s="123"/>
      <c r="CNW140" s="123"/>
      <c r="CNX140" s="123"/>
      <c r="CNY140" s="123"/>
      <c r="CNZ140" s="123"/>
      <c r="COA140" s="123"/>
      <c r="COB140" s="123"/>
      <c r="COC140" s="123"/>
      <c r="COD140" s="123"/>
      <c r="COE140" s="123"/>
      <c r="COF140" s="123"/>
      <c r="COG140" s="123"/>
      <c r="COH140" s="123"/>
      <c r="COI140" s="123"/>
      <c r="COJ140" s="123"/>
      <c r="COK140" s="123"/>
      <c r="COL140" s="123"/>
      <c r="COM140" s="123"/>
      <c r="CON140" s="123"/>
      <c r="COO140" s="123"/>
      <c r="COP140" s="123"/>
      <c r="COQ140" s="123"/>
      <c r="COR140" s="123"/>
      <c r="COS140" s="123"/>
      <c r="COT140" s="123"/>
      <c r="COU140" s="123"/>
      <c r="COV140" s="123"/>
      <c r="COW140" s="123"/>
      <c r="COX140" s="123"/>
      <c r="COY140" s="123"/>
      <c r="COZ140" s="123"/>
      <c r="CPA140" s="123"/>
      <c r="CPB140" s="123"/>
      <c r="CPC140" s="123"/>
      <c r="CPD140" s="123"/>
      <c r="CPE140" s="123"/>
      <c r="CPF140" s="123"/>
      <c r="CPG140" s="123"/>
      <c r="CPH140" s="123"/>
      <c r="CPI140" s="123"/>
      <c r="CPJ140" s="123"/>
      <c r="CPK140" s="123"/>
      <c r="CPL140" s="123"/>
      <c r="CPM140" s="123"/>
      <c r="CPN140" s="123"/>
      <c r="CPO140" s="123"/>
      <c r="CPP140" s="123"/>
      <c r="CPQ140" s="123"/>
      <c r="CPR140" s="123"/>
      <c r="CPS140" s="123"/>
      <c r="CPT140" s="123"/>
      <c r="CPU140" s="123"/>
      <c r="CPV140" s="123"/>
      <c r="CPW140" s="123"/>
      <c r="CPX140" s="123"/>
      <c r="CPY140" s="123"/>
      <c r="CPZ140" s="123"/>
      <c r="CQA140" s="123"/>
      <c r="CQB140" s="123"/>
      <c r="CQC140" s="123"/>
      <c r="CQD140" s="123"/>
      <c r="CQE140" s="123"/>
      <c r="CQF140" s="123"/>
      <c r="CQG140" s="123"/>
      <c r="CQH140" s="123"/>
      <c r="CQI140" s="123"/>
      <c r="CQJ140" s="123"/>
      <c r="CQK140" s="123"/>
      <c r="CQL140" s="123"/>
      <c r="CQM140" s="123"/>
      <c r="CQN140" s="123"/>
      <c r="CQO140" s="123"/>
      <c r="CQP140" s="123"/>
      <c r="CQQ140" s="123"/>
      <c r="CQR140" s="123"/>
      <c r="CQS140" s="123"/>
      <c r="CQT140" s="123"/>
      <c r="CQU140" s="123"/>
      <c r="CQV140" s="123"/>
      <c r="CQW140" s="123"/>
      <c r="CQX140" s="123"/>
      <c r="CQY140" s="123"/>
      <c r="CQZ140" s="123"/>
      <c r="CRA140" s="123"/>
      <c r="CRB140" s="123"/>
      <c r="CRC140" s="123"/>
      <c r="CRD140" s="123"/>
      <c r="CRE140" s="123"/>
      <c r="CRF140" s="123"/>
      <c r="CRG140" s="123"/>
      <c r="CRH140" s="123"/>
      <c r="CRI140" s="123"/>
      <c r="CRJ140" s="123"/>
      <c r="CRK140" s="123"/>
      <c r="CRL140" s="123"/>
      <c r="CRM140" s="123"/>
      <c r="CRN140" s="123"/>
      <c r="CRO140" s="123"/>
      <c r="CRP140" s="123"/>
      <c r="CRQ140" s="123"/>
      <c r="CRR140" s="123"/>
      <c r="CRS140" s="123"/>
      <c r="CRT140" s="123"/>
      <c r="CRU140" s="123"/>
      <c r="CRV140" s="123"/>
      <c r="CRW140" s="123"/>
      <c r="CRX140" s="123"/>
      <c r="CRY140" s="123"/>
      <c r="CRZ140" s="123"/>
      <c r="CSA140" s="123"/>
      <c r="CSB140" s="123"/>
      <c r="CSC140" s="123"/>
      <c r="CSD140" s="123"/>
      <c r="CSE140" s="123"/>
      <c r="CSF140" s="123"/>
      <c r="CSG140" s="123"/>
      <c r="CSH140" s="123"/>
      <c r="CSI140" s="123"/>
      <c r="CSJ140" s="123"/>
      <c r="CSK140" s="123"/>
      <c r="CSL140" s="123"/>
      <c r="CSM140" s="123"/>
      <c r="CSN140" s="123"/>
      <c r="CSO140" s="123"/>
      <c r="CSP140" s="123"/>
      <c r="CSQ140" s="123"/>
      <c r="CSR140" s="123"/>
      <c r="CSS140" s="123"/>
      <c r="CST140" s="123"/>
      <c r="CSU140" s="123"/>
      <c r="CSV140" s="123"/>
      <c r="CSW140" s="123"/>
      <c r="CSX140" s="123"/>
      <c r="CSY140" s="123"/>
      <c r="CSZ140" s="123"/>
      <c r="CTA140" s="123"/>
      <c r="CTB140" s="123"/>
      <c r="CTC140" s="123"/>
      <c r="CTD140" s="123"/>
      <c r="CTE140" s="123"/>
      <c r="CTF140" s="123"/>
      <c r="CTG140" s="123"/>
      <c r="CTH140" s="123"/>
      <c r="CTI140" s="123"/>
      <c r="CTJ140" s="123"/>
      <c r="CTK140" s="123"/>
      <c r="CTL140" s="123"/>
      <c r="CTM140" s="123"/>
      <c r="CTN140" s="123"/>
      <c r="CTO140" s="123"/>
      <c r="CTP140" s="123"/>
      <c r="CTQ140" s="123"/>
      <c r="CTR140" s="123"/>
      <c r="CTS140" s="123"/>
      <c r="CTT140" s="123"/>
      <c r="CTU140" s="123"/>
      <c r="CTV140" s="123"/>
      <c r="CTW140" s="123"/>
      <c r="CTX140" s="123"/>
      <c r="CTY140" s="123"/>
      <c r="CTZ140" s="123"/>
      <c r="CUA140" s="123"/>
      <c r="CUB140" s="123"/>
      <c r="CUC140" s="123"/>
      <c r="CUD140" s="123"/>
      <c r="CUE140" s="123"/>
      <c r="CUF140" s="123"/>
      <c r="CUG140" s="123"/>
      <c r="CUH140" s="123"/>
      <c r="CUI140" s="123"/>
      <c r="CUJ140" s="123"/>
      <c r="CUK140" s="123"/>
      <c r="CUL140" s="123"/>
      <c r="CUM140" s="123"/>
      <c r="CUN140" s="123"/>
      <c r="CUO140" s="123"/>
      <c r="CUP140" s="123"/>
      <c r="CUQ140" s="123"/>
      <c r="CUR140" s="123"/>
      <c r="CUS140" s="123"/>
      <c r="CUT140" s="123"/>
      <c r="CUU140" s="123"/>
      <c r="CUV140" s="123"/>
      <c r="CUW140" s="123"/>
      <c r="CUX140" s="123"/>
      <c r="CUY140" s="123"/>
      <c r="CUZ140" s="123"/>
      <c r="CVA140" s="123"/>
      <c r="CVB140" s="123"/>
      <c r="CVC140" s="123"/>
      <c r="CVD140" s="123"/>
      <c r="CVE140" s="123"/>
      <c r="CVF140" s="123"/>
      <c r="CVG140" s="123"/>
      <c r="CVH140" s="123"/>
      <c r="CVI140" s="123"/>
      <c r="CVJ140" s="123"/>
      <c r="CVK140" s="123"/>
      <c r="CVL140" s="123"/>
      <c r="CVM140" s="123"/>
      <c r="CVN140" s="123"/>
      <c r="CVO140" s="123"/>
      <c r="CVP140" s="123"/>
      <c r="CVQ140" s="123"/>
      <c r="CVR140" s="123"/>
      <c r="CVS140" s="123"/>
      <c r="CVT140" s="123"/>
      <c r="CVU140" s="123"/>
      <c r="CVV140" s="123"/>
      <c r="CVW140" s="123"/>
      <c r="CVX140" s="123"/>
      <c r="CVY140" s="123"/>
      <c r="CVZ140" s="123"/>
      <c r="CWA140" s="123"/>
      <c r="CWB140" s="123"/>
      <c r="CWC140" s="123"/>
      <c r="CWD140" s="123"/>
      <c r="CWE140" s="123"/>
      <c r="CWF140" s="123"/>
      <c r="CWG140" s="123"/>
      <c r="CWH140" s="123"/>
      <c r="CWI140" s="123"/>
      <c r="CWJ140" s="123"/>
      <c r="CWK140" s="123"/>
      <c r="CWL140" s="123"/>
      <c r="CWM140" s="123"/>
      <c r="CWN140" s="123"/>
      <c r="CWO140" s="123"/>
      <c r="CWP140" s="123"/>
      <c r="CWQ140" s="123"/>
      <c r="CWR140" s="123"/>
      <c r="CWS140" s="123"/>
      <c r="CWT140" s="123"/>
      <c r="CWU140" s="123"/>
      <c r="CWV140" s="123"/>
      <c r="CWW140" s="123"/>
      <c r="CWX140" s="123"/>
      <c r="CWY140" s="123"/>
      <c r="CWZ140" s="123"/>
      <c r="CXA140" s="123"/>
      <c r="CXB140" s="123"/>
      <c r="CXC140" s="123"/>
      <c r="CXD140" s="123"/>
      <c r="CXE140" s="123"/>
      <c r="CXF140" s="123"/>
      <c r="CXG140" s="123"/>
      <c r="CXH140" s="123"/>
      <c r="CXI140" s="123"/>
      <c r="CXJ140" s="123"/>
      <c r="CXK140" s="123"/>
      <c r="CXL140" s="123"/>
      <c r="CXM140" s="123"/>
      <c r="CXN140" s="123"/>
      <c r="CXO140" s="123"/>
      <c r="CXP140" s="123"/>
      <c r="CXQ140" s="123"/>
      <c r="CXR140" s="123"/>
      <c r="CXS140" s="123"/>
      <c r="CXT140" s="123"/>
      <c r="CXU140" s="123"/>
      <c r="CXV140" s="123"/>
      <c r="CXW140" s="123"/>
      <c r="CXX140" s="123"/>
      <c r="CXY140" s="123"/>
      <c r="CXZ140" s="123"/>
      <c r="CYA140" s="123"/>
      <c r="CYB140" s="123"/>
      <c r="CYC140" s="123"/>
      <c r="CYD140" s="123"/>
      <c r="CYE140" s="123"/>
      <c r="CYF140" s="123"/>
      <c r="CYG140" s="123"/>
      <c r="CYH140" s="123"/>
      <c r="CYI140" s="123"/>
      <c r="CYJ140" s="123"/>
      <c r="CYK140" s="123"/>
      <c r="CYL140" s="123"/>
      <c r="CYM140" s="123"/>
      <c r="CYN140" s="123"/>
      <c r="CYO140" s="123"/>
      <c r="CYP140" s="123"/>
      <c r="CYQ140" s="123"/>
      <c r="CYR140" s="123"/>
      <c r="CYS140" s="123"/>
      <c r="CYT140" s="123"/>
      <c r="CYU140" s="123"/>
      <c r="CYV140" s="123"/>
      <c r="CYW140" s="123"/>
      <c r="CYX140" s="123"/>
      <c r="CYY140" s="123"/>
      <c r="CYZ140" s="123"/>
      <c r="CZA140" s="123"/>
      <c r="CZB140" s="123"/>
      <c r="CZC140" s="123"/>
      <c r="CZD140" s="123"/>
      <c r="CZE140" s="123"/>
      <c r="CZF140" s="123"/>
      <c r="CZG140" s="123"/>
      <c r="CZH140" s="123"/>
      <c r="CZI140" s="123"/>
      <c r="CZJ140" s="123"/>
      <c r="CZK140" s="123"/>
      <c r="CZL140" s="123"/>
      <c r="CZM140" s="123"/>
      <c r="CZN140" s="123"/>
      <c r="CZO140" s="123"/>
      <c r="CZP140" s="123"/>
      <c r="CZQ140" s="123"/>
      <c r="CZR140" s="123"/>
      <c r="CZS140" s="123"/>
      <c r="CZT140" s="123"/>
      <c r="CZU140" s="123"/>
      <c r="CZV140" s="123"/>
      <c r="CZW140" s="123"/>
      <c r="CZX140" s="123"/>
      <c r="CZY140" s="123"/>
      <c r="CZZ140" s="123"/>
      <c r="DAA140" s="123"/>
      <c r="DAB140" s="123"/>
      <c r="DAC140" s="123"/>
      <c r="DAD140" s="123"/>
      <c r="DAE140" s="123"/>
      <c r="DAF140" s="123"/>
      <c r="DAG140" s="123"/>
      <c r="DAH140" s="123"/>
      <c r="DAI140" s="123"/>
      <c r="DAJ140" s="123"/>
      <c r="DAK140" s="123"/>
      <c r="DAL140" s="123"/>
      <c r="DAM140" s="123"/>
      <c r="DAN140" s="123"/>
      <c r="DAO140" s="123"/>
      <c r="DAP140" s="123"/>
      <c r="DAQ140" s="123"/>
      <c r="DAR140" s="123"/>
      <c r="DAS140" s="123"/>
      <c r="DAT140" s="123"/>
      <c r="DAU140" s="123"/>
      <c r="DAV140" s="123"/>
      <c r="DAW140" s="123"/>
      <c r="DAX140" s="123"/>
      <c r="DAY140" s="123"/>
      <c r="DAZ140" s="123"/>
      <c r="DBA140" s="123"/>
      <c r="DBB140" s="123"/>
      <c r="DBC140" s="123"/>
      <c r="DBD140" s="123"/>
      <c r="DBE140" s="123"/>
      <c r="DBF140" s="123"/>
      <c r="DBG140" s="123"/>
      <c r="DBH140" s="123"/>
      <c r="DBI140" s="123"/>
      <c r="DBJ140" s="123"/>
      <c r="DBK140" s="123"/>
      <c r="DBL140" s="123"/>
      <c r="DBM140" s="123"/>
      <c r="DBN140" s="123"/>
      <c r="DBO140" s="123"/>
      <c r="DBP140" s="123"/>
      <c r="DBQ140" s="123"/>
      <c r="DBR140" s="123"/>
      <c r="DBS140" s="123"/>
      <c r="DBT140" s="123"/>
      <c r="DBU140" s="123"/>
      <c r="DBV140" s="123"/>
      <c r="DBW140" s="123"/>
      <c r="DBX140" s="123"/>
      <c r="DBY140" s="123"/>
      <c r="DBZ140" s="123"/>
      <c r="DCA140" s="123"/>
      <c r="DCB140" s="123"/>
      <c r="DCC140" s="123"/>
      <c r="DCD140" s="123"/>
      <c r="DCE140" s="123"/>
      <c r="DCF140" s="123"/>
      <c r="DCG140" s="123"/>
      <c r="DCH140" s="123"/>
      <c r="DCI140" s="123"/>
      <c r="DCJ140" s="123"/>
      <c r="DCK140" s="123"/>
      <c r="DCL140" s="123"/>
      <c r="DCM140" s="123"/>
      <c r="DCN140" s="123"/>
      <c r="DCO140" s="123"/>
      <c r="DCP140" s="123"/>
      <c r="DCQ140" s="123"/>
      <c r="DCR140" s="123"/>
      <c r="DCS140" s="123"/>
      <c r="DCT140" s="123"/>
      <c r="DCU140" s="123"/>
      <c r="DCV140" s="123"/>
      <c r="DCW140" s="123"/>
      <c r="DCX140" s="123"/>
      <c r="DCY140" s="123"/>
      <c r="DCZ140" s="123"/>
      <c r="DDA140" s="123"/>
      <c r="DDB140" s="123"/>
      <c r="DDC140" s="123"/>
      <c r="DDD140" s="123"/>
      <c r="DDE140" s="123"/>
      <c r="DDF140" s="123"/>
      <c r="DDG140" s="123"/>
      <c r="DDH140" s="123"/>
      <c r="DDI140" s="123"/>
      <c r="DDJ140" s="123"/>
      <c r="DDK140" s="123"/>
      <c r="DDL140" s="123"/>
      <c r="DDM140" s="123"/>
      <c r="DDN140" s="123"/>
      <c r="DDO140" s="123"/>
      <c r="DDP140" s="123"/>
      <c r="DDQ140" s="123"/>
      <c r="DDR140" s="123"/>
      <c r="DDS140" s="123"/>
      <c r="DDT140" s="123"/>
      <c r="DDU140" s="123"/>
      <c r="DDV140" s="123"/>
      <c r="DDW140" s="123"/>
      <c r="DDX140" s="123"/>
      <c r="DDY140" s="123"/>
      <c r="DDZ140" s="123"/>
      <c r="DEA140" s="123"/>
      <c r="DEB140" s="123"/>
      <c r="DEC140" s="123"/>
      <c r="DED140" s="123"/>
      <c r="DEE140" s="123"/>
      <c r="DEF140" s="123"/>
      <c r="DEG140" s="123"/>
      <c r="DEH140" s="123"/>
      <c r="DEI140" s="123"/>
      <c r="DEJ140" s="123"/>
      <c r="DEK140" s="123"/>
      <c r="DEL140" s="123"/>
      <c r="DEM140" s="123"/>
      <c r="DEN140" s="123"/>
      <c r="DEO140" s="123"/>
      <c r="DEP140" s="123"/>
      <c r="DEQ140" s="123"/>
      <c r="DER140" s="123"/>
      <c r="DES140" s="123"/>
      <c r="DET140" s="123"/>
      <c r="DEU140" s="123"/>
      <c r="DEV140" s="123"/>
      <c r="DEW140" s="123"/>
      <c r="DEX140" s="123"/>
      <c r="DEY140" s="123"/>
      <c r="DEZ140" s="123"/>
      <c r="DFA140" s="123"/>
      <c r="DFB140" s="123"/>
      <c r="DFC140" s="123"/>
      <c r="DFD140" s="123"/>
      <c r="DFE140" s="123"/>
      <c r="DFF140" s="123"/>
      <c r="DFG140" s="123"/>
      <c r="DFH140" s="123"/>
      <c r="DFI140" s="123"/>
      <c r="DFJ140" s="123"/>
      <c r="DFK140" s="123"/>
      <c r="DFL140" s="123"/>
      <c r="DFM140" s="123"/>
      <c r="DFN140" s="123"/>
      <c r="DFO140" s="123"/>
      <c r="DFP140" s="123"/>
      <c r="DFQ140" s="123"/>
      <c r="DFR140" s="123"/>
      <c r="DFS140" s="123"/>
      <c r="DFT140" s="123"/>
      <c r="DFU140" s="123"/>
      <c r="DFV140" s="123"/>
      <c r="DFW140" s="123"/>
      <c r="DFX140" s="123"/>
      <c r="DFY140" s="123"/>
      <c r="DFZ140" s="123"/>
      <c r="DGA140" s="123"/>
      <c r="DGB140" s="123"/>
      <c r="DGC140" s="123"/>
      <c r="DGD140" s="123"/>
      <c r="DGE140" s="123"/>
      <c r="DGF140" s="123"/>
      <c r="DGG140" s="123"/>
      <c r="DGH140" s="123"/>
      <c r="DGI140" s="123"/>
      <c r="DGJ140" s="123"/>
      <c r="DGK140" s="123"/>
      <c r="DGL140" s="123"/>
      <c r="DGM140" s="123"/>
      <c r="DGN140" s="123"/>
      <c r="DGO140" s="123"/>
      <c r="DGP140" s="123"/>
      <c r="DGQ140" s="123"/>
      <c r="DGR140" s="123"/>
      <c r="DGS140" s="123"/>
      <c r="DGT140" s="123"/>
      <c r="DGU140" s="123"/>
      <c r="DGV140" s="123"/>
      <c r="DGW140" s="123"/>
      <c r="DGX140" s="123"/>
      <c r="DGY140" s="123"/>
      <c r="DGZ140" s="123"/>
      <c r="DHA140" s="123"/>
      <c r="DHB140" s="123"/>
      <c r="DHC140" s="123"/>
      <c r="DHD140" s="123"/>
      <c r="DHE140" s="123"/>
      <c r="DHF140" s="123"/>
      <c r="DHG140" s="123"/>
      <c r="DHH140" s="123"/>
      <c r="DHI140" s="123"/>
      <c r="DHJ140" s="123"/>
      <c r="DHK140" s="123"/>
      <c r="DHL140" s="123"/>
      <c r="DHM140" s="123"/>
      <c r="DHN140" s="123"/>
      <c r="DHO140" s="123"/>
      <c r="DHP140" s="123"/>
      <c r="DHQ140" s="123"/>
      <c r="DHR140" s="123"/>
      <c r="DHS140" s="123"/>
      <c r="DHT140" s="123"/>
      <c r="DHU140" s="123"/>
      <c r="DHV140" s="123"/>
      <c r="DHW140" s="123"/>
      <c r="DHX140" s="123"/>
      <c r="DHY140" s="123"/>
      <c r="DHZ140" s="123"/>
      <c r="DIA140" s="123"/>
      <c r="DIB140" s="123"/>
      <c r="DIC140" s="123"/>
      <c r="DID140" s="123"/>
      <c r="DIE140" s="123"/>
      <c r="DIF140" s="123"/>
      <c r="DIG140" s="123"/>
      <c r="DIH140" s="123"/>
      <c r="DII140" s="123"/>
      <c r="DIJ140" s="123"/>
      <c r="DIK140" s="123"/>
      <c r="DIL140" s="123"/>
      <c r="DIM140" s="123"/>
      <c r="DIN140" s="123"/>
      <c r="DIO140" s="123"/>
      <c r="DIP140" s="123"/>
      <c r="DIQ140" s="123"/>
      <c r="DIR140" s="123"/>
      <c r="DIS140" s="123"/>
      <c r="DIT140" s="123"/>
      <c r="DIU140" s="123"/>
      <c r="DIV140" s="123"/>
      <c r="DIW140" s="123"/>
      <c r="DIX140" s="123"/>
      <c r="DIY140" s="123"/>
      <c r="DIZ140" s="123"/>
      <c r="DJA140" s="123"/>
      <c r="DJB140" s="123"/>
      <c r="DJC140" s="123"/>
      <c r="DJD140" s="123"/>
      <c r="DJE140" s="123"/>
      <c r="DJF140" s="123"/>
      <c r="DJG140" s="123"/>
      <c r="DJH140" s="123"/>
      <c r="DJI140" s="123"/>
      <c r="DJJ140" s="123"/>
      <c r="DJK140" s="123"/>
      <c r="DJL140" s="123"/>
      <c r="DJM140" s="123"/>
      <c r="DJN140" s="123"/>
      <c r="DJO140" s="123"/>
      <c r="DJP140" s="123"/>
      <c r="DJQ140" s="123"/>
      <c r="DJR140" s="123"/>
      <c r="DJS140" s="123"/>
      <c r="DJT140" s="123"/>
      <c r="DJU140" s="123"/>
      <c r="DJV140" s="123"/>
      <c r="DJW140" s="123"/>
      <c r="DJX140" s="123"/>
      <c r="DJY140" s="123"/>
      <c r="DJZ140" s="123"/>
      <c r="DKA140" s="123"/>
      <c r="DKB140" s="123"/>
      <c r="DKC140" s="123"/>
      <c r="DKD140" s="123"/>
      <c r="DKE140" s="123"/>
      <c r="DKF140" s="123"/>
      <c r="DKG140" s="123"/>
      <c r="DKH140" s="123"/>
      <c r="DKI140" s="123"/>
      <c r="DKJ140" s="123"/>
      <c r="DKK140" s="123"/>
      <c r="DKL140" s="123"/>
      <c r="DKM140" s="123"/>
      <c r="DKN140" s="123"/>
      <c r="DKO140" s="123"/>
      <c r="DKP140" s="123"/>
      <c r="DKQ140" s="123"/>
      <c r="DKR140" s="123"/>
      <c r="DKS140" s="123"/>
      <c r="DKT140" s="123"/>
      <c r="DKU140" s="123"/>
      <c r="DKV140" s="123"/>
      <c r="DKW140" s="123"/>
      <c r="DKX140" s="123"/>
      <c r="DKY140" s="123"/>
      <c r="DKZ140" s="123"/>
      <c r="DLA140" s="123"/>
      <c r="DLB140" s="123"/>
      <c r="DLC140" s="123"/>
      <c r="DLD140" s="123"/>
      <c r="DLE140" s="123"/>
      <c r="DLF140" s="123"/>
      <c r="DLG140" s="123"/>
      <c r="DLH140" s="123"/>
      <c r="DLI140" s="123"/>
      <c r="DLJ140" s="123"/>
      <c r="DLK140" s="123"/>
      <c r="DLL140" s="123"/>
      <c r="DLM140" s="123"/>
      <c r="DLN140" s="123"/>
      <c r="DLO140" s="123"/>
      <c r="DLP140" s="123"/>
      <c r="DLQ140" s="123"/>
      <c r="DLR140" s="123"/>
      <c r="DLS140" s="123"/>
      <c r="DLT140" s="123"/>
      <c r="DLU140" s="123"/>
      <c r="DLV140" s="123"/>
      <c r="DLW140" s="123"/>
      <c r="DLX140" s="123"/>
      <c r="DLY140" s="123"/>
      <c r="DLZ140" s="123"/>
      <c r="DMA140" s="123"/>
      <c r="DMB140" s="123"/>
      <c r="DMC140" s="123"/>
      <c r="DMD140" s="123"/>
      <c r="DME140" s="123"/>
      <c r="DMF140" s="123"/>
      <c r="DMG140" s="123"/>
      <c r="DMH140" s="123"/>
      <c r="DMI140" s="123"/>
      <c r="DMJ140" s="123"/>
      <c r="DMK140" s="123"/>
      <c r="DML140" s="123"/>
      <c r="DMM140" s="123"/>
      <c r="DMN140" s="123"/>
      <c r="DMO140" s="123"/>
      <c r="DMP140" s="123"/>
      <c r="DMQ140" s="123"/>
      <c r="DMR140" s="123"/>
      <c r="DMS140" s="123"/>
      <c r="DMT140" s="123"/>
      <c r="DMU140" s="123"/>
      <c r="DMV140" s="123"/>
      <c r="DMW140" s="123"/>
      <c r="DMX140" s="123"/>
      <c r="DMY140" s="123"/>
      <c r="DMZ140" s="123"/>
      <c r="DNA140" s="123"/>
      <c r="DNB140" s="123"/>
      <c r="DNC140" s="123"/>
      <c r="DND140" s="123"/>
      <c r="DNE140" s="123"/>
      <c r="DNF140" s="123"/>
      <c r="DNG140" s="123"/>
      <c r="DNH140" s="123"/>
      <c r="DNI140" s="123"/>
      <c r="DNJ140" s="123"/>
      <c r="DNK140" s="123"/>
      <c r="DNL140" s="123"/>
      <c r="DNM140" s="123"/>
      <c r="DNN140" s="123"/>
      <c r="DNO140" s="123"/>
      <c r="DNP140" s="123"/>
      <c r="DNQ140" s="123"/>
      <c r="DNR140" s="123"/>
      <c r="DNS140" s="123"/>
      <c r="DNT140" s="123"/>
      <c r="DNU140" s="123"/>
      <c r="DNV140" s="123"/>
      <c r="DNW140" s="123"/>
      <c r="DNX140" s="123"/>
      <c r="DNY140" s="123"/>
      <c r="DNZ140" s="123"/>
      <c r="DOA140" s="123"/>
      <c r="DOB140" s="123"/>
      <c r="DOC140" s="123"/>
      <c r="DOD140" s="123"/>
      <c r="DOE140" s="123"/>
      <c r="DOF140" s="123"/>
      <c r="DOG140" s="123"/>
      <c r="DOH140" s="123"/>
      <c r="DOI140" s="123"/>
      <c r="DOJ140" s="123"/>
      <c r="DOK140" s="123"/>
      <c r="DOL140" s="123"/>
      <c r="DOM140" s="123"/>
      <c r="DON140" s="123"/>
      <c r="DOO140" s="123"/>
      <c r="DOP140" s="123"/>
      <c r="DOQ140" s="123"/>
      <c r="DOR140" s="123"/>
      <c r="DOS140" s="123"/>
      <c r="DOT140" s="123"/>
      <c r="DOU140" s="123"/>
      <c r="DOV140" s="123"/>
      <c r="DOW140" s="123"/>
      <c r="DOX140" s="123"/>
      <c r="DOY140" s="123"/>
      <c r="DOZ140" s="123"/>
      <c r="DPA140" s="123"/>
      <c r="DPB140" s="123"/>
      <c r="DPC140" s="123"/>
      <c r="DPD140" s="123"/>
      <c r="DPE140" s="123"/>
      <c r="DPF140" s="123"/>
      <c r="DPG140" s="123"/>
      <c r="DPH140" s="123"/>
      <c r="DPI140" s="123"/>
      <c r="DPJ140" s="123"/>
      <c r="DPK140" s="123"/>
      <c r="DPL140" s="123"/>
      <c r="DPM140" s="123"/>
      <c r="DPN140" s="123"/>
      <c r="DPO140" s="123"/>
      <c r="DPP140" s="123"/>
      <c r="DPQ140" s="123"/>
      <c r="DPR140" s="123"/>
      <c r="DPS140" s="123"/>
      <c r="DPT140" s="123"/>
      <c r="DPU140" s="123"/>
      <c r="DPV140" s="123"/>
      <c r="DPW140" s="123"/>
      <c r="DPX140" s="123"/>
      <c r="DPY140" s="123"/>
      <c r="DPZ140" s="123"/>
      <c r="DQA140" s="123"/>
      <c r="DQB140" s="123"/>
      <c r="DQC140" s="123"/>
      <c r="DQD140" s="123"/>
      <c r="DQE140" s="123"/>
      <c r="DQF140" s="123"/>
      <c r="DQG140" s="123"/>
      <c r="DQH140" s="123"/>
      <c r="DQI140" s="123"/>
      <c r="DQJ140" s="123"/>
      <c r="DQK140" s="123"/>
      <c r="DQL140" s="123"/>
      <c r="DQM140" s="123"/>
      <c r="DQN140" s="123"/>
      <c r="DQO140" s="123"/>
      <c r="DQP140" s="123"/>
      <c r="DQQ140" s="123"/>
      <c r="DQR140" s="123"/>
      <c r="DQS140" s="123"/>
      <c r="DQT140" s="123"/>
      <c r="DQU140" s="123"/>
      <c r="DQV140" s="123"/>
      <c r="DQW140" s="123"/>
      <c r="DQX140" s="123"/>
      <c r="DQY140" s="123"/>
      <c r="DQZ140" s="123"/>
      <c r="DRA140" s="123"/>
      <c r="DRB140" s="123"/>
      <c r="DRC140" s="123"/>
      <c r="DRD140" s="123"/>
      <c r="DRE140" s="123"/>
      <c r="DRF140" s="123"/>
      <c r="DRG140" s="123"/>
      <c r="DRH140" s="123"/>
      <c r="DRI140" s="123"/>
      <c r="DRJ140" s="123"/>
      <c r="DRK140" s="123"/>
      <c r="DRL140" s="123"/>
      <c r="DRM140" s="123"/>
      <c r="DRN140" s="123"/>
      <c r="DRO140" s="123"/>
      <c r="DRP140" s="123"/>
      <c r="DRQ140" s="123"/>
      <c r="DRR140" s="123"/>
      <c r="DRS140" s="123"/>
      <c r="DRT140" s="123"/>
      <c r="DRU140" s="123"/>
      <c r="DRV140" s="123"/>
      <c r="DRW140" s="123"/>
      <c r="DRX140" s="123"/>
      <c r="DRY140" s="123"/>
      <c r="DRZ140" s="123"/>
      <c r="DSA140" s="123"/>
      <c r="DSB140" s="123"/>
      <c r="DSC140" s="123"/>
      <c r="DSD140" s="123"/>
      <c r="DSE140" s="123"/>
      <c r="DSF140" s="123"/>
      <c r="DSG140" s="123"/>
      <c r="DSH140" s="123"/>
      <c r="DSI140" s="123"/>
      <c r="DSJ140" s="123"/>
      <c r="DSK140" s="123"/>
      <c r="DSL140" s="123"/>
      <c r="DSM140" s="123"/>
      <c r="DSN140" s="123"/>
      <c r="DSO140" s="123"/>
      <c r="DSP140" s="123"/>
      <c r="DSQ140" s="123"/>
      <c r="DSR140" s="123"/>
      <c r="DSS140" s="123"/>
      <c r="DST140" s="123"/>
      <c r="DSU140" s="123"/>
      <c r="DSV140" s="123"/>
      <c r="DSW140" s="123"/>
      <c r="DSX140" s="123"/>
      <c r="DSY140" s="123"/>
      <c r="DSZ140" s="123"/>
      <c r="DTA140" s="123"/>
      <c r="DTB140" s="123"/>
      <c r="DTC140" s="123"/>
      <c r="DTD140" s="123"/>
      <c r="DTE140" s="123"/>
      <c r="DTF140" s="123"/>
      <c r="DTG140" s="123"/>
      <c r="DTH140" s="123"/>
      <c r="DTI140" s="123"/>
      <c r="DTJ140" s="123"/>
      <c r="DTK140" s="123"/>
      <c r="DTL140" s="123"/>
      <c r="DTM140" s="123"/>
      <c r="DTN140" s="123"/>
      <c r="DTO140" s="123"/>
      <c r="DTP140" s="123"/>
      <c r="DTQ140" s="123"/>
      <c r="DTR140" s="123"/>
      <c r="DTS140" s="123"/>
      <c r="DTT140" s="123"/>
      <c r="DTU140" s="123"/>
      <c r="DTV140" s="123"/>
      <c r="DTW140" s="123"/>
      <c r="DTX140" s="123"/>
      <c r="DTY140" s="123"/>
      <c r="DTZ140" s="123"/>
      <c r="DUA140" s="123"/>
      <c r="DUB140" s="123"/>
      <c r="DUC140" s="123"/>
      <c r="DUD140" s="123"/>
      <c r="DUE140" s="123"/>
      <c r="DUF140" s="123"/>
      <c r="DUG140" s="123"/>
      <c r="DUH140" s="123"/>
      <c r="DUI140" s="123"/>
      <c r="DUJ140" s="123"/>
      <c r="DUK140" s="123"/>
      <c r="DUL140" s="123"/>
      <c r="DUM140" s="123"/>
      <c r="DUN140" s="123"/>
      <c r="DUO140" s="123"/>
      <c r="DUP140" s="123"/>
      <c r="DUQ140" s="123"/>
      <c r="DUR140" s="123"/>
      <c r="DUS140" s="123"/>
      <c r="DUT140" s="123"/>
      <c r="DUU140" s="123"/>
      <c r="DUV140" s="123"/>
      <c r="DUW140" s="123"/>
      <c r="DUX140" s="123"/>
      <c r="DUY140" s="123"/>
      <c r="DUZ140" s="123"/>
      <c r="DVA140" s="123"/>
      <c r="DVB140" s="123"/>
      <c r="DVC140" s="123"/>
      <c r="DVD140" s="123"/>
      <c r="DVE140" s="123"/>
      <c r="DVF140" s="123"/>
      <c r="DVG140" s="123"/>
      <c r="DVH140" s="123"/>
      <c r="DVI140" s="123"/>
      <c r="DVJ140" s="123"/>
      <c r="DVK140" s="123"/>
      <c r="DVL140" s="123"/>
      <c r="DVM140" s="123"/>
      <c r="DVN140" s="123"/>
      <c r="DVO140" s="123"/>
      <c r="DVP140" s="123"/>
      <c r="DVQ140" s="123"/>
      <c r="DVR140" s="123"/>
      <c r="DVS140" s="123"/>
      <c r="DVT140" s="123"/>
      <c r="DVU140" s="123"/>
      <c r="DVV140" s="123"/>
      <c r="DVW140" s="123"/>
      <c r="DVX140" s="123"/>
      <c r="DVY140" s="123"/>
      <c r="DVZ140" s="123"/>
      <c r="DWA140" s="123"/>
      <c r="DWB140" s="123"/>
      <c r="DWC140" s="123"/>
      <c r="DWD140" s="123"/>
      <c r="DWE140" s="123"/>
      <c r="DWF140" s="123"/>
      <c r="DWG140" s="123"/>
      <c r="DWH140" s="123"/>
      <c r="DWI140" s="123"/>
      <c r="DWJ140" s="123"/>
      <c r="DWK140" s="123"/>
      <c r="DWL140" s="123"/>
      <c r="DWM140" s="123"/>
      <c r="DWN140" s="123"/>
      <c r="DWO140" s="123"/>
      <c r="DWP140" s="123"/>
      <c r="DWQ140" s="123"/>
      <c r="DWR140" s="123"/>
      <c r="DWS140" s="123"/>
      <c r="DWT140" s="123"/>
      <c r="DWU140" s="123"/>
      <c r="DWV140" s="123"/>
      <c r="DWW140" s="123"/>
      <c r="DWX140" s="123"/>
      <c r="DWY140" s="123"/>
      <c r="DWZ140" s="123"/>
      <c r="DXA140" s="123"/>
      <c r="DXB140" s="123"/>
      <c r="DXC140" s="123"/>
      <c r="DXD140" s="123"/>
      <c r="DXE140" s="123"/>
      <c r="DXF140" s="123"/>
      <c r="DXG140" s="123"/>
      <c r="DXH140" s="123"/>
      <c r="DXI140" s="123"/>
      <c r="DXJ140" s="123"/>
      <c r="DXK140" s="123"/>
      <c r="DXL140" s="123"/>
      <c r="DXM140" s="123"/>
      <c r="DXN140" s="123"/>
      <c r="DXO140" s="123"/>
      <c r="DXP140" s="123"/>
      <c r="DXQ140" s="123"/>
      <c r="DXR140" s="123"/>
      <c r="DXS140" s="123"/>
      <c r="DXT140" s="123"/>
      <c r="DXU140" s="123"/>
      <c r="DXV140" s="123"/>
      <c r="DXW140" s="123"/>
      <c r="DXX140" s="123"/>
      <c r="DXY140" s="123"/>
      <c r="DXZ140" s="123"/>
      <c r="DYA140" s="123"/>
      <c r="DYB140" s="123"/>
      <c r="DYC140" s="123"/>
      <c r="DYD140" s="123"/>
      <c r="DYE140" s="123"/>
      <c r="DYF140" s="123"/>
      <c r="DYG140" s="123"/>
      <c r="DYH140" s="123"/>
      <c r="DYI140" s="123"/>
      <c r="DYJ140" s="123"/>
      <c r="DYK140" s="123"/>
      <c r="DYL140" s="123"/>
      <c r="DYM140" s="123"/>
      <c r="DYN140" s="123"/>
      <c r="DYO140" s="123"/>
      <c r="DYP140" s="123"/>
      <c r="DYQ140" s="123"/>
      <c r="DYR140" s="123"/>
      <c r="DYS140" s="123"/>
      <c r="DYT140" s="123"/>
      <c r="DYU140" s="123"/>
      <c r="DYV140" s="123"/>
      <c r="DYW140" s="123"/>
      <c r="DYX140" s="123"/>
      <c r="DYY140" s="123"/>
      <c r="DYZ140" s="123"/>
      <c r="DZA140" s="123"/>
      <c r="DZB140" s="123"/>
      <c r="DZC140" s="123"/>
      <c r="DZD140" s="123"/>
      <c r="DZE140" s="123"/>
      <c r="DZF140" s="123"/>
      <c r="DZG140" s="123"/>
      <c r="DZH140" s="123"/>
      <c r="DZI140" s="123"/>
      <c r="DZJ140" s="123"/>
      <c r="DZK140" s="123"/>
      <c r="DZL140" s="123"/>
      <c r="DZM140" s="123"/>
      <c r="DZN140" s="123"/>
      <c r="DZO140" s="123"/>
      <c r="DZP140" s="123"/>
      <c r="DZQ140" s="123"/>
      <c r="DZR140" s="123"/>
      <c r="DZS140" s="123"/>
      <c r="DZT140" s="123"/>
      <c r="DZU140" s="123"/>
      <c r="DZV140" s="123"/>
      <c r="DZW140" s="123"/>
      <c r="DZX140" s="123"/>
      <c r="DZY140" s="123"/>
      <c r="DZZ140" s="123"/>
      <c r="EAA140" s="123"/>
      <c r="EAB140" s="123"/>
      <c r="EAC140" s="123"/>
      <c r="EAD140" s="123"/>
      <c r="EAE140" s="123"/>
      <c r="EAF140" s="123"/>
      <c r="EAG140" s="123"/>
      <c r="EAH140" s="123"/>
      <c r="EAI140" s="123"/>
      <c r="EAJ140" s="123"/>
      <c r="EAK140" s="123"/>
      <c r="EAL140" s="123"/>
      <c r="EAM140" s="123"/>
      <c r="EAN140" s="123"/>
      <c r="EAO140" s="123"/>
      <c r="EAP140" s="123"/>
      <c r="EAQ140" s="123"/>
      <c r="EAR140" s="123"/>
      <c r="EAS140" s="123"/>
      <c r="EAT140" s="123"/>
      <c r="EAU140" s="123"/>
      <c r="EAV140" s="123"/>
      <c r="EAW140" s="123"/>
      <c r="EAX140" s="123"/>
      <c r="EAY140" s="123"/>
      <c r="EAZ140" s="123"/>
      <c r="EBA140" s="123"/>
      <c r="EBB140" s="123"/>
      <c r="EBC140" s="123"/>
      <c r="EBD140" s="123"/>
      <c r="EBE140" s="123"/>
      <c r="EBF140" s="123"/>
      <c r="EBG140" s="123"/>
      <c r="EBH140" s="123"/>
      <c r="EBI140" s="123"/>
      <c r="EBJ140" s="123"/>
      <c r="EBK140" s="123"/>
      <c r="EBL140" s="123"/>
      <c r="EBM140" s="123"/>
      <c r="EBN140" s="123"/>
      <c r="EBO140" s="123"/>
      <c r="EBP140" s="123"/>
      <c r="EBQ140" s="123"/>
      <c r="EBR140" s="123"/>
      <c r="EBS140" s="123"/>
      <c r="EBT140" s="123"/>
      <c r="EBU140" s="123"/>
      <c r="EBV140" s="123"/>
      <c r="EBW140" s="123"/>
      <c r="EBX140" s="123"/>
      <c r="EBY140" s="123"/>
      <c r="EBZ140" s="123"/>
      <c r="ECA140" s="123"/>
      <c r="ECB140" s="123"/>
      <c r="ECC140" s="123"/>
      <c r="ECD140" s="123"/>
      <c r="ECE140" s="123"/>
      <c r="ECF140" s="123"/>
      <c r="ECG140" s="123"/>
      <c r="ECH140" s="123"/>
      <c r="ECI140" s="123"/>
      <c r="ECJ140" s="123"/>
      <c r="ECK140" s="123"/>
      <c r="ECL140" s="123"/>
      <c r="ECM140" s="123"/>
      <c r="ECN140" s="123"/>
      <c r="ECO140" s="123"/>
      <c r="ECP140" s="123"/>
      <c r="ECQ140" s="123"/>
      <c r="ECR140" s="123"/>
      <c r="ECS140" s="123"/>
      <c r="ECT140" s="123"/>
      <c r="ECU140" s="123"/>
      <c r="ECV140" s="123"/>
      <c r="ECW140" s="123"/>
      <c r="ECX140" s="123"/>
      <c r="ECY140" s="123"/>
      <c r="ECZ140" s="123"/>
      <c r="EDA140" s="123"/>
      <c r="EDB140" s="123"/>
      <c r="EDC140" s="123"/>
      <c r="EDD140" s="123"/>
      <c r="EDE140" s="123"/>
      <c r="EDF140" s="123"/>
      <c r="EDG140" s="123"/>
      <c r="EDH140" s="123"/>
      <c r="EDI140" s="123"/>
      <c r="EDJ140" s="123"/>
      <c r="EDK140" s="123"/>
      <c r="EDL140" s="123"/>
      <c r="EDM140" s="123"/>
      <c r="EDN140" s="123"/>
      <c r="EDO140" s="123"/>
      <c r="EDP140" s="123"/>
      <c r="EDQ140" s="123"/>
      <c r="EDR140" s="123"/>
      <c r="EDS140" s="123"/>
      <c r="EDT140" s="123"/>
      <c r="EDU140" s="123"/>
      <c r="EDV140" s="123"/>
      <c r="EDW140" s="123"/>
      <c r="EDX140" s="123"/>
      <c r="EDY140" s="123"/>
      <c r="EDZ140" s="123"/>
      <c r="EEA140" s="123"/>
      <c r="EEB140" s="123"/>
      <c r="EEC140" s="123"/>
      <c r="EED140" s="123"/>
      <c r="EEE140" s="123"/>
      <c r="EEF140" s="123"/>
      <c r="EEG140" s="123"/>
      <c r="EEH140" s="123"/>
      <c r="EEI140" s="123"/>
      <c r="EEJ140" s="123"/>
      <c r="EEK140" s="123"/>
      <c r="EEL140" s="123"/>
      <c r="EEM140" s="123"/>
      <c r="EEN140" s="123"/>
      <c r="EEO140" s="123"/>
      <c r="EEP140" s="123"/>
      <c r="EEQ140" s="123"/>
      <c r="EER140" s="123"/>
      <c r="EES140" s="123"/>
      <c r="EET140" s="123"/>
      <c r="EEU140" s="123"/>
      <c r="EEV140" s="123"/>
      <c r="EEW140" s="123"/>
      <c r="EEX140" s="123"/>
      <c r="EEY140" s="123"/>
      <c r="EEZ140" s="123"/>
      <c r="EFA140" s="123"/>
      <c r="EFB140" s="123"/>
      <c r="EFC140" s="123"/>
      <c r="EFD140" s="123"/>
      <c r="EFE140" s="123"/>
      <c r="EFF140" s="123"/>
      <c r="EFG140" s="123"/>
      <c r="EFH140" s="123"/>
      <c r="EFI140" s="123"/>
      <c r="EFJ140" s="123"/>
      <c r="EFK140" s="123"/>
      <c r="EFL140" s="123"/>
      <c r="EFM140" s="123"/>
      <c r="EFN140" s="123"/>
      <c r="EFO140" s="123"/>
      <c r="EFP140" s="123"/>
      <c r="EFQ140" s="123"/>
      <c r="EFR140" s="123"/>
      <c r="EFS140" s="123"/>
      <c r="EFT140" s="123"/>
      <c r="EFU140" s="123"/>
      <c r="EFV140" s="123"/>
      <c r="EFW140" s="123"/>
      <c r="EFX140" s="123"/>
      <c r="EFY140" s="123"/>
      <c r="EFZ140" s="123"/>
      <c r="EGA140" s="123"/>
      <c r="EGB140" s="123"/>
      <c r="EGC140" s="123"/>
      <c r="EGD140" s="123"/>
      <c r="EGE140" s="123"/>
      <c r="EGF140" s="123"/>
      <c r="EGG140" s="123"/>
      <c r="EGH140" s="123"/>
      <c r="EGI140" s="123"/>
      <c r="EGJ140" s="123"/>
      <c r="EGK140" s="123"/>
      <c r="EGL140" s="123"/>
      <c r="EGM140" s="123"/>
      <c r="EGN140" s="123"/>
      <c r="EGO140" s="123"/>
      <c r="EGP140" s="123"/>
      <c r="EGQ140" s="123"/>
      <c r="EGR140" s="123"/>
      <c r="EGS140" s="123"/>
      <c r="EGT140" s="123"/>
      <c r="EGU140" s="123"/>
      <c r="EGV140" s="123"/>
      <c r="EGW140" s="123"/>
      <c r="EGX140" s="123"/>
      <c r="EGY140" s="123"/>
      <c r="EGZ140" s="123"/>
      <c r="EHA140" s="123"/>
      <c r="EHB140" s="123"/>
      <c r="EHC140" s="123"/>
      <c r="EHD140" s="123"/>
      <c r="EHE140" s="123"/>
      <c r="EHF140" s="123"/>
      <c r="EHG140" s="123"/>
      <c r="EHH140" s="123"/>
      <c r="EHI140" s="123"/>
      <c r="EHJ140" s="123"/>
      <c r="EHK140" s="123"/>
      <c r="EHL140" s="123"/>
      <c r="EHM140" s="123"/>
      <c r="EHN140" s="123"/>
      <c r="EHO140" s="123"/>
      <c r="EHP140" s="123"/>
      <c r="EHQ140" s="123"/>
      <c r="EHR140" s="123"/>
      <c r="EHS140" s="123"/>
      <c r="EHT140" s="123"/>
      <c r="EHU140" s="123"/>
      <c r="EHV140" s="123"/>
      <c r="EHW140" s="123"/>
      <c r="EHX140" s="123"/>
      <c r="EHY140" s="123"/>
      <c r="EHZ140" s="123"/>
      <c r="EIA140" s="123"/>
      <c r="EIB140" s="123"/>
      <c r="EIC140" s="123"/>
      <c r="EID140" s="123"/>
      <c r="EIE140" s="123"/>
      <c r="EIF140" s="123"/>
      <c r="EIG140" s="123"/>
      <c r="EIH140" s="123"/>
      <c r="EII140" s="123"/>
      <c r="EIJ140" s="123"/>
      <c r="EIK140" s="123"/>
      <c r="EIL140" s="123"/>
      <c r="EIM140" s="123"/>
      <c r="EIN140" s="123"/>
      <c r="EIO140" s="123"/>
      <c r="EIP140" s="123"/>
      <c r="EIQ140" s="123"/>
      <c r="EIR140" s="123"/>
      <c r="EIS140" s="123"/>
      <c r="EIT140" s="123"/>
      <c r="EIU140" s="123"/>
      <c r="EIV140" s="123"/>
      <c r="EIW140" s="123"/>
      <c r="EIX140" s="123"/>
      <c r="EIY140" s="123"/>
      <c r="EIZ140" s="123"/>
      <c r="EJA140" s="123"/>
      <c r="EJB140" s="123"/>
      <c r="EJC140" s="123"/>
      <c r="EJD140" s="123"/>
      <c r="EJE140" s="123"/>
      <c r="EJF140" s="123"/>
      <c r="EJG140" s="123"/>
      <c r="EJH140" s="123"/>
      <c r="EJI140" s="123"/>
      <c r="EJJ140" s="123"/>
      <c r="EJK140" s="123"/>
      <c r="EJL140" s="123"/>
      <c r="EJM140" s="123"/>
      <c r="EJN140" s="123"/>
      <c r="EJO140" s="123"/>
      <c r="EJP140" s="123"/>
      <c r="EJQ140" s="123"/>
      <c r="EJR140" s="123"/>
      <c r="EJS140" s="123"/>
      <c r="EJT140" s="123"/>
      <c r="EJU140" s="123"/>
      <c r="EJV140" s="123"/>
      <c r="EJW140" s="123"/>
      <c r="EJX140" s="123"/>
      <c r="EJY140" s="123"/>
      <c r="EJZ140" s="123"/>
      <c r="EKA140" s="123"/>
      <c r="EKB140" s="123"/>
      <c r="EKC140" s="123"/>
      <c r="EKD140" s="123"/>
      <c r="EKE140" s="123"/>
      <c r="EKF140" s="123"/>
      <c r="EKG140" s="123"/>
      <c r="EKH140" s="123"/>
      <c r="EKI140" s="123"/>
      <c r="EKJ140" s="123"/>
      <c r="EKK140" s="123"/>
      <c r="EKL140" s="123"/>
      <c r="EKM140" s="123"/>
      <c r="EKN140" s="123"/>
      <c r="EKO140" s="123"/>
      <c r="EKP140" s="123"/>
      <c r="EKQ140" s="123"/>
      <c r="EKR140" s="123"/>
      <c r="EKS140" s="123"/>
      <c r="EKT140" s="123"/>
      <c r="EKU140" s="123"/>
      <c r="EKV140" s="123"/>
      <c r="EKW140" s="123"/>
      <c r="EKX140" s="123"/>
      <c r="EKY140" s="123"/>
      <c r="EKZ140" s="123"/>
      <c r="ELA140" s="123"/>
      <c r="ELB140" s="123"/>
      <c r="ELC140" s="123"/>
      <c r="ELD140" s="123"/>
      <c r="ELE140" s="123"/>
      <c r="ELF140" s="123"/>
      <c r="ELG140" s="123"/>
      <c r="ELH140" s="123"/>
      <c r="ELI140" s="123"/>
      <c r="ELJ140" s="123"/>
      <c r="ELK140" s="123"/>
      <c r="ELL140" s="123"/>
      <c r="ELM140" s="123"/>
      <c r="ELN140" s="123"/>
      <c r="ELO140" s="123"/>
      <c r="ELP140" s="123"/>
      <c r="ELQ140" s="123"/>
      <c r="ELR140" s="123"/>
      <c r="ELS140" s="123"/>
      <c r="ELT140" s="123"/>
      <c r="ELU140" s="123"/>
      <c r="ELV140" s="123"/>
      <c r="ELW140" s="123"/>
      <c r="ELX140" s="123"/>
      <c r="ELY140" s="123"/>
      <c r="ELZ140" s="123"/>
      <c r="EMA140" s="123"/>
      <c r="EMB140" s="123"/>
      <c r="EMC140" s="123"/>
      <c r="EMD140" s="123"/>
      <c r="EME140" s="123"/>
      <c r="EMF140" s="123"/>
      <c r="EMG140" s="123"/>
      <c r="EMH140" s="123"/>
      <c r="EMI140" s="123"/>
      <c r="EMJ140" s="123"/>
      <c r="EMK140" s="123"/>
      <c r="EML140" s="123"/>
      <c r="EMM140" s="123"/>
      <c r="EMN140" s="123"/>
      <c r="EMO140" s="123"/>
      <c r="EMP140" s="123"/>
      <c r="EMQ140" s="123"/>
      <c r="EMR140" s="123"/>
      <c r="EMS140" s="123"/>
      <c r="EMT140" s="123"/>
      <c r="EMU140" s="123"/>
      <c r="EMV140" s="123"/>
      <c r="EMW140" s="123"/>
      <c r="EMX140" s="123"/>
      <c r="EMY140" s="123"/>
      <c r="EMZ140" s="123"/>
      <c r="ENA140" s="123"/>
      <c r="ENB140" s="123"/>
      <c r="ENC140" s="123"/>
      <c r="END140" s="123"/>
      <c r="ENE140" s="123"/>
      <c r="ENF140" s="123"/>
      <c r="ENG140" s="123"/>
      <c r="ENH140" s="123"/>
      <c r="ENI140" s="123"/>
      <c r="ENJ140" s="123"/>
      <c r="ENK140" s="123"/>
      <c r="ENL140" s="123"/>
      <c r="ENM140" s="123"/>
      <c r="ENN140" s="123"/>
      <c r="ENO140" s="123"/>
      <c r="ENP140" s="123"/>
      <c r="ENQ140" s="123"/>
      <c r="ENR140" s="123"/>
      <c r="ENS140" s="123"/>
      <c r="ENT140" s="123"/>
      <c r="ENU140" s="123"/>
      <c r="ENV140" s="123"/>
      <c r="ENW140" s="123"/>
      <c r="ENX140" s="123"/>
      <c r="ENY140" s="123"/>
      <c r="ENZ140" s="123"/>
      <c r="EOA140" s="123"/>
      <c r="EOB140" s="123"/>
      <c r="EOC140" s="123"/>
      <c r="EOD140" s="123"/>
      <c r="EOE140" s="123"/>
      <c r="EOF140" s="123"/>
      <c r="EOG140" s="123"/>
      <c r="EOH140" s="123"/>
      <c r="EOI140" s="123"/>
      <c r="EOJ140" s="123"/>
      <c r="EOK140" s="123"/>
      <c r="EOL140" s="123"/>
      <c r="EOM140" s="123"/>
      <c r="EON140" s="123"/>
      <c r="EOO140" s="123"/>
      <c r="EOP140" s="123"/>
      <c r="EOQ140" s="123"/>
      <c r="EOR140" s="123"/>
      <c r="EOS140" s="123"/>
      <c r="EOT140" s="123"/>
      <c r="EOU140" s="123"/>
      <c r="EOV140" s="123"/>
      <c r="EOW140" s="123"/>
      <c r="EOX140" s="123"/>
      <c r="EOY140" s="123"/>
      <c r="EOZ140" s="123"/>
      <c r="EPA140" s="123"/>
      <c r="EPB140" s="123"/>
      <c r="EPC140" s="123"/>
      <c r="EPD140" s="123"/>
      <c r="EPE140" s="123"/>
      <c r="EPF140" s="123"/>
      <c r="EPG140" s="123"/>
      <c r="EPH140" s="123"/>
      <c r="EPI140" s="123"/>
      <c r="EPJ140" s="123"/>
      <c r="EPK140" s="123"/>
      <c r="EPL140" s="123"/>
      <c r="EPM140" s="123"/>
      <c r="EPN140" s="123"/>
      <c r="EPO140" s="123"/>
      <c r="EPP140" s="123"/>
      <c r="EPQ140" s="123"/>
      <c r="EPR140" s="123"/>
      <c r="EPS140" s="123"/>
      <c r="EPT140" s="123"/>
      <c r="EPU140" s="123"/>
      <c r="EPV140" s="123"/>
      <c r="EPW140" s="123"/>
      <c r="EPX140" s="123"/>
      <c r="EPY140" s="123"/>
      <c r="EPZ140" s="123"/>
      <c r="EQA140" s="123"/>
      <c r="EQB140" s="123"/>
      <c r="EQC140" s="123"/>
      <c r="EQD140" s="123"/>
      <c r="EQE140" s="123"/>
      <c r="EQF140" s="123"/>
      <c r="EQG140" s="123"/>
      <c r="EQH140" s="123"/>
      <c r="EQI140" s="123"/>
      <c r="EQJ140" s="123"/>
      <c r="EQK140" s="123"/>
      <c r="EQL140" s="123"/>
      <c r="EQM140" s="123"/>
      <c r="EQN140" s="123"/>
      <c r="EQO140" s="123"/>
      <c r="EQP140" s="123"/>
      <c r="EQQ140" s="123"/>
      <c r="EQR140" s="123"/>
      <c r="EQS140" s="123"/>
      <c r="EQT140" s="123"/>
      <c r="EQU140" s="123"/>
      <c r="EQV140" s="123"/>
      <c r="EQW140" s="123"/>
      <c r="EQX140" s="123"/>
      <c r="EQY140" s="123"/>
      <c r="EQZ140" s="123"/>
      <c r="ERA140" s="123"/>
      <c r="ERB140" s="123"/>
      <c r="ERC140" s="123"/>
      <c r="ERD140" s="123"/>
      <c r="ERE140" s="123"/>
      <c r="ERF140" s="123"/>
      <c r="ERG140" s="123"/>
      <c r="ERH140" s="123"/>
      <c r="ERI140" s="123"/>
      <c r="ERJ140" s="123"/>
      <c r="ERK140" s="123"/>
      <c r="ERL140" s="123"/>
      <c r="ERM140" s="123"/>
      <c r="ERN140" s="123"/>
      <c r="ERO140" s="123"/>
      <c r="ERP140" s="123"/>
      <c r="ERQ140" s="123"/>
      <c r="ERR140" s="123"/>
      <c r="ERS140" s="123"/>
      <c r="ERT140" s="123"/>
      <c r="ERU140" s="123"/>
      <c r="ERV140" s="123"/>
      <c r="ERW140" s="123"/>
      <c r="ERX140" s="123"/>
      <c r="ERY140" s="123"/>
      <c r="ERZ140" s="123"/>
      <c r="ESA140" s="123"/>
      <c r="ESB140" s="123"/>
      <c r="ESC140" s="123"/>
      <c r="ESD140" s="123"/>
      <c r="ESE140" s="123"/>
      <c r="ESF140" s="123"/>
      <c r="ESG140" s="123"/>
      <c r="ESH140" s="123"/>
      <c r="ESI140" s="123"/>
      <c r="ESJ140" s="123"/>
      <c r="ESK140" s="123"/>
      <c r="ESL140" s="123"/>
      <c r="ESM140" s="123"/>
      <c r="ESN140" s="123"/>
      <c r="ESO140" s="123"/>
      <c r="ESP140" s="123"/>
      <c r="ESQ140" s="123"/>
      <c r="ESR140" s="123"/>
      <c r="ESS140" s="123"/>
      <c r="EST140" s="123"/>
      <c r="ESU140" s="123"/>
      <c r="ESV140" s="123"/>
      <c r="ESW140" s="123"/>
      <c r="ESX140" s="123"/>
      <c r="ESY140" s="123"/>
      <c r="ESZ140" s="123"/>
      <c r="ETA140" s="123"/>
      <c r="ETB140" s="123"/>
      <c r="ETC140" s="123"/>
      <c r="ETD140" s="123"/>
      <c r="ETE140" s="123"/>
      <c r="ETF140" s="123"/>
      <c r="ETG140" s="123"/>
      <c r="ETH140" s="123"/>
      <c r="ETI140" s="123"/>
      <c r="ETJ140" s="123"/>
      <c r="ETK140" s="123"/>
      <c r="ETL140" s="123"/>
      <c r="ETM140" s="123"/>
      <c r="ETN140" s="123"/>
      <c r="ETO140" s="123"/>
      <c r="ETP140" s="123"/>
      <c r="ETQ140" s="123"/>
      <c r="ETR140" s="123"/>
      <c r="ETS140" s="123"/>
      <c r="ETT140" s="123"/>
      <c r="ETU140" s="123"/>
      <c r="ETV140" s="123"/>
      <c r="ETW140" s="123"/>
      <c r="ETX140" s="123"/>
      <c r="ETY140" s="123"/>
      <c r="ETZ140" s="123"/>
      <c r="EUA140" s="123"/>
      <c r="EUB140" s="123"/>
      <c r="EUC140" s="123"/>
      <c r="EUD140" s="123"/>
      <c r="EUE140" s="123"/>
      <c r="EUF140" s="123"/>
      <c r="EUG140" s="123"/>
      <c r="EUH140" s="123"/>
      <c r="EUI140" s="123"/>
      <c r="EUJ140" s="123"/>
      <c r="EUK140" s="123"/>
      <c r="EUL140" s="123"/>
      <c r="EUM140" s="123"/>
      <c r="EUN140" s="123"/>
      <c r="EUO140" s="123"/>
      <c r="EUP140" s="123"/>
      <c r="EUQ140" s="123"/>
      <c r="EUR140" s="123"/>
      <c r="EUS140" s="123"/>
      <c r="EUT140" s="123"/>
      <c r="EUU140" s="123"/>
      <c r="EUV140" s="123"/>
      <c r="EUW140" s="123"/>
      <c r="EUX140" s="123"/>
      <c r="EUY140" s="123"/>
      <c r="EUZ140" s="123"/>
      <c r="EVA140" s="123"/>
      <c r="EVB140" s="123"/>
      <c r="EVC140" s="123"/>
      <c r="EVD140" s="123"/>
      <c r="EVE140" s="123"/>
      <c r="EVF140" s="123"/>
      <c r="EVG140" s="123"/>
      <c r="EVH140" s="123"/>
      <c r="EVI140" s="123"/>
      <c r="EVJ140" s="123"/>
      <c r="EVK140" s="123"/>
      <c r="EVL140" s="123"/>
      <c r="EVM140" s="123"/>
      <c r="EVN140" s="123"/>
      <c r="EVO140" s="123"/>
      <c r="EVP140" s="123"/>
      <c r="EVQ140" s="123"/>
      <c r="EVR140" s="123"/>
      <c r="EVS140" s="123"/>
      <c r="EVT140" s="123"/>
      <c r="EVU140" s="123"/>
      <c r="EVV140" s="123"/>
      <c r="EVW140" s="123"/>
      <c r="EVX140" s="123"/>
      <c r="EVY140" s="123"/>
      <c r="EVZ140" s="123"/>
      <c r="EWA140" s="123"/>
      <c r="EWB140" s="123"/>
      <c r="EWC140" s="123"/>
      <c r="EWD140" s="123"/>
      <c r="EWE140" s="123"/>
      <c r="EWF140" s="123"/>
      <c r="EWG140" s="123"/>
      <c r="EWH140" s="123"/>
      <c r="EWI140" s="123"/>
      <c r="EWJ140" s="123"/>
      <c r="EWK140" s="123"/>
      <c r="EWL140" s="123"/>
      <c r="EWM140" s="123"/>
      <c r="EWN140" s="123"/>
      <c r="EWO140" s="123"/>
      <c r="EWP140" s="123"/>
      <c r="EWQ140" s="123"/>
      <c r="EWR140" s="123"/>
      <c r="EWS140" s="123"/>
      <c r="EWT140" s="123"/>
      <c r="EWU140" s="123"/>
      <c r="EWV140" s="123"/>
      <c r="EWW140" s="123"/>
      <c r="EWX140" s="123"/>
      <c r="EWY140" s="123"/>
      <c r="EWZ140" s="123"/>
      <c r="EXA140" s="123"/>
      <c r="EXB140" s="123"/>
      <c r="EXC140" s="123"/>
      <c r="EXD140" s="123"/>
      <c r="EXE140" s="123"/>
      <c r="EXF140" s="123"/>
      <c r="EXG140" s="123"/>
      <c r="EXH140" s="123"/>
      <c r="EXI140" s="123"/>
      <c r="EXJ140" s="123"/>
      <c r="EXK140" s="123"/>
      <c r="EXL140" s="123"/>
      <c r="EXM140" s="123"/>
      <c r="EXN140" s="123"/>
      <c r="EXO140" s="123"/>
      <c r="EXP140" s="123"/>
      <c r="EXQ140" s="123"/>
      <c r="EXR140" s="123"/>
      <c r="EXS140" s="123"/>
      <c r="EXT140" s="123"/>
      <c r="EXU140" s="123"/>
      <c r="EXV140" s="123"/>
      <c r="EXW140" s="123"/>
      <c r="EXX140" s="123"/>
      <c r="EXY140" s="123"/>
      <c r="EXZ140" s="123"/>
      <c r="EYA140" s="123"/>
      <c r="EYB140" s="123"/>
      <c r="EYC140" s="123"/>
      <c r="EYD140" s="123"/>
      <c r="EYE140" s="123"/>
      <c r="EYF140" s="123"/>
      <c r="EYG140" s="123"/>
      <c r="EYH140" s="123"/>
      <c r="EYI140" s="123"/>
      <c r="EYJ140" s="123"/>
      <c r="EYK140" s="123"/>
      <c r="EYL140" s="123"/>
      <c r="EYM140" s="123"/>
      <c r="EYN140" s="123"/>
      <c r="EYO140" s="123"/>
      <c r="EYP140" s="123"/>
      <c r="EYQ140" s="123"/>
      <c r="EYR140" s="123"/>
      <c r="EYS140" s="123"/>
      <c r="EYT140" s="123"/>
      <c r="EYU140" s="123"/>
      <c r="EYV140" s="123"/>
      <c r="EYW140" s="123"/>
      <c r="EYX140" s="123"/>
      <c r="EYY140" s="123"/>
      <c r="EYZ140" s="123"/>
      <c r="EZA140" s="123"/>
      <c r="EZB140" s="123"/>
      <c r="EZC140" s="123"/>
      <c r="EZD140" s="123"/>
      <c r="EZE140" s="123"/>
      <c r="EZF140" s="123"/>
      <c r="EZG140" s="123"/>
      <c r="EZH140" s="123"/>
      <c r="EZI140" s="123"/>
      <c r="EZJ140" s="123"/>
      <c r="EZK140" s="123"/>
      <c r="EZL140" s="123"/>
      <c r="EZM140" s="123"/>
      <c r="EZN140" s="123"/>
      <c r="EZO140" s="123"/>
      <c r="EZP140" s="123"/>
      <c r="EZQ140" s="123"/>
      <c r="EZR140" s="123"/>
      <c r="EZS140" s="123"/>
      <c r="EZT140" s="123"/>
      <c r="EZU140" s="123"/>
      <c r="EZV140" s="123"/>
      <c r="EZW140" s="123"/>
      <c r="EZX140" s="123"/>
      <c r="EZY140" s="123"/>
      <c r="EZZ140" s="123"/>
      <c r="FAA140" s="123"/>
      <c r="FAB140" s="123"/>
      <c r="FAC140" s="123"/>
      <c r="FAD140" s="123"/>
      <c r="FAE140" s="123"/>
      <c r="FAF140" s="123"/>
      <c r="FAG140" s="123"/>
      <c r="FAH140" s="123"/>
      <c r="FAI140" s="123"/>
      <c r="FAJ140" s="123"/>
      <c r="FAK140" s="123"/>
      <c r="FAL140" s="123"/>
      <c r="FAM140" s="123"/>
      <c r="FAN140" s="123"/>
      <c r="FAO140" s="123"/>
      <c r="FAP140" s="123"/>
      <c r="FAQ140" s="123"/>
      <c r="FAR140" s="123"/>
      <c r="FAS140" s="123"/>
      <c r="FAT140" s="123"/>
      <c r="FAU140" s="123"/>
      <c r="FAV140" s="123"/>
      <c r="FAW140" s="123"/>
      <c r="FAX140" s="123"/>
      <c r="FAY140" s="123"/>
      <c r="FAZ140" s="123"/>
      <c r="FBA140" s="123"/>
      <c r="FBB140" s="123"/>
      <c r="FBC140" s="123"/>
      <c r="FBD140" s="123"/>
      <c r="FBE140" s="123"/>
      <c r="FBF140" s="123"/>
      <c r="FBG140" s="123"/>
      <c r="FBH140" s="123"/>
      <c r="FBI140" s="123"/>
      <c r="FBJ140" s="123"/>
      <c r="FBK140" s="123"/>
      <c r="FBL140" s="123"/>
      <c r="FBM140" s="123"/>
      <c r="FBN140" s="123"/>
      <c r="FBO140" s="123"/>
      <c r="FBP140" s="123"/>
      <c r="FBQ140" s="123"/>
      <c r="FBR140" s="123"/>
      <c r="FBS140" s="123"/>
      <c r="FBT140" s="123"/>
      <c r="FBU140" s="123"/>
      <c r="FBV140" s="123"/>
      <c r="FBW140" s="123"/>
      <c r="FBX140" s="123"/>
      <c r="FBY140" s="123"/>
      <c r="FBZ140" s="123"/>
      <c r="FCA140" s="123"/>
      <c r="FCB140" s="123"/>
      <c r="FCC140" s="123"/>
      <c r="FCD140" s="123"/>
      <c r="FCE140" s="123"/>
      <c r="FCF140" s="123"/>
      <c r="FCG140" s="123"/>
      <c r="FCH140" s="123"/>
      <c r="FCI140" s="123"/>
      <c r="FCJ140" s="123"/>
      <c r="FCK140" s="123"/>
      <c r="FCL140" s="123"/>
      <c r="FCM140" s="123"/>
      <c r="FCN140" s="123"/>
      <c r="FCO140" s="123"/>
      <c r="FCP140" s="123"/>
      <c r="FCQ140" s="123"/>
      <c r="FCR140" s="123"/>
      <c r="FCS140" s="123"/>
      <c r="FCT140" s="123"/>
      <c r="FCU140" s="123"/>
      <c r="FCV140" s="123"/>
      <c r="FCW140" s="123"/>
      <c r="FCX140" s="123"/>
      <c r="FCY140" s="123"/>
      <c r="FCZ140" s="123"/>
      <c r="FDA140" s="123"/>
      <c r="FDB140" s="123"/>
      <c r="FDC140" s="123"/>
      <c r="FDD140" s="123"/>
      <c r="FDE140" s="123"/>
      <c r="FDF140" s="123"/>
      <c r="FDG140" s="123"/>
      <c r="FDH140" s="123"/>
      <c r="FDI140" s="123"/>
      <c r="FDJ140" s="123"/>
      <c r="FDK140" s="123"/>
      <c r="FDL140" s="123"/>
      <c r="FDM140" s="123"/>
      <c r="FDN140" s="123"/>
      <c r="FDO140" s="123"/>
      <c r="FDP140" s="123"/>
      <c r="FDQ140" s="123"/>
      <c r="FDR140" s="123"/>
      <c r="FDS140" s="123"/>
      <c r="FDT140" s="123"/>
      <c r="FDU140" s="123"/>
      <c r="FDV140" s="123"/>
      <c r="FDW140" s="123"/>
      <c r="FDX140" s="123"/>
      <c r="FDY140" s="123"/>
      <c r="FDZ140" s="123"/>
      <c r="FEA140" s="123"/>
      <c r="FEB140" s="123"/>
      <c r="FEC140" s="123"/>
      <c r="FED140" s="123"/>
      <c r="FEE140" s="123"/>
      <c r="FEF140" s="123"/>
      <c r="FEG140" s="123"/>
      <c r="FEH140" s="123"/>
      <c r="FEI140" s="123"/>
      <c r="FEJ140" s="123"/>
      <c r="FEK140" s="123"/>
      <c r="FEL140" s="123"/>
      <c r="FEM140" s="123"/>
      <c r="FEN140" s="123"/>
      <c r="FEO140" s="123"/>
      <c r="FEP140" s="123"/>
      <c r="FEQ140" s="123"/>
      <c r="FER140" s="123"/>
      <c r="FES140" s="123"/>
      <c r="FET140" s="123"/>
      <c r="FEU140" s="123"/>
      <c r="FEV140" s="123"/>
      <c r="FEW140" s="123"/>
      <c r="FEX140" s="123"/>
      <c r="FEY140" s="123"/>
      <c r="FEZ140" s="123"/>
      <c r="FFA140" s="123"/>
      <c r="FFB140" s="123"/>
      <c r="FFC140" s="123"/>
      <c r="FFD140" s="123"/>
      <c r="FFE140" s="123"/>
      <c r="FFF140" s="123"/>
      <c r="FFG140" s="123"/>
      <c r="FFH140" s="123"/>
      <c r="FFI140" s="123"/>
      <c r="FFJ140" s="123"/>
      <c r="FFK140" s="123"/>
      <c r="FFL140" s="123"/>
      <c r="FFM140" s="123"/>
      <c r="FFN140" s="123"/>
      <c r="FFO140" s="123"/>
      <c r="FFP140" s="123"/>
      <c r="FFQ140" s="123"/>
      <c r="FFR140" s="123"/>
      <c r="FFS140" s="123"/>
      <c r="FFT140" s="123"/>
      <c r="FFU140" s="123"/>
      <c r="FFV140" s="123"/>
      <c r="FFW140" s="123"/>
      <c r="FFX140" s="123"/>
      <c r="FFY140" s="123"/>
      <c r="FFZ140" s="123"/>
      <c r="FGA140" s="123"/>
      <c r="FGB140" s="123"/>
      <c r="FGC140" s="123"/>
      <c r="FGD140" s="123"/>
      <c r="FGE140" s="123"/>
      <c r="FGF140" s="123"/>
      <c r="FGG140" s="123"/>
      <c r="FGH140" s="123"/>
      <c r="FGI140" s="123"/>
      <c r="FGJ140" s="123"/>
      <c r="FGK140" s="123"/>
      <c r="FGL140" s="123"/>
      <c r="FGM140" s="123"/>
      <c r="FGN140" s="123"/>
      <c r="FGO140" s="123"/>
      <c r="FGP140" s="123"/>
      <c r="FGQ140" s="123"/>
      <c r="FGR140" s="123"/>
      <c r="FGS140" s="123"/>
      <c r="FGT140" s="123"/>
      <c r="FGU140" s="123"/>
      <c r="FGV140" s="123"/>
      <c r="FGW140" s="123"/>
      <c r="FGX140" s="123"/>
      <c r="FGY140" s="123"/>
      <c r="FGZ140" s="123"/>
      <c r="FHA140" s="123"/>
      <c r="FHB140" s="123"/>
      <c r="FHC140" s="123"/>
      <c r="FHD140" s="123"/>
      <c r="FHE140" s="123"/>
      <c r="FHF140" s="123"/>
      <c r="FHG140" s="123"/>
      <c r="FHH140" s="123"/>
      <c r="FHI140" s="123"/>
      <c r="FHJ140" s="123"/>
      <c r="FHK140" s="123"/>
      <c r="FHL140" s="123"/>
      <c r="FHM140" s="123"/>
      <c r="FHN140" s="123"/>
      <c r="FHO140" s="123"/>
      <c r="FHP140" s="123"/>
      <c r="FHQ140" s="123"/>
      <c r="FHR140" s="123"/>
      <c r="FHS140" s="123"/>
      <c r="FHT140" s="123"/>
      <c r="FHU140" s="123"/>
      <c r="FHV140" s="123"/>
      <c r="FHW140" s="123"/>
      <c r="FHX140" s="123"/>
      <c r="FHY140" s="123"/>
      <c r="FHZ140" s="123"/>
      <c r="FIA140" s="123"/>
      <c r="FIB140" s="123"/>
      <c r="FIC140" s="123"/>
      <c r="FID140" s="123"/>
      <c r="FIE140" s="123"/>
      <c r="FIF140" s="123"/>
      <c r="FIG140" s="123"/>
      <c r="FIH140" s="123"/>
      <c r="FII140" s="123"/>
      <c r="FIJ140" s="123"/>
      <c r="FIK140" s="123"/>
      <c r="FIL140" s="123"/>
      <c r="FIM140" s="123"/>
      <c r="FIN140" s="123"/>
      <c r="FIO140" s="123"/>
      <c r="FIP140" s="123"/>
      <c r="FIQ140" s="123"/>
      <c r="FIR140" s="123"/>
      <c r="FIS140" s="123"/>
      <c r="FIT140" s="123"/>
      <c r="FIU140" s="123"/>
      <c r="FIV140" s="123"/>
      <c r="FIW140" s="123"/>
      <c r="FIX140" s="123"/>
      <c r="FIY140" s="123"/>
      <c r="FIZ140" s="123"/>
      <c r="FJA140" s="123"/>
      <c r="FJB140" s="123"/>
      <c r="FJC140" s="123"/>
      <c r="FJD140" s="123"/>
      <c r="FJE140" s="123"/>
      <c r="FJF140" s="123"/>
      <c r="FJG140" s="123"/>
      <c r="FJH140" s="123"/>
      <c r="FJI140" s="123"/>
      <c r="FJJ140" s="123"/>
      <c r="FJK140" s="123"/>
      <c r="FJL140" s="123"/>
      <c r="FJM140" s="123"/>
      <c r="FJN140" s="123"/>
      <c r="FJO140" s="123"/>
      <c r="FJP140" s="123"/>
      <c r="FJQ140" s="123"/>
      <c r="FJR140" s="123"/>
      <c r="FJS140" s="123"/>
      <c r="FJT140" s="123"/>
      <c r="FJU140" s="123"/>
      <c r="FJV140" s="123"/>
      <c r="FJW140" s="123"/>
      <c r="FJX140" s="123"/>
      <c r="FJY140" s="123"/>
      <c r="FJZ140" s="123"/>
      <c r="FKA140" s="123"/>
      <c r="FKB140" s="123"/>
      <c r="FKC140" s="123"/>
      <c r="FKD140" s="123"/>
      <c r="FKE140" s="123"/>
      <c r="FKF140" s="123"/>
      <c r="FKG140" s="123"/>
      <c r="FKH140" s="123"/>
      <c r="FKI140" s="123"/>
      <c r="FKJ140" s="123"/>
      <c r="FKK140" s="123"/>
      <c r="FKL140" s="123"/>
      <c r="FKM140" s="123"/>
      <c r="FKN140" s="123"/>
      <c r="FKO140" s="123"/>
      <c r="FKP140" s="123"/>
      <c r="FKQ140" s="123"/>
      <c r="FKR140" s="123"/>
      <c r="FKS140" s="123"/>
      <c r="FKT140" s="123"/>
      <c r="FKU140" s="123"/>
      <c r="FKV140" s="123"/>
      <c r="FKW140" s="123"/>
      <c r="FKX140" s="123"/>
      <c r="FKY140" s="123"/>
      <c r="FKZ140" s="123"/>
      <c r="FLA140" s="123"/>
      <c r="FLB140" s="123"/>
      <c r="FLC140" s="123"/>
      <c r="FLD140" s="123"/>
      <c r="FLE140" s="123"/>
      <c r="FLF140" s="123"/>
      <c r="FLG140" s="123"/>
      <c r="FLH140" s="123"/>
      <c r="FLI140" s="123"/>
      <c r="FLJ140" s="123"/>
      <c r="FLK140" s="123"/>
      <c r="FLL140" s="123"/>
      <c r="FLM140" s="123"/>
      <c r="FLN140" s="123"/>
      <c r="FLO140" s="123"/>
      <c r="FLP140" s="123"/>
      <c r="FLQ140" s="123"/>
      <c r="FLR140" s="123"/>
      <c r="FLS140" s="123"/>
      <c r="FLT140" s="123"/>
      <c r="FLU140" s="123"/>
      <c r="FLV140" s="123"/>
      <c r="FLW140" s="123"/>
      <c r="FLX140" s="123"/>
      <c r="FLY140" s="123"/>
      <c r="FLZ140" s="123"/>
      <c r="FMA140" s="123"/>
      <c r="FMB140" s="123"/>
      <c r="FMC140" s="123"/>
      <c r="FMD140" s="123"/>
      <c r="FME140" s="123"/>
      <c r="FMF140" s="123"/>
      <c r="FMG140" s="123"/>
      <c r="FMH140" s="123"/>
      <c r="FMI140" s="123"/>
      <c r="FMJ140" s="123"/>
      <c r="FMK140" s="123"/>
      <c r="FML140" s="123"/>
      <c r="FMM140" s="123"/>
      <c r="FMN140" s="123"/>
      <c r="FMO140" s="123"/>
      <c r="FMP140" s="123"/>
      <c r="FMQ140" s="123"/>
      <c r="FMR140" s="123"/>
      <c r="FMS140" s="123"/>
      <c r="FMT140" s="123"/>
      <c r="FMU140" s="123"/>
      <c r="FMV140" s="123"/>
      <c r="FMW140" s="123"/>
      <c r="FMX140" s="123"/>
      <c r="FMY140" s="123"/>
      <c r="FMZ140" s="123"/>
      <c r="FNA140" s="123"/>
      <c r="FNB140" s="123"/>
      <c r="FNC140" s="123"/>
      <c r="FND140" s="123"/>
      <c r="FNE140" s="123"/>
      <c r="FNF140" s="123"/>
      <c r="FNG140" s="123"/>
      <c r="FNH140" s="123"/>
      <c r="FNI140" s="123"/>
      <c r="FNJ140" s="123"/>
      <c r="FNK140" s="123"/>
      <c r="FNL140" s="123"/>
      <c r="FNM140" s="123"/>
      <c r="FNN140" s="123"/>
      <c r="FNO140" s="123"/>
      <c r="FNP140" s="123"/>
      <c r="FNQ140" s="123"/>
      <c r="FNR140" s="123"/>
      <c r="FNS140" s="123"/>
      <c r="FNT140" s="123"/>
      <c r="FNU140" s="123"/>
      <c r="FNV140" s="123"/>
      <c r="FNW140" s="123"/>
      <c r="FNX140" s="123"/>
      <c r="FNY140" s="123"/>
      <c r="FNZ140" s="123"/>
      <c r="FOA140" s="123"/>
      <c r="FOB140" s="123"/>
      <c r="FOC140" s="123"/>
      <c r="FOD140" s="123"/>
      <c r="FOE140" s="123"/>
      <c r="FOF140" s="123"/>
      <c r="FOG140" s="123"/>
      <c r="FOH140" s="123"/>
      <c r="FOI140" s="123"/>
      <c r="FOJ140" s="123"/>
      <c r="FOK140" s="123"/>
      <c r="FOL140" s="123"/>
      <c r="FOM140" s="123"/>
      <c r="FON140" s="123"/>
      <c r="FOO140" s="123"/>
      <c r="FOP140" s="123"/>
      <c r="FOQ140" s="123"/>
      <c r="FOR140" s="123"/>
      <c r="FOS140" s="123"/>
      <c r="FOT140" s="123"/>
      <c r="FOU140" s="123"/>
      <c r="FOV140" s="123"/>
      <c r="FOW140" s="123"/>
      <c r="FOX140" s="123"/>
      <c r="FOY140" s="123"/>
      <c r="FOZ140" s="123"/>
      <c r="FPA140" s="123"/>
      <c r="FPB140" s="123"/>
      <c r="FPC140" s="123"/>
      <c r="FPD140" s="123"/>
      <c r="FPE140" s="123"/>
      <c r="FPF140" s="123"/>
      <c r="FPG140" s="123"/>
      <c r="FPH140" s="123"/>
      <c r="FPI140" s="123"/>
      <c r="FPJ140" s="123"/>
      <c r="FPK140" s="123"/>
      <c r="FPL140" s="123"/>
      <c r="FPM140" s="123"/>
      <c r="FPN140" s="123"/>
      <c r="FPO140" s="123"/>
      <c r="FPP140" s="123"/>
      <c r="FPQ140" s="123"/>
      <c r="FPR140" s="123"/>
      <c r="FPS140" s="123"/>
      <c r="FPT140" s="123"/>
      <c r="FPU140" s="123"/>
      <c r="FPV140" s="123"/>
      <c r="FPW140" s="123"/>
      <c r="FPX140" s="123"/>
      <c r="FPY140" s="123"/>
      <c r="FPZ140" s="123"/>
      <c r="FQA140" s="123"/>
      <c r="FQB140" s="123"/>
      <c r="FQC140" s="123"/>
      <c r="FQD140" s="123"/>
      <c r="FQE140" s="123"/>
      <c r="FQF140" s="123"/>
      <c r="FQG140" s="123"/>
      <c r="FQH140" s="123"/>
      <c r="FQI140" s="123"/>
      <c r="FQJ140" s="123"/>
      <c r="FQK140" s="123"/>
      <c r="FQL140" s="123"/>
      <c r="FQM140" s="123"/>
      <c r="FQN140" s="123"/>
      <c r="FQO140" s="123"/>
      <c r="FQP140" s="123"/>
      <c r="FQQ140" s="123"/>
      <c r="FQR140" s="123"/>
      <c r="FQS140" s="123"/>
      <c r="FQT140" s="123"/>
      <c r="FQU140" s="123"/>
      <c r="FQV140" s="123"/>
      <c r="FQW140" s="123"/>
      <c r="FQX140" s="123"/>
      <c r="FQY140" s="123"/>
      <c r="FQZ140" s="123"/>
      <c r="FRA140" s="123"/>
      <c r="FRB140" s="123"/>
      <c r="FRC140" s="123"/>
      <c r="FRD140" s="123"/>
      <c r="FRE140" s="123"/>
      <c r="FRF140" s="123"/>
      <c r="FRG140" s="123"/>
      <c r="FRH140" s="123"/>
      <c r="FRI140" s="123"/>
      <c r="FRJ140" s="123"/>
      <c r="FRK140" s="123"/>
      <c r="FRL140" s="123"/>
      <c r="FRM140" s="123"/>
      <c r="FRN140" s="123"/>
      <c r="FRO140" s="123"/>
      <c r="FRP140" s="123"/>
      <c r="FRQ140" s="123"/>
      <c r="FRR140" s="123"/>
      <c r="FRS140" s="123"/>
      <c r="FRT140" s="123"/>
      <c r="FRU140" s="123"/>
      <c r="FRV140" s="123"/>
      <c r="FRW140" s="123"/>
      <c r="FRX140" s="123"/>
      <c r="FRY140" s="123"/>
      <c r="FRZ140" s="123"/>
      <c r="FSA140" s="123"/>
      <c r="FSB140" s="123"/>
      <c r="FSC140" s="123"/>
      <c r="FSD140" s="123"/>
      <c r="FSE140" s="123"/>
      <c r="FSF140" s="123"/>
      <c r="FSG140" s="123"/>
      <c r="FSH140" s="123"/>
      <c r="FSI140" s="123"/>
      <c r="FSJ140" s="123"/>
      <c r="FSK140" s="123"/>
      <c r="FSL140" s="123"/>
      <c r="FSM140" s="123"/>
      <c r="FSN140" s="123"/>
      <c r="FSO140" s="123"/>
      <c r="FSP140" s="123"/>
      <c r="FSQ140" s="123"/>
      <c r="FSR140" s="123"/>
      <c r="FSS140" s="123"/>
      <c r="FST140" s="123"/>
      <c r="FSU140" s="123"/>
      <c r="FSV140" s="123"/>
      <c r="FSW140" s="123"/>
      <c r="FSX140" s="123"/>
      <c r="FSY140" s="123"/>
      <c r="FSZ140" s="123"/>
      <c r="FTA140" s="123"/>
      <c r="FTB140" s="123"/>
      <c r="FTC140" s="123"/>
      <c r="FTD140" s="123"/>
      <c r="FTE140" s="123"/>
      <c r="FTF140" s="123"/>
      <c r="FTG140" s="123"/>
      <c r="FTH140" s="123"/>
      <c r="FTI140" s="123"/>
      <c r="FTJ140" s="123"/>
      <c r="FTK140" s="123"/>
      <c r="FTL140" s="123"/>
      <c r="FTM140" s="123"/>
      <c r="FTN140" s="123"/>
      <c r="FTO140" s="123"/>
      <c r="FTP140" s="123"/>
      <c r="FTQ140" s="123"/>
      <c r="FTR140" s="123"/>
      <c r="FTS140" s="123"/>
      <c r="FTT140" s="123"/>
      <c r="FTU140" s="123"/>
      <c r="FTV140" s="123"/>
      <c r="FTW140" s="123"/>
      <c r="FTX140" s="123"/>
      <c r="FTY140" s="123"/>
      <c r="FTZ140" s="123"/>
      <c r="FUA140" s="123"/>
      <c r="FUB140" s="123"/>
      <c r="FUC140" s="123"/>
      <c r="FUD140" s="123"/>
      <c r="FUE140" s="123"/>
      <c r="FUF140" s="123"/>
      <c r="FUG140" s="123"/>
      <c r="FUH140" s="123"/>
      <c r="FUI140" s="123"/>
      <c r="FUJ140" s="123"/>
      <c r="FUK140" s="123"/>
      <c r="FUL140" s="123"/>
      <c r="FUM140" s="123"/>
      <c r="FUN140" s="123"/>
      <c r="FUO140" s="123"/>
      <c r="FUP140" s="123"/>
      <c r="FUQ140" s="123"/>
      <c r="FUR140" s="123"/>
      <c r="FUS140" s="123"/>
      <c r="FUT140" s="123"/>
      <c r="FUU140" s="123"/>
      <c r="FUV140" s="123"/>
      <c r="FUW140" s="123"/>
      <c r="FUX140" s="123"/>
      <c r="FUY140" s="123"/>
      <c r="FUZ140" s="123"/>
      <c r="FVA140" s="123"/>
      <c r="FVB140" s="123"/>
      <c r="FVC140" s="123"/>
      <c r="FVD140" s="123"/>
      <c r="FVE140" s="123"/>
      <c r="FVF140" s="123"/>
      <c r="FVG140" s="123"/>
      <c r="FVH140" s="123"/>
      <c r="FVI140" s="123"/>
      <c r="FVJ140" s="123"/>
      <c r="FVK140" s="123"/>
      <c r="FVL140" s="123"/>
      <c r="FVM140" s="123"/>
      <c r="FVN140" s="123"/>
      <c r="FVO140" s="123"/>
      <c r="FVP140" s="123"/>
      <c r="FVQ140" s="123"/>
      <c r="FVR140" s="123"/>
      <c r="FVS140" s="123"/>
      <c r="FVT140" s="123"/>
      <c r="FVU140" s="123"/>
      <c r="FVV140" s="123"/>
      <c r="FVW140" s="123"/>
      <c r="FVX140" s="123"/>
      <c r="FVY140" s="123"/>
      <c r="FVZ140" s="123"/>
      <c r="FWA140" s="123"/>
      <c r="FWB140" s="123"/>
      <c r="FWC140" s="123"/>
      <c r="FWD140" s="123"/>
      <c r="FWE140" s="123"/>
      <c r="FWF140" s="123"/>
      <c r="FWG140" s="123"/>
      <c r="FWH140" s="123"/>
      <c r="FWI140" s="123"/>
      <c r="FWJ140" s="123"/>
      <c r="FWK140" s="123"/>
      <c r="FWL140" s="123"/>
      <c r="FWM140" s="123"/>
      <c r="FWN140" s="123"/>
      <c r="FWO140" s="123"/>
      <c r="FWP140" s="123"/>
      <c r="FWQ140" s="123"/>
      <c r="FWR140" s="123"/>
      <c r="FWS140" s="123"/>
      <c r="FWT140" s="123"/>
      <c r="FWU140" s="123"/>
      <c r="FWV140" s="123"/>
      <c r="FWW140" s="123"/>
      <c r="FWX140" s="123"/>
      <c r="FWY140" s="123"/>
      <c r="FWZ140" s="123"/>
      <c r="FXA140" s="123"/>
      <c r="FXB140" s="123"/>
      <c r="FXC140" s="123"/>
      <c r="FXD140" s="123"/>
      <c r="FXE140" s="123"/>
      <c r="FXF140" s="123"/>
      <c r="FXG140" s="123"/>
      <c r="FXH140" s="123"/>
      <c r="FXI140" s="123"/>
      <c r="FXJ140" s="123"/>
      <c r="FXK140" s="123"/>
      <c r="FXL140" s="123"/>
      <c r="FXM140" s="123"/>
      <c r="FXN140" s="123"/>
      <c r="FXO140" s="123"/>
      <c r="FXP140" s="123"/>
      <c r="FXQ140" s="123"/>
      <c r="FXR140" s="123"/>
      <c r="FXS140" s="123"/>
      <c r="FXT140" s="123"/>
      <c r="FXU140" s="123"/>
      <c r="FXV140" s="123"/>
      <c r="FXW140" s="123"/>
      <c r="FXX140" s="123"/>
      <c r="FXY140" s="123"/>
      <c r="FXZ140" s="123"/>
      <c r="FYA140" s="123"/>
      <c r="FYB140" s="123"/>
      <c r="FYC140" s="123"/>
      <c r="FYD140" s="123"/>
      <c r="FYE140" s="123"/>
      <c r="FYF140" s="123"/>
      <c r="FYG140" s="123"/>
      <c r="FYH140" s="123"/>
      <c r="FYI140" s="123"/>
      <c r="FYJ140" s="123"/>
      <c r="FYK140" s="123"/>
      <c r="FYL140" s="123"/>
      <c r="FYM140" s="123"/>
      <c r="FYN140" s="123"/>
      <c r="FYO140" s="123"/>
      <c r="FYP140" s="123"/>
      <c r="FYQ140" s="123"/>
      <c r="FYR140" s="123"/>
      <c r="FYS140" s="123"/>
      <c r="FYT140" s="123"/>
      <c r="FYU140" s="123"/>
      <c r="FYV140" s="123"/>
      <c r="FYW140" s="123"/>
      <c r="FYX140" s="123"/>
      <c r="FYY140" s="123"/>
      <c r="FYZ140" s="123"/>
      <c r="FZA140" s="123"/>
      <c r="FZB140" s="123"/>
      <c r="FZC140" s="123"/>
      <c r="FZD140" s="123"/>
      <c r="FZE140" s="123"/>
      <c r="FZF140" s="123"/>
      <c r="FZG140" s="123"/>
      <c r="FZH140" s="123"/>
      <c r="FZI140" s="123"/>
      <c r="FZJ140" s="123"/>
      <c r="FZK140" s="123"/>
      <c r="FZL140" s="123"/>
      <c r="FZM140" s="123"/>
      <c r="FZN140" s="123"/>
      <c r="FZO140" s="123"/>
      <c r="FZP140" s="123"/>
      <c r="FZQ140" s="123"/>
      <c r="FZR140" s="123"/>
      <c r="FZS140" s="123"/>
      <c r="FZT140" s="123"/>
      <c r="FZU140" s="123"/>
      <c r="FZV140" s="123"/>
      <c r="FZW140" s="123"/>
      <c r="FZX140" s="123"/>
      <c r="FZY140" s="123"/>
      <c r="FZZ140" s="123"/>
      <c r="GAA140" s="123"/>
      <c r="GAB140" s="123"/>
      <c r="GAC140" s="123"/>
      <c r="GAD140" s="123"/>
      <c r="GAE140" s="123"/>
      <c r="GAF140" s="123"/>
      <c r="GAG140" s="123"/>
      <c r="GAH140" s="123"/>
      <c r="GAI140" s="123"/>
      <c r="GAJ140" s="123"/>
      <c r="GAK140" s="123"/>
      <c r="GAL140" s="123"/>
      <c r="GAM140" s="123"/>
      <c r="GAN140" s="123"/>
      <c r="GAO140" s="123"/>
      <c r="GAP140" s="123"/>
      <c r="GAQ140" s="123"/>
      <c r="GAR140" s="123"/>
      <c r="GAS140" s="123"/>
      <c r="GAT140" s="123"/>
      <c r="GAU140" s="123"/>
      <c r="GAV140" s="123"/>
      <c r="GAW140" s="123"/>
      <c r="GAX140" s="123"/>
      <c r="GAY140" s="123"/>
      <c r="GAZ140" s="123"/>
      <c r="GBA140" s="123"/>
      <c r="GBB140" s="123"/>
      <c r="GBC140" s="123"/>
      <c r="GBD140" s="123"/>
      <c r="GBE140" s="123"/>
      <c r="GBF140" s="123"/>
      <c r="GBG140" s="123"/>
      <c r="GBH140" s="123"/>
      <c r="GBI140" s="123"/>
      <c r="GBJ140" s="123"/>
      <c r="GBK140" s="123"/>
      <c r="GBL140" s="123"/>
      <c r="GBM140" s="123"/>
      <c r="GBN140" s="123"/>
      <c r="GBO140" s="123"/>
      <c r="GBP140" s="123"/>
      <c r="GBQ140" s="123"/>
      <c r="GBR140" s="123"/>
      <c r="GBS140" s="123"/>
      <c r="GBT140" s="123"/>
      <c r="GBU140" s="123"/>
      <c r="GBV140" s="123"/>
      <c r="GBW140" s="123"/>
      <c r="GBX140" s="123"/>
      <c r="GBY140" s="123"/>
      <c r="GBZ140" s="123"/>
      <c r="GCA140" s="123"/>
      <c r="GCB140" s="123"/>
      <c r="GCC140" s="123"/>
      <c r="GCD140" s="123"/>
      <c r="GCE140" s="123"/>
      <c r="GCF140" s="123"/>
      <c r="GCG140" s="123"/>
      <c r="GCH140" s="123"/>
      <c r="GCI140" s="123"/>
      <c r="GCJ140" s="123"/>
      <c r="GCK140" s="123"/>
      <c r="GCL140" s="123"/>
      <c r="GCM140" s="123"/>
      <c r="GCN140" s="123"/>
      <c r="GCO140" s="123"/>
      <c r="GCP140" s="123"/>
      <c r="GCQ140" s="123"/>
      <c r="GCR140" s="123"/>
      <c r="GCS140" s="123"/>
      <c r="GCT140" s="123"/>
      <c r="GCU140" s="123"/>
      <c r="GCV140" s="123"/>
      <c r="GCW140" s="123"/>
      <c r="GCX140" s="123"/>
      <c r="GCY140" s="123"/>
      <c r="GCZ140" s="123"/>
      <c r="GDA140" s="123"/>
      <c r="GDB140" s="123"/>
      <c r="GDC140" s="123"/>
      <c r="GDD140" s="123"/>
      <c r="GDE140" s="123"/>
      <c r="GDF140" s="123"/>
      <c r="GDG140" s="123"/>
      <c r="GDH140" s="123"/>
      <c r="GDI140" s="123"/>
      <c r="GDJ140" s="123"/>
      <c r="GDK140" s="123"/>
      <c r="GDL140" s="123"/>
      <c r="GDM140" s="123"/>
      <c r="GDN140" s="123"/>
      <c r="GDO140" s="123"/>
      <c r="GDP140" s="123"/>
      <c r="GDQ140" s="123"/>
      <c r="GDR140" s="123"/>
      <c r="GDS140" s="123"/>
      <c r="GDT140" s="123"/>
      <c r="GDU140" s="123"/>
      <c r="GDV140" s="123"/>
      <c r="GDW140" s="123"/>
      <c r="GDX140" s="123"/>
      <c r="GDY140" s="123"/>
      <c r="GDZ140" s="123"/>
      <c r="GEA140" s="123"/>
      <c r="GEB140" s="123"/>
      <c r="GEC140" s="123"/>
      <c r="GED140" s="123"/>
      <c r="GEE140" s="123"/>
      <c r="GEF140" s="123"/>
      <c r="GEG140" s="123"/>
      <c r="GEH140" s="123"/>
      <c r="GEI140" s="123"/>
      <c r="GEJ140" s="123"/>
      <c r="GEK140" s="123"/>
      <c r="GEL140" s="123"/>
      <c r="GEM140" s="123"/>
      <c r="GEN140" s="123"/>
      <c r="GEO140" s="123"/>
      <c r="GEP140" s="123"/>
      <c r="GEQ140" s="123"/>
      <c r="GER140" s="123"/>
      <c r="GES140" s="123"/>
      <c r="GET140" s="123"/>
      <c r="GEU140" s="123"/>
      <c r="GEV140" s="123"/>
      <c r="GEW140" s="123"/>
      <c r="GEX140" s="123"/>
      <c r="GEY140" s="123"/>
      <c r="GEZ140" s="123"/>
      <c r="GFA140" s="123"/>
      <c r="GFB140" s="123"/>
      <c r="GFC140" s="123"/>
      <c r="GFD140" s="123"/>
      <c r="GFE140" s="123"/>
      <c r="GFF140" s="123"/>
      <c r="GFG140" s="123"/>
      <c r="GFH140" s="123"/>
      <c r="GFI140" s="123"/>
      <c r="GFJ140" s="123"/>
      <c r="GFK140" s="123"/>
      <c r="GFL140" s="123"/>
      <c r="GFM140" s="123"/>
      <c r="GFN140" s="123"/>
      <c r="GFO140" s="123"/>
      <c r="GFP140" s="123"/>
      <c r="GFQ140" s="123"/>
      <c r="GFR140" s="123"/>
      <c r="GFS140" s="123"/>
      <c r="GFT140" s="123"/>
      <c r="GFU140" s="123"/>
      <c r="GFV140" s="123"/>
      <c r="GFW140" s="123"/>
      <c r="GFX140" s="123"/>
      <c r="GFY140" s="123"/>
      <c r="GFZ140" s="123"/>
      <c r="GGA140" s="123"/>
      <c r="GGB140" s="123"/>
      <c r="GGC140" s="123"/>
      <c r="GGD140" s="123"/>
      <c r="GGE140" s="123"/>
      <c r="GGF140" s="123"/>
      <c r="GGG140" s="123"/>
      <c r="GGH140" s="123"/>
      <c r="GGI140" s="123"/>
      <c r="GGJ140" s="123"/>
      <c r="GGK140" s="123"/>
      <c r="GGL140" s="123"/>
      <c r="GGM140" s="123"/>
      <c r="GGN140" s="123"/>
      <c r="GGO140" s="123"/>
      <c r="GGP140" s="123"/>
      <c r="GGQ140" s="123"/>
      <c r="GGR140" s="123"/>
      <c r="GGS140" s="123"/>
      <c r="GGT140" s="123"/>
      <c r="GGU140" s="123"/>
      <c r="GGV140" s="123"/>
      <c r="GGW140" s="123"/>
      <c r="GGX140" s="123"/>
      <c r="GGY140" s="123"/>
      <c r="GGZ140" s="123"/>
      <c r="GHA140" s="123"/>
      <c r="GHB140" s="123"/>
      <c r="GHC140" s="123"/>
      <c r="GHD140" s="123"/>
      <c r="GHE140" s="123"/>
      <c r="GHF140" s="123"/>
      <c r="GHG140" s="123"/>
      <c r="GHH140" s="123"/>
      <c r="GHI140" s="123"/>
      <c r="GHJ140" s="123"/>
      <c r="GHK140" s="123"/>
      <c r="GHL140" s="123"/>
      <c r="GHM140" s="123"/>
      <c r="GHN140" s="123"/>
      <c r="GHO140" s="123"/>
      <c r="GHP140" s="123"/>
      <c r="GHQ140" s="123"/>
      <c r="GHR140" s="123"/>
      <c r="GHS140" s="123"/>
      <c r="GHT140" s="123"/>
      <c r="GHU140" s="123"/>
      <c r="GHV140" s="123"/>
      <c r="GHW140" s="123"/>
      <c r="GHX140" s="123"/>
      <c r="GHY140" s="123"/>
      <c r="GHZ140" s="123"/>
      <c r="GIA140" s="123"/>
      <c r="GIB140" s="123"/>
      <c r="GIC140" s="123"/>
      <c r="GID140" s="123"/>
      <c r="GIE140" s="123"/>
      <c r="GIF140" s="123"/>
      <c r="GIG140" s="123"/>
      <c r="GIH140" s="123"/>
      <c r="GII140" s="123"/>
      <c r="GIJ140" s="123"/>
      <c r="GIK140" s="123"/>
      <c r="GIL140" s="123"/>
      <c r="GIM140" s="123"/>
      <c r="GIN140" s="123"/>
      <c r="GIO140" s="123"/>
      <c r="GIP140" s="123"/>
      <c r="GIQ140" s="123"/>
      <c r="GIR140" s="123"/>
      <c r="GIS140" s="123"/>
      <c r="GIT140" s="123"/>
      <c r="GIU140" s="123"/>
      <c r="GIV140" s="123"/>
      <c r="GIW140" s="123"/>
      <c r="GIX140" s="123"/>
      <c r="GIY140" s="123"/>
      <c r="GIZ140" s="123"/>
      <c r="GJA140" s="123"/>
      <c r="GJB140" s="123"/>
      <c r="GJC140" s="123"/>
      <c r="GJD140" s="123"/>
      <c r="GJE140" s="123"/>
      <c r="GJF140" s="123"/>
      <c r="GJG140" s="123"/>
      <c r="GJH140" s="123"/>
      <c r="GJI140" s="123"/>
      <c r="GJJ140" s="123"/>
      <c r="GJK140" s="123"/>
      <c r="GJL140" s="123"/>
      <c r="GJM140" s="123"/>
      <c r="GJN140" s="123"/>
      <c r="GJO140" s="123"/>
      <c r="GJP140" s="123"/>
      <c r="GJQ140" s="123"/>
      <c r="GJR140" s="123"/>
      <c r="GJS140" s="123"/>
      <c r="GJT140" s="123"/>
      <c r="GJU140" s="123"/>
      <c r="GJV140" s="123"/>
      <c r="GJW140" s="123"/>
      <c r="GJX140" s="123"/>
      <c r="GJY140" s="123"/>
      <c r="GJZ140" s="123"/>
      <c r="GKA140" s="123"/>
      <c r="GKB140" s="123"/>
      <c r="GKC140" s="123"/>
      <c r="GKD140" s="123"/>
      <c r="GKE140" s="123"/>
      <c r="GKF140" s="123"/>
      <c r="GKG140" s="123"/>
      <c r="GKH140" s="123"/>
      <c r="GKI140" s="123"/>
      <c r="GKJ140" s="123"/>
      <c r="GKK140" s="123"/>
      <c r="GKL140" s="123"/>
      <c r="GKM140" s="123"/>
      <c r="GKN140" s="123"/>
      <c r="GKO140" s="123"/>
      <c r="GKP140" s="123"/>
      <c r="GKQ140" s="123"/>
      <c r="GKR140" s="123"/>
      <c r="GKS140" s="123"/>
      <c r="GKT140" s="123"/>
      <c r="GKU140" s="123"/>
      <c r="GKV140" s="123"/>
      <c r="GKW140" s="123"/>
      <c r="GKX140" s="123"/>
      <c r="GKY140" s="123"/>
      <c r="GKZ140" s="123"/>
      <c r="GLA140" s="123"/>
      <c r="GLB140" s="123"/>
      <c r="GLC140" s="123"/>
      <c r="GLD140" s="123"/>
      <c r="GLE140" s="123"/>
      <c r="GLF140" s="123"/>
      <c r="GLG140" s="123"/>
      <c r="GLH140" s="123"/>
      <c r="GLI140" s="123"/>
      <c r="GLJ140" s="123"/>
      <c r="GLK140" s="123"/>
      <c r="GLL140" s="123"/>
      <c r="GLM140" s="123"/>
      <c r="GLN140" s="123"/>
      <c r="GLO140" s="123"/>
      <c r="GLP140" s="123"/>
      <c r="GLQ140" s="123"/>
      <c r="GLR140" s="123"/>
      <c r="GLS140" s="123"/>
      <c r="GLT140" s="123"/>
      <c r="GLU140" s="123"/>
      <c r="GLV140" s="123"/>
      <c r="GLW140" s="123"/>
      <c r="GLX140" s="123"/>
      <c r="GLY140" s="123"/>
      <c r="GLZ140" s="123"/>
      <c r="GMA140" s="123"/>
      <c r="GMB140" s="123"/>
      <c r="GMC140" s="123"/>
      <c r="GMD140" s="123"/>
      <c r="GME140" s="123"/>
      <c r="GMF140" s="123"/>
      <c r="GMG140" s="123"/>
      <c r="GMH140" s="123"/>
      <c r="GMI140" s="123"/>
      <c r="GMJ140" s="123"/>
      <c r="GMK140" s="123"/>
      <c r="GML140" s="123"/>
      <c r="GMM140" s="123"/>
      <c r="GMN140" s="123"/>
      <c r="GMO140" s="123"/>
      <c r="GMP140" s="123"/>
      <c r="GMQ140" s="123"/>
      <c r="GMR140" s="123"/>
      <c r="GMS140" s="123"/>
      <c r="GMT140" s="123"/>
      <c r="GMU140" s="123"/>
      <c r="GMV140" s="123"/>
      <c r="GMW140" s="123"/>
      <c r="GMX140" s="123"/>
      <c r="GMY140" s="123"/>
      <c r="GMZ140" s="123"/>
      <c r="GNA140" s="123"/>
      <c r="GNB140" s="123"/>
      <c r="GNC140" s="123"/>
      <c r="GND140" s="123"/>
      <c r="GNE140" s="123"/>
      <c r="GNF140" s="123"/>
      <c r="GNG140" s="123"/>
      <c r="GNH140" s="123"/>
      <c r="GNI140" s="123"/>
      <c r="GNJ140" s="123"/>
      <c r="GNK140" s="123"/>
      <c r="GNL140" s="123"/>
      <c r="GNM140" s="123"/>
      <c r="GNN140" s="123"/>
      <c r="GNO140" s="123"/>
      <c r="GNP140" s="123"/>
      <c r="GNQ140" s="123"/>
      <c r="GNR140" s="123"/>
      <c r="GNS140" s="123"/>
      <c r="GNT140" s="123"/>
      <c r="GNU140" s="123"/>
      <c r="GNV140" s="123"/>
      <c r="GNW140" s="123"/>
      <c r="GNX140" s="123"/>
      <c r="GNY140" s="123"/>
      <c r="GNZ140" s="123"/>
      <c r="GOA140" s="123"/>
      <c r="GOB140" s="123"/>
      <c r="GOC140" s="123"/>
      <c r="GOD140" s="123"/>
      <c r="GOE140" s="123"/>
      <c r="GOF140" s="123"/>
      <c r="GOG140" s="123"/>
      <c r="GOH140" s="123"/>
      <c r="GOI140" s="123"/>
      <c r="GOJ140" s="123"/>
      <c r="GOK140" s="123"/>
      <c r="GOL140" s="123"/>
      <c r="GOM140" s="123"/>
      <c r="GON140" s="123"/>
      <c r="GOO140" s="123"/>
      <c r="GOP140" s="123"/>
      <c r="GOQ140" s="123"/>
      <c r="GOR140" s="123"/>
      <c r="GOS140" s="123"/>
      <c r="GOT140" s="123"/>
      <c r="GOU140" s="123"/>
      <c r="GOV140" s="123"/>
      <c r="GOW140" s="123"/>
      <c r="GOX140" s="123"/>
      <c r="GOY140" s="123"/>
      <c r="GOZ140" s="123"/>
      <c r="GPA140" s="123"/>
      <c r="GPB140" s="123"/>
      <c r="GPC140" s="123"/>
      <c r="GPD140" s="123"/>
      <c r="GPE140" s="123"/>
      <c r="GPF140" s="123"/>
      <c r="GPG140" s="123"/>
      <c r="GPH140" s="123"/>
      <c r="GPI140" s="123"/>
      <c r="GPJ140" s="123"/>
      <c r="GPK140" s="123"/>
      <c r="GPL140" s="123"/>
      <c r="GPM140" s="123"/>
      <c r="GPN140" s="123"/>
      <c r="GPO140" s="123"/>
      <c r="GPP140" s="123"/>
      <c r="GPQ140" s="123"/>
      <c r="GPR140" s="123"/>
      <c r="GPS140" s="123"/>
      <c r="GPT140" s="123"/>
      <c r="GPU140" s="123"/>
      <c r="GPV140" s="123"/>
      <c r="GPW140" s="123"/>
      <c r="GPX140" s="123"/>
      <c r="GPY140" s="123"/>
      <c r="GPZ140" s="123"/>
      <c r="GQA140" s="123"/>
      <c r="GQB140" s="123"/>
      <c r="GQC140" s="123"/>
      <c r="GQD140" s="123"/>
      <c r="GQE140" s="123"/>
      <c r="GQF140" s="123"/>
      <c r="GQG140" s="123"/>
      <c r="GQH140" s="123"/>
      <c r="GQI140" s="123"/>
      <c r="GQJ140" s="123"/>
      <c r="GQK140" s="123"/>
      <c r="GQL140" s="123"/>
      <c r="GQM140" s="123"/>
      <c r="GQN140" s="123"/>
      <c r="GQO140" s="123"/>
      <c r="GQP140" s="123"/>
      <c r="GQQ140" s="123"/>
      <c r="GQR140" s="123"/>
      <c r="GQS140" s="123"/>
      <c r="GQT140" s="123"/>
      <c r="GQU140" s="123"/>
      <c r="GQV140" s="123"/>
      <c r="GQW140" s="123"/>
      <c r="GQX140" s="123"/>
      <c r="GQY140" s="123"/>
      <c r="GQZ140" s="123"/>
      <c r="GRA140" s="123"/>
      <c r="GRB140" s="123"/>
      <c r="GRC140" s="123"/>
      <c r="GRD140" s="123"/>
      <c r="GRE140" s="123"/>
      <c r="GRF140" s="123"/>
      <c r="GRG140" s="123"/>
      <c r="GRH140" s="123"/>
      <c r="GRI140" s="123"/>
      <c r="GRJ140" s="123"/>
      <c r="GRK140" s="123"/>
      <c r="GRL140" s="123"/>
      <c r="GRM140" s="123"/>
      <c r="GRN140" s="123"/>
      <c r="GRO140" s="123"/>
      <c r="GRP140" s="123"/>
      <c r="GRQ140" s="123"/>
      <c r="GRR140" s="123"/>
      <c r="GRS140" s="123"/>
      <c r="GRT140" s="123"/>
      <c r="GRU140" s="123"/>
      <c r="GRV140" s="123"/>
      <c r="GRW140" s="123"/>
      <c r="GRX140" s="123"/>
      <c r="GRY140" s="123"/>
      <c r="GRZ140" s="123"/>
      <c r="GSA140" s="123"/>
      <c r="GSB140" s="123"/>
      <c r="GSC140" s="123"/>
      <c r="GSD140" s="123"/>
      <c r="GSE140" s="123"/>
      <c r="GSF140" s="123"/>
      <c r="GSG140" s="123"/>
      <c r="GSH140" s="123"/>
      <c r="GSI140" s="123"/>
      <c r="GSJ140" s="123"/>
      <c r="GSK140" s="123"/>
      <c r="GSL140" s="123"/>
      <c r="GSM140" s="123"/>
      <c r="GSN140" s="123"/>
      <c r="GSO140" s="123"/>
      <c r="GSP140" s="123"/>
      <c r="GSQ140" s="123"/>
      <c r="GSR140" s="123"/>
      <c r="GSS140" s="123"/>
      <c r="GST140" s="123"/>
      <c r="GSU140" s="123"/>
      <c r="GSV140" s="123"/>
      <c r="GSW140" s="123"/>
      <c r="GSX140" s="123"/>
      <c r="GSY140" s="123"/>
      <c r="GSZ140" s="123"/>
      <c r="GTA140" s="123"/>
      <c r="GTB140" s="123"/>
      <c r="GTC140" s="123"/>
      <c r="GTD140" s="123"/>
      <c r="GTE140" s="123"/>
      <c r="GTF140" s="123"/>
      <c r="GTG140" s="123"/>
      <c r="GTH140" s="123"/>
      <c r="GTI140" s="123"/>
      <c r="GTJ140" s="123"/>
      <c r="GTK140" s="123"/>
      <c r="GTL140" s="123"/>
      <c r="GTM140" s="123"/>
      <c r="GTN140" s="123"/>
      <c r="GTO140" s="123"/>
      <c r="GTP140" s="123"/>
      <c r="GTQ140" s="123"/>
      <c r="GTR140" s="123"/>
      <c r="GTS140" s="123"/>
      <c r="GTT140" s="123"/>
      <c r="GTU140" s="123"/>
      <c r="GTV140" s="123"/>
      <c r="GTW140" s="123"/>
      <c r="GTX140" s="123"/>
      <c r="GTY140" s="123"/>
      <c r="GTZ140" s="123"/>
      <c r="GUA140" s="123"/>
      <c r="GUB140" s="123"/>
      <c r="GUC140" s="123"/>
      <c r="GUD140" s="123"/>
      <c r="GUE140" s="123"/>
      <c r="GUF140" s="123"/>
      <c r="GUG140" s="123"/>
      <c r="GUH140" s="123"/>
      <c r="GUI140" s="123"/>
      <c r="GUJ140" s="123"/>
      <c r="GUK140" s="123"/>
      <c r="GUL140" s="123"/>
      <c r="GUM140" s="123"/>
      <c r="GUN140" s="123"/>
      <c r="GUO140" s="123"/>
      <c r="GUP140" s="123"/>
      <c r="GUQ140" s="123"/>
      <c r="GUR140" s="123"/>
      <c r="GUS140" s="123"/>
      <c r="GUT140" s="123"/>
      <c r="GUU140" s="123"/>
      <c r="GUV140" s="123"/>
      <c r="GUW140" s="123"/>
      <c r="GUX140" s="123"/>
      <c r="GUY140" s="123"/>
      <c r="GUZ140" s="123"/>
      <c r="GVA140" s="123"/>
      <c r="GVB140" s="123"/>
      <c r="GVC140" s="123"/>
      <c r="GVD140" s="123"/>
      <c r="GVE140" s="123"/>
      <c r="GVF140" s="123"/>
      <c r="GVG140" s="123"/>
      <c r="GVH140" s="123"/>
      <c r="GVI140" s="123"/>
      <c r="GVJ140" s="123"/>
      <c r="GVK140" s="123"/>
      <c r="GVL140" s="123"/>
      <c r="GVM140" s="123"/>
      <c r="GVN140" s="123"/>
      <c r="GVO140" s="123"/>
      <c r="GVP140" s="123"/>
      <c r="GVQ140" s="123"/>
      <c r="GVR140" s="123"/>
      <c r="GVS140" s="123"/>
      <c r="GVT140" s="123"/>
      <c r="GVU140" s="123"/>
      <c r="GVV140" s="123"/>
      <c r="GVW140" s="123"/>
      <c r="GVX140" s="123"/>
      <c r="GVY140" s="123"/>
      <c r="GVZ140" s="123"/>
      <c r="GWA140" s="123"/>
      <c r="GWB140" s="123"/>
      <c r="GWC140" s="123"/>
      <c r="GWD140" s="123"/>
      <c r="GWE140" s="123"/>
      <c r="GWF140" s="123"/>
      <c r="GWG140" s="123"/>
      <c r="GWH140" s="123"/>
      <c r="GWI140" s="123"/>
      <c r="GWJ140" s="123"/>
      <c r="GWK140" s="123"/>
      <c r="GWL140" s="123"/>
      <c r="GWM140" s="123"/>
      <c r="GWN140" s="123"/>
      <c r="GWO140" s="123"/>
      <c r="GWP140" s="123"/>
      <c r="GWQ140" s="123"/>
      <c r="GWR140" s="123"/>
      <c r="GWS140" s="123"/>
      <c r="GWT140" s="123"/>
      <c r="GWU140" s="123"/>
      <c r="GWV140" s="123"/>
      <c r="GWW140" s="123"/>
      <c r="GWX140" s="123"/>
      <c r="GWY140" s="123"/>
      <c r="GWZ140" s="123"/>
      <c r="GXA140" s="123"/>
      <c r="GXB140" s="123"/>
      <c r="GXC140" s="123"/>
      <c r="GXD140" s="123"/>
      <c r="GXE140" s="123"/>
      <c r="GXF140" s="123"/>
      <c r="GXG140" s="123"/>
      <c r="GXH140" s="123"/>
      <c r="GXI140" s="123"/>
      <c r="GXJ140" s="123"/>
      <c r="GXK140" s="123"/>
      <c r="GXL140" s="123"/>
      <c r="GXM140" s="123"/>
      <c r="GXN140" s="123"/>
      <c r="GXO140" s="123"/>
      <c r="GXP140" s="123"/>
      <c r="GXQ140" s="123"/>
      <c r="GXR140" s="123"/>
      <c r="GXS140" s="123"/>
      <c r="GXT140" s="123"/>
      <c r="GXU140" s="123"/>
      <c r="GXV140" s="123"/>
      <c r="GXW140" s="123"/>
      <c r="GXX140" s="123"/>
      <c r="GXY140" s="123"/>
      <c r="GXZ140" s="123"/>
      <c r="GYA140" s="123"/>
      <c r="GYB140" s="123"/>
      <c r="GYC140" s="123"/>
      <c r="GYD140" s="123"/>
      <c r="GYE140" s="123"/>
      <c r="GYF140" s="123"/>
      <c r="GYG140" s="123"/>
      <c r="GYH140" s="123"/>
      <c r="GYI140" s="123"/>
      <c r="GYJ140" s="123"/>
      <c r="GYK140" s="123"/>
      <c r="GYL140" s="123"/>
      <c r="GYM140" s="123"/>
      <c r="GYN140" s="123"/>
      <c r="GYO140" s="123"/>
      <c r="GYP140" s="123"/>
      <c r="GYQ140" s="123"/>
      <c r="GYR140" s="123"/>
      <c r="GYS140" s="123"/>
      <c r="GYT140" s="123"/>
      <c r="GYU140" s="123"/>
      <c r="GYV140" s="123"/>
      <c r="GYW140" s="123"/>
      <c r="GYX140" s="123"/>
      <c r="GYY140" s="123"/>
      <c r="GYZ140" s="123"/>
      <c r="GZA140" s="123"/>
      <c r="GZB140" s="123"/>
      <c r="GZC140" s="123"/>
      <c r="GZD140" s="123"/>
      <c r="GZE140" s="123"/>
      <c r="GZF140" s="123"/>
      <c r="GZG140" s="123"/>
      <c r="GZH140" s="123"/>
      <c r="GZI140" s="123"/>
      <c r="GZJ140" s="123"/>
      <c r="GZK140" s="123"/>
      <c r="GZL140" s="123"/>
      <c r="GZM140" s="123"/>
      <c r="GZN140" s="123"/>
      <c r="GZO140" s="123"/>
      <c r="GZP140" s="123"/>
      <c r="GZQ140" s="123"/>
      <c r="GZR140" s="123"/>
      <c r="GZS140" s="123"/>
      <c r="GZT140" s="123"/>
      <c r="GZU140" s="123"/>
      <c r="GZV140" s="123"/>
      <c r="GZW140" s="123"/>
      <c r="GZX140" s="123"/>
      <c r="GZY140" s="123"/>
      <c r="GZZ140" s="123"/>
      <c r="HAA140" s="123"/>
      <c r="HAB140" s="123"/>
      <c r="HAC140" s="123"/>
      <c r="HAD140" s="123"/>
      <c r="HAE140" s="123"/>
      <c r="HAF140" s="123"/>
      <c r="HAG140" s="123"/>
      <c r="HAH140" s="123"/>
      <c r="HAI140" s="123"/>
      <c r="HAJ140" s="123"/>
      <c r="HAK140" s="123"/>
      <c r="HAL140" s="123"/>
      <c r="HAM140" s="123"/>
      <c r="HAN140" s="123"/>
      <c r="HAO140" s="123"/>
      <c r="HAP140" s="123"/>
      <c r="HAQ140" s="123"/>
      <c r="HAR140" s="123"/>
      <c r="HAS140" s="123"/>
      <c r="HAT140" s="123"/>
      <c r="HAU140" s="123"/>
      <c r="HAV140" s="123"/>
      <c r="HAW140" s="123"/>
      <c r="HAX140" s="123"/>
      <c r="HAY140" s="123"/>
      <c r="HAZ140" s="123"/>
      <c r="HBA140" s="123"/>
      <c r="HBB140" s="123"/>
      <c r="HBC140" s="123"/>
      <c r="HBD140" s="123"/>
      <c r="HBE140" s="123"/>
      <c r="HBF140" s="123"/>
      <c r="HBG140" s="123"/>
      <c r="HBH140" s="123"/>
      <c r="HBI140" s="123"/>
      <c r="HBJ140" s="123"/>
      <c r="HBK140" s="123"/>
      <c r="HBL140" s="123"/>
      <c r="HBM140" s="123"/>
      <c r="HBN140" s="123"/>
      <c r="HBO140" s="123"/>
      <c r="HBP140" s="123"/>
      <c r="HBQ140" s="123"/>
      <c r="HBR140" s="123"/>
      <c r="HBS140" s="123"/>
      <c r="HBT140" s="123"/>
      <c r="HBU140" s="123"/>
      <c r="HBV140" s="123"/>
      <c r="HBW140" s="123"/>
      <c r="HBX140" s="123"/>
      <c r="HBY140" s="123"/>
      <c r="HBZ140" s="123"/>
      <c r="HCA140" s="123"/>
      <c r="HCB140" s="123"/>
      <c r="HCC140" s="123"/>
      <c r="HCD140" s="123"/>
      <c r="HCE140" s="123"/>
      <c r="HCF140" s="123"/>
      <c r="HCG140" s="123"/>
      <c r="HCH140" s="123"/>
      <c r="HCI140" s="123"/>
      <c r="HCJ140" s="123"/>
      <c r="HCK140" s="123"/>
      <c r="HCL140" s="123"/>
      <c r="HCM140" s="123"/>
      <c r="HCN140" s="123"/>
      <c r="HCO140" s="123"/>
      <c r="HCP140" s="123"/>
      <c r="HCQ140" s="123"/>
      <c r="HCR140" s="123"/>
      <c r="HCS140" s="123"/>
      <c r="HCT140" s="123"/>
      <c r="HCU140" s="123"/>
      <c r="HCV140" s="123"/>
      <c r="HCW140" s="123"/>
      <c r="HCX140" s="123"/>
      <c r="HCY140" s="123"/>
      <c r="HCZ140" s="123"/>
      <c r="HDA140" s="123"/>
      <c r="HDB140" s="123"/>
      <c r="HDC140" s="123"/>
      <c r="HDD140" s="123"/>
      <c r="HDE140" s="123"/>
      <c r="HDF140" s="123"/>
      <c r="HDG140" s="123"/>
      <c r="HDH140" s="123"/>
      <c r="HDI140" s="123"/>
      <c r="HDJ140" s="123"/>
      <c r="HDK140" s="123"/>
      <c r="HDL140" s="123"/>
      <c r="HDM140" s="123"/>
      <c r="HDN140" s="123"/>
      <c r="HDO140" s="123"/>
      <c r="HDP140" s="123"/>
      <c r="HDQ140" s="123"/>
      <c r="HDR140" s="123"/>
      <c r="HDS140" s="123"/>
      <c r="HDT140" s="123"/>
      <c r="HDU140" s="123"/>
      <c r="HDV140" s="123"/>
      <c r="HDW140" s="123"/>
      <c r="HDX140" s="123"/>
      <c r="HDY140" s="123"/>
      <c r="HDZ140" s="123"/>
      <c r="HEA140" s="123"/>
      <c r="HEB140" s="123"/>
      <c r="HEC140" s="123"/>
      <c r="HED140" s="123"/>
      <c r="HEE140" s="123"/>
      <c r="HEF140" s="123"/>
      <c r="HEG140" s="123"/>
      <c r="HEH140" s="123"/>
      <c r="HEI140" s="123"/>
      <c r="HEJ140" s="123"/>
      <c r="HEK140" s="123"/>
      <c r="HEL140" s="123"/>
      <c r="HEM140" s="123"/>
      <c r="HEN140" s="123"/>
      <c r="HEO140" s="123"/>
      <c r="HEP140" s="123"/>
      <c r="HEQ140" s="123"/>
      <c r="HER140" s="123"/>
      <c r="HES140" s="123"/>
      <c r="HET140" s="123"/>
      <c r="HEU140" s="123"/>
      <c r="HEV140" s="123"/>
      <c r="HEW140" s="123"/>
      <c r="HEX140" s="123"/>
      <c r="HEY140" s="123"/>
      <c r="HEZ140" s="123"/>
      <c r="HFA140" s="123"/>
      <c r="HFB140" s="123"/>
      <c r="HFC140" s="123"/>
      <c r="HFD140" s="123"/>
      <c r="HFE140" s="123"/>
      <c r="HFF140" s="123"/>
      <c r="HFG140" s="123"/>
      <c r="HFH140" s="123"/>
      <c r="HFI140" s="123"/>
      <c r="HFJ140" s="123"/>
      <c r="HFK140" s="123"/>
      <c r="HFL140" s="123"/>
      <c r="HFM140" s="123"/>
      <c r="HFN140" s="123"/>
      <c r="HFO140" s="123"/>
      <c r="HFP140" s="123"/>
      <c r="HFQ140" s="123"/>
      <c r="HFR140" s="123"/>
      <c r="HFS140" s="123"/>
      <c r="HFT140" s="123"/>
      <c r="HFU140" s="123"/>
      <c r="HFV140" s="123"/>
      <c r="HFW140" s="123"/>
      <c r="HFX140" s="123"/>
      <c r="HFY140" s="123"/>
      <c r="HFZ140" s="123"/>
      <c r="HGA140" s="123"/>
      <c r="HGB140" s="123"/>
      <c r="HGC140" s="123"/>
      <c r="HGD140" s="123"/>
      <c r="HGE140" s="123"/>
      <c r="HGF140" s="123"/>
      <c r="HGG140" s="123"/>
      <c r="HGH140" s="123"/>
      <c r="HGI140" s="123"/>
      <c r="HGJ140" s="123"/>
      <c r="HGK140" s="123"/>
      <c r="HGL140" s="123"/>
      <c r="HGM140" s="123"/>
      <c r="HGN140" s="123"/>
      <c r="HGO140" s="123"/>
      <c r="HGP140" s="123"/>
      <c r="HGQ140" s="123"/>
      <c r="HGR140" s="123"/>
      <c r="HGS140" s="123"/>
      <c r="HGT140" s="123"/>
      <c r="HGU140" s="123"/>
      <c r="HGV140" s="123"/>
      <c r="HGW140" s="123"/>
      <c r="HGX140" s="123"/>
      <c r="HGY140" s="123"/>
      <c r="HGZ140" s="123"/>
      <c r="HHA140" s="123"/>
      <c r="HHB140" s="123"/>
      <c r="HHC140" s="123"/>
      <c r="HHD140" s="123"/>
      <c r="HHE140" s="123"/>
      <c r="HHF140" s="123"/>
      <c r="HHG140" s="123"/>
      <c r="HHH140" s="123"/>
      <c r="HHI140" s="123"/>
      <c r="HHJ140" s="123"/>
      <c r="HHK140" s="123"/>
      <c r="HHL140" s="123"/>
      <c r="HHM140" s="123"/>
      <c r="HHN140" s="123"/>
      <c r="HHO140" s="123"/>
      <c r="HHP140" s="123"/>
      <c r="HHQ140" s="123"/>
      <c r="HHR140" s="123"/>
      <c r="HHS140" s="123"/>
      <c r="HHT140" s="123"/>
      <c r="HHU140" s="123"/>
      <c r="HHV140" s="123"/>
      <c r="HHW140" s="123"/>
      <c r="HHX140" s="123"/>
      <c r="HHY140" s="123"/>
      <c r="HHZ140" s="123"/>
      <c r="HIA140" s="123"/>
      <c r="HIB140" s="123"/>
      <c r="HIC140" s="123"/>
      <c r="HID140" s="123"/>
      <c r="HIE140" s="123"/>
      <c r="HIF140" s="123"/>
      <c r="HIG140" s="123"/>
      <c r="HIH140" s="123"/>
      <c r="HII140" s="123"/>
      <c r="HIJ140" s="123"/>
      <c r="HIK140" s="123"/>
      <c r="HIL140" s="123"/>
      <c r="HIM140" s="123"/>
      <c r="HIN140" s="123"/>
      <c r="HIO140" s="123"/>
      <c r="HIP140" s="123"/>
      <c r="HIQ140" s="123"/>
      <c r="HIR140" s="123"/>
      <c r="HIS140" s="123"/>
      <c r="HIT140" s="123"/>
      <c r="HIU140" s="123"/>
      <c r="HIV140" s="123"/>
      <c r="HIW140" s="123"/>
      <c r="HIX140" s="123"/>
      <c r="HIY140" s="123"/>
      <c r="HIZ140" s="123"/>
      <c r="HJA140" s="123"/>
      <c r="HJB140" s="123"/>
      <c r="HJC140" s="123"/>
      <c r="HJD140" s="123"/>
      <c r="HJE140" s="123"/>
      <c r="HJF140" s="123"/>
      <c r="HJG140" s="123"/>
      <c r="HJH140" s="123"/>
      <c r="HJI140" s="123"/>
      <c r="HJJ140" s="123"/>
      <c r="HJK140" s="123"/>
      <c r="HJL140" s="123"/>
      <c r="HJM140" s="123"/>
      <c r="HJN140" s="123"/>
      <c r="HJO140" s="123"/>
      <c r="HJP140" s="123"/>
      <c r="HJQ140" s="123"/>
      <c r="HJR140" s="123"/>
      <c r="HJS140" s="123"/>
      <c r="HJT140" s="123"/>
      <c r="HJU140" s="123"/>
      <c r="HJV140" s="123"/>
      <c r="HJW140" s="123"/>
      <c r="HJX140" s="123"/>
      <c r="HJY140" s="123"/>
      <c r="HJZ140" s="123"/>
      <c r="HKA140" s="123"/>
      <c r="HKB140" s="123"/>
      <c r="HKC140" s="123"/>
      <c r="HKD140" s="123"/>
      <c r="HKE140" s="123"/>
      <c r="HKF140" s="123"/>
      <c r="HKG140" s="123"/>
      <c r="HKH140" s="123"/>
      <c r="HKI140" s="123"/>
      <c r="HKJ140" s="123"/>
      <c r="HKK140" s="123"/>
      <c r="HKL140" s="123"/>
      <c r="HKM140" s="123"/>
      <c r="HKN140" s="123"/>
      <c r="HKO140" s="123"/>
      <c r="HKP140" s="123"/>
      <c r="HKQ140" s="123"/>
      <c r="HKR140" s="123"/>
      <c r="HKS140" s="123"/>
      <c r="HKT140" s="123"/>
      <c r="HKU140" s="123"/>
      <c r="HKV140" s="123"/>
      <c r="HKW140" s="123"/>
      <c r="HKX140" s="123"/>
      <c r="HKY140" s="123"/>
      <c r="HKZ140" s="123"/>
      <c r="HLA140" s="123"/>
      <c r="HLB140" s="123"/>
      <c r="HLC140" s="123"/>
      <c r="HLD140" s="123"/>
      <c r="HLE140" s="123"/>
      <c r="HLF140" s="123"/>
      <c r="HLG140" s="123"/>
      <c r="HLH140" s="123"/>
      <c r="HLI140" s="123"/>
      <c r="HLJ140" s="123"/>
      <c r="HLK140" s="123"/>
      <c r="HLL140" s="123"/>
      <c r="HLM140" s="123"/>
      <c r="HLN140" s="123"/>
      <c r="HLO140" s="123"/>
      <c r="HLP140" s="123"/>
      <c r="HLQ140" s="123"/>
      <c r="HLR140" s="123"/>
      <c r="HLS140" s="123"/>
      <c r="HLT140" s="123"/>
      <c r="HLU140" s="123"/>
      <c r="HLV140" s="123"/>
      <c r="HLW140" s="123"/>
      <c r="HLX140" s="123"/>
      <c r="HLY140" s="123"/>
      <c r="HLZ140" s="123"/>
      <c r="HMA140" s="123"/>
      <c r="HMB140" s="123"/>
      <c r="HMC140" s="123"/>
      <c r="HMD140" s="123"/>
      <c r="HME140" s="123"/>
      <c r="HMF140" s="123"/>
      <c r="HMG140" s="123"/>
      <c r="HMH140" s="123"/>
      <c r="HMI140" s="123"/>
      <c r="HMJ140" s="123"/>
      <c r="HMK140" s="123"/>
      <c r="HML140" s="123"/>
      <c r="HMM140" s="123"/>
      <c r="HMN140" s="123"/>
      <c r="HMO140" s="123"/>
      <c r="HMP140" s="123"/>
      <c r="HMQ140" s="123"/>
      <c r="HMR140" s="123"/>
      <c r="HMS140" s="123"/>
      <c r="HMT140" s="123"/>
      <c r="HMU140" s="123"/>
      <c r="HMV140" s="123"/>
      <c r="HMW140" s="123"/>
      <c r="HMX140" s="123"/>
      <c r="HMY140" s="123"/>
      <c r="HMZ140" s="123"/>
      <c r="HNA140" s="123"/>
      <c r="HNB140" s="123"/>
      <c r="HNC140" s="123"/>
      <c r="HND140" s="123"/>
      <c r="HNE140" s="123"/>
      <c r="HNF140" s="123"/>
      <c r="HNG140" s="123"/>
      <c r="HNH140" s="123"/>
      <c r="HNI140" s="123"/>
      <c r="HNJ140" s="123"/>
      <c r="HNK140" s="123"/>
      <c r="HNL140" s="123"/>
      <c r="HNM140" s="123"/>
      <c r="HNN140" s="123"/>
      <c r="HNO140" s="123"/>
      <c r="HNP140" s="123"/>
      <c r="HNQ140" s="123"/>
      <c r="HNR140" s="123"/>
      <c r="HNS140" s="123"/>
      <c r="HNT140" s="123"/>
      <c r="HNU140" s="123"/>
      <c r="HNV140" s="123"/>
      <c r="HNW140" s="123"/>
      <c r="HNX140" s="123"/>
      <c r="HNY140" s="123"/>
      <c r="HNZ140" s="123"/>
      <c r="HOA140" s="123"/>
      <c r="HOB140" s="123"/>
      <c r="HOC140" s="123"/>
      <c r="HOD140" s="123"/>
      <c r="HOE140" s="123"/>
      <c r="HOF140" s="123"/>
      <c r="HOG140" s="123"/>
      <c r="HOH140" s="123"/>
      <c r="HOI140" s="123"/>
      <c r="HOJ140" s="123"/>
      <c r="HOK140" s="123"/>
      <c r="HOL140" s="123"/>
      <c r="HOM140" s="123"/>
      <c r="HON140" s="123"/>
      <c r="HOO140" s="123"/>
      <c r="HOP140" s="123"/>
      <c r="HOQ140" s="123"/>
      <c r="HOR140" s="123"/>
      <c r="HOS140" s="123"/>
      <c r="HOT140" s="123"/>
      <c r="HOU140" s="123"/>
      <c r="HOV140" s="123"/>
      <c r="HOW140" s="123"/>
      <c r="HOX140" s="123"/>
      <c r="HOY140" s="123"/>
      <c r="HOZ140" s="123"/>
      <c r="HPA140" s="123"/>
      <c r="HPB140" s="123"/>
      <c r="HPC140" s="123"/>
      <c r="HPD140" s="123"/>
      <c r="HPE140" s="123"/>
      <c r="HPF140" s="123"/>
      <c r="HPG140" s="123"/>
      <c r="HPH140" s="123"/>
      <c r="HPI140" s="123"/>
      <c r="HPJ140" s="123"/>
      <c r="HPK140" s="123"/>
      <c r="HPL140" s="123"/>
      <c r="HPM140" s="123"/>
      <c r="HPN140" s="123"/>
      <c r="HPO140" s="123"/>
      <c r="HPP140" s="123"/>
      <c r="HPQ140" s="123"/>
      <c r="HPR140" s="123"/>
      <c r="HPS140" s="123"/>
      <c r="HPT140" s="123"/>
      <c r="HPU140" s="123"/>
      <c r="HPV140" s="123"/>
      <c r="HPW140" s="123"/>
      <c r="HPX140" s="123"/>
      <c r="HPY140" s="123"/>
      <c r="HPZ140" s="123"/>
      <c r="HQA140" s="123"/>
      <c r="HQB140" s="123"/>
      <c r="HQC140" s="123"/>
      <c r="HQD140" s="123"/>
      <c r="HQE140" s="123"/>
      <c r="HQF140" s="123"/>
      <c r="HQG140" s="123"/>
      <c r="HQH140" s="123"/>
      <c r="HQI140" s="123"/>
      <c r="HQJ140" s="123"/>
      <c r="HQK140" s="123"/>
      <c r="HQL140" s="123"/>
      <c r="HQM140" s="123"/>
      <c r="HQN140" s="123"/>
      <c r="HQO140" s="123"/>
      <c r="HQP140" s="123"/>
      <c r="HQQ140" s="123"/>
      <c r="HQR140" s="123"/>
      <c r="HQS140" s="123"/>
      <c r="HQT140" s="123"/>
      <c r="HQU140" s="123"/>
      <c r="HQV140" s="123"/>
      <c r="HQW140" s="123"/>
      <c r="HQX140" s="123"/>
      <c r="HQY140" s="123"/>
      <c r="HQZ140" s="123"/>
      <c r="HRA140" s="123"/>
      <c r="HRB140" s="123"/>
      <c r="HRC140" s="123"/>
      <c r="HRD140" s="123"/>
      <c r="HRE140" s="123"/>
      <c r="HRF140" s="123"/>
      <c r="HRG140" s="123"/>
      <c r="HRH140" s="123"/>
      <c r="HRI140" s="123"/>
      <c r="HRJ140" s="123"/>
      <c r="HRK140" s="123"/>
      <c r="HRL140" s="123"/>
      <c r="HRM140" s="123"/>
      <c r="HRN140" s="123"/>
      <c r="HRO140" s="123"/>
      <c r="HRP140" s="123"/>
      <c r="HRQ140" s="123"/>
      <c r="HRR140" s="123"/>
      <c r="HRS140" s="123"/>
      <c r="HRT140" s="123"/>
      <c r="HRU140" s="123"/>
      <c r="HRV140" s="123"/>
      <c r="HRW140" s="123"/>
      <c r="HRX140" s="123"/>
      <c r="HRY140" s="123"/>
      <c r="HRZ140" s="123"/>
      <c r="HSA140" s="123"/>
      <c r="HSB140" s="123"/>
      <c r="HSC140" s="123"/>
      <c r="HSD140" s="123"/>
      <c r="HSE140" s="123"/>
      <c r="HSF140" s="123"/>
      <c r="HSG140" s="123"/>
      <c r="HSH140" s="123"/>
      <c r="HSI140" s="123"/>
      <c r="HSJ140" s="123"/>
      <c r="HSK140" s="123"/>
      <c r="HSL140" s="123"/>
      <c r="HSM140" s="123"/>
      <c r="HSN140" s="123"/>
      <c r="HSO140" s="123"/>
      <c r="HSP140" s="123"/>
      <c r="HSQ140" s="123"/>
      <c r="HSR140" s="123"/>
      <c r="HSS140" s="123"/>
      <c r="HST140" s="123"/>
      <c r="HSU140" s="123"/>
      <c r="HSV140" s="123"/>
      <c r="HSW140" s="123"/>
      <c r="HSX140" s="123"/>
      <c r="HSY140" s="123"/>
      <c r="HSZ140" s="123"/>
      <c r="HTA140" s="123"/>
      <c r="HTB140" s="123"/>
      <c r="HTC140" s="123"/>
      <c r="HTD140" s="123"/>
      <c r="HTE140" s="123"/>
      <c r="HTF140" s="123"/>
      <c r="HTG140" s="123"/>
      <c r="HTH140" s="123"/>
      <c r="HTI140" s="123"/>
      <c r="HTJ140" s="123"/>
      <c r="HTK140" s="123"/>
      <c r="HTL140" s="123"/>
      <c r="HTM140" s="123"/>
      <c r="HTN140" s="123"/>
    </row>
    <row r="141" spans="1:5942" s="119" customFormat="1" x14ac:dyDescent="0.25">
      <c r="A141" s="492" t="s">
        <v>317</v>
      </c>
      <c r="H141" s="124"/>
      <c r="I141" s="124"/>
      <c r="J141" s="124"/>
      <c r="Q141" s="124"/>
      <c r="R141" s="124"/>
      <c r="S141" s="124"/>
      <c r="Z141" s="124"/>
      <c r="AA141" s="124"/>
      <c r="AB141" s="124"/>
      <c r="AI141" s="124"/>
      <c r="AJ141" s="124"/>
      <c r="AK141" s="124"/>
      <c r="AR141" s="124"/>
      <c r="AS141" s="124"/>
      <c r="AT141" s="124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  <c r="AMI141" s="123"/>
      <c r="AMJ141" s="123"/>
      <c r="AMK141" s="123"/>
      <c r="AML141" s="123"/>
      <c r="AMM141" s="123"/>
      <c r="AMN141" s="123"/>
      <c r="AMO141" s="123"/>
      <c r="AMP141" s="123"/>
      <c r="AMQ141" s="123"/>
      <c r="AMR141" s="123"/>
      <c r="AMS141" s="123"/>
      <c r="AMT141" s="123"/>
      <c r="AMU141" s="123"/>
      <c r="AMV141" s="123"/>
      <c r="AMW141" s="123"/>
      <c r="AMX141" s="123"/>
      <c r="AMY141" s="123"/>
      <c r="AMZ141" s="123"/>
      <c r="ANA141" s="123"/>
      <c r="ANB141" s="123"/>
      <c r="ANC141" s="123"/>
      <c r="AND141" s="123"/>
      <c r="ANE141" s="123"/>
      <c r="ANF141" s="123"/>
      <c r="ANG141" s="123"/>
      <c r="ANH141" s="123"/>
      <c r="ANI141" s="123"/>
      <c r="ANJ141" s="123"/>
      <c r="ANK141" s="123"/>
      <c r="ANL141" s="123"/>
      <c r="ANM141" s="123"/>
      <c r="ANN141" s="123"/>
      <c r="ANO141" s="123"/>
      <c r="ANP141" s="123"/>
      <c r="ANQ141" s="123"/>
      <c r="ANR141" s="123"/>
      <c r="ANS141" s="123"/>
      <c r="ANT141" s="123"/>
      <c r="ANU141" s="123"/>
      <c r="ANV141" s="123"/>
      <c r="ANW141" s="123"/>
      <c r="ANX141" s="123"/>
      <c r="ANY141" s="123"/>
      <c r="ANZ141" s="123"/>
      <c r="AOA141" s="123"/>
      <c r="AOB141" s="123"/>
      <c r="AOC141" s="123"/>
      <c r="AOD141" s="123"/>
      <c r="AOE141" s="123"/>
      <c r="AOF141" s="123"/>
      <c r="AOG141" s="123"/>
      <c r="AOH141" s="123"/>
      <c r="AOI141" s="123"/>
      <c r="AOJ141" s="123"/>
      <c r="AOK141" s="123"/>
      <c r="AOL141" s="123"/>
      <c r="AOM141" s="123"/>
      <c r="AON141" s="123"/>
      <c r="AOO141" s="123"/>
      <c r="AOP141" s="123"/>
      <c r="AOQ141" s="123"/>
      <c r="AOR141" s="123"/>
      <c r="AOS141" s="123"/>
      <c r="AOT141" s="123"/>
      <c r="AOU141" s="123"/>
      <c r="AOV141" s="123"/>
      <c r="AOW141" s="123"/>
      <c r="AOX141" s="123"/>
      <c r="AOY141" s="123"/>
      <c r="AOZ141" s="123"/>
      <c r="APA141" s="123"/>
      <c r="APB141" s="123"/>
      <c r="APC141" s="123"/>
      <c r="APD141" s="123"/>
      <c r="APE141" s="123"/>
      <c r="APF141" s="123"/>
      <c r="APG141" s="123"/>
      <c r="APH141" s="123"/>
      <c r="API141" s="123"/>
      <c r="APJ141" s="123"/>
      <c r="APK141" s="123"/>
      <c r="APL141" s="123"/>
      <c r="APM141" s="123"/>
      <c r="APN141" s="123"/>
      <c r="APO141" s="123"/>
      <c r="APP141" s="123"/>
      <c r="APQ141" s="123"/>
      <c r="APR141" s="123"/>
      <c r="APS141" s="123"/>
      <c r="APT141" s="123"/>
      <c r="APU141" s="123"/>
      <c r="APV141" s="123"/>
      <c r="APW141" s="123"/>
      <c r="APX141" s="123"/>
      <c r="APY141" s="123"/>
      <c r="APZ141" s="123"/>
      <c r="AQA141" s="123"/>
      <c r="AQB141" s="123"/>
      <c r="AQC141" s="123"/>
      <c r="AQD141" s="123"/>
      <c r="AQE141" s="123"/>
      <c r="AQF141" s="123"/>
      <c r="AQG141" s="123"/>
      <c r="AQH141" s="123"/>
      <c r="AQI141" s="123"/>
      <c r="AQJ141" s="123"/>
      <c r="AQK141" s="123"/>
      <c r="AQL141" s="123"/>
      <c r="AQM141" s="123"/>
      <c r="AQN141" s="123"/>
      <c r="AQO141" s="123"/>
      <c r="AQP141" s="123"/>
      <c r="AQQ141" s="123"/>
      <c r="AQR141" s="123"/>
      <c r="AQS141" s="123"/>
      <c r="AQT141" s="123"/>
      <c r="AQU141" s="123"/>
      <c r="AQV141" s="123"/>
      <c r="AQW141" s="123"/>
      <c r="AQX141" s="123"/>
      <c r="AQY141" s="123"/>
      <c r="AQZ141" s="123"/>
      <c r="ARA141" s="123"/>
      <c r="ARB141" s="123"/>
      <c r="ARC141" s="123"/>
      <c r="ARD141" s="123"/>
      <c r="ARE141" s="123"/>
      <c r="ARF141" s="123"/>
      <c r="ARG141" s="123"/>
      <c r="ARH141" s="123"/>
      <c r="ARI141" s="123"/>
      <c r="ARJ141" s="123"/>
      <c r="ARK141" s="123"/>
      <c r="ARL141" s="123"/>
      <c r="ARM141" s="123"/>
      <c r="ARN141" s="123"/>
      <c r="ARO141" s="123"/>
      <c r="ARP141" s="123"/>
      <c r="ARQ141" s="123"/>
      <c r="ARR141" s="123"/>
      <c r="ARS141" s="123"/>
      <c r="ART141" s="123"/>
      <c r="ARU141" s="123"/>
      <c r="ARV141" s="123"/>
      <c r="ARW141" s="123"/>
      <c r="ARX141" s="123"/>
      <c r="ARY141" s="123"/>
      <c r="ARZ141" s="123"/>
      <c r="ASA141" s="123"/>
      <c r="ASB141" s="123"/>
      <c r="ASC141" s="123"/>
      <c r="ASD141" s="123"/>
      <c r="ASE141" s="123"/>
      <c r="ASF141" s="123"/>
      <c r="ASG141" s="123"/>
      <c r="ASH141" s="123"/>
      <c r="ASI141" s="123"/>
      <c r="ASJ141" s="123"/>
      <c r="ASK141" s="123"/>
      <c r="ASL141" s="123"/>
      <c r="ASM141" s="123"/>
      <c r="ASN141" s="123"/>
      <c r="ASO141" s="123"/>
      <c r="ASP141" s="123"/>
      <c r="ASQ141" s="123"/>
      <c r="ASR141" s="123"/>
      <c r="ASS141" s="123"/>
      <c r="AST141" s="123"/>
      <c r="ASU141" s="123"/>
      <c r="ASV141" s="123"/>
      <c r="ASW141" s="123"/>
      <c r="ASX141" s="123"/>
      <c r="ASY141" s="123"/>
      <c r="ASZ141" s="123"/>
      <c r="ATA141" s="123"/>
      <c r="ATB141" s="123"/>
      <c r="ATC141" s="123"/>
      <c r="ATD141" s="123"/>
      <c r="ATE141" s="123"/>
      <c r="ATF141" s="123"/>
      <c r="ATG141" s="123"/>
      <c r="ATH141" s="123"/>
      <c r="ATI141" s="123"/>
      <c r="ATJ141" s="123"/>
      <c r="ATK141" s="123"/>
      <c r="ATL141" s="123"/>
      <c r="ATM141" s="123"/>
      <c r="ATN141" s="123"/>
      <c r="ATO141" s="123"/>
      <c r="ATP141" s="123"/>
      <c r="ATQ141" s="123"/>
      <c r="ATR141" s="123"/>
      <c r="ATS141" s="123"/>
      <c r="ATT141" s="123"/>
      <c r="ATU141" s="123"/>
      <c r="ATV141" s="123"/>
      <c r="ATW141" s="123"/>
      <c r="ATX141" s="123"/>
      <c r="ATY141" s="123"/>
      <c r="ATZ141" s="123"/>
      <c r="AUA141" s="123"/>
      <c r="AUB141" s="123"/>
      <c r="AUC141" s="123"/>
      <c r="AUD141" s="123"/>
      <c r="AUE141" s="123"/>
      <c r="AUF141" s="123"/>
      <c r="AUG141" s="123"/>
      <c r="AUH141" s="123"/>
      <c r="AUI141" s="123"/>
      <c r="AUJ141" s="123"/>
      <c r="AUK141" s="123"/>
      <c r="AUL141" s="123"/>
      <c r="AUM141" s="123"/>
      <c r="AUN141" s="123"/>
      <c r="AUO141" s="123"/>
      <c r="AUP141" s="123"/>
      <c r="AUQ141" s="123"/>
      <c r="AUR141" s="123"/>
      <c r="AUS141" s="123"/>
      <c r="AUT141" s="123"/>
      <c r="AUU141" s="123"/>
      <c r="AUV141" s="123"/>
      <c r="AUW141" s="123"/>
      <c r="AUX141" s="123"/>
      <c r="AUY141" s="123"/>
      <c r="AUZ141" s="123"/>
      <c r="AVA141" s="123"/>
      <c r="AVB141" s="123"/>
      <c r="AVC141" s="123"/>
      <c r="AVD141" s="123"/>
      <c r="AVE141" s="123"/>
      <c r="AVF141" s="123"/>
      <c r="AVG141" s="123"/>
      <c r="AVH141" s="123"/>
      <c r="AVI141" s="123"/>
      <c r="AVJ141" s="123"/>
      <c r="AVK141" s="123"/>
      <c r="AVL141" s="123"/>
      <c r="AVM141" s="123"/>
      <c r="AVN141" s="123"/>
      <c r="AVO141" s="123"/>
      <c r="AVP141" s="123"/>
      <c r="AVQ141" s="123"/>
      <c r="AVR141" s="123"/>
      <c r="AVS141" s="123"/>
      <c r="AVT141" s="123"/>
      <c r="AVU141" s="123"/>
      <c r="AVV141" s="123"/>
      <c r="AVW141" s="123"/>
      <c r="AVX141" s="123"/>
      <c r="AVY141" s="123"/>
      <c r="AVZ141" s="123"/>
      <c r="AWA141" s="123"/>
      <c r="AWB141" s="123"/>
      <c r="AWC141" s="123"/>
      <c r="AWD141" s="123"/>
      <c r="AWE141" s="123"/>
      <c r="AWF141" s="123"/>
      <c r="AWG141" s="123"/>
      <c r="AWH141" s="123"/>
      <c r="AWI141" s="123"/>
      <c r="AWJ141" s="123"/>
      <c r="AWK141" s="123"/>
      <c r="AWL141" s="123"/>
      <c r="AWM141" s="123"/>
      <c r="AWN141" s="123"/>
      <c r="AWO141" s="123"/>
      <c r="AWP141" s="123"/>
      <c r="AWQ141" s="123"/>
      <c r="AWR141" s="123"/>
      <c r="AWS141" s="123"/>
      <c r="AWT141" s="123"/>
      <c r="AWU141" s="123"/>
      <c r="AWV141" s="123"/>
      <c r="AWW141" s="123"/>
      <c r="AWX141" s="123"/>
      <c r="AWY141" s="123"/>
      <c r="AWZ141" s="123"/>
      <c r="AXA141" s="123"/>
      <c r="AXB141" s="123"/>
      <c r="AXC141" s="123"/>
      <c r="AXD141" s="123"/>
      <c r="AXE141" s="123"/>
      <c r="AXF141" s="123"/>
      <c r="AXG141" s="123"/>
      <c r="AXH141" s="123"/>
      <c r="AXI141" s="123"/>
      <c r="AXJ141" s="123"/>
      <c r="AXK141" s="123"/>
      <c r="AXL141" s="123"/>
      <c r="AXM141" s="123"/>
      <c r="AXN141" s="123"/>
      <c r="AXO141" s="123"/>
      <c r="AXP141" s="123"/>
      <c r="AXQ141" s="123"/>
      <c r="AXR141" s="123"/>
      <c r="AXS141" s="123"/>
      <c r="AXT141" s="123"/>
      <c r="AXU141" s="123"/>
      <c r="AXV141" s="123"/>
      <c r="AXW141" s="123"/>
      <c r="AXX141" s="123"/>
      <c r="AXY141" s="123"/>
      <c r="AXZ141" s="123"/>
      <c r="AYA141" s="123"/>
      <c r="AYB141" s="123"/>
      <c r="AYC141" s="123"/>
      <c r="AYD141" s="123"/>
      <c r="AYE141" s="123"/>
      <c r="AYF141" s="123"/>
      <c r="AYG141" s="123"/>
      <c r="AYH141" s="123"/>
      <c r="AYI141" s="123"/>
      <c r="AYJ141" s="123"/>
      <c r="AYK141" s="123"/>
      <c r="AYL141" s="123"/>
      <c r="AYM141" s="123"/>
      <c r="AYN141" s="123"/>
      <c r="AYO141" s="123"/>
      <c r="AYP141" s="123"/>
      <c r="AYQ141" s="123"/>
      <c r="AYR141" s="123"/>
      <c r="AYS141" s="123"/>
      <c r="AYT141" s="123"/>
      <c r="AYU141" s="123"/>
      <c r="AYV141" s="123"/>
      <c r="AYW141" s="123"/>
      <c r="AYX141" s="123"/>
      <c r="AYY141" s="123"/>
      <c r="AYZ141" s="123"/>
      <c r="AZA141" s="123"/>
      <c r="AZB141" s="123"/>
      <c r="AZC141" s="123"/>
      <c r="AZD141" s="123"/>
      <c r="AZE141" s="123"/>
      <c r="AZF141" s="123"/>
      <c r="AZG141" s="123"/>
      <c r="AZH141" s="123"/>
      <c r="AZI141" s="123"/>
      <c r="AZJ141" s="123"/>
      <c r="AZK141" s="123"/>
      <c r="AZL141" s="123"/>
      <c r="AZM141" s="123"/>
      <c r="AZN141" s="123"/>
      <c r="AZO141" s="123"/>
      <c r="AZP141" s="123"/>
      <c r="AZQ141" s="123"/>
      <c r="AZR141" s="123"/>
      <c r="AZS141" s="123"/>
      <c r="AZT141" s="123"/>
      <c r="AZU141" s="123"/>
      <c r="AZV141" s="123"/>
      <c r="AZW141" s="123"/>
      <c r="AZX141" s="123"/>
      <c r="AZY141" s="123"/>
      <c r="AZZ141" s="123"/>
      <c r="BAA141" s="123"/>
      <c r="BAB141" s="123"/>
      <c r="BAC141" s="123"/>
      <c r="BAD141" s="123"/>
      <c r="BAE141" s="123"/>
      <c r="BAF141" s="123"/>
      <c r="BAG141" s="123"/>
      <c r="BAH141" s="123"/>
      <c r="BAI141" s="123"/>
      <c r="BAJ141" s="123"/>
      <c r="BAK141" s="123"/>
      <c r="BAL141" s="123"/>
      <c r="BAM141" s="123"/>
      <c r="BAN141" s="123"/>
      <c r="BAO141" s="123"/>
      <c r="BAP141" s="123"/>
      <c r="BAQ141" s="123"/>
      <c r="BAR141" s="123"/>
      <c r="BAS141" s="123"/>
      <c r="BAT141" s="123"/>
      <c r="BAU141" s="123"/>
      <c r="BAV141" s="123"/>
      <c r="BAW141" s="123"/>
      <c r="BAX141" s="123"/>
      <c r="BAY141" s="123"/>
      <c r="BAZ141" s="123"/>
      <c r="BBA141" s="123"/>
      <c r="BBB141" s="123"/>
      <c r="BBC141" s="123"/>
      <c r="BBD141" s="123"/>
      <c r="BBE141" s="123"/>
      <c r="BBF141" s="123"/>
      <c r="BBG141" s="123"/>
      <c r="BBH141" s="123"/>
      <c r="BBI141" s="123"/>
      <c r="BBJ141" s="123"/>
      <c r="BBK141" s="123"/>
      <c r="BBL141" s="123"/>
      <c r="BBM141" s="123"/>
      <c r="BBN141" s="123"/>
      <c r="BBO141" s="123"/>
      <c r="BBP141" s="123"/>
      <c r="BBQ141" s="123"/>
      <c r="BBR141" s="123"/>
      <c r="BBS141" s="123"/>
      <c r="BBT141" s="123"/>
      <c r="BBU141" s="123"/>
      <c r="BBV141" s="123"/>
      <c r="BBW141" s="123"/>
      <c r="BBX141" s="123"/>
      <c r="BBY141" s="123"/>
      <c r="BBZ141" s="123"/>
      <c r="BCA141" s="123"/>
      <c r="BCB141" s="123"/>
      <c r="BCC141" s="123"/>
      <c r="BCD141" s="123"/>
      <c r="BCE141" s="123"/>
      <c r="BCF141" s="123"/>
      <c r="BCG141" s="123"/>
      <c r="BCH141" s="123"/>
      <c r="BCI141" s="123"/>
      <c r="BCJ141" s="123"/>
      <c r="BCK141" s="123"/>
      <c r="BCL141" s="123"/>
      <c r="BCM141" s="123"/>
      <c r="BCN141" s="123"/>
      <c r="BCO141" s="123"/>
      <c r="BCP141" s="123"/>
      <c r="BCQ141" s="123"/>
      <c r="BCR141" s="123"/>
      <c r="BCS141" s="123"/>
      <c r="BCT141" s="123"/>
      <c r="BCU141" s="123"/>
      <c r="BCV141" s="123"/>
      <c r="BCW141" s="123"/>
      <c r="BCX141" s="123"/>
      <c r="BCY141" s="123"/>
      <c r="BCZ141" s="123"/>
      <c r="BDA141" s="123"/>
      <c r="BDB141" s="123"/>
      <c r="BDC141" s="123"/>
      <c r="BDD141" s="123"/>
      <c r="BDE141" s="123"/>
      <c r="BDF141" s="123"/>
      <c r="BDG141" s="123"/>
      <c r="BDH141" s="123"/>
      <c r="BDI141" s="123"/>
      <c r="BDJ141" s="123"/>
      <c r="BDK141" s="123"/>
      <c r="BDL141" s="123"/>
      <c r="BDM141" s="123"/>
      <c r="BDN141" s="123"/>
      <c r="BDO141" s="123"/>
      <c r="BDP141" s="123"/>
      <c r="BDQ141" s="123"/>
      <c r="BDR141" s="123"/>
      <c r="BDS141" s="123"/>
      <c r="BDT141" s="123"/>
      <c r="BDU141" s="123"/>
      <c r="BDV141" s="123"/>
      <c r="BDW141" s="123"/>
      <c r="BDX141" s="123"/>
      <c r="BDY141" s="123"/>
      <c r="BDZ141" s="123"/>
      <c r="BEA141" s="123"/>
      <c r="BEB141" s="123"/>
      <c r="BEC141" s="123"/>
      <c r="BED141" s="123"/>
      <c r="BEE141" s="123"/>
      <c r="BEF141" s="123"/>
      <c r="BEG141" s="123"/>
      <c r="BEH141" s="123"/>
      <c r="BEI141" s="123"/>
      <c r="BEJ141" s="123"/>
      <c r="BEK141" s="123"/>
      <c r="BEL141" s="123"/>
      <c r="BEM141" s="123"/>
      <c r="BEN141" s="123"/>
      <c r="BEO141" s="123"/>
      <c r="BEP141" s="123"/>
      <c r="BEQ141" s="123"/>
      <c r="BER141" s="123"/>
      <c r="BES141" s="123"/>
      <c r="BET141" s="123"/>
      <c r="BEU141" s="123"/>
      <c r="BEV141" s="123"/>
      <c r="BEW141" s="123"/>
      <c r="BEX141" s="123"/>
      <c r="BEY141" s="123"/>
      <c r="BEZ141" s="123"/>
      <c r="BFA141" s="123"/>
      <c r="BFB141" s="123"/>
      <c r="BFC141" s="123"/>
      <c r="BFD141" s="123"/>
      <c r="BFE141" s="123"/>
      <c r="BFF141" s="123"/>
      <c r="BFG141" s="123"/>
      <c r="BFH141" s="123"/>
      <c r="BFI141" s="123"/>
      <c r="BFJ141" s="123"/>
      <c r="BFK141" s="123"/>
      <c r="BFL141" s="123"/>
      <c r="BFM141" s="123"/>
      <c r="BFN141" s="123"/>
      <c r="BFO141" s="123"/>
      <c r="BFP141" s="123"/>
      <c r="BFQ141" s="123"/>
      <c r="BFR141" s="123"/>
      <c r="BFS141" s="123"/>
      <c r="BFT141" s="123"/>
      <c r="BFU141" s="123"/>
      <c r="BFV141" s="123"/>
      <c r="BFW141" s="123"/>
      <c r="BFX141" s="123"/>
      <c r="BFY141" s="123"/>
      <c r="BFZ141" s="123"/>
      <c r="BGA141" s="123"/>
      <c r="BGB141" s="123"/>
      <c r="BGC141" s="123"/>
      <c r="BGD141" s="123"/>
      <c r="BGE141" s="123"/>
      <c r="BGF141" s="123"/>
      <c r="BGG141" s="123"/>
      <c r="BGH141" s="123"/>
      <c r="BGI141" s="123"/>
      <c r="BGJ141" s="123"/>
      <c r="BGK141" s="123"/>
      <c r="BGL141" s="123"/>
      <c r="BGM141" s="123"/>
      <c r="BGN141" s="123"/>
      <c r="BGO141" s="123"/>
      <c r="BGP141" s="123"/>
      <c r="BGQ141" s="123"/>
      <c r="BGR141" s="123"/>
      <c r="BGS141" s="123"/>
      <c r="BGT141" s="123"/>
      <c r="BGU141" s="123"/>
      <c r="BGV141" s="123"/>
      <c r="BGW141" s="123"/>
      <c r="BGX141" s="123"/>
      <c r="BGY141" s="123"/>
      <c r="BGZ141" s="123"/>
      <c r="BHA141" s="123"/>
      <c r="BHB141" s="123"/>
      <c r="BHC141" s="123"/>
      <c r="BHD141" s="123"/>
      <c r="BHE141" s="123"/>
      <c r="BHF141" s="123"/>
      <c r="BHG141" s="123"/>
      <c r="BHH141" s="123"/>
      <c r="BHI141" s="123"/>
      <c r="BHJ141" s="123"/>
      <c r="BHK141" s="123"/>
      <c r="BHL141" s="123"/>
      <c r="BHM141" s="123"/>
      <c r="BHN141" s="123"/>
      <c r="BHO141" s="123"/>
      <c r="BHP141" s="123"/>
      <c r="BHQ141" s="123"/>
      <c r="BHR141" s="123"/>
      <c r="BHS141" s="123"/>
      <c r="BHT141" s="123"/>
      <c r="BHU141" s="123"/>
      <c r="BHV141" s="123"/>
      <c r="BHW141" s="123"/>
      <c r="BHX141" s="123"/>
      <c r="BHY141" s="123"/>
      <c r="BHZ141" s="123"/>
      <c r="BIA141" s="123"/>
      <c r="BIB141" s="123"/>
      <c r="BIC141" s="123"/>
      <c r="BID141" s="123"/>
      <c r="BIE141" s="123"/>
      <c r="BIF141" s="123"/>
      <c r="BIG141" s="123"/>
      <c r="BIH141" s="123"/>
      <c r="BII141" s="123"/>
      <c r="BIJ141" s="123"/>
      <c r="BIK141" s="123"/>
      <c r="BIL141" s="123"/>
      <c r="BIM141" s="123"/>
      <c r="BIN141" s="123"/>
      <c r="BIO141" s="123"/>
      <c r="BIP141" s="123"/>
      <c r="BIQ141" s="123"/>
      <c r="BIR141" s="123"/>
      <c r="BIS141" s="123"/>
      <c r="BIT141" s="123"/>
      <c r="BIU141" s="123"/>
      <c r="BIV141" s="123"/>
      <c r="BIW141" s="123"/>
      <c r="BIX141" s="123"/>
      <c r="BIY141" s="123"/>
      <c r="BIZ141" s="123"/>
      <c r="BJA141" s="123"/>
      <c r="BJB141" s="123"/>
      <c r="BJC141" s="123"/>
      <c r="BJD141" s="123"/>
      <c r="BJE141" s="123"/>
      <c r="BJF141" s="123"/>
      <c r="BJG141" s="123"/>
      <c r="BJH141" s="123"/>
      <c r="BJI141" s="123"/>
      <c r="BJJ141" s="123"/>
      <c r="BJK141" s="123"/>
      <c r="BJL141" s="123"/>
      <c r="BJM141" s="123"/>
      <c r="BJN141" s="123"/>
      <c r="BJO141" s="123"/>
      <c r="BJP141" s="123"/>
      <c r="BJQ141" s="123"/>
      <c r="BJR141" s="123"/>
      <c r="BJS141" s="123"/>
      <c r="BJT141" s="123"/>
      <c r="BJU141" s="123"/>
      <c r="BJV141" s="123"/>
      <c r="BJW141" s="123"/>
      <c r="BJX141" s="123"/>
      <c r="BJY141" s="123"/>
      <c r="BJZ141" s="123"/>
      <c r="BKA141" s="123"/>
      <c r="BKB141" s="123"/>
      <c r="BKC141" s="123"/>
      <c r="BKD141" s="123"/>
      <c r="BKE141" s="123"/>
      <c r="BKF141" s="123"/>
      <c r="BKG141" s="123"/>
      <c r="BKH141" s="123"/>
      <c r="BKI141" s="123"/>
      <c r="BKJ141" s="123"/>
      <c r="BKK141" s="123"/>
      <c r="BKL141" s="123"/>
      <c r="BKM141" s="123"/>
      <c r="BKN141" s="123"/>
      <c r="BKO141" s="123"/>
      <c r="BKP141" s="123"/>
      <c r="BKQ141" s="123"/>
      <c r="BKR141" s="123"/>
      <c r="BKS141" s="123"/>
      <c r="BKT141" s="123"/>
      <c r="BKU141" s="123"/>
      <c r="BKV141" s="123"/>
      <c r="BKW141" s="123"/>
      <c r="BKX141" s="123"/>
      <c r="BKY141" s="123"/>
      <c r="BKZ141" s="123"/>
      <c r="BLA141" s="123"/>
      <c r="BLB141" s="123"/>
      <c r="BLC141" s="123"/>
      <c r="BLD141" s="123"/>
      <c r="BLE141" s="123"/>
      <c r="BLF141" s="123"/>
      <c r="BLG141" s="123"/>
      <c r="BLH141" s="123"/>
      <c r="BLI141" s="123"/>
      <c r="BLJ141" s="123"/>
      <c r="BLK141" s="123"/>
      <c r="BLL141" s="123"/>
      <c r="BLM141" s="123"/>
      <c r="BLN141" s="123"/>
      <c r="BLO141" s="123"/>
      <c r="BLP141" s="123"/>
      <c r="BLQ141" s="123"/>
      <c r="BLR141" s="123"/>
      <c r="BLS141" s="123"/>
      <c r="BLT141" s="123"/>
      <c r="BLU141" s="123"/>
      <c r="BLV141" s="123"/>
      <c r="BLW141" s="123"/>
      <c r="BLX141" s="123"/>
      <c r="BLY141" s="123"/>
      <c r="BLZ141" s="123"/>
      <c r="BMA141" s="123"/>
      <c r="BMB141" s="123"/>
      <c r="BMC141" s="123"/>
      <c r="BMD141" s="123"/>
      <c r="BME141" s="123"/>
      <c r="BMF141" s="123"/>
      <c r="BMG141" s="123"/>
      <c r="BMH141" s="123"/>
      <c r="BMI141" s="123"/>
      <c r="BMJ141" s="123"/>
      <c r="BMK141" s="123"/>
      <c r="BML141" s="123"/>
      <c r="BMM141" s="123"/>
      <c r="BMN141" s="123"/>
      <c r="BMO141" s="123"/>
      <c r="BMP141" s="123"/>
      <c r="BMQ141" s="123"/>
      <c r="BMR141" s="123"/>
      <c r="BMS141" s="123"/>
      <c r="BMT141" s="123"/>
      <c r="BMU141" s="123"/>
      <c r="BMV141" s="123"/>
      <c r="BMW141" s="123"/>
      <c r="BMX141" s="123"/>
      <c r="BMY141" s="123"/>
      <c r="BMZ141" s="123"/>
      <c r="BNA141" s="123"/>
      <c r="BNB141" s="123"/>
      <c r="BNC141" s="123"/>
      <c r="BND141" s="123"/>
      <c r="BNE141" s="123"/>
      <c r="BNF141" s="123"/>
      <c r="BNG141" s="123"/>
      <c r="BNH141" s="123"/>
      <c r="BNI141" s="123"/>
      <c r="BNJ141" s="123"/>
      <c r="BNK141" s="123"/>
      <c r="BNL141" s="123"/>
      <c r="BNM141" s="123"/>
      <c r="BNN141" s="123"/>
      <c r="BNO141" s="123"/>
      <c r="BNP141" s="123"/>
      <c r="BNQ141" s="123"/>
      <c r="BNR141" s="123"/>
      <c r="BNS141" s="123"/>
      <c r="BNT141" s="123"/>
      <c r="BNU141" s="123"/>
      <c r="BNV141" s="123"/>
      <c r="BNW141" s="123"/>
      <c r="BNX141" s="123"/>
      <c r="BNY141" s="123"/>
      <c r="BNZ141" s="123"/>
      <c r="BOA141" s="123"/>
      <c r="BOB141" s="123"/>
      <c r="BOC141" s="123"/>
      <c r="BOD141" s="123"/>
      <c r="BOE141" s="123"/>
      <c r="BOF141" s="123"/>
      <c r="BOG141" s="123"/>
      <c r="BOH141" s="123"/>
      <c r="BOI141" s="123"/>
      <c r="BOJ141" s="123"/>
      <c r="BOK141" s="123"/>
      <c r="BOL141" s="123"/>
      <c r="BOM141" s="123"/>
      <c r="BON141" s="123"/>
      <c r="BOO141" s="123"/>
      <c r="BOP141" s="123"/>
      <c r="BOQ141" s="123"/>
      <c r="BOR141" s="123"/>
      <c r="BOS141" s="123"/>
      <c r="BOT141" s="123"/>
      <c r="BOU141" s="123"/>
      <c r="BOV141" s="123"/>
      <c r="BOW141" s="123"/>
      <c r="BOX141" s="123"/>
      <c r="BOY141" s="123"/>
      <c r="BOZ141" s="123"/>
      <c r="BPA141" s="123"/>
      <c r="BPB141" s="123"/>
      <c r="BPC141" s="123"/>
      <c r="BPD141" s="123"/>
      <c r="BPE141" s="123"/>
      <c r="BPF141" s="123"/>
      <c r="BPG141" s="123"/>
      <c r="BPH141" s="123"/>
      <c r="BPI141" s="123"/>
      <c r="BPJ141" s="123"/>
      <c r="BPK141" s="123"/>
      <c r="BPL141" s="123"/>
      <c r="BPM141" s="123"/>
      <c r="BPN141" s="123"/>
      <c r="BPO141" s="123"/>
      <c r="BPP141" s="123"/>
      <c r="BPQ141" s="123"/>
      <c r="BPR141" s="123"/>
      <c r="BPS141" s="123"/>
      <c r="BPT141" s="123"/>
      <c r="BPU141" s="123"/>
      <c r="BPV141" s="123"/>
      <c r="BPW141" s="123"/>
      <c r="BPX141" s="123"/>
      <c r="BPY141" s="123"/>
      <c r="BPZ141" s="123"/>
      <c r="BQA141" s="123"/>
      <c r="BQB141" s="123"/>
      <c r="BQC141" s="123"/>
      <c r="BQD141" s="123"/>
      <c r="BQE141" s="123"/>
      <c r="BQF141" s="123"/>
      <c r="BQG141" s="123"/>
      <c r="BQH141" s="123"/>
      <c r="BQI141" s="123"/>
      <c r="BQJ141" s="123"/>
      <c r="BQK141" s="123"/>
      <c r="BQL141" s="123"/>
      <c r="BQM141" s="123"/>
      <c r="BQN141" s="123"/>
      <c r="BQO141" s="123"/>
      <c r="BQP141" s="123"/>
      <c r="BQQ141" s="123"/>
      <c r="BQR141" s="123"/>
      <c r="BQS141" s="123"/>
      <c r="BQT141" s="123"/>
      <c r="BQU141" s="123"/>
      <c r="BQV141" s="123"/>
      <c r="BQW141" s="123"/>
      <c r="BQX141" s="123"/>
      <c r="BQY141" s="123"/>
      <c r="BQZ141" s="123"/>
      <c r="BRA141" s="123"/>
      <c r="BRB141" s="123"/>
      <c r="BRC141" s="123"/>
      <c r="BRD141" s="123"/>
      <c r="BRE141" s="123"/>
      <c r="BRF141" s="123"/>
      <c r="BRG141" s="123"/>
      <c r="BRH141" s="123"/>
      <c r="BRI141" s="123"/>
      <c r="BRJ141" s="123"/>
      <c r="BRK141" s="123"/>
      <c r="BRL141" s="123"/>
      <c r="BRM141" s="123"/>
      <c r="BRN141" s="123"/>
      <c r="BRO141" s="123"/>
      <c r="BRP141" s="123"/>
      <c r="BRQ141" s="123"/>
      <c r="BRR141" s="123"/>
      <c r="BRS141" s="123"/>
      <c r="BRT141" s="123"/>
      <c r="BRU141" s="123"/>
      <c r="BRV141" s="123"/>
      <c r="BRW141" s="123"/>
      <c r="BRX141" s="123"/>
      <c r="BRY141" s="123"/>
      <c r="BRZ141" s="123"/>
      <c r="BSA141" s="123"/>
      <c r="BSB141" s="123"/>
      <c r="BSC141" s="123"/>
      <c r="BSD141" s="123"/>
      <c r="BSE141" s="123"/>
      <c r="BSF141" s="123"/>
      <c r="BSG141" s="123"/>
      <c r="BSH141" s="123"/>
      <c r="BSI141" s="123"/>
      <c r="BSJ141" s="123"/>
      <c r="BSK141" s="123"/>
      <c r="BSL141" s="123"/>
      <c r="BSM141" s="123"/>
      <c r="BSN141" s="123"/>
      <c r="BSO141" s="123"/>
      <c r="BSP141" s="123"/>
      <c r="BSQ141" s="123"/>
      <c r="BSR141" s="123"/>
      <c r="BSS141" s="123"/>
      <c r="BST141" s="123"/>
      <c r="BSU141" s="123"/>
      <c r="BSV141" s="123"/>
      <c r="BSW141" s="123"/>
      <c r="BSX141" s="123"/>
      <c r="BSY141" s="123"/>
      <c r="BSZ141" s="123"/>
      <c r="BTA141" s="123"/>
      <c r="BTB141" s="123"/>
      <c r="BTC141" s="123"/>
      <c r="BTD141" s="123"/>
      <c r="BTE141" s="123"/>
      <c r="BTF141" s="123"/>
      <c r="BTG141" s="123"/>
      <c r="BTH141" s="123"/>
      <c r="BTI141" s="123"/>
      <c r="BTJ141" s="123"/>
      <c r="BTK141" s="123"/>
      <c r="BTL141" s="123"/>
      <c r="BTM141" s="123"/>
      <c r="BTN141" s="123"/>
      <c r="BTO141" s="123"/>
      <c r="BTP141" s="123"/>
      <c r="BTQ141" s="123"/>
      <c r="BTR141" s="123"/>
      <c r="BTS141" s="123"/>
      <c r="BTT141" s="123"/>
      <c r="BTU141" s="123"/>
      <c r="BTV141" s="123"/>
      <c r="BTW141" s="123"/>
      <c r="BTX141" s="123"/>
      <c r="BTY141" s="123"/>
      <c r="BTZ141" s="123"/>
      <c r="BUA141" s="123"/>
      <c r="BUB141" s="123"/>
      <c r="BUC141" s="123"/>
      <c r="BUD141" s="123"/>
      <c r="BUE141" s="123"/>
      <c r="BUF141" s="123"/>
      <c r="BUG141" s="123"/>
      <c r="BUH141" s="123"/>
      <c r="BUI141" s="123"/>
      <c r="BUJ141" s="123"/>
      <c r="BUK141" s="123"/>
      <c r="BUL141" s="123"/>
      <c r="BUM141" s="123"/>
      <c r="BUN141" s="123"/>
      <c r="BUO141" s="123"/>
      <c r="BUP141" s="123"/>
      <c r="BUQ141" s="123"/>
      <c r="BUR141" s="123"/>
      <c r="BUS141" s="123"/>
      <c r="BUT141" s="123"/>
      <c r="BUU141" s="123"/>
      <c r="BUV141" s="123"/>
      <c r="BUW141" s="123"/>
      <c r="BUX141" s="123"/>
      <c r="BUY141" s="123"/>
      <c r="BUZ141" s="123"/>
      <c r="BVA141" s="123"/>
      <c r="BVB141" s="123"/>
      <c r="BVC141" s="123"/>
      <c r="BVD141" s="123"/>
      <c r="BVE141" s="123"/>
      <c r="BVF141" s="123"/>
      <c r="BVG141" s="123"/>
      <c r="BVH141" s="123"/>
      <c r="BVI141" s="123"/>
      <c r="BVJ141" s="123"/>
      <c r="BVK141" s="123"/>
      <c r="BVL141" s="123"/>
      <c r="BVM141" s="123"/>
      <c r="BVN141" s="123"/>
      <c r="BVO141" s="123"/>
      <c r="BVP141" s="123"/>
      <c r="BVQ141" s="123"/>
      <c r="BVR141" s="123"/>
      <c r="BVS141" s="123"/>
      <c r="BVT141" s="123"/>
      <c r="BVU141" s="123"/>
      <c r="BVV141" s="123"/>
      <c r="BVW141" s="123"/>
      <c r="BVX141" s="123"/>
      <c r="BVY141" s="123"/>
      <c r="BVZ141" s="123"/>
      <c r="BWA141" s="123"/>
      <c r="BWB141" s="123"/>
      <c r="BWC141" s="123"/>
      <c r="BWD141" s="123"/>
      <c r="BWE141" s="123"/>
      <c r="BWF141" s="123"/>
      <c r="BWG141" s="123"/>
      <c r="BWH141" s="123"/>
      <c r="BWI141" s="123"/>
      <c r="BWJ141" s="123"/>
      <c r="BWK141" s="123"/>
      <c r="BWL141" s="123"/>
      <c r="BWM141" s="123"/>
      <c r="BWN141" s="123"/>
      <c r="BWO141" s="123"/>
      <c r="BWP141" s="123"/>
      <c r="BWQ141" s="123"/>
      <c r="BWR141" s="123"/>
      <c r="BWS141" s="123"/>
      <c r="BWT141" s="123"/>
      <c r="BWU141" s="123"/>
      <c r="BWV141" s="123"/>
      <c r="BWW141" s="123"/>
      <c r="BWX141" s="123"/>
      <c r="BWY141" s="123"/>
      <c r="BWZ141" s="123"/>
      <c r="BXA141" s="123"/>
      <c r="BXB141" s="123"/>
      <c r="BXC141" s="123"/>
      <c r="BXD141" s="123"/>
      <c r="BXE141" s="123"/>
      <c r="BXF141" s="123"/>
      <c r="BXG141" s="123"/>
      <c r="BXH141" s="123"/>
      <c r="BXI141" s="123"/>
      <c r="BXJ141" s="123"/>
      <c r="BXK141" s="123"/>
      <c r="BXL141" s="123"/>
      <c r="BXM141" s="123"/>
      <c r="BXN141" s="123"/>
      <c r="BXO141" s="123"/>
      <c r="BXP141" s="123"/>
      <c r="BXQ141" s="123"/>
      <c r="BXR141" s="123"/>
      <c r="BXS141" s="123"/>
      <c r="BXT141" s="123"/>
      <c r="BXU141" s="123"/>
      <c r="BXV141" s="123"/>
      <c r="BXW141" s="123"/>
      <c r="BXX141" s="123"/>
      <c r="BXY141" s="123"/>
      <c r="BXZ141" s="123"/>
      <c r="BYA141" s="123"/>
      <c r="BYB141" s="123"/>
      <c r="BYC141" s="123"/>
      <c r="BYD141" s="123"/>
      <c r="BYE141" s="123"/>
      <c r="BYF141" s="123"/>
      <c r="BYG141" s="123"/>
      <c r="BYH141" s="123"/>
      <c r="BYI141" s="123"/>
      <c r="BYJ141" s="123"/>
      <c r="BYK141" s="123"/>
      <c r="BYL141" s="123"/>
      <c r="BYM141" s="123"/>
      <c r="BYN141" s="123"/>
      <c r="BYO141" s="123"/>
      <c r="BYP141" s="123"/>
      <c r="BYQ141" s="123"/>
      <c r="BYR141" s="123"/>
      <c r="BYS141" s="123"/>
      <c r="BYT141" s="123"/>
      <c r="BYU141" s="123"/>
      <c r="BYV141" s="123"/>
      <c r="BYW141" s="123"/>
      <c r="BYX141" s="123"/>
      <c r="BYY141" s="123"/>
      <c r="BYZ141" s="123"/>
      <c r="BZA141" s="123"/>
      <c r="BZB141" s="123"/>
      <c r="BZC141" s="123"/>
      <c r="BZD141" s="123"/>
      <c r="BZE141" s="123"/>
      <c r="BZF141" s="123"/>
      <c r="BZG141" s="123"/>
      <c r="BZH141" s="123"/>
      <c r="BZI141" s="123"/>
      <c r="BZJ141" s="123"/>
      <c r="BZK141" s="123"/>
      <c r="BZL141" s="123"/>
      <c r="BZM141" s="123"/>
      <c r="BZN141" s="123"/>
      <c r="BZO141" s="123"/>
      <c r="BZP141" s="123"/>
      <c r="BZQ141" s="123"/>
      <c r="BZR141" s="123"/>
      <c r="BZS141" s="123"/>
      <c r="BZT141" s="123"/>
      <c r="BZU141" s="123"/>
      <c r="BZV141" s="123"/>
      <c r="BZW141" s="123"/>
      <c r="BZX141" s="123"/>
      <c r="BZY141" s="123"/>
      <c r="BZZ141" s="123"/>
      <c r="CAA141" s="123"/>
      <c r="CAB141" s="123"/>
      <c r="CAC141" s="123"/>
      <c r="CAD141" s="123"/>
      <c r="CAE141" s="123"/>
      <c r="CAF141" s="123"/>
      <c r="CAG141" s="123"/>
      <c r="CAH141" s="123"/>
      <c r="CAI141" s="123"/>
      <c r="CAJ141" s="123"/>
      <c r="CAK141" s="123"/>
      <c r="CAL141" s="123"/>
      <c r="CAM141" s="123"/>
      <c r="CAN141" s="123"/>
      <c r="CAO141" s="123"/>
      <c r="CAP141" s="123"/>
      <c r="CAQ141" s="123"/>
      <c r="CAR141" s="123"/>
      <c r="CAS141" s="123"/>
      <c r="CAT141" s="123"/>
      <c r="CAU141" s="123"/>
      <c r="CAV141" s="123"/>
      <c r="CAW141" s="123"/>
      <c r="CAX141" s="123"/>
      <c r="CAY141" s="123"/>
      <c r="CAZ141" s="123"/>
      <c r="CBA141" s="123"/>
      <c r="CBB141" s="123"/>
      <c r="CBC141" s="123"/>
      <c r="CBD141" s="123"/>
      <c r="CBE141" s="123"/>
      <c r="CBF141" s="123"/>
      <c r="CBG141" s="123"/>
      <c r="CBH141" s="123"/>
      <c r="CBI141" s="123"/>
      <c r="CBJ141" s="123"/>
      <c r="CBK141" s="123"/>
      <c r="CBL141" s="123"/>
      <c r="CBM141" s="123"/>
      <c r="CBN141" s="123"/>
      <c r="CBO141" s="123"/>
      <c r="CBP141" s="123"/>
      <c r="CBQ141" s="123"/>
      <c r="CBR141" s="123"/>
      <c r="CBS141" s="123"/>
      <c r="CBT141" s="123"/>
      <c r="CBU141" s="123"/>
      <c r="CBV141" s="123"/>
      <c r="CBW141" s="123"/>
      <c r="CBX141" s="123"/>
      <c r="CBY141" s="123"/>
      <c r="CBZ141" s="123"/>
      <c r="CCA141" s="123"/>
      <c r="CCB141" s="123"/>
      <c r="CCC141" s="123"/>
      <c r="CCD141" s="123"/>
      <c r="CCE141" s="123"/>
      <c r="CCF141" s="123"/>
      <c r="CCG141" s="123"/>
      <c r="CCH141" s="123"/>
      <c r="CCI141" s="123"/>
      <c r="CCJ141" s="123"/>
      <c r="CCK141" s="123"/>
      <c r="CCL141" s="123"/>
      <c r="CCM141" s="123"/>
      <c r="CCN141" s="123"/>
      <c r="CCO141" s="123"/>
      <c r="CCP141" s="123"/>
      <c r="CCQ141" s="123"/>
      <c r="CCR141" s="123"/>
      <c r="CCS141" s="123"/>
      <c r="CCT141" s="123"/>
      <c r="CCU141" s="123"/>
      <c r="CCV141" s="123"/>
      <c r="CCW141" s="123"/>
      <c r="CCX141" s="123"/>
      <c r="CCY141" s="123"/>
      <c r="CCZ141" s="123"/>
      <c r="CDA141" s="123"/>
      <c r="CDB141" s="123"/>
      <c r="CDC141" s="123"/>
      <c r="CDD141" s="123"/>
      <c r="CDE141" s="123"/>
      <c r="CDF141" s="123"/>
      <c r="CDG141" s="123"/>
      <c r="CDH141" s="123"/>
      <c r="CDI141" s="123"/>
      <c r="CDJ141" s="123"/>
      <c r="CDK141" s="123"/>
      <c r="CDL141" s="123"/>
      <c r="CDM141" s="123"/>
      <c r="CDN141" s="123"/>
      <c r="CDO141" s="123"/>
      <c r="CDP141" s="123"/>
      <c r="CDQ141" s="123"/>
      <c r="CDR141" s="123"/>
      <c r="CDS141" s="123"/>
      <c r="CDT141" s="123"/>
      <c r="CDU141" s="123"/>
      <c r="CDV141" s="123"/>
      <c r="CDW141" s="123"/>
      <c r="CDX141" s="123"/>
      <c r="CDY141" s="123"/>
      <c r="CDZ141" s="123"/>
      <c r="CEA141" s="123"/>
      <c r="CEB141" s="123"/>
      <c r="CEC141" s="123"/>
      <c r="CED141" s="123"/>
      <c r="CEE141" s="123"/>
      <c r="CEF141" s="123"/>
      <c r="CEG141" s="123"/>
      <c r="CEH141" s="123"/>
      <c r="CEI141" s="123"/>
      <c r="CEJ141" s="123"/>
      <c r="CEK141" s="123"/>
      <c r="CEL141" s="123"/>
      <c r="CEM141" s="123"/>
      <c r="CEN141" s="123"/>
      <c r="CEO141" s="123"/>
      <c r="CEP141" s="123"/>
      <c r="CEQ141" s="123"/>
      <c r="CER141" s="123"/>
      <c r="CES141" s="123"/>
      <c r="CET141" s="123"/>
      <c r="CEU141" s="123"/>
      <c r="CEV141" s="123"/>
      <c r="CEW141" s="123"/>
      <c r="CEX141" s="123"/>
      <c r="CEY141" s="123"/>
      <c r="CEZ141" s="123"/>
      <c r="CFA141" s="123"/>
      <c r="CFB141" s="123"/>
      <c r="CFC141" s="123"/>
      <c r="CFD141" s="123"/>
      <c r="CFE141" s="123"/>
      <c r="CFF141" s="123"/>
      <c r="CFG141" s="123"/>
      <c r="CFH141" s="123"/>
      <c r="CFI141" s="123"/>
      <c r="CFJ141" s="123"/>
      <c r="CFK141" s="123"/>
      <c r="CFL141" s="123"/>
      <c r="CFM141" s="123"/>
      <c r="CFN141" s="123"/>
      <c r="CFO141" s="123"/>
      <c r="CFP141" s="123"/>
      <c r="CFQ141" s="123"/>
      <c r="CFR141" s="123"/>
      <c r="CFS141" s="123"/>
      <c r="CFT141" s="123"/>
      <c r="CFU141" s="123"/>
      <c r="CFV141" s="123"/>
      <c r="CFW141" s="123"/>
      <c r="CFX141" s="123"/>
      <c r="CFY141" s="123"/>
      <c r="CFZ141" s="123"/>
      <c r="CGA141" s="123"/>
      <c r="CGB141" s="123"/>
      <c r="CGC141" s="123"/>
      <c r="CGD141" s="123"/>
      <c r="CGE141" s="123"/>
      <c r="CGF141" s="123"/>
      <c r="CGG141" s="123"/>
      <c r="CGH141" s="123"/>
      <c r="CGI141" s="123"/>
      <c r="CGJ141" s="123"/>
      <c r="CGK141" s="123"/>
      <c r="CGL141" s="123"/>
      <c r="CGM141" s="123"/>
      <c r="CGN141" s="123"/>
      <c r="CGO141" s="123"/>
      <c r="CGP141" s="123"/>
      <c r="CGQ141" s="123"/>
      <c r="CGR141" s="123"/>
      <c r="CGS141" s="123"/>
      <c r="CGT141" s="123"/>
      <c r="CGU141" s="123"/>
      <c r="CGV141" s="123"/>
      <c r="CGW141" s="123"/>
      <c r="CGX141" s="123"/>
      <c r="CGY141" s="123"/>
      <c r="CGZ141" s="123"/>
      <c r="CHA141" s="123"/>
      <c r="CHB141" s="123"/>
      <c r="CHC141" s="123"/>
      <c r="CHD141" s="123"/>
      <c r="CHE141" s="123"/>
      <c r="CHF141" s="123"/>
      <c r="CHG141" s="123"/>
      <c r="CHH141" s="123"/>
      <c r="CHI141" s="123"/>
      <c r="CHJ141" s="123"/>
      <c r="CHK141" s="123"/>
      <c r="CHL141" s="123"/>
      <c r="CHM141" s="123"/>
      <c r="CHN141" s="123"/>
      <c r="CHO141" s="123"/>
      <c r="CHP141" s="123"/>
      <c r="CHQ141" s="123"/>
      <c r="CHR141" s="123"/>
      <c r="CHS141" s="123"/>
      <c r="CHT141" s="123"/>
      <c r="CHU141" s="123"/>
      <c r="CHV141" s="123"/>
      <c r="CHW141" s="123"/>
      <c r="CHX141" s="123"/>
      <c r="CHY141" s="123"/>
      <c r="CHZ141" s="123"/>
      <c r="CIA141" s="123"/>
      <c r="CIB141" s="123"/>
      <c r="CIC141" s="123"/>
      <c r="CID141" s="123"/>
      <c r="CIE141" s="123"/>
      <c r="CIF141" s="123"/>
      <c r="CIG141" s="123"/>
      <c r="CIH141" s="123"/>
      <c r="CII141" s="123"/>
      <c r="CIJ141" s="123"/>
      <c r="CIK141" s="123"/>
      <c r="CIL141" s="123"/>
      <c r="CIM141" s="123"/>
      <c r="CIN141" s="123"/>
      <c r="CIO141" s="123"/>
      <c r="CIP141" s="123"/>
      <c r="CIQ141" s="123"/>
      <c r="CIR141" s="123"/>
      <c r="CIS141" s="123"/>
      <c r="CIT141" s="123"/>
      <c r="CIU141" s="123"/>
      <c r="CIV141" s="123"/>
      <c r="CIW141" s="123"/>
      <c r="CIX141" s="123"/>
      <c r="CIY141" s="123"/>
      <c r="CIZ141" s="123"/>
      <c r="CJA141" s="123"/>
      <c r="CJB141" s="123"/>
      <c r="CJC141" s="123"/>
      <c r="CJD141" s="123"/>
      <c r="CJE141" s="123"/>
      <c r="CJF141" s="123"/>
      <c r="CJG141" s="123"/>
      <c r="CJH141" s="123"/>
      <c r="CJI141" s="123"/>
      <c r="CJJ141" s="123"/>
      <c r="CJK141" s="123"/>
      <c r="CJL141" s="123"/>
      <c r="CJM141" s="123"/>
      <c r="CJN141" s="123"/>
      <c r="CJO141" s="123"/>
      <c r="CJP141" s="123"/>
      <c r="CJQ141" s="123"/>
      <c r="CJR141" s="123"/>
      <c r="CJS141" s="123"/>
      <c r="CJT141" s="123"/>
      <c r="CJU141" s="123"/>
      <c r="CJV141" s="123"/>
      <c r="CJW141" s="123"/>
      <c r="CJX141" s="123"/>
      <c r="CJY141" s="123"/>
      <c r="CJZ141" s="123"/>
      <c r="CKA141" s="123"/>
      <c r="CKB141" s="123"/>
      <c r="CKC141" s="123"/>
      <c r="CKD141" s="123"/>
      <c r="CKE141" s="123"/>
      <c r="CKF141" s="123"/>
      <c r="CKG141" s="123"/>
      <c r="CKH141" s="123"/>
      <c r="CKI141" s="123"/>
      <c r="CKJ141" s="123"/>
      <c r="CKK141" s="123"/>
      <c r="CKL141" s="123"/>
      <c r="CKM141" s="123"/>
      <c r="CKN141" s="123"/>
      <c r="CKO141" s="123"/>
      <c r="CKP141" s="123"/>
      <c r="CKQ141" s="123"/>
      <c r="CKR141" s="123"/>
      <c r="CKS141" s="123"/>
      <c r="CKT141" s="123"/>
      <c r="CKU141" s="123"/>
      <c r="CKV141" s="123"/>
      <c r="CKW141" s="123"/>
      <c r="CKX141" s="123"/>
      <c r="CKY141" s="123"/>
      <c r="CKZ141" s="123"/>
      <c r="CLA141" s="123"/>
      <c r="CLB141" s="123"/>
      <c r="CLC141" s="123"/>
      <c r="CLD141" s="123"/>
      <c r="CLE141" s="123"/>
      <c r="CLF141" s="123"/>
      <c r="CLG141" s="123"/>
      <c r="CLH141" s="123"/>
      <c r="CLI141" s="123"/>
      <c r="CLJ141" s="123"/>
      <c r="CLK141" s="123"/>
      <c r="CLL141" s="123"/>
      <c r="CLM141" s="123"/>
      <c r="CLN141" s="123"/>
      <c r="CLO141" s="123"/>
      <c r="CLP141" s="123"/>
      <c r="CLQ141" s="123"/>
      <c r="CLR141" s="123"/>
      <c r="CLS141" s="123"/>
      <c r="CLT141" s="123"/>
      <c r="CLU141" s="123"/>
      <c r="CLV141" s="123"/>
      <c r="CLW141" s="123"/>
      <c r="CLX141" s="123"/>
      <c r="CLY141" s="123"/>
      <c r="CLZ141" s="123"/>
      <c r="CMA141" s="123"/>
      <c r="CMB141" s="123"/>
      <c r="CMC141" s="123"/>
      <c r="CMD141" s="123"/>
      <c r="CME141" s="123"/>
      <c r="CMF141" s="123"/>
      <c r="CMG141" s="123"/>
      <c r="CMH141" s="123"/>
      <c r="CMI141" s="123"/>
      <c r="CMJ141" s="123"/>
      <c r="CMK141" s="123"/>
      <c r="CML141" s="123"/>
      <c r="CMM141" s="123"/>
      <c r="CMN141" s="123"/>
      <c r="CMO141" s="123"/>
      <c r="CMP141" s="123"/>
      <c r="CMQ141" s="123"/>
      <c r="CMR141" s="123"/>
      <c r="CMS141" s="123"/>
      <c r="CMT141" s="123"/>
      <c r="CMU141" s="123"/>
      <c r="CMV141" s="123"/>
      <c r="CMW141" s="123"/>
      <c r="CMX141" s="123"/>
      <c r="CMY141" s="123"/>
      <c r="CMZ141" s="123"/>
      <c r="CNA141" s="123"/>
      <c r="CNB141" s="123"/>
      <c r="CNC141" s="123"/>
      <c r="CND141" s="123"/>
      <c r="CNE141" s="123"/>
      <c r="CNF141" s="123"/>
      <c r="CNG141" s="123"/>
      <c r="CNH141" s="123"/>
      <c r="CNI141" s="123"/>
      <c r="CNJ141" s="123"/>
      <c r="CNK141" s="123"/>
      <c r="CNL141" s="123"/>
      <c r="CNM141" s="123"/>
      <c r="CNN141" s="123"/>
      <c r="CNO141" s="123"/>
      <c r="CNP141" s="123"/>
      <c r="CNQ141" s="123"/>
      <c r="CNR141" s="123"/>
      <c r="CNS141" s="123"/>
      <c r="CNT141" s="123"/>
      <c r="CNU141" s="123"/>
      <c r="CNV141" s="123"/>
      <c r="CNW141" s="123"/>
      <c r="CNX141" s="123"/>
      <c r="CNY141" s="123"/>
      <c r="CNZ141" s="123"/>
      <c r="COA141" s="123"/>
      <c r="COB141" s="123"/>
      <c r="COC141" s="123"/>
      <c r="COD141" s="123"/>
      <c r="COE141" s="123"/>
      <c r="COF141" s="123"/>
      <c r="COG141" s="123"/>
      <c r="COH141" s="123"/>
      <c r="COI141" s="123"/>
      <c r="COJ141" s="123"/>
      <c r="COK141" s="123"/>
      <c r="COL141" s="123"/>
      <c r="COM141" s="123"/>
      <c r="CON141" s="123"/>
      <c r="COO141" s="123"/>
      <c r="COP141" s="123"/>
      <c r="COQ141" s="123"/>
      <c r="COR141" s="123"/>
      <c r="COS141" s="123"/>
      <c r="COT141" s="123"/>
      <c r="COU141" s="123"/>
      <c r="COV141" s="123"/>
      <c r="COW141" s="123"/>
      <c r="COX141" s="123"/>
      <c r="COY141" s="123"/>
      <c r="COZ141" s="123"/>
      <c r="CPA141" s="123"/>
      <c r="CPB141" s="123"/>
      <c r="CPC141" s="123"/>
      <c r="CPD141" s="123"/>
      <c r="CPE141" s="123"/>
      <c r="CPF141" s="123"/>
      <c r="CPG141" s="123"/>
      <c r="CPH141" s="123"/>
      <c r="CPI141" s="123"/>
      <c r="CPJ141" s="123"/>
      <c r="CPK141" s="123"/>
      <c r="CPL141" s="123"/>
      <c r="CPM141" s="123"/>
      <c r="CPN141" s="123"/>
      <c r="CPO141" s="123"/>
      <c r="CPP141" s="123"/>
      <c r="CPQ141" s="123"/>
      <c r="CPR141" s="123"/>
      <c r="CPS141" s="123"/>
      <c r="CPT141" s="123"/>
      <c r="CPU141" s="123"/>
      <c r="CPV141" s="123"/>
      <c r="CPW141" s="123"/>
      <c r="CPX141" s="123"/>
      <c r="CPY141" s="123"/>
      <c r="CPZ141" s="123"/>
      <c r="CQA141" s="123"/>
      <c r="CQB141" s="123"/>
      <c r="CQC141" s="123"/>
      <c r="CQD141" s="123"/>
      <c r="CQE141" s="123"/>
      <c r="CQF141" s="123"/>
      <c r="CQG141" s="123"/>
      <c r="CQH141" s="123"/>
      <c r="CQI141" s="123"/>
      <c r="CQJ141" s="123"/>
      <c r="CQK141" s="123"/>
      <c r="CQL141" s="123"/>
      <c r="CQM141" s="123"/>
      <c r="CQN141" s="123"/>
      <c r="CQO141" s="123"/>
      <c r="CQP141" s="123"/>
      <c r="CQQ141" s="123"/>
      <c r="CQR141" s="123"/>
      <c r="CQS141" s="123"/>
      <c r="CQT141" s="123"/>
      <c r="CQU141" s="123"/>
      <c r="CQV141" s="123"/>
      <c r="CQW141" s="123"/>
      <c r="CQX141" s="123"/>
      <c r="CQY141" s="123"/>
      <c r="CQZ141" s="123"/>
      <c r="CRA141" s="123"/>
      <c r="CRB141" s="123"/>
      <c r="CRC141" s="123"/>
      <c r="CRD141" s="123"/>
      <c r="CRE141" s="123"/>
      <c r="CRF141" s="123"/>
      <c r="CRG141" s="123"/>
      <c r="CRH141" s="123"/>
      <c r="CRI141" s="123"/>
      <c r="CRJ141" s="123"/>
      <c r="CRK141" s="123"/>
      <c r="CRL141" s="123"/>
      <c r="CRM141" s="123"/>
      <c r="CRN141" s="123"/>
      <c r="CRO141" s="123"/>
      <c r="CRP141" s="123"/>
      <c r="CRQ141" s="123"/>
      <c r="CRR141" s="123"/>
      <c r="CRS141" s="123"/>
      <c r="CRT141" s="123"/>
      <c r="CRU141" s="123"/>
      <c r="CRV141" s="123"/>
      <c r="CRW141" s="123"/>
      <c r="CRX141" s="123"/>
      <c r="CRY141" s="123"/>
      <c r="CRZ141" s="123"/>
      <c r="CSA141" s="123"/>
      <c r="CSB141" s="123"/>
      <c r="CSC141" s="123"/>
      <c r="CSD141" s="123"/>
      <c r="CSE141" s="123"/>
      <c r="CSF141" s="123"/>
      <c r="CSG141" s="123"/>
      <c r="CSH141" s="123"/>
      <c r="CSI141" s="123"/>
      <c r="CSJ141" s="123"/>
      <c r="CSK141" s="123"/>
      <c r="CSL141" s="123"/>
      <c r="CSM141" s="123"/>
      <c r="CSN141" s="123"/>
      <c r="CSO141" s="123"/>
      <c r="CSP141" s="123"/>
      <c r="CSQ141" s="123"/>
      <c r="CSR141" s="123"/>
      <c r="CSS141" s="123"/>
      <c r="CST141" s="123"/>
      <c r="CSU141" s="123"/>
      <c r="CSV141" s="123"/>
      <c r="CSW141" s="123"/>
      <c r="CSX141" s="123"/>
      <c r="CSY141" s="123"/>
      <c r="CSZ141" s="123"/>
      <c r="CTA141" s="123"/>
      <c r="CTB141" s="123"/>
      <c r="CTC141" s="123"/>
      <c r="CTD141" s="123"/>
      <c r="CTE141" s="123"/>
      <c r="CTF141" s="123"/>
      <c r="CTG141" s="123"/>
      <c r="CTH141" s="123"/>
      <c r="CTI141" s="123"/>
      <c r="CTJ141" s="123"/>
      <c r="CTK141" s="123"/>
      <c r="CTL141" s="123"/>
      <c r="CTM141" s="123"/>
      <c r="CTN141" s="123"/>
      <c r="CTO141" s="123"/>
      <c r="CTP141" s="123"/>
      <c r="CTQ141" s="123"/>
      <c r="CTR141" s="123"/>
      <c r="CTS141" s="123"/>
      <c r="CTT141" s="123"/>
      <c r="CTU141" s="123"/>
      <c r="CTV141" s="123"/>
      <c r="CTW141" s="123"/>
      <c r="CTX141" s="123"/>
      <c r="CTY141" s="123"/>
      <c r="CTZ141" s="123"/>
      <c r="CUA141" s="123"/>
      <c r="CUB141" s="123"/>
      <c r="CUC141" s="123"/>
      <c r="CUD141" s="123"/>
      <c r="CUE141" s="123"/>
      <c r="CUF141" s="123"/>
      <c r="CUG141" s="123"/>
      <c r="CUH141" s="123"/>
      <c r="CUI141" s="123"/>
      <c r="CUJ141" s="123"/>
      <c r="CUK141" s="123"/>
      <c r="CUL141" s="123"/>
      <c r="CUM141" s="123"/>
      <c r="CUN141" s="123"/>
      <c r="CUO141" s="123"/>
      <c r="CUP141" s="123"/>
      <c r="CUQ141" s="123"/>
      <c r="CUR141" s="123"/>
      <c r="CUS141" s="123"/>
      <c r="CUT141" s="123"/>
      <c r="CUU141" s="123"/>
      <c r="CUV141" s="123"/>
      <c r="CUW141" s="123"/>
      <c r="CUX141" s="123"/>
      <c r="CUY141" s="123"/>
      <c r="CUZ141" s="123"/>
      <c r="CVA141" s="123"/>
      <c r="CVB141" s="123"/>
      <c r="CVC141" s="123"/>
      <c r="CVD141" s="123"/>
      <c r="CVE141" s="123"/>
      <c r="CVF141" s="123"/>
      <c r="CVG141" s="123"/>
      <c r="CVH141" s="123"/>
      <c r="CVI141" s="123"/>
      <c r="CVJ141" s="123"/>
      <c r="CVK141" s="123"/>
      <c r="CVL141" s="123"/>
      <c r="CVM141" s="123"/>
      <c r="CVN141" s="123"/>
      <c r="CVO141" s="123"/>
      <c r="CVP141" s="123"/>
      <c r="CVQ141" s="123"/>
      <c r="CVR141" s="123"/>
      <c r="CVS141" s="123"/>
      <c r="CVT141" s="123"/>
      <c r="CVU141" s="123"/>
      <c r="CVV141" s="123"/>
      <c r="CVW141" s="123"/>
      <c r="CVX141" s="123"/>
      <c r="CVY141" s="123"/>
      <c r="CVZ141" s="123"/>
      <c r="CWA141" s="123"/>
      <c r="CWB141" s="123"/>
      <c r="CWC141" s="123"/>
      <c r="CWD141" s="123"/>
      <c r="CWE141" s="123"/>
      <c r="CWF141" s="123"/>
      <c r="CWG141" s="123"/>
      <c r="CWH141" s="123"/>
      <c r="CWI141" s="123"/>
      <c r="CWJ141" s="123"/>
      <c r="CWK141" s="123"/>
      <c r="CWL141" s="123"/>
      <c r="CWM141" s="123"/>
      <c r="CWN141" s="123"/>
      <c r="CWO141" s="123"/>
      <c r="CWP141" s="123"/>
      <c r="CWQ141" s="123"/>
      <c r="CWR141" s="123"/>
      <c r="CWS141" s="123"/>
      <c r="CWT141" s="123"/>
      <c r="CWU141" s="123"/>
      <c r="CWV141" s="123"/>
      <c r="CWW141" s="123"/>
      <c r="CWX141" s="123"/>
      <c r="CWY141" s="123"/>
      <c r="CWZ141" s="123"/>
      <c r="CXA141" s="123"/>
      <c r="CXB141" s="123"/>
      <c r="CXC141" s="123"/>
      <c r="CXD141" s="123"/>
      <c r="CXE141" s="123"/>
      <c r="CXF141" s="123"/>
      <c r="CXG141" s="123"/>
      <c r="CXH141" s="123"/>
      <c r="CXI141" s="123"/>
      <c r="CXJ141" s="123"/>
      <c r="CXK141" s="123"/>
      <c r="CXL141" s="123"/>
      <c r="CXM141" s="123"/>
      <c r="CXN141" s="123"/>
      <c r="CXO141" s="123"/>
      <c r="CXP141" s="123"/>
      <c r="CXQ141" s="123"/>
      <c r="CXR141" s="123"/>
      <c r="CXS141" s="123"/>
      <c r="CXT141" s="123"/>
      <c r="CXU141" s="123"/>
      <c r="CXV141" s="123"/>
      <c r="CXW141" s="123"/>
      <c r="CXX141" s="123"/>
      <c r="CXY141" s="123"/>
      <c r="CXZ141" s="123"/>
      <c r="CYA141" s="123"/>
      <c r="CYB141" s="123"/>
      <c r="CYC141" s="123"/>
      <c r="CYD141" s="123"/>
      <c r="CYE141" s="123"/>
      <c r="CYF141" s="123"/>
      <c r="CYG141" s="123"/>
      <c r="CYH141" s="123"/>
      <c r="CYI141" s="123"/>
      <c r="CYJ141" s="123"/>
      <c r="CYK141" s="123"/>
      <c r="CYL141" s="123"/>
      <c r="CYM141" s="123"/>
      <c r="CYN141" s="123"/>
      <c r="CYO141" s="123"/>
      <c r="CYP141" s="123"/>
      <c r="CYQ141" s="123"/>
      <c r="CYR141" s="123"/>
      <c r="CYS141" s="123"/>
      <c r="CYT141" s="123"/>
      <c r="CYU141" s="123"/>
      <c r="CYV141" s="123"/>
      <c r="CYW141" s="123"/>
      <c r="CYX141" s="123"/>
      <c r="CYY141" s="123"/>
      <c r="CYZ141" s="123"/>
      <c r="CZA141" s="123"/>
      <c r="CZB141" s="123"/>
      <c r="CZC141" s="123"/>
      <c r="CZD141" s="123"/>
      <c r="CZE141" s="123"/>
      <c r="CZF141" s="123"/>
      <c r="CZG141" s="123"/>
      <c r="CZH141" s="123"/>
      <c r="CZI141" s="123"/>
      <c r="CZJ141" s="123"/>
      <c r="CZK141" s="123"/>
      <c r="CZL141" s="123"/>
      <c r="CZM141" s="123"/>
      <c r="CZN141" s="123"/>
      <c r="CZO141" s="123"/>
      <c r="CZP141" s="123"/>
      <c r="CZQ141" s="123"/>
      <c r="CZR141" s="123"/>
      <c r="CZS141" s="123"/>
      <c r="CZT141" s="123"/>
      <c r="CZU141" s="123"/>
      <c r="CZV141" s="123"/>
      <c r="CZW141" s="123"/>
      <c r="CZX141" s="123"/>
      <c r="CZY141" s="123"/>
      <c r="CZZ141" s="123"/>
      <c r="DAA141" s="123"/>
      <c r="DAB141" s="123"/>
      <c r="DAC141" s="123"/>
      <c r="DAD141" s="123"/>
      <c r="DAE141" s="123"/>
      <c r="DAF141" s="123"/>
      <c r="DAG141" s="123"/>
      <c r="DAH141" s="123"/>
      <c r="DAI141" s="123"/>
      <c r="DAJ141" s="123"/>
      <c r="DAK141" s="123"/>
      <c r="DAL141" s="123"/>
      <c r="DAM141" s="123"/>
      <c r="DAN141" s="123"/>
      <c r="DAO141" s="123"/>
      <c r="DAP141" s="123"/>
      <c r="DAQ141" s="123"/>
      <c r="DAR141" s="123"/>
      <c r="DAS141" s="123"/>
      <c r="DAT141" s="123"/>
      <c r="DAU141" s="123"/>
      <c r="DAV141" s="123"/>
      <c r="DAW141" s="123"/>
      <c r="DAX141" s="123"/>
      <c r="DAY141" s="123"/>
      <c r="DAZ141" s="123"/>
      <c r="DBA141" s="123"/>
      <c r="DBB141" s="123"/>
      <c r="DBC141" s="123"/>
      <c r="DBD141" s="123"/>
      <c r="DBE141" s="123"/>
      <c r="DBF141" s="123"/>
      <c r="DBG141" s="123"/>
      <c r="DBH141" s="123"/>
      <c r="DBI141" s="123"/>
      <c r="DBJ141" s="123"/>
      <c r="DBK141" s="123"/>
      <c r="DBL141" s="123"/>
      <c r="DBM141" s="123"/>
      <c r="DBN141" s="123"/>
      <c r="DBO141" s="123"/>
      <c r="DBP141" s="123"/>
      <c r="DBQ141" s="123"/>
      <c r="DBR141" s="123"/>
      <c r="DBS141" s="123"/>
      <c r="DBT141" s="123"/>
      <c r="DBU141" s="123"/>
      <c r="DBV141" s="123"/>
      <c r="DBW141" s="123"/>
      <c r="DBX141" s="123"/>
      <c r="DBY141" s="123"/>
      <c r="DBZ141" s="123"/>
      <c r="DCA141" s="123"/>
      <c r="DCB141" s="123"/>
      <c r="DCC141" s="123"/>
      <c r="DCD141" s="123"/>
      <c r="DCE141" s="123"/>
      <c r="DCF141" s="123"/>
      <c r="DCG141" s="123"/>
      <c r="DCH141" s="123"/>
      <c r="DCI141" s="123"/>
      <c r="DCJ141" s="123"/>
      <c r="DCK141" s="123"/>
      <c r="DCL141" s="123"/>
      <c r="DCM141" s="123"/>
      <c r="DCN141" s="123"/>
      <c r="DCO141" s="123"/>
      <c r="DCP141" s="123"/>
      <c r="DCQ141" s="123"/>
      <c r="DCR141" s="123"/>
      <c r="DCS141" s="123"/>
      <c r="DCT141" s="123"/>
      <c r="DCU141" s="123"/>
      <c r="DCV141" s="123"/>
      <c r="DCW141" s="123"/>
      <c r="DCX141" s="123"/>
      <c r="DCY141" s="123"/>
      <c r="DCZ141" s="123"/>
      <c r="DDA141" s="123"/>
      <c r="DDB141" s="123"/>
      <c r="DDC141" s="123"/>
      <c r="DDD141" s="123"/>
      <c r="DDE141" s="123"/>
      <c r="DDF141" s="123"/>
      <c r="DDG141" s="123"/>
      <c r="DDH141" s="123"/>
      <c r="DDI141" s="123"/>
      <c r="DDJ141" s="123"/>
      <c r="DDK141" s="123"/>
      <c r="DDL141" s="123"/>
      <c r="DDM141" s="123"/>
      <c r="DDN141" s="123"/>
      <c r="DDO141" s="123"/>
      <c r="DDP141" s="123"/>
      <c r="DDQ141" s="123"/>
      <c r="DDR141" s="123"/>
      <c r="DDS141" s="123"/>
      <c r="DDT141" s="123"/>
      <c r="DDU141" s="123"/>
      <c r="DDV141" s="123"/>
      <c r="DDW141" s="123"/>
      <c r="DDX141" s="123"/>
      <c r="DDY141" s="123"/>
      <c r="DDZ141" s="123"/>
      <c r="DEA141" s="123"/>
      <c r="DEB141" s="123"/>
      <c r="DEC141" s="123"/>
      <c r="DED141" s="123"/>
      <c r="DEE141" s="123"/>
      <c r="DEF141" s="123"/>
      <c r="DEG141" s="123"/>
      <c r="DEH141" s="123"/>
      <c r="DEI141" s="123"/>
      <c r="DEJ141" s="123"/>
      <c r="DEK141" s="123"/>
      <c r="DEL141" s="123"/>
      <c r="DEM141" s="123"/>
      <c r="DEN141" s="123"/>
      <c r="DEO141" s="123"/>
      <c r="DEP141" s="123"/>
      <c r="DEQ141" s="123"/>
      <c r="DER141" s="123"/>
      <c r="DES141" s="123"/>
      <c r="DET141" s="123"/>
      <c r="DEU141" s="123"/>
      <c r="DEV141" s="123"/>
      <c r="DEW141" s="123"/>
      <c r="DEX141" s="123"/>
      <c r="DEY141" s="123"/>
      <c r="DEZ141" s="123"/>
      <c r="DFA141" s="123"/>
      <c r="DFB141" s="123"/>
      <c r="DFC141" s="123"/>
      <c r="DFD141" s="123"/>
      <c r="DFE141" s="123"/>
      <c r="DFF141" s="123"/>
      <c r="DFG141" s="123"/>
      <c r="DFH141" s="123"/>
      <c r="DFI141" s="123"/>
      <c r="DFJ141" s="123"/>
      <c r="DFK141" s="123"/>
      <c r="DFL141" s="123"/>
      <c r="DFM141" s="123"/>
      <c r="DFN141" s="123"/>
      <c r="DFO141" s="123"/>
      <c r="DFP141" s="123"/>
      <c r="DFQ141" s="123"/>
      <c r="DFR141" s="123"/>
      <c r="DFS141" s="123"/>
      <c r="DFT141" s="123"/>
      <c r="DFU141" s="123"/>
      <c r="DFV141" s="123"/>
      <c r="DFW141" s="123"/>
      <c r="DFX141" s="123"/>
      <c r="DFY141" s="123"/>
      <c r="DFZ141" s="123"/>
      <c r="DGA141" s="123"/>
      <c r="DGB141" s="123"/>
      <c r="DGC141" s="123"/>
      <c r="DGD141" s="123"/>
      <c r="DGE141" s="123"/>
      <c r="DGF141" s="123"/>
      <c r="DGG141" s="123"/>
      <c r="DGH141" s="123"/>
      <c r="DGI141" s="123"/>
      <c r="DGJ141" s="123"/>
      <c r="DGK141" s="123"/>
      <c r="DGL141" s="123"/>
      <c r="DGM141" s="123"/>
      <c r="DGN141" s="123"/>
      <c r="DGO141" s="123"/>
      <c r="DGP141" s="123"/>
      <c r="DGQ141" s="123"/>
      <c r="DGR141" s="123"/>
      <c r="DGS141" s="123"/>
      <c r="DGT141" s="123"/>
      <c r="DGU141" s="123"/>
      <c r="DGV141" s="123"/>
      <c r="DGW141" s="123"/>
      <c r="DGX141" s="123"/>
      <c r="DGY141" s="123"/>
      <c r="DGZ141" s="123"/>
      <c r="DHA141" s="123"/>
      <c r="DHB141" s="123"/>
      <c r="DHC141" s="123"/>
      <c r="DHD141" s="123"/>
      <c r="DHE141" s="123"/>
      <c r="DHF141" s="123"/>
      <c r="DHG141" s="123"/>
      <c r="DHH141" s="123"/>
      <c r="DHI141" s="123"/>
      <c r="DHJ141" s="123"/>
      <c r="DHK141" s="123"/>
      <c r="DHL141" s="123"/>
      <c r="DHM141" s="123"/>
      <c r="DHN141" s="123"/>
      <c r="DHO141" s="123"/>
      <c r="DHP141" s="123"/>
      <c r="DHQ141" s="123"/>
      <c r="DHR141" s="123"/>
      <c r="DHS141" s="123"/>
      <c r="DHT141" s="123"/>
      <c r="DHU141" s="123"/>
      <c r="DHV141" s="123"/>
      <c r="DHW141" s="123"/>
      <c r="DHX141" s="123"/>
      <c r="DHY141" s="123"/>
      <c r="DHZ141" s="123"/>
      <c r="DIA141" s="123"/>
      <c r="DIB141" s="123"/>
      <c r="DIC141" s="123"/>
      <c r="DID141" s="123"/>
      <c r="DIE141" s="123"/>
      <c r="DIF141" s="123"/>
      <c r="DIG141" s="123"/>
      <c r="DIH141" s="123"/>
      <c r="DII141" s="123"/>
      <c r="DIJ141" s="123"/>
      <c r="DIK141" s="123"/>
      <c r="DIL141" s="123"/>
      <c r="DIM141" s="123"/>
      <c r="DIN141" s="123"/>
      <c r="DIO141" s="123"/>
      <c r="DIP141" s="123"/>
      <c r="DIQ141" s="123"/>
      <c r="DIR141" s="123"/>
      <c r="DIS141" s="123"/>
      <c r="DIT141" s="123"/>
      <c r="DIU141" s="123"/>
      <c r="DIV141" s="123"/>
      <c r="DIW141" s="123"/>
      <c r="DIX141" s="123"/>
      <c r="DIY141" s="123"/>
      <c r="DIZ141" s="123"/>
      <c r="DJA141" s="123"/>
      <c r="DJB141" s="123"/>
      <c r="DJC141" s="123"/>
      <c r="DJD141" s="123"/>
      <c r="DJE141" s="123"/>
      <c r="DJF141" s="123"/>
      <c r="DJG141" s="123"/>
      <c r="DJH141" s="123"/>
      <c r="DJI141" s="123"/>
      <c r="DJJ141" s="123"/>
      <c r="DJK141" s="123"/>
      <c r="DJL141" s="123"/>
      <c r="DJM141" s="123"/>
      <c r="DJN141" s="123"/>
      <c r="DJO141" s="123"/>
      <c r="DJP141" s="123"/>
      <c r="DJQ141" s="123"/>
      <c r="DJR141" s="123"/>
      <c r="DJS141" s="123"/>
      <c r="DJT141" s="123"/>
      <c r="DJU141" s="123"/>
      <c r="DJV141" s="123"/>
      <c r="DJW141" s="123"/>
      <c r="DJX141" s="123"/>
      <c r="DJY141" s="123"/>
      <c r="DJZ141" s="123"/>
      <c r="DKA141" s="123"/>
      <c r="DKB141" s="123"/>
      <c r="DKC141" s="123"/>
      <c r="DKD141" s="123"/>
      <c r="DKE141" s="123"/>
      <c r="DKF141" s="123"/>
      <c r="DKG141" s="123"/>
      <c r="DKH141" s="123"/>
      <c r="DKI141" s="123"/>
      <c r="DKJ141" s="123"/>
      <c r="DKK141" s="123"/>
      <c r="DKL141" s="123"/>
      <c r="DKM141" s="123"/>
      <c r="DKN141" s="123"/>
      <c r="DKO141" s="123"/>
      <c r="DKP141" s="123"/>
      <c r="DKQ141" s="123"/>
      <c r="DKR141" s="123"/>
      <c r="DKS141" s="123"/>
      <c r="DKT141" s="123"/>
      <c r="DKU141" s="123"/>
      <c r="DKV141" s="123"/>
      <c r="DKW141" s="123"/>
      <c r="DKX141" s="123"/>
      <c r="DKY141" s="123"/>
      <c r="DKZ141" s="123"/>
      <c r="DLA141" s="123"/>
      <c r="DLB141" s="123"/>
      <c r="DLC141" s="123"/>
      <c r="DLD141" s="123"/>
      <c r="DLE141" s="123"/>
      <c r="DLF141" s="123"/>
      <c r="DLG141" s="123"/>
      <c r="DLH141" s="123"/>
      <c r="DLI141" s="123"/>
      <c r="DLJ141" s="123"/>
      <c r="DLK141" s="123"/>
      <c r="DLL141" s="123"/>
      <c r="DLM141" s="123"/>
      <c r="DLN141" s="123"/>
      <c r="DLO141" s="123"/>
      <c r="DLP141" s="123"/>
      <c r="DLQ141" s="123"/>
      <c r="DLR141" s="123"/>
      <c r="DLS141" s="123"/>
      <c r="DLT141" s="123"/>
      <c r="DLU141" s="123"/>
      <c r="DLV141" s="123"/>
      <c r="DLW141" s="123"/>
      <c r="DLX141" s="123"/>
      <c r="DLY141" s="123"/>
      <c r="DLZ141" s="123"/>
      <c r="DMA141" s="123"/>
      <c r="DMB141" s="123"/>
      <c r="DMC141" s="123"/>
      <c r="DMD141" s="123"/>
      <c r="DME141" s="123"/>
      <c r="DMF141" s="123"/>
      <c r="DMG141" s="123"/>
      <c r="DMH141" s="123"/>
      <c r="DMI141" s="123"/>
      <c r="DMJ141" s="123"/>
      <c r="DMK141" s="123"/>
      <c r="DML141" s="123"/>
      <c r="DMM141" s="123"/>
      <c r="DMN141" s="123"/>
      <c r="DMO141" s="123"/>
      <c r="DMP141" s="123"/>
      <c r="DMQ141" s="123"/>
      <c r="DMR141" s="123"/>
      <c r="DMS141" s="123"/>
      <c r="DMT141" s="123"/>
      <c r="DMU141" s="123"/>
      <c r="DMV141" s="123"/>
      <c r="DMW141" s="123"/>
      <c r="DMX141" s="123"/>
      <c r="DMY141" s="123"/>
      <c r="DMZ141" s="123"/>
      <c r="DNA141" s="123"/>
      <c r="DNB141" s="123"/>
      <c r="DNC141" s="123"/>
      <c r="DND141" s="123"/>
      <c r="DNE141" s="123"/>
      <c r="DNF141" s="123"/>
      <c r="DNG141" s="123"/>
      <c r="DNH141" s="123"/>
      <c r="DNI141" s="123"/>
      <c r="DNJ141" s="123"/>
      <c r="DNK141" s="123"/>
      <c r="DNL141" s="123"/>
      <c r="DNM141" s="123"/>
      <c r="DNN141" s="123"/>
      <c r="DNO141" s="123"/>
      <c r="DNP141" s="123"/>
      <c r="DNQ141" s="123"/>
      <c r="DNR141" s="123"/>
      <c r="DNS141" s="123"/>
      <c r="DNT141" s="123"/>
      <c r="DNU141" s="123"/>
      <c r="DNV141" s="123"/>
      <c r="DNW141" s="123"/>
      <c r="DNX141" s="123"/>
      <c r="DNY141" s="123"/>
      <c r="DNZ141" s="123"/>
      <c r="DOA141" s="123"/>
      <c r="DOB141" s="123"/>
      <c r="DOC141" s="123"/>
      <c r="DOD141" s="123"/>
      <c r="DOE141" s="123"/>
      <c r="DOF141" s="123"/>
      <c r="DOG141" s="123"/>
      <c r="DOH141" s="123"/>
      <c r="DOI141" s="123"/>
      <c r="DOJ141" s="123"/>
      <c r="DOK141" s="123"/>
      <c r="DOL141" s="123"/>
      <c r="DOM141" s="123"/>
      <c r="DON141" s="123"/>
      <c r="DOO141" s="123"/>
      <c r="DOP141" s="123"/>
      <c r="DOQ141" s="123"/>
      <c r="DOR141" s="123"/>
      <c r="DOS141" s="123"/>
      <c r="DOT141" s="123"/>
      <c r="DOU141" s="123"/>
      <c r="DOV141" s="123"/>
      <c r="DOW141" s="123"/>
      <c r="DOX141" s="123"/>
      <c r="DOY141" s="123"/>
      <c r="DOZ141" s="123"/>
      <c r="DPA141" s="123"/>
      <c r="DPB141" s="123"/>
      <c r="DPC141" s="123"/>
      <c r="DPD141" s="123"/>
      <c r="DPE141" s="123"/>
      <c r="DPF141" s="123"/>
      <c r="DPG141" s="123"/>
      <c r="DPH141" s="123"/>
      <c r="DPI141" s="123"/>
      <c r="DPJ141" s="123"/>
      <c r="DPK141" s="123"/>
      <c r="DPL141" s="123"/>
      <c r="DPM141" s="123"/>
      <c r="DPN141" s="123"/>
      <c r="DPO141" s="123"/>
      <c r="DPP141" s="123"/>
      <c r="DPQ141" s="123"/>
      <c r="DPR141" s="123"/>
      <c r="DPS141" s="123"/>
      <c r="DPT141" s="123"/>
      <c r="DPU141" s="123"/>
      <c r="DPV141" s="123"/>
      <c r="DPW141" s="123"/>
      <c r="DPX141" s="123"/>
      <c r="DPY141" s="123"/>
      <c r="DPZ141" s="123"/>
      <c r="DQA141" s="123"/>
      <c r="DQB141" s="123"/>
      <c r="DQC141" s="123"/>
      <c r="DQD141" s="123"/>
      <c r="DQE141" s="123"/>
      <c r="DQF141" s="123"/>
      <c r="DQG141" s="123"/>
      <c r="DQH141" s="123"/>
      <c r="DQI141" s="123"/>
      <c r="DQJ141" s="123"/>
      <c r="DQK141" s="123"/>
      <c r="DQL141" s="123"/>
      <c r="DQM141" s="123"/>
      <c r="DQN141" s="123"/>
      <c r="DQO141" s="123"/>
      <c r="DQP141" s="123"/>
      <c r="DQQ141" s="123"/>
      <c r="DQR141" s="123"/>
      <c r="DQS141" s="123"/>
      <c r="DQT141" s="123"/>
      <c r="DQU141" s="123"/>
      <c r="DQV141" s="123"/>
      <c r="DQW141" s="123"/>
      <c r="DQX141" s="123"/>
      <c r="DQY141" s="123"/>
      <c r="DQZ141" s="123"/>
      <c r="DRA141" s="123"/>
      <c r="DRB141" s="123"/>
      <c r="DRC141" s="123"/>
      <c r="DRD141" s="123"/>
      <c r="DRE141" s="123"/>
      <c r="DRF141" s="123"/>
      <c r="DRG141" s="123"/>
      <c r="DRH141" s="123"/>
      <c r="DRI141" s="123"/>
      <c r="DRJ141" s="123"/>
      <c r="DRK141" s="123"/>
      <c r="DRL141" s="123"/>
      <c r="DRM141" s="123"/>
      <c r="DRN141" s="123"/>
      <c r="DRO141" s="123"/>
      <c r="DRP141" s="123"/>
      <c r="DRQ141" s="123"/>
      <c r="DRR141" s="123"/>
      <c r="DRS141" s="123"/>
      <c r="DRT141" s="123"/>
      <c r="DRU141" s="123"/>
      <c r="DRV141" s="123"/>
      <c r="DRW141" s="123"/>
      <c r="DRX141" s="123"/>
      <c r="DRY141" s="123"/>
      <c r="DRZ141" s="123"/>
      <c r="DSA141" s="123"/>
      <c r="DSB141" s="123"/>
      <c r="DSC141" s="123"/>
      <c r="DSD141" s="123"/>
      <c r="DSE141" s="123"/>
      <c r="DSF141" s="123"/>
      <c r="DSG141" s="123"/>
      <c r="DSH141" s="123"/>
      <c r="DSI141" s="123"/>
      <c r="DSJ141" s="123"/>
      <c r="DSK141" s="123"/>
      <c r="DSL141" s="123"/>
      <c r="DSM141" s="123"/>
      <c r="DSN141" s="123"/>
      <c r="DSO141" s="123"/>
      <c r="DSP141" s="123"/>
      <c r="DSQ141" s="123"/>
      <c r="DSR141" s="123"/>
      <c r="DSS141" s="123"/>
      <c r="DST141" s="123"/>
      <c r="DSU141" s="123"/>
      <c r="DSV141" s="123"/>
      <c r="DSW141" s="123"/>
      <c r="DSX141" s="123"/>
      <c r="DSY141" s="123"/>
      <c r="DSZ141" s="123"/>
      <c r="DTA141" s="123"/>
      <c r="DTB141" s="123"/>
      <c r="DTC141" s="123"/>
      <c r="DTD141" s="123"/>
      <c r="DTE141" s="123"/>
      <c r="DTF141" s="123"/>
      <c r="DTG141" s="123"/>
      <c r="DTH141" s="123"/>
      <c r="DTI141" s="123"/>
      <c r="DTJ141" s="123"/>
      <c r="DTK141" s="123"/>
      <c r="DTL141" s="123"/>
      <c r="DTM141" s="123"/>
      <c r="DTN141" s="123"/>
      <c r="DTO141" s="123"/>
      <c r="DTP141" s="123"/>
      <c r="DTQ141" s="123"/>
      <c r="DTR141" s="123"/>
      <c r="DTS141" s="123"/>
      <c r="DTT141" s="123"/>
      <c r="DTU141" s="123"/>
      <c r="DTV141" s="123"/>
      <c r="DTW141" s="123"/>
      <c r="DTX141" s="123"/>
      <c r="DTY141" s="123"/>
      <c r="DTZ141" s="123"/>
      <c r="DUA141" s="123"/>
      <c r="DUB141" s="123"/>
      <c r="DUC141" s="123"/>
      <c r="DUD141" s="123"/>
      <c r="DUE141" s="123"/>
      <c r="DUF141" s="123"/>
      <c r="DUG141" s="123"/>
      <c r="DUH141" s="123"/>
      <c r="DUI141" s="123"/>
      <c r="DUJ141" s="123"/>
      <c r="DUK141" s="123"/>
      <c r="DUL141" s="123"/>
      <c r="DUM141" s="123"/>
      <c r="DUN141" s="123"/>
      <c r="DUO141" s="123"/>
      <c r="DUP141" s="123"/>
      <c r="DUQ141" s="123"/>
      <c r="DUR141" s="123"/>
      <c r="DUS141" s="123"/>
      <c r="DUT141" s="123"/>
      <c r="DUU141" s="123"/>
      <c r="DUV141" s="123"/>
      <c r="DUW141" s="123"/>
      <c r="DUX141" s="123"/>
      <c r="DUY141" s="123"/>
      <c r="DUZ141" s="123"/>
      <c r="DVA141" s="123"/>
      <c r="DVB141" s="123"/>
      <c r="DVC141" s="123"/>
      <c r="DVD141" s="123"/>
      <c r="DVE141" s="123"/>
      <c r="DVF141" s="123"/>
      <c r="DVG141" s="123"/>
      <c r="DVH141" s="123"/>
      <c r="DVI141" s="123"/>
      <c r="DVJ141" s="123"/>
      <c r="DVK141" s="123"/>
      <c r="DVL141" s="123"/>
      <c r="DVM141" s="123"/>
      <c r="DVN141" s="123"/>
      <c r="DVO141" s="123"/>
      <c r="DVP141" s="123"/>
      <c r="DVQ141" s="123"/>
      <c r="DVR141" s="123"/>
      <c r="DVS141" s="123"/>
      <c r="DVT141" s="123"/>
      <c r="DVU141" s="123"/>
      <c r="DVV141" s="123"/>
      <c r="DVW141" s="123"/>
      <c r="DVX141" s="123"/>
      <c r="DVY141" s="123"/>
      <c r="DVZ141" s="123"/>
      <c r="DWA141" s="123"/>
      <c r="DWB141" s="123"/>
      <c r="DWC141" s="123"/>
      <c r="DWD141" s="123"/>
      <c r="DWE141" s="123"/>
      <c r="DWF141" s="123"/>
      <c r="DWG141" s="123"/>
      <c r="DWH141" s="123"/>
      <c r="DWI141" s="123"/>
      <c r="DWJ141" s="123"/>
      <c r="DWK141" s="123"/>
      <c r="DWL141" s="123"/>
      <c r="DWM141" s="123"/>
      <c r="DWN141" s="123"/>
      <c r="DWO141" s="123"/>
      <c r="DWP141" s="123"/>
      <c r="DWQ141" s="123"/>
      <c r="DWR141" s="123"/>
      <c r="DWS141" s="123"/>
      <c r="DWT141" s="123"/>
      <c r="DWU141" s="123"/>
      <c r="DWV141" s="123"/>
      <c r="DWW141" s="123"/>
      <c r="DWX141" s="123"/>
      <c r="DWY141" s="123"/>
      <c r="DWZ141" s="123"/>
      <c r="DXA141" s="123"/>
      <c r="DXB141" s="123"/>
      <c r="DXC141" s="123"/>
      <c r="DXD141" s="123"/>
      <c r="DXE141" s="123"/>
      <c r="DXF141" s="123"/>
      <c r="DXG141" s="123"/>
      <c r="DXH141" s="123"/>
      <c r="DXI141" s="123"/>
      <c r="DXJ141" s="123"/>
      <c r="DXK141" s="123"/>
      <c r="DXL141" s="123"/>
      <c r="DXM141" s="123"/>
      <c r="DXN141" s="123"/>
      <c r="DXO141" s="123"/>
      <c r="DXP141" s="123"/>
      <c r="DXQ141" s="123"/>
      <c r="DXR141" s="123"/>
      <c r="DXS141" s="123"/>
      <c r="DXT141" s="123"/>
      <c r="DXU141" s="123"/>
      <c r="DXV141" s="123"/>
      <c r="DXW141" s="123"/>
      <c r="DXX141" s="123"/>
      <c r="DXY141" s="123"/>
      <c r="DXZ141" s="123"/>
      <c r="DYA141" s="123"/>
      <c r="DYB141" s="123"/>
      <c r="DYC141" s="123"/>
      <c r="DYD141" s="123"/>
      <c r="DYE141" s="123"/>
      <c r="DYF141" s="123"/>
      <c r="DYG141" s="123"/>
      <c r="DYH141" s="123"/>
      <c r="DYI141" s="123"/>
      <c r="DYJ141" s="123"/>
      <c r="DYK141" s="123"/>
      <c r="DYL141" s="123"/>
      <c r="DYM141" s="123"/>
      <c r="DYN141" s="123"/>
      <c r="DYO141" s="123"/>
      <c r="DYP141" s="123"/>
      <c r="DYQ141" s="123"/>
      <c r="DYR141" s="123"/>
      <c r="DYS141" s="123"/>
      <c r="DYT141" s="123"/>
      <c r="DYU141" s="123"/>
      <c r="DYV141" s="123"/>
      <c r="DYW141" s="123"/>
      <c r="DYX141" s="123"/>
      <c r="DYY141" s="123"/>
      <c r="DYZ141" s="123"/>
      <c r="DZA141" s="123"/>
      <c r="DZB141" s="123"/>
      <c r="DZC141" s="123"/>
      <c r="DZD141" s="123"/>
      <c r="DZE141" s="123"/>
      <c r="DZF141" s="123"/>
      <c r="DZG141" s="123"/>
      <c r="DZH141" s="123"/>
      <c r="DZI141" s="123"/>
      <c r="DZJ141" s="123"/>
      <c r="DZK141" s="123"/>
      <c r="DZL141" s="123"/>
      <c r="DZM141" s="123"/>
      <c r="DZN141" s="123"/>
      <c r="DZO141" s="123"/>
      <c r="DZP141" s="123"/>
      <c r="DZQ141" s="123"/>
      <c r="DZR141" s="123"/>
      <c r="DZS141" s="123"/>
      <c r="DZT141" s="123"/>
      <c r="DZU141" s="123"/>
      <c r="DZV141" s="123"/>
      <c r="DZW141" s="123"/>
      <c r="DZX141" s="123"/>
      <c r="DZY141" s="123"/>
      <c r="DZZ141" s="123"/>
      <c r="EAA141" s="123"/>
      <c r="EAB141" s="123"/>
      <c r="EAC141" s="123"/>
      <c r="EAD141" s="123"/>
      <c r="EAE141" s="123"/>
      <c r="EAF141" s="123"/>
      <c r="EAG141" s="123"/>
      <c r="EAH141" s="123"/>
      <c r="EAI141" s="123"/>
      <c r="EAJ141" s="123"/>
      <c r="EAK141" s="123"/>
      <c r="EAL141" s="123"/>
      <c r="EAM141" s="123"/>
      <c r="EAN141" s="123"/>
      <c r="EAO141" s="123"/>
      <c r="EAP141" s="123"/>
      <c r="EAQ141" s="123"/>
      <c r="EAR141" s="123"/>
      <c r="EAS141" s="123"/>
      <c r="EAT141" s="123"/>
      <c r="EAU141" s="123"/>
      <c r="EAV141" s="123"/>
      <c r="EAW141" s="123"/>
      <c r="EAX141" s="123"/>
      <c r="EAY141" s="123"/>
      <c r="EAZ141" s="123"/>
      <c r="EBA141" s="123"/>
      <c r="EBB141" s="123"/>
      <c r="EBC141" s="123"/>
      <c r="EBD141" s="123"/>
      <c r="EBE141" s="123"/>
      <c r="EBF141" s="123"/>
      <c r="EBG141" s="123"/>
      <c r="EBH141" s="123"/>
      <c r="EBI141" s="123"/>
      <c r="EBJ141" s="123"/>
      <c r="EBK141" s="123"/>
      <c r="EBL141" s="123"/>
      <c r="EBM141" s="123"/>
      <c r="EBN141" s="123"/>
      <c r="EBO141" s="123"/>
      <c r="EBP141" s="123"/>
      <c r="EBQ141" s="123"/>
      <c r="EBR141" s="123"/>
      <c r="EBS141" s="123"/>
      <c r="EBT141" s="123"/>
      <c r="EBU141" s="123"/>
      <c r="EBV141" s="123"/>
      <c r="EBW141" s="123"/>
      <c r="EBX141" s="123"/>
      <c r="EBY141" s="123"/>
      <c r="EBZ141" s="123"/>
      <c r="ECA141" s="123"/>
      <c r="ECB141" s="123"/>
      <c r="ECC141" s="123"/>
      <c r="ECD141" s="123"/>
      <c r="ECE141" s="123"/>
      <c r="ECF141" s="123"/>
      <c r="ECG141" s="123"/>
      <c r="ECH141" s="123"/>
      <c r="ECI141" s="123"/>
      <c r="ECJ141" s="123"/>
      <c r="ECK141" s="123"/>
      <c r="ECL141" s="123"/>
      <c r="ECM141" s="123"/>
      <c r="ECN141" s="123"/>
      <c r="ECO141" s="123"/>
      <c r="ECP141" s="123"/>
      <c r="ECQ141" s="123"/>
      <c r="ECR141" s="123"/>
      <c r="ECS141" s="123"/>
      <c r="ECT141" s="123"/>
      <c r="ECU141" s="123"/>
      <c r="ECV141" s="123"/>
      <c r="ECW141" s="123"/>
      <c r="ECX141" s="123"/>
      <c r="ECY141" s="123"/>
      <c r="ECZ141" s="123"/>
      <c r="EDA141" s="123"/>
      <c r="EDB141" s="123"/>
      <c r="EDC141" s="123"/>
      <c r="EDD141" s="123"/>
      <c r="EDE141" s="123"/>
      <c r="EDF141" s="123"/>
      <c r="EDG141" s="123"/>
      <c r="EDH141" s="123"/>
      <c r="EDI141" s="123"/>
      <c r="EDJ141" s="123"/>
      <c r="EDK141" s="123"/>
      <c r="EDL141" s="123"/>
      <c r="EDM141" s="123"/>
      <c r="EDN141" s="123"/>
      <c r="EDO141" s="123"/>
      <c r="EDP141" s="123"/>
      <c r="EDQ141" s="123"/>
      <c r="EDR141" s="123"/>
      <c r="EDS141" s="123"/>
      <c r="EDT141" s="123"/>
      <c r="EDU141" s="123"/>
      <c r="EDV141" s="123"/>
      <c r="EDW141" s="123"/>
      <c r="EDX141" s="123"/>
      <c r="EDY141" s="123"/>
      <c r="EDZ141" s="123"/>
      <c r="EEA141" s="123"/>
      <c r="EEB141" s="123"/>
      <c r="EEC141" s="123"/>
      <c r="EED141" s="123"/>
      <c r="EEE141" s="123"/>
      <c r="EEF141" s="123"/>
      <c r="EEG141" s="123"/>
      <c r="EEH141" s="123"/>
      <c r="EEI141" s="123"/>
      <c r="EEJ141" s="123"/>
      <c r="EEK141" s="123"/>
      <c r="EEL141" s="123"/>
      <c r="EEM141" s="123"/>
      <c r="EEN141" s="123"/>
      <c r="EEO141" s="123"/>
      <c r="EEP141" s="123"/>
      <c r="EEQ141" s="123"/>
      <c r="EER141" s="123"/>
      <c r="EES141" s="123"/>
      <c r="EET141" s="123"/>
      <c r="EEU141" s="123"/>
      <c r="EEV141" s="123"/>
      <c r="EEW141" s="123"/>
      <c r="EEX141" s="123"/>
      <c r="EEY141" s="123"/>
      <c r="EEZ141" s="123"/>
      <c r="EFA141" s="123"/>
      <c r="EFB141" s="123"/>
      <c r="EFC141" s="123"/>
      <c r="EFD141" s="123"/>
      <c r="EFE141" s="123"/>
      <c r="EFF141" s="123"/>
      <c r="EFG141" s="123"/>
      <c r="EFH141" s="123"/>
      <c r="EFI141" s="123"/>
      <c r="EFJ141" s="123"/>
      <c r="EFK141" s="123"/>
      <c r="EFL141" s="123"/>
      <c r="EFM141" s="123"/>
      <c r="EFN141" s="123"/>
      <c r="EFO141" s="123"/>
      <c r="EFP141" s="123"/>
      <c r="EFQ141" s="123"/>
      <c r="EFR141" s="123"/>
      <c r="EFS141" s="123"/>
      <c r="EFT141" s="123"/>
      <c r="EFU141" s="123"/>
      <c r="EFV141" s="123"/>
      <c r="EFW141" s="123"/>
      <c r="EFX141" s="123"/>
      <c r="EFY141" s="123"/>
      <c r="EFZ141" s="123"/>
      <c r="EGA141" s="123"/>
      <c r="EGB141" s="123"/>
      <c r="EGC141" s="123"/>
      <c r="EGD141" s="123"/>
      <c r="EGE141" s="123"/>
      <c r="EGF141" s="123"/>
      <c r="EGG141" s="123"/>
      <c r="EGH141" s="123"/>
      <c r="EGI141" s="123"/>
      <c r="EGJ141" s="123"/>
      <c r="EGK141" s="123"/>
      <c r="EGL141" s="123"/>
      <c r="EGM141" s="123"/>
      <c r="EGN141" s="123"/>
      <c r="EGO141" s="123"/>
      <c r="EGP141" s="123"/>
      <c r="EGQ141" s="123"/>
      <c r="EGR141" s="123"/>
      <c r="EGS141" s="123"/>
      <c r="EGT141" s="123"/>
      <c r="EGU141" s="123"/>
      <c r="EGV141" s="123"/>
      <c r="EGW141" s="123"/>
      <c r="EGX141" s="123"/>
      <c r="EGY141" s="123"/>
      <c r="EGZ141" s="123"/>
      <c r="EHA141" s="123"/>
      <c r="EHB141" s="123"/>
      <c r="EHC141" s="123"/>
      <c r="EHD141" s="123"/>
      <c r="EHE141" s="123"/>
      <c r="EHF141" s="123"/>
      <c r="EHG141" s="123"/>
      <c r="EHH141" s="123"/>
      <c r="EHI141" s="123"/>
      <c r="EHJ141" s="123"/>
      <c r="EHK141" s="123"/>
      <c r="EHL141" s="123"/>
      <c r="EHM141" s="123"/>
      <c r="EHN141" s="123"/>
      <c r="EHO141" s="123"/>
      <c r="EHP141" s="123"/>
      <c r="EHQ141" s="123"/>
      <c r="EHR141" s="123"/>
      <c r="EHS141" s="123"/>
      <c r="EHT141" s="123"/>
      <c r="EHU141" s="123"/>
      <c r="EHV141" s="123"/>
      <c r="EHW141" s="123"/>
      <c r="EHX141" s="123"/>
      <c r="EHY141" s="123"/>
      <c r="EHZ141" s="123"/>
      <c r="EIA141" s="123"/>
      <c r="EIB141" s="123"/>
      <c r="EIC141" s="123"/>
      <c r="EID141" s="123"/>
      <c r="EIE141" s="123"/>
      <c r="EIF141" s="123"/>
      <c r="EIG141" s="123"/>
      <c r="EIH141" s="123"/>
      <c r="EII141" s="123"/>
      <c r="EIJ141" s="123"/>
      <c r="EIK141" s="123"/>
      <c r="EIL141" s="123"/>
      <c r="EIM141" s="123"/>
      <c r="EIN141" s="123"/>
      <c r="EIO141" s="123"/>
      <c r="EIP141" s="123"/>
      <c r="EIQ141" s="123"/>
      <c r="EIR141" s="123"/>
      <c r="EIS141" s="123"/>
      <c r="EIT141" s="123"/>
      <c r="EIU141" s="123"/>
      <c r="EIV141" s="123"/>
      <c r="EIW141" s="123"/>
      <c r="EIX141" s="123"/>
      <c r="EIY141" s="123"/>
      <c r="EIZ141" s="123"/>
      <c r="EJA141" s="123"/>
      <c r="EJB141" s="123"/>
      <c r="EJC141" s="123"/>
      <c r="EJD141" s="123"/>
      <c r="EJE141" s="123"/>
      <c r="EJF141" s="123"/>
      <c r="EJG141" s="123"/>
      <c r="EJH141" s="123"/>
      <c r="EJI141" s="123"/>
      <c r="EJJ141" s="123"/>
      <c r="EJK141" s="123"/>
      <c r="EJL141" s="123"/>
      <c r="EJM141" s="123"/>
      <c r="EJN141" s="123"/>
      <c r="EJO141" s="123"/>
      <c r="EJP141" s="123"/>
      <c r="EJQ141" s="123"/>
      <c r="EJR141" s="123"/>
      <c r="EJS141" s="123"/>
      <c r="EJT141" s="123"/>
      <c r="EJU141" s="123"/>
      <c r="EJV141" s="123"/>
      <c r="EJW141" s="123"/>
      <c r="EJX141" s="123"/>
      <c r="EJY141" s="123"/>
      <c r="EJZ141" s="123"/>
      <c r="EKA141" s="123"/>
      <c r="EKB141" s="123"/>
      <c r="EKC141" s="123"/>
      <c r="EKD141" s="123"/>
      <c r="EKE141" s="123"/>
      <c r="EKF141" s="123"/>
      <c r="EKG141" s="123"/>
      <c r="EKH141" s="123"/>
      <c r="EKI141" s="123"/>
      <c r="EKJ141" s="123"/>
      <c r="EKK141" s="123"/>
      <c r="EKL141" s="123"/>
      <c r="EKM141" s="123"/>
      <c r="EKN141" s="123"/>
      <c r="EKO141" s="123"/>
      <c r="EKP141" s="123"/>
      <c r="EKQ141" s="123"/>
      <c r="EKR141" s="123"/>
      <c r="EKS141" s="123"/>
      <c r="EKT141" s="123"/>
      <c r="EKU141" s="123"/>
      <c r="EKV141" s="123"/>
      <c r="EKW141" s="123"/>
      <c r="EKX141" s="123"/>
      <c r="EKY141" s="123"/>
      <c r="EKZ141" s="123"/>
      <c r="ELA141" s="123"/>
      <c r="ELB141" s="123"/>
      <c r="ELC141" s="123"/>
      <c r="ELD141" s="123"/>
      <c r="ELE141" s="123"/>
      <c r="ELF141" s="123"/>
      <c r="ELG141" s="123"/>
      <c r="ELH141" s="123"/>
      <c r="ELI141" s="123"/>
      <c r="ELJ141" s="123"/>
      <c r="ELK141" s="123"/>
      <c r="ELL141" s="123"/>
      <c r="ELM141" s="123"/>
      <c r="ELN141" s="123"/>
      <c r="ELO141" s="123"/>
      <c r="ELP141" s="123"/>
      <c r="ELQ141" s="123"/>
      <c r="ELR141" s="123"/>
      <c r="ELS141" s="123"/>
      <c r="ELT141" s="123"/>
      <c r="ELU141" s="123"/>
      <c r="ELV141" s="123"/>
      <c r="ELW141" s="123"/>
      <c r="ELX141" s="123"/>
      <c r="ELY141" s="123"/>
      <c r="ELZ141" s="123"/>
      <c r="EMA141" s="123"/>
      <c r="EMB141" s="123"/>
      <c r="EMC141" s="123"/>
      <c r="EMD141" s="123"/>
      <c r="EME141" s="123"/>
      <c r="EMF141" s="123"/>
      <c r="EMG141" s="123"/>
      <c r="EMH141" s="123"/>
      <c r="EMI141" s="123"/>
      <c r="EMJ141" s="123"/>
      <c r="EMK141" s="123"/>
      <c r="EML141" s="123"/>
      <c r="EMM141" s="123"/>
      <c r="EMN141" s="123"/>
      <c r="EMO141" s="123"/>
      <c r="EMP141" s="123"/>
      <c r="EMQ141" s="123"/>
      <c r="EMR141" s="123"/>
      <c r="EMS141" s="123"/>
      <c r="EMT141" s="123"/>
      <c r="EMU141" s="123"/>
      <c r="EMV141" s="123"/>
      <c r="EMW141" s="123"/>
      <c r="EMX141" s="123"/>
      <c r="EMY141" s="123"/>
      <c r="EMZ141" s="123"/>
      <c r="ENA141" s="123"/>
      <c r="ENB141" s="123"/>
      <c r="ENC141" s="123"/>
      <c r="END141" s="123"/>
      <c r="ENE141" s="123"/>
      <c r="ENF141" s="123"/>
      <c r="ENG141" s="123"/>
      <c r="ENH141" s="123"/>
      <c r="ENI141" s="123"/>
      <c r="ENJ141" s="123"/>
      <c r="ENK141" s="123"/>
      <c r="ENL141" s="123"/>
      <c r="ENM141" s="123"/>
      <c r="ENN141" s="123"/>
      <c r="ENO141" s="123"/>
      <c r="ENP141" s="123"/>
      <c r="ENQ141" s="123"/>
      <c r="ENR141" s="123"/>
      <c r="ENS141" s="123"/>
      <c r="ENT141" s="123"/>
      <c r="ENU141" s="123"/>
      <c r="ENV141" s="123"/>
      <c r="ENW141" s="123"/>
      <c r="ENX141" s="123"/>
      <c r="ENY141" s="123"/>
      <c r="ENZ141" s="123"/>
      <c r="EOA141" s="123"/>
      <c r="EOB141" s="123"/>
      <c r="EOC141" s="123"/>
      <c r="EOD141" s="123"/>
      <c r="EOE141" s="123"/>
      <c r="EOF141" s="123"/>
      <c r="EOG141" s="123"/>
      <c r="EOH141" s="123"/>
      <c r="EOI141" s="123"/>
      <c r="EOJ141" s="123"/>
      <c r="EOK141" s="123"/>
      <c r="EOL141" s="123"/>
      <c r="EOM141" s="123"/>
      <c r="EON141" s="123"/>
      <c r="EOO141" s="123"/>
      <c r="EOP141" s="123"/>
      <c r="EOQ141" s="123"/>
      <c r="EOR141" s="123"/>
      <c r="EOS141" s="123"/>
      <c r="EOT141" s="123"/>
      <c r="EOU141" s="123"/>
      <c r="EOV141" s="123"/>
      <c r="EOW141" s="123"/>
      <c r="EOX141" s="123"/>
      <c r="EOY141" s="123"/>
      <c r="EOZ141" s="123"/>
      <c r="EPA141" s="123"/>
      <c r="EPB141" s="123"/>
      <c r="EPC141" s="123"/>
      <c r="EPD141" s="123"/>
      <c r="EPE141" s="123"/>
      <c r="EPF141" s="123"/>
      <c r="EPG141" s="123"/>
      <c r="EPH141" s="123"/>
      <c r="EPI141" s="123"/>
      <c r="EPJ141" s="123"/>
      <c r="EPK141" s="123"/>
      <c r="EPL141" s="123"/>
      <c r="EPM141" s="123"/>
      <c r="EPN141" s="123"/>
      <c r="EPO141" s="123"/>
      <c r="EPP141" s="123"/>
      <c r="EPQ141" s="123"/>
      <c r="EPR141" s="123"/>
      <c r="EPS141" s="123"/>
      <c r="EPT141" s="123"/>
      <c r="EPU141" s="123"/>
      <c r="EPV141" s="123"/>
      <c r="EPW141" s="123"/>
      <c r="EPX141" s="123"/>
      <c r="EPY141" s="123"/>
      <c r="EPZ141" s="123"/>
      <c r="EQA141" s="123"/>
      <c r="EQB141" s="123"/>
      <c r="EQC141" s="123"/>
      <c r="EQD141" s="123"/>
      <c r="EQE141" s="123"/>
      <c r="EQF141" s="123"/>
      <c r="EQG141" s="123"/>
      <c r="EQH141" s="123"/>
      <c r="EQI141" s="123"/>
      <c r="EQJ141" s="123"/>
      <c r="EQK141" s="123"/>
      <c r="EQL141" s="123"/>
      <c r="EQM141" s="123"/>
      <c r="EQN141" s="123"/>
      <c r="EQO141" s="123"/>
      <c r="EQP141" s="123"/>
      <c r="EQQ141" s="123"/>
      <c r="EQR141" s="123"/>
      <c r="EQS141" s="123"/>
      <c r="EQT141" s="123"/>
      <c r="EQU141" s="123"/>
      <c r="EQV141" s="123"/>
      <c r="EQW141" s="123"/>
      <c r="EQX141" s="123"/>
      <c r="EQY141" s="123"/>
      <c r="EQZ141" s="123"/>
      <c r="ERA141" s="123"/>
      <c r="ERB141" s="123"/>
      <c r="ERC141" s="123"/>
      <c r="ERD141" s="123"/>
      <c r="ERE141" s="123"/>
      <c r="ERF141" s="123"/>
      <c r="ERG141" s="123"/>
      <c r="ERH141" s="123"/>
      <c r="ERI141" s="123"/>
      <c r="ERJ141" s="123"/>
      <c r="ERK141" s="123"/>
      <c r="ERL141" s="123"/>
      <c r="ERM141" s="123"/>
      <c r="ERN141" s="123"/>
      <c r="ERO141" s="123"/>
      <c r="ERP141" s="123"/>
      <c r="ERQ141" s="123"/>
      <c r="ERR141" s="123"/>
      <c r="ERS141" s="123"/>
      <c r="ERT141" s="123"/>
      <c r="ERU141" s="123"/>
      <c r="ERV141" s="123"/>
      <c r="ERW141" s="123"/>
      <c r="ERX141" s="123"/>
      <c r="ERY141" s="123"/>
      <c r="ERZ141" s="123"/>
      <c r="ESA141" s="123"/>
      <c r="ESB141" s="123"/>
      <c r="ESC141" s="123"/>
      <c r="ESD141" s="123"/>
      <c r="ESE141" s="123"/>
      <c r="ESF141" s="123"/>
      <c r="ESG141" s="123"/>
      <c r="ESH141" s="123"/>
      <c r="ESI141" s="123"/>
      <c r="ESJ141" s="123"/>
      <c r="ESK141" s="123"/>
      <c r="ESL141" s="123"/>
      <c r="ESM141" s="123"/>
      <c r="ESN141" s="123"/>
      <c r="ESO141" s="123"/>
      <c r="ESP141" s="123"/>
      <c r="ESQ141" s="123"/>
      <c r="ESR141" s="123"/>
      <c r="ESS141" s="123"/>
      <c r="EST141" s="123"/>
      <c r="ESU141" s="123"/>
      <c r="ESV141" s="123"/>
      <c r="ESW141" s="123"/>
      <c r="ESX141" s="123"/>
      <c r="ESY141" s="123"/>
      <c r="ESZ141" s="123"/>
      <c r="ETA141" s="123"/>
      <c r="ETB141" s="123"/>
      <c r="ETC141" s="123"/>
      <c r="ETD141" s="123"/>
      <c r="ETE141" s="123"/>
      <c r="ETF141" s="123"/>
      <c r="ETG141" s="123"/>
      <c r="ETH141" s="123"/>
      <c r="ETI141" s="123"/>
      <c r="ETJ141" s="123"/>
      <c r="ETK141" s="123"/>
      <c r="ETL141" s="123"/>
      <c r="ETM141" s="123"/>
      <c r="ETN141" s="123"/>
      <c r="ETO141" s="123"/>
      <c r="ETP141" s="123"/>
      <c r="ETQ141" s="123"/>
      <c r="ETR141" s="123"/>
      <c r="ETS141" s="123"/>
      <c r="ETT141" s="123"/>
      <c r="ETU141" s="123"/>
      <c r="ETV141" s="123"/>
      <c r="ETW141" s="123"/>
      <c r="ETX141" s="123"/>
      <c r="ETY141" s="123"/>
      <c r="ETZ141" s="123"/>
      <c r="EUA141" s="123"/>
      <c r="EUB141" s="123"/>
      <c r="EUC141" s="123"/>
      <c r="EUD141" s="123"/>
      <c r="EUE141" s="123"/>
      <c r="EUF141" s="123"/>
      <c r="EUG141" s="123"/>
      <c r="EUH141" s="123"/>
      <c r="EUI141" s="123"/>
      <c r="EUJ141" s="123"/>
      <c r="EUK141" s="123"/>
      <c r="EUL141" s="123"/>
      <c r="EUM141" s="123"/>
      <c r="EUN141" s="123"/>
      <c r="EUO141" s="123"/>
      <c r="EUP141" s="123"/>
      <c r="EUQ141" s="123"/>
      <c r="EUR141" s="123"/>
      <c r="EUS141" s="123"/>
      <c r="EUT141" s="123"/>
      <c r="EUU141" s="123"/>
      <c r="EUV141" s="123"/>
      <c r="EUW141" s="123"/>
      <c r="EUX141" s="123"/>
      <c r="EUY141" s="123"/>
      <c r="EUZ141" s="123"/>
      <c r="EVA141" s="123"/>
      <c r="EVB141" s="123"/>
      <c r="EVC141" s="123"/>
      <c r="EVD141" s="123"/>
      <c r="EVE141" s="123"/>
      <c r="EVF141" s="123"/>
      <c r="EVG141" s="123"/>
      <c r="EVH141" s="123"/>
      <c r="EVI141" s="123"/>
      <c r="EVJ141" s="123"/>
      <c r="EVK141" s="123"/>
      <c r="EVL141" s="123"/>
      <c r="EVM141" s="123"/>
      <c r="EVN141" s="123"/>
      <c r="EVO141" s="123"/>
      <c r="EVP141" s="123"/>
      <c r="EVQ141" s="123"/>
      <c r="EVR141" s="123"/>
      <c r="EVS141" s="123"/>
      <c r="EVT141" s="123"/>
      <c r="EVU141" s="123"/>
      <c r="EVV141" s="123"/>
      <c r="EVW141" s="123"/>
      <c r="EVX141" s="123"/>
      <c r="EVY141" s="123"/>
      <c r="EVZ141" s="123"/>
      <c r="EWA141" s="123"/>
      <c r="EWB141" s="123"/>
      <c r="EWC141" s="123"/>
      <c r="EWD141" s="123"/>
      <c r="EWE141" s="123"/>
      <c r="EWF141" s="123"/>
      <c r="EWG141" s="123"/>
      <c r="EWH141" s="123"/>
      <c r="EWI141" s="123"/>
      <c r="EWJ141" s="123"/>
      <c r="EWK141" s="123"/>
      <c r="EWL141" s="123"/>
      <c r="EWM141" s="123"/>
      <c r="EWN141" s="123"/>
      <c r="EWO141" s="123"/>
      <c r="EWP141" s="123"/>
      <c r="EWQ141" s="123"/>
      <c r="EWR141" s="123"/>
      <c r="EWS141" s="123"/>
      <c r="EWT141" s="123"/>
      <c r="EWU141" s="123"/>
      <c r="EWV141" s="123"/>
      <c r="EWW141" s="123"/>
      <c r="EWX141" s="123"/>
      <c r="EWY141" s="123"/>
      <c r="EWZ141" s="123"/>
      <c r="EXA141" s="123"/>
      <c r="EXB141" s="123"/>
      <c r="EXC141" s="123"/>
      <c r="EXD141" s="123"/>
      <c r="EXE141" s="123"/>
      <c r="EXF141" s="123"/>
      <c r="EXG141" s="123"/>
      <c r="EXH141" s="123"/>
      <c r="EXI141" s="123"/>
      <c r="EXJ141" s="123"/>
      <c r="EXK141" s="123"/>
      <c r="EXL141" s="123"/>
      <c r="EXM141" s="123"/>
      <c r="EXN141" s="123"/>
      <c r="EXO141" s="123"/>
      <c r="EXP141" s="123"/>
      <c r="EXQ141" s="123"/>
      <c r="EXR141" s="123"/>
      <c r="EXS141" s="123"/>
      <c r="EXT141" s="123"/>
      <c r="EXU141" s="123"/>
      <c r="EXV141" s="123"/>
      <c r="EXW141" s="123"/>
      <c r="EXX141" s="123"/>
      <c r="EXY141" s="123"/>
      <c r="EXZ141" s="123"/>
      <c r="EYA141" s="123"/>
      <c r="EYB141" s="123"/>
      <c r="EYC141" s="123"/>
      <c r="EYD141" s="123"/>
      <c r="EYE141" s="123"/>
      <c r="EYF141" s="123"/>
      <c r="EYG141" s="123"/>
      <c r="EYH141" s="123"/>
      <c r="EYI141" s="123"/>
      <c r="EYJ141" s="123"/>
      <c r="EYK141" s="123"/>
      <c r="EYL141" s="123"/>
      <c r="EYM141" s="123"/>
      <c r="EYN141" s="123"/>
      <c r="EYO141" s="123"/>
      <c r="EYP141" s="123"/>
      <c r="EYQ141" s="123"/>
      <c r="EYR141" s="123"/>
      <c r="EYS141" s="123"/>
      <c r="EYT141" s="123"/>
      <c r="EYU141" s="123"/>
      <c r="EYV141" s="123"/>
      <c r="EYW141" s="123"/>
      <c r="EYX141" s="123"/>
      <c r="EYY141" s="123"/>
      <c r="EYZ141" s="123"/>
      <c r="EZA141" s="123"/>
      <c r="EZB141" s="123"/>
      <c r="EZC141" s="123"/>
      <c r="EZD141" s="123"/>
      <c r="EZE141" s="123"/>
      <c r="EZF141" s="123"/>
      <c r="EZG141" s="123"/>
      <c r="EZH141" s="123"/>
      <c r="EZI141" s="123"/>
      <c r="EZJ141" s="123"/>
      <c r="EZK141" s="123"/>
      <c r="EZL141" s="123"/>
      <c r="EZM141" s="123"/>
      <c r="EZN141" s="123"/>
      <c r="EZO141" s="123"/>
      <c r="EZP141" s="123"/>
      <c r="EZQ141" s="123"/>
      <c r="EZR141" s="123"/>
      <c r="EZS141" s="123"/>
      <c r="EZT141" s="123"/>
      <c r="EZU141" s="123"/>
      <c r="EZV141" s="123"/>
      <c r="EZW141" s="123"/>
      <c r="EZX141" s="123"/>
      <c r="EZY141" s="123"/>
      <c r="EZZ141" s="123"/>
      <c r="FAA141" s="123"/>
      <c r="FAB141" s="123"/>
      <c r="FAC141" s="123"/>
      <c r="FAD141" s="123"/>
      <c r="FAE141" s="123"/>
      <c r="FAF141" s="123"/>
      <c r="FAG141" s="123"/>
      <c r="FAH141" s="123"/>
      <c r="FAI141" s="123"/>
      <c r="FAJ141" s="123"/>
      <c r="FAK141" s="123"/>
      <c r="FAL141" s="123"/>
      <c r="FAM141" s="123"/>
      <c r="FAN141" s="123"/>
      <c r="FAO141" s="123"/>
      <c r="FAP141" s="123"/>
      <c r="FAQ141" s="123"/>
      <c r="FAR141" s="123"/>
      <c r="FAS141" s="123"/>
      <c r="FAT141" s="123"/>
      <c r="FAU141" s="123"/>
      <c r="FAV141" s="123"/>
      <c r="FAW141" s="123"/>
      <c r="FAX141" s="123"/>
      <c r="FAY141" s="123"/>
      <c r="FAZ141" s="123"/>
      <c r="FBA141" s="123"/>
      <c r="FBB141" s="123"/>
      <c r="FBC141" s="123"/>
      <c r="FBD141" s="123"/>
      <c r="FBE141" s="123"/>
      <c r="FBF141" s="123"/>
      <c r="FBG141" s="123"/>
      <c r="FBH141" s="123"/>
      <c r="FBI141" s="123"/>
      <c r="FBJ141" s="123"/>
      <c r="FBK141" s="123"/>
      <c r="FBL141" s="123"/>
      <c r="FBM141" s="123"/>
      <c r="FBN141" s="123"/>
      <c r="FBO141" s="123"/>
      <c r="FBP141" s="123"/>
      <c r="FBQ141" s="123"/>
      <c r="FBR141" s="123"/>
      <c r="FBS141" s="123"/>
      <c r="FBT141" s="123"/>
      <c r="FBU141" s="123"/>
      <c r="FBV141" s="123"/>
      <c r="FBW141" s="123"/>
      <c r="FBX141" s="123"/>
      <c r="FBY141" s="123"/>
      <c r="FBZ141" s="123"/>
      <c r="FCA141" s="123"/>
      <c r="FCB141" s="123"/>
      <c r="FCC141" s="123"/>
      <c r="FCD141" s="123"/>
      <c r="FCE141" s="123"/>
      <c r="FCF141" s="123"/>
      <c r="FCG141" s="123"/>
      <c r="FCH141" s="123"/>
      <c r="FCI141" s="123"/>
      <c r="FCJ141" s="123"/>
      <c r="FCK141" s="123"/>
      <c r="FCL141" s="123"/>
      <c r="FCM141" s="123"/>
      <c r="FCN141" s="123"/>
      <c r="FCO141" s="123"/>
      <c r="FCP141" s="123"/>
      <c r="FCQ141" s="123"/>
      <c r="FCR141" s="123"/>
      <c r="FCS141" s="123"/>
      <c r="FCT141" s="123"/>
      <c r="FCU141" s="123"/>
      <c r="FCV141" s="123"/>
      <c r="FCW141" s="123"/>
      <c r="FCX141" s="123"/>
      <c r="FCY141" s="123"/>
      <c r="FCZ141" s="123"/>
      <c r="FDA141" s="123"/>
      <c r="FDB141" s="123"/>
      <c r="FDC141" s="123"/>
      <c r="FDD141" s="123"/>
      <c r="FDE141" s="123"/>
      <c r="FDF141" s="123"/>
      <c r="FDG141" s="123"/>
      <c r="FDH141" s="123"/>
      <c r="FDI141" s="123"/>
      <c r="FDJ141" s="123"/>
      <c r="FDK141" s="123"/>
      <c r="FDL141" s="123"/>
      <c r="FDM141" s="123"/>
      <c r="FDN141" s="123"/>
      <c r="FDO141" s="123"/>
      <c r="FDP141" s="123"/>
      <c r="FDQ141" s="123"/>
      <c r="FDR141" s="123"/>
      <c r="FDS141" s="123"/>
      <c r="FDT141" s="123"/>
      <c r="FDU141" s="123"/>
      <c r="FDV141" s="123"/>
      <c r="FDW141" s="123"/>
      <c r="FDX141" s="123"/>
      <c r="FDY141" s="123"/>
      <c r="FDZ141" s="123"/>
      <c r="FEA141" s="123"/>
      <c r="FEB141" s="123"/>
      <c r="FEC141" s="123"/>
      <c r="FED141" s="123"/>
      <c r="FEE141" s="123"/>
      <c r="FEF141" s="123"/>
      <c r="FEG141" s="123"/>
      <c r="FEH141" s="123"/>
      <c r="FEI141" s="123"/>
      <c r="FEJ141" s="123"/>
      <c r="FEK141" s="123"/>
      <c r="FEL141" s="123"/>
      <c r="FEM141" s="123"/>
      <c r="FEN141" s="123"/>
      <c r="FEO141" s="123"/>
      <c r="FEP141" s="123"/>
      <c r="FEQ141" s="123"/>
      <c r="FER141" s="123"/>
      <c r="FES141" s="123"/>
      <c r="FET141" s="123"/>
      <c r="FEU141" s="123"/>
      <c r="FEV141" s="123"/>
      <c r="FEW141" s="123"/>
      <c r="FEX141" s="123"/>
      <c r="FEY141" s="123"/>
      <c r="FEZ141" s="123"/>
      <c r="FFA141" s="123"/>
      <c r="FFB141" s="123"/>
      <c r="FFC141" s="123"/>
      <c r="FFD141" s="123"/>
      <c r="FFE141" s="123"/>
      <c r="FFF141" s="123"/>
      <c r="FFG141" s="123"/>
      <c r="FFH141" s="123"/>
      <c r="FFI141" s="123"/>
      <c r="FFJ141" s="123"/>
      <c r="FFK141" s="123"/>
      <c r="FFL141" s="123"/>
      <c r="FFM141" s="123"/>
      <c r="FFN141" s="123"/>
      <c r="FFO141" s="123"/>
      <c r="FFP141" s="123"/>
      <c r="FFQ141" s="123"/>
      <c r="FFR141" s="123"/>
      <c r="FFS141" s="123"/>
      <c r="FFT141" s="123"/>
      <c r="FFU141" s="123"/>
      <c r="FFV141" s="123"/>
      <c r="FFW141" s="123"/>
      <c r="FFX141" s="123"/>
      <c r="FFY141" s="123"/>
      <c r="FFZ141" s="123"/>
      <c r="FGA141" s="123"/>
      <c r="FGB141" s="123"/>
      <c r="FGC141" s="123"/>
      <c r="FGD141" s="123"/>
      <c r="FGE141" s="123"/>
      <c r="FGF141" s="123"/>
      <c r="FGG141" s="123"/>
      <c r="FGH141" s="123"/>
      <c r="FGI141" s="123"/>
      <c r="FGJ141" s="123"/>
      <c r="FGK141" s="123"/>
      <c r="FGL141" s="123"/>
      <c r="FGM141" s="123"/>
      <c r="FGN141" s="123"/>
      <c r="FGO141" s="123"/>
      <c r="FGP141" s="123"/>
      <c r="FGQ141" s="123"/>
      <c r="FGR141" s="123"/>
      <c r="FGS141" s="123"/>
      <c r="FGT141" s="123"/>
      <c r="FGU141" s="123"/>
      <c r="FGV141" s="123"/>
      <c r="FGW141" s="123"/>
      <c r="FGX141" s="123"/>
      <c r="FGY141" s="123"/>
      <c r="FGZ141" s="123"/>
      <c r="FHA141" s="123"/>
      <c r="FHB141" s="123"/>
      <c r="FHC141" s="123"/>
      <c r="FHD141" s="123"/>
      <c r="FHE141" s="123"/>
      <c r="FHF141" s="123"/>
      <c r="FHG141" s="123"/>
      <c r="FHH141" s="123"/>
      <c r="FHI141" s="123"/>
      <c r="FHJ141" s="123"/>
      <c r="FHK141" s="123"/>
      <c r="FHL141" s="123"/>
      <c r="FHM141" s="123"/>
      <c r="FHN141" s="123"/>
      <c r="FHO141" s="123"/>
      <c r="FHP141" s="123"/>
      <c r="FHQ141" s="123"/>
      <c r="FHR141" s="123"/>
      <c r="FHS141" s="123"/>
      <c r="FHT141" s="123"/>
      <c r="FHU141" s="123"/>
      <c r="FHV141" s="123"/>
      <c r="FHW141" s="123"/>
      <c r="FHX141" s="123"/>
      <c r="FHY141" s="123"/>
      <c r="FHZ141" s="123"/>
      <c r="FIA141" s="123"/>
      <c r="FIB141" s="123"/>
      <c r="FIC141" s="123"/>
      <c r="FID141" s="123"/>
      <c r="FIE141" s="123"/>
      <c r="FIF141" s="123"/>
      <c r="FIG141" s="123"/>
      <c r="FIH141" s="123"/>
      <c r="FII141" s="123"/>
      <c r="FIJ141" s="123"/>
      <c r="FIK141" s="123"/>
      <c r="FIL141" s="123"/>
      <c r="FIM141" s="123"/>
      <c r="FIN141" s="123"/>
      <c r="FIO141" s="123"/>
      <c r="FIP141" s="123"/>
      <c r="FIQ141" s="123"/>
      <c r="FIR141" s="123"/>
      <c r="FIS141" s="123"/>
      <c r="FIT141" s="123"/>
      <c r="FIU141" s="123"/>
      <c r="FIV141" s="123"/>
      <c r="FIW141" s="123"/>
      <c r="FIX141" s="123"/>
      <c r="FIY141" s="123"/>
      <c r="FIZ141" s="123"/>
      <c r="FJA141" s="123"/>
      <c r="FJB141" s="123"/>
      <c r="FJC141" s="123"/>
      <c r="FJD141" s="123"/>
      <c r="FJE141" s="123"/>
      <c r="FJF141" s="123"/>
      <c r="FJG141" s="123"/>
      <c r="FJH141" s="123"/>
      <c r="FJI141" s="123"/>
      <c r="FJJ141" s="123"/>
      <c r="FJK141" s="123"/>
      <c r="FJL141" s="123"/>
      <c r="FJM141" s="123"/>
      <c r="FJN141" s="123"/>
      <c r="FJO141" s="123"/>
      <c r="FJP141" s="123"/>
      <c r="FJQ141" s="123"/>
      <c r="FJR141" s="123"/>
      <c r="FJS141" s="123"/>
      <c r="FJT141" s="123"/>
      <c r="FJU141" s="123"/>
      <c r="FJV141" s="123"/>
      <c r="FJW141" s="123"/>
      <c r="FJX141" s="123"/>
      <c r="FJY141" s="123"/>
      <c r="FJZ141" s="123"/>
      <c r="FKA141" s="123"/>
      <c r="FKB141" s="123"/>
      <c r="FKC141" s="123"/>
      <c r="FKD141" s="123"/>
      <c r="FKE141" s="123"/>
      <c r="FKF141" s="123"/>
      <c r="FKG141" s="123"/>
      <c r="FKH141" s="123"/>
      <c r="FKI141" s="123"/>
      <c r="FKJ141" s="123"/>
      <c r="FKK141" s="123"/>
      <c r="FKL141" s="123"/>
      <c r="FKM141" s="123"/>
      <c r="FKN141" s="123"/>
      <c r="FKO141" s="123"/>
      <c r="FKP141" s="123"/>
      <c r="FKQ141" s="123"/>
      <c r="FKR141" s="123"/>
      <c r="FKS141" s="123"/>
      <c r="FKT141" s="123"/>
      <c r="FKU141" s="123"/>
      <c r="FKV141" s="123"/>
      <c r="FKW141" s="123"/>
      <c r="FKX141" s="123"/>
      <c r="FKY141" s="123"/>
      <c r="FKZ141" s="123"/>
      <c r="FLA141" s="123"/>
      <c r="FLB141" s="123"/>
      <c r="FLC141" s="123"/>
      <c r="FLD141" s="123"/>
      <c r="FLE141" s="123"/>
      <c r="FLF141" s="123"/>
      <c r="FLG141" s="123"/>
      <c r="FLH141" s="123"/>
      <c r="FLI141" s="123"/>
      <c r="FLJ141" s="123"/>
      <c r="FLK141" s="123"/>
      <c r="FLL141" s="123"/>
      <c r="FLM141" s="123"/>
      <c r="FLN141" s="123"/>
      <c r="FLO141" s="123"/>
      <c r="FLP141" s="123"/>
      <c r="FLQ141" s="123"/>
      <c r="FLR141" s="123"/>
      <c r="FLS141" s="123"/>
      <c r="FLT141" s="123"/>
      <c r="FLU141" s="123"/>
      <c r="FLV141" s="123"/>
      <c r="FLW141" s="123"/>
      <c r="FLX141" s="123"/>
      <c r="FLY141" s="123"/>
      <c r="FLZ141" s="123"/>
      <c r="FMA141" s="123"/>
      <c r="FMB141" s="123"/>
      <c r="FMC141" s="123"/>
      <c r="FMD141" s="123"/>
      <c r="FME141" s="123"/>
      <c r="FMF141" s="123"/>
      <c r="FMG141" s="123"/>
      <c r="FMH141" s="123"/>
      <c r="FMI141" s="123"/>
      <c r="FMJ141" s="123"/>
      <c r="FMK141" s="123"/>
      <c r="FML141" s="123"/>
      <c r="FMM141" s="123"/>
      <c r="FMN141" s="123"/>
      <c r="FMO141" s="123"/>
      <c r="FMP141" s="123"/>
      <c r="FMQ141" s="123"/>
      <c r="FMR141" s="123"/>
      <c r="FMS141" s="123"/>
      <c r="FMT141" s="123"/>
      <c r="FMU141" s="123"/>
      <c r="FMV141" s="123"/>
      <c r="FMW141" s="123"/>
      <c r="FMX141" s="123"/>
      <c r="FMY141" s="123"/>
      <c r="FMZ141" s="123"/>
      <c r="FNA141" s="123"/>
      <c r="FNB141" s="123"/>
      <c r="FNC141" s="123"/>
      <c r="FND141" s="123"/>
      <c r="FNE141" s="123"/>
      <c r="FNF141" s="123"/>
      <c r="FNG141" s="123"/>
      <c r="FNH141" s="123"/>
      <c r="FNI141" s="123"/>
      <c r="FNJ141" s="123"/>
      <c r="FNK141" s="123"/>
      <c r="FNL141" s="123"/>
      <c r="FNM141" s="123"/>
      <c r="FNN141" s="123"/>
      <c r="FNO141" s="123"/>
      <c r="FNP141" s="123"/>
      <c r="FNQ141" s="123"/>
      <c r="FNR141" s="123"/>
      <c r="FNS141" s="123"/>
      <c r="FNT141" s="123"/>
      <c r="FNU141" s="123"/>
      <c r="FNV141" s="123"/>
      <c r="FNW141" s="123"/>
      <c r="FNX141" s="123"/>
      <c r="FNY141" s="123"/>
      <c r="FNZ141" s="123"/>
      <c r="FOA141" s="123"/>
      <c r="FOB141" s="123"/>
      <c r="FOC141" s="123"/>
      <c r="FOD141" s="123"/>
      <c r="FOE141" s="123"/>
      <c r="FOF141" s="123"/>
      <c r="FOG141" s="123"/>
      <c r="FOH141" s="123"/>
      <c r="FOI141" s="123"/>
      <c r="FOJ141" s="123"/>
      <c r="FOK141" s="123"/>
      <c r="FOL141" s="123"/>
      <c r="FOM141" s="123"/>
      <c r="FON141" s="123"/>
      <c r="FOO141" s="123"/>
      <c r="FOP141" s="123"/>
      <c r="FOQ141" s="123"/>
      <c r="FOR141" s="123"/>
      <c r="FOS141" s="123"/>
      <c r="FOT141" s="123"/>
      <c r="FOU141" s="123"/>
      <c r="FOV141" s="123"/>
      <c r="FOW141" s="123"/>
      <c r="FOX141" s="123"/>
      <c r="FOY141" s="123"/>
      <c r="FOZ141" s="123"/>
      <c r="FPA141" s="123"/>
      <c r="FPB141" s="123"/>
      <c r="FPC141" s="123"/>
      <c r="FPD141" s="123"/>
      <c r="FPE141" s="123"/>
      <c r="FPF141" s="123"/>
      <c r="FPG141" s="123"/>
      <c r="FPH141" s="123"/>
      <c r="FPI141" s="123"/>
      <c r="FPJ141" s="123"/>
      <c r="FPK141" s="123"/>
      <c r="FPL141" s="123"/>
      <c r="FPM141" s="123"/>
      <c r="FPN141" s="123"/>
      <c r="FPO141" s="123"/>
      <c r="FPP141" s="123"/>
      <c r="FPQ141" s="123"/>
      <c r="FPR141" s="123"/>
      <c r="FPS141" s="123"/>
      <c r="FPT141" s="123"/>
      <c r="FPU141" s="123"/>
      <c r="FPV141" s="123"/>
      <c r="FPW141" s="123"/>
      <c r="FPX141" s="123"/>
      <c r="FPY141" s="123"/>
      <c r="FPZ141" s="123"/>
      <c r="FQA141" s="123"/>
      <c r="FQB141" s="123"/>
      <c r="FQC141" s="123"/>
      <c r="FQD141" s="123"/>
      <c r="FQE141" s="123"/>
      <c r="FQF141" s="123"/>
      <c r="FQG141" s="123"/>
      <c r="FQH141" s="123"/>
      <c r="FQI141" s="123"/>
      <c r="FQJ141" s="123"/>
      <c r="FQK141" s="123"/>
      <c r="FQL141" s="123"/>
      <c r="FQM141" s="123"/>
      <c r="FQN141" s="123"/>
      <c r="FQO141" s="123"/>
      <c r="FQP141" s="123"/>
      <c r="FQQ141" s="123"/>
      <c r="FQR141" s="123"/>
      <c r="FQS141" s="123"/>
      <c r="FQT141" s="123"/>
      <c r="FQU141" s="123"/>
      <c r="FQV141" s="123"/>
      <c r="FQW141" s="123"/>
      <c r="FQX141" s="123"/>
      <c r="FQY141" s="123"/>
      <c r="FQZ141" s="123"/>
      <c r="FRA141" s="123"/>
      <c r="FRB141" s="123"/>
      <c r="FRC141" s="123"/>
      <c r="FRD141" s="123"/>
      <c r="FRE141" s="123"/>
      <c r="FRF141" s="123"/>
      <c r="FRG141" s="123"/>
      <c r="FRH141" s="123"/>
      <c r="FRI141" s="123"/>
      <c r="FRJ141" s="123"/>
      <c r="FRK141" s="123"/>
      <c r="FRL141" s="123"/>
      <c r="FRM141" s="123"/>
      <c r="FRN141" s="123"/>
      <c r="FRO141" s="123"/>
      <c r="FRP141" s="123"/>
      <c r="FRQ141" s="123"/>
      <c r="FRR141" s="123"/>
      <c r="FRS141" s="123"/>
      <c r="FRT141" s="123"/>
      <c r="FRU141" s="123"/>
      <c r="FRV141" s="123"/>
      <c r="FRW141" s="123"/>
      <c r="FRX141" s="123"/>
      <c r="FRY141" s="123"/>
      <c r="FRZ141" s="123"/>
      <c r="FSA141" s="123"/>
      <c r="FSB141" s="123"/>
      <c r="FSC141" s="123"/>
      <c r="FSD141" s="123"/>
      <c r="FSE141" s="123"/>
      <c r="FSF141" s="123"/>
      <c r="FSG141" s="123"/>
      <c r="FSH141" s="123"/>
      <c r="FSI141" s="123"/>
      <c r="FSJ141" s="123"/>
      <c r="FSK141" s="123"/>
      <c r="FSL141" s="123"/>
      <c r="FSM141" s="123"/>
      <c r="FSN141" s="123"/>
      <c r="FSO141" s="123"/>
      <c r="FSP141" s="123"/>
      <c r="FSQ141" s="123"/>
      <c r="FSR141" s="123"/>
      <c r="FSS141" s="123"/>
      <c r="FST141" s="123"/>
      <c r="FSU141" s="123"/>
      <c r="FSV141" s="123"/>
      <c r="FSW141" s="123"/>
      <c r="FSX141" s="123"/>
      <c r="FSY141" s="123"/>
      <c r="FSZ141" s="123"/>
      <c r="FTA141" s="123"/>
      <c r="FTB141" s="123"/>
      <c r="FTC141" s="123"/>
      <c r="FTD141" s="123"/>
      <c r="FTE141" s="123"/>
      <c r="FTF141" s="123"/>
      <c r="FTG141" s="123"/>
      <c r="FTH141" s="123"/>
      <c r="FTI141" s="123"/>
      <c r="FTJ141" s="123"/>
      <c r="FTK141" s="123"/>
      <c r="FTL141" s="123"/>
      <c r="FTM141" s="123"/>
      <c r="FTN141" s="123"/>
      <c r="FTO141" s="123"/>
      <c r="FTP141" s="123"/>
      <c r="FTQ141" s="123"/>
      <c r="FTR141" s="123"/>
      <c r="FTS141" s="123"/>
      <c r="FTT141" s="123"/>
      <c r="FTU141" s="123"/>
      <c r="FTV141" s="123"/>
      <c r="FTW141" s="123"/>
      <c r="FTX141" s="123"/>
      <c r="FTY141" s="123"/>
      <c r="FTZ141" s="123"/>
      <c r="FUA141" s="123"/>
      <c r="FUB141" s="123"/>
      <c r="FUC141" s="123"/>
      <c r="FUD141" s="123"/>
      <c r="FUE141" s="123"/>
      <c r="FUF141" s="123"/>
      <c r="FUG141" s="123"/>
      <c r="FUH141" s="123"/>
      <c r="FUI141" s="123"/>
      <c r="FUJ141" s="123"/>
      <c r="FUK141" s="123"/>
      <c r="FUL141" s="123"/>
      <c r="FUM141" s="123"/>
      <c r="FUN141" s="123"/>
      <c r="FUO141" s="123"/>
      <c r="FUP141" s="123"/>
      <c r="FUQ141" s="123"/>
      <c r="FUR141" s="123"/>
      <c r="FUS141" s="123"/>
      <c r="FUT141" s="123"/>
      <c r="FUU141" s="123"/>
      <c r="FUV141" s="123"/>
      <c r="FUW141" s="123"/>
      <c r="FUX141" s="123"/>
      <c r="FUY141" s="123"/>
      <c r="FUZ141" s="123"/>
      <c r="FVA141" s="123"/>
      <c r="FVB141" s="123"/>
      <c r="FVC141" s="123"/>
      <c r="FVD141" s="123"/>
      <c r="FVE141" s="123"/>
      <c r="FVF141" s="123"/>
      <c r="FVG141" s="123"/>
      <c r="FVH141" s="123"/>
      <c r="FVI141" s="123"/>
      <c r="FVJ141" s="123"/>
      <c r="FVK141" s="123"/>
      <c r="FVL141" s="123"/>
      <c r="FVM141" s="123"/>
      <c r="FVN141" s="123"/>
      <c r="FVO141" s="123"/>
      <c r="FVP141" s="123"/>
      <c r="FVQ141" s="123"/>
      <c r="FVR141" s="123"/>
      <c r="FVS141" s="123"/>
      <c r="FVT141" s="123"/>
      <c r="FVU141" s="123"/>
      <c r="FVV141" s="123"/>
      <c r="FVW141" s="123"/>
      <c r="FVX141" s="123"/>
      <c r="FVY141" s="123"/>
      <c r="FVZ141" s="123"/>
      <c r="FWA141" s="123"/>
      <c r="FWB141" s="123"/>
      <c r="FWC141" s="123"/>
      <c r="FWD141" s="123"/>
      <c r="FWE141" s="123"/>
      <c r="FWF141" s="123"/>
      <c r="FWG141" s="123"/>
      <c r="FWH141" s="123"/>
      <c r="FWI141" s="123"/>
      <c r="FWJ141" s="123"/>
      <c r="FWK141" s="123"/>
      <c r="FWL141" s="123"/>
      <c r="FWM141" s="123"/>
      <c r="FWN141" s="123"/>
      <c r="FWO141" s="123"/>
      <c r="FWP141" s="123"/>
      <c r="FWQ141" s="123"/>
      <c r="FWR141" s="123"/>
      <c r="FWS141" s="123"/>
      <c r="FWT141" s="123"/>
      <c r="FWU141" s="123"/>
      <c r="FWV141" s="123"/>
      <c r="FWW141" s="123"/>
      <c r="FWX141" s="123"/>
      <c r="FWY141" s="123"/>
      <c r="FWZ141" s="123"/>
      <c r="FXA141" s="123"/>
      <c r="FXB141" s="123"/>
      <c r="FXC141" s="123"/>
      <c r="FXD141" s="123"/>
      <c r="FXE141" s="123"/>
      <c r="FXF141" s="123"/>
      <c r="FXG141" s="123"/>
      <c r="FXH141" s="123"/>
      <c r="FXI141" s="123"/>
      <c r="FXJ141" s="123"/>
      <c r="FXK141" s="123"/>
      <c r="FXL141" s="123"/>
      <c r="FXM141" s="123"/>
      <c r="FXN141" s="123"/>
      <c r="FXO141" s="123"/>
      <c r="FXP141" s="123"/>
      <c r="FXQ141" s="123"/>
      <c r="FXR141" s="123"/>
      <c r="FXS141" s="123"/>
      <c r="FXT141" s="123"/>
      <c r="FXU141" s="123"/>
      <c r="FXV141" s="123"/>
      <c r="FXW141" s="123"/>
      <c r="FXX141" s="123"/>
      <c r="FXY141" s="123"/>
      <c r="FXZ141" s="123"/>
      <c r="FYA141" s="123"/>
      <c r="FYB141" s="123"/>
      <c r="FYC141" s="123"/>
      <c r="FYD141" s="123"/>
      <c r="FYE141" s="123"/>
      <c r="FYF141" s="123"/>
      <c r="FYG141" s="123"/>
      <c r="FYH141" s="123"/>
      <c r="FYI141" s="123"/>
      <c r="FYJ141" s="123"/>
      <c r="FYK141" s="123"/>
      <c r="FYL141" s="123"/>
      <c r="FYM141" s="123"/>
      <c r="FYN141" s="123"/>
      <c r="FYO141" s="123"/>
      <c r="FYP141" s="123"/>
      <c r="FYQ141" s="123"/>
      <c r="FYR141" s="123"/>
      <c r="FYS141" s="123"/>
      <c r="FYT141" s="123"/>
      <c r="FYU141" s="123"/>
      <c r="FYV141" s="123"/>
      <c r="FYW141" s="123"/>
      <c r="FYX141" s="123"/>
      <c r="FYY141" s="123"/>
      <c r="FYZ141" s="123"/>
      <c r="FZA141" s="123"/>
      <c r="FZB141" s="123"/>
      <c r="FZC141" s="123"/>
      <c r="FZD141" s="123"/>
      <c r="FZE141" s="123"/>
      <c r="FZF141" s="123"/>
      <c r="FZG141" s="123"/>
      <c r="FZH141" s="123"/>
      <c r="FZI141" s="123"/>
      <c r="FZJ141" s="123"/>
      <c r="FZK141" s="123"/>
      <c r="FZL141" s="123"/>
      <c r="FZM141" s="123"/>
      <c r="FZN141" s="123"/>
      <c r="FZO141" s="123"/>
      <c r="FZP141" s="123"/>
      <c r="FZQ141" s="123"/>
      <c r="FZR141" s="123"/>
      <c r="FZS141" s="123"/>
      <c r="FZT141" s="123"/>
      <c r="FZU141" s="123"/>
      <c r="FZV141" s="123"/>
      <c r="FZW141" s="123"/>
      <c r="FZX141" s="123"/>
      <c r="FZY141" s="123"/>
      <c r="FZZ141" s="123"/>
      <c r="GAA141" s="123"/>
      <c r="GAB141" s="123"/>
      <c r="GAC141" s="123"/>
      <c r="GAD141" s="123"/>
      <c r="GAE141" s="123"/>
      <c r="GAF141" s="123"/>
      <c r="GAG141" s="123"/>
      <c r="GAH141" s="123"/>
      <c r="GAI141" s="123"/>
      <c r="GAJ141" s="123"/>
      <c r="GAK141" s="123"/>
      <c r="GAL141" s="123"/>
      <c r="GAM141" s="123"/>
      <c r="GAN141" s="123"/>
      <c r="GAO141" s="123"/>
      <c r="GAP141" s="123"/>
      <c r="GAQ141" s="123"/>
      <c r="GAR141" s="123"/>
      <c r="GAS141" s="123"/>
      <c r="GAT141" s="123"/>
      <c r="GAU141" s="123"/>
      <c r="GAV141" s="123"/>
      <c r="GAW141" s="123"/>
      <c r="GAX141" s="123"/>
      <c r="GAY141" s="123"/>
      <c r="GAZ141" s="123"/>
      <c r="GBA141" s="123"/>
      <c r="GBB141" s="123"/>
      <c r="GBC141" s="123"/>
      <c r="GBD141" s="123"/>
      <c r="GBE141" s="123"/>
      <c r="GBF141" s="123"/>
      <c r="GBG141" s="123"/>
      <c r="GBH141" s="123"/>
      <c r="GBI141" s="123"/>
      <c r="GBJ141" s="123"/>
      <c r="GBK141" s="123"/>
      <c r="GBL141" s="123"/>
      <c r="GBM141" s="123"/>
      <c r="GBN141" s="123"/>
      <c r="GBO141" s="123"/>
      <c r="GBP141" s="123"/>
      <c r="GBQ141" s="123"/>
      <c r="GBR141" s="123"/>
      <c r="GBS141" s="123"/>
      <c r="GBT141" s="123"/>
      <c r="GBU141" s="123"/>
      <c r="GBV141" s="123"/>
      <c r="GBW141" s="123"/>
      <c r="GBX141" s="123"/>
      <c r="GBY141" s="123"/>
      <c r="GBZ141" s="123"/>
      <c r="GCA141" s="123"/>
      <c r="GCB141" s="123"/>
      <c r="GCC141" s="123"/>
      <c r="GCD141" s="123"/>
      <c r="GCE141" s="123"/>
      <c r="GCF141" s="123"/>
      <c r="GCG141" s="123"/>
      <c r="GCH141" s="123"/>
      <c r="GCI141" s="123"/>
      <c r="GCJ141" s="123"/>
      <c r="GCK141" s="123"/>
      <c r="GCL141" s="123"/>
      <c r="GCM141" s="123"/>
      <c r="GCN141" s="123"/>
      <c r="GCO141" s="123"/>
      <c r="GCP141" s="123"/>
      <c r="GCQ141" s="123"/>
      <c r="GCR141" s="123"/>
      <c r="GCS141" s="123"/>
      <c r="GCT141" s="123"/>
      <c r="GCU141" s="123"/>
      <c r="GCV141" s="123"/>
      <c r="GCW141" s="123"/>
      <c r="GCX141" s="123"/>
      <c r="GCY141" s="123"/>
      <c r="GCZ141" s="123"/>
      <c r="GDA141" s="123"/>
      <c r="GDB141" s="123"/>
      <c r="GDC141" s="123"/>
      <c r="GDD141" s="123"/>
      <c r="GDE141" s="123"/>
      <c r="GDF141" s="123"/>
      <c r="GDG141" s="123"/>
      <c r="GDH141" s="123"/>
      <c r="GDI141" s="123"/>
      <c r="GDJ141" s="123"/>
      <c r="GDK141" s="123"/>
      <c r="GDL141" s="123"/>
      <c r="GDM141" s="123"/>
      <c r="GDN141" s="123"/>
      <c r="GDO141" s="123"/>
      <c r="GDP141" s="123"/>
      <c r="GDQ141" s="123"/>
      <c r="GDR141" s="123"/>
      <c r="GDS141" s="123"/>
      <c r="GDT141" s="123"/>
      <c r="GDU141" s="123"/>
      <c r="GDV141" s="123"/>
      <c r="GDW141" s="123"/>
      <c r="GDX141" s="123"/>
      <c r="GDY141" s="123"/>
      <c r="GDZ141" s="123"/>
      <c r="GEA141" s="123"/>
      <c r="GEB141" s="123"/>
      <c r="GEC141" s="123"/>
      <c r="GED141" s="123"/>
      <c r="GEE141" s="123"/>
      <c r="GEF141" s="123"/>
      <c r="GEG141" s="123"/>
      <c r="GEH141" s="123"/>
      <c r="GEI141" s="123"/>
      <c r="GEJ141" s="123"/>
      <c r="GEK141" s="123"/>
      <c r="GEL141" s="123"/>
      <c r="GEM141" s="123"/>
      <c r="GEN141" s="123"/>
      <c r="GEO141" s="123"/>
      <c r="GEP141" s="123"/>
      <c r="GEQ141" s="123"/>
      <c r="GER141" s="123"/>
      <c r="GES141" s="123"/>
      <c r="GET141" s="123"/>
      <c r="GEU141" s="123"/>
      <c r="GEV141" s="123"/>
      <c r="GEW141" s="123"/>
      <c r="GEX141" s="123"/>
      <c r="GEY141" s="123"/>
      <c r="GEZ141" s="123"/>
      <c r="GFA141" s="123"/>
      <c r="GFB141" s="123"/>
      <c r="GFC141" s="123"/>
      <c r="GFD141" s="123"/>
      <c r="GFE141" s="123"/>
      <c r="GFF141" s="123"/>
      <c r="GFG141" s="123"/>
      <c r="GFH141" s="123"/>
      <c r="GFI141" s="123"/>
      <c r="GFJ141" s="123"/>
      <c r="GFK141" s="123"/>
      <c r="GFL141" s="123"/>
      <c r="GFM141" s="123"/>
      <c r="GFN141" s="123"/>
      <c r="GFO141" s="123"/>
      <c r="GFP141" s="123"/>
      <c r="GFQ141" s="123"/>
      <c r="GFR141" s="123"/>
      <c r="GFS141" s="123"/>
      <c r="GFT141" s="123"/>
      <c r="GFU141" s="123"/>
      <c r="GFV141" s="123"/>
      <c r="GFW141" s="123"/>
      <c r="GFX141" s="123"/>
      <c r="GFY141" s="123"/>
      <c r="GFZ141" s="123"/>
      <c r="GGA141" s="123"/>
      <c r="GGB141" s="123"/>
      <c r="GGC141" s="123"/>
      <c r="GGD141" s="123"/>
      <c r="GGE141" s="123"/>
      <c r="GGF141" s="123"/>
      <c r="GGG141" s="123"/>
      <c r="GGH141" s="123"/>
      <c r="GGI141" s="123"/>
      <c r="GGJ141" s="123"/>
      <c r="GGK141" s="123"/>
      <c r="GGL141" s="123"/>
      <c r="GGM141" s="123"/>
      <c r="GGN141" s="123"/>
      <c r="GGO141" s="123"/>
      <c r="GGP141" s="123"/>
      <c r="GGQ141" s="123"/>
      <c r="GGR141" s="123"/>
      <c r="GGS141" s="123"/>
      <c r="GGT141" s="123"/>
      <c r="GGU141" s="123"/>
      <c r="GGV141" s="123"/>
      <c r="GGW141" s="123"/>
      <c r="GGX141" s="123"/>
      <c r="GGY141" s="123"/>
      <c r="GGZ141" s="123"/>
      <c r="GHA141" s="123"/>
      <c r="GHB141" s="123"/>
      <c r="GHC141" s="123"/>
      <c r="GHD141" s="123"/>
      <c r="GHE141" s="123"/>
      <c r="GHF141" s="123"/>
      <c r="GHG141" s="123"/>
      <c r="GHH141" s="123"/>
      <c r="GHI141" s="123"/>
      <c r="GHJ141" s="123"/>
      <c r="GHK141" s="123"/>
      <c r="GHL141" s="123"/>
      <c r="GHM141" s="123"/>
      <c r="GHN141" s="123"/>
      <c r="GHO141" s="123"/>
      <c r="GHP141" s="123"/>
      <c r="GHQ141" s="123"/>
      <c r="GHR141" s="123"/>
      <c r="GHS141" s="123"/>
      <c r="GHT141" s="123"/>
      <c r="GHU141" s="123"/>
      <c r="GHV141" s="123"/>
      <c r="GHW141" s="123"/>
      <c r="GHX141" s="123"/>
      <c r="GHY141" s="123"/>
      <c r="GHZ141" s="123"/>
      <c r="GIA141" s="123"/>
      <c r="GIB141" s="123"/>
      <c r="GIC141" s="123"/>
      <c r="GID141" s="123"/>
      <c r="GIE141" s="123"/>
      <c r="GIF141" s="123"/>
      <c r="GIG141" s="123"/>
      <c r="GIH141" s="123"/>
      <c r="GII141" s="123"/>
      <c r="GIJ141" s="123"/>
      <c r="GIK141" s="123"/>
      <c r="GIL141" s="123"/>
      <c r="GIM141" s="123"/>
      <c r="GIN141" s="123"/>
      <c r="GIO141" s="123"/>
      <c r="GIP141" s="123"/>
      <c r="GIQ141" s="123"/>
      <c r="GIR141" s="123"/>
      <c r="GIS141" s="123"/>
      <c r="GIT141" s="123"/>
      <c r="GIU141" s="123"/>
      <c r="GIV141" s="123"/>
      <c r="GIW141" s="123"/>
      <c r="GIX141" s="123"/>
      <c r="GIY141" s="123"/>
      <c r="GIZ141" s="123"/>
      <c r="GJA141" s="123"/>
      <c r="GJB141" s="123"/>
      <c r="GJC141" s="123"/>
      <c r="GJD141" s="123"/>
      <c r="GJE141" s="123"/>
      <c r="GJF141" s="123"/>
      <c r="GJG141" s="123"/>
      <c r="GJH141" s="123"/>
      <c r="GJI141" s="123"/>
      <c r="GJJ141" s="123"/>
      <c r="GJK141" s="123"/>
      <c r="GJL141" s="123"/>
      <c r="GJM141" s="123"/>
      <c r="GJN141" s="123"/>
      <c r="GJO141" s="123"/>
      <c r="GJP141" s="123"/>
      <c r="GJQ141" s="123"/>
      <c r="GJR141" s="123"/>
      <c r="GJS141" s="123"/>
      <c r="GJT141" s="123"/>
      <c r="GJU141" s="123"/>
      <c r="GJV141" s="123"/>
      <c r="GJW141" s="123"/>
      <c r="GJX141" s="123"/>
      <c r="GJY141" s="123"/>
      <c r="GJZ141" s="123"/>
      <c r="GKA141" s="123"/>
      <c r="GKB141" s="123"/>
      <c r="GKC141" s="123"/>
      <c r="GKD141" s="123"/>
      <c r="GKE141" s="123"/>
      <c r="GKF141" s="123"/>
      <c r="GKG141" s="123"/>
      <c r="GKH141" s="123"/>
      <c r="GKI141" s="123"/>
      <c r="GKJ141" s="123"/>
      <c r="GKK141" s="123"/>
      <c r="GKL141" s="123"/>
      <c r="GKM141" s="123"/>
      <c r="GKN141" s="123"/>
      <c r="GKO141" s="123"/>
      <c r="GKP141" s="123"/>
      <c r="GKQ141" s="123"/>
      <c r="GKR141" s="123"/>
      <c r="GKS141" s="123"/>
      <c r="GKT141" s="123"/>
      <c r="GKU141" s="123"/>
      <c r="GKV141" s="123"/>
      <c r="GKW141" s="123"/>
      <c r="GKX141" s="123"/>
      <c r="GKY141" s="123"/>
      <c r="GKZ141" s="123"/>
      <c r="GLA141" s="123"/>
      <c r="GLB141" s="123"/>
      <c r="GLC141" s="123"/>
      <c r="GLD141" s="123"/>
      <c r="GLE141" s="123"/>
      <c r="GLF141" s="123"/>
      <c r="GLG141" s="123"/>
      <c r="GLH141" s="123"/>
      <c r="GLI141" s="123"/>
      <c r="GLJ141" s="123"/>
      <c r="GLK141" s="123"/>
      <c r="GLL141" s="123"/>
      <c r="GLM141" s="123"/>
      <c r="GLN141" s="123"/>
      <c r="GLO141" s="123"/>
      <c r="GLP141" s="123"/>
      <c r="GLQ141" s="123"/>
      <c r="GLR141" s="123"/>
      <c r="GLS141" s="123"/>
      <c r="GLT141" s="123"/>
      <c r="GLU141" s="123"/>
      <c r="GLV141" s="123"/>
      <c r="GLW141" s="123"/>
      <c r="GLX141" s="123"/>
      <c r="GLY141" s="123"/>
      <c r="GLZ141" s="123"/>
      <c r="GMA141" s="123"/>
      <c r="GMB141" s="123"/>
      <c r="GMC141" s="123"/>
      <c r="GMD141" s="123"/>
      <c r="GME141" s="123"/>
      <c r="GMF141" s="123"/>
      <c r="GMG141" s="123"/>
      <c r="GMH141" s="123"/>
      <c r="GMI141" s="123"/>
      <c r="GMJ141" s="123"/>
      <c r="GMK141" s="123"/>
      <c r="GML141" s="123"/>
      <c r="GMM141" s="123"/>
      <c r="GMN141" s="123"/>
      <c r="GMO141" s="123"/>
      <c r="GMP141" s="123"/>
      <c r="GMQ141" s="123"/>
      <c r="GMR141" s="123"/>
      <c r="GMS141" s="123"/>
      <c r="GMT141" s="123"/>
      <c r="GMU141" s="123"/>
      <c r="GMV141" s="123"/>
      <c r="GMW141" s="123"/>
      <c r="GMX141" s="123"/>
      <c r="GMY141" s="123"/>
      <c r="GMZ141" s="123"/>
      <c r="GNA141" s="123"/>
      <c r="GNB141" s="123"/>
      <c r="GNC141" s="123"/>
      <c r="GND141" s="123"/>
      <c r="GNE141" s="123"/>
      <c r="GNF141" s="123"/>
      <c r="GNG141" s="123"/>
      <c r="GNH141" s="123"/>
      <c r="GNI141" s="123"/>
      <c r="GNJ141" s="123"/>
      <c r="GNK141" s="123"/>
      <c r="GNL141" s="123"/>
      <c r="GNM141" s="123"/>
      <c r="GNN141" s="123"/>
      <c r="GNO141" s="123"/>
      <c r="GNP141" s="123"/>
      <c r="GNQ141" s="123"/>
      <c r="GNR141" s="123"/>
      <c r="GNS141" s="123"/>
      <c r="GNT141" s="123"/>
      <c r="GNU141" s="123"/>
      <c r="GNV141" s="123"/>
      <c r="GNW141" s="123"/>
      <c r="GNX141" s="123"/>
      <c r="GNY141" s="123"/>
      <c r="GNZ141" s="123"/>
      <c r="GOA141" s="123"/>
      <c r="GOB141" s="123"/>
      <c r="GOC141" s="123"/>
      <c r="GOD141" s="123"/>
      <c r="GOE141" s="123"/>
      <c r="GOF141" s="123"/>
      <c r="GOG141" s="123"/>
      <c r="GOH141" s="123"/>
      <c r="GOI141" s="123"/>
      <c r="GOJ141" s="123"/>
      <c r="GOK141" s="123"/>
      <c r="GOL141" s="123"/>
      <c r="GOM141" s="123"/>
      <c r="GON141" s="123"/>
      <c r="GOO141" s="123"/>
      <c r="GOP141" s="123"/>
      <c r="GOQ141" s="123"/>
      <c r="GOR141" s="123"/>
      <c r="GOS141" s="123"/>
      <c r="GOT141" s="123"/>
      <c r="GOU141" s="123"/>
      <c r="GOV141" s="123"/>
      <c r="GOW141" s="123"/>
      <c r="GOX141" s="123"/>
      <c r="GOY141" s="123"/>
      <c r="GOZ141" s="123"/>
      <c r="GPA141" s="123"/>
      <c r="GPB141" s="123"/>
      <c r="GPC141" s="123"/>
      <c r="GPD141" s="123"/>
      <c r="GPE141" s="123"/>
      <c r="GPF141" s="123"/>
      <c r="GPG141" s="123"/>
      <c r="GPH141" s="123"/>
      <c r="GPI141" s="123"/>
      <c r="GPJ141" s="123"/>
      <c r="GPK141" s="123"/>
      <c r="GPL141" s="123"/>
      <c r="GPM141" s="123"/>
      <c r="GPN141" s="123"/>
      <c r="GPO141" s="123"/>
      <c r="GPP141" s="123"/>
      <c r="GPQ141" s="123"/>
      <c r="GPR141" s="123"/>
      <c r="GPS141" s="123"/>
      <c r="GPT141" s="123"/>
      <c r="GPU141" s="123"/>
      <c r="GPV141" s="123"/>
      <c r="GPW141" s="123"/>
      <c r="GPX141" s="123"/>
      <c r="GPY141" s="123"/>
      <c r="GPZ141" s="123"/>
      <c r="GQA141" s="123"/>
      <c r="GQB141" s="123"/>
      <c r="GQC141" s="123"/>
      <c r="GQD141" s="123"/>
      <c r="GQE141" s="123"/>
      <c r="GQF141" s="123"/>
      <c r="GQG141" s="123"/>
      <c r="GQH141" s="123"/>
      <c r="GQI141" s="123"/>
      <c r="GQJ141" s="123"/>
      <c r="GQK141" s="123"/>
      <c r="GQL141" s="123"/>
      <c r="GQM141" s="123"/>
      <c r="GQN141" s="123"/>
      <c r="GQO141" s="123"/>
      <c r="GQP141" s="123"/>
      <c r="GQQ141" s="123"/>
      <c r="GQR141" s="123"/>
      <c r="GQS141" s="123"/>
      <c r="GQT141" s="123"/>
      <c r="GQU141" s="123"/>
      <c r="GQV141" s="123"/>
      <c r="GQW141" s="123"/>
      <c r="GQX141" s="123"/>
      <c r="GQY141" s="123"/>
      <c r="GQZ141" s="123"/>
      <c r="GRA141" s="123"/>
      <c r="GRB141" s="123"/>
      <c r="GRC141" s="123"/>
      <c r="GRD141" s="123"/>
      <c r="GRE141" s="123"/>
      <c r="GRF141" s="123"/>
      <c r="GRG141" s="123"/>
      <c r="GRH141" s="123"/>
      <c r="GRI141" s="123"/>
      <c r="GRJ141" s="123"/>
      <c r="GRK141" s="123"/>
      <c r="GRL141" s="123"/>
      <c r="GRM141" s="123"/>
      <c r="GRN141" s="123"/>
      <c r="GRO141" s="123"/>
      <c r="GRP141" s="123"/>
      <c r="GRQ141" s="123"/>
      <c r="GRR141" s="123"/>
      <c r="GRS141" s="123"/>
      <c r="GRT141" s="123"/>
      <c r="GRU141" s="123"/>
      <c r="GRV141" s="123"/>
      <c r="GRW141" s="123"/>
      <c r="GRX141" s="123"/>
      <c r="GRY141" s="123"/>
      <c r="GRZ141" s="123"/>
      <c r="GSA141" s="123"/>
      <c r="GSB141" s="123"/>
      <c r="GSC141" s="123"/>
      <c r="GSD141" s="123"/>
      <c r="GSE141" s="123"/>
      <c r="GSF141" s="123"/>
      <c r="GSG141" s="123"/>
      <c r="GSH141" s="123"/>
      <c r="GSI141" s="123"/>
      <c r="GSJ141" s="123"/>
      <c r="GSK141" s="123"/>
      <c r="GSL141" s="123"/>
      <c r="GSM141" s="123"/>
      <c r="GSN141" s="123"/>
      <c r="GSO141" s="123"/>
      <c r="GSP141" s="123"/>
      <c r="GSQ141" s="123"/>
      <c r="GSR141" s="123"/>
      <c r="GSS141" s="123"/>
      <c r="GST141" s="123"/>
      <c r="GSU141" s="123"/>
      <c r="GSV141" s="123"/>
      <c r="GSW141" s="123"/>
      <c r="GSX141" s="123"/>
      <c r="GSY141" s="123"/>
      <c r="GSZ141" s="123"/>
      <c r="GTA141" s="123"/>
      <c r="GTB141" s="123"/>
      <c r="GTC141" s="123"/>
      <c r="GTD141" s="123"/>
      <c r="GTE141" s="123"/>
      <c r="GTF141" s="123"/>
      <c r="GTG141" s="123"/>
      <c r="GTH141" s="123"/>
      <c r="GTI141" s="123"/>
      <c r="GTJ141" s="123"/>
      <c r="GTK141" s="123"/>
      <c r="GTL141" s="123"/>
      <c r="GTM141" s="123"/>
      <c r="GTN141" s="123"/>
      <c r="GTO141" s="123"/>
      <c r="GTP141" s="123"/>
      <c r="GTQ141" s="123"/>
      <c r="GTR141" s="123"/>
      <c r="GTS141" s="123"/>
      <c r="GTT141" s="123"/>
      <c r="GTU141" s="123"/>
      <c r="GTV141" s="123"/>
      <c r="GTW141" s="123"/>
      <c r="GTX141" s="123"/>
      <c r="GTY141" s="123"/>
      <c r="GTZ141" s="123"/>
      <c r="GUA141" s="123"/>
      <c r="GUB141" s="123"/>
      <c r="GUC141" s="123"/>
      <c r="GUD141" s="123"/>
      <c r="GUE141" s="123"/>
      <c r="GUF141" s="123"/>
      <c r="GUG141" s="123"/>
      <c r="GUH141" s="123"/>
      <c r="GUI141" s="123"/>
      <c r="GUJ141" s="123"/>
      <c r="GUK141" s="123"/>
      <c r="GUL141" s="123"/>
      <c r="GUM141" s="123"/>
      <c r="GUN141" s="123"/>
      <c r="GUO141" s="123"/>
      <c r="GUP141" s="123"/>
      <c r="GUQ141" s="123"/>
      <c r="GUR141" s="123"/>
      <c r="GUS141" s="123"/>
      <c r="GUT141" s="123"/>
      <c r="GUU141" s="123"/>
      <c r="GUV141" s="123"/>
      <c r="GUW141" s="123"/>
      <c r="GUX141" s="123"/>
      <c r="GUY141" s="123"/>
      <c r="GUZ141" s="123"/>
      <c r="GVA141" s="123"/>
      <c r="GVB141" s="123"/>
      <c r="GVC141" s="123"/>
      <c r="GVD141" s="123"/>
      <c r="GVE141" s="123"/>
      <c r="GVF141" s="123"/>
      <c r="GVG141" s="123"/>
      <c r="GVH141" s="123"/>
      <c r="GVI141" s="123"/>
      <c r="GVJ141" s="123"/>
      <c r="GVK141" s="123"/>
      <c r="GVL141" s="123"/>
      <c r="GVM141" s="123"/>
      <c r="GVN141" s="123"/>
      <c r="GVO141" s="123"/>
      <c r="GVP141" s="123"/>
      <c r="GVQ141" s="123"/>
      <c r="GVR141" s="123"/>
      <c r="GVS141" s="123"/>
      <c r="GVT141" s="123"/>
      <c r="GVU141" s="123"/>
      <c r="GVV141" s="123"/>
      <c r="GVW141" s="123"/>
      <c r="GVX141" s="123"/>
      <c r="GVY141" s="123"/>
      <c r="GVZ141" s="123"/>
      <c r="GWA141" s="123"/>
      <c r="GWB141" s="123"/>
      <c r="GWC141" s="123"/>
      <c r="GWD141" s="123"/>
      <c r="GWE141" s="123"/>
      <c r="GWF141" s="123"/>
      <c r="GWG141" s="123"/>
      <c r="GWH141" s="123"/>
      <c r="GWI141" s="123"/>
      <c r="GWJ141" s="123"/>
      <c r="GWK141" s="123"/>
      <c r="GWL141" s="123"/>
      <c r="GWM141" s="123"/>
      <c r="GWN141" s="123"/>
      <c r="GWO141" s="123"/>
      <c r="GWP141" s="123"/>
      <c r="GWQ141" s="123"/>
      <c r="GWR141" s="123"/>
      <c r="GWS141" s="123"/>
      <c r="GWT141" s="123"/>
      <c r="GWU141" s="123"/>
      <c r="GWV141" s="123"/>
      <c r="GWW141" s="123"/>
      <c r="GWX141" s="123"/>
      <c r="GWY141" s="123"/>
      <c r="GWZ141" s="123"/>
      <c r="GXA141" s="123"/>
      <c r="GXB141" s="123"/>
      <c r="GXC141" s="123"/>
      <c r="GXD141" s="123"/>
      <c r="GXE141" s="123"/>
      <c r="GXF141" s="123"/>
      <c r="GXG141" s="123"/>
      <c r="GXH141" s="123"/>
      <c r="GXI141" s="123"/>
      <c r="GXJ141" s="123"/>
      <c r="GXK141" s="123"/>
      <c r="GXL141" s="123"/>
      <c r="GXM141" s="123"/>
      <c r="GXN141" s="123"/>
      <c r="GXO141" s="123"/>
      <c r="GXP141" s="123"/>
      <c r="GXQ141" s="123"/>
      <c r="GXR141" s="123"/>
      <c r="GXS141" s="123"/>
      <c r="GXT141" s="123"/>
      <c r="GXU141" s="123"/>
      <c r="GXV141" s="123"/>
      <c r="GXW141" s="123"/>
      <c r="GXX141" s="123"/>
      <c r="GXY141" s="123"/>
      <c r="GXZ141" s="123"/>
      <c r="GYA141" s="123"/>
      <c r="GYB141" s="123"/>
      <c r="GYC141" s="123"/>
      <c r="GYD141" s="123"/>
      <c r="GYE141" s="123"/>
      <c r="GYF141" s="123"/>
      <c r="GYG141" s="123"/>
      <c r="GYH141" s="123"/>
      <c r="GYI141" s="123"/>
      <c r="GYJ141" s="123"/>
      <c r="GYK141" s="123"/>
      <c r="GYL141" s="123"/>
      <c r="GYM141" s="123"/>
      <c r="GYN141" s="123"/>
      <c r="GYO141" s="123"/>
      <c r="GYP141" s="123"/>
      <c r="GYQ141" s="123"/>
      <c r="GYR141" s="123"/>
      <c r="GYS141" s="123"/>
      <c r="GYT141" s="123"/>
      <c r="GYU141" s="123"/>
      <c r="GYV141" s="123"/>
      <c r="GYW141" s="123"/>
      <c r="GYX141" s="123"/>
      <c r="GYY141" s="123"/>
      <c r="GYZ141" s="123"/>
      <c r="GZA141" s="123"/>
      <c r="GZB141" s="123"/>
      <c r="GZC141" s="123"/>
      <c r="GZD141" s="123"/>
      <c r="GZE141" s="123"/>
      <c r="GZF141" s="123"/>
      <c r="GZG141" s="123"/>
      <c r="GZH141" s="123"/>
      <c r="GZI141" s="123"/>
      <c r="GZJ141" s="123"/>
      <c r="GZK141" s="123"/>
      <c r="GZL141" s="123"/>
      <c r="GZM141" s="123"/>
      <c r="GZN141" s="123"/>
      <c r="GZO141" s="123"/>
      <c r="GZP141" s="123"/>
      <c r="GZQ141" s="123"/>
      <c r="GZR141" s="123"/>
      <c r="GZS141" s="123"/>
      <c r="GZT141" s="123"/>
      <c r="GZU141" s="123"/>
      <c r="GZV141" s="123"/>
      <c r="GZW141" s="123"/>
      <c r="GZX141" s="123"/>
      <c r="GZY141" s="123"/>
      <c r="GZZ141" s="123"/>
      <c r="HAA141" s="123"/>
      <c r="HAB141" s="123"/>
      <c r="HAC141" s="123"/>
      <c r="HAD141" s="123"/>
      <c r="HAE141" s="123"/>
      <c r="HAF141" s="123"/>
      <c r="HAG141" s="123"/>
      <c r="HAH141" s="123"/>
      <c r="HAI141" s="123"/>
      <c r="HAJ141" s="123"/>
      <c r="HAK141" s="123"/>
      <c r="HAL141" s="123"/>
      <c r="HAM141" s="123"/>
      <c r="HAN141" s="123"/>
      <c r="HAO141" s="123"/>
      <c r="HAP141" s="123"/>
      <c r="HAQ141" s="123"/>
      <c r="HAR141" s="123"/>
      <c r="HAS141" s="123"/>
      <c r="HAT141" s="123"/>
      <c r="HAU141" s="123"/>
      <c r="HAV141" s="123"/>
      <c r="HAW141" s="123"/>
      <c r="HAX141" s="123"/>
      <c r="HAY141" s="123"/>
      <c r="HAZ141" s="123"/>
      <c r="HBA141" s="123"/>
      <c r="HBB141" s="123"/>
      <c r="HBC141" s="123"/>
      <c r="HBD141" s="123"/>
      <c r="HBE141" s="123"/>
      <c r="HBF141" s="123"/>
      <c r="HBG141" s="123"/>
      <c r="HBH141" s="123"/>
      <c r="HBI141" s="123"/>
      <c r="HBJ141" s="123"/>
      <c r="HBK141" s="123"/>
      <c r="HBL141" s="123"/>
      <c r="HBM141" s="123"/>
      <c r="HBN141" s="123"/>
      <c r="HBO141" s="123"/>
      <c r="HBP141" s="123"/>
      <c r="HBQ141" s="123"/>
      <c r="HBR141" s="123"/>
      <c r="HBS141" s="123"/>
      <c r="HBT141" s="123"/>
      <c r="HBU141" s="123"/>
      <c r="HBV141" s="123"/>
      <c r="HBW141" s="123"/>
      <c r="HBX141" s="123"/>
      <c r="HBY141" s="123"/>
      <c r="HBZ141" s="123"/>
      <c r="HCA141" s="123"/>
      <c r="HCB141" s="123"/>
      <c r="HCC141" s="123"/>
      <c r="HCD141" s="123"/>
      <c r="HCE141" s="123"/>
      <c r="HCF141" s="123"/>
      <c r="HCG141" s="123"/>
      <c r="HCH141" s="123"/>
      <c r="HCI141" s="123"/>
      <c r="HCJ141" s="123"/>
      <c r="HCK141" s="123"/>
      <c r="HCL141" s="123"/>
      <c r="HCM141" s="123"/>
      <c r="HCN141" s="123"/>
      <c r="HCO141" s="123"/>
      <c r="HCP141" s="123"/>
      <c r="HCQ141" s="123"/>
      <c r="HCR141" s="123"/>
      <c r="HCS141" s="123"/>
      <c r="HCT141" s="123"/>
      <c r="HCU141" s="123"/>
      <c r="HCV141" s="123"/>
      <c r="HCW141" s="123"/>
      <c r="HCX141" s="123"/>
      <c r="HCY141" s="123"/>
      <c r="HCZ141" s="123"/>
      <c r="HDA141" s="123"/>
      <c r="HDB141" s="123"/>
      <c r="HDC141" s="123"/>
      <c r="HDD141" s="123"/>
      <c r="HDE141" s="123"/>
      <c r="HDF141" s="123"/>
      <c r="HDG141" s="123"/>
      <c r="HDH141" s="123"/>
      <c r="HDI141" s="123"/>
      <c r="HDJ141" s="123"/>
      <c r="HDK141" s="123"/>
      <c r="HDL141" s="123"/>
      <c r="HDM141" s="123"/>
      <c r="HDN141" s="123"/>
      <c r="HDO141" s="123"/>
      <c r="HDP141" s="123"/>
      <c r="HDQ141" s="123"/>
      <c r="HDR141" s="123"/>
      <c r="HDS141" s="123"/>
      <c r="HDT141" s="123"/>
      <c r="HDU141" s="123"/>
      <c r="HDV141" s="123"/>
      <c r="HDW141" s="123"/>
      <c r="HDX141" s="123"/>
      <c r="HDY141" s="123"/>
      <c r="HDZ141" s="123"/>
      <c r="HEA141" s="123"/>
      <c r="HEB141" s="123"/>
      <c r="HEC141" s="123"/>
      <c r="HED141" s="123"/>
      <c r="HEE141" s="123"/>
      <c r="HEF141" s="123"/>
      <c r="HEG141" s="123"/>
      <c r="HEH141" s="123"/>
      <c r="HEI141" s="123"/>
      <c r="HEJ141" s="123"/>
      <c r="HEK141" s="123"/>
      <c r="HEL141" s="123"/>
      <c r="HEM141" s="123"/>
      <c r="HEN141" s="123"/>
      <c r="HEO141" s="123"/>
      <c r="HEP141" s="123"/>
      <c r="HEQ141" s="123"/>
      <c r="HER141" s="123"/>
      <c r="HES141" s="123"/>
      <c r="HET141" s="123"/>
      <c r="HEU141" s="123"/>
      <c r="HEV141" s="123"/>
      <c r="HEW141" s="123"/>
      <c r="HEX141" s="123"/>
      <c r="HEY141" s="123"/>
      <c r="HEZ141" s="123"/>
      <c r="HFA141" s="123"/>
      <c r="HFB141" s="123"/>
      <c r="HFC141" s="123"/>
      <c r="HFD141" s="123"/>
      <c r="HFE141" s="123"/>
      <c r="HFF141" s="123"/>
      <c r="HFG141" s="123"/>
      <c r="HFH141" s="123"/>
      <c r="HFI141" s="123"/>
      <c r="HFJ141" s="123"/>
      <c r="HFK141" s="123"/>
      <c r="HFL141" s="123"/>
      <c r="HFM141" s="123"/>
      <c r="HFN141" s="123"/>
      <c r="HFO141" s="123"/>
      <c r="HFP141" s="123"/>
      <c r="HFQ141" s="123"/>
      <c r="HFR141" s="123"/>
      <c r="HFS141" s="123"/>
      <c r="HFT141" s="123"/>
      <c r="HFU141" s="123"/>
      <c r="HFV141" s="123"/>
      <c r="HFW141" s="123"/>
      <c r="HFX141" s="123"/>
      <c r="HFY141" s="123"/>
      <c r="HFZ141" s="123"/>
      <c r="HGA141" s="123"/>
      <c r="HGB141" s="123"/>
      <c r="HGC141" s="123"/>
      <c r="HGD141" s="123"/>
      <c r="HGE141" s="123"/>
      <c r="HGF141" s="123"/>
      <c r="HGG141" s="123"/>
      <c r="HGH141" s="123"/>
      <c r="HGI141" s="123"/>
      <c r="HGJ141" s="123"/>
      <c r="HGK141" s="123"/>
      <c r="HGL141" s="123"/>
      <c r="HGM141" s="123"/>
      <c r="HGN141" s="123"/>
      <c r="HGO141" s="123"/>
      <c r="HGP141" s="123"/>
      <c r="HGQ141" s="123"/>
      <c r="HGR141" s="123"/>
      <c r="HGS141" s="123"/>
      <c r="HGT141" s="123"/>
      <c r="HGU141" s="123"/>
      <c r="HGV141" s="123"/>
      <c r="HGW141" s="123"/>
      <c r="HGX141" s="123"/>
      <c r="HGY141" s="123"/>
      <c r="HGZ141" s="123"/>
      <c r="HHA141" s="123"/>
      <c r="HHB141" s="123"/>
      <c r="HHC141" s="123"/>
      <c r="HHD141" s="123"/>
      <c r="HHE141" s="123"/>
      <c r="HHF141" s="123"/>
      <c r="HHG141" s="123"/>
      <c r="HHH141" s="123"/>
      <c r="HHI141" s="123"/>
      <c r="HHJ141" s="123"/>
      <c r="HHK141" s="123"/>
      <c r="HHL141" s="123"/>
      <c r="HHM141" s="123"/>
      <c r="HHN141" s="123"/>
      <c r="HHO141" s="123"/>
      <c r="HHP141" s="123"/>
      <c r="HHQ141" s="123"/>
      <c r="HHR141" s="123"/>
      <c r="HHS141" s="123"/>
      <c r="HHT141" s="123"/>
      <c r="HHU141" s="123"/>
      <c r="HHV141" s="123"/>
      <c r="HHW141" s="123"/>
      <c r="HHX141" s="123"/>
      <c r="HHY141" s="123"/>
      <c r="HHZ141" s="123"/>
      <c r="HIA141" s="123"/>
      <c r="HIB141" s="123"/>
      <c r="HIC141" s="123"/>
      <c r="HID141" s="123"/>
      <c r="HIE141" s="123"/>
      <c r="HIF141" s="123"/>
      <c r="HIG141" s="123"/>
      <c r="HIH141" s="123"/>
      <c r="HII141" s="123"/>
      <c r="HIJ141" s="123"/>
      <c r="HIK141" s="123"/>
      <c r="HIL141" s="123"/>
      <c r="HIM141" s="123"/>
      <c r="HIN141" s="123"/>
      <c r="HIO141" s="123"/>
      <c r="HIP141" s="123"/>
      <c r="HIQ141" s="123"/>
      <c r="HIR141" s="123"/>
      <c r="HIS141" s="123"/>
      <c r="HIT141" s="123"/>
      <c r="HIU141" s="123"/>
      <c r="HIV141" s="123"/>
      <c r="HIW141" s="123"/>
      <c r="HIX141" s="123"/>
      <c r="HIY141" s="123"/>
      <c r="HIZ141" s="123"/>
      <c r="HJA141" s="123"/>
      <c r="HJB141" s="123"/>
      <c r="HJC141" s="123"/>
      <c r="HJD141" s="123"/>
      <c r="HJE141" s="123"/>
      <c r="HJF141" s="123"/>
      <c r="HJG141" s="123"/>
      <c r="HJH141" s="123"/>
      <c r="HJI141" s="123"/>
      <c r="HJJ141" s="123"/>
      <c r="HJK141" s="123"/>
      <c r="HJL141" s="123"/>
      <c r="HJM141" s="123"/>
      <c r="HJN141" s="123"/>
      <c r="HJO141" s="123"/>
      <c r="HJP141" s="123"/>
      <c r="HJQ141" s="123"/>
      <c r="HJR141" s="123"/>
      <c r="HJS141" s="123"/>
      <c r="HJT141" s="123"/>
      <c r="HJU141" s="123"/>
      <c r="HJV141" s="123"/>
      <c r="HJW141" s="123"/>
      <c r="HJX141" s="123"/>
      <c r="HJY141" s="123"/>
      <c r="HJZ141" s="123"/>
      <c r="HKA141" s="123"/>
      <c r="HKB141" s="123"/>
      <c r="HKC141" s="123"/>
      <c r="HKD141" s="123"/>
      <c r="HKE141" s="123"/>
      <c r="HKF141" s="123"/>
      <c r="HKG141" s="123"/>
      <c r="HKH141" s="123"/>
      <c r="HKI141" s="123"/>
      <c r="HKJ141" s="123"/>
      <c r="HKK141" s="123"/>
      <c r="HKL141" s="123"/>
      <c r="HKM141" s="123"/>
      <c r="HKN141" s="123"/>
      <c r="HKO141" s="123"/>
      <c r="HKP141" s="123"/>
      <c r="HKQ141" s="123"/>
      <c r="HKR141" s="123"/>
      <c r="HKS141" s="123"/>
      <c r="HKT141" s="123"/>
      <c r="HKU141" s="123"/>
      <c r="HKV141" s="123"/>
      <c r="HKW141" s="123"/>
      <c r="HKX141" s="123"/>
      <c r="HKY141" s="123"/>
      <c r="HKZ141" s="123"/>
      <c r="HLA141" s="123"/>
      <c r="HLB141" s="123"/>
      <c r="HLC141" s="123"/>
      <c r="HLD141" s="123"/>
      <c r="HLE141" s="123"/>
      <c r="HLF141" s="123"/>
      <c r="HLG141" s="123"/>
      <c r="HLH141" s="123"/>
      <c r="HLI141" s="123"/>
      <c r="HLJ141" s="123"/>
      <c r="HLK141" s="123"/>
      <c r="HLL141" s="123"/>
      <c r="HLM141" s="123"/>
      <c r="HLN141" s="123"/>
      <c r="HLO141" s="123"/>
      <c r="HLP141" s="123"/>
      <c r="HLQ141" s="123"/>
      <c r="HLR141" s="123"/>
      <c r="HLS141" s="123"/>
      <c r="HLT141" s="123"/>
      <c r="HLU141" s="123"/>
      <c r="HLV141" s="123"/>
      <c r="HLW141" s="123"/>
      <c r="HLX141" s="123"/>
      <c r="HLY141" s="123"/>
      <c r="HLZ141" s="123"/>
      <c r="HMA141" s="123"/>
      <c r="HMB141" s="123"/>
      <c r="HMC141" s="123"/>
      <c r="HMD141" s="123"/>
      <c r="HME141" s="123"/>
      <c r="HMF141" s="123"/>
      <c r="HMG141" s="123"/>
      <c r="HMH141" s="123"/>
      <c r="HMI141" s="123"/>
      <c r="HMJ141" s="123"/>
      <c r="HMK141" s="123"/>
      <c r="HML141" s="123"/>
      <c r="HMM141" s="123"/>
      <c r="HMN141" s="123"/>
      <c r="HMO141" s="123"/>
      <c r="HMP141" s="123"/>
      <c r="HMQ141" s="123"/>
      <c r="HMR141" s="123"/>
      <c r="HMS141" s="123"/>
      <c r="HMT141" s="123"/>
      <c r="HMU141" s="123"/>
      <c r="HMV141" s="123"/>
      <c r="HMW141" s="123"/>
      <c r="HMX141" s="123"/>
      <c r="HMY141" s="123"/>
      <c r="HMZ141" s="123"/>
      <c r="HNA141" s="123"/>
      <c r="HNB141" s="123"/>
      <c r="HNC141" s="123"/>
      <c r="HND141" s="123"/>
      <c r="HNE141" s="123"/>
      <c r="HNF141" s="123"/>
      <c r="HNG141" s="123"/>
      <c r="HNH141" s="123"/>
      <c r="HNI141" s="123"/>
      <c r="HNJ141" s="123"/>
      <c r="HNK141" s="123"/>
      <c r="HNL141" s="123"/>
      <c r="HNM141" s="123"/>
      <c r="HNN141" s="123"/>
      <c r="HNO141" s="123"/>
      <c r="HNP141" s="123"/>
      <c r="HNQ141" s="123"/>
      <c r="HNR141" s="123"/>
      <c r="HNS141" s="123"/>
      <c r="HNT141" s="123"/>
      <c r="HNU141" s="123"/>
      <c r="HNV141" s="123"/>
      <c r="HNW141" s="123"/>
      <c r="HNX141" s="123"/>
      <c r="HNY141" s="123"/>
      <c r="HNZ141" s="123"/>
      <c r="HOA141" s="123"/>
      <c r="HOB141" s="123"/>
      <c r="HOC141" s="123"/>
      <c r="HOD141" s="123"/>
      <c r="HOE141" s="123"/>
      <c r="HOF141" s="123"/>
      <c r="HOG141" s="123"/>
      <c r="HOH141" s="123"/>
      <c r="HOI141" s="123"/>
      <c r="HOJ141" s="123"/>
      <c r="HOK141" s="123"/>
      <c r="HOL141" s="123"/>
      <c r="HOM141" s="123"/>
      <c r="HON141" s="123"/>
      <c r="HOO141" s="123"/>
      <c r="HOP141" s="123"/>
      <c r="HOQ141" s="123"/>
      <c r="HOR141" s="123"/>
      <c r="HOS141" s="123"/>
      <c r="HOT141" s="123"/>
      <c r="HOU141" s="123"/>
      <c r="HOV141" s="123"/>
      <c r="HOW141" s="123"/>
      <c r="HOX141" s="123"/>
      <c r="HOY141" s="123"/>
      <c r="HOZ141" s="123"/>
      <c r="HPA141" s="123"/>
      <c r="HPB141" s="123"/>
      <c r="HPC141" s="123"/>
      <c r="HPD141" s="123"/>
      <c r="HPE141" s="123"/>
      <c r="HPF141" s="123"/>
      <c r="HPG141" s="123"/>
      <c r="HPH141" s="123"/>
      <c r="HPI141" s="123"/>
      <c r="HPJ141" s="123"/>
      <c r="HPK141" s="123"/>
      <c r="HPL141" s="123"/>
      <c r="HPM141" s="123"/>
      <c r="HPN141" s="123"/>
      <c r="HPO141" s="123"/>
      <c r="HPP141" s="123"/>
      <c r="HPQ141" s="123"/>
      <c r="HPR141" s="123"/>
      <c r="HPS141" s="123"/>
      <c r="HPT141" s="123"/>
      <c r="HPU141" s="123"/>
      <c r="HPV141" s="123"/>
      <c r="HPW141" s="123"/>
      <c r="HPX141" s="123"/>
      <c r="HPY141" s="123"/>
      <c r="HPZ141" s="123"/>
      <c r="HQA141" s="123"/>
      <c r="HQB141" s="123"/>
      <c r="HQC141" s="123"/>
      <c r="HQD141" s="123"/>
      <c r="HQE141" s="123"/>
      <c r="HQF141" s="123"/>
      <c r="HQG141" s="123"/>
      <c r="HQH141" s="123"/>
      <c r="HQI141" s="123"/>
      <c r="HQJ141" s="123"/>
      <c r="HQK141" s="123"/>
      <c r="HQL141" s="123"/>
      <c r="HQM141" s="123"/>
      <c r="HQN141" s="123"/>
      <c r="HQO141" s="123"/>
      <c r="HQP141" s="123"/>
      <c r="HQQ141" s="123"/>
      <c r="HQR141" s="123"/>
      <c r="HQS141" s="123"/>
      <c r="HQT141" s="123"/>
      <c r="HQU141" s="123"/>
      <c r="HQV141" s="123"/>
      <c r="HQW141" s="123"/>
      <c r="HQX141" s="123"/>
      <c r="HQY141" s="123"/>
      <c r="HQZ141" s="123"/>
      <c r="HRA141" s="123"/>
      <c r="HRB141" s="123"/>
      <c r="HRC141" s="123"/>
      <c r="HRD141" s="123"/>
      <c r="HRE141" s="123"/>
      <c r="HRF141" s="123"/>
      <c r="HRG141" s="123"/>
      <c r="HRH141" s="123"/>
      <c r="HRI141" s="123"/>
      <c r="HRJ141" s="123"/>
      <c r="HRK141" s="123"/>
      <c r="HRL141" s="123"/>
      <c r="HRM141" s="123"/>
      <c r="HRN141" s="123"/>
      <c r="HRO141" s="123"/>
      <c r="HRP141" s="123"/>
      <c r="HRQ141" s="123"/>
      <c r="HRR141" s="123"/>
      <c r="HRS141" s="123"/>
      <c r="HRT141" s="123"/>
      <c r="HRU141" s="123"/>
      <c r="HRV141" s="123"/>
      <c r="HRW141" s="123"/>
      <c r="HRX141" s="123"/>
      <c r="HRY141" s="123"/>
      <c r="HRZ141" s="123"/>
      <c r="HSA141" s="123"/>
      <c r="HSB141" s="123"/>
      <c r="HSC141" s="123"/>
      <c r="HSD141" s="123"/>
      <c r="HSE141" s="123"/>
      <c r="HSF141" s="123"/>
      <c r="HSG141" s="123"/>
      <c r="HSH141" s="123"/>
      <c r="HSI141" s="123"/>
      <c r="HSJ141" s="123"/>
      <c r="HSK141" s="123"/>
      <c r="HSL141" s="123"/>
      <c r="HSM141" s="123"/>
      <c r="HSN141" s="123"/>
      <c r="HSO141" s="123"/>
      <c r="HSP141" s="123"/>
      <c r="HSQ141" s="123"/>
      <c r="HSR141" s="123"/>
      <c r="HSS141" s="123"/>
      <c r="HST141" s="123"/>
      <c r="HSU141" s="123"/>
      <c r="HSV141" s="123"/>
      <c r="HSW141" s="123"/>
      <c r="HSX141" s="123"/>
      <c r="HSY141" s="123"/>
      <c r="HSZ141" s="123"/>
      <c r="HTA141" s="123"/>
      <c r="HTB141" s="123"/>
      <c r="HTC141" s="123"/>
      <c r="HTD141" s="123"/>
      <c r="HTE141" s="123"/>
      <c r="HTF141" s="123"/>
      <c r="HTG141" s="123"/>
      <c r="HTH141" s="123"/>
      <c r="HTI141" s="123"/>
      <c r="HTJ141" s="123"/>
      <c r="HTK141" s="123"/>
      <c r="HTL141" s="123"/>
      <c r="HTM141" s="123"/>
      <c r="HTN141" s="123"/>
    </row>
    <row r="142" spans="1:5942" s="119" customFormat="1" x14ac:dyDescent="0.25">
      <c r="A142" s="540" t="s">
        <v>335</v>
      </c>
      <c r="H142" s="124"/>
      <c r="I142" s="124"/>
      <c r="J142" s="124"/>
      <c r="Q142" s="124"/>
      <c r="R142" s="124"/>
      <c r="S142" s="124"/>
      <c r="Z142" s="124"/>
      <c r="AA142" s="124"/>
      <c r="AB142" s="124"/>
      <c r="AI142" s="124"/>
      <c r="AJ142" s="124"/>
      <c r="AK142" s="124"/>
      <c r="AR142" s="124"/>
      <c r="AS142" s="124"/>
      <c r="AT142" s="124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3"/>
      <c r="FF142" s="123"/>
      <c r="FG142" s="123"/>
      <c r="FH142" s="123"/>
      <c r="FI142" s="123"/>
      <c r="FJ142" s="123"/>
      <c r="FK142" s="123"/>
      <c r="FL142" s="123"/>
      <c r="FM142" s="123"/>
      <c r="FN142" s="123"/>
      <c r="FO142" s="123"/>
      <c r="FP142" s="123"/>
      <c r="FQ142" s="123"/>
      <c r="FR142" s="123"/>
      <c r="FS142" s="123"/>
      <c r="FT142" s="123"/>
      <c r="FU142" s="123"/>
      <c r="FV142" s="123"/>
      <c r="FW142" s="123"/>
      <c r="FX142" s="123"/>
      <c r="FY142" s="123"/>
      <c r="FZ142" s="123"/>
      <c r="GA142" s="123"/>
      <c r="GB142" s="123"/>
      <c r="GC142" s="123"/>
      <c r="GD142" s="123"/>
      <c r="GE142" s="123"/>
      <c r="GF142" s="123"/>
      <c r="GG142" s="123"/>
      <c r="GH142" s="123"/>
      <c r="GI142" s="123"/>
      <c r="GJ142" s="123"/>
      <c r="GK142" s="123"/>
      <c r="GL142" s="123"/>
      <c r="GM142" s="123"/>
      <c r="GN142" s="123"/>
      <c r="GO142" s="123"/>
      <c r="GP142" s="123"/>
      <c r="GQ142" s="123"/>
      <c r="GR142" s="123"/>
      <c r="GS142" s="123"/>
      <c r="GT142" s="123"/>
      <c r="GU142" s="123"/>
      <c r="GV142" s="123"/>
      <c r="GW142" s="123"/>
      <c r="GX142" s="123"/>
      <c r="GY142" s="123"/>
      <c r="GZ142" s="123"/>
      <c r="HA142" s="123"/>
      <c r="HB142" s="123"/>
      <c r="HC142" s="123"/>
      <c r="HD142" s="123"/>
      <c r="HE142" s="123"/>
      <c r="HF142" s="123"/>
      <c r="HG142" s="123"/>
      <c r="HH142" s="123"/>
      <c r="HI142" s="123"/>
      <c r="HJ142" s="123"/>
      <c r="HK142" s="123"/>
      <c r="HL142" s="123"/>
      <c r="HM142" s="123"/>
      <c r="HN142" s="123"/>
      <c r="HO142" s="123"/>
      <c r="HP142" s="123"/>
      <c r="HQ142" s="123"/>
      <c r="HR142" s="123"/>
      <c r="HS142" s="123"/>
      <c r="HT142" s="123"/>
      <c r="HU142" s="123"/>
      <c r="HV142" s="123"/>
      <c r="HW142" s="123"/>
      <c r="HX142" s="123"/>
      <c r="HY142" s="123"/>
      <c r="HZ142" s="123"/>
      <c r="IA142" s="123"/>
      <c r="IB142" s="123"/>
      <c r="IC142" s="123"/>
      <c r="ID142" s="123"/>
      <c r="IE142" s="123"/>
      <c r="IF142" s="123"/>
      <c r="IG142" s="123"/>
      <c r="IH142" s="123"/>
      <c r="II142" s="123"/>
      <c r="IJ142" s="123"/>
      <c r="IK142" s="123"/>
      <c r="IL142" s="123"/>
      <c r="IM142" s="123"/>
      <c r="IN142" s="123"/>
      <c r="IO142" s="123"/>
      <c r="IP142" s="123"/>
      <c r="IQ142" s="123"/>
      <c r="IR142" s="123"/>
      <c r="IS142" s="123"/>
      <c r="IT142" s="123"/>
      <c r="IU142" s="123"/>
      <c r="IV142" s="123"/>
      <c r="IW142" s="123"/>
      <c r="IX142" s="123"/>
      <c r="IY142" s="123"/>
      <c r="IZ142" s="123"/>
      <c r="JA142" s="123"/>
      <c r="JB142" s="123"/>
      <c r="JC142" s="123"/>
      <c r="JD142" s="123"/>
      <c r="JE142" s="123"/>
      <c r="JF142" s="123"/>
      <c r="JG142" s="123"/>
      <c r="JH142" s="123"/>
      <c r="JI142" s="123"/>
      <c r="JJ142" s="123"/>
      <c r="JK142" s="123"/>
      <c r="JL142" s="123"/>
      <c r="JM142" s="123"/>
      <c r="JN142" s="123"/>
      <c r="JO142" s="123"/>
      <c r="JP142" s="123"/>
      <c r="JQ142" s="123"/>
      <c r="JR142" s="123"/>
      <c r="JS142" s="123"/>
      <c r="JT142" s="123"/>
      <c r="JU142" s="123"/>
      <c r="JV142" s="123"/>
      <c r="JW142" s="123"/>
      <c r="JX142" s="123"/>
      <c r="JY142" s="123"/>
      <c r="JZ142" s="123"/>
      <c r="KA142" s="123"/>
      <c r="KB142" s="123"/>
      <c r="KC142" s="123"/>
      <c r="KD142" s="123"/>
      <c r="KE142" s="123"/>
      <c r="KF142" s="123"/>
      <c r="KG142" s="123"/>
      <c r="KH142" s="123"/>
      <c r="KI142" s="123"/>
      <c r="KJ142" s="123"/>
      <c r="KK142" s="123"/>
      <c r="KL142" s="123"/>
      <c r="KM142" s="123"/>
      <c r="KN142" s="123"/>
      <c r="KO142" s="123"/>
      <c r="KP142" s="123"/>
      <c r="KQ142" s="123"/>
      <c r="KR142" s="123"/>
      <c r="KS142" s="123"/>
      <c r="KT142" s="123"/>
      <c r="KU142" s="123"/>
      <c r="KV142" s="123"/>
      <c r="KW142" s="123"/>
      <c r="KX142" s="123"/>
      <c r="KY142" s="123"/>
      <c r="KZ142" s="123"/>
      <c r="LA142" s="123"/>
      <c r="LB142" s="123"/>
      <c r="LC142" s="123"/>
      <c r="LD142" s="123"/>
      <c r="LE142" s="123"/>
      <c r="LF142" s="123"/>
      <c r="LG142" s="123"/>
      <c r="LH142" s="123"/>
      <c r="LI142" s="123"/>
      <c r="LJ142" s="123"/>
      <c r="LK142" s="123"/>
      <c r="LL142" s="123"/>
      <c r="LM142" s="123"/>
      <c r="LN142" s="123"/>
      <c r="LO142" s="123"/>
      <c r="LP142" s="123"/>
      <c r="LQ142" s="123"/>
      <c r="LR142" s="123"/>
      <c r="LS142" s="123"/>
      <c r="LT142" s="123"/>
      <c r="LU142" s="123"/>
      <c r="LV142" s="123"/>
      <c r="LW142" s="123"/>
      <c r="LX142" s="123"/>
      <c r="LY142" s="123"/>
      <c r="LZ142" s="123"/>
      <c r="MA142" s="123"/>
      <c r="MB142" s="123"/>
      <c r="MC142" s="123"/>
      <c r="MD142" s="123"/>
      <c r="ME142" s="123"/>
      <c r="MF142" s="123"/>
      <c r="MG142" s="123"/>
      <c r="MH142" s="123"/>
      <c r="MI142" s="123"/>
      <c r="MJ142" s="123"/>
      <c r="MK142" s="123"/>
      <c r="ML142" s="123"/>
      <c r="MM142" s="123"/>
      <c r="MN142" s="123"/>
      <c r="MO142" s="123"/>
      <c r="MP142" s="123"/>
      <c r="MQ142" s="123"/>
      <c r="MR142" s="123"/>
      <c r="MS142" s="123"/>
      <c r="MT142" s="123"/>
      <c r="MU142" s="123"/>
      <c r="MV142" s="123"/>
      <c r="MW142" s="123"/>
      <c r="MX142" s="123"/>
      <c r="MY142" s="123"/>
      <c r="MZ142" s="123"/>
      <c r="NA142" s="123"/>
      <c r="NB142" s="123"/>
      <c r="NC142" s="123"/>
      <c r="ND142" s="123"/>
      <c r="NE142" s="123"/>
      <c r="NF142" s="123"/>
      <c r="NG142" s="123"/>
      <c r="NH142" s="123"/>
      <c r="NI142" s="123"/>
      <c r="NJ142" s="123"/>
      <c r="NK142" s="123"/>
      <c r="NL142" s="123"/>
      <c r="NM142" s="123"/>
      <c r="NN142" s="123"/>
      <c r="NO142" s="123"/>
      <c r="NP142" s="123"/>
      <c r="NQ142" s="123"/>
      <c r="NR142" s="123"/>
      <c r="NS142" s="123"/>
      <c r="NT142" s="123"/>
      <c r="NU142" s="123"/>
      <c r="NV142" s="123"/>
      <c r="NW142" s="123"/>
      <c r="NX142" s="123"/>
      <c r="NY142" s="123"/>
      <c r="NZ142" s="123"/>
      <c r="OA142" s="123"/>
      <c r="OB142" s="123"/>
      <c r="OC142" s="123"/>
      <c r="OD142" s="123"/>
      <c r="OE142" s="123"/>
      <c r="OF142" s="123"/>
      <c r="OG142" s="123"/>
      <c r="OH142" s="123"/>
      <c r="OI142" s="123"/>
      <c r="OJ142" s="123"/>
      <c r="OK142" s="123"/>
      <c r="OL142" s="123"/>
      <c r="OM142" s="123"/>
      <c r="ON142" s="123"/>
      <c r="OO142" s="123"/>
      <c r="OP142" s="123"/>
      <c r="OQ142" s="123"/>
      <c r="OR142" s="123"/>
      <c r="OS142" s="123"/>
      <c r="OT142" s="123"/>
      <c r="OU142" s="123"/>
      <c r="OV142" s="123"/>
      <c r="OW142" s="123"/>
      <c r="OX142" s="123"/>
      <c r="OY142" s="123"/>
      <c r="OZ142" s="123"/>
      <c r="PA142" s="123"/>
      <c r="PB142" s="123"/>
      <c r="PC142" s="123"/>
      <c r="PD142" s="123"/>
      <c r="PE142" s="123"/>
      <c r="PF142" s="123"/>
      <c r="PG142" s="123"/>
      <c r="PH142" s="123"/>
      <c r="PI142" s="123"/>
      <c r="PJ142" s="123"/>
      <c r="PK142" s="123"/>
      <c r="PL142" s="123"/>
      <c r="PM142" s="123"/>
      <c r="PN142" s="123"/>
      <c r="PO142" s="123"/>
      <c r="PP142" s="123"/>
      <c r="PQ142" s="123"/>
      <c r="PR142" s="123"/>
      <c r="PS142" s="123"/>
      <c r="PT142" s="123"/>
      <c r="PU142" s="123"/>
      <c r="PV142" s="123"/>
      <c r="PW142" s="123"/>
      <c r="PX142" s="123"/>
      <c r="PY142" s="123"/>
      <c r="PZ142" s="123"/>
      <c r="QA142" s="123"/>
      <c r="QB142" s="123"/>
      <c r="QC142" s="123"/>
      <c r="QD142" s="123"/>
      <c r="QE142" s="123"/>
      <c r="QF142" s="123"/>
      <c r="QG142" s="123"/>
      <c r="QH142" s="123"/>
      <c r="QI142" s="123"/>
      <c r="QJ142" s="123"/>
      <c r="QK142" s="123"/>
      <c r="QL142" s="123"/>
      <c r="QM142" s="123"/>
      <c r="QN142" s="123"/>
      <c r="QO142" s="123"/>
      <c r="QP142" s="123"/>
      <c r="QQ142" s="123"/>
      <c r="QR142" s="123"/>
      <c r="QS142" s="123"/>
      <c r="QT142" s="123"/>
      <c r="QU142" s="123"/>
      <c r="QV142" s="123"/>
      <c r="QW142" s="123"/>
      <c r="QX142" s="123"/>
      <c r="QY142" s="123"/>
      <c r="QZ142" s="123"/>
      <c r="RA142" s="123"/>
      <c r="RB142" s="123"/>
      <c r="RC142" s="123"/>
      <c r="RD142" s="123"/>
      <c r="RE142" s="123"/>
      <c r="RF142" s="123"/>
      <c r="RG142" s="123"/>
      <c r="RH142" s="123"/>
      <c r="RI142" s="123"/>
      <c r="RJ142" s="123"/>
      <c r="RK142" s="123"/>
      <c r="RL142" s="123"/>
      <c r="RM142" s="123"/>
      <c r="RN142" s="123"/>
      <c r="RO142" s="123"/>
      <c r="RP142" s="123"/>
      <c r="RQ142" s="123"/>
      <c r="RR142" s="123"/>
      <c r="RS142" s="123"/>
      <c r="RT142" s="123"/>
      <c r="RU142" s="123"/>
      <c r="RV142" s="123"/>
      <c r="RW142" s="123"/>
      <c r="RX142" s="123"/>
      <c r="RY142" s="123"/>
      <c r="RZ142" s="123"/>
      <c r="SA142" s="123"/>
      <c r="SB142" s="123"/>
      <c r="SC142" s="123"/>
      <c r="SD142" s="123"/>
      <c r="SE142" s="123"/>
      <c r="SF142" s="123"/>
      <c r="SG142" s="123"/>
      <c r="SH142" s="123"/>
      <c r="SI142" s="123"/>
      <c r="SJ142" s="123"/>
      <c r="SK142" s="123"/>
      <c r="SL142" s="123"/>
      <c r="SM142" s="123"/>
      <c r="SN142" s="123"/>
      <c r="SO142" s="123"/>
      <c r="SP142" s="123"/>
      <c r="SQ142" s="123"/>
      <c r="SR142" s="123"/>
      <c r="SS142" s="123"/>
      <c r="ST142" s="123"/>
      <c r="SU142" s="123"/>
      <c r="SV142" s="123"/>
      <c r="SW142" s="123"/>
      <c r="SX142" s="123"/>
      <c r="SY142" s="123"/>
      <c r="SZ142" s="123"/>
      <c r="TA142" s="123"/>
      <c r="TB142" s="123"/>
      <c r="TC142" s="123"/>
      <c r="TD142" s="123"/>
      <c r="TE142" s="123"/>
      <c r="TF142" s="123"/>
      <c r="TG142" s="123"/>
      <c r="TH142" s="123"/>
      <c r="TI142" s="123"/>
      <c r="TJ142" s="123"/>
      <c r="TK142" s="123"/>
      <c r="TL142" s="123"/>
      <c r="TM142" s="123"/>
      <c r="TN142" s="123"/>
      <c r="TO142" s="123"/>
      <c r="TP142" s="123"/>
      <c r="TQ142" s="123"/>
      <c r="TR142" s="123"/>
      <c r="TS142" s="123"/>
      <c r="TT142" s="123"/>
      <c r="TU142" s="123"/>
      <c r="TV142" s="123"/>
      <c r="TW142" s="123"/>
      <c r="TX142" s="123"/>
      <c r="TY142" s="123"/>
      <c r="TZ142" s="123"/>
      <c r="UA142" s="123"/>
      <c r="UB142" s="123"/>
      <c r="UC142" s="123"/>
      <c r="UD142" s="123"/>
      <c r="UE142" s="123"/>
      <c r="UF142" s="123"/>
      <c r="UG142" s="123"/>
      <c r="UH142" s="123"/>
      <c r="UI142" s="123"/>
      <c r="UJ142" s="123"/>
      <c r="UK142" s="123"/>
      <c r="UL142" s="123"/>
      <c r="UM142" s="123"/>
      <c r="UN142" s="123"/>
      <c r="UO142" s="123"/>
      <c r="UP142" s="123"/>
      <c r="UQ142" s="123"/>
      <c r="UR142" s="123"/>
      <c r="US142" s="123"/>
      <c r="UT142" s="123"/>
      <c r="UU142" s="123"/>
      <c r="UV142" s="123"/>
      <c r="UW142" s="123"/>
      <c r="UX142" s="123"/>
      <c r="UY142" s="123"/>
      <c r="UZ142" s="123"/>
      <c r="VA142" s="123"/>
      <c r="VB142" s="123"/>
      <c r="VC142" s="123"/>
      <c r="VD142" s="123"/>
      <c r="VE142" s="123"/>
      <c r="VF142" s="123"/>
      <c r="VG142" s="123"/>
      <c r="VH142" s="123"/>
      <c r="VI142" s="123"/>
      <c r="VJ142" s="123"/>
      <c r="VK142" s="123"/>
      <c r="VL142" s="123"/>
      <c r="VM142" s="123"/>
      <c r="VN142" s="123"/>
      <c r="VO142" s="123"/>
      <c r="VP142" s="123"/>
      <c r="VQ142" s="123"/>
      <c r="VR142" s="123"/>
      <c r="VS142" s="123"/>
      <c r="VT142" s="123"/>
      <c r="VU142" s="123"/>
      <c r="VV142" s="123"/>
      <c r="VW142" s="123"/>
      <c r="VX142" s="123"/>
      <c r="VY142" s="123"/>
      <c r="VZ142" s="123"/>
      <c r="WA142" s="123"/>
      <c r="WB142" s="123"/>
      <c r="WC142" s="123"/>
      <c r="WD142" s="123"/>
      <c r="WE142" s="123"/>
      <c r="WF142" s="123"/>
      <c r="WG142" s="123"/>
      <c r="WH142" s="123"/>
      <c r="WI142" s="123"/>
      <c r="WJ142" s="123"/>
      <c r="WK142" s="123"/>
      <c r="WL142" s="123"/>
      <c r="WM142" s="123"/>
      <c r="WN142" s="123"/>
      <c r="WO142" s="123"/>
      <c r="WP142" s="123"/>
      <c r="WQ142" s="123"/>
      <c r="WR142" s="123"/>
      <c r="WS142" s="123"/>
      <c r="WT142" s="123"/>
      <c r="WU142" s="123"/>
      <c r="WV142" s="123"/>
      <c r="WW142" s="123"/>
      <c r="WX142" s="123"/>
      <c r="WY142" s="123"/>
      <c r="WZ142" s="123"/>
      <c r="XA142" s="123"/>
      <c r="XB142" s="123"/>
      <c r="XC142" s="123"/>
      <c r="XD142" s="123"/>
      <c r="XE142" s="123"/>
      <c r="XF142" s="123"/>
      <c r="XG142" s="123"/>
      <c r="XH142" s="123"/>
      <c r="XI142" s="123"/>
      <c r="XJ142" s="123"/>
      <c r="XK142" s="123"/>
      <c r="XL142" s="123"/>
      <c r="XM142" s="123"/>
      <c r="XN142" s="123"/>
      <c r="XO142" s="123"/>
      <c r="XP142" s="123"/>
      <c r="XQ142" s="123"/>
      <c r="XR142" s="123"/>
      <c r="XS142" s="123"/>
      <c r="XT142" s="123"/>
      <c r="XU142" s="123"/>
      <c r="XV142" s="123"/>
      <c r="XW142" s="123"/>
      <c r="XX142" s="123"/>
      <c r="XY142" s="123"/>
      <c r="XZ142" s="123"/>
      <c r="YA142" s="123"/>
      <c r="YB142" s="123"/>
      <c r="YC142" s="123"/>
      <c r="YD142" s="123"/>
      <c r="YE142" s="123"/>
      <c r="YF142" s="123"/>
      <c r="YG142" s="123"/>
      <c r="YH142" s="123"/>
      <c r="YI142" s="123"/>
      <c r="YJ142" s="123"/>
      <c r="YK142" s="123"/>
      <c r="YL142" s="123"/>
      <c r="YM142" s="123"/>
      <c r="YN142" s="123"/>
      <c r="YO142" s="123"/>
      <c r="YP142" s="123"/>
      <c r="YQ142" s="123"/>
      <c r="YR142" s="123"/>
      <c r="YS142" s="123"/>
      <c r="YT142" s="123"/>
      <c r="YU142" s="123"/>
      <c r="YV142" s="123"/>
      <c r="YW142" s="123"/>
      <c r="YX142" s="123"/>
      <c r="YY142" s="123"/>
      <c r="YZ142" s="123"/>
      <c r="ZA142" s="123"/>
      <c r="ZB142" s="123"/>
      <c r="ZC142" s="123"/>
      <c r="ZD142" s="123"/>
      <c r="ZE142" s="123"/>
      <c r="ZF142" s="123"/>
      <c r="ZG142" s="123"/>
      <c r="ZH142" s="123"/>
      <c r="ZI142" s="123"/>
      <c r="ZJ142" s="123"/>
      <c r="ZK142" s="123"/>
      <c r="ZL142" s="123"/>
      <c r="ZM142" s="123"/>
      <c r="ZN142" s="123"/>
      <c r="ZO142" s="123"/>
      <c r="ZP142" s="123"/>
      <c r="ZQ142" s="123"/>
      <c r="ZR142" s="123"/>
      <c r="ZS142" s="123"/>
      <c r="ZT142" s="123"/>
      <c r="ZU142" s="123"/>
      <c r="ZV142" s="123"/>
      <c r="ZW142" s="123"/>
      <c r="ZX142" s="123"/>
      <c r="ZY142" s="123"/>
      <c r="ZZ142" s="123"/>
      <c r="AAA142" s="123"/>
      <c r="AAB142" s="123"/>
      <c r="AAC142" s="123"/>
      <c r="AAD142" s="123"/>
      <c r="AAE142" s="123"/>
      <c r="AAF142" s="123"/>
      <c r="AAG142" s="123"/>
      <c r="AAH142" s="123"/>
      <c r="AAI142" s="123"/>
      <c r="AAJ142" s="123"/>
      <c r="AAK142" s="123"/>
      <c r="AAL142" s="123"/>
      <c r="AAM142" s="123"/>
      <c r="AAN142" s="123"/>
      <c r="AAO142" s="123"/>
      <c r="AAP142" s="123"/>
      <c r="AAQ142" s="123"/>
      <c r="AAR142" s="123"/>
      <c r="AAS142" s="123"/>
      <c r="AAT142" s="123"/>
      <c r="AAU142" s="123"/>
      <c r="AAV142" s="123"/>
      <c r="AAW142" s="123"/>
      <c r="AAX142" s="123"/>
      <c r="AAY142" s="123"/>
      <c r="AAZ142" s="123"/>
      <c r="ABA142" s="123"/>
      <c r="ABB142" s="123"/>
      <c r="ABC142" s="123"/>
      <c r="ABD142" s="123"/>
      <c r="ABE142" s="123"/>
      <c r="ABF142" s="123"/>
      <c r="ABG142" s="123"/>
      <c r="ABH142" s="123"/>
      <c r="ABI142" s="123"/>
      <c r="ABJ142" s="123"/>
      <c r="ABK142" s="123"/>
      <c r="ABL142" s="123"/>
      <c r="ABM142" s="123"/>
      <c r="ABN142" s="123"/>
      <c r="ABO142" s="123"/>
      <c r="ABP142" s="123"/>
      <c r="ABQ142" s="123"/>
      <c r="ABR142" s="123"/>
      <c r="ABS142" s="123"/>
      <c r="ABT142" s="123"/>
      <c r="ABU142" s="123"/>
      <c r="ABV142" s="123"/>
      <c r="ABW142" s="123"/>
      <c r="ABX142" s="123"/>
      <c r="ABY142" s="123"/>
      <c r="ABZ142" s="123"/>
      <c r="ACA142" s="123"/>
      <c r="ACB142" s="123"/>
      <c r="ACC142" s="123"/>
      <c r="ACD142" s="123"/>
      <c r="ACE142" s="123"/>
      <c r="ACF142" s="123"/>
      <c r="ACG142" s="123"/>
      <c r="ACH142" s="123"/>
      <c r="ACI142" s="123"/>
      <c r="ACJ142" s="123"/>
      <c r="ACK142" s="123"/>
      <c r="ACL142" s="123"/>
      <c r="ACM142" s="123"/>
      <c r="ACN142" s="123"/>
      <c r="ACO142" s="123"/>
      <c r="ACP142" s="123"/>
      <c r="ACQ142" s="123"/>
      <c r="ACR142" s="123"/>
      <c r="ACS142" s="123"/>
      <c r="ACT142" s="123"/>
      <c r="ACU142" s="123"/>
      <c r="ACV142" s="123"/>
      <c r="ACW142" s="123"/>
      <c r="ACX142" s="123"/>
      <c r="ACY142" s="123"/>
      <c r="ACZ142" s="123"/>
      <c r="ADA142" s="123"/>
      <c r="ADB142" s="123"/>
      <c r="ADC142" s="123"/>
      <c r="ADD142" s="123"/>
      <c r="ADE142" s="123"/>
      <c r="ADF142" s="123"/>
      <c r="ADG142" s="123"/>
      <c r="ADH142" s="123"/>
      <c r="ADI142" s="123"/>
      <c r="ADJ142" s="123"/>
      <c r="ADK142" s="123"/>
      <c r="ADL142" s="123"/>
      <c r="ADM142" s="123"/>
      <c r="ADN142" s="123"/>
      <c r="ADO142" s="123"/>
      <c r="ADP142" s="123"/>
      <c r="ADQ142" s="123"/>
      <c r="ADR142" s="123"/>
      <c r="ADS142" s="123"/>
      <c r="ADT142" s="123"/>
      <c r="ADU142" s="123"/>
      <c r="ADV142" s="123"/>
      <c r="ADW142" s="123"/>
      <c r="ADX142" s="123"/>
      <c r="ADY142" s="123"/>
      <c r="ADZ142" s="123"/>
      <c r="AEA142" s="123"/>
      <c r="AEB142" s="123"/>
      <c r="AEC142" s="123"/>
      <c r="AED142" s="123"/>
      <c r="AEE142" s="123"/>
      <c r="AEF142" s="123"/>
      <c r="AEG142" s="123"/>
      <c r="AEH142" s="123"/>
      <c r="AEI142" s="123"/>
      <c r="AEJ142" s="123"/>
      <c r="AEK142" s="123"/>
      <c r="AEL142" s="123"/>
      <c r="AEM142" s="123"/>
      <c r="AEN142" s="123"/>
      <c r="AEO142" s="123"/>
      <c r="AEP142" s="123"/>
      <c r="AEQ142" s="123"/>
      <c r="AER142" s="123"/>
      <c r="AES142" s="123"/>
      <c r="AET142" s="123"/>
      <c r="AEU142" s="123"/>
      <c r="AEV142" s="123"/>
      <c r="AEW142" s="123"/>
      <c r="AEX142" s="123"/>
      <c r="AEY142" s="123"/>
      <c r="AEZ142" s="123"/>
      <c r="AFA142" s="123"/>
      <c r="AFB142" s="123"/>
      <c r="AFC142" s="123"/>
      <c r="AFD142" s="123"/>
      <c r="AFE142" s="123"/>
      <c r="AFF142" s="123"/>
      <c r="AFG142" s="123"/>
      <c r="AFH142" s="123"/>
      <c r="AFI142" s="123"/>
      <c r="AFJ142" s="123"/>
      <c r="AFK142" s="123"/>
      <c r="AFL142" s="123"/>
      <c r="AFM142" s="123"/>
      <c r="AFN142" s="123"/>
      <c r="AFO142" s="123"/>
      <c r="AFP142" s="123"/>
      <c r="AFQ142" s="123"/>
      <c r="AFR142" s="123"/>
      <c r="AFS142" s="123"/>
      <c r="AFT142" s="123"/>
      <c r="AFU142" s="123"/>
      <c r="AFV142" s="123"/>
      <c r="AFW142" s="123"/>
      <c r="AFX142" s="123"/>
      <c r="AFY142" s="123"/>
      <c r="AFZ142" s="123"/>
      <c r="AGA142" s="123"/>
      <c r="AGB142" s="123"/>
      <c r="AGC142" s="123"/>
      <c r="AGD142" s="123"/>
      <c r="AGE142" s="123"/>
      <c r="AGF142" s="123"/>
      <c r="AGG142" s="123"/>
      <c r="AGH142" s="123"/>
      <c r="AGI142" s="123"/>
      <c r="AGJ142" s="123"/>
      <c r="AGK142" s="123"/>
      <c r="AGL142" s="123"/>
      <c r="AGM142" s="123"/>
      <c r="AGN142" s="123"/>
      <c r="AGO142" s="123"/>
      <c r="AGP142" s="123"/>
      <c r="AGQ142" s="123"/>
      <c r="AGR142" s="123"/>
      <c r="AGS142" s="123"/>
      <c r="AGT142" s="123"/>
      <c r="AGU142" s="123"/>
      <c r="AGV142" s="123"/>
      <c r="AGW142" s="123"/>
      <c r="AGX142" s="123"/>
      <c r="AGY142" s="123"/>
      <c r="AGZ142" s="123"/>
      <c r="AHA142" s="123"/>
      <c r="AHB142" s="123"/>
      <c r="AHC142" s="123"/>
      <c r="AHD142" s="123"/>
      <c r="AHE142" s="123"/>
      <c r="AHF142" s="123"/>
      <c r="AHG142" s="123"/>
      <c r="AHH142" s="123"/>
      <c r="AHI142" s="123"/>
      <c r="AHJ142" s="123"/>
      <c r="AHK142" s="123"/>
      <c r="AHL142" s="123"/>
      <c r="AHM142" s="123"/>
      <c r="AHN142" s="123"/>
      <c r="AHO142" s="123"/>
      <c r="AHP142" s="123"/>
      <c r="AHQ142" s="123"/>
      <c r="AHR142" s="123"/>
      <c r="AHS142" s="123"/>
      <c r="AHT142" s="123"/>
      <c r="AHU142" s="123"/>
      <c r="AHV142" s="123"/>
      <c r="AHW142" s="123"/>
      <c r="AHX142" s="123"/>
      <c r="AHY142" s="123"/>
      <c r="AHZ142" s="123"/>
      <c r="AIA142" s="123"/>
      <c r="AIB142" s="123"/>
      <c r="AIC142" s="123"/>
      <c r="AID142" s="123"/>
      <c r="AIE142" s="123"/>
      <c r="AIF142" s="123"/>
      <c r="AIG142" s="123"/>
      <c r="AIH142" s="123"/>
      <c r="AII142" s="123"/>
      <c r="AIJ142" s="123"/>
      <c r="AIK142" s="123"/>
      <c r="AIL142" s="123"/>
      <c r="AIM142" s="123"/>
      <c r="AIN142" s="123"/>
      <c r="AIO142" s="123"/>
      <c r="AIP142" s="123"/>
      <c r="AIQ142" s="123"/>
      <c r="AIR142" s="123"/>
      <c r="AIS142" s="123"/>
      <c r="AIT142" s="123"/>
      <c r="AIU142" s="123"/>
      <c r="AIV142" s="123"/>
      <c r="AIW142" s="123"/>
      <c r="AIX142" s="123"/>
      <c r="AIY142" s="123"/>
      <c r="AIZ142" s="123"/>
      <c r="AJA142" s="123"/>
      <c r="AJB142" s="123"/>
      <c r="AJC142" s="123"/>
      <c r="AJD142" s="123"/>
      <c r="AJE142" s="123"/>
      <c r="AJF142" s="123"/>
      <c r="AJG142" s="123"/>
      <c r="AJH142" s="123"/>
      <c r="AJI142" s="123"/>
      <c r="AJJ142" s="123"/>
      <c r="AJK142" s="123"/>
      <c r="AJL142" s="123"/>
      <c r="AJM142" s="123"/>
      <c r="AJN142" s="123"/>
      <c r="AJO142" s="123"/>
      <c r="AJP142" s="123"/>
      <c r="AJQ142" s="123"/>
      <c r="AJR142" s="123"/>
      <c r="AJS142" s="123"/>
      <c r="AJT142" s="123"/>
      <c r="AJU142" s="123"/>
      <c r="AJV142" s="123"/>
      <c r="AJW142" s="123"/>
      <c r="AJX142" s="123"/>
      <c r="AJY142" s="123"/>
      <c r="AJZ142" s="123"/>
      <c r="AKA142" s="123"/>
      <c r="AKB142" s="123"/>
      <c r="AKC142" s="123"/>
      <c r="AKD142" s="123"/>
      <c r="AKE142" s="123"/>
      <c r="AKF142" s="123"/>
      <c r="AKG142" s="123"/>
      <c r="AKH142" s="123"/>
      <c r="AKI142" s="123"/>
      <c r="AKJ142" s="123"/>
      <c r="AKK142" s="123"/>
      <c r="AKL142" s="123"/>
      <c r="AKM142" s="123"/>
      <c r="AKN142" s="123"/>
      <c r="AKO142" s="123"/>
      <c r="AKP142" s="123"/>
      <c r="AKQ142" s="123"/>
      <c r="AKR142" s="123"/>
      <c r="AKS142" s="123"/>
      <c r="AKT142" s="123"/>
      <c r="AKU142" s="123"/>
      <c r="AKV142" s="123"/>
      <c r="AKW142" s="123"/>
      <c r="AKX142" s="123"/>
      <c r="AKY142" s="123"/>
      <c r="AKZ142" s="123"/>
      <c r="ALA142" s="123"/>
      <c r="ALB142" s="123"/>
      <c r="ALC142" s="123"/>
      <c r="ALD142" s="123"/>
      <c r="ALE142" s="123"/>
      <c r="ALF142" s="123"/>
      <c r="ALG142" s="123"/>
      <c r="ALH142" s="123"/>
      <c r="ALI142" s="123"/>
      <c r="ALJ142" s="123"/>
      <c r="ALK142" s="123"/>
      <c r="ALL142" s="123"/>
      <c r="ALM142" s="123"/>
      <c r="ALN142" s="123"/>
      <c r="ALO142" s="123"/>
      <c r="ALP142" s="123"/>
      <c r="ALQ142" s="123"/>
      <c r="ALR142" s="123"/>
      <c r="ALS142" s="123"/>
      <c r="ALT142" s="123"/>
      <c r="ALU142" s="123"/>
      <c r="ALV142" s="123"/>
      <c r="ALW142" s="123"/>
      <c r="ALX142" s="123"/>
      <c r="ALY142" s="123"/>
      <c r="ALZ142" s="123"/>
      <c r="AMA142" s="123"/>
      <c r="AMB142" s="123"/>
      <c r="AMC142" s="123"/>
      <c r="AMD142" s="123"/>
      <c r="AME142" s="123"/>
      <c r="AMF142" s="123"/>
      <c r="AMG142" s="123"/>
      <c r="AMH142" s="123"/>
      <c r="AMI142" s="123"/>
      <c r="AMJ142" s="123"/>
      <c r="AMK142" s="123"/>
      <c r="AML142" s="123"/>
      <c r="AMM142" s="123"/>
      <c r="AMN142" s="123"/>
      <c r="AMO142" s="123"/>
      <c r="AMP142" s="123"/>
      <c r="AMQ142" s="123"/>
      <c r="AMR142" s="123"/>
      <c r="AMS142" s="123"/>
      <c r="AMT142" s="123"/>
      <c r="AMU142" s="123"/>
      <c r="AMV142" s="123"/>
      <c r="AMW142" s="123"/>
      <c r="AMX142" s="123"/>
      <c r="AMY142" s="123"/>
      <c r="AMZ142" s="123"/>
      <c r="ANA142" s="123"/>
      <c r="ANB142" s="123"/>
      <c r="ANC142" s="123"/>
      <c r="AND142" s="123"/>
      <c r="ANE142" s="123"/>
      <c r="ANF142" s="123"/>
      <c r="ANG142" s="123"/>
      <c r="ANH142" s="123"/>
      <c r="ANI142" s="123"/>
      <c r="ANJ142" s="123"/>
      <c r="ANK142" s="123"/>
      <c r="ANL142" s="123"/>
      <c r="ANM142" s="123"/>
      <c r="ANN142" s="123"/>
      <c r="ANO142" s="123"/>
      <c r="ANP142" s="123"/>
      <c r="ANQ142" s="123"/>
      <c r="ANR142" s="123"/>
      <c r="ANS142" s="123"/>
      <c r="ANT142" s="123"/>
      <c r="ANU142" s="123"/>
      <c r="ANV142" s="123"/>
      <c r="ANW142" s="123"/>
      <c r="ANX142" s="123"/>
      <c r="ANY142" s="123"/>
      <c r="ANZ142" s="123"/>
      <c r="AOA142" s="123"/>
      <c r="AOB142" s="123"/>
      <c r="AOC142" s="123"/>
      <c r="AOD142" s="123"/>
      <c r="AOE142" s="123"/>
      <c r="AOF142" s="123"/>
      <c r="AOG142" s="123"/>
      <c r="AOH142" s="123"/>
      <c r="AOI142" s="123"/>
      <c r="AOJ142" s="123"/>
      <c r="AOK142" s="123"/>
      <c r="AOL142" s="123"/>
      <c r="AOM142" s="123"/>
      <c r="AON142" s="123"/>
      <c r="AOO142" s="123"/>
      <c r="AOP142" s="123"/>
      <c r="AOQ142" s="123"/>
      <c r="AOR142" s="123"/>
      <c r="AOS142" s="123"/>
      <c r="AOT142" s="123"/>
      <c r="AOU142" s="123"/>
      <c r="AOV142" s="123"/>
      <c r="AOW142" s="123"/>
      <c r="AOX142" s="123"/>
      <c r="AOY142" s="123"/>
      <c r="AOZ142" s="123"/>
      <c r="APA142" s="123"/>
      <c r="APB142" s="123"/>
      <c r="APC142" s="123"/>
      <c r="APD142" s="123"/>
      <c r="APE142" s="123"/>
      <c r="APF142" s="123"/>
      <c r="APG142" s="123"/>
      <c r="APH142" s="123"/>
      <c r="API142" s="123"/>
      <c r="APJ142" s="123"/>
      <c r="APK142" s="123"/>
      <c r="APL142" s="123"/>
      <c r="APM142" s="123"/>
      <c r="APN142" s="123"/>
      <c r="APO142" s="123"/>
      <c r="APP142" s="123"/>
      <c r="APQ142" s="123"/>
      <c r="APR142" s="123"/>
      <c r="APS142" s="123"/>
      <c r="APT142" s="123"/>
      <c r="APU142" s="123"/>
      <c r="APV142" s="123"/>
      <c r="APW142" s="123"/>
      <c r="APX142" s="123"/>
      <c r="APY142" s="123"/>
      <c r="APZ142" s="123"/>
      <c r="AQA142" s="123"/>
      <c r="AQB142" s="123"/>
      <c r="AQC142" s="123"/>
      <c r="AQD142" s="123"/>
      <c r="AQE142" s="123"/>
      <c r="AQF142" s="123"/>
      <c r="AQG142" s="123"/>
      <c r="AQH142" s="123"/>
      <c r="AQI142" s="123"/>
      <c r="AQJ142" s="123"/>
      <c r="AQK142" s="123"/>
      <c r="AQL142" s="123"/>
      <c r="AQM142" s="123"/>
      <c r="AQN142" s="123"/>
      <c r="AQO142" s="123"/>
      <c r="AQP142" s="123"/>
      <c r="AQQ142" s="123"/>
      <c r="AQR142" s="123"/>
      <c r="AQS142" s="123"/>
      <c r="AQT142" s="123"/>
      <c r="AQU142" s="123"/>
      <c r="AQV142" s="123"/>
      <c r="AQW142" s="123"/>
      <c r="AQX142" s="123"/>
      <c r="AQY142" s="123"/>
      <c r="AQZ142" s="123"/>
      <c r="ARA142" s="123"/>
      <c r="ARB142" s="123"/>
      <c r="ARC142" s="123"/>
      <c r="ARD142" s="123"/>
      <c r="ARE142" s="123"/>
      <c r="ARF142" s="123"/>
      <c r="ARG142" s="123"/>
      <c r="ARH142" s="123"/>
      <c r="ARI142" s="123"/>
      <c r="ARJ142" s="123"/>
      <c r="ARK142" s="123"/>
      <c r="ARL142" s="123"/>
      <c r="ARM142" s="123"/>
      <c r="ARN142" s="123"/>
      <c r="ARO142" s="123"/>
      <c r="ARP142" s="123"/>
      <c r="ARQ142" s="123"/>
      <c r="ARR142" s="123"/>
      <c r="ARS142" s="123"/>
      <c r="ART142" s="123"/>
      <c r="ARU142" s="123"/>
      <c r="ARV142" s="123"/>
      <c r="ARW142" s="123"/>
      <c r="ARX142" s="123"/>
      <c r="ARY142" s="123"/>
      <c r="ARZ142" s="123"/>
      <c r="ASA142" s="123"/>
      <c r="ASB142" s="123"/>
      <c r="ASC142" s="123"/>
      <c r="ASD142" s="123"/>
      <c r="ASE142" s="123"/>
      <c r="ASF142" s="123"/>
      <c r="ASG142" s="123"/>
      <c r="ASH142" s="123"/>
      <c r="ASI142" s="123"/>
      <c r="ASJ142" s="123"/>
      <c r="ASK142" s="123"/>
      <c r="ASL142" s="123"/>
      <c r="ASM142" s="123"/>
      <c r="ASN142" s="123"/>
      <c r="ASO142" s="123"/>
      <c r="ASP142" s="123"/>
      <c r="ASQ142" s="123"/>
      <c r="ASR142" s="123"/>
      <c r="ASS142" s="123"/>
      <c r="AST142" s="123"/>
      <c r="ASU142" s="123"/>
      <c r="ASV142" s="123"/>
      <c r="ASW142" s="123"/>
      <c r="ASX142" s="123"/>
      <c r="ASY142" s="123"/>
      <c r="ASZ142" s="123"/>
      <c r="ATA142" s="123"/>
      <c r="ATB142" s="123"/>
      <c r="ATC142" s="123"/>
      <c r="ATD142" s="123"/>
      <c r="ATE142" s="123"/>
      <c r="ATF142" s="123"/>
      <c r="ATG142" s="123"/>
      <c r="ATH142" s="123"/>
      <c r="ATI142" s="123"/>
      <c r="ATJ142" s="123"/>
      <c r="ATK142" s="123"/>
      <c r="ATL142" s="123"/>
      <c r="ATM142" s="123"/>
      <c r="ATN142" s="123"/>
      <c r="ATO142" s="123"/>
      <c r="ATP142" s="123"/>
      <c r="ATQ142" s="123"/>
      <c r="ATR142" s="123"/>
      <c r="ATS142" s="123"/>
      <c r="ATT142" s="123"/>
      <c r="ATU142" s="123"/>
      <c r="ATV142" s="123"/>
      <c r="ATW142" s="123"/>
      <c r="ATX142" s="123"/>
      <c r="ATY142" s="123"/>
      <c r="ATZ142" s="123"/>
      <c r="AUA142" s="123"/>
      <c r="AUB142" s="123"/>
      <c r="AUC142" s="123"/>
      <c r="AUD142" s="123"/>
      <c r="AUE142" s="123"/>
      <c r="AUF142" s="123"/>
      <c r="AUG142" s="123"/>
      <c r="AUH142" s="123"/>
      <c r="AUI142" s="123"/>
      <c r="AUJ142" s="123"/>
      <c r="AUK142" s="123"/>
      <c r="AUL142" s="123"/>
      <c r="AUM142" s="123"/>
      <c r="AUN142" s="123"/>
      <c r="AUO142" s="123"/>
      <c r="AUP142" s="123"/>
      <c r="AUQ142" s="123"/>
      <c r="AUR142" s="123"/>
      <c r="AUS142" s="123"/>
      <c r="AUT142" s="123"/>
      <c r="AUU142" s="123"/>
      <c r="AUV142" s="123"/>
      <c r="AUW142" s="123"/>
      <c r="AUX142" s="123"/>
      <c r="AUY142" s="123"/>
      <c r="AUZ142" s="123"/>
      <c r="AVA142" s="123"/>
      <c r="AVB142" s="123"/>
      <c r="AVC142" s="123"/>
      <c r="AVD142" s="123"/>
      <c r="AVE142" s="123"/>
      <c r="AVF142" s="123"/>
      <c r="AVG142" s="123"/>
      <c r="AVH142" s="123"/>
      <c r="AVI142" s="123"/>
      <c r="AVJ142" s="123"/>
      <c r="AVK142" s="123"/>
      <c r="AVL142" s="123"/>
      <c r="AVM142" s="123"/>
      <c r="AVN142" s="123"/>
      <c r="AVO142" s="123"/>
      <c r="AVP142" s="123"/>
      <c r="AVQ142" s="123"/>
      <c r="AVR142" s="123"/>
      <c r="AVS142" s="123"/>
      <c r="AVT142" s="123"/>
      <c r="AVU142" s="123"/>
      <c r="AVV142" s="123"/>
      <c r="AVW142" s="123"/>
      <c r="AVX142" s="123"/>
      <c r="AVY142" s="123"/>
      <c r="AVZ142" s="123"/>
      <c r="AWA142" s="123"/>
      <c r="AWB142" s="123"/>
      <c r="AWC142" s="123"/>
      <c r="AWD142" s="123"/>
      <c r="AWE142" s="123"/>
      <c r="AWF142" s="123"/>
      <c r="AWG142" s="123"/>
      <c r="AWH142" s="123"/>
      <c r="AWI142" s="123"/>
      <c r="AWJ142" s="123"/>
      <c r="AWK142" s="123"/>
      <c r="AWL142" s="123"/>
      <c r="AWM142" s="123"/>
      <c r="AWN142" s="123"/>
      <c r="AWO142" s="123"/>
      <c r="AWP142" s="123"/>
      <c r="AWQ142" s="123"/>
      <c r="AWR142" s="123"/>
      <c r="AWS142" s="123"/>
      <c r="AWT142" s="123"/>
      <c r="AWU142" s="123"/>
      <c r="AWV142" s="123"/>
      <c r="AWW142" s="123"/>
      <c r="AWX142" s="123"/>
      <c r="AWY142" s="123"/>
      <c r="AWZ142" s="123"/>
      <c r="AXA142" s="123"/>
      <c r="AXB142" s="123"/>
      <c r="AXC142" s="123"/>
      <c r="AXD142" s="123"/>
      <c r="AXE142" s="123"/>
      <c r="AXF142" s="123"/>
      <c r="AXG142" s="123"/>
      <c r="AXH142" s="123"/>
      <c r="AXI142" s="123"/>
      <c r="AXJ142" s="123"/>
      <c r="AXK142" s="123"/>
      <c r="AXL142" s="123"/>
      <c r="AXM142" s="123"/>
      <c r="AXN142" s="123"/>
      <c r="AXO142" s="123"/>
      <c r="AXP142" s="123"/>
      <c r="AXQ142" s="123"/>
      <c r="AXR142" s="123"/>
      <c r="AXS142" s="123"/>
      <c r="AXT142" s="123"/>
      <c r="AXU142" s="123"/>
      <c r="AXV142" s="123"/>
      <c r="AXW142" s="123"/>
      <c r="AXX142" s="123"/>
      <c r="AXY142" s="123"/>
      <c r="AXZ142" s="123"/>
      <c r="AYA142" s="123"/>
      <c r="AYB142" s="123"/>
      <c r="AYC142" s="123"/>
      <c r="AYD142" s="123"/>
      <c r="AYE142" s="123"/>
      <c r="AYF142" s="123"/>
      <c r="AYG142" s="123"/>
      <c r="AYH142" s="123"/>
      <c r="AYI142" s="123"/>
      <c r="AYJ142" s="123"/>
      <c r="AYK142" s="123"/>
      <c r="AYL142" s="123"/>
      <c r="AYM142" s="123"/>
      <c r="AYN142" s="123"/>
      <c r="AYO142" s="123"/>
      <c r="AYP142" s="123"/>
      <c r="AYQ142" s="123"/>
      <c r="AYR142" s="123"/>
      <c r="AYS142" s="123"/>
      <c r="AYT142" s="123"/>
      <c r="AYU142" s="123"/>
      <c r="AYV142" s="123"/>
      <c r="AYW142" s="123"/>
      <c r="AYX142" s="123"/>
      <c r="AYY142" s="123"/>
      <c r="AYZ142" s="123"/>
      <c r="AZA142" s="123"/>
      <c r="AZB142" s="123"/>
      <c r="AZC142" s="123"/>
      <c r="AZD142" s="123"/>
      <c r="AZE142" s="123"/>
      <c r="AZF142" s="123"/>
      <c r="AZG142" s="123"/>
      <c r="AZH142" s="123"/>
      <c r="AZI142" s="123"/>
      <c r="AZJ142" s="123"/>
      <c r="AZK142" s="123"/>
      <c r="AZL142" s="123"/>
      <c r="AZM142" s="123"/>
      <c r="AZN142" s="123"/>
      <c r="AZO142" s="123"/>
      <c r="AZP142" s="123"/>
      <c r="AZQ142" s="123"/>
      <c r="AZR142" s="123"/>
      <c r="AZS142" s="123"/>
      <c r="AZT142" s="123"/>
      <c r="AZU142" s="123"/>
      <c r="AZV142" s="123"/>
      <c r="AZW142" s="123"/>
      <c r="AZX142" s="123"/>
      <c r="AZY142" s="123"/>
      <c r="AZZ142" s="123"/>
      <c r="BAA142" s="123"/>
      <c r="BAB142" s="123"/>
      <c r="BAC142" s="123"/>
      <c r="BAD142" s="123"/>
      <c r="BAE142" s="123"/>
      <c r="BAF142" s="123"/>
      <c r="BAG142" s="123"/>
      <c r="BAH142" s="123"/>
      <c r="BAI142" s="123"/>
      <c r="BAJ142" s="123"/>
      <c r="BAK142" s="123"/>
      <c r="BAL142" s="123"/>
      <c r="BAM142" s="123"/>
      <c r="BAN142" s="123"/>
      <c r="BAO142" s="123"/>
      <c r="BAP142" s="123"/>
      <c r="BAQ142" s="123"/>
      <c r="BAR142" s="123"/>
      <c r="BAS142" s="123"/>
      <c r="BAT142" s="123"/>
      <c r="BAU142" s="123"/>
      <c r="BAV142" s="123"/>
      <c r="BAW142" s="123"/>
      <c r="BAX142" s="123"/>
      <c r="BAY142" s="123"/>
      <c r="BAZ142" s="123"/>
      <c r="BBA142" s="123"/>
      <c r="BBB142" s="123"/>
      <c r="BBC142" s="123"/>
      <c r="BBD142" s="123"/>
      <c r="BBE142" s="123"/>
      <c r="BBF142" s="123"/>
      <c r="BBG142" s="123"/>
      <c r="BBH142" s="123"/>
      <c r="BBI142" s="123"/>
      <c r="BBJ142" s="123"/>
      <c r="BBK142" s="123"/>
      <c r="BBL142" s="123"/>
      <c r="BBM142" s="123"/>
      <c r="BBN142" s="123"/>
      <c r="BBO142" s="123"/>
      <c r="BBP142" s="123"/>
      <c r="BBQ142" s="123"/>
      <c r="BBR142" s="123"/>
      <c r="BBS142" s="123"/>
      <c r="BBT142" s="123"/>
      <c r="BBU142" s="123"/>
      <c r="BBV142" s="123"/>
      <c r="BBW142" s="123"/>
      <c r="BBX142" s="123"/>
      <c r="BBY142" s="123"/>
      <c r="BBZ142" s="123"/>
      <c r="BCA142" s="123"/>
      <c r="BCB142" s="123"/>
      <c r="BCC142" s="123"/>
      <c r="BCD142" s="123"/>
      <c r="BCE142" s="123"/>
      <c r="BCF142" s="123"/>
      <c r="BCG142" s="123"/>
      <c r="BCH142" s="123"/>
      <c r="BCI142" s="123"/>
      <c r="BCJ142" s="123"/>
      <c r="BCK142" s="123"/>
      <c r="BCL142" s="123"/>
      <c r="BCM142" s="123"/>
      <c r="BCN142" s="123"/>
      <c r="BCO142" s="123"/>
      <c r="BCP142" s="123"/>
      <c r="BCQ142" s="123"/>
      <c r="BCR142" s="123"/>
      <c r="BCS142" s="123"/>
      <c r="BCT142" s="123"/>
      <c r="BCU142" s="123"/>
      <c r="BCV142" s="123"/>
      <c r="BCW142" s="123"/>
      <c r="BCX142" s="123"/>
      <c r="BCY142" s="123"/>
      <c r="BCZ142" s="123"/>
      <c r="BDA142" s="123"/>
      <c r="BDB142" s="123"/>
      <c r="BDC142" s="123"/>
      <c r="BDD142" s="123"/>
      <c r="BDE142" s="123"/>
      <c r="BDF142" s="123"/>
      <c r="BDG142" s="123"/>
      <c r="BDH142" s="123"/>
      <c r="BDI142" s="123"/>
      <c r="BDJ142" s="123"/>
      <c r="BDK142" s="123"/>
      <c r="BDL142" s="123"/>
      <c r="BDM142" s="123"/>
      <c r="BDN142" s="123"/>
      <c r="BDO142" s="123"/>
      <c r="BDP142" s="123"/>
      <c r="BDQ142" s="123"/>
      <c r="BDR142" s="123"/>
      <c r="BDS142" s="123"/>
      <c r="BDT142" s="123"/>
      <c r="BDU142" s="123"/>
      <c r="BDV142" s="123"/>
      <c r="BDW142" s="123"/>
      <c r="BDX142" s="123"/>
      <c r="BDY142" s="123"/>
      <c r="BDZ142" s="123"/>
      <c r="BEA142" s="123"/>
      <c r="BEB142" s="123"/>
      <c r="BEC142" s="123"/>
      <c r="BED142" s="123"/>
      <c r="BEE142" s="123"/>
      <c r="BEF142" s="123"/>
      <c r="BEG142" s="123"/>
      <c r="BEH142" s="123"/>
      <c r="BEI142" s="123"/>
      <c r="BEJ142" s="123"/>
      <c r="BEK142" s="123"/>
      <c r="BEL142" s="123"/>
      <c r="BEM142" s="123"/>
      <c r="BEN142" s="123"/>
      <c r="BEO142" s="123"/>
      <c r="BEP142" s="123"/>
      <c r="BEQ142" s="123"/>
      <c r="BER142" s="123"/>
      <c r="BES142" s="123"/>
      <c r="BET142" s="123"/>
      <c r="BEU142" s="123"/>
      <c r="BEV142" s="123"/>
      <c r="BEW142" s="123"/>
      <c r="BEX142" s="123"/>
      <c r="BEY142" s="123"/>
      <c r="BEZ142" s="123"/>
      <c r="BFA142" s="123"/>
      <c r="BFB142" s="123"/>
      <c r="BFC142" s="123"/>
      <c r="BFD142" s="123"/>
      <c r="BFE142" s="123"/>
      <c r="BFF142" s="123"/>
      <c r="BFG142" s="123"/>
      <c r="BFH142" s="123"/>
      <c r="BFI142" s="123"/>
      <c r="BFJ142" s="123"/>
      <c r="BFK142" s="123"/>
      <c r="BFL142" s="123"/>
      <c r="BFM142" s="123"/>
      <c r="BFN142" s="123"/>
      <c r="BFO142" s="123"/>
      <c r="BFP142" s="123"/>
      <c r="BFQ142" s="123"/>
      <c r="BFR142" s="123"/>
      <c r="BFS142" s="123"/>
      <c r="BFT142" s="123"/>
      <c r="BFU142" s="123"/>
      <c r="BFV142" s="123"/>
      <c r="BFW142" s="123"/>
      <c r="BFX142" s="123"/>
      <c r="BFY142" s="123"/>
      <c r="BFZ142" s="123"/>
      <c r="BGA142" s="123"/>
      <c r="BGB142" s="123"/>
      <c r="BGC142" s="123"/>
      <c r="BGD142" s="123"/>
      <c r="BGE142" s="123"/>
      <c r="BGF142" s="123"/>
      <c r="BGG142" s="123"/>
      <c r="BGH142" s="123"/>
      <c r="BGI142" s="123"/>
      <c r="BGJ142" s="123"/>
      <c r="BGK142" s="123"/>
      <c r="BGL142" s="123"/>
      <c r="BGM142" s="123"/>
      <c r="BGN142" s="123"/>
      <c r="BGO142" s="123"/>
      <c r="BGP142" s="123"/>
      <c r="BGQ142" s="123"/>
      <c r="BGR142" s="123"/>
      <c r="BGS142" s="123"/>
      <c r="BGT142" s="123"/>
      <c r="BGU142" s="123"/>
      <c r="BGV142" s="123"/>
      <c r="BGW142" s="123"/>
      <c r="BGX142" s="123"/>
      <c r="BGY142" s="123"/>
      <c r="BGZ142" s="123"/>
      <c r="BHA142" s="123"/>
      <c r="BHB142" s="123"/>
      <c r="BHC142" s="123"/>
      <c r="BHD142" s="123"/>
      <c r="BHE142" s="123"/>
      <c r="BHF142" s="123"/>
      <c r="BHG142" s="123"/>
      <c r="BHH142" s="123"/>
      <c r="BHI142" s="123"/>
      <c r="BHJ142" s="123"/>
      <c r="BHK142" s="123"/>
      <c r="BHL142" s="123"/>
      <c r="BHM142" s="123"/>
      <c r="BHN142" s="123"/>
      <c r="BHO142" s="123"/>
      <c r="BHP142" s="123"/>
      <c r="BHQ142" s="123"/>
      <c r="BHR142" s="123"/>
      <c r="BHS142" s="123"/>
      <c r="BHT142" s="123"/>
      <c r="BHU142" s="123"/>
      <c r="BHV142" s="123"/>
      <c r="BHW142" s="123"/>
      <c r="BHX142" s="123"/>
      <c r="BHY142" s="123"/>
      <c r="BHZ142" s="123"/>
      <c r="BIA142" s="123"/>
      <c r="BIB142" s="123"/>
      <c r="BIC142" s="123"/>
      <c r="BID142" s="123"/>
      <c r="BIE142" s="123"/>
      <c r="BIF142" s="123"/>
      <c r="BIG142" s="123"/>
      <c r="BIH142" s="123"/>
      <c r="BII142" s="123"/>
      <c r="BIJ142" s="123"/>
      <c r="BIK142" s="123"/>
      <c r="BIL142" s="123"/>
      <c r="BIM142" s="123"/>
      <c r="BIN142" s="123"/>
      <c r="BIO142" s="123"/>
      <c r="BIP142" s="123"/>
      <c r="BIQ142" s="123"/>
      <c r="BIR142" s="123"/>
      <c r="BIS142" s="123"/>
      <c r="BIT142" s="123"/>
      <c r="BIU142" s="123"/>
      <c r="BIV142" s="123"/>
      <c r="BIW142" s="123"/>
      <c r="BIX142" s="123"/>
      <c r="BIY142" s="123"/>
      <c r="BIZ142" s="123"/>
      <c r="BJA142" s="123"/>
      <c r="BJB142" s="123"/>
      <c r="BJC142" s="123"/>
      <c r="BJD142" s="123"/>
      <c r="BJE142" s="123"/>
      <c r="BJF142" s="123"/>
      <c r="BJG142" s="123"/>
      <c r="BJH142" s="123"/>
      <c r="BJI142" s="123"/>
      <c r="BJJ142" s="123"/>
      <c r="BJK142" s="123"/>
      <c r="BJL142" s="123"/>
      <c r="BJM142" s="123"/>
      <c r="BJN142" s="123"/>
      <c r="BJO142" s="123"/>
      <c r="BJP142" s="123"/>
      <c r="BJQ142" s="123"/>
      <c r="BJR142" s="123"/>
      <c r="BJS142" s="123"/>
      <c r="BJT142" s="123"/>
      <c r="BJU142" s="123"/>
      <c r="BJV142" s="123"/>
      <c r="BJW142" s="123"/>
      <c r="BJX142" s="123"/>
      <c r="BJY142" s="123"/>
      <c r="BJZ142" s="123"/>
      <c r="BKA142" s="123"/>
      <c r="BKB142" s="123"/>
      <c r="BKC142" s="123"/>
      <c r="BKD142" s="123"/>
      <c r="BKE142" s="123"/>
      <c r="BKF142" s="123"/>
      <c r="BKG142" s="123"/>
      <c r="BKH142" s="123"/>
      <c r="BKI142" s="123"/>
      <c r="BKJ142" s="123"/>
      <c r="BKK142" s="123"/>
      <c r="BKL142" s="123"/>
      <c r="BKM142" s="123"/>
      <c r="BKN142" s="123"/>
      <c r="BKO142" s="123"/>
      <c r="BKP142" s="123"/>
      <c r="BKQ142" s="123"/>
      <c r="BKR142" s="123"/>
      <c r="BKS142" s="123"/>
      <c r="BKT142" s="123"/>
      <c r="BKU142" s="123"/>
      <c r="BKV142" s="123"/>
      <c r="BKW142" s="123"/>
      <c r="BKX142" s="123"/>
      <c r="BKY142" s="123"/>
      <c r="BKZ142" s="123"/>
      <c r="BLA142" s="123"/>
      <c r="BLB142" s="123"/>
      <c r="BLC142" s="123"/>
      <c r="BLD142" s="123"/>
      <c r="BLE142" s="123"/>
      <c r="BLF142" s="123"/>
      <c r="BLG142" s="123"/>
      <c r="BLH142" s="123"/>
      <c r="BLI142" s="123"/>
      <c r="BLJ142" s="123"/>
      <c r="BLK142" s="123"/>
      <c r="BLL142" s="123"/>
      <c r="BLM142" s="123"/>
      <c r="BLN142" s="123"/>
      <c r="BLO142" s="123"/>
      <c r="BLP142" s="123"/>
      <c r="BLQ142" s="123"/>
      <c r="BLR142" s="123"/>
      <c r="BLS142" s="123"/>
      <c r="BLT142" s="123"/>
      <c r="BLU142" s="123"/>
      <c r="BLV142" s="123"/>
      <c r="BLW142" s="123"/>
      <c r="BLX142" s="123"/>
      <c r="BLY142" s="123"/>
      <c r="BLZ142" s="123"/>
      <c r="BMA142" s="123"/>
      <c r="BMB142" s="123"/>
      <c r="BMC142" s="123"/>
      <c r="BMD142" s="123"/>
      <c r="BME142" s="123"/>
      <c r="BMF142" s="123"/>
      <c r="BMG142" s="123"/>
      <c r="BMH142" s="123"/>
      <c r="BMI142" s="123"/>
      <c r="BMJ142" s="123"/>
      <c r="BMK142" s="123"/>
      <c r="BML142" s="123"/>
      <c r="BMM142" s="123"/>
      <c r="BMN142" s="123"/>
      <c r="BMO142" s="123"/>
      <c r="BMP142" s="123"/>
      <c r="BMQ142" s="123"/>
      <c r="BMR142" s="123"/>
      <c r="BMS142" s="123"/>
      <c r="BMT142" s="123"/>
      <c r="BMU142" s="123"/>
      <c r="BMV142" s="123"/>
      <c r="BMW142" s="123"/>
      <c r="BMX142" s="123"/>
      <c r="BMY142" s="123"/>
      <c r="BMZ142" s="123"/>
      <c r="BNA142" s="123"/>
      <c r="BNB142" s="123"/>
      <c r="BNC142" s="123"/>
      <c r="BND142" s="123"/>
      <c r="BNE142" s="123"/>
      <c r="BNF142" s="123"/>
      <c r="BNG142" s="123"/>
      <c r="BNH142" s="123"/>
      <c r="BNI142" s="123"/>
      <c r="BNJ142" s="123"/>
      <c r="BNK142" s="123"/>
      <c r="BNL142" s="123"/>
      <c r="BNM142" s="123"/>
      <c r="BNN142" s="123"/>
      <c r="BNO142" s="123"/>
      <c r="BNP142" s="123"/>
      <c r="BNQ142" s="123"/>
      <c r="BNR142" s="123"/>
      <c r="BNS142" s="123"/>
      <c r="BNT142" s="123"/>
      <c r="BNU142" s="123"/>
      <c r="BNV142" s="123"/>
      <c r="BNW142" s="123"/>
      <c r="BNX142" s="123"/>
      <c r="BNY142" s="123"/>
      <c r="BNZ142" s="123"/>
      <c r="BOA142" s="123"/>
      <c r="BOB142" s="123"/>
      <c r="BOC142" s="123"/>
      <c r="BOD142" s="123"/>
      <c r="BOE142" s="123"/>
      <c r="BOF142" s="123"/>
      <c r="BOG142" s="123"/>
      <c r="BOH142" s="123"/>
      <c r="BOI142" s="123"/>
      <c r="BOJ142" s="123"/>
      <c r="BOK142" s="123"/>
      <c r="BOL142" s="123"/>
      <c r="BOM142" s="123"/>
      <c r="BON142" s="123"/>
      <c r="BOO142" s="123"/>
      <c r="BOP142" s="123"/>
      <c r="BOQ142" s="123"/>
      <c r="BOR142" s="123"/>
      <c r="BOS142" s="123"/>
      <c r="BOT142" s="123"/>
      <c r="BOU142" s="123"/>
      <c r="BOV142" s="123"/>
      <c r="BOW142" s="123"/>
      <c r="BOX142" s="123"/>
      <c r="BOY142" s="123"/>
      <c r="BOZ142" s="123"/>
      <c r="BPA142" s="123"/>
      <c r="BPB142" s="123"/>
      <c r="BPC142" s="123"/>
      <c r="BPD142" s="123"/>
      <c r="BPE142" s="123"/>
      <c r="BPF142" s="123"/>
      <c r="BPG142" s="123"/>
      <c r="BPH142" s="123"/>
      <c r="BPI142" s="123"/>
      <c r="BPJ142" s="123"/>
      <c r="BPK142" s="123"/>
      <c r="BPL142" s="123"/>
      <c r="BPM142" s="123"/>
      <c r="BPN142" s="123"/>
      <c r="BPO142" s="123"/>
      <c r="BPP142" s="123"/>
      <c r="BPQ142" s="123"/>
      <c r="BPR142" s="123"/>
      <c r="BPS142" s="123"/>
      <c r="BPT142" s="123"/>
      <c r="BPU142" s="123"/>
      <c r="BPV142" s="123"/>
      <c r="BPW142" s="123"/>
      <c r="BPX142" s="123"/>
      <c r="BPY142" s="123"/>
      <c r="BPZ142" s="123"/>
      <c r="BQA142" s="123"/>
      <c r="BQB142" s="123"/>
      <c r="BQC142" s="123"/>
      <c r="BQD142" s="123"/>
      <c r="BQE142" s="123"/>
      <c r="BQF142" s="123"/>
      <c r="BQG142" s="123"/>
      <c r="BQH142" s="123"/>
      <c r="BQI142" s="123"/>
      <c r="BQJ142" s="123"/>
      <c r="BQK142" s="123"/>
      <c r="BQL142" s="123"/>
      <c r="BQM142" s="123"/>
      <c r="BQN142" s="123"/>
      <c r="BQO142" s="123"/>
      <c r="BQP142" s="123"/>
      <c r="BQQ142" s="123"/>
      <c r="BQR142" s="123"/>
      <c r="BQS142" s="123"/>
      <c r="BQT142" s="123"/>
      <c r="BQU142" s="123"/>
      <c r="BQV142" s="123"/>
      <c r="BQW142" s="123"/>
      <c r="BQX142" s="123"/>
      <c r="BQY142" s="123"/>
      <c r="BQZ142" s="123"/>
      <c r="BRA142" s="123"/>
      <c r="BRB142" s="123"/>
      <c r="BRC142" s="123"/>
      <c r="BRD142" s="123"/>
      <c r="BRE142" s="123"/>
      <c r="BRF142" s="123"/>
      <c r="BRG142" s="123"/>
      <c r="BRH142" s="123"/>
      <c r="BRI142" s="123"/>
      <c r="BRJ142" s="123"/>
      <c r="BRK142" s="123"/>
      <c r="BRL142" s="123"/>
      <c r="BRM142" s="123"/>
      <c r="BRN142" s="123"/>
      <c r="BRO142" s="123"/>
      <c r="BRP142" s="123"/>
      <c r="BRQ142" s="123"/>
      <c r="BRR142" s="123"/>
      <c r="BRS142" s="123"/>
      <c r="BRT142" s="123"/>
      <c r="BRU142" s="123"/>
      <c r="BRV142" s="123"/>
      <c r="BRW142" s="123"/>
      <c r="BRX142" s="123"/>
      <c r="BRY142" s="123"/>
      <c r="BRZ142" s="123"/>
      <c r="BSA142" s="123"/>
      <c r="BSB142" s="123"/>
      <c r="BSC142" s="123"/>
      <c r="BSD142" s="123"/>
      <c r="BSE142" s="123"/>
      <c r="BSF142" s="123"/>
      <c r="BSG142" s="123"/>
      <c r="BSH142" s="123"/>
      <c r="BSI142" s="123"/>
      <c r="BSJ142" s="123"/>
      <c r="BSK142" s="123"/>
      <c r="BSL142" s="123"/>
      <c r="BSM142" s="123"/>
      <c r="BSN142" s="123"/>
      <c r="BSO142" s="123"/>
      <c r="BSP142" s="123"/>
      <c r="BSQ142" s="123"/>
      <c r="BSR142" s="123"/>
      <c r="BSS142" s="123"/>
      <c r="BST142" s="123"/>
      <c r="BSU142" s="123"/>
      <c r="BSV142" s="123"/>
      <c r="BSW142" s="123"/>
      <c r="BSX142" s="123"/>
      <c r="BSY142" s="123"/>
      <c r="BSZ142" s="123"/>
      <c r="BTA142" s="123"/>
      <c r="BTB142" s="123"/>
      <c r="BTC142" s="123"/>
      <c r="BTD142" s="123"/>
      <c r="BTE142" s="123"/>
      <c r="BTF142" s="123"/>
      <c r="BTG142" s="123"/>
      <c r="BTH142" s="123"/>
      <c r="BTI142" s="123"/>
      <c r="BTJ142" s="123"/>
      <c r="BTK142" s="123"/>
      <c r="BTL142" s="123"/>
      <c r="BTM142" s="123"/>
      <c r="BTN142" s="123"/>
      <c r="BTO142" s="123"/>
      <c r="BTP142" s="123"/>
      <c r="BTQ142" s="123"/>
      <c r="BTR142" s="123"/>
      <c r="BTS142" s="123"/>
      <c r="BTT142" s="123"/>
      <c r="BTU142" s="123"/>
      <c r="BTV142" s="123"/>
      <c r="BTW142" s="123"/>
      <c r="BTX142" s="123"/>
      <c r="BTY142" s="123"/>
      <c r="BTZ142" s="123"/>
      <c r="BUA142" s="123"/>
      <c r="BUB142" s="123"/>
      <c r="BUC142" s="123"/>
      <c r="BUD142" s="123"/>
      <c r="BUE142" s="123"/>
      <c r="BUF142" s="123"/>
      <c r="BUG142" s="123"/>
      <c r="BUH142" s="123"/>
      <c r="BUI142" s="123"/>
      <c r="BUJ142" s="123"/>
      <c r="BUK142" s="123"/>
      <c r="BUL142" s="123"/>
      <c r="BUM142" s="123"/>
      <c r="BUN142" s="123"/>
      <c r="BUO142" s="123"/>
      <c r="BUP142" s="123"/>
      <c r="BUQ142" s="123"/>
      <c r="BUR142" s="123"/>
      <c r="BUS142" s="123"/>
      <c r="BUT142" s="123"/>
      <c r="BUU142" s="123"/>
      <c r="BUV142" s="123"/>
      <c r="BUW142" s="123"/>
      <c r="BUX142" s="123"/>
      <c r="BUY142" s="123"/>
      <c r="BUZ142" s="123"/>
      <c r="BVA142" s="123"/>
      <c r="BVB142" s="123"/>
      <c r="BVC142" s="123"/>
      <c r="BVD142" s="123"/>
      <c r="BVE142" s="123"/>
      <c r="BVF142" s="123"/>
      <c r="BVG142" s="123"/>
      <c r="BVH142" s="123"/>
      <c r="BVI142" s="123"/>
      <c r="BVJ142" s="123"/>
      <c r="BVK142" s="123"/>
      <c r="BVL142" s="123"/>
      <c r="BVM142" s="123"/>
      <c r="BVN142" s="123"/>
      <c r="BVO142" s="123"/>
      <c r="BVP142" s="123"/>
      <c r="BVQ142" s="123"/>
      <c r="BVR142" s="123"/>
      <c r="BVS142" s="123"/>
      <c r="BVT142" s="123"/>
      <c r="BVU142" s="123"/>
      <c r="BVV142" s="123"/>
      <c r="BVW142" s="123"/>
      <c r="BVX142" s="123"/>
      <c r="BVY142" s="123"/>
      <c r="BVZ142" s="123"/>
      <c r="BWA142" s="123"/>
      <c r="BWB142" s="123"/>
      <c r="BWC142" s="123"/>
      <c r="BWD142" s="123"/>
      <c r="BWE142" s="123"/>
      <c r="BWF142" s="123"/>
      <c r="BWG142" s="123"/>
      <c r="BWH142" s="123"/>
      <c r="BWI142" s="123"/>
      <c r="BWJ142" s="123"/>
      <c r="BWK142" s="123"/>
      <c r="BWL142" s="123"/>
      <c r="BWM142" s="123"/>
      <c r="BWN142" s="123"/>
      <c r="BWO142" s="123"/>
      <c r="BWP142" s="123"/>
      <c r="BWQ142" s="123"/>
      <c r="BWR142" s="123"/>
      <c r="BWS142" s="123"/>
      <c r="BWT142" s="123"/>
      <c r="BWU142" s="123"/>
      <c r="BWV142" s="123"/>
      <c r="BWW142" s="123"/>
      <c r="BWX142" s="123"/>
      <c r="BWY142" s="123"/>
      <c r="BWZ142" s="123"/>
      <c r="BXA142" s="123"/>
      <c r="BXB142" s="123"/>
      <c r="BXC142" s="123"/>
      <c r="BXD142" s="123"/>
      <c r="BXE142" s="123"/>
      <c r="BXF142" s="123"/>
      <c r="BXG142" s="123"/>
      <c r="BXH142" s="123"/>
      <c r="BXI142" s="123"/>
      <c r="BXJ142" s="123"/>
      <c r="BXK142" s="123"/>
      <c r="BXL142" s="123"/>
      <c r="BXM142" s="123"/>
      <c r="BXN142" s="123"/>
      <c r="BXO142" s="123"/>
      <c r="BXP142" s="123"/>
      <c r="BXQ142" s="123"/>
      <c r="BXR142" s="123"/>
      <c r="BXS142" s="123"/>
      <c r="BXT142" s="123"/>
      <c r="BXU142" s="123"/>
      <c r="BXV142" s="123"/>
      <c r="BXW142" s="123"/>
      <c r="BXX142" s="123"/>
      <c r="BXY142" s="123"/>
      <c r="BXZ142" s="123"/>
      <c r="BYA142" s="123"/>
      <c r="BYB142" s="123"/>
      <c r="BYC142" s="123"/>
      <c r="BYD142" s="123"/>
      <c r="BYE142" s="123"/>
      <c r="BYF142" s="123"/>
      <c r="BYG142" s="123"/>
      <c r="BYH142" s="123"/>
      <c r="BYI142" s="123"/>
      <c r="BYJ142" s="123"/>
      <c r="BYK142" s="123"/>
      <c r="BYL142" s="123"/>
      <c r="BYM142" s="123"/>
      <c r="BYN142" s="123"/>
      <c r="BYO142" s="123"/>
      <c r="BYP142" s="123"/>
      <c r="BYQ142" s="123"/>
      <c r="BYR142" s="123"/>
      <c r="BYS142" s="123"/>
      <c r="BYT142" s="123"/>
      <c r="BYU142" s="123"/>
      <c r="BYV142" s="123"/>
      <c r="BYW142" s="123"/>
      <c r="BYX142" s="123"/>
      <c r="BYY142" s="123"/>
      <c r="BYZ142" s="123"/>
      <c r="BZA142" s="123"/>
      <c r="BZB142" s="123"/>
      <c r="BZC142" s="123"/>
      <c r="BZD142" s="123"/>
      <c r="BZE142" s="123"/>
      <c r="BZF142" s="123"/>
      <c r="BZG142" s="123"/>
      <c r="BZH142" s="123"/>
      <c r="BZI142" s="123"/>
      <c r="BZJ142" s="123"/>
      <c r="BZK142" s="123"/>
      <c r="BZL142" s="123"/>
      <c r="BZM142" s="123"/>
      <c r="BZN142" s="123"/>
      <c r="BZO142" s="123"/>
      <c r="BZP142" s="123"/>
      <c r="BZQ142" s="123"/>
      <c r="BZR142" s="123"/>
      <c r="BZS142" s="123"/>
      <c r="BZT142" s="123"/>
      <c r="BZU142" s="123"/>
      <c r="BZV142" s="123"/>
      <c r="BZW142" s="123"/>
      <c r="BZX142" s="123"/>
      <c r="BZY142" s="123"/>
      <c r="BZZ142" s="123"/>
      <c r="CAA142" s="123"/>
      <c r="CAB142" s="123"/>
      <c r="CAC142" s="123"/>
      <c r="CAD142" s="123"/>
      <c r="CAE142" s="123"/>
      <c r="CAF142" s="123"/>
      <c r="CAG142" s="123"/>
      <c r="CAH142" s="123"/>
      <c r="CAI142" s="123"/>
      <c r="CAJ142" s="123"/>
      <c r="CAK142" s="123"/>
      <c r="CAL142" s="123"/>
      <c r="CAM142" s="123"/>
      <c r="CAN142" s="123"/>
      <c r="CAO142" s="123"/>
      <c r="CAP142" s="123"/>
      <c r="CAQ142" s="123"/>
      <c r="CAR142" s="123"/>
      <c r="CAS142" s="123"/>
      <c r="CAT142" s="123"/>
      <c r="CAU142" s="123"/>
      <c r="CAV142" s="123"/>
      <c r="CAW142" s="123"/>
      <c r="CAX142" s="123"/>
      <c r="CAY142" s="123"/>
      <c r="CAZ142" s="123"/>
      <c r="CBA142" s="123"/>
      <c r="CBB142" s="123"/>
      <c r="CBC142" s="123"/>
      <c r="CBD142" s="123"/>
      <c r="CBE142" s="123"/>
      <c r="CBF142" s="123"/>
      <c r="CBG142" s="123"/>
      <c r="CBH142" s="123"/>
      <c r="CBI142" s="123"/>
      <c r="CBJ142" s="123"/>
      <c r="CBK142" s="123"/>
      <c r="CBL142" s="123"/>
      <c r="CBM142" s="123"/>
      <c r="CBN142" s="123"/>
      <c r="CBO142" s="123"/>
      <c r="CBP142" s="123"/>
      <c r="CBQ142" s="123"/>
      <c r="CBR142" s="123"/>
      <c r="CBS142" s="123"/>
      <c r="CBT142" s="123"/>
      <c r="CBU142" s="123"/>
      <c r="CBV142" s="123"/>
      <c r="CBW142" s="123"/>
      <c r="CBX142" s="123"/>
      <c r="CBY142" s="123"/>
      <c r="CBZ142" s="123"/>
      <c r="CCA142" s="123"/>
      <c r="CCB142" s="123"/>
      <c r="CCC142" s="123"/>
      <c r="CCD142" s="123"/>
      <c r="CCE142" s="123"/>
      <c r="CCF142" s="123"/>
      <c r="CCG142" s="123"/>
      <c r="CCH142" s="123"/>
      <c r="CCI142" s="123"/>
      <c r="CCJ142" s="123"/>
      <c r="CCK142" s="123"/>
      <c r="CCL142" s="123"/>
      <c r="CCM142" s="123"/>
      <c r="CCN142" s="123"/>
      <c r="CCO142" s="123"/>
      <c r="CCP142" s="123"/>
      <c r="CCQ142" s="123"/>
      <c r="CCR142" s="123"/>
      <c r="CCS142" s="123"/>
      <c r="CCT142" s="123"/>
      <c r="CCU142" s="123"/>
      <c r="CCV142" s="123"/>
      <c r="CCW142" s="123"/>
      <c r="CCX142" s="123"/>
      <c r="CCY142" s="123"/>
      <c r="CCZ142" s="123"/>
      <c r="CDA142" s="123"/>
      <c r="CDB142" s="123"/>
      <c r="CDC142" s="123"/>
      <c r="CDD142" s="123"/>
      <c r="CDE142" s="123"/>
      <c r="CDF142" s="123"/>
      <c r="CDG142" s="123"/>
      <c r="CDH142" s="123"/>
      <c r="CDI142" s="123"/>
      <c r="CDJ142" s="123"/>
      <c r="CDK142" s="123"/>
      <c r="CDL142" s="123"/>
      <c r="CDM142" s="123"/>
      <c r="CDN142" s="123"/>
      <c r="CDO142" s="123"/>
      <c r="CDP142" s="123"/>
      <c r="CDQ142" s="123"/>
      <c r="CDR142" s="123"/>
      <c r="CDS142" s="123"/>
      <c r="CDT142" s="123"/>
      <c r="CDU142" s="123"/>
      <c r="CDV142" s="123"/>
      <c r="CDW142" s="123"/>
      <c r="CDX142" s="123"/>
      <c r="CDY142" s="123"/>
      <c r="CDZ142" s="123"/>
      <c r="CEA142" s="123"/>
      <c r="CEB142" s="123"/>
      <c r="CEC142" s="123"/>
      <c r="CED142" s="123"/>
      <c r="CEE142" s="123"/>
      <c r="CEF142" s="123"/>
      <c r="CEG142" s="123"/>
      <c r="CEH142" s="123"/>
      <c r="CEI142" s="123"/>
      <c r="CEJ142" s="123"/>
      <c r="CEK142" s="123"/>
      <c r="CEL142" s="123"/>
      <c r="CEM142" s="123"/>
      <c r="CEN142" s="123"/>
      <c r="CEO142" s="123"/>
      <c r="CEP142" s="123"/>
      <c r="CEQ142" s="123"/>
      <c r="CER142" s="123"/>
      <c r="CES142" s="123"/>
      <c r="CET142" s="123"/>
      <c r="CEU142" s="123"/>
      <c r="CEV142" s="123"/>
      <c r="CEW142" s="123"/>
      <c r="CEX142" s="123"/>
      <c r="CEY142" s="123"/>
      <c r="CEZ142" s="123"/>
      <c r="CFA142" s="123"/>
      <c r="CFB142" s="123"/>
      <c r="CFC142" s="123"/>
      <c r="CFD142" s="123"/>
      <c r="CFE142" s="123"/>
      <c r="CFF142" s="123"/>
      <c r="CFG142" s="123"/>
      <c r="CFH142" s="123"/>
      <c r="CFI142" s="123"/>
      <c r="CFJ142" s="123"/>
      <c r="CFK142" s="123"/>
      <c r="CFL142" s="123"/>
      <c r="CFM142" s="123"/>
      <c r="CFN142" s="123"/>
      <c r="CFO142" s="123"/>
      <c r="CFP142" s="123"/>
      <c r="CFQ142" s="123"/>
      <c r="CFR142" s="123"/>
      <c r="CFS142" s="123"/>
      <c r="CFT142" s="123"/>
      <c r="CFU142" s="123"/>
      <c r="CFV142" s="123"/>
      <c r="CFW142" s="123"/>
      <c r="CFX142" s="123"/>
      <c r="CFY142" s="123"/>
      <c r="CFZ142" s="123"/>
      <c r="CGA142" s="123"/>
      <c r="CGB142" s="123"/>
      <c r="CGC142" s="123"/>
      <c r="CGD142" s="123"/>
      <c r="CGE142" s="123"/>
      <c r="CGF142" s="123"/>
      <c r="CGG142" s="123"/>
      <c r="CGH142" s="123"/>
      <c r="CGI142" s="123"/>
      <c r="CGJ142" s="123"/>
      <c r="CGK142" s="123"/>
      <c r="CGL142" s="123"/>
      <c r="CGM142" s="123"/>
      <c r="CGN142" s="123"/>
      <c r="CGO142" s="123"/>
      <c r="CGP142" s="123"/>
      <c r="CGQ142" s="123"/>
      <c r="CGR142" s="123"/>
      <c r="CGS142" s="123"/>
      <c r="CGT142" s="123"/>
      <c r="CGU142" s="123"/>
      <c r="CGV142" s="123"/>
      <c r="CGW142" s="123"/>
      <c r="CGX142" s="123"/>
      <c r="CGY142" s="123"/>
      <c r="CGZ142" s="123"/>
      <c r="CHA142" s="123"/>
      <c r="CHB142" s="123"/>
      <c r="CHC142" s="123"/>
      <c r="CHD142" s="123"/>
      <c r="CHE142" s="123"/>
      <c r="CHF142" s="123"/>
      <c r="CHG142" s="123"/>
      <c r="CHH142" s="123"/>
      <c r="CHI142" s="123"/>
      <c r="CHJ142" s="123"/>
      <c r="CHK142" s="123"/>
      <c r="CHL142" s="123"/>
      <c r="CHM142" s="123"/>
      <c r="CHN142" s="123"/>
      <c r="CHO142" s="123"/>
      <c r="CHP142" s="123"/>
      <c r="CHQ142" s="123"/>
      <c r="CHR142" s="123"/>
      <c r="CHS142" s="123"/>
      <c r="CHT142" s="123"/>
      <c r="CHU142" s="123"/>
      <c r="CHV142" s="123"/>
      <c r="CHW142" s="123"/>
      <c r="CHX142" s="123"/>
      <c r="CHY142" s="123"/>
      <c r="CHZ142" s="123"/>
      <c r="CIA142" s="123"/>
      <c r="CIB142" s="123"/>
      <c r="CIC142" s="123"/>
      <c r="CID142" s="123"/>
      <c r="CIE142" s="123"/>
      <c r="CIF142" s="123"/>
      <c r="CIG142" s="123"/>
      <c r="CIH142" s="123"/>
      <c r="CII142" s="123"/>
      <c r="CIJ142" s="123"/>
      <c r="CIK142" s="123"/>
      <c r="CIL142" s="123"/>
      <c r="CIM142" s="123"/>
      <c r="CIN142" s="123"/>
      <c r="CIO142" s="123"/>
      <c r="CIP142" s="123"/>
      <c r="CIQ142" s="123"/>
      <c r="CIR142" s="123"/>
      <c r="CIS142" s="123"/>
      <c r="CIT142" s="123"/>
      <c r="CIU142" s="123"/>
      <c r="CIV142" s="123"/>
      <c r="CIW142" s="123"/>
      <c r="CIX142" s="123"/>
      <c r="CIY142" s="123"/>
      <c r="CIZ142" s="123"/>
      <c r="CJA142" s="123"/>
      <c r="CJB142" s="123"/>
      <c r="CJC142" s="123"/>
      <c r="CJD142" s="123"/>
      <c r="CJE142" s="123"/>
      <c r="CJF142" s="123"/>
      <c r="CJG142" s="123"/>
      <c r="CJH142" s="123"/>
      <c r="CJI142" s="123"/>
      <c r="CJJ142" s="123"/>
      <c r="CJK142" s="123"/>
      <c r="CJL142" s="123"/>
      <c r="CJM142" s="123"/>
      <c r="CJN142" s="123"/>
      <c r="CJO142" s="123"/>
      <c r="CJP142" s="123"/>
      <c r="CJQ142" s="123"/>
      <c r="CJR142" s="123"/>
      <c r="CJS142" s="123"/>
      <c r="CJT142" s="123"/>
      <c r="CJU142" s="123"/>
      <c r="CJV142" s="123"/>
      <c r="CJW142" s="123"/>
      <c r="CJX142" s="123"/>
      <c r="CJY142" s="123"/>
      <c r="CJZ142" s="123"/>
      <c r="CKA142" s="123"/>
      <c r="CKB142" s="123"/>
      <c r="CKC142" s="123"/>
      <c r="CKD142" s="123"/>
      <c r="CKE142" s="123"/>
      <c r="CKF142" s="123"/>
      <c r="CKG142" s="123"/>
      <c r="CKH142" s="123"/>
      <c r="CKI142" s="123"/>
      <c r="CKJ142" s="123"/>
      <c r="CKK142" s="123"/>
      <c r="CKL142" s="123"/>
      <c r="CKM142" s="123"/>
      <c r="CKN142" s="123"/>
      <c r="CKO142" s="123"/>
      <c r="CKP142" s="123"/>
      <c r="CKQ142" s="123"/>
      <c r="CKR142" s="123"/>
      <c r="CKS142" s="123"/>
      <c r="CKT142" s="123"/>
      <c r="CKU142" s="123"/>
      <c r="CKV142" s="123"/>
      <c r="CKW142" s="123"/>
      <c r="CKX142" s="123"/>
      <c r="CKY142" s="123"/>
      <c r="CKZ142" s="123"/>
      <c r="CLA142" s="123"/>
      <c r="CLB142" s="123"/>
      <c r="CLC142" s="123"/>
      <c r="CLD142" s="123"/>
      <c r="CLE142" s="123"/>
      <c r="CLF142" s="123"/>
      <c r="CLG142" s="123"/>
      <c r="CLH142" s="123"/>
      <c r="CLI142" s="123"/>
      <c r="CLJ142" s="123"/>
      <c r="CLK142" s="123"/>
      <c r="CLL142" s="123"/>
      <c r="CLM142" s="123"/>
      <c r="CLN142" s="123"/>
      <c r="CLO142" s="123"/>
      <c r="CLP142" s="123"/>
      <c r="CLQ142" s="123"/>
      <c r="CLR142" s="123"/>
      <c r="CLS142" s="123"/>
      <c r="CLT142" s="123"/>
      <c r="CLU142" s="123"/>
      <c r="CLV142" s="123"/>
      <c r="CLW142" s="123"/>
      <c r="CLX142" s="123"/>
      <c r="CLY142" s="123"/>
      <c r="CLZ142" s="123"/>
      <c r="CMA142" s="123"/>
      <c r="CMB142" s="123"/>
      <c r="CMC142" s="123"/>
      <c r="CMD142" s="123"/>
      <c r="CME142" s="123"/>
      <c r="CMF142" s="123"/>
      <c r="CMG142" s="123"/>
      <c r="CMH142" s="123"/>
      <c r="CMI142" s="123"/>
      <c r="CMJ142" s="123"/>
      <c r="CMK142" s="123"/>
      <c r="CML142" s="123"/>
      <c r="CMM142" s="123"/>
      <c r="CMN142" s="123"/>
      <c r="CMO142" s="123"/>
      <c r="CMP142" s="123"/>
      <c r="CMQ142" s="123"/>
      <c r="CMR142" s="123"/>
      <c r="CMS142" s="123"/>
      <c r="CMT142" s="123"/>
      <c r="CMU142" s="123"/>
      <c r="CMV142" s="123"/>
      <c r="CMW142" s="123"/>
      <c r="CMX142" s="123"/>
      <c r="CMY142" s="123"/>
      <c r="CMZ142" s="123"/>
      <c r="CNA142" s="123"/>
      <c r="CNB142" s="123"/>
      <c r="CNC142" s="123"/>
      <c r="CND142" s="123"/>
      <c r="CNE142" s="123"/>
      <c r="CNF142" s="123"/>
      <c r="CNG142" s="123"/>
      <c r="CNH142" s="123"/>
      <c r="CNI142" s="123"/>
      <c r="CNJ142" s="123"/>
      <c r="CNK142" s="123"/>
      <c r="CNL142" s="123"/>
      <c r="CNM142" s="123"/>
      <c r="CNN142" s="123"/>
      <c r="CNO142" s="123"/>
      <c r="CNP142" s="123"/>
      <c r="CNQ142" s="123"/>
      <c r="CNR142" s="123"/>
      <c r="CNS142" s="123"/>
      <c r="CNT142" s="123"/>
      <c r="CNU142" s="123"/>
      <c r="CNV142" s="123"/>
      <c r="CNW142" s="123"/>
      <c r="CNX142" s="123"/>
      <c r="CNY142" s="123"/>
      <c r="CNZ142" s="123"/>
      <c r="COA142" s="123"/>
      <c r="COB142" s="123"/>
      <c r="COC142" s="123"/>
      <c r="COD142" s="123"/>
      <c r="COE142" s="123"/>
      <c r="COF142" s="123"/>
      <c r="COG142" s="123"/>
      <c r="COH142" s="123"/>
      <c r="COI142" s="123"/>
      <c r="COJ142" s="123"/>
      <c r="COK142" s="123"/>
      <c r="COL142" s="123"/>
      <c r="COM142" s="123"/>
      <c r="CON142" s="123"/>
      <c r="COO142" s="123"/>
      <c r="COP142" s="123"/>
      <c r="COQ142" s="123"/>
      <c r="COR142" s="123"/>
      <c r="COS142" s="123"/>
      <c r="COT142" s="123"/>
      <c r="COU142" s="123"/>
      <c r="COV142" s="123"/>
      <c r="COW142" s="123"/>
      <c r="COX142" s="123"/>
      <c r="COY142" s="123"/>
      <c r="COZ142" s="123"/>
      <c r="CPA142" s="123"/>
      <c r="CPB142" s="123"/>
      <c r="CPC142" s="123"/>
      <c r="CPD142" s="123"/>
      <c r="CPE142" s="123"/>
      <c r="CPF142" s="123"/>
      <c r="CPG142" s="123"/>
      <c r="CPH142" s="123"/>
      <c r="CPI142" s="123"/>
      <c r="CPJ142" s="123"/>
      <c r="CPK142" s="123"/>
      <c r="CPL142" s="123"/>
      <c r="CPM142" s="123"/>
      <c r="CPN142" s="123"/>
      <c r="CPO142" s="123"/>
      <c r="CPP142" s="123"/>
      <c r="CPQ142" s="123"/>
      <c r="CPR142" s="123"/>
      <c r="CPS142" s="123"/>
      <c r="CPT142" s="123"/>
      <c r="CPU142" s="123"/>
      <c r="CPV142" s="123"/>
      <c r="CPW142" s="123"/>
      <c r="CPX142" s="123"/>
      <c r="CPY142" s="123"/>
      <c r="CPZ142" s="123"/>
      <c r="CQA142" s="123"/>
      <c r="CQB142" s="123"/>
      <c r="CQC142" s="123"/>
      <c r="CQD142" s="123"/>
      <c r="CQE142" s="123"/>
      <c r="CQF142" s="123"/>
      <c r="CQG142" s="123"/>
      <c r="CQH142" s="123"/>
      <c r="CQI142" s="123"/>
      <c r="CQJ142" s="123"/>
      <c r="CQK142" s="123"/>
      <c r="CQL142" s="123"/>
      <c r="CQM142" s="123"/>
      <c r="CQN142" s="123"/>
      <c r="CQO142" s="123"/>
      <c r="CQP142" s="123"/>
      <c r="CQQ142" s="123"/>
      <c r="CQR142" s="123"/>
      <c r="CQS142" s="123"/>
      <c r="CQT142" s="123"/>
      <c r="CQU142" s="123"/>
      <c r="CQV142" s="123"/>
      <c r="CQW142" s="123"/>
      <c r="CQX142" s="123"/>
      <c r="CQY142" s="123"/>
      <c r="CQZ142" s="123"/>
      <c r="CRA142" s="123"/>
      <c r="CRB142" s="123"/>
      <c r="CRC142" s="123"/>
      <c r="CRD142" s="123"/>
      <c r="CRE142" s="123"/>
      <c r="CRF142" s="123"/>
      <c r="CRG142" s="123"/>
      <c r="CRH142" s="123"/>
      <c r="CRI142" s="123"/>
      <c r="CRJ142" s="123"/>
      <c r="CRK142" s="123"/>
      <c r="CRL142" s="123"/>
      <c r="CRM142" s="123"/>
      <c r="CRN142" s="123"/>
      <c r="CRO142" s="123"/>
      <c r="CRP142" s="123"/>
      <c r="CRQ142" s="123"/>
      <c r="CRR142" s="123"/>
      <c r="CRS142" s="123"/>
      <c r="CRT142" s="123"/>
      <c r="CRU142" s="123"/>
      <c r="CRV142" s="123"/>
      <c r="CRW142" s="123"/>
      <c r="CRX142" s="123"/>
      <c r="CRY142" s="123"/>
      <c r="CRZ142" s="123"/>
      <c r="CSA142" s="123"/>
      <c r="CSB142" s="123"/>
      <c r="CSC142" s="123"/>
      <c r="CSD142" s="123"/>
      <c r="CSE142" s="123"/>
      <c r="CSF142" s="123"/>
      <c r="CSG142" s="123"/>
      <c r="CSH142" s="123"/>
      <c r="CSI142" s="123"/>
      <c r="CSJ142" s="123"/>
      <c r="CSK142" s="123"/>
      <c r="CSL142" s="123"/>
      <c r="CSM142" s="123"/>
      <c r="CSN142" s="123"/>
      <c r="CSO142" s="123"/>
      <c r="CSP142" s="123"/>
      <c r="CSQ142" s="123"/>
      <c r="CSR142" s="123"/>
      <c r="CSS142" s="123"/>
      <c r="CST142" s="123"/>
      <c r="CSU142" s="123"/>
      <c r="CSV142" s="123"/>
      <c r="CSW142" s="123"/>
      <c r="CSX142" s="123"/>
      <c r="CSY142" s="123"/>
      <c r="CSZ142" s="123"/>
      <c r="CTA142" s="123"/>
      <c r="CTB142" s="123"/>
      <c r="CTC142" s="123"/>
      <c r="CTD142" s="123"/>
      <c r="CTE142" s="123"/>
      <c r="CTF142" s="123"/>
      <c r="CTG142" s="123"/>
      <c r="CTH142" s="123"/>
      <c r="CTI142" s="123"/>
      <c r="CTJ142" s="123"/>
      <c r="CTK142" s="123"/>
      <c r="CTL142" s="123"/>
      <c r="CTM142" s="123"/>
      <c r="CTN142" s="123"/>
      <c r="CTO142" s="123"/>
      <c r="CTP142" s="123"/>
      <c r="CTQ142" s="123"/>
      <c r="CTR142" s="123"/>
      <c r="CTS142" s="123"/>
      <c r="CTT142" s="123"/>
      <c r="CTU142" s="123"/>
      <c r="CTV142" s="123"/>
      <c r="CTW142" s="123"/>
      <c r="CTX142" s="123"/>
      <c r="CTY142" s="123"/>
      <c r="CTZ142" s="123"/>
      <c r="CUA142" s="123"/>
      <c r="CUB142" s="123"/>
      <c r="CUC142" s="123"/>
      <c r="CUD142" s="123"/>
      <c r="CUE142" s="123"/>
      <c r="CUF142" s="123"/>
      <c r="CUG142" s="123"/>
      <c r="CUH142" s="123"/>
      <c r="CUI142" s="123"/>
      <c r="CUJ142" s="123"/>
      <c r="CUK142" s="123"/>
      <c r="CUL142" s="123"/>
      <c r="CUM142" s="123"/>
      <c r="CUN142" s="123"/>
      <c r="CUO142" s="123"/>
      <c r="CUP142" s="123"/>
      <c r="CUQ142" s="123"/>
      <c r="CUR142" s="123"/>
      <c r="CUS142" s="123"/>
      <c r="CUT142" s="123"/>
      <c r="CUU142" s="123"/>
      <c r="CUV142" s="123"/>
      <c r="CUW142" s="123"/>
      <c r="CUX142" s="123"/>
      <c r="CUY142" s="123"/>
      <c r="CUZ142" s="123"/>
      <c r="CVA142" s="123"/>
      <c r="CVB142" s="123"/>
      <c r="CVC142" s="123"/>
      <c r="CVD142" s="123"/>
      <c r="CVE142" s="123"/>
      <c r="CVF142" s="123"/>
      <c r="CVG142" s="123"/>
      <c r="CVH142" s="123"/>
      <c r="CVI142" s="123"/>
      <c r="CVJ142" s="123"/>
      <c r="CVK142" s="123"/>
      <c r="CVL142" s="123"/>
      <c r="CVM142" s="123"/>
      <c r="CVN142" s="123"/>
      <c r="CVO142" s="123"/>
      <c r="CVP142" s="123"/>
      <c r="CVQ142" s="123"/>
      <c r="CVR142" s="123"/>
      <c r="CVS142" s="123"/>
      <c r="CVT142" s="123"/>
      <c r="CVU142" s="123"/>
      <c r="CVV142" s="123"/>
      <c r="CVW142" s="123"/>
      <c r="CVX142" s="123"/>
      <c r="CVY142" s="123"/>
      <c r="CVZ142" s="123"/>
      <c r="CWA142" s="123"/>
      <c r="CWB142" s="123"/>
      <c r="CWC142" s="123"/>
      <c r="CWD142" s="123"/>
      <c r="CWE142" s="123"/>
      <c r="CWF142" s="123"/>
      <c r="CWG142" s="123"/>
      <c r="CWH142" s="123"/>
      <c r="CWI142" s="123"/>
      <c r="CWJ142" s="123"/>
      <c r="CWK142" s="123"/>
      <c r="CWL142" s="123"/>
      <c r="CWM142" s="123"/>
      <c r="CWN142" s="123"/>
      <c r="CWO142" s="123"/>
      <c r="CWP142" s="123"/>
      <c r="CWQ142" s="123"/>
      <c r="CWR142" s="123"/>
      <c r="CWS142" s="123"/>
      <c r="CWT142" s="123"/>
      <c r="CWU142" s="123"/>
      <c r="CWV142" s="123"/>
      <c r="CWW142" s="123"/>
      <c r="CWX142" s="123"/>
      <c r="CWY142" s="123"/>
      <c r="CWZ142" s="123"/>
      <c r="CXA142" s="123"/>
      <c r="CXB142" s="123"/>
      <c r="CXC142" s="123"/>
      <c r="CXD142" s="123"/>
      <c r="CXE142" s="123"/>
      <c r="CXF142" s="123"/>
      <c r="CXG142" s="123"/>
      <c r="CXH142" s="123"/>
      <c r="CXI142" s="123"/>
      <c r="CXJ142" s="123"/>
      <c r="CXK142" s="123"/>
      <c r="CXL142" s="123"/>
      <c r="CXM142" s="123"/>
      <c r="CXN142" s="123"/>
      <c r="CXO142" s="123"/>
      <c r="CXP142" s="123"/>
      <c r="CXQ142" s="123"/>
      <c r="CXR142" s="123"/>
      <c r="CXS142" s="123"/>
      <c r="CXT142" s="123"/>
      <c r="CXU142" s="123"/>
      <c r="CXV142" s="123"/>
      <c r="CXW142" s="123"/>
      <c r="CXX142" s="123"/>
      <c r="CXY142" s="123"/>
      <c r="CXZ142" s="123"/>
      <c r="CYA142" s="123"/>
      <c r="CYB142" s="123"/>
      <c r="CYC142" s="123"/>
      <c r="CYD142" s="123"/>
      <c r="CYE142" s="123"/>
      <c r="CYF142" s="123"/>
      <c r="CYG142" s="123"/>
      <c r="CYH142" s="123"/>
      <c r="CYI142" s="123"/>
      <c r="CYJ142" s="123"/>
      <c r="CYK142" s="123"/>
      <c r="CYL142" s="123"/>
      <c r="CYM142" s="123"/>
      <c r="CYN142" s="123"/>
      <c r="CYO142" s="123"/>
      <c r="CYP142" s="123"/>
      <c r="CYQ142" s="123"/>
      <c r="CYR142" s="123"/>
      <c r="CYS142" s="123"/>
      <c r="CYT142" s="123"/>
      <c r="CYU142" s="123"/>
      <c r="CYV142" s="123"/>
      <c r="CYW142" s="123"/>
      <c r="CYX142" s="123"/>
      <c r="CYY142" s="123"/>
      <c r="CYZ142" s="123"/>
      <c r="CZA142" s="123"/>
      <c r="CZB142" s="123"/>
      <c r="CZC142" s="123"/>
      <c r="CZD142" s="123"/>
      <c r="CZE142" s="123"/>
      <c r="CZF142" s="123"/>
      <c r="CZG142" s="123"/>
      <c r="CZH142" s="123"/>
      <c r="CZI142" s="123"/>
      <c r="CZJ142" s="123"/>
      <c r="CZK142" s="123"/>
      <c r="CZL142" s="123"/>
      <c r="CZM142" s="123"/>
      <c r="CZN142" s="123"/>
      <c r="CZO142" s="123"/>
      <c r="CZP142" s="123"/>
      <c r="CZQ142" s="123"/>
      <c r="CZR142" s="123"/>
      <c r="CZS142" s="123"/>
      <c r="CZT142" s="123"/>
      <c r="CZU142" s="123"/>
      <c r="CZV142" s="123"/>
      <c r="CZW142" s="123"/>
      <c r="CZX142" s="123"/>
      <c r="CZY142" s="123"/>
      <c r="CZZ142" s="123"/>
      <c r="DAA142" s="123"/>
      <c r="DAB142" s="123"/>
      <c r="DAC142" s="123"/>
      <c r="DAD142" s="123"/>
      <c r="DAE142" s="123"/>
      <c r="DAF142" s="123"/>
      <c r="DAG142" s="123"/>
      <c r="DAH142" s="123"/>
      <c r="DAI142" s="123"/>
      <c r="DAJ142" s="123"/>
      <c r="DAK142" s="123"/>
      <c r="DAL142" s="123"/>
      <c r="DAM142" s="123"/>
      <c r="DAN142" s="123"/>
      <c r="DAO142" s="123"/>
      <c r="DAP142" s="123"/>
      <c r="DAQ142" s="123"/>
      <c r="DAR142" s="123"/>
      <c r="DAS142" s="123"/>
      <c r="DAT142" s="123"/>
      <c r="DAU142" s="123"/>
      <c r="DAV142" s="123"/>
      <c r="DAW142" s="123"/>
      <c r="DAX142" s="123"/>
      <c r="DAY142" s="123"/>
      <c r="DAZ142" s="123"/>
      <c r="DBA142" s="123"/>
      <c r="DBB142" s="123"/>
      <c r="DBC142" s="123"/>
      <c r="DBD142" s="123"/>
      <c r="DBE142" s="123"/>
      <c r="DBF142" s="123"/>
      <c r="DBG142" s="123"/>
      <c r="DBH142" s="123"/>
      <c r="DBI142" s="123"/>
      <c r="DBJ142" s="123"/>
      <c r="DBK142" s="123"/>
      <c r="DBL142" s="123"/>
      <c r="DBM142" s="123"/>
      <c r="DBN142" s="123"/>
      <c r="DBO142" s="123"/>
      <c r="DBP142" s="123"/>
      <c r="DBQ142" s="123"/>
      <c r="DBR142" s="123"/>
      <c r="DBS142" s="123"/>
      <c r="DBT142" s="123"/>
      <c r="DBU142" s="123"/>
      <c r="DBV142" s="123"/>
      <c r="DBW142" s="123"/>
      <c r="DBX142" s="123"/>
      <c r="DBY142" s="123"/>
      <c r="DBZ142" s="123"/>
      <c r="DCA142" s="123"/>
      <c r="DCB142" s="123"/>
      <c r="DCC142" s="123"/>
      <c r="DCD142" s="123"/>
      <c r="DCE142" s="123"/>
      <c r="DCF142" s="123"/>
      <c r="DCG142" s="123"/>
      <c r="DCH142" s="123"/>
      <c r="DCI142" s="123"/>
      <c r="DCJ142" s="123"/>
      <c r="DCK142" s="123"/>
      <c r="DCL142" s="123"/>
      <c r="DCM142" s="123"/>
      <c r="DCN142" s="123"/>
      <c r="DCO142" s="123"/>
      <c r="DCP142" s="123"/>
      <c r="DCQ142" s="123"/>
      <c r="DCR142" s="123"/>
      <c r="DCS142" s="123"/>
      <c r="DCT142" s="123"/>
      <c r="DCU142" s="123"/>
      <c r="DCV142" s="123"/>
      <c r="DCW142" s="123"/>
      <c r="DCX142" s="123"/>
      <c r="DCY142" s="123"/>
      <c r="DCZ142" s="123"/>
      <c r="DDA142" s="123"/>
      <c r="DDB142" s="123"/>
      <c r="DDC142" s="123"/>
      <c r="DDD142" s="123"/>
      <c r="DDE142" s="123"/>
      <c r="DDF142" s="123"/>
      <c r="DDG142" s="123"/>
      <c r="DDH142" s="123"/>
      <c r="DDI142" s="123"/>
      <c r="DDJ142" s="123"/>
      <c r="DDK142" s="123"/>
      <c r="DDL142" s="123"/>
      <c r="DDM142" s="123"/>
      <c r="DDN142" s="123"/>
      <c r="DDO142" s="123"/>
      <c r="DDP142" s="123"/>
      <c r="DDQ142" s="123"/>
      <c r="DDR142" s="123"/>
      <c r="DDS142" s="123"/>
      <c r="DDT142" s="123"/>
      <c r="DDU142" s="123"/>
      <c r="DDV142" s="123"/>
      <c r="DDW142" s="123"/>
      <c r="DDX142" s="123"/>
      <c r="DDY142" s="123"/>
      <c r="DDZ142" s="123"/>
      <c r="DEA142" s="123"/>
      <c r="DEB142" s="123"/>
      <c r="DEC142" s="123"/>
      <c r="DED142" s="123"/>
      <c r="DEE142" s="123"/>
      <c r="DEF142" s="123"/>
      <c r="DEG142" s="123"/>
      <c r="DEH142" s="123"/>
      <c r="DEI142" s="123"/>
      <c r="DEJ142" s="123"/>
      <c r="DEK142" s="123"/>
      <c r="DEL142" s="123"/>
      <c r="DEM142" s="123"/>
      <c r="DEN142" s="123"/>
      <c r="DEO142" s="123"/>
      <c r="DEP142" s="123"/>
      <c r="DEQ142" s="123"/>
      <c r="DER142" s="123"/>
      <c r="DES142" s="123"/>
      <c r="DET142" s="123"/>
      <c r="DEU142" s="123"/>
      <c r="DEV142" s="123"/>
      <c r="DEW142" s="123"/>
      <c r="DEX142" s="123"/>
      <c r="DEY142" s="123"/>
      <c r="DEZ142" s="123"/>
      <c r="DFA142" s="123"/>
      <c r="DFB142" s="123"/>
      <c r="DFC142" s="123"/>
      <c r="DFD142" s="123"/>
      <c r="DFE142" s="123"/>
      <c r="DFF142" s="123"/>
      <c r="DFG142" s="123"/>
      <c r="DFH142" s="123"/>
      <c r="DFI142" s="123"/>
      <c r="DFJ142" s="123"/>
      <c r="DFK142" s="123"/>
      <c r="DFL142" s="123"/>
      <c r="DFM142" s="123"/>
      <c r="DFN142" s="123"/>
      <c r="DFO142" s="123"/>
      <c r="DFP142" s="123"/>
      <c r="DFQ142" s="123"/>
      <c r="DFR142" s="123"/>
      <c r="DFS142" s="123"/>
      <c r="DFT142" s="123"/>
      <c r="DFU142" s="123"/>
      <c r="DFV142" s="123"/>
      <c r="DFW142" s="123"/>
      <c r="DFX142" s="123"/>
      <c r="DFY142" s="123"/>
      <c r="DFZ142" s="123"/>
      <c r="DGA142" s="123"/>
      <c r="DGB142" s="123"/>
      <c r="DGC142" s="123"/>
      <c r="DGD142" s="123"/>
      <c r="DGE142" s="123"/>
      <c r="DGF142" s="123"/>
      <c r="DGG142" s="123"/>
      <c r="DGH142" s="123"/>
      <c r="DGI142" s="123"/>
      <c r="DGJ142" s="123"/>
      <c r="DGK142" s="123"/>
      <c r="DGL142" s="123"/>
      <c r="DGM142" s="123"/>
      <c r="DGN142" s="123"/>
      <c r="DGO142" s="123"/>
      <c r="DGP142" s="123"/>
      <c r="DGQ142" s="123"/>
      <c r="DGR142" s="123"/>
      <c r="DGS142" s="123"/>
      <c r="DGT142" s="123"/>
      <c r="DGU142" s="123"/>
      <c r="DGV142" s="123"/>
      <c r="DGW142" s="123"/>
      <c r="DGX142" s="123"/>
      <c r="DGY142" s="123"/>
      <c r="DGZ142" s="123"/>
      <c r="DHA142" s="123"/>
      <c r="DHB142" s="123"/>
      <c r="DHC142" s="123"/>
      <c r="DHD142" s="123"/>
      <c r="DHE142" s="123"/>
      <c r="DHF142" s="123"/>
      <c r="DHG142" s="123"/>
      <c r="DHH142" s="123"/>
      <c r="DHI142" s="123"/>
      <c r="DHJ142" s="123"/>
      <c r="DHK142" s="123"/>
      <c r="DHL142" s="123"/>
      <c r="DHM142" s="123"/>
      <c r="DHN142" s="123"/>
      <c r="DHO142" s="123"/>
      <c r="DHP142" s="123"/>
      <c r="DHQ142" s="123"/>
      <c r="DHR142" s="123"/>
      <c r="DHS142" s="123"/>
      <c r="DHT142" s="123"/>
      <c r="DHU142" s="123"/>
      <c r="DHV142" s="123"/>
      <c r="DHW142" s="123"/>
      <c r="DHX142" s="123"/>
      <c r="DHY142" s="123"/>
      <c r="DHZ142" s="123"/>
      <c r="DIA142" s="123"/>
      <c r="DIB142" s="123"/>
      <c r="DIC142" s="123"/>
      <c r="DID142" s="123"/>
      <c r="DIE142" s="123"/>
      <c r="DIF142" s="123"/>
      <c r="DIG142" s="123"/>
      <c r="DIH142" s="123"/>
      <c r="DII142" s="123"/>
      <c r="DIJ142" s="123"/>
      <c r="DIK142" s="123"/>
      <c r="DIL142" s="123"/>
      <c r="DIM142" s="123"/>
      <c r="DIN142" s="123"/>
      <c r="DIO142" s="123"/>
      <c r="DIP142" s="123"/>
      <c r="DIQ142" s="123"/>
      <c r="DIR142" s="123"/>
      <c r="DIS142" s="123"/>
      <c r="DIT142" s="123"/>
      <c r="DIU142" s="123"/>
      <c r="DIV142" s="123"/>
      <c r="DIW142" s="123"/>
      <c r="DIX142" s="123"/>
      <c r="DIY142" s="123"/>
      <c r="DIZ142" s="123"/>
      <c r="DJA142" s="123"/>
      <c r="DJB142" s="123"/>
      <c r="DJC142" s="123"/>
      <c r="DJD142" s="123"/>
      <c r="DJE142" s="123"/>
      <c r="DJF142" s="123"/>
      <c r="DJG142" s="123"/>
      <c r="DJH142" s="123"/>
      <c r="DJI142" s="123"/>
      <c r="DJJ142" s="123"/>
      <c r="DJK142" s="123"/>
      <c r="DJL142" s="123"/>
      <c r="DJM142" s="123"/>
      <c r="DJN142" s="123"/>
      <c r="DJO142" s="123"/>
      <c r="DJP142" s="123"/>
      <c r="DJQ142" s="123"/>
      <c r="DJR142" s="123"/>
      <c r="DJS142" s="123"/>
      <c r="DJT142" s="123"/>
      <c r="DJU142" s="123"/>
      <c r="DJV142" s="123"/>
      <c r="DJW142" s="123"/>
      <c r="DJX142" s="123"/>
      <c r="DJY142" s="123"/>
      <c r="DJZ142" s="123"/>
      <c r="DKA142" s="123"/>
      <c r="DKB142" s="123"/>
      <c r="DKC142" s="123"/>
      <c r="DKD142" s="123"/>
      <c r="DKE142" s="123"/>
      <c r="DKF142" s="123"/>
      <c r="DKG142" s="123"/>
      <c r="DKH142" s="123"/>
      <c r="DKI142" s="123"/>
      <c r="DKJ142" s="123"/>
      <c r="DKK142" s="123"/>
      <c r="DKL142" s="123"/>
      <c r="DKM142" s="123"/>
      <c r="DKN142" s="123"/>
      <c r="DKO142" s="123"/>
      <c r="DKP142" s="123"/>
      <c r="DKQ142" s="123"/>
      <c r="DKR142" s="123"/>
      <c r="DKS142" s="123"/>
      <c r="DKT142" s="123"/>
      <c r="DKU142" s="123"/>
      <c r="DKV142" s="123"/>
      <c r="DKW142" s="123"/>
      <c r="DKX142" s="123"/>
      <c r="DKY142" s="123"/>
      <c r="DKZ142" s="123"/>
      <c r="DLA142" s="123"/>
      <c r="DLB142" s="123"/>
      <c r="DLC142" s="123"/>
      <c r="DLD142" s="123"/>
      <c r="DLE142" s="123"/>
      <c r="DLF142" s="123"/>
      <c r="DLG142" s="123"/>
      <c r="DLH142" s="123"/>
      <c r="DLI142" s="123"/>
      <c r="DLJ142" s="123"/>
      <c r="DLK142" s="123"/>
      <c r="DLL142" s="123"/>
      <c r="DLM142" s="123"/>
      <c r="DLN142" s="123"/>
      <c r="DLO142" s="123"/>
      <c r="DLP142" s="123"/>
      <c r="DLQ142" s="123"/>
      <c r="DLR142" s="123"/>
      <c r="DLS142" s="123"/>
      <c r="DLT142" s="123"/>
      <c r="DLU142" s="123"/>
      <c r="DLV142" s="123"/>
      <c r="DLW142" s="123"/>
      <c r="DLX142" s="123"/>
      <c r="DLY142" s="123"/>
      <c r="DLZ142" s="123"/>
      <c r="DMA142" s="123"/>
      <c r="DMB142" s="123"/>
      <c r="DMC142" s="123"/>
      <c r="DMD142" s="123"/>
      <c r="DME142" s="123"/>
      <c r="DMF142" s="123"/>
      <c r="DMG142" s="123"/>
      <c r="DMH142" s="123"/>
      <c r="DMI142" s="123"/>
      <c r="DMJ142" s="123"/>
      <c r="DMK142" s="123"/>
      <c r="DML142" s="123"/>
      <c r="DMM142" s="123"/>
      <c r="DMN142" s="123"/>
      <c r="DMO142" s="123"/>
      <c r="DMP142" s="123"/>
      <c r="DMQ142" s="123"/>
      <c r="DMR142" s="123"/>
      <c r="DMS142" s="123"/>
      <c r="DMT142" s="123"/>
      <c r="DMU142" s="123"/>
      <c r="DMV142" s="123"/>
      <c r="DMW142" s="123"/>
      <c r="DMX142" s="123"/>
      <c r="DMY142" s="123"/>
      <c r="DMZ142" s="123"/>
      <c r="DNA142" s="123"/>
      <c r="DNB142" s="123"/>
      <c r="DNC142" s="123"/>
      <c r="DND142" s="123"/>
      <c r="DNE142" s="123"/>
      <c r="DNF142" s="123"/>
      <c r="DNG142" s="123"/>
      <c r="DNH142" s="123"/>
      <c r="DNI142" s="123"/>
      <c r="DNJ142" s="123"/>
      <c r="DNK142" s="123"/>
      <c r="DNL142" s="123"/>
      <c r="DNM142" s="123"/>
      <c r="DNN142" s="123"/>
      <c r="DNO142" s="123"/>
      <c r="DNP142" s="123"/>
      <c r="DNQ142" s="123"/>
      <c r="DNR142" s="123"/>
      <c r="DNS142" s="123"/>
      <c r="DNT142" s="123"/>
      <c r="DNU142" s="123"/>
      <c r="DNV142" s="123"/>
      <c r="DNW142" s="123"/>
      <c r="DNX142" s="123"/>
      <c r="DNY142" s="123"/>
      <c r="DNZ142" s="123"/>
      <c r="DOA142" s="123"/>
      <c r="DOB142" s="123"/>
      <c r="DOC142" s="123"/>
      <c r="DOD142" s="123"/>
      <c r="DOE142" s="123"/>
      <c r="DOF142" s="123"/>
      <c r="DOG142" s="123"/>
      <c r="DOH142" s="123"/>
      <c r="DOI142" s="123"/>
      <c r="DOJ142" s="123"/>
      <c r="DOK142" s="123"/>
      <c r="DOL142" s="123"/>
      <c r="DOM142" s="123"/>
      <c r="DON142" s="123"/>
      <c r="DOO142" s="123"/>
      <c r="DOP142" s="123"/>
      <c r="DOQ142" s="123"/>
      <c r="DOR142" s="123"/>
      <c r="DOS142" s="123"/>
      <c r="DOT142" s="123"/>
      <c r="DOU142" s="123"/>
      <c r="DOV142" s="123"/>
      <c r="DOW142" s="123"/>
      <c r="DOX142" s="123"/>
      <c r="DOY142" s="123"/>
      <c r="DOZ142" s="123"/>
      <c r="DPA142" s="123"/>
      <c r="DPB142" s="123"/>
      <c r="DPC142" s="123"/>
      <c r="DPD142" s="123"/>
      <c r="DPE142" s="123"/>
      <c r="DPF142" s="123"/>
      <c r="DPG142" s="123"/>
      <c r="DPH142" s="123"/>
      <c r="DPI142" s="123"/>
      <c r="DPJ142" s="123"/>
      <c r="DPK142" s="123"/>
      <c r="DPL142" s="123"/>
      <c r="DPM142" s="123"/>
      <c r="DPN142" s="123"/>
      <c r="DPO142" s="123"/>
      <c r="DPP142" s="123"/>
      <c r="DPQ142" s="123"/>
      <c r="DPR142" s="123"/>
      <c r="DPS142" s="123"/>
      <c r="DPT142" s="123"/>
      <c r="DPU142" s="123"/>
      <c r="DPV142" s="123"/>
      <c r="DPW142" s="123"/>
      <c r="DPX142" s="123"/>
      <c r="DPY142" s="123"/>
      <c r="DPZ142" s="123"/>
      <c r="DQA142" s="123"/>
      <c r="DQB142" s="123"/>
      <c r="DQC142" s="123"/>
      <c r="DQD142" s="123"/>
      <c r="DQE142" s="123"/>
      <c r="DQF142" s="123"/>
      <c r="DQG142" s="123"/>
      <c r="DQH142" s="123"/>
      <c r="DQI142" s="123"/>
      <c r="DQJ142" s="123"/>
      <c r="DQK142" s="123"/>
      <c r="DQL142" s="123"/>
      <c r="DQM142" s="123"/>
      <c r="DQN142" s="123"/>
      <c r="DQO142" s="123"/>
      <c r="DQP142" s="123"/>
      <c r="DQQ142" s="123"/>
      <c r="DQR142" s="123"/>
      <c r="DQS142" s="123"/>
      <c r="DQT142" s="123"/>
      <c r="DQU142" s="123"/>
      <c r="DQV142" s="123"/>
      <c r="DQW142" s="123"/>
      <c r="DQX142" s="123"/>
      <c r="DQY142" s="123"/>
      <c r="DQZ142" s="123"/>
      <c r="DRA142" s="123"/>
      <c r="DRB142" s="123"/>
      <c r="DRC142" s="123"/>
      <c r="DRD142" s="123"/>
      <c r="DRE142" s="123"/>
      <c r="DRF142" s="123"/>
      <c r="DRG142" s="123"/>
      <c r="DRH142" s="123"/>
      <c r="DRI142" s="123"/>
      <c r="DRJ142" s="123"/>
      <c r="DRK142" s="123"/>
      <c r="DRL142" s="123"/>
      <c r="DRM142" s="123"/>
      <c r="DRN142" s="123"/>
      <c r="DRO142" s="123"/>
      <c r="DRP142" s="123"/>
      <c r="DRQ142" s="123"/>
      <c r="DRR142" s="123"/>
      <c r="DRS142" s="123"/>
      <c r="DRT142" s="123"/>
      <c r="DRU142" s="123"/>
      <c r="DRV142" s="123"/>
      <c r="DRW142" s="123"/>
      <c r="DRX142" s="123"/>
      <c r="DRY142" s="123"/>
      <c r="DRZ142" s="123"/>
      <c r="DSA142" s="123"/>
      <c r="DSB142" s="123"/>
      <c r="DSC142" s="123"/>
      <c r="DSD142" s="123"/>
      <c r="DSE142" s="123"/>
      <c r="DSF142" s="123"/>
      <c r="DSG142" s="123"/>
      <c r="DSH142" s="123"/>
      <c r="DSI142" s="123"/>
      <c r="DSJ142" s="123"/>
      <c r="DSK142" s="123"/>
      <c r="DSL142" s="123"/>
      <c r="DSM142" s="123"/>
      <c r="DSN142" s="123"/>
      <c r="DSO142" s="123"/>
      <c r="DSP142" s="123"/>
      <c r="DSQ142" s="123"/>
      <c r="DSR142" s="123"/>
      <c r="DSS142" s="123"/>
      <c r="DST142" s="123"/>
      <c r="DSU142" s="123"/>
      <c r="DSV142" s="123"/>
      <c r="DSW142" s="123"/>
      <c r="DSX142" s="123"/>
      <c r="DSY142" s="123"/>
      <c r="DSZ142" s="123"/>
      <c r="DTA142" s="123"/>
      <c r="DTB142" s="123"/>
      <c r="DTC142" s="123"/>
      <c r="DTD142" s="123"/>
      <c r="DTE142" s="123"/>
      <c r="DTF142" s="123"/>
      <c r="DTG142" s="123"/>
      <c r="DTH142" s="123"/>
      <c r="DTI142" s="123"/>
      <c r="DTJ142" s="123"/>
      <c r="DTK142" s="123"/>
      <c r="DTL142" s="123"/>
      <c r="DTM142" s="123"/>
      <c r="DTN142" s="123"/>
      <c r="DTO142" s="123"/>
      <c r="DTP142" s="123"/>
      <c r="DTQ142" s="123"/>
      <c r="DTR142" s="123"/>
      <c r="DTS142" s="123"/>
      <c r="DTT142" s="123"/>
      <c r="DTU142" s="123"/>
      <c r="DTV142" s="123"/>
      <c r="DTW142" s="123"/>
      <c r="DTX142" s="123"/>
      <c r="DTY142" s="123"/>
      <c r="DTZ142" s="123"/>
      <c r="DUA142" s="123"/>
      <c r="DUB142" s="123"/>
      <c r="DUC142" s="123"/>
      <c r="DUD142" s="123"/>
      <c r="DUE142" s="123"/>
      <c r="DUF142" s="123"/>
      <c r="DUG142" s="123"/>
      <c r="DUH142" s="123"/>
      <c r="DUI142" s="123"/>
      <c r="DUJ142" s="123"/>
      <c r="DUK142" s="123"/>
      <c r="DUL142" s="123"/>
      <c r="DUM142" s="123"/>
      <c r="DUN142" s="123"/>
      <c r="DUO142" s="123"/>
      <c r="DUP142" s="123"/>
      <c r="DUQ142" s="123"/>
      <c r="DUR142" s="123"/>
      <c r="DUS142" s="123"/>
      <c r="DUT142" s="123"/>
      <c r="DUU142" s="123"/>
      <c r="DUV142" s="123"/>
      <c r="DUW142" s="123"/>
      <c r="DUX142" s="123"/>
      <c r="DUY142" s="123"/>
      <c r="DUZ142" s="123"/>
      <c r="DVA142" s="123"/>
      <c r="DVB142" s="123"/>
      <c r="DVC142" s="123"/>
      <c r="DVD142" s="123"/>
      <c r="DVE142" s="123"/>
      <c r="DVF142" s="123"/>
      <c r="DVG142" s="123"/>
      <c r="DVH142" s="123"/>
      <c r="DVI142" s="123"/>
      <c r="DVJ142" s="123"/>
      <c r="DVK142" s="123"/>
      <c r="DVL142" s="123"/>
      <c r="DVM142" s="123"/>
      <c r="DVN142" s="123"/>
      <c r="DVO142" s="123"/>
      <c r="DVP142" s="123"/>
      <c r="DVQ142" s="123"/>
      <c r="DVR142" s="123"/>
      <c r="DVS142" s="123"/>
      <c r="DVT142" s="123"/>
      <c r="DVU142" s="123"/>
      <c r="DVV142" s="123"/>
      <c r="DVW142" s="123"/>
      <c r="DVX142" s="123"/>
      <c r="DVY142" s="123"/>
      <c r="DVZ142" s="123"/>
      <c r="DWA142" s="123"/>
      <c r="DWB142" s="123"/>
      <c r="DWC142" s="123"/>
      <c r="DWD142" s="123"/>
      <c r="DWE142" s="123"/>
      <c r="DWF142" s="123"/>
      <c r="DWG142" s="123"/>
      <c r="DWH142" s="123"/>
      <c r="DWI142" s="123"/>
      <c r="DWJ142" s="123"/>
      <c r="DWK142" s="123"/>
      <c r="DWL142" s="123"/>
      <c r="DWM142" s="123"/>
      <c r="DWN142" s="123"/>
      <c r="DWO142" s="123"/>
      <c r="DWP142" s="123"/>
      <c r="DWQ142" s="123"/>
      <c r="DWR142" s="123"/>
      <c r="DWS142" s="123"/>
      <c r="DWT142" s="123"/>
      <c r="DWU142" s="123"/>
      <c r="DWV142" s="123"/>
      <c r="DWW142" s="123"/>
      <c r="DWX142" s="123"/>
      <c r="DWY142" s="123"/>
      <c r="DWZ142" s="123"/>
      <c r="DXA142" s="123"/>
      <c r="DXB142" s="123"/>
      <c r="DXC142" s="123"/>
      <c r="DXD142" s="123"/>
      <c r="DXE142" s="123"/>
      <c r="DXF142" s="123"/>
      <c r="DXG142" s="123"/>
      <c r="DXH142" s="123"/>
      <c r="DXI142" s="123"/>
      <c r="DXJ142" s="123"/>
      <c r="DXK142" s="123"/>
      <c r="DXL142" s="123"/>
      <c r="DXM142" s="123"/>
      <c r="DXN142" s="123"/>
      <c r="DXO142" s="123"/>
      <c r="DXP142" s="123"/>
      <c r="DXQ142" s="123"/>
      <c r="DXR142" s="123"/>
      <c r="DXS142" s="123"/>
      <c r="DXT142" s="123"/>
      <c r="DXU142" s="123"/>
      <c r="DXV142" s="123"/>
      <c r="DXW142" s="123"/>
      <c r="DXX142" s="123"/>
      <c r="DXY142" s="123"/>
      <c r="DXZ142" s="123"/>
      <c r="DYA142" s="123"/>
      <c r="DYB142" s="123"/>
      <c r="DYC142" s="123"/>
      <c r="DYD142" s="123"/>
      <c r="DYE142" s="123"/>
      <c r="DYF142" s="123"/>
      <c r="DYG142" s="123"/>
      <c r="DYH142" s="123"/>
      <c r="DYI142" s="123"/>
      <c r="DYJ142" s="123"/>
      <c r="DYK142" s="123"/>
      <c r="DYL142" s="123"/>
      <c r="DYM142" s="123"/>
      <c r="DYN142" s="123"/>
      <c r="DYO142" s="123"/>
      <c r="DYP142" s="123"/>
      <c r="DYQ142" s="123"/>
      <c r="DYR142" s="123"/>
      <c r="DYS142" s="123"/>
      <c r="DYT142" s="123"/>
      <c r="DYU142" s="123"/>
      <c r="DYV142" s="123"/>
      <c r="DYW142" s="123"/>
      <c r="DYX142" s="123"/>
      <c r="DYY142" s="123"/>
      <c r="DYZ142" s="123"/>
      <c r="DZA142" s="123"/>
      <c r="DZB142" s="123"/>
      <c r="DZC142" s="123"/>
      <c r="DZD142" s="123"/>
      <c r="DZE142" s="123"/>
      <c r="DZF142" s="123"/>
      <c r="DZG142" s="123"/>
      <c r="DZH142" s="123"/>
      <c r="DZI142" s="123"/>
      <c r="DZJ142" s="123"/>
      <c r="DZK142" s="123"/>
      <c r="DZL142" s="123"/>
      <c r="DZM142" s="123"/>
      <c r="DZN142" s="123"/>
      <c r="DZO142" s="123"/>
      <c r="DZP142" s="123"/>
      <c r="DZQ142" s="123"/>
      <c r="DZR142" s="123"/>
      <c r="DZS142" s="123"/>
      <c r="DZT142" s="123"/>
      <c r="DZU142" s="123"/>
      <c r="DZV142" s="123"/>
      <c r="DZW142" s="123"/>
      <c r="DZX142" s="123"/>
      <c r="DZY142" s="123"/>
      <c r="DZZ142" s="123"/>
      <c r="EAA142" s="123"/>
      <c r="EAB142" s="123"/>
      <c r="EAC142" s="123"/>
      <c r="EAD142" s="123"/>
      <c r="EAE142" s="123"/>
      <c r="EAF142" s="123"/>
      <c r="EAG142" s="123"/>
      <c r="EAH142" s="123"/>
      <c r="EAI142" s="123"/>
      <c r="EAJ142" s="123"/>
      <c r="EAK142" s="123"/>
      <c r="EAL142" s="123"/>
      <c r="EAM142" s="123"/>
      <c r="EAN142" s="123"/>
      <c r="EAO142" s="123"/>
      <c r="EAP142" s="123"/>
      <c r="EAQ142" s="123"/>
      <c r="EAR142" s="123"/>
      <c r="EAS142" s="123"/>
      <c r="EAT142" s="123"/>
      <c r="EAU142" s="123"/>
      <c r="EAV142" s="123"/>
      <c r="EAW142" s="123"/>
      <c r="EAX142" s="123"/>
      <c r="EAY142" s="123"/>
      <c r="EAZ142" s="123"/>
      <c r="EBA142" s="123"/>
      <c r="EBB142" s="123"/>
      <c r="EBC142" s="123"/>
      <c r="EBD142" s="123"/>
      <c r="EBE142" s="123"/>
      <c r="EBF142" s="123"/>
      <c r="EBG142" s="123"/>
      <c r="EBH142" s="123"/>
      <c r="EBI142" s="123"/>
      <c r="EBJ142" s="123"/>
      <c r="EBK142" s="123"/>
      <c r="EBL142" s="123"/>
      <c r="EBM142" s="123"/>
      <c r="EBN142" s="123"/>
      <c r="EBO142" s="123"/>
      <c r="EBP142" s="123"/>
      <c r="EBQ142" s="123"/>
      <c r="EBR142" s="123"/>
      <c r="EBS142" s="123"/>
      <c r="EBT142" s="123"/>
      <c r="EBU142" s="123"/>
      <c r="EBV142" s="123"/>
      <c r="EBW142" s="123"/>
      <c r="EBX142" s="123"/>
      <c r="EBY142" s="123"/>
      <c r="EBZ142" s="123"/>
      <c r="ECA142" s="123"/>
      <c r="ECB142" s="123"/>
      <c r="ECC142" s="123"/>
      <c r="ECD142" s="123"/>
      <c r="ECE142" s="123"/>
      <c r="ECF142" s="123"/>
      <c r="ECG142" s="123"/>
      <c r="ECH142" s="123"/>
      <c r="ECI142" s="123"/>
      <c r="ECJ142" s="123"/>
      <c r="ECK142" s="123"/>
      <c r="ECL142" s="123"/>
      <c r="ECM142" s="123"/>
      <c r="ECN142" s="123"/>
      <c r="ECO142" s="123"/>
      <c r="ECP142" s="123"/>
      <c r="ECQ142" s="123"/>
      <c r="ECR142" s="123"/>
      <c r="ECS142" s="123"/>
      <c r="ECT142" s="123"/>
      <c r="ECU142" s="123"/>
      <c r="ECV142" s="123"/>
      <c r="ECW142" s="123"/>
      <c r="ECX142" s="123"/>
      <c r="ECY142" s="123"/>
      <c r="ECZ142" s="123"/>
      <c r="EDA142" s="123"/>
      <c r="EDB142" s="123"/>
      <c r="EDC142" s="123"/>
      <c r="EDD142" s="123"/>
      <c r="EDE142" s="123"/>
      <c r="EDF142" s="123"/>
      <c r="EDG142" s="123"/>
      <c r="EDH142" s="123"/>
      <c r="EDI142" s="123"/>
      <c r="EDJ142" s="123"/>
      <c r="EDK142" s="123"/>
      <c r="EDL142" s="123"/>
      <c r="EDM142" s="123"/>
      <c r="EDN142" s="123"/>
      <c r="EDO142" s="123"/>
      <c r="EDP142" s="123"/>
      <c r="EDQ142" s="123"/>
      <c r="EDR142" s="123"/>
      <c r="EDS142" s="123"/>
      <c r="EDT142" s="123"/>
      <c r="EDU142" s="123"/>
      <c r="EDV142" s="123"/>
      <c r="EDW142" s="123"/>
      <c r="EDX142" s="123"/>
      <c r="EDY142" s="123"/>
      <c r="EDZ142" s="123"/>
      <c r="EEA142" s="123"/>
      <c r="EEB142" s="123"/>
      <c r="EEC142" s="123"/>
      <c r="EED142" s="123"/>
      <c r="EEE142" s="123"/>
      <c r="EEF142" s="123"/>
      <c r="EEG142" s="123"/>
      <c r="EEH142" s="123"/>
      <c r="EEI142" s="123"/>
      <c r="EEJ142" s="123"/>
      <c r="EEK142" s="123"/>
      <c r="EEL142" s="123"/>
      <c r="EEM142" s="123"/>
      <c r="EEN142" s="123"/>
      <c r="EEO142" s="123"/>
      <c r="EEP142" s="123"/>
      <c r="EEQ142" s="123"/>
      <c r="EER142" s="123"/>
      <c r="EES142" s="123"/>
      <c r="EET142" s="123"/>
      <c r="EEU142" s="123"/>
      <c r="EEV142" s="123"/>
      <c r="EEW142" s="123"/>
      <c r="EEX142" s="123"/>
      <c r="EEY142" s="123"/>
      <c r="EEZ142" s="123"/>
      <c r="EFA142" s="123"/>
      <c r="EFB142" s="123"/>
      <c r="EFC142" s="123"/>
      <c r="EFD142" s="123"/>
      <c r="EFE142" s="123"/>
      <c r="EFF142" s="123"/>
      <c r="EFG142" s="123"/>
      <c r="EFH142" s="123"/>
      <c r="EFI142" s="123"/>
      <c r="EFJ142" s="123"/>
      <c r="EFK142" s="123"/>
      <c r="EFL142" s="123"/>
      <c r="EFM142" s="123"/>
      <c r="EFN142" s="123"/>
      <c r="EFO142" s="123"/>
      <c r="EFP142" s="123"/>
      <c r="EFQ142" s="123"/>
      <c r="EFR142" s="123"/>
      <c r="EFS142" s="123"/>
      <c r="EFT142" s="123"/>
      <c r="EFU142" s="123"/>
      <c r="EFV142" s="123"/>
      <c r="EFW142" s="123"/>
      <c r="EFX142" s="123"/>
      <c r="EFY142" s="123"/>
      <c r="EFZ142" s="123"/>
      <c r="EGA142" s="123"/>
      <c r="EGB142" s="123"/>
      <c r="EGC142" s="123"/>
      <c r="EGD142" s="123"/>
      <c r="EGE142" s="123"/>
      <c r="EGF142" s="123"/>
      <c r="EGG142" s="123"/>
      <c r="EGH142" s="123"/>
      <c r="EGI142" s="123"/>
      <c r="EGJ142" s="123"/>
      <c r="EGK142" s="123"/>
      <c r="EGL142" s="123"/>
      <c r="EGM142" s="123"/>
      <c r="EGN142" s="123"/>
      <c r="EGO142" s="123"/>
      <c r="EGP142" s="123"/>
      <c r="EGQ142" s="123"/>
      <c r="EGR142" s="123"/>
      <c r="EGS142" s="123"/>
      <c r="EGT142" s="123"/>
      <c r="EGU142" s="123"/>
      <c r="EGV142" s="123"/>
      <c r="EGW142" s="123"/>
      <c r="EGX142" s="123"/>
      <c r="EGY142" s="123"/>
      <c r="EGZ142" s="123"/>
      <c r="EHA142" s="123"/>
      <c r="EHB142" s="123"/>
      <c r="EHC142" s="123"/>
      <c r="EHD142" s="123"/>
      <c r="EHE142" s="123"/>
      <c r="EHF142" s="123"/>
      <c r="EHG142" s="123"/>
      <c r="EHH142" s="123"/>
      <c r="EHI142" s="123"/>
      <c r="EHJ142" s="123"/>
      <c r="EHK142" s="123"/>
      <c r="EHL142" s="123"/>
      <c r="EHM142" s="123"/>
      <c r="EHN142" s="123"/>
      <c r="EHO142" s="123"/>
      <c r="EHP142" s="123"/>
      <c r="EHQ142" s="123"/>
      <c r="EHR142" s="123"/>
      <c r="EHS142" s="123"/>
      <c r="EHT142" s="123"/>
      <c r="EHU142" s="123"/>
      <c r="EHV142" s="123"/>
      <c r="EHW142" s="123"/>
      <c r="EHX142" s="123"/>
      <c r="EHY142" s="123"/>
      <c r="EHZ142" s="123"/>
      <c r="EIA142" s="123"/>
      <c r="EIB142" s="123"/>
      <c r="EIC142" s="123"/>
      <c r="EID142" s="123"/>
      <c r="EIE142" s="123"/>
      <c r="EIF142" s="123"/>
      <c r="EIG142" s="123"/>
      <c r="EIH142" s="123"/>
      <c r="EII142" s="123"/>
      <c r="EIJ142" s="123"/>
      <c r="EIK142" s="123"/>
      <c r="EIL142" s="123"/>
      <c r="EIM142" s="123"/>
      <c r="EIN142" s="123"/>
      <c r="EIO142" s="123"/>
      <c r="EIP142" s="123"/>
      <c r="EIQ142" s="123"/>
      <c r="EIR142" s="123"/>
      <c r="EIS142" s="123"/>
      <c r="EIT142" s="123"/>
      <c r="EIU142" s="123"/>
      <c r="EIV142" s="123"/>
      <c r="EIW142" s="123"/>
      <c r="EIX142" s="123"/>
      <c r="EIY142" s="123"/>
      <c r="EIZ142" s="123"/>
      <c r="EJA142" s="123"/>
      <c r="EJB142" s="123"/>
      <c r="EJC142" s="123"/>
      <c r="EJD142" s="123"/>
      <c r="EJE142" s="123"/>
      <c r="EJF142" s="123"/>
      <c r="EJG142" s="123"/>
      <c r="EJH142" s="123"/>
      <c r="EJI142" s="123"/>
      <c r="EJJ142" s="123"/>
      <c r="EJK142" s="123"/>
      <c r="EJL142" s="123"/>
      <c r="EJM142" s="123"/>
      <c r="EJN142" s="123"/>
      <c r="EJO142" s="123"/>
      <c r="EJP142" s="123"/>
      <c r="EJQ142" s="123"/>
      <c r="EJR142" s="123"/>
      <c r="EJS142" s="123"/>
      <c r="EJT142" s="123"/>
      <c r="EJU142" s="123"/>
      <c r="EJV142" s="123"/>
      <c r="EJW142" s="123"/>
      <c r="EJX142" s="123"/>
      <c r="EJY142" s="123"/>
      <c r="EJZ142" s="123"/>
      <c r="EKA142" s="123"/>
      <c r="EKB142" s="123"/>
      <c r="EKC142" s="123"/>
      <c r="EKD142" s="123"/>
      <c r="EKE142" s="123"/>
      <c r="EKF142" s="123"/>
      <c r="EKG142" s="123"/>
      <c r="EKH142" s="123"/>
      <c r="EKI142" s="123"/>
      <c r="EKJ142" s="123"/>
      <c r="EKK142" s="123"/>
      <c r="EKL142" s="123"/>
      <c r="EKM142" s="123"/>
      <c r="EKN142" s="123"/>
      <c r="EKO142" s="123"/>
      <c r="EKP142" s="123"/>
      <c r="EKQ142" s="123"/>
      <c r="EKR142" s="123"/>
      <c r="EKS142" s="123"/>
      <c r="EKT142" s="123"/>
      <c r="EKU142" s="123"/>
      <c r="EKV142" s="123"/>
      <c r="EKW142" s="123"/>
      <c r="EKX142" s="123"/>
      <c r="EKY142" s="123"/>
      <c r="EKZ142" s="123"/>
      <c r="ELA142" s="123"/>
      <c r="ELB142" s="123"/>
      <c r="ELC142" s="123"/>
      <c r="ELD142" s="123"/>
      <c r="ELE142" s="123"/>
      <c r="ELF142" s="123"/>
      <c r="ELG142" s="123"/>
      <c r="ELH142" s="123"/>
      <c r="ELI142" s="123"/>
      <c r="ELJ142" s="123"/>
      <c r="ELK142" s="123"/>
      <c r="ELL142" s="123"/>
      <c r="ELM142" s="123"/>
      <c r="ELN142" s="123"/>
      <c r="ELO142" s="123"/>
      <c r="ELP142" s="123"/>
      <c r="ELQ142" s="123"/>
      <c r="ELR142" s="123"/>
      <c r="ELS142" s="123"/>
      <c r="ELT142" s="123"/>
      <c r="ELU142" s="123"/>
      <c r="ELV142" s="123"/>
      <c r="ELW142" s="123"/>
      <c r="ELX142" s="123"/>
      <c r="ELY142" s="123"/>
      <c r="ELZ142" s="123"/>
      <c r="EMA142" s="123"/>
      <c r="EMB142" s="123"/>
      <c r="EMC142" s="123"/>
      <c r="EMD142" s="123"/>
      <c r="EME142" s="123"/>
      <c r="EMF142" s="123"/>
      <c r="EMG142" s="123"/>
      <c r="EMH142" s="123"/>
      <c r="EMI142" s="123"/>
      <c r="EMJ142" s="123"/>
      <c r="EMK142" s="123"/>
      <c r="EML142" s="123"/>
      <c r="EMM142" s="123"/>
      <c r="EMN142" s="123"/>
      <c r="EMO142" s="123"/>
      <c r="EMP142" s="123"/>
      <c r="EMQ142" s="123"/>
      <c r="EMR142" s="123"/>
      <c r="EMS142" s="123"/>
      <c r="EMT142" s="123"/>
      <c r="EMU142" s="123"/>
      <c r="EMV142" s="123"/>
      <c r="EMW142" s="123"/>
      <c r="EMX142" s="123"/>
      <c r="EMY142" s="123"/>
      <c r="EMZ142" s="123"/>
      <c r="ENA142" s="123"/>
      <c r="ENB142" s="123"/>
      <c r="ENC142" s="123"/>
      <c r="END142" s="123"/>
      <c r="ENE142" s="123"/>
      <c r="ENF142" s="123"/>
      <c r="ENG142" s="123"/>
      <c r="ENH142" s="123"/>
      <c r="ENI142" s="123"/>
      <c r="ENJ142" s="123"/>
      <c r="ENK142" s="123"/>
      <c r="ENL142" s="123"/>
      <c r="ENM142" s="123"/>
      <c r="ENN142" s="123"/>
      <c r="ENO142" s="123"/>
      <c r="ENP142" s="123"/>
      <c r="ENQ142" s="123"/>
      <c r="ENR142" s="123"/>
      <c r="ENS142" s="123"/>
      <c r="ENT142" s="123"/>
      <c r="ENU142" s="123"/>
      <c r="ENV142" s="123"/>
      <c r="ENW142" s="123"/>
      <c r="ENX142" s="123"/>
      <c r="ENY142" s="123"/>
      <c r="ENZ142" s="123"/>
      <c r="EOA142" s="123"/>
      <c r="EOB142" s="123"/>
      <c r="EOC142" s="123"/>
      <c r="EOD142" s="123"/>
      <c r="EOE142" s="123"/>
      <c r="EOF142" s="123"/>
      <c r="EOG142" s="123"/>
      <c r="EOH142" s="123"/>
      <c r="EOI142" s="123"/>
      <c r="EOJ142" s="123"/>
      <c r="EOK142" s="123"/>
      <c r="EOL142" s="123"/>
      <c r="EOM142" s="123"/>
      <c r="EON142" s="123"/>
      <c r="EOO142" s="123"/>
      <c r="EOP142" s="123"/>
      <c r="EOQ142" s="123"/>
      <c r="EOR142" s="123"/>
      <c r="EOS142" s="123"/>
      <c r="EOT142" s="123"/>
      <c r="EOU142" s="123"/>
      <c r="EOV142" s="123"/>
      <c r="EOW142" s="123"/>
      <c r="EOX142" s="123"/>
      <c r="EOY142" s="123"/>
      <c r="EOZ142" s="123"/>
      <c r="EPA142" s="123"/>
      <c r="EPB142" s="123"/>
      <c r="EPC142" s="123"/>
      <c r="EPD142" s="123"/>
      <c r="EPE142" s="123"/>
      <c r="EPF142" s="123"/>
      <c r="EPG142" s="123"/>
      <c r="EPH142" s="123"/>
      <c r="EPI142" s="123"/>
      <c r="EPJ142" s="123"/>
      <c r="EPK142" s="123"/>
      <c r="EPL142" s="123"/>
      <c r="EPM142" s="123"/>
      <c r="EPN142" s="123"/>
      <c r="EPO142" s="123"/>
      <c r="EPP142" s="123"/>
      <c r="EPQ142" s="123"/>
      <c r="EPR142" s="123"/>
      <c r="EPS142" s="123"/>
      <c r="EPT142" s="123"/>
      <c r="EPU142" s="123"/>
      <c r="EPV142" s="123"/>
      <c r="EPW142" s="123"/>
      <c r="EPX142" s="123"/>
      <c r="EPY142" s="123"/>
      <c r="EPZ142" s="123"/>
      <c r="EQA142" s="123"/>
      <c r="EQB142" s="123"/>
      <c r="EQC142" s="123"/>
      <c r="EQD142" s="123"/>
      <c r="EQE142" s="123"/>
      <c r="EQF142" s="123"/>
      <c r="EQG142" s="123"/>
      <c r="EQH142" s="123"/>
      <c r="EQI142" s="123"/>
      <c r="EQJ142" s="123"/>
      <c r="EQK142" s="123"/>
      <c r="EQL142" s="123"/>
      <c r="EQM142" s="123"/>
      <c r="EQN142" s="123"/>
      <c r="EQO142" s="123"/>
      <c r="EQP142" s="123"/>
      <c r="EQQ142" s="123"/>
      <c r="EQR142" s="123"/>
      <c r="EQS142" s="123"/>
      <c r="EQT142" s="123"/>
      <c r="EQU142" s="123"/>
      <c r="EQV142" s="123"/>
      <c r="EQW142" s="123"/>
      <c r="EQX142" s="123"/>
      <c r="EQY142" s="123"/>
      <c r="EQZ142" s="123"/>
      <c r="ERA142" s="123"/>
      <c r="ERB142" s="123"/>
      <c r="ERC142" s="123"/>
      <c r="ERD142" s="123"/>
      <c r="ERE142" s="123"/>
      <c r="ERF142" s="123"/>
      <c r="ERG142" s="123"/>
      <c r="ERH142" s="123"/>
      <c r="ERI142" s="123"/>
      <c r="ERJ142" s="123"/>
      <c r="ERK142" s="123"/>
      <c r="ERL142" s="123"/>
      <c r="ERM142" s="123"/>
      <c r="ERN142" s="123"/>
      <c r="ERO142" s="123"/>
      <c r="ERP142" s="123"/>
      <c r="ERQ142" s="123"/>
      <c r="ERR142" s="123"/>
      <c r="ERS142" s="123"/>
      <c r="ERT142" s="123"/>
      <c r="ERU142" s="123"/>
      <c r="ERV142" s="123"/>
      <c r="ERW142" s="123"/>
      <c r="ERX142" s="123"/>
      <c r="ERY142" s="123"/>
      <c r="ERZ142" s="123"/>
      <c r="ESA142" s="123"/>
      <c r="ESB142" s="123"/>
      <c r="ESC142" s="123"/>
      <c r="ESD142" s="123"/>
      <c r="ESE142" s="123"/>
      <c r="ESF142" s="123"/>
      <c r="ESG142" s="123"/>
      <c r="ESH142" s="123"/>
      <c r="ESI142" s="123"/>
      <c r="ESJ142" s="123"/>
      <c r="ESK142" s="123"/>
      <c r="ESL142" s="123"/>
      <c r="ESM142" s="123"/>
      <c r="ESN142" s="123"/>
      <c r="ESO142" s="123"/>
      <c r="ESP142" s="123"/>
      <c r="ESQ142" s="123"/>
      <c r="ESR142" s="123"/>
      <c r="ESS142" s="123"/>
      <c r="EST142" s="123"/>
      <c r="ESU142" s="123"/>
      <c r="ESV142" s="123"/>
      <c r="ESW142" s="123"/>
      <c r="ESX142" s="123"/>
      <c r="ESY142" s="123"/>
      <c r="ESZ142" s="123"/>
      <c r="ETA142" s="123"/>
      <c r="ETB142" s="123"/>
      <c r="ETC142" s="123"/>
      <c r="ETD142" s="123"/>
      <c r="ETE142" s="123"/>
      <c r="ETF142" s="123"/>
      <c r="ETG142" s="123"/>
      <c r="ETH142" s="123"/>
      <c r="ETI142" s="123"/>
      <c r="ETJ142" s="123"/>
      <c r="ETK142" s="123"/>
      <c r="ETL142" s="123"/>
      <c r="ETM142" s="123"/>
      <c r="ETN142" s="123"/>
      <c r="ETO142" s="123"/>
      <c r="ETP142" s="123"/>
      <c r="ETQ142" s="123"/>
      <c r="ETR142" s="123"/>
      <c r="ETS142" s="123"/>
      <c r="ETT142" s="123"/>
      <c r="ETU142" s="123"/>
      <c r="ETV142" s="123"/>
      <c r="ETW142" s="123"/>
      <c r="ETX142" s="123"/>
      <c r="ETY142" s="123"/>
      <c r="ETZ142" s="123"/>
      <c r="EUA142" s="123"/>
      <c r="EUB142" s="123"/>
      <c r="EUC142" s="123"/>
      <c r="EUD142" s="123"/>
      <c r="EUE142" s="123"/>
      <c r="EUF142" s="123"/>
      <c r="EUG142" s="123"/>
      <c r="EUH142" s="123"/>
      <c r="EUI142" s="123"/>
      <c r="EUJ142" s="123"/>
      <c r="EUK142" s="123"/>
      <c r="EUL142" s="123"/>
      <c r="EUM142" s="123"/>
      <c r="EUN142" s="123"/>
      <c r="EUO142" s="123"/>
      <c r="EUP142" s="123"/>
      <c r="EUQ142" s="123"/>
      <c r="EUR142" s="123"/>
      <c r="EUS142" s="123"/>
      <c r="EUT142" s="123"/>
      <c r="EUU142" s="123"/>
      <c r="EUV142" s="123"/>
      <c r="EUW142" s="123"/>
      <c r="EUX142" s="123"/>
      <c r="EUY142" s="123"/>
      <c r="EUZ142" s="123"/>
      <c r="EVA142" s="123"/>
      <c r="EVB142" s="123"/>
      <c r="EVC142" s="123"/>
      <c r="EVD142" s="123"/>
      <c r="EVE142" s="123"/>
      <c r="EVF142" s="123"/>
      <c r="EVG142" s="123"/>
      <c r="EVH142" s="123"/>
      <c r="EVI142" s="123"/>
      <c r="EVJ142" s="123"/>
      <c r="EVK142" s="123"/>
      <c r="EVL142" s="123"/>
      <c r="EVM142" s="123"/>
      <c r="EVN142" s="123"/>
      <c r="EVO142" s="123"/>
      <c r="EVP142" s="123"/>
      <c r="EVQ142" s="123"/>
      <c r="EVR142" s="123"/>
      <c r="EVS142" s="123"/>
      <c r="EVT142" s="123"/>
      <c r="EVU142" s="123"/>
      <c r="EVV142" s="123"/>
      <c r="EVW142" s="123"/>
      <c r="EVX142" s="123"/>
      <c r="EVY142" s="123"/>
      <c r="EVZ142" s="123"/>
      <c r="EWA142" s="123"/>
      <c r="EWB142" s="123"/>
      <c r="EWC142" s="123"/>
      <c r="EWD142" s="123"/>
      <c r="EWE142" s="123"/>
      <c r="EWF142" s="123"/>
      <c r="EWG142" s="123"/>
      <c r="EWH142" s="123"/>
      <c r="EWI142" s="123"/>
      <c r="EWJ142" s="123"/>
      <c r="EWK142" s="123"/>
      <c r="EWL142" s="123"/>
      <c r="EWM142" s="123"/>
      <c r="EWN142" s="123"/>
      <c r="EWO142" s="123"/>
      <c r="EWP142" s="123"/>
      <c r="EWQ142" s="123"/>
      <c r="EWR142" s="123"/>
      <c r="EWS142" s="123"/>
      <c r="EWT142" s="123"/>
      <c r="EWU142" s="123"/>
      <c r="EWV142" s="123"/>
      <c r="EWW142" s="123"/>
      <c r="EWX142" s="123"/>
      <c r="EWY142" s="123"/>
      <c r="EWZ142" s="123"/>
      <c r="EXA142" s="123"/>
      <c r="EXB142" s="123"/>
      <c r="EXC142" s="123"/>
      <c r="EXD142" s="123"/>
      <c r="EXE142" s="123"/>
      <c r="EXF142" s="123"/>
      <c r="EXG142" s="123"/>
      <c r="EXH142" s="123"/>
      <c r="EXI142" s="123"/>
      <c r="EXJ142" s="123"/>
      <c r="EXK142" s="123"/>
      <c r="EXL142" s="123"/>
      <c r="EXM142" s="123"/>
      <c r="EXN142" s="123"/>
      <c r="EXO142" s="123"/>
      <c r="EXP142" s="123"/>
      <c r="EXQ142" s="123"/>
      <c r="EXR142" s="123"/>
      <c r="EXS142" s="123"/>
      <c r="EXT142" s="123"/>
      <c r="EXU142" s="123"/>
      <c r="EXV142" s="123"/>
      <c r="EXW142" s="123"/>
      <c r="EXX142" s="123"/>
      <c r="EXY142" s="123"/>
      <c r="EXZ142" s="123"/>
      <c r="EYA142" s="123"/>
      <c r="EYB142" s="123"/>
      <c r="EYC142" s="123"/>
      <c r="EYD142" s="123"/>
      <c r="EYE142" s="123"/>
      <c r="EYF142" s="123"/>
      <c r="EYG142" s="123"/>
      <c r="EYH142" s="123"/>
      <c r="EYI142" s="123"/>
      <c r="EYJ142" s="123"/>
      <c r="EYK142" s="123"/>
      <c r="EYL142" s="123"/>
      <c r="EYM142" s="123"/>
      <c r="EYN142" s="123"/>
      <c r="EYO142" s="123"/>
      <c r="EYP142" s="123"/>
      <c r="EYQ142" s="123"/>
      <c r="EYR142" s="123"/>
      <c r="EYS142" s="123"/>
      <c r="EYT142" s="123"/>
      <c r="EYU142" s="123"/>
      <c r="EYV142" s="123"/>
      <c r="EYW142" s="123"/>
      <c r="EYX142" s="123"/>
      <c r="EYY142" s="123"/>
      <c r="EYZ142" s="123"/>
      <c r="EZA142" s="123"/>
      <c r="EZB142" s="123"/>
      <c r="EZC142" s="123"/>
      <c r="EZD142" s="123"/>
      <c r="EZE142" s="123"/>
      <c r="EZF142" s="123"/>
      <c r="EZG142" s="123"/>
      <c r="EZH142" s="123"/>
      <c r="EZI142" s="123"/>
      <c r="EZJ142" s="123"/>
      <c r="EZK142" s="123"/>
      <c r="EZL142" s="123"/>
      <c r="EZM142" s="123"/>
      <c r="EZN142" s="123"/>
      <c r="EZO142" s="123"/>
      <c r="EZP142" s="123"/>
      <c r="EZQ142" s="123"/>
      <c r="EZR142" s="123"/>
      <c r="EZS142" s="123"/>
      <c r="EZT142" s="123"/>
      <c r="EZU142" s="123"/>
      <c r="EZV142" s="123"/>
      <c r="EZW142" s="123"/>
      <c r="EZX142" s="123"/>
      <c r="EZY142" s="123"/>
      <c r="EZZ142" s="123"/>
      <c r="FAA142" s="123"/>
      <c r="FAB142" s="123"/>
      <c r="FAC142" s="123"/>
      <c r="FAD142" s="123"/>
      <c r="FAE142" s="123"/>
      <c r="FAF142" s="123"/>
      <c r="FAG142" s="123"/>
      <c r="FAH142" s="123"/>
      <c r="FAI142" s="123"/>
      <c r="FAJ142" s="123"/>
      <c r="FAK142" s="123"/>
      <c r="FAL142" s="123"/>
      <c r="FAM142" s="123"/>
      <c r="FAN142" s="123"/>
      <c r="FAO142" s="123"/>
      <c r="FAP142" s="123"/>
      <c r="FAQ142" s="123"/>
      <c r="FAR142" s="123"/>
      <c r="FAS142" s="123"/>
      <c r="FAT142" s="123"/>
      <c r="FAU142" s="123"/>
      <c r="FAV142" s="123"/>
      <c r="FAW142" s="123"/>
      <c r="FAX142" s="123"/>
      <c r="FAY142" s="123"/>
      <c r="FAZ142" s="123"/>
      <c r="FBA142" s="123"/>
      <c r="FBB142" s="123"/>
      <c r="FBC142" s="123"/>
      <c r="FBD142" s="123"/>
      <c r="FBE142" s="123"/>
      <c r="FBF142" s="123"/>
      <c r="FBG142" s="123"/>
      <c r="FBH142" s="123"/>
      <c r="FBI142" s="123"/>
      <c r="FBJ142" s="123"/>
      <c r="FBK142" s="123"/>
      <c r="FBL142" s="123"/>
      <c r="FBM142" s="123"/>
      <c r="FBN142" s="123"/>
      <c r="FBO142" s="123"/>
      <c r="FBP142" s="123"/>
      <c r="FBQ142" s="123"/>
      <c r="FBR142" s="123"/>
      <c r="FBS142" s="123"/>
      <c r="FBT142" s="123"/>
      <c r="FBU142" s="123"/>
      <c r="FBV142" s="123"/>
      <c r="FBW142" s="123"/>
      <c r="FBX142" s="123"/>
      <c r="FBY142" s="123"/>
      <c r="FBZ142" s="123"/>
      <c r="FCA142" s="123"/>
      <c r="FCB142" s="123"/>
      <c r="FCC142" s="123"/>
      <c r="FCD142" s="123"/>
      <c r="FCE142" s="123"/>
      <c r="FCF142" s="123"/>
      <c r="FCG142" s="123"/>
      <c r="FCH142" s="123"/>
      <c r="FCI142" s="123"/>
      <c r="FCJ142" s="123"/>
      <c r="FCK142" s="123"/>
      <c r="FCL142" s="123"/>
      <c r="FCM142" s="123"/>
      <c r="FCN142" s="123"/>
      <c r="FCO142" s="123"/>
      <c r="FCP142" s="123"/>
      <c r="FCQ142" s="123"/>
      <c r="FCR142" s="123"/>
      <c r="FCS142" s="123"/>
      <c r="FCT142" s="123"/>
      <c r="FCU142" s="123"/>
      <c r="FCV142" s="123"/>
      <c r="FCW142" s="123"/>
      <c r="FCX142" s="123"/>
      <c r="FCY142" s="123"/>
      <c r="FCZ142" s="123"/>
      <c r="FDA142" s="123"/>
      <c r="FDB142" s="123"/>
      <c r="FDC142" s="123"/>
      <c r="FDD142" s="123"/>
      <c r="FDE142" s="123"/>
      <c r="FDF142" s="123"/>
      <c r="FDG142" s="123"/>
      <c r="FDH142" s="123"/>
      <c r="FDI142" s="123"/>
      <c r="FDJ142" s="123"/>
      <c r="FDK142" s="123"/>
      <c r="FDL142" s="123"/>
      <c r="FDM142" s="123"/>
      <c r="FDN142" s="123"/>
      <c r="FDO142" s="123"/>
      <c r="FDP142" s="123"/>
      <c r="FDQ142" s="123"/>
      <c r="FDR142" s="123"/>
      <c r="FDS142" s="123"/>
      <c r="FDT142" s="123"/>
      <c r="FDU142" s="123"/>
      <c r="FDV142" s="123"/>
      <c r="FDW142" s="123"/>
      <c r="FDX142" s="123"/>
      <c r="FDY142" s="123"/>
      <c r="FDZ142" s="123"/>
      <c r="FEA142" s="123"/>
      <c r="FEB142" s="123"/>
      <c r="FEC142" s="123"/>
      <c r="FED142" s="123"/>
      <c r="FEE142" s="123"/>
      <c r="FEF142" s="123"/>
      <c r="FEG142" s="123"/>
      <c r="FEH142" s="123"/>
      <c r="FEI142" s="123"/>
      <c r="FEJ142" s="123"/>
      <c r="FEK142" s="123"/>
      <c r="FEL142" s="123"/>
      <c r="FEM142" s="123"/>
      <c r="FEN142" s="123"/>
      <c r="FEO142" s="123"/>
      <c r="FEP142" s="123"/>
      <c r="FEQ142" s="123"/>
      <c r="FER142" s="123"/>
      <c r="FES142" s="123"/>
      <c r="FET142" s="123"/>
      <c r="FEU142" s="123"/>
      <c r="FEV142" s="123"/>
      <c r="FEW142" s="123"/>
      <c r="FEX142" s="123"/>
      <c r="FEY142" s="123"/>
      <c r="FEZ142" s="123"/>
      <c r="FFA142" s="123"/>
      <c r="FFB142" s="123"/>
      <c r="FFC142" s="123"/>
      <c r="FFD142" s="123"/>
      <c r="FFE142" s="123"/>
      <c r="FFF142" s="123"/>
      <c r="FFG142" s="123"/>
      <c r="FFH142" s="123"/>
      <c r="FFI142" s="123"/>
      <c r="FFJ142" s="123"/>
      <c r="FFK142" s="123"/>
      <c r="FFL142" s="123"/>
      <c r="FFM142" s="123"/>
      <c r="FFN142" s="123"/>
      <c r="FFO142" s="123"/>
      <c r="FFP142" s="123"/>
      <c r="FFQ142" s="123"/>
      <c r="FFR142" s="123"/>
      <c r="FFS142" s="123"/>
      <c r="FFT142" s="123"/>
      <c r="FFU142" s="123"/>
      <c r="FFV142" s="123"/>
      <c r="FFW142" s="123"/>
      <c r="FFX142" s="123"/>
      <c r="FFY142" s="123"/>
      <c r="FFZ142" s="123"/>
      <c r="FGA142" s="123"/>
      <c r="FGB142" s="123"/>
      <c r="FGC142" s="123"/>
      <c r="FGD142" s="123"/>
      <c r="FGE142" s="123"/>
      <c r="FGF142" s="123"/>
      <c r="FGG142" s="123"/>
      <c r="FGH142" s="123"/>
      <c r="FGI142" s="123"/>
      <c r="FGJ142" s="123"/>
      <c r="FGK142" s="123"/>
      <c r="FGL142" s="123"/>
      <c r="FGM142" s="123"/>
      <c r="FGN142" s="123"/>
      <c r="FGO142" s="123"/>
      <c r="FGP142" s="123"/>
      <c r="FGQ142" s="123"/>
      <c r="FGR142" s="123"/>
      <c r="FGS142" s="123"/>
      <c r="FGT142" s="123"/>
      <c r="FGU142" s="123"/>
      <c r="FGV142" s="123"/>
      <c r="FGW142" s="123"/>
      <c r="FGX142" s="123"/>
      <c r="FGY142" s="123"/>
      <c r="FGZ142" s="123"/>
      <c r="FHA142" s="123"/>
      <c r="FHB142" s="123"/>
      <c r="FHC142" s="123"/>
      <c r="FHD142" s="123"/>
      <c r="FHE142" s="123"/>
      <c r="FHF142" s="123"/>
      <c r="FHG142" s="123"/>
      <c r="FHH142" s="123"/>
      <c r="FHI142" s="123"/>
      <c r="FHJ142" s="123"/>
      <c r="FHK142" s="123"/>
      <c r="FHL142" s="123"/>
      <c r="FHM142" s="123"/>
      <c r="FHN142" s="123"/>
      <c r="FHO142" s="123"/>
      <c r="FHP142" s="123"/>
      <c r="FHQ142" s="123"/>
      <c r="FHR142" s="123"/>
      <c r="FHS142" s="123"/>
      <c r="FHT142" s="123"/>
      <c r="FHU142" s="123"/>
      <c r="FHV142" s="123"/>
      <c r="FHW142" s="123"/>
      <c r="FHX142" s="123"/>
      <c r="FHY142" s="123"/>
      <c r="FHZ142" s="123"/>
      <c r="FIA142" s="123"/>
      <c r="FIB142" s="123"/>
      <c r="FIC142" s="123"/>
      <c r="FID142" s="123"/>
      <c r="FIE142" s="123"/>
      <c r="FIF142" s="123"/>
      <c r="FIG142" s="123"/>
      <c r="FIH142" s="123"/>
      <c r="FII142" s="123"/>
      <c r="FIJ142" s="123"/>
      <c r="FIK142" s="123"/>
      <c r="FIL142" s="123"/>
      <c r="FIM142" s="123"/>
      <c r="FIN142" s="123"/>
      <c r="FIO142" s="123"/>
      <c r="FIP142" s="123"/>
      <c r="FIQ142" s="123"/>
      <c r="FIR142" s="123"/>
      <c r="FIS142" s="123"/>
      <c r="FIT142" s="123"/>
      <c r="FIU142" s="123"/>
      <c r="FIV142" s="123"/>
      <c r="FIW142" s="123"/>
      <c r="FIX142" s="123"/>
      <c r="FIY142" s="123"/>
      <c r="FIZ142" s="123"/>
      <c r="FJA142" s="123"/>
      <c r="FJB142" s="123"/>
      <c r="FJC142" s="123"/>
      <c r="FJD142" s="123"/>
      <c r="FJE142" s="123"/>
      <c r="FJF142" s="123"/>
      <c r="FJG142" s="123"/>
      <c r="FJH142" s="123"/>
      <c r="FJI142" s="123"/>
      <c r="FJJ142" s="123"/>
      <c r="FJK142" s="123"/>
      <c r="FJL142" s="123"/>
      <c r="FJM142" s="123"/>
      <c r="FJN142" s="123"/>
      <c r="FJO142" s="123"/>
      <c r="FJP142" s="123"/>
      <c r="FJQ142" s="123"/>
      <c r="FJR142" s="123"/>
      <c r="FJS142" s="123"/>
      <c r="FJT142" s="123"/>
      <c r="FJU142" s="123"/>
      <c r="FJV142" s="123"/>
      <c r="FJW142" s="123"/>
      <c r="FJX142" s="123"/>
      <c r="FJY142" s="123"/>
      <c r="FJZ142" s="123"/>
      <c r="FKA142" s="123"/>
      <c r="FKB142" s="123"/>
      <c r="FKC142" s="123"/>
      <c r="FKD142" s="123"/>
      <c r="FKE142" s="123"/>
      <c r="FKF142" s="123"/>
      <c r="FKG142" s="123"/>
      <c r="FKH142" s="123"/>
      <c r="FKI142" s="123"/>
      <c r="FKJ142" s="123"/>
      <c r="FKK142" s="123"/>
      <c r="FKL142" s="123"/>
      <c r="FKM142" s="123"/>
      <c r="FKN142" s="123"/>
      <c r="FKO142" s="123"/>
      <c r="FKP142" s="123"/>
      <c r="FKQ142" s="123"/>
      <c r="FKR142" s="123"/>
      <c r="FKS142" s="123"/>
      <c r="FKT142" s="123"/>
      <c r="FKU142" s="123"/>
      <c r="FKV142" s="123"/>
      <c r="FKW142" s="123"/>
      <c r="FKX142" s="123"/>
      <c r="FKY142" s="123"/>
      <c r="FKZ142" s="123"/>
      <c r="FLA142" s="123"/>
      <c r="FLB142" s="123"/>
      <c r="FLC142" s="123"/>
      <c r="FLD142" s="123"/>
      <c r="FLE142" s="123"/>
      <c r="FLF142" s="123"/>
      <c r="FLG142" s="123"/>
      <c r="FLH142" s="123"/>
      <c r="FLI142" s="123"/>
      <c r="FLJ142" s="123"/>
      <c r="FLK142" s="123"/>
      <c r="FLL142" s="123"/>
      <c r="FLM142" s="123"/>
      <c r="FLN142" s="123"/>
      <c r="FLO142" s="123"/>
      <c r="FLP142" s="123"/>
      <c r="FLQ142" s="123"/>
      <c r="FLR142" s="123"/>
      <c r="FLS142" s="123"/>
      <c r="FLT142" s="123"/>
      <c r="FLU142" s="123"/>
      <c r="FLV142" s="123"/>
      <c r="FLW142" s="123"/>
      <c r="FLX142" s="123"/>
      <c r="FLY142" s="123"/>
      <c r="FLZ142" s="123"/>
      <c r="FMA142" s="123"/>
      <c r="FMB142" s="123"/>
      <c r="FMC142" s="123"/>
      <c r="FMD142" s="123"/>
      <c r="FME142" s="123"/>
      <c r="FMF142" s="123"/>
      <c r="FMG142" s="123"/>
      <c r="FMH142" s="123"/>
      <c r="FMI142" s="123"/>
      <c r="FMJ142" s="123"/>
      <c r="FMK142" s="123"/>
      <c r="FML142" s="123"/>
      <c r="FMM142" s="123"/>
      <c r="FMN142" s="123"/>
      <c r="FMO142" s="123"/>
      <c r="FMP142" s="123"/>
      <c r="FMQ142" s="123"/>
      <c r="FMR142" s="123"/>
      <c r="FMS142" s="123"/>
      <c r="FMT142" s="123"/>
      <c r="FMU142" s="123"/>
      <c r="FMV142" s="123"/>
      <c r="FMW142" s="123"/>
      <c r="FMX142" s="123"/>
      <c r="FMY142" s="123"/>
      <c r="FMZ142" s="123"/>
      <c r="FNA142" s="123"/>
      <c r="FNB142" s="123"/>
      <c r="FNC142" s="123"/>
      <c r="FND142" s="123"/>
      <c r="FNE142" s="123"/>
      <c r="FNF142" s="123"/>
      <c r="FNG142" s="123"/>
      <c r="FNH142" s="123"/>
      <c r="FNI142" s="123"/>
      <c r="FNJ142" s="123"/>
      <c r="FNK142" s="123"/>
      <c r="FNL142" s="123"/>
      <c r="FNM142" s="123"/>
      <c r="FNN142" s="123"/>
      <c r="FNO142" s="123"/>
      <c r="FNP142" s="123"/>
      <c r="FNQ142" s="123"/>
      <c r="FNR142" s="123"/>
      <c r="FNS142" s="123"/>
      <c r="FNT142" s="123"/>
      <c r="FNU142" s="123"/>
      <c r="FNV142" s="123"/>
      <c r="FNW142" s="123"/>
      <c r="FNX142" s="123"/>
      <c r="FNY142" s="123"/>
      <c r="FNZ142" s="123"/>
      <c r="FOA142" s="123"/>
      <c r="FOB142" s="123"/>
      <c r="FOC142" s="123"/>
      <c r="FOD142" s="123"/>
      <c r="FOE142" s="123"/>
      <c r="FOF142" s="123"/>
      <c r="FOG142" s="123"/>
      <c r="FOH142" s="123"/>
      <c r="FOI142" s="123"/>
      <c r="FOJ142" s="123"/>
      <c r="FOK142" s="123"/>
      <c r="FOL142" s="123"/>
      <c r="FOM142" s="123"/>
      <c r="FON142" s="123"/>
      <c r="FOO142" s="123"/>
      <c r="FOP142" s="123"/>
      <c r="FOQ142" s="123"/>
      <c r="FOR142" s="123"/>
      <c r="FOS142" s="123"/>
      <c r="FOT142" s="123"/>
      <c r="FOU142" s="123"/>
      <c r="FOV142" s="123"/>
      <c r="FOW142" s="123"/>
      <c r="FOX142" s="123"/>
      <c r="FOY142" s="123"/>
      <c r="FOZ142" s="123"/>
      <c r="FPA142" s="123"/>
      <c r="FPB142" s="123"/>
      <c r="FPC142" s="123"/>
      <c r="FPD142" s="123"/>
      <c r="FPE142" s="123"/>
      <c r="FPF142" s="123"/>
      <c r="FPG142" s="123"/>
      <c r="FPH142" s="123"/>
      <c r="FPI142" s="123"/>
      <c r="FPJ142" s="123"/>
      <c r="FPK142" s="123"/>
      <c r="FPL142" s="123"/>
      <c r="FPM142" s="123"/>
      <c r="FPN142" s="123"/>
      <c r="FPO142" s="123"/>
      <c r="FPP142" s="123"/>
      <c r="FPQ142" s="123"/>
      <c r="FPR142" s="123"/>
      <c r="FPS142" s="123"/>
      <c r="FPT142" s="123"/>
      <c r="FPU142" s="123"/>
      <c r="FPV142" s="123"/>
      <c r="FPW142" s="123"/>
      <c r="FPX142" s="123"/>
      <c r="FPY142" s="123"/>
      <c r="FPZ142" s="123"/>
      <c r="FQA142" s="123"/>
      <c r="FQB142" s="123"/>
      <c r="FQC142" s="123"/>
      <c r="FQD142" s="123"/>
      <c r="FQE142" s="123"/>
      <c r="FQF142" s="123"/>
      <c r="FQG142" s="123"/>
      <c r="FQH142" s="123"/>
      <c r="FQI142" s="123"/>
      <c r="FQJ142" s="123"/>
      <c r="FQK142" s="123"/>
      <c r="FQL142" s="123"/>
      <c r="FQM142" s="123"/>
      <c r="FQN142" s="123"/>
      <c r="FQO142" s="123"/>
      <c r="FQP142" s="123"/>
      <c r="FQQ142" s="123"/>
      <c r="FQR142" s="123"/>
      <c r="FQS142" s="123"/>
      <c r="FQT142" s="123"/>
      <c r="FQU142" s="123"/>
      <c r="FQV142" s="123"/>
      <c r="FQW142" s="123"/>
      <c r="FQX142" s="123"/>
      <c r="FQY142" s="123"/>
      <c r="FQZ142" s="123"/>
      <c r="FRA142" s="123"/>
      <c r="FRB142" s="123"/>
      <c r="FRC142" s="123"/>
      <c r="FRD142" s="123"/>
      <c r="FRE142" s="123"/>
      <c r="FRF142" s="123"/>
      <c r="FRG142" s="123"/>
      <c r="FRH142" s="123"/>
      <c r="FRI142" s="123"/>
      <c r="FRJ142" s="123"/>
      <c r="FRK142" s="123"/>
      <c r="FRL142" s="123"/>
      <c r="FRM142" s="123"/>
      <c r="FRN142" s="123"/>
      <c r="FRO142" s="123"/>
      <c r="FRP142" s="123"/>
      <c r="FRQ142" s="123"/>
      <c r="FRR142" s="123"/>
      <c r="FRS142" s="123"/>
      <c r="FRT142" s="123"/>
      <c r="FRU142" s="123"/>
      <c r="FRV142" s="123"/>
      <c r="FRW142" s="123"/>
      <c r="FRX142" s="123"/>
      <c r="FRY142" s="123"/>
      <c r="FRZ142" s="123"/>
      <c r="FSA142" s="123"/>
      <c r="FSB142" s="123"/>
      <c r="FSC142" s="123"/>
      <c r="FSD142" s="123"/>
      <c r="FSE142" s="123"/>
      <c r="FSF142" s="123"/>
      <c r="FSG142" s="123"/>
      <c r="FSH142" s="123"/>
      <c r="FSI142" s="123"/>
      <c r="FSJ142" s="123"/>
      <c r="FSK142" s="123"/>
      <c r="FSL142" s="123"/>
      <c r="FSM142" s="123"/>
      <c r="FSN142" s="123"/>
      <c r="FSO142" s="123"/>
      <c r="FSP142" s="123"/>
      <c r="FSQ142" s="123"/>
      <c r="FSR142" s="123"/>
      <c r="FSS142" s="123"/>
      <c r="FST142" s="123"/>
      <c r="FSU142" s="123"/>
      <c r="FSV142" s="123"/>
      <c r="FSW142" s="123"/>
      <c r="FSX142" s="123"/>
      <c r="FSY142" s="123"/>
      <c r="FSZ142" s="123"/>
      <c r="FTA142" s="123"/>
      <c r="FTB142" s="123"/>
      <c r="FTC142" s="123"/>
      <c r="FTD142" s="123"/>
      <c r="FTE142" s="123"/>
      <c r="FTF142" s="123"/>
      <c r="FTG142" s="123"/>
      <c r="FTH142" s="123"/>
      <c r="FTI142" s="123"/>
      <c r="FTJ142" s="123"/>
      <c r="FTK142" s="123"/>
      <c r="FTL142" s="123"/>
      <c r="FTM142" s="123"/>
      <c r="FTN142" s="123"/>
      <c r="FTO142" s="123"/>
      <c r="FTP142" s="123"/>
      <c r="FTQ142" s="123"/>
      <c r="FTR142" s="123"/>
      <c r="FTS142" s="123"/>
      <c r="FTT142" s="123"/>
      <c r="FTU142" s="123"/>
      <c r="FTV142" s="123"/>
      <c r="FTW142" s="123"/>
      <c r="FTX142" s="123"/>
      <c r="FTY142" s="123"/>
      <c r="FTZ142" s="123"/>
      <c r="FUA142" s="123"/>
      <c r="FUB142" s="123"/>
      <c r="FUC142" s="123"/>
      <c r="FUD142" s="123"/>
      <c r="FUE142" s="123"/>
      <c r="FUF142" s="123"/>
      <c r="FUG142" s="123"/>
      <c r="FUH142" s="123"/>
      <c r="FUI142" s="123"/>
      <c r="FUJ142" s="123"/>
      <c r="FUK142" s="123"/>
      <c r="FUL142" s="123"/>
      <c r="FUM142" s="123"/>
      <c r="FUN142" s="123"/>
      <c r="FUO142" s="123"/>
      <c r="FUP142" s="123"/>
      <c r="FUQ142" s="123"/>
      <c r="FUR142" s="123"/>
      <c r="FUS142" s="123"/>
      <c r="FUT142" s="123"/>
      <c r="FUU142" s="123"/>
      <c r="FUV142" s="123"/>
      <c r="FUW142" s="123"/>
      <c r="FUX142" s="123"/>
      <c r="FUY142" s="123"/>
      <c r="FUZ142" s="123"/>
      <c r="FVA142" s="123"/>
      <c r="FVB142" s="123"/>
      <c r="FVC142" s="123"/>
      <c r="FVD142" s="123"/>
      <c r="FVE142" s="123"/>
      <c r="FVF142" s="123"/>
      <c r="FVG142" s="123"/>
      <c r="FVH142" s="123"/>
      <c r="FVI142" s="123"/>
      <c r="FVJ142" s="123"/>
      <c r="FVK142" s="123"/>
      <c r="FVL142" s="123"/>
      <c r="FVM142" s="123"/>
      <c r="FVN142" s="123"/>
      <c r="FVO142" s="123"/>
      <c r="FVP142" s="123"/>
      <c r="FVQ142" s="123"/>
      <c r="FVR142" s="123"/>
      <c r="FVS142" s="123"/>
      <c r="FVT142" s="123"/>
      <c r="FVU142" s="123"/>
      <c r="FVV142" s="123"/>
      <c r="FVW142" s="123"/>
      <c r="FVX142" s="123"/>
      <c r="FVY142" s="123"/>
      <c r="FVZ142" s="123"/>
      <c r="FWA142" s="123"/>
      <c r="FWB142" s="123"/>
      <c r="FWC142" s="123"/>
      <c r="FWD142" s="123"/>
      <c r="FWE142" s="123"/>
      <c r="FWF142" s="123"/>
      <c r="FWG142" s="123"/>
      <c r="FWH142" s="123"/>
      <c r="FWI142" s="123"/>
      <c r="FWJ142" s="123"/>
      <c r="FWK142" s="123"/>
      <c r="FWL142" s="123"/>
      <c r="FWM142" s="123"/>
      <c r="FWN142" s="123"/>
      <c r="FWO142" s="123"/>
      <c r="FWP142" s="123"/>
      <c r="FWQ142" s="123"/>
      <c r="FWR142" s="123"/>
      <c r="FWS142" s="123"/>
      <c r="FWT142" s="123"/>
      <c r="FWU142" s="123"/>
      <c r="FWV142" s="123"/>
      <c r="FWW142" s="123"/>
      <c r="FWX142" s="123"/>
      <c r="FWY142" s="123"/>
      <c r="FWZ142" s="123"/>
      <c r="FXA142" s="123"/>
      <c r="FXB142" s="123"/>
      <c r="FXC142" s="123"/>
      <c r="FXD142" s="123"/>
      <c r="FXE142" s="123"/>
      <c r="FXF142" s="123"/>
      <c r="FXG142" s="123"/>
      <c r="FXH142" s="123"/>
      <c r="FXI142" s="123"/>
      <c r="FXJ142" s="123"/>
      <c r="FXK142" s="123"/>
      <c r="FXL142" s="123"/>
      <c r="FXM142" s="123"/>
      <c r="FXN142" s="123"/>
      <c r="FXO142" s="123"/>
      <c r="FXP142" s="123"/>
      <c r="FXQ142" s="123"/>
      <c r="FXR142" s="123"/>
      <c r="FXS142" s="123"/>
      <c r="FXT142" s="123"/>
      <c r="FXU142" s="123"/>
      <c r="FXV142" s="123"/>
      <c r="FXW142" s="123"/>
      <c r="FXX142" s="123"/>
      <c r="FXY142" s="123"/>
      <c r="FXZ142" s="123"/>
      <c r="FYA142" s="123"/>
      <c r="FYB142" s="123"/>
      <c r="FYC142" s="123"/>
      <c r="FYD142" s="123"/>
      <c r="FYE142" s="123"/>
      <c r="FYF142" s="123"/>
      <c r="FYG142" s="123"/>
      <c r="FYH142" s="123"/>
      <c r="FYI142" s="123"/>
      <c r="FYJ142" s="123"/>
      <c r="FYK142" s="123"/>
      <c r="FYL142" s="123"/>
      <c r="FYM142" s="123"/>
      <c r="FYN142" s="123"/>
      <c r="FYO142" s="123"/>
      <c r="FYP142" s="123"/>
      <c r="FYQ142" s="123"/>
      <c r="FYR142" s="123"/>
      <c r="FYS142" s="123"/>
      <c r="FYT142" s="123"/>
      <c r="FYU142" s="123"/>
      <c r="FYV142" s="123"/>
      <c r="FYW142" s="123"/>
      <c r="FYX142" s="123"/>
      <c r="FYY142" s="123"/>
      <c r="FYZ142" s="123"/>
      <c r="FZA142" s="123"/>
      <c r="FZB142" s="123"/>
      <c r="FZC142" s="123"/>
      <c r="FZD142" s="123"/>
      <c r="FZE142" s="123"/>
      <c r="FZF142" s="123"/>
      <c r="FZG142" s="123"/>
      <c r="FZH142" s="123"/>
      <c r="FZI142" s="123"/>
      <c r="FZJ142" s="123"/>
      <c r="FZK142" s="123"/>
      <c r="FZL142" s="123"/>
      <c r="FZM142" s="123"/>
      <c r="FZN142" s="123"/>
      <c r="FZO142" s="123"/>
      <c r="FZP142" s="123"/>
      <c r="FZQ142" s="123"/>
      <c r="FZR142" s="123"/>
      <c r="FZS142" s="123"/>
      <c r="FZT142" s="123"/>
      <c r="FZU142" s="123"/>
      <c r="FZV142" s="123"/>
      <c r="FZW142" s="123"/>
      <c r="FZX142" s="123"/>
      <c r="FZY142" s="123"/>
      <c r="FZZ142" s="123"/>
      <c r="GAA142" s="123"/>
      <c r="GAB142" s="123"/>
      <c r="GAC142" s="123"/>
      <c r="GAD142" s="123"/>
      <c r="GAE142" s="123"/>
      <c r="GAF142" s="123"/>
      <c r="GAG142" s="123"/>
      <c r="GAH142" s="123"/>
      <c r="GAI142" s="123"/>
      <c r="GAJ142" s="123"/>
      <c r="GAK142" s="123"/>
      <c r="GAL142" s="123"/>
      <c r="GAM142" s="123"/>
      <c r="GAN142" s="123"/>
      <c r="GAO142" s="123"/>
      <c r="GAP142" s="123"/>
      <c r="GAQ142" s="123"/>
      <c r="GAR142" s="123"/>
      <c r="GAS142" s="123"/>
      <c r="GAT142" s="123"/>
      <c r="GAU142" s="123"/>
      <c r="GAV142" s="123"/>
      <c r="GAW142" s="123"/>
      <c r="GAX142" s="123"/>
      <c r="GAY142" s="123"/>
      <c r="GAZ142" s="123"/>
      <c r="GBA142" s="123"/>
      <c r="GBB142" s="123"/>
      <c r="GBC142" s="123"/>
      <c r="GBD142" s="123"/>
      <c r="GBE142" s="123"/>
      <c r="GBF142" s="123"/>
      <c r="GBG142" s="123"/>
      <c r="GBH142" s="123"/>
      <c r="GBI142" s="123"/>
      <c r="GBJ142" s="123"/>
      <c r="GBK142" s="123"/>
      <c r="GBL142" s="123"/>
      <c r="GBM142" s="123"/>
      <c r="GBN142" s="123"/>
      <c r="GBO142" s="123"/>
      <c r="GBP142" s="123"/>
      <c r="GBQ142" s="123"/>
      <c r="GBR142" s="123"/>
      <c r="GBS142" s="123"/>
      <c r="GBT142" s="123"/>
      <c r="GBU142" s="123"/>
      <c r="GBV142" s="123"/>
      <c r="GBW142" s="123"/>
      <c r="GBX142" s="123"/>
      <c r="GBY142" s="123"/>
      <c r="GBZ142" s="123"/>
      <c r="GCA142" s="123"/>
      <c r="GCB142" s="123"/>
      <c r="GCC142" s="123"/>
      <c r="GCD142" s="123"/>
      <c r="GCE142" s="123"/>
      <c r="GCF142" s="123"/>
      <c r="GCG142" s="123"/>
      <c r="GCH142" s="123"/>
      <c r="GCI142" s="123"/>
      <c r="GCJ142" s="123"/>
      <c r="GCK142" s="123"/>
      <c r="GCL142" s="123"/>
      <c r="GCM142" s="123"/>
      <c r="GCN142" s="123"/>
      <c r="GCO142" s="123"/>
      <c r="GCP142" s="123"/>
      <c r="GCQ142" s="123"/>
      <c r="GCR142" s="123"/>
      <c r="GCS142" s="123"/>
      <c r="GCT142" s="123"/>
      <c r="GCU142" s="123"/>
      <c r="GCV142" s="123"/>
      <c r="GCW142" s="123"/>
      <c r="GCX142" s="123"/>
      <c r="GCY142" s="123"/>
      <c r="GCZ142" s="123"/>
      <c r="GDA142" s="123"/>
      <c r="GDB142" s="123"/>
      <c r="GDC142" s="123"/>
      <c r="GDD142" s="123"/>
      <c r="GDE142" s="123"/>
      <c r="GDF142" s="123"/>
      <c r="GDG142" s="123"/>
      <c r="GDH142" s="123"/>
      <c r="GDI142" s="123"/>
      <c r="GDJ142" s="123"/>
      <c r="GDK142" s="123"/>
      <c r="GDL142" s="123"/>
      <c r="GDM142" s="123"/>
      <c r="GDN142" s="123"/>
      <c r="GDO142" s="123"/>
      <c r="GDP142" s="123"/>
      <c r="GDQ142" s="123"/>
      <c r="GDR142" s="123"/>
      <c r="GDS142" s="123"/>
      <c r="GDT142" s="123"/>
      <c r="GDU142" s="123"/>
      <c r="GDV142" s="123"/>
      <c r="GDW142" s="123"/>
      <c r="GDX142" s="123"/>
      <c r="GDY142" s="123"/>
      <c r="GDZ142" s="123"/>
      <c r="GEA142" s="123"/>
      <c r="GEB142" s="123"/>
      <c r="GEC142" s="123"/>
      <c r="GED142" s="123"/>
      <c r="GEE142" s="123"/>
      <c r="GEF142" s="123"/>
      <c r="GEG142" s="123"/>
      <c r="GEH142" s="123"/>
      <c r="GEI142" s="123"/>
      <c r="GEJ142" s="123"/>
      <c r="GEK142" s="123"/>
      <c r="GEL142" s="123"/>
      <c r="GEM142" s="123"/>
      <c r="GEN142" s="123"/>
      <c r="GEO142" s="123"/>
      <c r="GEP142" s="123"/>
      <c r="GEQ142" s="123"/>
      <c r="GER142" s="123"/>
      <c r="GES142" s="123"/>
      <c r="GET142" s="123"/>
      <c r="GEU142" s="123"/>
      <c r="GEV142" s="123"/>
      <c r="GEW142" s="123"/>
      <c r="GEX142" s="123"/>
      <c r="GEY142" s="123"/>
      <c r="GEZ142" s="123"/>
      <c r="GFA142" s="123"/>
      <c r="GFB142" s="123"/>
      <c r="GFC142" s="123"/>
      <c r="GFD142" s="123"/>
      <c r="GFE142" s="123"/>
      <c r="GFF142" s="123"/>
      <c r="GFG142" s="123"/>
      <c r="GFH142" s="123"/>
      <c r="GFI142" s="123"/>
      <c r="GFJ142" s="123"/>
      <c r="GFK142" s="123"/>
      <c r="GFL142" s="123"/>
      <c r="GFM142" s="123"/>
      <c r="GFN142" s="123"/>
      <c r="GFO142" s="123"/>
      <c r="GFP142" s="123"/>
      <c r="GFQ142" s="123"/>
      <c r="GFR142" s="123"/>
      <c r="GFS142" s="123"/>
      <c r="GFT142" s="123"/>
      <c r="GFU142" s="123"/>
      <c r="GFV142" s="123"/>
      <c r="GFW142" s="123"/>
      <c r="GFX142" s="123"/>
      <c r="GFY142" s="123"/>
      <c r="GFZ142" s="123"/>
      <c r="GGA142" s="123"/>
      <c r="GGB142" s="123"/>
      <c r="GGC142" s="123"/>
      <c r="GGD142" s="123"/>
      <c r="GGE142" s="123"/>
      <c r="GGF142" s="123"/>
      <c r="GGG142" s="123"/>
      <c r="GGH142" s="123"/>
      <c r="GGI142" s="123"/>
      <c r="GGJ142" s="123"/>
      <c r="GGK142" s="123"/>
      <c r="GGL142" s="123"/>
      <c r="GGM142" s="123"/>
      <c r="GGN142" s="123"/>
      <c r="GGO142" s="123"/>
      <c r="GGP142" s="123"/>
      <c r="GGQ142" s="123"/>
      <c r="GGR142" s="123"/>
      <c r="GGS142" s="123"/>
      <c r="GGT142" s="123"/>
      <c r="GGU142" s="123"/>
      <c r="GGV142" s="123"/>
      <c r="GGW142" s="123"/>
      <c r="GGX142" s="123"/>
      <c r="GGY142" s="123"/>
      <c r="GGZ142" s="123"/>
      <c r="GHA142" s="123"/>
      <c r="GHB142" s="123"/>
      <c r="GHC142" s="123"/>
      <c r="GHD142" s="123"/>
      <c r="GHE142" s="123"/>
      <c r="GHF142" s="123"/>
      <c r="GHG142" s="123"/>
      <c r="GHH142" s="123"/>
      <c r="GHI142" s="123"/>
      <c r="GHJ142" s="123"/>
      <c r="GHK142" s="123"/>
      <c r="GHL142" s="123"/>
      <c r="GHM142" s="123"/>
      <c r="GHN142" s="123"/>
      <c r="GHO142" s="123"/>
      <c r="GHP142" s="123"/>
      <c r="GHQ142" s="123"/>
      <c r="GHR142" s="123"/>
      <c r="GHS142" s="123"/>
      <c r="GHT142" s="123"/>
      <c r="GHU142" s="123"/>
      <c r="GHV142" s="123"/>
      <c r="GHW142" s="123"/>
      <c r="GHX142" s="123"/>
      <c r="GHY142" s="123"/>
      <c r="GHZ142" s="123"/>
      <c r="GIA142" s="123"/>
      <c r="GIB142" s="123"/>
      <c r="GIC142" s="123"/>
      <c r="GID142" s="123"/>
      <c r="GIE142" s="123"/>
      <c r="GIF142" s="123"/>
      <c r="GIG142" s="123"/>
      <c r="GIH142" s="123"/>
      <c r="GII142" s="123"/>
      <c r="GIJ142" s="123"/>
      <c r="GIK142" s="123"/>
      <c r="GIL142" s="123"/>
      <c r="GIM142" s="123"/>
      <c r="GIN142" s="123"/>
      <c r="GIO142" s="123"/>
      <c r="GIP142" s="123"/>
      <c r="GIQ142" s="123"/>
      <c r="GIR142" s="123"/>
      <c r="GIS142" s="123"/>
      <c r="GIT142" s="123"/>
      <c r="GIU142" s="123"/>
      <c r="GIV142" s="123"/>
      <c r="GIW142" s="123"/>
      <c r="GIX142" s="123"/>
      <c r="GIY142" s="123"/>
      <c r="GIZ142" s="123"/>
      <c r="GJA142" s="123"/>
      <c r="GJB142" s="123"/>
      <c r="GJC142" s="123"/>
      <c r="GJD142" s="123"/>
      <c r="GJE142" s="123"/>
      <c r="GJF142" s="123"/>
      <c r="GJG142" s="123"/>
      <c r="GJH142" s="123"/>
      <c r="GJI142" s="123"/>
      <c r="GJJ142" s="123"/>
      <c r="GJK142" s="123"/>
      <c r="GJL142" s="123"/>
      <c r="GJM142" s="123"/>
      <c r="GJN142" s="123"/>
      <c r="GJO142" s="123"/>
      <c r="GJP142" s="123"/>
      <c r="GJQ142" s="123"/>
      <c r="GJR142" s="123"/>
      <c r="GJS142" s="123"/>
      <c r="GJT142" s="123"/>
      <c r="GJU142" s="123"/>
      <c r="GJV142" s="123"/>
      <c r="GJW142" s="123"/>
      <c r="GJX142" s="123"/>
      <c r="GJY142" s="123"/>
      <c r="GJZ142" s="123"/>
      <c r="GKA142" s="123"/>
      <c r="GKB142" s="123"/>
      <c r="GKC142" s="123"/>
      <c r="GKD142" s="123"/>
      <c r="GKE142" s="123"/>
      <c r="GKF142" s="123"/>
      <c r="GKG142" s="123"/>
      <c r="GKH142" s="123"/>
      <c r="GKI142" s="123"/>
      <c r="GKJ142" s="123"/>
      <c r="GKK142" s="123"/>
      <c r="GKL142" s="123"/>
      <c r="GKM142" s="123"/>
      <c r="GKN142" s="123"/>
      <c r="GKO142" s="123"/>
      <c r="GKP142" s="123"/>
      <c r="GKQ142" s="123"/>
      <c r="GKR142" s="123"/>
      <c r="GKS142" s="123"/>
      <c r="GKT142" s="123"/>
      <c r="GKU142" s="123"/>
      <c r="GKV142" s="123"/>
      <c r="GKW142" s="123"/>
      <c r="GKX142" s="123"/>
      <c r="GKY142" s="123"/>
      <c r="GKZ142" s="123"/>
      <c r="GLA142" s="123"/>
      <c r="GLB142" s="123"/>
      <c r="GLC142" s="123"/>
      <c r="GLD142" s="123"/>
      <c r="GLE142" s="123"/>
      <c r="GLF142" s="123"/>
      <c r="GLG142" s="123"/>
      <c r="GLH142" s="123"/>
      <c r="GLI142" s="123"/>
      <c r="GLJ142" s="123"/>
      <c r="GLK142" s="123"/>
      <c r="GLL142" s="123"/>
      <c r="GLM142" s="123"/>
      <c r="GLN142" s="123"/>
      <c r="GLO142" s="123"/>
      <c r="GLP142" s="123"/>
      <c r="GLQ142" s="123"/>
      <c r="GLR142" s="123"/>
      <c r="GLS142" s="123"/>
      <c r="GLT142" s="123"/>
      <c r="GLU142" s="123"/>
      <c r="GLV142" s="123"/>
      <c r="GLW142" s="123"/>
      <c r="GLX142" s="123"/>
      <c r="GLY142" s="123"/>
      <c r="GLZ142" s="123"/>
      <c r="GMA142" s="123"/>
      <c r="GMB142" s="123"/>
      <c r="GMC142" s="123"/>
      <c r="GMD142" s="123"/>
      <c r="GME142" s="123"/>
      <c r="GMF142" s="123"/>
      <c r="GMG142" s="123"/>
      <c r="GMH142" s="123"/>
      <c r="GMI142" s="123"/>
      <c r="GMJ142" s="123"/>
      <c r="GMK142" s="123"/>
      <c r="GML142" s="123"/>
      <c r="GMM142" s="123"/>
      <c r="GMN142" s="123"/>
      <c r="GMO142" s="123"/>
      <c r="GMP142" s="123"/>
      <c r="GMQ142" s="123"/>
      <c r="GMR142" s="123"/>
      <c r="GMS142" s="123"/>
      <c r="GMT142" s="123"/>
      <c r="GMU142" s="123"/>
      <c r="GMV142" s="123"/>
      <c r="GMW142" s="123"/>
      <c r="GMX142" s="123"/>
      <c r="GMY142" s="123"/>
      <c r="GMZ142" s="123"/>
      <c r="GNA142" s="123"/>
      <c r="GNB142" s="123"/>
      <c r="GNC142" s="123"/>
      <c r="GND142" s="123"/>
      <c r="GNE142" s="123"/>
      <c r="GNF142" s="123"/>
      <c r="GNG142" s="123"/>
      <c r="GNH142" s="123"/>
      <c r="GNI142" s="123"/>
      <c r="GNJ142" s="123"/>
      <c r="GNK142" s="123"/>
      <c r="GNL142" s="123"/>
      <c r="GNM142" s="123"/>
      <c r="GNN142" s="123"/>
      <c r="GNO142" s="123"/>
      <c r="GNP142" s="123"/>
      <c r="GNQ142" s="123"/>
      <c r="GNR142" s="123"/>
      <c r="GNS142" s="123"/>
      <c r="GNT142" s="123"/>
      <c r="GNU142" s="123"/>
      <c r="GNV142" s="123"/>
      <c r="GNW142" s="123"/>
      <c r="GNX142" s="123"/>
      <c r="GNY142" s="123"/>
      <c r="GNZ142" s="123"/>
      <c r="GOA142" s="123"/>
      <c r="GOB142" s="123"/>
      <c r="GOC142" s="123"/>
      <c r="GOD142" s="123"/>
      <c r="GOE142" s="123"/>
      <c r="GOF142" s="123"/>
      <c r="GOG142" s="123"/>
      <c r="GOH142" s="123"/>
      <c r="GOI142" s="123"/>
      <c r="GOJ142" s="123"/>
      <c r="GOK142" s="123"/>
      <c r="GOL142" s="123"/>
      <c r="GOM142" s="123"/>
      <c r="GON142" s="123"/>
      <c r="GOO142" s="123"/>
      <c r="GOP142" s="123"/>
      <c r="GOQ142" s="123"/>
      <c r="GOR142" s="123"/>
      <c r="GOS142" s="123"/>
      <c r="GOT142" s="123"/>
      <c r="GOU142" s="123"/>
      <c r="GOV142" s="123"/>
      <c r="GOW142" s="123"/>
      <c r="GOX142" s="123"/>
      <c r="GOY142" s="123"/>
      <c r="GOZ142" s="123"/>
      <c r="GPA142" s="123"/>
      <c r="GPB142" s="123"/>
      <c r="GPC142" s="123"/>
      <c r="GPD142" s="123"/>
      <c r="GPE142" s="123"/>
      <c r="GPF142" s="123"/>
      <c r="GPG142" s="123"/>
      <c r="GPH142" s="123"/>
      <c r="GPI142" s="123"/>
      <c r="GPJ142" s="123"/>
      <c r="GPK142" s="123"/>
      <c r="GPL142" s="123"/>
      <c r="GPM142" s="123"/>
      <c r="GPN142" s="123"/>
      <c r="GPO142" s="123"/>
      <c r="GPP142" s="123"/>
      <c r="GPQ142" s="123"/>
      <c r="GPR142" s="123"/>
      <c r="GPS142" s="123"/>
      <c r="GPT142" s="123"/>
      <c r="GPU142" s="123"/>
      <c r="GPV142" s="123"/>
      <c r="GPW142" s="123"/>
      <c r="GPX142" s="123"/>
      <c r="GPY142" s="123"/>
      <c r="GPZ142" s="123"/>
      <c r="GQA142" s="123"/>
      <c r="GQB142" s="123"/>
      <c r="GQC142" s="123"/>
      <c r="GQD142" s="123"/>
      <c r="GQE142" s="123"/>
      <c r="GQF142" s="123"/>
      <c r="GQG142" s="123"/>
      <c r="GQH142" s="123"/>
      <c r="GQI142" s="123"/>
      <c r="GQJ142" s="123"/>
      <c r="GQK142" s="123"/>
      <c r="GQL142" s="123"/>
      <c r="GQM142" s="123"/>
      <c r="GQN142" s="123"/>
      <c r="GQO142" s="123"/>
      <c r="GQP142" s="123"/>
      <c r="GQQ142" s="123"/>
      <c r="GQR142" s="123"/>
      <c r="GQS142" s="123"/>
      <c r="GQT142" s="123"/>
      <c r="GQU142" s="123"/>
      <c r="GQV142" s="123"/>
      <c r="GQW142" s="123"/>
      <c r="GQX142" s="123"/>
      <c r="GQY142" s="123"/>
      <c r="GQZ142" s="123"/>
      <c r="GRA142" s="123"/>
      <c r="GRB142" s="123"/>
      <c r="GRC142" s="123"/>
      <c r="GRD142" s="123"/>
      <c r="GRE142" s="123"/>
      <c r="GRF142" s="123"/>
      <c r="GRG142" s="123"/>
      <c r="GRH142" s="123"/>
      <c r="GRI142" s="123"/>
      <c r="GRJ142" s="123"/>
      <c r="GRK142" s="123"/>
      <c r="GRL142" s="123"/>
      <c r="GRM142" s="123"/>
      <c r="GRN142" s="123"/>
      <c r="GRO142" s="123"/>
      <c r="GRP142" s="123"/>
      <c r="GRQ142" s="123"/>
      <c r="GRR142" s="123"/>
      <c r="GRS142" s="123"/>
      <c r="GRT142" s="123"/>
      <c r="GRU142" s="123"/>
      <c r="GRV142" s="123"/>
      <c r="GRW142" s="123"/>
      <c r="GRX142" s="123"/>
      <c r="GRY142" s="123"/>
      <c r="GRZ142" s="123"/>
      <c r="GSA142" s="123"/>
      <c r="GSB142" s="123"/>
      <c r="GSC142" s="123"/>
      <c r="GSD142" s="123"/>
      <c r="GSE142" s="123"/>
      <c r="GSF142" s="123"/>
      <c r="GSG142" s="123"/>
      <c r="GSH142" s="123"/>
      <c r="GSI142" s="123"/>
      <c r="GSJ142" s="123"/>
      <c r="GSK142" s="123"/>
      <c r="GSL142" s="123"/>
      <c r="GSM142" s="123"/>
      <c r="GSN142" s="123"/>
      <c r="GSO142" s="123"/>
      <c r="GSP142" s="123"/>
      <c r="GSQ142" s="123"/>
      <c r="GSR142" s="123"/>
      <c r="GSS142" s="123"/>
      <c r="GST142" s="123"/>
      <c r="GSU142" s="123"/>
      <c r="GSV142" s="123"/>
      <c r="GSW142" s="123"/>
      <c r="GSX142" s="123"/>
      <c r="GSY142" s="123"/>
      <c r="GSZ142" s="123"/>
      <c r="GTA142" s="123"/>
      <c r="GTB142" s="123"/>
      <c r="GTC142" s="123"/>
      <c r="GTD142" s="123"/>
      <c r="GTE142" s="123"/>
      <c r="GTF142" s="123"/>
      <c r="GTG142" s="123"/>
      <c r="GTH142" s="123"/>
      <c r="GTI142" s="123"/>
      <c r="GTJ142" s="123"/>
      <c r="GTK142" s="123"/>
      <c r="GTL142" s="123"/>
      <c r="GTM142" s="123"/>
      <c r="GTN142" s="123"/>
      <c r="GTO142" s="123"/>
      <c r="GTP142" s="123"/>
      <c r="GTQ142" s="123"/>
      <c r="GTR142" s="123"/>
      <c r="GTS142" s="123"/>
      <c r="GTT142" s="123"/>
      <c r="GTU142" s="123"/>
      <c r="GTV142" s="123"/>
      <c r="GTW142" s="123"/>
      <c r="GTX142" s="123"/>
      <c r="GTY142" s="123"/>
      <c r="GTZ142" s="123"/>
      <c r="GUA142" s="123"/>
      <c r="GUB142" s="123"/>
      <c r="GUC142" s="123"/>
      <c r="GUD142" s="123"/>
      <c r="GUE142" s="123"/>
      <c r="GUF142" s="123"/>
      <c r="GUG142" s="123"/>
      <c r="GUH142" s="123"/>
      <c r="GUI142" s="123"/>
      <c r="GUJ142" s="123"/>
      <c r="GUK142" s="123"/>
      <c r="GUL142" s="123"/>
      <c r="GUM142" s="123"/>
      <c r="GUN142" s="123"/>
      <c r="GUO142" s="123"/>
      <c r="GUP142" s="123"/>
      <c r="GUQ142" s="123"/>
      <c r="GUR142" s="123"/>
      <c r="GUS142" s="123"/>
      <c r="GUT142" s="123"/>
      <c r="GUU142" s="123"/>
      <c r="GUV142" s="123"/>
      <c r="GUW142" s="123"/>
      <c r="GUX142" s="123"/>
      <c r="GUY142" s="123"/>
      <c r="GUZ142" s="123"/>
      <c r="GVA142" s="123"/>
      <c r="GVB142" s="123"/>
      <c r="GVC142" s="123"/>
      <c r="GVD142" s="123"/>
      <c r="GVE142" s="123"/>
      <c r="GVF142" s="123"/>
      <c r="GVG142" s="123"/>
      <c r="GVH142" s="123"/>
      <c r="GVI142" s="123"/>
      <c r="GVJ142" s="123"/>
      <c r="GVK142" s="123"/>
      <c r="GVL142" s="123"/>
      <c r="GVM142" s="123"/>
      <c r="GVN142" s="123"/>
      <c r="GVO142" s="123"/>
      <c r="GVP142" s="123"/>
      <c r="GVQ142" s="123"/>
      <c r="GVR142" s="123"/>
      <c r="GVS142" s="123"/>
      <c r="GVT142" s="123"/>
      <c r="GVU142" s="123"/>
      <c r="GVV142" s="123"/>
      <c r="GVW142" s="123"/>
      <c r="GVX142" s="123"/>
      <c r="GVY142" s="123"/>
      <c r="GVZ142" s="123"/>
      <c r="GWA142" s="123"/>
      <c r="GWB142" s="123"/>
      <c r="GWC142" s="123"/>
      <c r="GWD142" s="123"/>
      <c r="GWE142" s="123"/>
      <c r="GWF142" s="123"/>
      <c r="GWG142" s="123"/>
      <c r="GWH142" s="123"/>
      <c r="GWI142" s="123"/>
      <c r="GWJ142" s="123"/>
      <c r="GWK142" s="123"/>
      <c r="GWL142" s="123"/>
      <c r="GWM142" s="123"/>
      <c r="GWN142" s="123"/>
      <c r="GWO142" s="123"/>
      <c r="GWP142" s="123"/>
      <c r="GWQ142" s="123"/>
      <c r="GWR142" s="123"/>
      <c r="GWS142" s="123"/>
      <c r="GWT142" s="123"/>
      <c r="GWU142" s="123"/>
      <c r="GWV142" s="123"/>
      <c r="GWW142" s="123"/>
      <c r="GWX142" s="123"/>
      <c r="GWY142" s="123"/>
      <c r="GWZ142" s="123"/>
      <c r="GXA142" s="123"/>
      <c r="GXB142" s="123"/>
      <c r="GXC142" s="123"/>
      <c r="GXD142" s="123"/>
      <c r="GXE142" s="123"/>
      <c r="GXF142" s="123"/>
      <c r="GXG142" s="123"/>
      <c r="GXH142" s="123"/>
      <c r="GXI142" s="123"/>
      <c r="GXJ142" s="123"/>
      <c r="GXK142" s="123"/>
      <c r="GXL142" s="123"/>
      <c r="GXM142" s="123"/>
      <c r="GXN142" s="123"/>
      <c r="GXO142" s="123"/>
      <c r="GXP142" s="123"/>
      <c r="GXQ142" s="123"/>
      <c r="GXR142" s="123"/>
      <c r="GXS142" s="123"/>
      <c r="GXT142" s="123"/>
      <c r="GXU142" s="123"/>
      <c r="GXV142" s="123"/>
      <c r="GXW142" s="123"/>
      <c r="GXX142" s="123"/>
      <c r="GXY142" s="123"/>
      <c r="GXZ142" s="123"/>
      <c r="GYA142" s="123"/>
      <c r="GYB142" s="123"/>
      <c r="GYC142" s="123"/>
      <c r="GYD142" s="123"/>
      <c r="GYE142" s="123"/>
      <c r="GYF142" s="123"/>
      <c r="GYG142" s="123"/>
      <c r="GYH142" s="123"/>
      <c r="GYI142" s="123"/>
      <c r="GYJ142" s="123"/>
      <c r="GYK142" s="123"/>
      <c r="GYL142" s="123"/>
      <c r="GYM142" s="123"/>
      <c r="GYN142" s="123"/>
      <c r="GYO142" s="123"/>
      <c r="GYP142" s="123"/>
      <c r="GYQ142" s="123"/>
      <c r="GYR142" s="123"/>
      <c r="GYS142" s="123"/>
      <c r="GYT142" s="123"/>
      <c r="GYU142" s="123"/>
      <c r="GYV142" s="123"/>
      <c r="GYW142" s="123"/>
      <c r="GYX142" s="123"/>
      <c r="GYY142" s="123"/>
      <c r="GYZ142" s="123"/>
      <c r="GZA142" s="123"/>
      <c r="GZB142" s="123"/>
      <c r="GZC142" s="123"/>
      <c r="GZD142" s="123"/>
      <c r="GZE142" s="123"/>
      <c r="GZF142" s="123"/>
      <c r="GZG142" s="123"/>
      <c r="GZH142" s="123"/>
      <c r="GZI142" s="123"/>
      <c r="GZJ142" s="123"/>
      <c r="GZK142" s="123"/>
      <c r="GZL142" s="123"/>
      <c r="GZM142" s="123"/>
      <c r="GZN142" s="123"/>
      <c r="GZO142" s="123"/>
      <c r="GZP142" s="123"/>
      <c r="GZQ142" s="123"/>
      <c r="GZR142" s="123"/>
      <c r="GZS142" s="123"/>
      <c r="GZT142" s="123"/>
      <c r="GZU142" s="123"/>
      <c r="GZV142" s="123"/>
      <c r="GZW142" s="123"/>
      <c r="GZX142" s="123"/>
      <c r="GZY142" s="123"/>
      <c r="GZZ142" s="123"/>
      <c r="HAA142" s="123"/>
      <c r="HAB142" s="123"/>
      <c r="HAC142" s="123"/>
      <c r="HAD142" s="123"/>
      <c r="HAE142" s="123"/>
      <c r="HAF142" s="123"/>
      <c r="HAG142" s="123"/>
      <c r="HAH142" s="123"/>
      <c r="HAI142" s="123"/>
      <c r="HAJ142" s="123"/>
      <c r="HAK142" s="123"/>
      <c r="HAL142" s="123"/>
      <c r="HAM142" s="123"/>
      <c r="HAN142" s="123"/>
      <c r="HAO142" s="123"/>
      <c r="HAP142" s="123"/>
      <c r="HAQ142" s="123"/>
      <c r="HAR142" s="123"/>
      <c r="HAS142" s="123"/>
      <c r="HAT142" s="123"/>
      <c r="HAU142" s="123"/>
      <c r="HAV142" s="123"/>
      <c r="HAW142" s="123"/>
      <c r="HAX142" s="123"/>
      <c r="HAY142" s="123"/>
      <c r="HAZ142" s="123"/>
      <c r="HBA142" s="123"/>
      <c r="HBB142" s="123"/>
      <c r="HBC142" s="123"/>
      <c r="HBD142" s="123"/>
      <c r="HBE142" s="123"/>
      <c r="HBF142" s="123"/>
      <c r="HBG142" s="123"/>
      <c r="HBH142" s="123"/>
      <c r="HBI142" s="123"/>
      <c r="HBJ142" s="123"/>
      <c r="HBK142" s="123"/>
      <c r="HBL142" s="123"/>
      <c r="HBM142" s="123"/>
      <c r="HBN142" s="123"/>
      <c r="HBO142" s="123"/>
      <c r="HBP142" s="123"/>
      <c r="HBQ142" s="123"/>
      <c r="HBR142" s="123"/>
      <c r="HBS142" s="123"/>
      <c r="HBT142" s="123"/>
      <c r="HBU142" s="123"/>
      <c r="HBV142" s="123"/>
      <c r="HBW142" s="123"/>
      <c r="HBX142" s="123"/>
      <c r="HBY142" s="123"/>
      <c r="HBZ142" s="123"/>
      <c r="HCA142" s="123"/>
      <c r="HCB142" s="123"/>
      <c r="HCC142" s="123"/>
      <c r="HCD142" s="123"/>
      <c r="HCE142" s="123"/>
      <c r="HCF142" s="123"/>
      <c r="HCG142" s="123"/>
      <c r="HCH142" s="123"/>
      <c r="HCI142" s="123"/>
      <c r="HCJ142" s="123"/>
      <c r="HCK142" s="123"/>
      <c r="HCL142" s="123"/>
      <c r="HCM142" s="123"/>
      <c r="HCN142" s="123"/>
      <c r="HCO142" s="123"/>
      <c r="HCP142" s="123"/>
      <c r="HCQ142" s="123"/>
      <c r="HCR142" s="123"/>
      <c r="HCS142" s="123"/>
      <c r="HCT142" s="123"/>
      <c r="HCU142" s="123"/>
      <c r="HCV142" s="123"/>
      <c r="HCW142" s="123"/>
      <c r="HCX142" s="123"/>
      <c r="HCY142" s="123"/>
      <c r="HCZ142" s="123"/>
      <c r="HDA142" s="123"/>
      <c r="HDB142" s="123"/>
      <c r="HDC142" s="123"/>
      <c r="HDD142" s="123"/>
      <c r="HDE142" s="123"/>
      <c r="HDF142" s="123"/>
      <c r="HDG142" s="123"/>
      <c r="HDH142" s="123"/>
      <c r="HDI142" s="123"/>
      <c r="HDJ142" s="123"/>
      <c r="HDK142" s="123"/>
      <c r="HDL142" s="123"/>
      <c r="HDM142" s="123"/>
      <c r="HDN142" s="123"/>
      <c r="HDO142" s="123"/>
      <c r="HDP142" s="123"/>
      <c r="HDQ142" s="123"/>
      <c r="HDR142" s="123"/>
      <c r="HDS142" s="123"/>
      <c r="HDT142" s="123"/>
      <c r="HDU142" s="123"/>
      <c r="HDV142" s="123"/>
      <c r="HDW142" s="123"/>
      <c r="HDX142" s="123"/>
      <c r="HDY142" s="123"/>
      <c r="HDZ142" s="123"/>
      <c r="HEA142" s="123"/>
      <c r="HEB142" s="123"/>
      <c r="HEC142" s="123"/>
      <c r="HED142" s="123"/>
      <c r="HEE142" s="123"/>
      <c r="HEF142" s="123"/>
      <c r="HEG142" s="123"/>
      <c r="HEH142" s="123"/>
      <c r="HEI142" s="123"/>
      <c r="HEJ142" s="123"/>
      <c r="HEK142" s="123"/>
      <c r="HEL142" s="123"/>
      <c r="HEM142" s="123"/>
      <c r="HEN142" s="123"/>
      <c r="HEO142" s="123"/>
      <c r="HEP142" s="123"/>
      <c r="HEQ142" s="123"/>
      <c r="HER142" s="123"/>
      <c r="HES142" s="123"/>
      <c r="HET142" s="123"/>
      <c r="HEU142" s="123"/>
      <c r="HEV142" s="123"/>
      <c r="HEW142" s="123"/>
      <c r="HEX142" s="123"/>
      <c r="HEY142" s="123"/>
      <c r="HEZ142" s="123"/>
      <c r="HFA142" s="123"/>
      <c r="HFB142" s="123"/>
      <c r="HFC142" s="123"/>
      <c r="HFD142" s="123"/>
      <c r="HFE142" s="123"/>
      <c r="HFF142" s="123"/>
      <c r="HFG142" s="123"/>
      <c r="HFH142" s="123"/>
      <c r="HFI142" s="123"/>
      <c r="HFJ142" s="123"/>
      <c r="HFK142" s="123"/>
      <c r="HFL142" s="123"/>
      <c r="HFM142" s="123"/>
      <c r="HFN142" s="123"/>
      <c r="HFO142" s="123"/>
      <c r="HFP142" s="123"/>
      <c r="HFQ142" s="123"/>
      <c r="HFR142" s="123"/>
      <c r="HFS142" s="123"/>
      <c r="HFT142" s="123"/>
      <c r="HFU142" s="123"/>
      <c r="HFV142" s="123"/>
      <c r="HFW142" s="123"/>
      <c r="HFX142" s="123"/>
      <c r="HFY142" s="123"/>
      <c r="HFZ142" s="123"/>
      <c r="HGA142" s="123"/>
      <c r="HGB142" s="123"/>
      <c r="HGC142" s="123"/>
      <c r="HGD142" s="123"/>
      <c r="HGE142" s="123"/>
      <c r="HGF142" s="123"/>
      <c r="HGG142" s="123"/>
      <c r="HGH142" s="123"/>
      <c r="HGI142" s="123"/>
      <c r="HGJ142" s="123"/>
      <c r="HGK142" s="123"/>
      <c r="HGL142" s="123"/>
      <c r="HGM142" s="123"/>
      <c r="HGN142" s="123"/>
      <c r="HGO142" s="123"/>
      <c r="HGP142" s="123"/>
      <c r="HGQ142" s="123"/>
      <c r="HGR142" s="123"/>
      <c r="HGS142" s="123"/>
      <c r="HGT142" s="123"/>
      <c r="HGU142" s="123"/>
      <c r="HGV142" s="123"/>
      <c r="HGW142" s="123"/>
      <c r="HGX142" s="123"/>
      <c r="HGY142" s="123"/>
      <c r="HGZ142" s="123"/>
      <c r="HHA142" s="123"/>
      <c r="HHB142" s="123"/>
      <c r="HHC142" s="123"/>
      <c r="HHD142" s="123"/>
      <c r="HHE142" s="123"/>
      <c r="HHF142" s="123"/>
      <c r="HHG142" s="123"/>
      <c r="HHH142" s="123"/>
      <c r="HHI142" s="123"/>
      <c r="HHJ142" s="123"/>
      <c r="HHK142" s="123"/>
      <c r="HHL142" s="123"/>
      <c r="HHM142" s="123"/>
      <c r="HHN142" s="123"/>
      <c r="HHO142" s="123"/>
      <c r="HHP142" s="123"/>
      <c r="HHQ142" s="123"/>
      <c r="HHR142" s="123"/>
      <c r="HHS142" s="123"/>
      <c r="HHT142" s="123"/>
      <c r="HHU142" s="123"/>
      <c r="HHV142" s="123"/>
      <c r="HHW142" s="123"/>
      <c r="HHX142" s="123"/>
      <c r="HHY142" s="123"/>
      <c r="HHZ142" s="123"/>
      <c r="HIA142" s="123"/>
      <c r="HIB142" s="123"/>
      <c r="HIC142" s="123"/>
      <c r="HID142" s="123"/>
      <c r="HIE142" s="123"/>
      <c r="HIF142" s="123"/>
      <c r="HIG142" s="123"/>
      <c r="HIH142" s="123"/>
      <c r="HII142" s="123"/>
      <c r="HIJ142" s="123"/>
      <c r="HIK142" s="123"/>
      <c r="HIL142" s="123"/>
      <c r="HIM142" s="123"/>
      <c r="HIN142" s="123"/>
      <c r="HIO142" s="123"/>
      <c r="HIP142" s="123"/>
      <c r="HIQ142" s="123"/>
      <c r="HIR142" s="123"/>
      <c r="HIS142" s="123"/>
      <c r="HIT142" s="123"/>
      <c r="HIU142" s="123"/>
      <c r="HIV142" s="123"/>
      <c r="HIW142" s="123"/>
      <c r="HIX142" s="123"/>
      <c r="HIY142" s="123"/>
      <c r="HIZ142" s="123"/>
      <c r="HJA142" s="123"/>
      <c r="HJB142" s="123"/>
      <c r="HJC142" s="123"/>
      <c r="HJD142" s="123"/>
      <c r="HJE142" s="123"/>
      <c r="HJF142" s="123"/>
      <c r="HJG142" s="123"/>
      <c r="HJH142" s="123"/>
      <c r="HJI142" s="123"/>
      <c r="HJJ142" s="123"/>
      <c r="HJK142" s="123"/>
      <c r="HJL142" s="123"/>
      <c r="HJM142" s="123"/>
      <c r="HJN142" s="123"/>
      <c r="HJO142" s="123"/>
      <c r="HJP142" s="123"/>
      <c r="HJQ142" s="123"/>
      <c r="HJR142" s="123"/>
      <c r="HJS142" s="123"/>
      <c r="HJT142" s="123"/>
      <c r="HJU142" s="123"/>
      <c r="HJV142" s="123"/>
      <c r="HJW142" s="123"/>
      <c r="HJX142" s="123"/>
      <c r="HJY142" s="123"/>
      <c r="HJZ142" s="123"/>
      <c r="HKA142" s="123"/>
      <c r="HKB142" s="123"/>
      <c r="HKC142" s="123"/>
      <c r="HKD142" s="123"/>
      <c r="HKE142" s="123"/>
      <c r="HKF142" s="123"/>
      <c r="HKG142" s="123"/>
      <c r="HKH142" s="123"/>
      <c r="HKI142" s="123"/>
      <c r="HKJ142" s="123"/>
      <c r="HKK142" s="123"/>
      <c r="HKL142" s="123"/>
      <c r="HKM142" s="123"/>
      <c r="HKN142" s="123"/>
      <c r="HKO142" s="123"/>
      <c r="HKP142" s="123"/>
      <c r="HKQ142" s="123"/>
      <c r="HKR142" s="123"/>
      <c r="HKS142" s="123"/>
      <c r="HKT142" s="123"/>
      <c r="HKU142" s="123"/>
      <c r="HKV142" s="123"/>
      <c r="HKW142" s="123"/>
      <c r="HKX142" s="123"/>
      <c r="HKY142" s="123"/>
      <c r="HKZ142" s="123"/>
      <c r="HLA142" s="123"/>
      <c r="HLB142" s="123"/>
      <c r="HLC142" s="123"/>
      <c r="HLD142" s="123"/>
      <c r="HLE142" s="123"/>
      <c r="HLF142" s="123"/>
      <c r="HLG142" s="123"/>
      <c r="HLH142" s="123"/>
      <c r="HLI142" s="123"/>
      <c r="HLJ142" s="123"/>
      <c r="HLK142" s="123"/>
      <c r="HLL142" s="123"/>
      <c r="HLM142" s="123"/>
      <c r="HLN142" s="123"/>
      <c r="HLO142" s="123"/>
      <c r="HLP142" s="123"/>
      <c r="HLQ142" s="123"/>
      <c r="HLR142" s="123"/>
      <c r="HLS142" s="123"/>
      <c r="HLT142" s="123"/>
      <c r="HLU142" s="123"/>
      <c r="HLV142" s="123"/>
      <c r="HLW142" s="123"/>
      <c r="HLX142" s="123"/>
      <c r="HLY142" s="123"/>
      <c r="HLZ142" s="123"/>
      <c r="HMA142" s="123"/>
      <c r="HMB142" s="123"/>
      <c r="HMC142" s="123"/>
      <c r="HMD142" s="123"/>
      <c r="HME142" s="123"/>
      <c r="HMF142" s="123"/>
      <c r="HMG142" s="123"/>
      <c r="HMH142" s="123"/>
      <c r="HMI142" s="123"/>
      <c r="HMJ142" s="123"/>
      <c r="HMK142" s="123"/>
      <c r="HML142" s="123"/>
      <c r="HMM142" s="123"/>
      <c r="HMN142" s="123"/>
      <c r="HMO142" s="123"/>
      <c r="HMP142" s="123"/>
      <c r="HMQ142" s="123"/>
      <c r="HMR142" s="123"/>
      <c r="HMS142" s="123"/>
      <c r="HMT142" s="123"/>
      <c r="HMU142" s="123"/>
      <c r="HMV142" s="123"/>
      <c r="HMW142" s="123"/>
      <c r="HMX142" s="123"/>
      <c r="HMY142" s="123"/>
      <c r="HMZ142" s="123"/>
      <c r="HNA142" s="123"/>
      <c r="HNB142" s="123"/>
      <c r="HNC142" s="123"/>
      <c r="HND142" s="123"/>
      <c r="HNE142" s="123"/>
      <c r="HNF142" s="123"/>
      <c r="HNG142" s="123"/>
      <c r="HNH142" s="123"/>
      <c r="HNI142" s="123"/>
      <c r="HNJ142" s="123"/>
      <c r="HNK142" s="123"/>
      <c r="HNL142" s="123"/>
      <c r="HNM142" s="123"/>
      <c r="HNN142" s="123"/>
      <c r="HNO142" s="123"/>
      <c r="HNP142" s="123"/>
      <c r="HNQ142" s="123"/>
      <c r="HNR142" s="123"/>
      <c r="HNS142" s="123"/>
      <c r="HNT142" s="123"/>
      <c r="HNU142" s="123"/>
      <c r="HNV142" s="123"/>
      <c r="HNW142" s="123"/>
      <c r="HNX142" s="123"/>
      <c r="HNY142" s="123"/>
      <c r="HNZ142" s="123"/>
      <c r="HOA142" s="123"/>
      <c r="HOB142" s="123"/>
      <c r="HOC142" s="123"/>
      <c r="HOD142" s="123"/>
      <c r="HOE142" s="123"/>
      <c r="HOF142" s="123"/>
      <c r="HOG142" s="123"/>
      <c r="HOH142" s="123"/>
      <c r="HOI142" s="123"/>
      <c r="HOJ142" s="123"/>
      <c r="HOK142" s="123"/>
      <c r="HOL142" s="123"/>
      <c r="HOM142" s="123"/>
      <c r="HON142" s="123"/>
      <c r="HOO142" s="123"/>
      <c r="HOP142" s="123"/>
      <c r="HOQ142" s="123"/>
      <c r="HOR142" s="123"/>
      <c r="HOS142" s="123"/>
      <c r="HOT142" s="123"/>
      <c r="HOU142" s="123"/>
      <c r="HOV142" s="123"/>
      <c r="HOW142" s="123"/>
      <c r="HOX142" s="123"/>
      <c r="HOY142" s="123"/>
      <c r="HOZ142" s="123"/>
      <c r="HPA142" s="123"/>
      <c r="HPB142" s="123"/>
      <c r="HPC142" s="123"/>
      <c r="HPD142" s="123"/>
      <c r="HPE142" s="123"/>
      <c r="HPF142" s="123"/>
      <c r="HPG142" s="123"/>
      <c r="HPH142" s="123"/>
      <c r="HPI142" s="123"/>
      <c r="HPJ142" s="123"/>
      <c r="HPK142" s="123"/>
      <c r="HPL142" s="123"/>
      <c r="HPM142" s="123"/>
      <c r="HPN142" s="123"/>
      <c r="HPO142" s="123"/>
      <c r="HPP142" s="123"/>
      <c r="HPQ142" s="123"/>
      <c r="HPR142" s="123"/>
      <c r="HPS142" s="123"/>
      <c r="HPT142" s="123"/>
      <c r="HPU142" s="123"/>
      <c r="HPV142" s="123"/>
      <c r="HPW142" s="123"/>
      <c r="HPX142" s="123"/>
      <c r="HPY142" s="123"/>
      <c r="HPZ142" s="123"/>
      <c r="HQA142" s="123"/>
      <c r="HQB142" s="123"/>
      <c r="HQC142" s="123"/>
      <c r="HQD142" s="123"/>
      <c r="HQE142" s="123"/>
      <c r="HQF142" s="123"/>
      <c r="HQG142" s="123"/>
      <c r="HQH142" s="123"/>
      <c r="HQI142" s="123"/>
      <c r="HQJ142" s="123"/>
      <c r="HQK142" s="123"/>
      <c r="HQL142" s="123"/>
      <c r="HQM142" s="123"/>
      <c r="HQN142" s="123"/>
      <c r="HQO142" s="123"/>
      <c r="HQP142" s="123"/>
      <c r="HQQ142" s="123"/>
      <c r="HQR142" s="123"/>
      <c r="HQS142" s="123"/>
      <c r="HQT142" s="123"/>
      <c r="HQU142" s="123"/>
      <c r="HQV142" s="123"/>
      <c r="HQW142" s="123"/>
      <c r="HQX142" s="123"/>
      <c r="HQY142" s="123"/>
      <c r="HQZ142" s="123"/>
      <c r="HRA142" s="123"/>
      <c r="HRB142" s="123"/>
      <c r="HRC142" s="123"/>
      <c r="HRD142" s="123"/>
      <c r="HRE142" s="123"/>
      <c r="HRF142" s="123"/>
      <c r="HRG142" s="123"/>
      <c r="HRH142" s="123"/>
      <c r="HRI142" s="123"/>
      <c r="HRJ142" s="123"/>
      <c r="HRK142" s="123"/>
      <c r="HRL142" s="123"/>
      <c r="HRM142" s="123"/>
      <c r="HRN142" s="123"/>
      <c r="HRO142" s="123"/>
      <c r="HRP142" s="123"/>
      <c r="HRQ142" s="123"/>
      <c r="HRR142" s="123"/>
      <c r="HRS142" s="123"/>
      <c r="HRT142" s="123"/>
      <c r="HRU142" s="123"/>
      <c r="HRV142" s="123"/>
      <c r="HRW142" s="123"/>
      <c r="HRX142" s="123"/>
      <c r="HRY142" s="123"/>
      <c r="HRZ142" s="123"/>
      <c r="HSA142" s="123"/>
      <c r="HSB142" s="123"/>
      <c r="HSC142" s="123"/>
      <c r="HSD142" s="123"/>
      <c r="HSE142" s="123"/>
      <c r="HSF142" s="123"/>
      <c r="HSG142" s="123"/>
      <c r="HSH142" s="123"/>
      <c r="HSI142" s="123"/>
      <c r="HSJ142" s="123"/>
      <c r="HSK142" s="123"/>
      <c r="HSL142" s="123"/>
      <c r="HSM142" s="123"/>
      <c r="HSN142" s="123"/>
      <c r="HSO142" s="123"/>
      <c r="HSP142" s="123"/>
      <c r="HSQ142" s="123"/>
      <c r="HSR142" s="123"/>
      <c r="HSS142" s="123"/>
      <c r="HST142" s="123"/>
      <c r="HSU142" s="123"/>
      <c r="HSV142" s="123"/>
      <c r="HSW142" s="123"/>
      <c r="HSX142" s="123"/>
      <c r="HSY142" s="123"/>
      <c r="HSZ142" s="123"/>
      <c r="HTA142" s="123"/>
      <c r="HTB142" s="123"/>
      <c r="HTC142" s="123"/>
      <c r="HTD142" s="123"/>
      <c r="HTE142" s="123"/>
      <c r="HTF142" s="123"/>
      <c r="HTG142" s="123"/>
      <c r="HTH142" s="123"/>
      <c r="HTI142" s="123"/>
      <c r="HTJ142" s="123"/>
      <c r="HTK142" s="123"/>
      <c r="HTL142" s="123"/>
      <c r="HTM142" s="123"/>
      <c r="HTN142" s="123"/>
    </row>
    <row r="143" spans="1:5942" s="119" customFormat="1" x14ac:dyDescent="0.25">
      <c r="A143" s="540" t="s">
        <v>328</v>
      </c>
      <c r="H143" s="124"/>
      <c r="I143" s="124"/>
      <c r="J143" s="124"/>
      <c r="Q143" s="124"/>
      <c r="R143" s="124"/>
      <c r="S143" s="124"/>
      <c r="Z143" s="124"/>
      <c r="AA143" s="124"/>
      <c r="AB143" s="124"/>
      <c r="AI143" s="124"/>
      <c r="AJ143" s="124"/>
      <c r="AK143" s="124"/>
      <c r="AR143" s="124"/>
      <c r="AS143" s="124"/>
      <c r="AT143" s="124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123"/>
      <c r="FJ143" s="123"/>
      <c r="FK143" s="123"/>
      <c r="FL143" s="123"/>
      <c r="FM143" s="123"/>
      <c r="FN143" s="123"/>
      <c r="FO143" s="123"/>
      <c r="FP143" s="123"/>
      <c r="FQ143" s="123"/>
      <c r="FR143" s="123"/>
      <c r="FS143" s="123"/>
      <c r="FT143" s="123"/>
      <c r="FU143" s="123"/>
      <c r="FV143" s="123"/>
      <c r="FW143" s="123"/>
      <c r="FX143" s="123"/>
      <c r="FY143" s="123"/>
      <c r="FZ143" s="123"/>
      <c r="GA143" s="123"/>
      <c r="GB143" s="123"/>
      <c r="GC143" s="123"/>
      <c r="GD143" s="123"/>
      <c r="GE143" s="123"/>
      <c r="GF143" s="123"/>
      <c r="GG143" s="123"/>
      <c r="GH143" s="123"/>
      <c r="GI143" s="123"/>
      <c r="GJ143" s="123"/>
      <c r="GK143" s="123"/>
      <c r="GL143" s="123"/>
      <c r="GM143" s="123"/>
      <c r="GN143" s="123"/>
      <c r="GO143" s="123"/>
      <c r="GP143" s="123"/>
      <c r="GQ143" s="123"/>
      <c r="GR143" s="123"/>
      <c r="GS143" s="123"/>
      <c r="GT143" s="123"/>
      <c r="GU143" s="123"/>
      <c r="GV143" s="123"/>
      <c r="GW143" s="123"/>
      <c r="GX143" s="123"/>
      <c r="GY143" s="123"/>
      <c r="GZ143" s="123"/>
      <c r="HA143" s="123"/>
      <c r="HB143" s="123"/>
      <c r="HC143" s="123"/>
      <c r="HD143" s="123"/>
      <c r="HE143" s="123"/>
      <c r="HF143" s="123"/>
      <c r="HG143" s="123"/>
      <c r="HH143" s="123"/>
      <c r="HI143" s="123"/>
      <c r="HJ143" s="123"/>
      <c r="HK143" s="123"/>
      <c r="HL143" s="123"/>
      <c r="HM143" s="123"/>
      <c r="HN143" s="123"/>
      <c r="HO143" s="123"/>
      <c r="HP143" s="123"/>
      <c r="HQ143" s="123"/>
      <c r="HR143" s="123"/>
      <c r="HS143" s="123"/>
      <c r="HT143" s="123"/>
      <c r="HU143" s="123"/>
      <c r="HV143" s="123"/>
      <c r="HW143" s="123"/>
      <c r="HX143" s="123"/>
      <c r="HY143" s="123"/>
      <c r="HZ143" s="123"/>
      <c r="IA143" s="123"/>
      <c r="IB143" s="123"/>
      <c r="IC143" s="123"/>
      <c r="ID143" s="123"/>
      <c r="IE143" s="123"/>
      <c r="IF143" s="123"/>
      <c r="IG143" s="123"/>
      <c r="IH143" s="123"/>
      <c r="II143" s="123"/>
      <c r="IJ143" s="123"/>
      <c r="IK143" s="123"/>
      <c r="IL143" s="123"/>
      <c r="IM143" s="123"/>
      <c r="IN143" s="123"/>
      <c r="IO143" s="123"/>
      <c r="IP143" s="123"/>
      <c r="IQ143" s="123"/>
      <c r="IR143" s="123"/>
      <c r="IS143" s="123"/>
      <c r="IT143" s="123"/>
      <c r="IU143" s="123"/>
      <c r="IV143" s="123"/>
      <c r="IW143" s="123"/>
      <c r="IX143" s="123"/>
      <c r="IY143" s="123"/>
      <c r="IZ143" s="123"/>
      <c r="JA143" s="123"/>
      <c r="JB143" s="123"/>
      <c r="JC143" s="123"/>
      <c r="JD143" s="123"/>
      <c r="JE143" s="123"/>
      <c r="JF143" s="123"/>
      <c r="JG143" s="123"/>
      <c r="JH143" s="123"/>
      <c r="JI143" s="123"/>
      <c r="JJ143" s="123"/>
      <c r="JK143" s="123"/>
      <c r="JL143" s="123"/>
      <c r="JM143" s="123"/>
      <c r="JN143" s="123"/>
      <c r="JO143" s="123"/>
      <c r="JP143" s="123"/>
      <c r="JQ143" s="123"/>
      <c r="JR143" s="123"/>
      <c r="JS143" s="123"/>
      <c r="JT143" s="123"/>
      <c r="JU143" s="123"/>
      <c r="JV143" s="123"/>
      <c r="JW143" s="123"/>
      <c r="JX143" s="123"/>
      <c r="JY143" s="123"/>
      <c r="JZ143" s="123"/>
      <c r="KA143" s="123"/>
      <c r="KB143" s="123"/>
      <c r="KC143" s="123"/>
      <c r="KD143" s="123"/>
      <c r="KE143" s="123"/>
      <c r="KF143" s="123"/>
      <c r="KG143" s="123"/>
      <c r="KH143" s="123"/>
      <c r="KI143" s="123"/>
      <c r="KJ143" s="123"/>
      <c r="KK143" s="123"/>
      <c r="KL143" s="123"/>
      <c r="KM143" s="123"/>
      <c r="KN143" s="123"/>
      <c r="KO143" s="123"/>
      <c r="KP143" s="123"/>
      <c r="KQ143" s="123"/>
      <c r="KR143" s="123"/>
      <c r="KS143" s="123"/>
      <c r="KT143" s="123"/>
      <c r="KU143" s="123"/>
      <c r="KV143" s="123"/>
      <c r="KW143" s="123"/>
      <c r="KX143" s="123"/>
      <c r="KY143" s="123"/>
      <c r="KZ143" s="123"/>
      <c r="LA143" s="123"/>
      <c r="LB143" s="123"/>
      <c r="LC143" s="123"/>
      <c r="LD143" s="123"/>
      <c r="LE143" s="123"/>
      <c r="LF143" s="123"/>
      <c r="LG143" s="123"/>
      <c r="LH143" s="123"/>
      <c r="LI143" s="123"/>
      <c r="LJ143" s="123"/>
      <c r="LK143" s="123"/>
      <c r="LL143" s="123"/>
      <c r="LM143" s="123"/>
      <c r="LN143" s="123"/>
      <c r="LO143" s="123"/>
      <c r="LP143" s="123"/>
      <c r="LQ143" s="123"/>
      <c r="LR143" s="123"/>
      <c r="LS143" s="123"/>
      <c r="LT143" s="123"/>
      <c r="LU143" s="123"/>
      <c r="LV143" s="123"/>
      <c r="LW143" s="123"/>
      <c r="LX143" s="123"/>
      <c r="LY143" s="123"/>
      <c r="LZ143" s="123"/>
      <c r="MA143" s="123"/>
      <c r="MB143" s="123"/>
      <c r="MC143" s="123"/>
      <c r="MD143" s="123"/>
      <c r="ME143" s="123"/>
      <c r="MF143" s="123"/>
      <c r="MG143" s="123"/>
      <c r="MH143" s="123"/>
      <c r="MI143" s="123"/>
      <c r="MJ143" s="123"/>
      <c r="MK143" s="123"/>
      <c r="ML143" s="123"/>
      <c r="MM143" s="123"/>
      <c r="MN143" s="123"/>
      <c r="MO143" s="123"/>
      <c r="MP143" s="123"/>
      <c r="MQ143" s="123"/>
      <c r="MR143" s="123"/>
      <c r="MS143" s="123"/>
      <c r="MT143" s="123"/>
      <c r="MU143" s="123"/>
      <c r="MV143" s="123"/>
      <c r="MW143" s="123"/>
      <c r="MX143" s="123"/>
      <c r="MY143" s="123"/>
      <c r="MZ143" s="123"/>
      <c r="NA143" s="123"/>
      <c r="NB143" s="123"/>
      <c r="NC143" s="123"/>
      <c r="ND143" s="123"/>
      <c r="NE143" s="123"/>
      <c r="NF143" s="123"/>
      <c r="NG143" s="123"/>
      <c r="NH143" s="123"/>
      <c r="NI143" s="123"/>
      <c r="NJ143" s="123"/>
      <c r="NK143" s="123"/>
      <c r="NL143" s="123"/>
      <c r="NM143" s="123"/>
      <c r="NN143" s="123"/>
      <c r="NO143" s="123"/>
      <c r="NP143" s="123"/>
      <c r="NQ143" s="123"/>
      <c r="NR143" s="123"/>
      <c r="NS143" s="123"/>
      <c r="NT143" s="123"/>
      <c r="NU143" s="123"/>
      <c r="NV143" s="123"/>
      <c r="NW143" s="123"/>
      <c r="NX143" s="123"/>
      <c r="NY143" s="123"/>
      <c r="NZ143" s="123"/>
      <c r="OA143" s="123"/>
      <c r="OB143" s="123"/>
      <c r="OC143" s="123"/>
      <c r="OD143" s="123"/>
      <c r="OE143" s="123"/>
      <c r="OF143" s="123"/>
      <c r="OG143" s="123"/>
      <c r="OH143" s="123"/>
      <c r="OI143" s="123"/>
      <c r="OJ143" s="123"/>
      <c r="OK143" s="123"/>
      <c r="OL143" s="123"/>
      <c r="OM143" s="123"/>
      <c r="ON143" s="123"/>
      <c r="OO143" s="123"/>
      <c r="OP143" s="123"/>
      <c r="OQ143" s="123"/>
      <c r="OR143" s="123"/>
      <c r="OS143" s="123"/>
      <c r="OT143" s="123"/>
      <c r="OU143" s="123"/>
      <c r="OV143" s="123"/>
      <c r="OW143" s="123"/>
      <c r="OX143" s="123"/>
      <c r="OY143" s="123"/>
      <c r="OZ143" s="123"/>
      <c r="PA143" s="123"/>
      <c r="PB143" s="123"/>
      <c r="PC143" s="123"/>
      <c r="PD143" s="123"/>
      <c r="PE143" s="123"/>
      <c r="PF143" s="123"/>
      <c r="PG143" s="123"/>
      <c r="PH143" s="123"/>
      <c r="PI143" s="123"/>
      <c r="PJ143" s="123"/>
      <c r="PK143" s="123"/>
      <c r="PL143" s="123"/>
      <c r="PM143" s="123"/>
      <c r="PN143" s="123"/>
      <c r="PO143" s="123"/>
      <c r="PP143" s="123"/>
      <c r="PQ143" s="123"/>
      <c r="PR143" s="123"/>
      <c r="PS143" s="123"/>
      <c r="PT143" s="123"/>
      <c r="PU143" s="123"/>
      <c r="PV143" s="123"/>
      <c r="PW143" s="123"/>
      <c r="PX143" s="123"/>
      <c r="PY143" s="123"/>
      <c r="PZ143" s="123"/>
      <c r="QA143" s="123"/>
      <c r="QB143" s="123"/>
      <c r="QC143" s="123"/>
      <c r="QD143" s="123"/>
      <c r="QE143" s="123"/>
      <c r="QF143" s="123"/>
      <c r="QG143" s="123"/>
      <c r="QH143" s="123"/>
      <c r="QI143" s="123"/>
      <c r="QJ143" s="123"/>
      <c r="QK143" s="123"/>
      <c r="QL143" s="123"/>
      <c r="QM143" s="123"/>
      <c r="QN143" s="123"/>
      <c r="QO143" s="123"/>
      <c r="QP143" s="123"/>
      <c r="QQ143" s="123"/>
      <c r="QR143" s="123"/>
      <c r="QS143" s="123"/>
      <c r="QT143" s="123"/>
      <c r="QU143" s="123"/>
      <c r="QV143" s="123"/>
      <c r="QW143" s="123"/>
      <c r="QX143" s="123"/>
      <c r="QY143" s="123"/>
      <c r="QZ143" s="123"/>
      <c r="RA143" s="123"/>
      <c r="RB143" s="123"/>
      <c r="RC143" s="123"/>
      <c r="RD143" s="123"/>
      <c r="RE143" s="123"/>
      <c r="RF143" s="123"/>
      <c r="RG143" s="123"/>
      <c r="RH143" s="123"/>
      <c r="RI143" s="123"/>
      <c r="RJ143" s="123"/>
      <c r="RK143" s="123"/>
      <c r="RL143" s="123"/>
      <c r="RM143" s="123"/>
      <c r="RN143" s="123"/>
      <c r="RO143" s="123"/>
      <c r="RP143" s="123"/>
      <c r="RQ143" s="123"/>
      <c r="RR143" s="123"/>
      <c r="RS143" s="123"/>
      <c r="RT143" s="123"/>
      <c r="RU143" s="123"/>
      <c r="RV143" s="123"/>
      <c r="RW143" s="123"/>
      <c r="RX143" s="123"/>
      <c r="RY143" s="123"/>
      <c r="RZ143" s="123"/>
      <c r="SA143" s="123"/>
      <c r="SB143" s="123"/>
      <c r="SC143" s="123"/>
      <c r="SD143" s="123"/>
      <c r="SE143" s="123"/>
      <c r="SF143" s="123"/>
      <c r="SG143" s="123"/>
      <c r="SH143" s="123"/>
      <c r="SI143" s="123"/>
      <c r="SJ143" s="123"/>
      <c r="SK143" s="123"/>
      <c r="SL143" s="123"/>
      <c r="SM143" s="123"/>
      <c r="SN143" s="123"/>
      <c r="SO143" s="123"/>
      <c r="SP143" s="123"/>
      <c r="SQ143" s="123"/>
      <c r="SR143" s="123"/>
      <c r="SS143" s="123"/>
      <c r="ST143" s="123"/>
      <c r="SU143" s="123"/>
      <c r="SV143" s="123"/>
      <c r="SW143" s="123"/>
      <c r="SX143" s="123"/>
      <c r="SY143" s="123"/>
      <c r="SZ143" s="123"/>
      <c r="TA143" s="123"/>
      <c r="TB143" s="123"/>
      <c r="TC143" s="123"/>
      <c r="TD143" s="123"/>
      <c r="TE143" s="123"/>
      <c r="TF143" s="123"/>
      <c r="TG143" s="123"/>
      <c r="TH143" s="123"/>
      <c r="TI143" s="123"/>
      <c r="TJ143" s="123"/>
      <c r="TK143" s="123"/>
      <c r="TL143" s="123"/>
      <c r="TM143" s="123"/>
      <c r="TN143" s="123"/>
      <c r="TO143" s="123"/>
      <c r="TP143" s="123"/>
      <c r="TQ143" s="123"/>
      <c r="TR143" s="123"/>
      <c r="TS143" s="123"/>
      <c r="TT143" s="123"/>
      <c r="TU143" s="123"/>
      <c r="TV143" s="123"/>
      <c r="TW143" s="123"/>
      <c r="TX143" s="123"/>
      <c r="TY143" s="123"/>
      <c r="TZ143" s="123"/>
      <c r="UA143" s="123"/>
      <c r="UB143" s="123"/>
      <c r="UC143" s="123"/>
      <c r="UD143" s="123"/>
      <c r="UE143" s="123"/>
      <c r="UF143" s="123"/>
      <c r="UG143" s="123"/>
      <c r="UH143" s="123"/>
      <c r="UI143" s="123"/>
      <c r="UJ143" s="123"/>
      <c r="UK143" s="123"/>
      <c r="UL143" s="123"/>
      <c r="UM143" s="123"/>
      <c r="UN143" s="123"/>
      <c r="UO143" s="123"/>
      <c r="UP143" s="123"/>
      <c r="UQ143" s="123"/>
      <c r="UR143" s="123"/>
      <c r="US143" s="123"/>
      <c r="UT143" s="123"/>
      <c r="UU143" s="123"/>
      <c r="UV143" s="123"/>
      <c r="UW143" s="123"/>
      <c r="UX143" s="123"/>
      <c r="UY143" s="123"/>
      <c r="UZ143" s="123"/>
      <c r="VA143" s="123"/>
      <c r="VB143" s="123"/>
      <c r="VC143" s="123"/>
      <c r="VD143" s="123"/>
      <c r="VE143" s="123"/>
      <c r="VF143" s="123"/>
      <c r="VG143" s="123"/>
      <c r="VH143" s="123"/>
      <c r="VI143" s="123"/>
      <c r="VJ143" s="123"/>
      <c r="VK143" s="123"/>
      <c r="VL143" s="123"/>
      <c r="VM143" s="123"/>
      <c r="VN143" s="123"/>
      <c r="VO143" s="123"/>
      <c r="VP143" s="123"/>
      <c r="VQ143" s="123"/>
      <c r="VR143" s="123"/>
      <c r="VS143" s="123"/>
      <c r="VT143" s="123"/>
      <c r="VU143" s="123"/>
      <c r="VV143" s="123"/>
      <c r="VW143" s="123"/>
      <c r="VX143" s="123"/>
      <c r="VY143" s="123"/>
      <c r="VZ143" s="123"/>
      <c r="WA143" s="123"/>
      <c r="WB143" s="123"/>
      <c r="WC143" s="123"/>
      <c r="WD143" s="123"/>
      <c r="WE143" s="123"/>
      <c r="WF143" s="123"/>
      <c r="WG143" s="123"/>
      <c r="WH143" s="123"/>
      <c r="WI143" s="123"/>
      <c r="WJ143" s="123"/>
      <c r="WK143" s="123"/>
      <c r="WL143" s="123"/>
      <c r="WM143" s="123"/>
      <c r="WN143" s="123"/>
      <c r="WO143" s="123"/>
      <c r="WP143" s="123"/>
      <c r="WQ143" s="123"/>
      <c r="WR143" s="123"/>
      <c r="WS143" s="123"/>
      <c r="WT143" s="123"/>
      <c r="WU143" s="123"/>
      <c r="WV143" s="123"/>
      <c r="WW143" s="123"/>
      <c r="WX143" s="123"/>
      <c r="WY143" s="123"/>
      <c r="WZ143" s="123"/>
      <c r="XA143" s="123"/>
      <c r="XB143" s="123"/>
      <c r="XC143" s="123"/>
      <c r="XD143" s="123"/>
      <c r="XE143" s="123"/>
      <c r="XF143" s="123"/>
      <c r="XG143" s="123"/>
      <c r="XH143" s="123"/>
      <c r="XI143" s="123"/>
      <c r="XJ143" s="123"/>
      <c r="XK143" s="123"/>
      <c r="XL143" s="123"/>
      <c r="XM143" s="123"/>
      <c r="XN143" s="123"/>
      <c r="XO143" s="123"/>
      <c r="XP143" s="123"/>
      <c r="XQ143" s="123"/>
      <c r="XR143" s="123"/>
      <c r="XS143" s="123"/>
      <c r="XT143" s="123"/>
      <c r="XU143" s="123"/>
      <c r="XV143" s="123"/>
      <c r="XW143" s="123"/>
      <c r="XX143" s="123"/>
      <c r="XY143" s="123"/>
      <c r="XZ143" s="123"/>
      <c r="YA143" s="123"/>
      <c r="YB143" s="123"/>
      <c r="YC143" s="123"/>
      <c r="YD143" s="123"/>
      <c r="YE143" s="123"/>
      <c r="YF143" s="123"/>
      <c r="YG143" s="123"/>
      <c r="YH143" s="123"/>
      <c r="YI143" s="123"/>
      <c r="YJ143" s="123"/>
      <c r="YK143" s="123"/>
      <c r="YL143" s="123"/>
      <c r="YM143" s="123"/>
      <c r="YN143" s="123"/>
      <c r="YO143" s="123"/>
      <c r="YP143" s="123"/>
      <c r="YQ143" s="123"/>
      <c r="YR143" s="123"/>
      <c r="YS143" s="123"/>
      <c r="YT143" s="123"/>
      <c r="YU143" s="123"/>
      <c r="YV143" s="123"/>
      <c r="YW143" s="123"/>
      <c r="YX143" s="123"/>
      <c r="YY143" s="123"/>
      <c r="YZ143" s="123"/>
      <c r="ZA143" s="123"/>
      <c r="ZB143" s="123"/>
      <c r="ZC143" s="123"/>
      <c r="ZD143" s="123"/>
      <c r="ZE143" s="123"/>
      <c r="ZF143" s="123"/>
      <c r="ZG143" s="123"/>
      <c r="ZH143" s="123"/>
      <c r="ZI143" s="123"/>
      <c r="ZJ143" s="123"/>
      <c r="ZK143" s="123"/>
      <c r="ZL143" s="123"/>
      <c r="ZM143" s="123"/>
      <c r="ZN143" s="123"/>
      <c r="ZO143" s="123"/>
      <c r="ZP143" s="123"/>
      <c r="ZQ143" s="123"/>
      <c r="ZR143" s="123"/>
      <c r="ZS143" s="123"/>
      <c r="ZT143" s="123"/>
      <c r="ZU143" s="123"/>
      <c r="ZV143" s="123"/>
      <c r="ZW143" s="123"/>
      <c r="ZX143" s="123"/>
      <c r="ZY143" s="123"/>
      <c r="ZZ143" s="123"/>
      <c r="AAA143" s="123"/>
      <c r="AAB143" s="123"/>
      <c r="AAC143" s="123"/>
      <c r="AAD143" s="123"/>
      <c r="AAE143" s="123"/>
      <c r="AAF143" s="123"/>
      <c r="AAG143" s="123"/>
      <c r="AAH143" s="123"/>
      <c r="AAI143" s="123"/>
      <c r="AAJ143" s="123"/>
      <c r="AAK143" s="123"/>
      <c r="AAL143" s="123"/>
      <c r="AAM143" s="123"/>
      <c r="AAN143" s="123"/>
      <c r="AAO143" s="123"/>
      <c r="AAP143" s="123"/>
      <c r="AAQ143" s="123"/>
      <c r="AAR143" s="123"/>
      <c r="AAS143" s="123"/>
      <c r="AAT143" s="123"/>
      <c r="AAU143" s="123"/>
      <c r="AAV143" s="123"/>
      <c r="AAW143" s="123"/>
      <c r="AAX143" s="123"/>
      <c r="AAY143" s="123"/>
      <c r="AAZ143" s="123"/>
      <c r="ABA143" s="123"/>
      <c r="ABB143" s="123"/>
      <c r="ABC143" s="123"/>
      <c r="ABD143" s="123"/>
      <c r="ABE143" s="123"/>
      <c r="ABF143" s="123"/>
      <c r="ABG143" s="123"/>
      <c r="ABH143" s="123"/>
      <c r="ABI143" s="123"/>
      <c r="ABJ143" s="123"/>
      <c r="ABK143" s="123"/>
      <c r="ABL143" s="123"/>
      <c r="ABM143" s="123"/>
      <c r="ABN143" s="123"/>
      <c r="ABO143" s="123"/>
      <c r="ABP143" s="123"/>
      <c r="ABQ143" s="123"/>
      <c r="ABR143" s="123"/>
      <c r="ABS143" s="123"/>
      <c r="ABT143" s="123"/>
      <c r="ABU143" s="123"/>
      <c r="ABV143" s="123"/>
      <c r="ABW143" s="123"/>
      <c r="ABX143" s="123"/>
      <c r="ABY143" s="123"/>
      <c r="ABZ143" s="123"/>
      <c r="ACA143" s="123"/>
      <c r="ACB143" s="123"/>
      <c r="ACC143" s="123"/>
      <c r="ACD143" s="123"/>
      <c r="ACE143" s="123"/>
      <c r="ACF143" s="123"/>
      <c r="ACG143" s="123"/>
      <c r="ACH143" s="123"/>
      <c r="ACI143" s="123"/>
      <c r="ACJ143" s="123"/>
      <c r="ACK143" s="123"/>
      <c r="ACL143" s="123"/>
      <c r="ACM143" s="123"/>
      <c r="ACN143" s="123"/>
      <c r="ACO143" s="123"/>
      <c r="ACP143" s="123"/>
      <c r="ACQ143" s="123"/>
      <c r="ACR143" s="123"/>
      <c r="ACS143" s="123"/>
      <c r="ACT143" s="123"/>
      <c r="ACU143" s="123"/>
      <c r="ACV143" s="123"/>
      <c r="ACW143" s="123"/>
      <c r="ACX143" s="123"/>
      <c r="ACY143" s="123"/>
      <c r="ACZ143" s="123"/>
      <c r="ADA143" s="123"/>
      <c r="ADB143" s="123"/>
      <c r="ADC143" s="123"/>
      <c r="ADD143" s="123"/>
      <c r="ADE143" s="123"/>
      <c r="ADF143" s="123"/>
      <c r="ADG143" s="123"/>
      <c r="ADH143" s="123"/>
      <c r="ADI143" s="123"/>
      <c r="ADJ143" s="123"/>
      <c r="ADK143" s="123"/>
      <c r="ADL143" s="123"/>
      <c r="ADM143" s="123"/>
      <c r="ADN143" s="123"/>
      <c r="ADO143" s="123"/>
      <c r="ADP143" s="123"/>
      <c r="ADQ143" s="123"/>
      <c r="ADR143" s="123"/>
      <c r="ADS143" s="123"/>
      <c r="ADT143" s="123"/>
      <c r="ADU143" s="123"/>
      <c r="ADV143" s="123"/>
      <c r="ADW143" s="123"/>
      <c r="ADX143" s="123"/>
      <c r="ADY143" s="123"/>
      <c r="ADZ143" s="123"/>
      <c r="AEA143" s="123"/>
      <c r="AEB143" s="123"/>
      <c r="AEC143" s="123"/>
      <c r="AED143" s="123"/>
      <c r="AEE143" s="123"/>
      <c r="AEF143" s="123"/>
      <c r="AEG143" s="123"/>
      <c r="AEH143" s="123"/>
      <c r="AEI143" s="123"/>
      <c r="AEJ143" s="123"/>
      <c r="AEK143" s="123"/>
      <c r="AEL143" s="123"/>
      <c r="AEM143" s="123"/>
      <c r="AEN143" s="123"/>
      <c r="AEO143" s="123"/>
      <c r="AEP143" s="123"/>
      <c r="AEQ143" s="123"/>
      <c r="AER143" s="123"/>
      <c r="AES143" s="123"/>
      <c r="AET143" s="123"/>
      <c r="AEU143" s="123"/>
      <c r="AEV143" s="123"/>
      <c r="AEW143" s="123"/>
      <c r="AEX143" s="123"/>
      <c r="AEY143" s="123"/>
      <c r="AEZ143" s="123"/>
      <c r="AFA143" s="123"/>
      <c r="AFB143" s="123"/>
      <c r="AFC143" s="123"/>
      <c r="AFD143" s="123"/>
      <c r="AFE143" s="123"/>
      <c r="AFF143" s="123"/>
      <c r="AFG143" s="123"/>
      <c r="AFH143" s="123"/>
      <c r="AFI143" s="123"/>
      <c r="AFJ143" s="123"/>
      <c r="AFK143" s="123"/>
      <c r="AFL143" s="123"/>
      <c r="AFM143" s="123"/>
      <c r="AFN143" s="123"/>
      <c r="AFO143" s="123"/>
      <c r="AFP143" s="123"/>
      <c r="AFQ143" s="123"/>
      <c r="AFR143" s="123"/>
      <c r="AFS143" s="123"/>
      <c r="AFT143" s="123"/>
      <c r="AFU143" s="123"/>
      <c r="AFV143" s="123"/>
      <c r="AFW143" s="123"/>
      <c r="AFX143" s="123"/>
      <c r="AFY143" s="123"/>
      <c r="AFZ143" s="123"/>
      <c r="AGA143" s="123"/>
      <c r="AGB143" s="123"/>
      <c r="AGC143" s="123"/>
      <c r="AGD143" s="123"/>
      <c r="AGE143" s="123"/>
      <c r="AGF143" s="123"/>
      <c r="AGG143" s="123"/>
      <c r="AGH143" s="123"/>
      <c r="AGI143" s="123"/>
      <c r="AGJ143" s="123"/>
      <c r="AGK143" s="123"/>
      <c r="AGL143" s="123"/>
      <c r="AGM143" s="123"/>
      <c r="AGN143" s="123"/>
      <c r="AGO143" s="123"/>
      <c r="AGP143" s="123"/>
      <c r="AGQ143" s="123"/>
      <c r="AGR143" s="123"/>
      <c r="AGS143" s="123"/>
      <c r="AGT143" s="123"/>
      <c r="AGU143" s="123"/>
      <c r="AGV143" s="123"/>
      <c r="AGW143" s="123"/>
      <c r="AGX143" s="123"/>
      <c r="AGY143" s="123"/>
      <c r="AGZ143" s="123"/>
      <c r="AHA143" s="123"/>
      <c r="AHB143" s="123"/>
      <c r="AHC143" s="123"/>
      <c r="AHD143" s="123"/>
      <c r="AHE143" s="123"/>
      <c r="AHF143" s="123"/>
      <c r="AHG143" s="123"/>
      <c r="AHH143" s="123"/>
      <c r="AHI143" s="123"/>
      <c r="AHJ143" s="123"/>
      <c r="AHK143" s="123"/>
      <c r="AHL143" s="123"/>
      <c r="AHM143" s="123"/>
      <c r="AHN143" s="123"/>
      <c r="AHO143" s="123"/>
      <c r="AHP143" s="123"/>
      <c r="AHQ143" s="123"/>
      <c r="AHR143" s="123"/>
      <c r="AHS143" s="123"/>
      <c r="AHT143" s="123"/>
      <c r="AHU143" s="123"/>
      <c r="AHV143" s="123"/>
      <c r="AHW143" s="123"/>
      <c r="AHX143" s="123"/>
      <c r="AHY143" s="123"/>
      <c r="AHZ143" s="123"/>
      <c r="AIA143" s="123"/>
      <c r="AIB143" s="123"/>
      <c r="AIC143" s="123"/>
      <c r="AID143" s="123"/>
      <c r="AIE143" s="123"/>
      <c r="AIF143" s="123"/>
      <c r="AIG143" s="123"/>
      <c r="AIH143" s="123"/>
      <c r="AII143" s="123"/>
      <c r="AIJ143" s="123"/>
      <c r="AIK143" s="123"/>
      <c r="AIL143" s="123"/>
      <c r="AIM143" s="123"/>
      <c r="AIN143" s="123"/>
      <c r="AIO143" s="123"/>
      <c r="AIP143" s="123"/>
      <c r="AIQ143" s="123"/>
      <c r="AIR143" s="123"/>
      <c r="AIS143" s="123"/>
      <c r="AIT143" s="123"/>
      <c r="AIU143" s="123"/>
      <c r="AIV143" s="123"/>
      <c r="AIW143" s="123"/>
      <c r="AIX143" s="123"/>
      <c r="AIY143" s="123"/>
      <c r="AIZ143" s="123"/>
      <c r="AJA143" s="123"/>
      <c r="AJB143" s="123"/>
      <c r="AJC143" s="123"/>
      <c r="AJD143" s="123"/>
      <c r="AJE143" s="123"/>
      <c r="AJF143" s="123"/>
      <c r="AJG143" s="123"/>
      <c r="AJH143" s="123"/>
      <c r="AJI143" s="123"/>
      <c r="AJJ143" s="123"/>
      <c r="AJK143" s="123"/>
      <c r="AJL143" s="123"/>
      <c r="AJM143" s="123"/>
      <c r="AJN143" s="123"/>
      <c r="AJO143" s="123"/>
      <c r="AJP143" s="123"/>
      <c r="AJQ143" s="123"/>
      <c r="AJR143" s="123"/>
      <c r="AJS143" s="123"/>
      <c r="AJT143" s="123"/>
      <c r="AJU143" s="123"/>
      <c r="AJV143" s="123"/>
      <c r="AJW143" s="123"/>
      <c r="AJX143" s="123"/>
      <c r="AJY143" s="123"/>
      <c r="AJZ143" s="123"/>
      <c r="AKA143" s="123"/>
      <c r="AKB143" s="123"/>
      <c r="AKC143" s="123"/>
      <c r="AKD143" s="123"/>
      <c r="AKE143" s="123"/>
      <c r="AKF143" s="123"/>
      <c r="AKG143" s="123"/>
      <c r="AKH143" s="123"/>
      <c r="AKI143" s="123"/>
      <c r="AKJ143" s="123"/>
      <c r="AKK143" s="123"/>
      <c r="AKL143" s="123"/>
      <c r="AKM143" s="123"/>
      <c r="AKN143" s="123"/>
      <c r="AKO143" s="123"/>
      <c r="AKP143" s="123"/>
      <c r="AKQ143" s="123"/>
      <c r="AKR143" s="123"/>
      <c r="AKS143" s="123"/>
      <c r="AKT143" s="123"/>
      <c r="AKU143" s="123"/>
      <c r="AKV143" s="123"/>
      <c r="AKW143" s="123"/>
      <c r="AKX143" s="123"/>
      <c r="AKY143" s="123"/>
      <c r="AKZ143" s="123"/>
      <c r="ALA143" s="123"/>
      <c r="ALB143" s="123"/>
      <c r="ALC143" s="123"/>
      <c r="ALD143" s="123"/>
      <c r="ALE143" s="123"/>
      <c r="ALF143" s="123"/>
      <c r="ALG143" s="123"/>
      <c r="ALH143" s="123"/>
      <c r="ALI143" s="123"/>
      <c r="ALJ143" s="123"/>
      <c r="ALK143" s="123"/>
      <c r="ALL143" s="123"/>
      <c r="ALM143" s="123"/>
      <c r="ALN143" s="123"/>
      <c r="ALO143" s="123"/>
      <c r="ALP143" s="123"/>
      <c r="ALQ143" s="123"/>
      <c r="ALR143" s="123"/>
      <c r="ALS143" s="123"/>
      <c r="ALT143" s="123"/>
      <c r="ALU143" s="123"/>
      <c r="ALV143" s="123"/>
      <c r="ALW143" s="123"/>
      <c r="ALX143" s="123"/>
      <c r="ALY143" s="123"/>
      <c r="ALZ143" s="123"/>
      <c r="AMA143" s="123"/>
      <c r="AMB143" s="123"/>
      <c r="AMC143" s="123"/>
      <c r="AMD143" s="123"/>
      <c r="AME143" s="123"/>
      <c r="AMF143" s="123"/>
      <c r="AMG143" s="123"/>
      <c r="AMH143" s="123"/>
      <c r="AMI143" s="123"/>
      <c r="AMJ143" s="123"/>
      <c r="AMK143" s="123"/>
      <c r="AML143" s="123"/>
      <c r="AMM143" s="123"/>
      <c r="AMN143" s="123"/>
      <c r="AMO143" s="123"/>
      <c r="AMP143" s="123"/>
      <c r="AMQ143" s="123"/>
      <c r="AMR143" s="123"/>
      <c r="AMS143" s="123"/>
      <c r="AMT143" s="123"/>
      <c r="AMU143" s="123"/>
      <c r="AMV143" s="123"/>
      <c r="AMW143" s="123"/>
      <c r="AMX143" s="123"/>
      <c r="AMY143" s="123"/>
      <c r="AMZ143" s="123"/>
      <c r="ANA143" s="123"/>
      <c r="ANB143" s="123"/>
      <c r="ANC143" s="123"/>
      <c r="AND143" s="123"/>
      <c r="ANE143" s="123"/>
      <c r="ANF143" s="123"/>
      <c r="ANG143" s="123"/>
      <c r="ANH143" s="123"/>
      <c r="ANI143" s="123"/>
      <c r="ANJ143" s="123"/>
      <c r="ANK143" s="123"/>
      <c r="ANL143" s="123"/>
      <c r="ANM143" s="123"/>
      <c r="ANN143" s="123"/>
      <c r="ANO143" s="123"/>
      <c r="ANP143" s="123"/>
      <c r="ANQ143" s="123"/>
      <c r="ANR143" s="123"/>
      <c r="ANS143" s="123"/>
      <c r="ANT143" s="123"/>
      <c r="ANU143" s="123"/>
      <c r="ANV143" s="123"/>
      <c r="ANW143" s="123"/>
      <c r="ANX143" s="123"/>
      <c r="ANY143" s="123"/>
      <c r="ANZ143" s="123"/>
      <c r="AOA143" s="123"/>
      <c r="AOB143" s="123"/>
      <c r="AOC143" s="123"/>
      <c r="AOD143" s="123"/>
      <c r="AOE143" s="123"/>
      <c r="AOF143" s="123"/>
      <c r="AOG143" s="123"/>
      <c r="AOH143" s="123"/>
      <c r="AOI143" s="123"/>
      <c r="AOJ143" s="123"/>
      <c r="AOK143" s="123"/>
      <c r="AOL143" s="123"/>
      <c r="AOM143" s="123"/>
      <c r="AON143" s="123"/>
      <c r="AOO143" s="123"/>
      <c r="AOP143" s="123"/>
      <c r="AOQ143" s="123"/>
      <c r="AOR143" s="123"/>
      <c r="AOS143" s="123"/>
      <c r="AOT143" s="123"/>
      <c r="AOU143" s="123"/>
      <c r="AOV143" s="123"/>
      <c r="AOW143" s="123"/>
      <c r="AOX143" s="123"/>
      <c r="AOY143" s="123"/>
      <c r="AOZ143" s="123"/>
      <c r="APA143" s="123"/>
      <c r="APB143" s="123"/>
      <c r="APC143" s="123"/>
      <c r="APD143" s="123"/>
      <c r="APE143" s="123"/>
      <c r="APF143" s="123"/>
      <c r="APG143" s="123"/>
      <c r="APH143" s="123"/>
      <c r="API143" s="123"/>
      <c r="APJ143" s="123"/>
      <c r="APK143" s="123"/>
      <c r="APL143" s="123"/>
      <c r="APM143" s="123"/>
      <c r="APN143" s="123"/>
      <c r="APO143" s="123"/>
      <c r="APP143" s="123"/>
      <c r="APQ143" s="123"/>
      <c r="APR143" s="123"/>
      <c r="APS143" s="123"/>
      <c r="APT143" s="123"/>
      <c r="APU143" s="123"/>
      <c r="APV143" s="123"/>
      <c r="APW143" s="123"/>
      <c r="APX143" s="123"/>
      <c r="APY143" s="123"/>
      <c r="APZ143" s="123"/>
      <c r="AQA143" s="123"/>
      <c r="AQB143" s="123"/>
      <c r="AQC143" s="123"/>
      <c r="AQD143" s="123"/>
      <c r="AQE143" s="123"/>
      <c r="AQF143" s="123"/>
      <c r="AQG143" s="123"/>
      <c r="AQH143" s="123"/>
      <c r="AQI143" s="123"/>
      <c r="AQJ143" s="123"/>
      <c r="AQK143" s="123"/>
      <c r="AQL143" s="123"/>
      <c r="AQM143" s="123"/>
      <c r="AQN143" s="123"/>
      <c r="AQO143" s="123"/>
      <c r="AQP143" s="123"/>
      <c r="AQQ143" s="123"/>
      <c r="AQR143" s="123"/>
      <c r="AQS143" s="123"/>
      <c r="AQT143" s="123"/>
      <c r="AQU143" s="123"/>
      <c r="AQV143" s="123"/>
      <c r="AQW143" s="123"/>
      <c r="AQX143" s="123"/>
      <c r="AQY143" s="123"/>
      <c r="AQZ143" s="123"/>
      <c r="ARA143" s="123"/>
      <c r="ARB143" s="123"/>
      <c r="ARC143" s="123"/>
      <c r="ARD143" s="123"/>
      <c r="ARE143" s="123"/>
      <c r="ARF143" s="123"/>
      <c r="ARG143" s="123"/>
      <c r="ARH143" s="123"/>
      <c r="ARI143" s="123"/>
      <c r="ARJ143" s="123"/>
      <c r="ARK143" s="123"/>
      <c r="ARL143" s="123"/>
      <c r="ARM143" s="123"/>
      <c r="ARN143" s="123"/>
      <c r="ARO143" s="123"/>
      <c r="ARP143" s="123"/>
      <c r="ARQ143" s="123"/>
      <c r="ARR143" s="123"/>
      <c r="ARS143" s="123"/>
      <c r="ART143" s="123"/>
      <c r="ARU143" s="123"/>
      <c r="ARV143" s="123"/>
      <c r="ARW143" s="123"/>
      <c r="ARX143" s="123"/>
      <c r="ARY143" s="123"/>
      <c r="ARZ143" s="123"/>
      <c r="ASA143" s="123"/>
      <c r="ASB143" s="123"/>
      <c r="ASC143" s="123"/>
      <c r="ASD143" s="123"/>
      <c r="ASE143" s="123"/>
      <c r="ASF143" s="123"/>
      <c r="ASG143" s="123"/>
      <c r="ASH143" s="123"/>
      <c r="ASI143" s="123"/>
      <c r="ASJ143" s="123"/>
      <c r="ASK143" s="123"/>
      <c r="ASL143" s="123"/>
      <c r="ASM143" s="123"/>
      <c r="ASN143" s="123"/>
      <c r="ASO143" s="123"/>
      <c r="ASP143" s="123"/>
      <c r="ASQ143" s="123"/>
      <c r="ASR143" s="123"/>
      <c r="ASS143" s="123"/>
      <c r="AST143" s="123"/>
      <c r="ASU143" s="123"/>
      <c r="ASV143" s="123"/>
      <c r="ASW143" s="123"/>
      <c r="ASX143" s="123"/>
      <c r="ASY143" s="123"/>
      <c r="ASZ143" s="123"/>
      <c r="ATA143" s="123"/>
      <c r="ATB143" s="123"/>
      <c r="ATC143" s="123"/>
      <c r="ATD143" s="123"/>
      <c r="ATE143" s="123"/>
      <c r="ATF143" s="123"/>
      <c r="ATG143" s="123"/>
      <c r="ATH143" s="123"/>
      <c r="ATI143" s="123"/>
      <c r="ATJ143" s="123"/>
      <c r="ATK143" s="123"/>
      <c r="ATL143" s="123"/>
      <c r="ATM143" s="123"/>
      <c r="ATN143" s="123"/>
      <c r="ATO143" s="123"/>
      <c r="ATP143" s="123"/>
      <c r="ATQ143" s="123"/>
      <c r="ATR143" s="123"/>
      <c r="ATS143" s="123"/>
      <c r="ATT143" s="123"/>
      <c r="ATU143" s="123"/>
      <c r="ATV143" s="123"/>
      <c r="ATW143" s="123"/>
      <c r="ATX143" s="123"/>
      <c r="ATY143" s="123"/>
      <c r="ATZ143" s="123"/>
      <c r="AUA143" s="123"/>
      <c r="AUB143" s="123"/>
      <c r="AUC143" s="123"/>
      <c r="AUD143" s="123"/>
      <c r="AUE143" s="123"/>
      <c r="AUF143" s="123"/>
      <c r="AUG143" s="123"/>
      <c r="AUH143" s="123"/>
      <c r="AUI143" s="123"/>
      <c r="AUJ143" s="123"/>
      <c r="AUK143" s="123"/>
      <c r="AUL143" s="123"/>
      <c r="AUM143" s="123"/>
      <c r="AUN143" s="123"/>
      <c r="AUO143" s="123"/>
      <c r="AUP143" s="123"/>
      <c r="AUQ143" s="123"/>
      <c r="AUR143" s="123"/>
      <c r="AUS143" s="123"/>
      <c r="AUT143" s="123"/>
      <c r="AUU143" s="123"/>
      <c r="AUV143" s="123"/>
      <c r="AUW143" s="123"/>
      <c r="AUX143" s="123"/>
      <c r="AUY143" s="123"/>
      <c r="AUZ143" s="123"/>
      <c r="AVA143" s="123"/>
      <c r="AVB143" s="123"/>
      <c r="AVC143" s="123"/>
      <c r="AVD143" s="123"/>
      <c r="AVE143" s="123"/>
      <c r="AVF143" s="123"/>
      <c r="AVG143" s="123"/>
      <c r="AVH143" s="123"/>
      <c r="AVI143" s="123"/>
      <c r="AVJ143" s="123"/>
      <c r="AVK143" s="123"/>
      <c r="AVL143" s="123"/>
      <c r="AVM143" s="123"/>
      <c r="AVN143" s="123"/>
      <c r="AVO143" s="123"/>
      <c r="AVP143" s="123"/>
      <c r="AVQ143" s="123"/>
      <c r="AVR143" s="123"/>
      <c r="AVS143" s="123"/>
      <c r="AVT143" s="123"/>
      <c r="AVU143" s="123"/>
      <c r="AVV143" s="123"/>
      <c r="AVW143" s="123"/>
      <c r="AVX143" s="123"/>
      <c r="AVY143" s="123"/>
      <c r="AVZ143" s="123"/>
      <c r="AWA143" s="123"/>
      <c r="AWB143" s="123"/>
      <c r="AWC143" s="123"/>
      <c r="AWD143" s="123"/>
      <c r="AWE143" s="123"/>
      <c r="AWF143" s="123"/>
      <c r="AWG143" s="123"/>
      <c r="AWH143" s="123"/>
      <c r="AWI143" s="123"/>
      <c r="AWJ143" s="123"/>
      <c r="AWK143" s="123"/>
      <c r="AWL143" s="123"/>
      <c r="AWM143" s="123"/>
      <c r="AWN143" s="123"/>
      <c r="AWO143" s="123"/>
      <c r="AWP143" s="123"/>
      <c r="AWQ143" s="123"/>
      <c r="AWR143" s="123"/>
      <c r="AWS143" s="123"/>
      <c r="AWT143" s="123"/>
      <c r="AWU143" s="123"/>
      <c r="AWV143" s="123"/>
      <c r="AWW143" s="123"/>
      <c r="AWX143" s="123"/>
      <c r="AWY143" s="123"/>
      <c r="AWZ143" s="123"/>
      <c r="AXA143" s="123"/>
      <c r="AXB143" s="123"/>
      <c r="AXC143" s="123"/>
      <c r="AXD143" s="123"/>
      <c r="AXE143" s="123"/>
      <c r="AXF143" s="123"/>
      <c r="AXG143" s="123"/>
      <c r="AXH143" s="123"/>
      <c r="AXI143" s="123"/>
      <c r="AXJ143" s="123"/>
      <c r="AXK143" s="123"/>
      <c r="AXL143" s="123"/>
      <c r="AXM143" s="123"/>
      <c r="AXN143" s="123"/>
      <c r="AXO143" s="123"/>
      <c r="AXP143" s="123"/>
      <c r="AXQ143" s="123"/>
      <c r="AXR143" s="123"/>
      <c r="AXS143" s="123"/>
      <c r="AXT143" s="123"/>
      <c r="AXU143" s="123"/>
      <c r="AXV143" s="123"/>
      <c r="AXW143" s="123"/>
      <c r="AXX143" s="123"/>
      <c r="AXY143" s="123"/>
      <c r="AXZ143" s="123"/>
      <c r="AYA143" s="123"/>
      <c r="AYB143" s="123"/>
      <c r="AYC143" s="123"/>
      <c r="AYD143" s="123"/>
      <c r="AYE143" s="123"/>
      <c r="AYF143" s="123"/>
      <c r="AYG143" s="123"/>
      <c r="AYH143" s="123"/>
      <c r="AYI143" s="123"/>
      <c r="AYJ143" s="123"/>
      <c r="AYK143" s="123"/>
      <c r="AYL143" s="123"/>
      <c r="AYM143" s="123"/>
      <c r="AYN143" s="123"/>
      <c r="AYO143" s="123"/>
      <c r="AYP143" s="123"/>
      <c r="AYQ143" s="123"/>
      <c r="AYR143" s="123"/>
      <c r="AYS143" s="123"/>
      <c r="AYT143" s="123"/>
      <c r="AYU143" s="123"/>
      <c r="AYV143" s="123"/>
      <c r="AYW143" s="123"/>
      <c r="AYX143" s="123"/>
      <c r="AYY143" s="123"/>
      <c r="AYZ143" s="123"/>
      <c r="AZA143" s="123"/>
      <c r="AZB143" s="123"/>
      <c r="AZC143" s="123"/>
      <c r="AZD143" s="123"/>
      <c r="AZE143" s="123"/>
      <c r="AZF143" s="123"/>
      <c r="AZG143" s="123"/>
      <c r="AZH143" s="123"/>
      <c r="AZI143" s="123"/>
      <c r="AZJ143" s="123"/>
      <c r="AZK143" s="123"/>
      <c r="AZL143" s="123"/>
      <c r="AZM143" s="123"/>
      <c r="AZN143" s="123"/>
      <c r="AZO143" s="123"/>
      <c r="AZP143" s="123"/>
      <c r="AZQ143" s="123"/>
      <c r="AZR143" s="123"/>
      <c r="AZS143" s="123"/>
      <c r="AZT143" s="123"/>
      <c r="AZU143" s="123"/>
      <c r="AZV143" s="123"/>
      <c r="AZW143" s="123"/>
      <c r="AZX143" s="123"/>
      <c r="AZY143" s="123"/>
      <c r="AZZ143" s="123"/>
      <c r="BAA143" s="123"/>
      <c r="BAB143" s="123"/>
      <c r="BAC143" s="123"/>
      <c r="BAD143" s="123"/>
      <c r="BAE143" s="123"/>
      <c r="BAF143" s="123"/>
      <c r="BAG143" s="123"/>
      <c r="BAH143" s="123"/>
      <c r="BAI143" s="123"/>
      <c r="BAJ143" s="123"/>
      <c r="BAK143" s="123"/>
      <c r="BAL143" s="123"/>
      <c r="BAM143" s="123"/>
      <c r="BAN143" s="123"/>
      <c r="BAO143" s="123"/>
      <c r="BAP143" s="123"/>
      <c r="BAQ143" s="123"/>
      <c r="BAR143" s="123"/>
      <c r="BAS143" s="123"/>
      <c r="BAT143" s="123"/>
      <c r="BAU143" s="123"/>
      <c r="BAV143" s="123"/>
      <c r="BAW143" s="123"/>
      <c r="BAX143" s="123"/>
      <c r="BAY143" s="123"/>
      <c r="BAZ143" s="123"/>
      <c r="BBA143" s="123"/>
      <c r="BBB143" s="123"/>
      <c r="BBC143" s="123"/>
      <c r="BBD143" s="123"/>
      <c r="BBE143" s="123"/>
      <c r="BBF143" s="123"/>
      <c r="BBG143" s="123"/>
      <c r="BBH143" s="123"/>
      <c r="BBI143" s="123"/>
      <c r="BBJ143" s="123"/>
      <c r="BBK143" s="123"/>
      <c r="BBL143" s="123"/>
      <c r="BBM143" s="123"/>
      <c r="BBN143" s="123"/>
      <c r="BBO143" s="123"/>
      <c r="BBP143" s="123"/>
      <c r="BBQ143" s="123"/>
      <c r="BBR143" s="123"/>
      <c r="BBS143" s="123"/>
      <c r="BBT143" s="123"/>
      <c r="BBU143" s="123"/>
      <c r="BBV143" s="123"/>
      <c r="BBW143" s="123"/>
      <c r="BBX143" s="123"/>
      <c r="BBY143" s="123"/>
      <c r="BBZ143" s="123"/>
      <c r="BCA143" s="123"/>
      <c r="BCB143" s="123"/>
      <c r="BCC143" s="123"/>
      <c r="BCD143" s="123"/>
      <c r="BCE143" s="123"/>
      <c r="BCF143" s="123"/>
      <c r="BCG143" s="123"/>
      <c r="BCH143" s="123"/>
      <c r="BCI143" s="123"/>
      <c r="BCJ143" s="123"/>
      <c r="BCK143" s="123"/>
      <c r="BCL143" s="123"/>
      <c r="BCM143" s="123"/>
      <c r="BCN143" s="123"/>
      <c r="BCO143" s="123"/>
      <c r="BCP143" s="123"/>
      <c r="BCQ143" s="123"/>
      <c r="BCR143" s="123"/>
      <c r="BCS143" s="123"/>
      <c r="BCT143" s="123"/>
      <c r="BCU143" s="123"/>
      <c r="BCV143" s="123"/>
      <c r="BCW143" s="123"/>
      <c r="BCX143" s="123"/>
      <c r="BCY143" s="123"/>
      <c r="BCZ143" s="123"/>
      <c r="BDA143" s="123"/>
      <c r="BDB143" s="123"/>
      <c r="BDC143" s="123"/>
      <c r="BDD143" s="123"/>
      <c r="BDE143" s="123"/>
      <c r="BDF143" s="123"/>
      <c r="BDG143" s="123"/>
      <c r="BDH143" s="123"/>
      <c r="BDI143" s="123"/>
      <c r="BDJ143" s="123"/>
      <c r="BDK143" s="123"/>
      <c r="BDL143" s="123"/>
      <c r="BDM143" s="123"/>
      <c r="BDN143" s="123"/>
      <c r="BDO143" s="123"/>
      <c r="BDP143" s="123"/>
      <c r="BDQ143" s="123"/>
      <c r="BDR143" s="123"/>
      <c r="BDS143" s="123"/>
      <c r="BDT143" s="123"/>
      <c r="BDU143" s="123"/>
      <c r="BDV143" s="123"/>
      <c r="BDW143" s="123"/>
      <c r="BDX143" s="123"/>
      <c r="BDY143" s="123"/>
      <c r="BDZ143" s="123"/>
      <c r="BEA143" s="123"/>
      <c r="BEB143" s="123"/>
      <c r="BEC143" s="123"/>
      <c r="BED143" s="123"/>
      <c r="BEE143" s="123"/>
      <c r="BEF143" s="123"/>
      <c r="BEG143" s="123"/>
      <c r="BEH143" s="123"/>
      <c r="BEI143" s="123"/>
      <c r="BEJ143" s="123"/>
      <c r="BEK143" s="123"/>
      <c r="BEL143" s="123"/>
      <c r="BEM143" s="123"/>
      <c r="BEN143" s="123"/>
      <c r="BEO143" s="123"/>
      <c r="BEP143" s="123"/>
      <c r="BEQ143" s="123"/>
      <c r="BER143" s="123"/>
      <c r="BES143" s="123"/>
      <c r="BET143" s="123"/>
      <c r="BEU143" s="123"/>
      <c r="BEV143" s="123"/>
      <c r="BEW143" s="123"/>
      <c r="BEX143" s="123"/>
      <c r="BEY143" s="123"/>
      <c r="BEZ143" s="123"/>
      <c r="BFA143" s="123"/>
      <c r="BFB143" s="123"/>
      <c r="BFC143" s="123"/>
      <c r="BFD143" s="123"/>
      <c r="BFE143" s="123"/>
      <c r="BFF143" s="123"/>
      <c r="BFG143" s="123"/>
      <c r="BFH143" s="123"/>
      <c r="BFI143" s="123"/>
      <c r="BFJ143" s="123"/>
      <c r="BFK143" s="123"/>
      <c r="BFL143" s="123"/>
      <c r="BFM143" s="123"/>
      <c r="BFN143" s="123"/>
      <c r="BFO143" s="123"/>
      <c r="BFP143" s="123"/>
      <c r="BFQ143" s="123"/>
      <c r="BFR143" s="123"/>
      <c r="BFS143" s="123"/>
      <c r="BFT143" s="123"/>
      <c r="BFU143" s="123"/>
      <c r="BFV143" s="123"/>
      <c r="BFW143" s="123"/>
      <c r="BFX143" s="123"/>
      <c r="BFY143" s="123"/>
      <c r="BFZ143" s="123"/>
      <c r="BGA143" s="123"/>
      <c r="BGB143" s="123"/>
      <c r="BGC143" s="123"/>
      <c r="BGD143" s="123"/>
      <c r="BGE143" s="123"/>
      <c r="BGF143" s="123"/>
      <c r="BGG143" s="123"/>
      <c r="BGH143" s="123"/>
      <c r="BGI143" s="123"/>
      <c r="BGJ143" s="123"/>
      <c r="BGK143" s="123"/>
      <c r="BGL143" s="123"/>
      <c r="BGM143" s="123"/>
      <c r="BGN143" s="123"/>
      <c r="BGO143" s="123"/>
      <c r="BGP143" s="123"/>
      <c r="BGQ143" s="123"/>
      <c r="BGR143" s="123"/>
      <c r="BGS143" s="123"/>
      <c r="BGT143" s="123"/>
      <c r="BGU143" s="123"/>
      <c r="BGV143" s="123"/>
      <c r="BGW143" s="123"/>
      <c r="BGX143" s="123"/>
      <c r="BGY143" s="123"/>
      <c r="BGZ143" s="123"/>
      <c r="BHA143" s="123"/>
      <c r="BHB143" s="123"/>
      <c r="BHC143" s="123"/>
      <c r="BHD143" s="123"/>
      <c r="BHE143" s="123"/>
      <c r="BHF143" s="123"/>
      <c r="BHG143" s="123"/>
      <c r="BHH143" s="123"/>
      <c r="BHI143" s="123"/>
      <c r="BHJ143" s="123"/>
      <c r="BHK143" s="123"/>
      <c r="BHL143" s="123"/>
      <c r="BHM143" s="123"/>
      <c r="BHN143" s="123"/>
      <c r="BHO143" s="123"/>
      <c r="BHP143" s="123"/>
      <c r="BHQ143" s="123"/>
      <c r="BHR143" s="123"/>
      <c r="BHS143" s="123"/>
      <c r="BHT143" s="123"/>
      <c r="BHU143" s="123"/>
      <c r="BHV143" s="123"/>
      <c r="BHW143" s="123"/>
      <c r="BHX143" s="123"/>
      <c r="BHY143" s="123"/>
      <c r="BHZ143" s="123"/>
      <c r="BIA143" s="123"/>
      <c r="BIB143" s="123"/>
      <c r="BIC143" s="123"/>
      <c r="BID143" s="123"/>
      <c r="BIE143" s="123"/>
      <c r="BIF143" s="123"/>
      <c r="BIG143" s="123"/>
      <c r="BIH143" s="123"/>
      <c r="BII143" s="123"/>
      <c r="BIJ143" s="123"/>
      <c r="BIK143" s="123"/>
      <c r="BIL143" s="123"/>
      <c r="BIM143" s="123"/>
      <c r="BIN143" s="123"/>
      <c r="BIO143" s="123"/>
      <c r="BIP143" s="123"/>
      <c r="BIQ143" s="123"/>
      <c r="BIR143" s="123"/>
      <c r="BIS143" s="123"/>
      <c r="BIT143" s="123"/>
      <c r="BIU143" s="123"/>
      <c r="BIV143" s="123"/>
      <c r="BIW143" s="123"/>
      <c r="BIX143" s="123"/>
      <c r="BIY143" s="123"/>
      <c r="BIZ143" s="123"/>
      <c r="BJA143" s="123"/>
      <c r="BJB143" s="123"/>
      <c r="BJC143" s="123"/>
      <c r="BJD143" s="123"/>
      <c r="BJE143" s="123"/>
      <c r="BJF143" s="123"/>
      <c r="BJG143" s="123"/>
      <c r="BJH143" s="123"/>
      <c r="BJI143" s="123"/>
      <c r="BJJ143" s="123"/>
      <c r="BJK143" s="123"/>
      <c r="BJL143" s="123"/>
      <c r="BJM143" s="123"/>
      <c r="BJN143" s="123"/>
      <c r="BJO143" s="123"/>
      <c r="BJP143" s="123"/>
      <c r="BJQ143" s="123"/>
      <c r="BJR143" s="123"/>
      <c r="BJS143" s="123"/>
      <c r="BJT143" s="123"/>
      <c r="BJU143" s="123"/>
      <c r="BJV143" s="123"/>
      <c r="BJW143" s="123"/>
      <c r="BJX143" s="123"/>
      <c r="BJY143" s="123"/>
      <c r="BJZ143" s="123"/>
      <c r="BKA143" s="123"/>
      <c r="BKB143" s="123"/>
      <c r="BKC143" s="123"/>
      <c r="BKD143" s="123"/>
      <c r="BKE143" s="123"/>
      <c r="BKF143" s="123"/>
      <c r="BKG143" s="123"/>
      <c r="BKH143" s="123"/>
      <c r="BKI143" s="123"/>
      <c r="BKJ143" s="123"/>
      <c r="BKK143" s="123"/>
      <c r="BKL143" s="123"/>
      <c r="BKM143" s="123"/>
      <c r="BKN143" s="123"/>
      <c r="BKO143" s="123"/>
      <c r="BKP143" s="123"/>
      <c r="BKQ143" s="123"/>
      <c r="BKR143" s="123"/>
      <c r="BKS143" s="123"/>
      <c r="BKT143" s="123"/>
      <c r="BKU143" s="123"/>
      <c r="BKV143" s="123"/>
      <c r="BKW143" s="123"/>
      <c r="BKX143" s="123"/>
      <c r="BKY143" s="123"/>
      <c r="BKZ143" s="123"/>
      <c r="BLA143" s="123"/>
      <c r="BLB143" s="123"/>
      <c r="BLC143" s="123"/>
      <c r="BLD143" s="123"/>
      <c r="BLE143" s="123"/>
      <c r="BLF143" s="123"/>
      <c r="BLG143" s="123"/>
      <c r="BLH143" s="123"/>
      <c r="BLI143" s="123"/>
      <c r="BLJ143" s="123"/>
      <c r="BLK143" s="123"/>
      <c r="BLL143" s="123"/>
      <c r="BLM143" s="123"/>
      <c r="BLN143" s="123"/>
      <c r="BLO143" s="123"/>
      <c r="BLP143" s="123"/>
      <c r="BLQ143" s="123"/>
      <c r="BLR143" s="123"/>
      <c r="BLS143" s="123"/>
      <c r="BLT143" s="123"/>
      <c r="BLU143" s="123"/>
      <c r="BLV143" s="123"/>
      <c r="BLW143" s="123"/>
      <c r="BLX143" s="123"/>
      <c r="BLY143" s="123"/>
      <c r="BLZ143" s="123"/>
      <c r="BMA143" s="123"/>
      <c r="BMB143" s="123"/>
      <c r="BMC143" s="123"/>
      <c r="BMD143" s="123"/>
      <c r="BME143" s="123"/>
      <c r="BMF143" s="123"/>
      <c r="BMG143" s="123"/>
      <c r="BMH143" s="123"/>
      <c r="BMI143" s="123"/>
      <c r="BMJ143" s="123"/>
      <c r="BMK143" s="123"/>
      <c r="BML143" s="123"/>
      <c r="BMM143" s="123"/>
      <c r="BMN143" s="123"/>
      <c r="BMO143" s="123"/>
      <c r="BMP143" s="123"/>
      <c r="BMQ143" s="123"/>
      <c r="BMR143" s="123"/>
      <c r="BMS143" s="123"/>
      <c r="BMT143" s="123"/>
      <c r="BMU143" s="123"/>
      <c r="BMV143" s="123"/>
      <c r="BMW143" s="123"/>
      <c r="BMX143" s="123"/>
      <c r="BMY143" s="123"/>
      <c r="BMZ143" s="123"/>
      <c r="BNA143" s="123"/>
      <c r="BNB143" s="123"/>
      <c r="BNC143" s="123"/>
      <c r="BND143" s="123"/>
      <c r="BNE143" s="123"/>
      <c r="BNF143" s="123"/>
      <c r="BNG143" s="123"/>
      <c r="BNH143" s="123"/>
      <c r="BNI143" s="123"/>
      <c r="BNJ143" s="123"/>
      <c r="BNK143" s="123"/>
      <c r="BNL143" s="123"/>
      <c r="BNM143" s="123"/>
      <c r="BNN143" s="123"/>
      <c r="BNO143" s="123"/>
      <c r="BNP143" s="123"/>
      <c r="BNQ143" s="123"/>
      <c r="BNR143" s="123"/>
      <c r="BNS143" s="123"/>
      <c r="BNT143" s="123"/>
      <c r="BNU143" s="123"/>
      <c r="BNV143" s="123"/>
      <c r="BNW143" s="123"/>
      <c r="BNX143" s="123"/>
      <c r="BNY143" s="123"/>
      <c r="BNZ143" s="123"/>
      <c r="BOA143" s="123"/>
      <c r="BOB143" s="123"/>
      <c r="BOC143" s="123"/>
      <c r="BOD143" s="123"/>
      <c r="BOE143" s="123"/>
      <c r="BOF143" s="123"/>
      <c r="BOG143" s="123"/>
      <c r="BOH143" s="123"/>
      <c r="BOI143" s="123"/>
      <c r="BOJ143" s="123"/>
      <c r="BOK143" s="123"/>
      <c r="BOL143" s="123"/>
      <c r="BOM143" s="123"/>
      <c r="BON143" s="123"/>
      <c r="BOO143" s="123"/>
      <c r="BOP143" s="123"/>
      <c r="BOQ143" s="123"/>
      <c r="BOR143" s="123"/>
      <c r="BOS143" s="123"/>
      <c r="BOT143" s="123"/>
      <c r="BOU143" s="123"/>
      <c r="BOV143" s="123"/>
      <c r="BOW143" s="123"/>
      <c r="BOX143" s="123"/>
      <c r="BOY143" s="123"/>
      <c r="BOZ143" s="123"/>
      <c r="BPA143" s="123"/>
      <c r="BPB143" s="123"/>
      <c r="BPC143" s="123"/>
      <c r="BPD143" s="123"/>
      <c r="BPE143" s="123"/>
      <c r="BPF143" s="123"/>
      <c r="BPG143" s="123"/>
      <c r="BPH143" s="123"/>
      <c r="BPI143" s="123"/>
      <c r="BPJ143" s="123"/>
      <c r="BPK143" s="123"/>
      <c r="BPL143" s="123"/>
      <c r="BPM143" s="123"/>
      <c r="BPN143" s="123"/>
      <c r="BPO143" s="123"/>
      <c r="BPP143" s="123"/>
      <c r="BPQ143" s="123"/>
      <c r="BPR143" s="123"/>
      <c r="BPS143" s="123"/>
      <c r="BPT143" s="123"/>
      <c r="BPU143" s="123"/>
      <c r="BPV143" s="123"/>
      <c r="BPW143" s="123"/>
      <c r="BPX143" s="123"/>
      <c r="BPY143" s="123"/>
      <c r="BPZ143" s="123"/>
      <c r="BQA143" s="123"/>
      <c r="BQB143" s="123"/>
      <c r="BQC143" s="123"/>
      <c r="BQD143" s="123"/>
      <c r="BQE143" s="123"/>
      <c r="BQF143" s="123"/>
      <c r="BQG143" s="123"/>
      <c r="BQH143" s="123"/>
      <c r="BQI143" s="123"/>
      <c r="BQJ143" s="123"/>
      <c r="BQK143" s="123"/>
      <c r="BQL143" s="123"/>
      <c r="BQM143" s="123"/>
      <c r="BQN143" s="123"/>
      <c r="BQO143" s="123"/>
      <c r="BQP143" s="123"/>
      <c r="BQQ143" s="123"/>
      <c r="BQR143" s="123"/>
      <c r="BQS143" s="123"/>
      <c r="BQT143" s="123"/>
      <c r="BQU143" s="123"/>
      <c r="BQV143" s="123"/>
      <c r="BQW143" s="123"/>
      <c r="BQX143" s="123"/>
      <c r="BQY143" s="123"/>
      <c r="BQZ143" s="123"/>
      <c r="BRA143" s="123"/>
      <c r="BRB143" s="123"/>
      <c r="BRC143" s="123"/>
      <c r="BRD143" s="123"/>
      <c r="BRE143" s="123"/>
      <c r="BRF143" s="123"/>
      <c r="BRG143" s="123"/>
      <c r="BRH143" s="123"/>
      <c r="BRI143" s="123"/>
      <c r="BRJ143" s="123"/>
      <c r="BRK143" s="123"/>
      <c r="BRL143" s="123"/>
      <c r="BRM143" s="123"/>
      <c r="BRN143" s="123"/>
      <c r="BRO143" s="123"/>
      <c r="BRP143" s="123"/>
      <c r="BRQ143" s="123"/>
      <c r="BRR143" s="123"/>
      <c r="BRS143" s="123"/>
      <c r="BRT143" s="123"/>
      <c r="BRU143" s="123"/>
      <c r="BRV143" s="123"/>
      <c r="BRW143" s="123"/>
      <c r="BRX143" s="123"/>
      <c r="BRY143" s="123"/>
      <c r="BRZ143" s="123"/>
      <c r="BSA143" s="123"/>
      <c r="BSB143" s="123"/>
      <c r="BSC143" s="123"/>
      <c r="BSD143" s="123"/>
      <c r="BSE143" s="123"/>
      <c r="BSF143" s="123"/>
      <c r="BSG143" s="123"/>
      <c r="BSH143" s="123"/>
      <c r="BSI143" s="123"/>
      <c r="BSJ143" s="123"/>
      <c r="BSK143" s="123"/>
      <c r="BSL143" s="123"/>
      <c r="BSM143" s="123"/>
      <c r="BSN143" s="123"/>
      <c r="BSO143" s="123"/>
      <c r="BSP143" s="123"/>
      <c r="BSQ143" s="123"/>
      <c r="BSR143" s="123"/>
      <c r="BSS143" s="123"/>
      <c r="BST143" s="123"/>
      <c r="BSU143" s="123"/>
      <c r="BSV143" s="123"/>
      <c r="BSW143" s="123"/>
      <c r="BSX143" s="123"/>
      <c r="BSY143" s="123"/>
      <c r="BSZ143" s="123"/>
      <c r="BTA143" s="123"/>
      <c r="BTB143" s="123"/>
      <c r="BTC143" s="123"/>
      <c r="BTD143" s="123"/>
      <c r="BTE143" s="123"/>
      <c r="BTF143" s="123"/>
      <c r="BTG143" s="123"/>
      <c r="BTH143" s="123"/>
      <c r="BTI143" s="123"/>
      <c r="BTJ143" s="123"/>
      <c r="BTK143" s="123"/>
      <c r="BTL143" s="123"/>
      <c r="BTM143" s="123"/>
      <c r="BTN143" s="123"/>
      <c r="BTO143" s="123"/>
      <c r="BTP143" s="123"/>
      <c r="BTQ143" s="123"/>
      <c r="BTR143" s="123"/>
      <c r="BTS143" s="123"/>
      <c r="BTT143" s="123"/>
      <c r="BTU143" s="123"/>
      <c r="BTV143" s="123"/>
      <c r="BTW143" s="123"/>
      <c r="BTX143" s="123"/>
      <c r="BTY143" s="123"/>
      <c r="BTZ143" s="123"/>
      <c r="BUA143" s="123"/>
      <c r="BUB143" s="123"/>
      <c r="BUC143" s="123"/>
      <c r="BUD143" s="123"/>
      <c r="BUE143" s="123"/>
      <c r="BUF143" s="123"/>
      <c r="BUG143" s="123"/>
      <c r="BUH143" s="123"/>
      <c r="BUI143" s="123"/>
      <c r="BUJ143" s="123"/>
      <c r="BUK143" s="123"/>
      <c r="BUL143" s="123"/>
      <c r="BUM143" s="123"/>
      <c r="BUN143" s="123"/>
      <c r="BUO143" s="123"/>
      <c r="BUP143" s="123"/>
      <c r="BUQ143" s="123"/>
      <c r="BUR143" s="123"/>
      <c r="BUS143" s="123"/>
      <c r="BUT143" s="123"/>
      <c r="BUU143" s="123"/>
      <c r="BUV143" s="123"/>
      <c r="BUW143" s="123"/>
      <c r="BUX143" s="123"/>
      <c r="BUY143" s="123"/>
      <c r="BUZ143" s="123"/>
      <c r="BVA143" s="123"/>
      <c r="BVB143" s="123"/>
      <c r="BVC143" s="123"/>
      <c r="BVD143" s="123"/>
      <c r="BVE143" s="123"/>
      <c r="BVF143" s="123"/>
      <c r="BVG143" s="123"/>
      <c r="BVH143" s="123"/>
      <c r="BVI143" s="123"/>
      <c r="BVJ143" s="123"/>
      <c r="BVK143" s="123"/>
      <c r="BVL143" s="123"/>
      <c r="BVM143" s="123"/>
      <c r="BVN143" s="123"/>
      <c r="BVO143" s="123"/>
      <c r="BVP143" s="123"/>
      <c r="BVQ143" s="123"/>
      <c r="BVR143" s="123"/>
      <c r="BVS143" s="123"/>
      <c r="BVT143" s="123"/>
      <c r="BVU143" s="123"/>
      <c r="BVV143" s="123"/>
      <c r="BVW143" s="123"/>
      <c r="BVX143" s="123"/>
      <c r="BVY143" s="123"/>
      <c r="BVZ143" s="123"/>
      <c r="BWA143" s="123"/>
      <c r="BWB143" s="123"/>
      <c r="BWC143" s="123"/>
      <c r="BWD143" s="123"/>
      <c r="BWE143" s="123"/>
      <c r="BWF143" s="123"/>
      <c r="BWG143" s="123"/>
      <c r="BWH143" s="123"/>
      <c r="BWI143" s="123"/>
      <c r="BWJ143" s="123"/>
      <c r="BWK143" s="123"/>
      <c r="BWL143" s="123"/>
      <c r="BWM143" s="123"/>
      <c r="BWN143" s="123"/>
      <c r="BWO143" s="123"/>
      <c r="BWP143" s="123"/>
      <c r="BWQ143" s="123"/>
      <c r="BWR143" s="123"/>
      <c r="BWS143" s="123"/>
      <c r="BWT143" s="123"/>
      <c r="BWU143" s="123"/>
      <c r="BWV143" s="123"/>
      <c r="BWW143" s="123"/>
      <c r="BWX143" s="123"/>
      <c r="BWY143" s="123"/>
      <c r="BWZ143" s="123"/>
      <c r="BXA143" s="123"/>
      <c r="BXB143" s="123"/>
      <c r="BXC143" s="123"/>
      <c r="BXD143" s="123"/>
      <c r="BXE143" s="123"/>
      <c r="BXF143" s="123"/>
      <c r="BXG143" s="123"/>
      <c r="BXH143" s="123"/>
      <c r="BXI143" s="123"/>
      <c r="BXJ143" s="123"/>
      <c r="BXK143" s="123"/>
      <c r="BXL143" s="123"/>
      <c r="BXM143" s="123"/>
      <c r="BXN143" s="123"/>
      <c r="BXO143" s="123"/>
      <c r="BXP143" s="123"/>
      <c r="BXQ143" s="123"/>
      <c r="BXR143" s="123"/>
      <c r="BXS143" s="123"/>
      <c r="BXT143" s="123"/>
      <c r="BXU143" s="123"/>
      <c r="BXV143" s="123"/>
      <c r="BXW143" s="123"/>
      <c r="BXX143" s="123"/>
      <c r="BXY143" s="123"/>
      <c r="BXZ143" s="123"/>
      <c r="BYA143" s="123"/>
      <c r="BYB143" s="123"/>
      <c r="BYC143" s="123"/>
      <c r="BYD143" s="123"/>
      <c r="BYE143" s="123"/>
      <c r="BYF143" s="123"/>
      <c r="BYG143" s="123"/>
      <c r="BYH143" s="123"/>
      <c r="BYI143" s="123"/>
      <c r="BYJ143" s="123"/>
      <c r="BYK143" s="123"/>
      <c r="BYL143" s="123"/>
      <c r="BYM143" s="123"/>
      <c r="BYN143" s="123"/>
      <c r="BYO143" s="123"/>
      <c r="BYP143" s="123"/>
      <c r="BYQ143" s="123"/>
      <c r="BYR143" s="123"/>
      <c r="BYS143" s="123"/>
      <c r="BYT143" s="123"/>
      <c r="BYU143" s="123"/>
      <c r="BYV143" s="123"/>
      <c r="BYW143" s="123"/>
      <c r="BYX143" s="123"/>
      <c r="BYY143" s="123"/>
      <c r="BYZ143" s="123"/>
      <c r="BZA143" s="123"/>
      <c r="BZB143" s="123"/>
      <c r="BZC143" s="123"/>
      <c r="BZD143" s="123"/>
      <c r="BZE143" s="123"/>
      <c r="BZF143" s="123"/>
      <c r="BZG143" s="123"/>
      <c r="BZH143" s="123"/>
      <c r="BZI143" s="123"/>
      <c r="BZJ143" s="123"/>
      <c r="BZK143" s="123"/>
      <c r="BZL143" s="123"/>
      <c r="BZM143" s="123"/>
      <c r="BZN143" s="123"/>
      <c r="BZO143" s="123"/>
      <c r="BZP143" s="123"/>
      <c r="BZQ143" s="123"/>
      <c r="BZR143" s="123"/>
      <c r="BZS143" s="123"/>
      <c r="BZT143" s="123"/>
      <c r="BZU143" s="123"/>
      <c r="BZV143" s="123"/>
      <c r="BZW143" s="123"/>
      <c r="BZX143" s="123"/>
      <c r="BZY143" s="123"/>
      <c r="BZZ143" s="123"/>
      <c r="CAA143" s="123"/>
      <c r="CAB143" s="123"/>
      <c r="CAC143" s="123"/>
      <c r="CAD143" s="123"/>
      <c r="CAE143" s="123"/>
      <c r="CAF143" s="123"/>
      <c r="CAG143" s="123"/>
      <c r="CAH143" s="123"/>
      <c r="CAI143" s="123"/>
      <c r="CAJ143" s="123"/>
      <c r="CAK143" s="123"/>
      <c r="CAL143" s="123"/>
      <c r="CAM143" s="123"/>
      <c r="CAN143" s="123"/>
      <c r="CAO143" s="123"/>
      <c r="CAP143" s="123"/>
      <c r="CAQ143" s="123"/>
      <c r="CAR143" s="123"/>
      <c r="CAS143" s="123"/>
      <c r="CAT143" s="123"/>
      <c r="CAU143" s="123"/>
      <c r="CAV143" s="123"/>
      <c r="CAW143" s="123"/>
      <c r="CAX143" s="123"/>
      <c r="CAY143" s="123"/>
      <c r="CAZ143" s="123"/>
      <c r="CBA143" s="123"/>
      <c r="CBB143" s="123"/>
      <c r="CBC143" s="123"/>
      <c r="CBD143" s="123"/>
      <c r="CBE143" s="123"/>
      <c r="CBF143" s="123"/>
      <c r="CBG143" s="123"/>
      <c r="CBH143" s="123"/>
      <c r="CBI143" s="123"/>
      <c r="CBJ143" s="123"/>
      <c r="CBK143" s="123"/>
      <c r="CBL143" s="123"/>
      <c r="CBM143" s="123"/>
      <c r="CBN143" s="123"/>
      <c r="CBO143" s="123"/>
      <c r="CBP143" s="123"/>
      <c r="CBQ143" s="123"/>
      <c r="CBR143" s="123"/>
      <c r="CBS143" s="123"/>
      <c r="CBT143" s="123"/>
      <c r="CBU143" s="123"/>
      <c r="CBV143" s="123"/>
      <c r="CBW143" s="123"/>
      <c r="CBX143" s="123"/>
      <c r="CBY143" s="123"/>
      <c r="CBZ143" s="123"/>
      <c r="CCA143" s="123"/>
      <c r="CCB143" s="123"/>
      <c r="CCC143" s="123"/>
      <c r="CCD143" s="123"/>
      <c r="CCE143" s="123"/>
      <c r="CCF143" s="123"/>
      <c r="CCG143" s="123"/>
      <c r="CCH143" s="123"/>
      <c r="CCI143" s="123"/>
      <c r="CCJ143" s="123"/>
      <c r="CCK143" s="123"/>
      <c r="CCL143" s="123"/>
      <c r="CCM143" s="123"/>
      <c r="CCN143" s="123"/>
      <c r="CCO143" s="123"/>
      <c r="CCP143" s="123"/>
      <c r="CCQ143" s="123"/>
      <c r="CCR143" s="123"/>
      <c r="CCS143" s="123"/>
      <c r="CCT143" s="123"/>
      <c r="CCU143" s="123"/>
      <c r="CCV143" s="123"/>
      <c r="CCW143" s="123"/>
      <c r="CCX143" s="123"/>
      <c r="CCY143" s="123"/>
      <c r="CCZ143" s="123"/>
      <c r="CDA143" s="123"/>
      <c r="CDB143" s="123"/>
      <c r="CDC143" s="123"/>
      <c r="CDD143" s="123"/>
      <c r="CDE143" s="123"/>
      <c r="CDF143" s="123"/>
      <c r="CDG143" s="123"/>
      <c r="CDH143" s="123"/>
      <c r="CDI143" s="123"/>
      <c r="CDJ143" s="123"/>
      <c r="CDK143" s="123"/>
      <c r="CDL143" s="123"/>
      <c r="CDM143" s="123"/>
      <c r="CDN143" s="123"/>
      <c r="CDO143" s="123"/>
      <c r="CDP143" s="123"/>
      <c r="CDQ143" s="123"/>
      <c r="CDR143" s="123"/>
      <c r="CDS143" s="123"/>
      <c r="CDT143" s="123"/>
      <c r="CDU143" s="123"/>
      <c r="CDV143" s="123"/>
      <c r="CDW143" s="123"/>
      <c r="CDX143" s="123"/>
      <c r="CDY143" s="123"/>
      <c r="CDZ143" s="123"/>
      <c r="CEA143" s="123"/>
      <c r="CEB143" s="123"/>
      <c r="CEC143" s="123"/>
      <c r="CED143" s="123"/>
      <c r="CEE143" s="123"/>
      <c r="CEF143" s="123"/>
      <c r="CEG143" s="123"/>
      <c r="CEH143" s="123"/>
      <c r="CEI143" s="123"/>
      <c r="CEJ143" s="123"/>
      <c r="CEK143" s="123"/>
      <c r="CEL143" s="123"/>
      <c r="CEM143" s="123"/>
      <c r="CEN143" s="123"/>
      <c r="CEO143" s="123"/>
      <c r="CEP143" s="123"/>
      <c r="CEQ143" s="123"/>
      <c r="CER143" s="123"/>
      <c r="CES143" s="123"/>
      <c r="CET143" s="123"/>
      <c r="CEU143" s="123"/>
      <c r="CEV143" s="123"/>
      <c r="CEW143" s="123"/>
      <c r="CEX143" s="123"/>
      <c r="CEY143" s="123"/>
      <c r="CEZ143" s="123"/>
      <c r="CFA143" s="123"/>
      <c r="CFB143" s="123"/>
      <c r="CFC143" s="123"/>
      <c r="CFD143" s="123"/>
      <c r="CFE143" s="123"/>
      <c r="CFF143" s="123"/>
      <c r="CFG143" s="123"/>
      <c r="CFH143" s="123"/>
      <c r="CFI143" s="123"/>
      <c r="CFJ143" s="123"/>
      <c r="CFK143" s="123"/>
      <c r="CFL143" s="123"/>
      <c r="CFM143" s="123"/>
      <c r="CFN143" s="123"/>
      <c r="CFO143" s="123"/>
      <c r="CFP143" s="123"/>
      <c r="CFQ143" s="123"/>
      <c r="CFR143" s="123"/>
      <c r="CFS143" s="123"/>
      <c r="CFT143" s="123"/>
      <c r="CFU143" s="123"/>
      <c r="CFV143" s="123"/>
      <c r="CFW143" s="123"/>
      <c r="CFX143" s="123"/>
      <c r="CFY143" s="123"/>
      <c r="CFZ143" s="123"/>
      <c r="CGA143" s="123"/>
      <c r="CGB143" s="123"/>
      <c r="CGC143" s="123"/>
      <c r="CGD143" s="123"/>
      <c r="CGE143" s="123"/>
      <c r="CGF143" s="123"/>
      <c r="CGG143" s="123"/>
      <c r="CGH143" s="123"/>
      <c r="CGI143" s="123"/>
      <c r="CGJ143" s="123"/>
      <c r="CGK143" s="123"/>
      <c r="CGL143" s="123"/>
      <c r="CGM143" s="123"/>
      <c r="CGN143" s="123"/>
      <c r="CGO143" s="123"/>
      <c r="CGP143" s="123"/>
      <c r="CGQ143" s="123"/>
      <c r="CGR143" s="123"/>
      <c r="CGS143" s="123"/>
      <c r="CGT143" s="123"/>
      <c r="CGU143" s="123"/>
      <c r="CGV143" s="123"/>
      <c r="CGW143" s="123"/>
      <c r="CGX143" s="123"/>
      <c r="CGY143" s="123"/>
      <c r="CGZ143" s="123"/>
      <c r="CHA143" s="123"/>
      <c r="CHB143" s="123"/>
      <c r="CHC143" s="123"/>
      <c r="CHD143" s="123"/>
      <c r="CHE143" s="123"/>
      <c r="CHF143" s="123"/>
      <c r="CHG143" s="123"/>
      <c r="CHH143" s="123"/>
      <c r="CHI143" s="123"/>
      <c r="CHJ143" s="123"/>
      <c r="CHK143" s="123"/>
      <c r="CHL143" s="123"/>
      <c r="CHM143" s="123"/>
      <c r="CHN143" s="123"/>
      <c r="CHO143" s="123"/>
      <c r="CHP143" s="123"/>
      <c r="CHQ143" s="123"/>
      <c r="CHR143" s="123"/>
      <c r="CHS143" s="123"/>
      <c r="CHT143" s="123"/>
      <c r="CHU143" s="123"/>
      <c r="CHV143" s="123"/>
      <c r="CHW143" s="123"/>
      <c r="CHX143" s="123"/>
      <c r="CHY143" s="123"/>
      <c r="CHZ143" s="123"/>
      <c r="CIA143" s="123"/>
      <c r="CIB143" s="123"/>
      <c r="CIC143" s="123"/>
      <c r="CID143" s="123"/>
      <c r="CIE143" s="123"/>
      <c r="CIF143" s="123"/>
      <c r="CIG143" s="123"/>
      <c r="CIH143" s="123"/>
      <c r="CII143" s="123"/>
      <c r="CIJ143" s="123"/>
      <c r="CIK143" s="123"/>
      <c r="CIL143" s="123"/>
      <c r="CIM143" s="123"/>
      <c r="CIN143" s="123"/>
      <c r="CIO143" s="123"/>
      <c r="CIP143" s="123"/>
      <c r="CIQ143" s="123"/>
      <c r="CIR143" s="123"/>
      <c r="CIS143" s="123"/>
      <c r="CIT143" s="123"/>
      <c r="CIU143" s="123"/>
      <c r="CIV143" s="123"/>
      <c r="CIW143" s="123"/>
      <c r="CIX143" s="123"/>
      <c r="CIY143" s="123"/>
      <c r="CIZ143" s="123"/>
      <c r="CJA143" s="123"/>
      <c r="CJB143" s="123"/>
      <c r="CJC143" s="123"/>
      <c r="CJD143" s="123"/>
      <c r="CJE143" s="123"/>
      <c r="CJF143" s="123"/>
      <c r="CJG143" s="123"/>
      <c r="CJH143" s="123"/>
      <c r="CJI143" s="123"/>
      <c r="CJJ143" s="123"/>
      <c r="CJK143" s="123"/>
      <c r="CJL143" s="123"/>
      <c r="CJM143" s="123"/>
      <c r="CJN143" s="123"/>
      <c r="CJO143" s="123"/>
      <c r="CJP143" s="123"/>
      <c r="CJQ143" s="123"/>
      <c r="CJR143" s="123"/>
      <c r="CJS143" s="123"/>
      <c r="CJT143" s="123"/>
      <c r="CJU143" s="123"/>
      <c r="CJV143" s="123"/>
      <c r="CJW143" s="123"/>
      <c r="CJX143" s="123"/>
      <c r="CJY143" s="123"/>
      <c r="CJZ143" s="123"/>
      <c r="CKA143" s="123"/>
      <c r="CKB143" s="123"/>
      <c r="CKC143" s="123"/>
      <c r="CKD143" s="123"/>
      <c r="CKE143" s="123"/>
      <c r="CKF143" s="123"/>
      <c r="CKG143" s="123"/>
      <c r="CKH143" s="123"/>
      <c r="CKI143" s="123"/>
      <c r="CKJ143" s="123"/>
      <c r="CKK143" s="123"/>
      <c r="CKL143" s="123"/>
      <c r="CKM143" s="123"/>
      <c r="CKN143" s="123"/>
      <c r="CKO143" s="123"/>
      <c r="CKP143" s="123"/>
      <c r="CKQ143" s="123"/>
      <c r="CKR143" s="123"/>
      <c r="CKS143" s="123"/>
      <c r="CKT143" s="123"/>
      <c r="CKU143" s="123"/>
      <c r="CKV143" s="123"/>
      <c r="CKW143" s="123"/>
      <c r="CKX143" s="123"/>
      <c r="CKY143" s="123"/>
      <c r="CKZ143" s="123"/>
      <c r="CLA143" s="123"/>
      <c r="CLB143" s="123"/>
      <c r="CLC143" s="123"/>
      <c r="CLD143" s="123"/>
      <c r="CLE143" s="123"/>
      <c r="CLF143" s="123"/>
      <c r="CLG143" s="123"/>
      <c r="CLH143" s="123"/>
      <c r="CLI143" s="123"/>
      <c r="CLJ143" s="123"/>
      <c r="CLK143" s="123"/>
      <c r="CLL143" s="123"/>
      <c r="CLM143" s="123"/>
      <c r="CLN143" s="123"/>
      <c r="CLO143" s="123"/>
      <c r="CLP143" s="123"/>
      <c r="CLQ143" s="123"/>
      <c r="CLR143" s="123"/>
      <c r="CLS143" s="123"/>
      <c r="CLT143" s="123"/>
      <c r="CLU143" s="123"/>
      <c r="CLV143" s="123"/>
      <c r="CLW143" s="123"/>
      <c r="CLX143" s="123"/>
      <c r="CLY143" s="123"/>
      <c r="CLZ143" s="123"/>
      <c r="CMA143" s="123"/>
      <c r="CMB143" s="123"/>
      <c r="CMC143" s="123"/>
      <c r="CMD143" s="123"/>
      <c r="CME143" s="123"/>
      <c r="CMF143" s="123"/>
      <c r="CMG143" s="123"/>
      <c r="CMH143" s="123"/>
      <c r="CMI143" s="123"/>
      <c r="CMJ143" s="123"/>
      <c r="CMK143" s="123"/>
      <c r="CML143" s="123"/>
      <c r="CMM143" s="123"/>
      <c r="CMN143" s="123"/>
      <c r="CMO143" s="123"/>
      <c r="CMP143" s="123"/>
      <c r="CMQ143" s="123"/>
      <c r="CMR143" s="123"/>
      <c r="CMS143" s="123"/>
      <c r="CMT143" s="123"/>
      <c r="CMU143" s="123"/>
      <c r="CMV143" s="123"/>
      <c r="CMW143" s="123"/>
      <c r="CMX143" s="123"/>
      <c r="CMY143" s="123"/>
      <c r="CMZ143" s="123"/>
      <c r="CNA143" s="123"/>
      <c r="CNB143" s="123"/>
      <c r="CNC143" s="123"/>
      <c r="CND143" s="123"/>
      <c r="CNE143" s="123"/>
      <c r="CNF143" s="123"/>
      <c r="CNG143" s="123"/>
      <c r="CNH143" s="123"/>
      <c r="CNI143" s="123"/>
      <c r="CNJ143" s="123"/>
      <c r="CNK143" s="123"/>
      <c r="CNL143" s="123"/>
      <c r="CNM143" s="123"/>
      <c r="CNN143" s="123"/>
      <c r="CNO143" s="123"/>
      <c r="CNP143" s="123"/>
      <c r="CNQ143" s="123"/>
      <c r="CNR143" s="123"/>
      <c r="CNS143" s="123"/>
      <c r="CNT143" s="123"/>
      <c r="CNU143" s="123"/>
      <c r="CNV143" s="123"/>
      <c r="CNW143" s="123"/>
      <c r="CNX143" s="123"/>
      <c r="CNY143" s="123"/>
      <c r="CNZ143" s="123"/>
      <c r="COA143" s="123"/>
      <c r="COB143" s="123"/>
      <c r="COC143" s="123"/>
      <c r="COD143" s="123"/>
      <c r="COE143" s="123"/>
      <c r="COF143" s="123"/>
      <c r="COG143" s="123"/>
      <c r="COH143" s="123"/>
      <c r="COI143" s="123"/>
      <c r="COJ143" s="123"/>
      <c r="COK143" s="123"/>
      <c r="COL143" s="123"/>
      <c r="COM143" s="123"/>
      <c r="CON143" s="123"/>
      <c r="COO143" s="123"/>
      <c r="COP143" s="123"/>
      <c r="COQ143" s="123"/>
      <c r="COR143" s="123"/>
      <c r="COS143" s="123"/>
      <c r="COT143" s="123"/>
      <c r="COU143" s="123"/>
      <c r="COV143" s="123"/>
      <c r="COW143" s="123"/>
      <c r="COX143" s="123"/>
      <c r="COY143" s="123"/>
      <c r="COZ143" s="123"/>
      <c r="CPA143" s="123"/>
      <c r="CPB143" s="123"/>
      <c r="CPC143" s="123"/>
      <c r="CPD143" s="123"/>
      <c r="CPE143" s="123"/>
      <c r="CPF143" s="123"/>
      <c r="CPG143" s="123"/>
      <c r="CPH143" s="123"/>
      <c r="CPI143" s="123"/>
      <c r="CPJ143" s="123"/>
      <c r="CPK143" s="123"/>
      <c r="CPL143" s="123"/>
      <c r="CPM143" s="123"/>
      <c r="CPN143" s="123"/>
      <c r="CPO143" s="123"/>
      <c r="CPP143" s="123"/>
      <c r="CPQ143" s="123"/>
      <c r="CPR143" s="123"/>
      <c r="CPS143" s="123"/>
      <c r="CPT143" s="123"/>
      <c r="CPU143" s="123"/>
      <c r="CPV143" s="123"/>
      <c r="CPW143" s="123"/>
      <c r="CPX143" s="123"/>
      <c r="CPY143" s="123"/>
      <c r="CPZ143" s="123"/>
      <c r="CQA143" s="123"/>
      <c r="CQB143" s="123"/>
      <c r="CQC143" s="123"/>
      <c r="CQD143" s="123"/>
      <c r="CQE143" s="123"/>
      <c r="CQF143" s="123"/>
      <c r="CQG143" s="123"/>
      <c r="CQH143" s="123"/>
      <c r="CQI143" s="123"/>
      <c r="CQJ143" s="123"/>
      <c r="CQK143" s="123"/>
      <c r="CQL143" s="123"/>
      <c r="CQM143" s="123"/>
      <c r="CQN143" s="123"/>
      <c r="CQO143" s="123"/>
      <c r="CQP143" s="123"/>
      <c r="CQQ143" s="123"/>
      <c r="CQR143" s="123"/>
      <c r="CQS143" s="123"/>
      <c r="CQT143" s="123"/>
      <c r="CQU143" s="123"/>
      <c r="CQV143" s="123"/>
      <c r="CQW143" s="123"/>
      <c r="CQX143" s="123"/>
      <c r="CQY143" s="123"/>
      <c r="CQZ143" s="123"/>
      <c r="CRA143" s="123"/>
      <c r="CRB143" s="123"/>
      <c r="CRC143" s="123"/>
      <c r="CRD143" s="123"/>
      <c r="CRE143" s="123"/>
      <c r="CRF143" s="123"/>
      <c r="CRG143" s="123"/>
      <c r="CRH143" s="123"/>
      <c r="CRI143" s="123"/>
      <c r="CRJ143" s="123"/>
      <c r="CRK143" s="123"/>
      <c r="CRL143" s="123"/>
      <c r="CRM143" s="123"/>
      <c r="CRN143" s="123"/>
      <c r="CRO143" s="123"/>
      <c r="CRP143" s="123"/>
      <c r="CRQ143" s="123"/>
      <c r="CRR143" s="123"/>
      <c r="CRS143" s="123"/>
      <c r="CRT143" s="123"/>
      <c r="CRU143" s="123"/>
      <c r="CRV143" s="123"/>
      <c r="CRW143" s="123"/>
      <c r="CRX143" s="123"/>
      <c r="CRY143" s="123"/>
      <c r="CRZ143" s="123"/>
      <c r="CSA143" s="123"/>
      <c r="CSB143" s="123"/>
      <c r="CSC143" s="123"/>
      <c r="CSD143" s="123"/>
      <c r="CSE143" s="123"/>
      <c r="CSF143" s="123"/>
      <c r="CSG143" s="123"/>
      <c r="CSH143" s="123"/>
      <c r="CSI143" s="123"/>
      <c r="CSJ143" s="123"/>
      <c r="CSK143" s="123"/>
      <c r="CSL143" s="123"/>
      <c r="CSM143" s="123"/>
      <c r="CSN143" s="123"/>
      <c r="CSO143" s="123"/>
      <c r="CSP143" s="123"/>
      <c r="CSQ143" s="123"/>
      <c r="CSR143" s="123"/>
      <c r="CSS143" s="123"/>
      <c r="CST143" s="123"/>
      <c r="CSU143" s="123"/>
      <c r="CSV143" s="123"/>
      <c r="CSW143" s="123"/>
      <c r="CSX143" s="123"/>
      <c r="CSY143" s="123"/>
      <c r="CSZ143" s="123"/>
      <c r="CTA143" s="123"/>
      <c r="CTB143" s="123"/>
      <c r="CTC143" s="123"/>
      <c r="CTD143" s="123"/>
      <c r="CTE143" s="123"/>
      <c r="CTF143" s="123"/>
      <c r="CTG143" s="123"/>
      <c r="CTH143" s="123"/>
      <c r="CTI143" s="123"/>
      <c r="CTJ143" s="123"/>
      <c r="CTK143" s="123"/>
      <c r="CTL143" s="123"/>
      <c r="CTM143" s="123"/>
      <c r="CTN143" s="123"/>
      <c r="CTO143" s="123"/>
      <c r="CTP143" s="123"/>
      <c r="CTQ143" s="123"/>
      <c r="CTR143" s="123"/>
      <c r="CTS143" s="123"/>
      <c r="CTT143" s="123"/>
      <c r="CTU143" s="123"/>
      <c r="CTV143" s="123"/>
      <c r="CTW143" s="123"/>
      <c r="CTX143" s="123"/>
      <c r="CTY143" s="123"/>
      <c r="CTZ143" s="123"/>
      <c r="CUA143" s="123"/>
      <c r="CUB143" s="123"/>
      <c r="CUC143" s="123"/>
      <c r="CUD143" s="123"/>
      <c r="CUE143" s="123"/>
      <c r="CUF143" s="123"/>
      <c r="CUG143" s="123"/>
      <c r="CUH143" s="123"/>
      <c r="CUI143" s="123"/>
      <c r="CUJ143" s="123"/>
      <c r="CUK143" s="123"/>
      <c r="CUL143" s="123"/>
      <c r="CUM143" s="123"/>
      <c r="CUN143" s="123"/>
      <c r="CUO143" s="123"/>
      <c r="CUP143" s="123"/>
      <c r="CUQ143" s="123"/>
      <c r="CUR143" s="123"/>
      <c r="CUS143" s="123"/>
      <c r="CUT143" s="123"/>
      <c r="CUU143" s="123"/>
      <c r="CUV143" s="123"/>
      <c r="CUW143" s="123"/>
      <c r="CUX143" s="123"/>
      <c r="CUY143" s="123"/>
      <c r="CUZ143" s="123"/>
      <c r="CVA143" s="123"/>
      <c r="CVB143" s="123"/>
      <c r="CVC143" s="123"/>
      <c r="CVD143" s="123"/>
      <c r="CVE143" s="123"/>
      <c r="CVF143" s="123"/>
      <c r="CVG143" s="123"/>
      <c r="CVH143" s="123"/>
      <c r="CVI143" s="123"/>
      <c r="CVJ143" s="123"/>
      <c r="CVK143" s="123"/>
      <c r="CVL143" s="123"/>
      <c r="CVM143" s="123"/>
      <c r="CVN143" s="123"/>
      <c r="CVO143" s="123"/>
      <c r="CVP143" s="123"/>
      <c r="CVQ143" s="123"/>
      <c r="CVR143" s="123"/>
      <c r="CVS143" s="123"/>
      <c r="CVT143" s="123"/>
      <c r="CVU143" s="123"/>
      <c r="CVV143" s="123"/>
      <c r="CVW143" s="123"/>
      <c r="CVX143" s="123"/>
      <c r="CVY143" s="123"/>
      <c r="CVZ143" s="123"/>
      <c r="CWA143" s="123"/>
      <c r="CWB143" s="123"/>
      <c r="CWC143" s="123"/>
      <c r="CWD143" s="123"/>
      <c r="CWE143" s="123"/>
      <c r="CWF143" s="123"/>
      <c r="CWG143" s="123"/>
      <c r="CWH143" s="123"/>
      <c r="CWI143" s="123"/>
      <c r="CWJ143" s="123"/>
      <c r="CWK143" s="123"/>
      <c r="CWL143" s="123"/>
      <c r="CWM143" s="123"/>
      <c r="CWN143" s="123"/>
      <c r="CWO143" s="123"/>
      <c r="CWP143" s="123"/>
      <c r="CWQ143" s="123"/>
      <c r="CWR143" s="123"/>
      <c r="CWS143" s="123"/>
      <c r="CWT143" s="123"/>
      <c r="CWU143" s="123"/>
      <c r="CWV143" s="123"/>
      <c r="CWW143" s="123"/>
      <c r="CWX143" s="123"/>
      <c r="CWY143" s="123"/>
      <c r="CWZ143" s="123"/>
      <c r="CXA143" s="123"/>
      <c r="CXB143" s="123"/>
      <c r="CXC143" s="123"/>
      <c r="CXD143" s="123"/>
      <c r="CXE143" s="123"/>
      <c r="CXF143" s="123"/>
      <c r="CXG143" s="123"/>
      <c r="CXH143" s="123"/>
      <c r="CXI143" s="123"/>
      <c r="CXJ143" s="123"/>
      <c r="CXK143" s="123"/>
      <c r="CXL143" s="123"/>
      <c r="CXM143" s="123"/>
      <c r="CXN143" s="123"/>
      <c r="CXO143" s="123"/>
      <c r="CXP143" s="123"/>
      <c r="CXQ143" s="123"/>
      <c r="CXR143" s="123"/>
      <c r="CXS143" s="123"/>
      <c r="CXT143" s="123"/>
      <c r="CXU143" s="123"/>
      <c r="CXV143" s="123"/>
      <c r="CXW143" s="123"/>
      <c r="CXX143" s="123"/>
      <c r="CXY143" s="123"/>
      <c r="CXZ143" s="123"/>
      <c r="CYA143" s="123"/>
      <c r="CYB143" s="123"/>
      <c r="CYC143" s="123"/>
      <c r="CYD143" s="123"/>
      <c r="CYE143" s="123"/>
      <c r="CYF143" s="123"/>
      <c r="CYG143" s="123"/>
      <c r="CYH143" s="123"/>
      <c r="CYI143" s="123"/>
      <c r="CYJ143" s="123"/>
      <c r="CYK143" s="123"/>
      <c r="CYL143" s="123"/>
      <c r="CYM143" s="123"/>
      <c r="CYN143" s="123"/>
      <c r="CYO143" s="123"/>
      <c r="CYP143" s="123"/>
      <c r="CYQ143" s="123"/>
      <c r="CYR143" s="123"/>
      <c r="CYS143" s="123"/>
      <c r="CYT143" s="123"/>
      <c r="CYU143" s="123"/>
      <c r="CYV143" s="123"/>
      <c r="CYW143" s="123"/>
      <c r="CYX143" s="123"/>
      <c r="CYY143" s="123"/>
      <c r="CYZ143" s="123"/>
      <c r="CZA143" s="123"/>
      <c r="CZB143" s="123"/>
      <c r="CZC143" s="123"/>
      <c r="CZD143" s="123"/>
      <c r="CZE143" s="123"/>
      <c r="CZF143" s="123"/>
      <c r="CZG143" s="123"/>
      <c r="CZH143" s="123"/>
      <c r="CZI143" s="123"/>
      <c r="CZJ143" s="123"/>
      <c r="CZK143" s="123"/>
      <c r="CZL143" s="123"/>
      <c r="CZM143" s="123"/>
      <c r="CZN143" s="123"/>
      <c r="CZO143" s="123"/>
      <c r="CZP143" s="123"/>
      <c r="CZQ143" s="123"/>
      <c r="CZR143" s="123"/>
      <c r="CZS143" s="123"/>
      <c r="CZT143" s="123"/>
      <c r="CZU143" s="123"/>
      <c r="CZV143" s="123"/>
      <c r="CZW143" s="123"/>
      <c r="CZX143" s="123"/>
      <c r="CZY143" s="123"/>
      <c r="CZZ143" s="123"/>
      <c r="DAA143" s="123"/>
      <c r="DAB143" s="123"/>
      <c r="DAC143" s="123"/>
      <c r="DAD143" s="123"/>
      <c r="DAE143" s="123"/>
      <c r="DAF143" s="123"/>
      <c r="DAG143" s="123"/>
      <c r="DAH143" s="123"/>
      <c r="DAI143" s="123"/>
      <c r="DAJ143" s="123"/>
      <c r="DAK143" s="123"/>
      <c r="DAL143" s="123"/>
      <c r="DAM143" s="123"/>
      <c r="DAN143" s="123"/>
      <c r="DAO143" s="123"/>
      <c r="DAP143" s="123"/>
      <c r="DAQ143" s="123"/>
      <c r="DAR143" s="123"/>
      <c r="DAS143" s="123"/>
      <c r="DAT143" s="123"/>
      <c r="DAU143" s="123"/>
      <c r="DAV143" s="123"/>
      <c r="DAW143" s="123"/>
      <c r="DAX143" s="123"/>
      <c r="DAY143" s="123"/>
      <c r="DAZ143" s="123"/>
      <c r="DBA143" s="123"/>
      <c r="DBB143" s="123"/>
      <c r="DBC143" s="123"/>
      <c r="DBD143" s="123"/>
      <c r="DBE143" s="123"/>
      <c r="DBF143" s="123"/>
      <c r="DBG143" s="123"/>
      <c r="DBH143" s="123"/>
      <c r="DBI143" s="123"/>
      <c r="DBJ143" s="123"/>
      <c r="DBK143" s="123"/>
      <c r="DBL143" s="123"/>
      <c r="DBM143" s="123"/>
      <c r="DBN143" s="123"/>
      <c r="DBO143" s="123"/>
      <c r="DBP143" s="123"/>
      <c r="DBQ143" s="123"/>
      <c r="DBR143" s="123"/>
      <c r="DBS143" s="123"/>
      <c r="DBT143" s="123"/>
      <c r="DBU143" s="123"/>
      <c r="DBV143" s="123"/>
      <c r="DBW143" s="123"/>
      <c r="DBX143" s="123"/>
      <c r="DBY143" s="123"/>
      <c r="DBZ143" s="123"/>
      <c r="DCA143" s="123"/>
      <c r="DCB143" s="123"/>
      <c r="DCC143" s="123"/>
      <c r="DCD143" s="123"/>
      <c r="DCE143" s="123"/>
      <c r="DCF143" s="123"/>
      <c r="DCG143" s="123"/>
      <c r="DCH143" s="123"/>
      <c r="DCI143" s="123"/>
      <c r="DCJ143" s="123"/>
      <c r="DCK143" s="123"/>
      <c r="DCL143" s="123"/>
      <c r="DCM143" s="123"/>
      <c r="DCN143" s="123"/>
      <c r="DCO143" s="123"/>
      <c r="DCP143" s="123"/>
      <c r="DCQ143" s="123"/>
      <c r="DCR143" s="123"/>
      <c r="DCS143" s="123"/>
      <c r="DCT143" s="123"/>
      <c r="DCU143" s="123"/>
      <c r="DCV143" s="123"/>
      <c r="DCW143" s="123"/>
      <c r="DCX143" s="123"/>
      <c r="DCY143" s="123"/>
      <c r="DCZ143" s="123"/>
      <c r="DDA143" s="123"/>
      <c r="DDB143" s="123"/>
      <c r="DDC143" s="123"/>
      <c r="DDD143" s="123"/>
      <c r="DDE143" s="123"/>
      <c r="DDF143" s="123"/>
      <c r="DDG143" s="123"/>
      <c r="DDH143" s="123"/>
      <c r="DDI143" s="123"/>
      <c r="DDJ143" s="123"/>
      <c r="DDK143" s="123"/>
      <c r="DDL143" s="123"/>
      <c r="DDM143" s="123"/>
      <c r="DDN143" s="123"/>
      <c r="DDO143" s="123"/>
      <c r="DDP143" s="123"/>
      <c r="DDQ143" s="123"/>
      <c r="DDR143" s="123"/>
      <c r="DDS143" s="123"/>
      <c r="DDT143" s="123"/>
      <c r="DDU143" s="123"/>
      <c r="DDV143" s="123"/>
      <c r="DDW143" s="123"/>
      <c r="DDX143" s="123"/>
      <c r="DDY143" s="123"/>
      <c r="DDZ143" s="123"/>
      <c r="DEA143" s="123"/>
      <c r="DEB143" s="123"/>
      <c r="DEC143" s="123"/>
      <c r="DED143" s="123"/>
      <c r="DEE143" s="123"/>
      <c r="DEF143" s="123"/>
      <c r="DEG143" s="123"/>
      <c r="DEH143" s="123"/>
      <c r="DEI143" s="123"/>
      <c r="DEJ143" s="123"/>
      <c r="DEK143" s="123"/>
      <c r="DEL143" s="123"/>
      <c r="DEM143" s="123"/>
      <c r="DEN143" s="123"/>
      <c r="DEO143" s="123"/>
      <c r="DEP143" s="123"/>
      <c r="DEQ143" s="123"/>
      <c r="DER143" s="123"/>
      <c r="DES143" s="123"/>
      <c r="DET143" s="123"/>
      <c r="DEU143" s="123"/>
      <c r="DEV143" s="123"/>
      <c r="DEW143" s="123"/>
      <c r="DEX143" s="123"/>
      <c r="DEY143" s="123"/>
      <c r="DEZ143" s="123"/>
      <c r="DFA143" s="123"/>
      <c r="DFB143" s="123"/>
      <c r="DFC143" s="123"/>
      <c r="DFD143" s="123"/>
      <c r="DFE143" s="123"/>
      <c r="DFF143" s="123"/>
      <c r="DFG143" s="123"/>
      <c r="DFH143" s="123"/>
      <c r="DFI143" s="123"/>
      <c r="DFJ143" s="123"/>
      <c r="DFK143" s="123"/>
      <c r="DFL143" s="123"/>
      <c r="DFM143" s="123"/>
      <c r="DFN143" s="123"/>
      <c r="DFO143" s="123"/>
      <c r="DFP143" s="123"/>
      <c r="DFQ143" s="123"/>
      <c r="DFR143" s="123"/>
      <c r="DFS143" s="123"/>
      <c r="DFT143" s="123"/>
      <c r="DFU143" s="123"/>
      <c r="DFV143" s="123"/>
      <c r="DFW143" s="123"/>
      <c r="DFX143" s="123"/>
      <c r="DFY143" s="123"/>
      <c r="DFZ143" s="123"/>
      <c r="DGA143" s="123"/>
      <c r="DGB143" s="123"/>
      <c r="DGC143" s="123"/>
      <c r="DGD143" s="123"/>
      <c r="DGE143" s="123"/>
      <c r="DGF143" s="123"/>
      <c r="DGG143" s="123"/>
      <c r="DGH143" s="123"/>
      <c r="DGI143" s="123"/>
      <c r="DGJ143" s="123"/>
      <c r="DGK143" s="123"/>
      <c r="DGL143" s="123"/>
      <c r="DGM143" s="123"/>
      <c r="DGN143" s="123"/>
      <c r="DGO143" s="123"/>
      <c r="DGP143" s="123"/>
      <c r="DGQ143" s="123"/>
      <c r="DGR143" s="123"/>
      <c r="DGS143" s="123"/>
      <c r="DGT143" s="123"/>
      <c r="DGU143" s="123"/>
      <c r="DGV143" s="123"/>
      <c r="DGW143" s="123"/>
      <c r="DGX143" s="123"/>
      <c r="DGY143" s="123"/>
      <c r="DGZ143" s="123"/>
      <c r="DHA143" s="123"/>
      <c r="DHB143" s="123"/>
      <c r="DHC143" s="123"/>
      <c r="DHD143" s="123"/>
      <c r="DHE143" s="123"/>
      <c r="DHF143" s="123"/>
      <c r="DHG143" s="123"/>
      <c r="DHH143" s="123"/>
      <c r="DHI143" s="123"/>
      <c r="DHJ143" s="123"/>
      <c r="DHK143" s="123"/>
      <c r="DHL143" s="123"/>
      <c r="DHM143" s="123"/>
      <c r="DHN143" s="123"/>
      <c r="DHO143" s="123"/>
      <c r="DHP143" s="123"/>
      <c r="DHQ143" s="123"/>
      <c r="DHR143" s="123"/>
      <c r="DHS143" s="123"/>
      <c r="DHT143" s="123"/>
      <c r="DHU143" s="123"/>
      <c r="DHV143" s="123"/>
      <c r="DHW143" s="123"/>
      <c r="DHX143" s="123"/>
      <c r="DHY143" s="123"/>
      <c r="DHZ143" s="123"/>
      <c r="DIA143" s="123"/>
      <c r="DIB143" s="123"/>
      <c r="DIC143" s="123"/>
      <c r="DID143" s="123"/>
      <c r="DIE143" s="123"/>
      <c r="DIF143" s="123"/>
      <c r="DIG143" s="123"/>
      <c r="DIH143" s="123"/>
      <c r="DII143" s="123"/>
      <c r="DIJ143" s="123"/>
      <c r="DIK143" s="123"/>
      <c r="DIL143" s="123"/>
      <c r="DIM143" s="123"/>
      <c r="DIN143" s="123"/>
      <c r="DIO143" s="123"/>
      <c r="DIP143" s="123"/>
      <c r="DIQ143" s="123"/>
      <c r="DIR143" s="123"/>
      <c r="DIS143" s="123"/>
      <c r="DIT143" s="123"/>
      <c r="DIU143" s="123"/>
      <c r="DIV143" s="123"/>
      <c r="DIW143" s="123"/>
      <c r="DIX143" s="123"/>
      <c r="DIY143" s="123"/>
      <c r="DIZ143" s="123"/>
      <c r="DJA143" s="123"/>
      <c r="DJB143" s="123"/>
      <c r="DJC143" s="123"/>
      <c r="DJD143" s="123"/>
      <c r="DJE143" s="123"/>
      <c r="DJF143" s="123"/>
      <c r="DJG143" s="123"/>
      <c r="DJH143" s="123"/>
      <c r="DJI143" s="123"/>
      <c r="DJJ143" s="123"/>
      <c r="DJK143" s="123"/>
      <c r="DJL143" s="123"/>
      <c r="DJM143" s="123"/>
      <c r="DJN143" s="123"/>
      <c r="DJO143" s="123"/>
      <c r="DJP143" s="123"/>
      <c r="DJQ143" s="123"/>
      <c r="DJR143" s="123"/>
      <c r="DJS143" s="123"/>
      <c r="DJT143" s="123"/>
      <c r="DJU143" s="123"/>
      <c r="DJV143" s="123"/>
      <c r="DJW143" s="123"/>
      <c r="DJX143" s="123"/>
      <c r="DJY143" s="123"/>
      <c r="DJZ143" s="123"/>
      <c r="DKA143" s="123"/>
      <c r="DKB143" s="123"/>
      <c r="DKC143" s="123"/>
      <c r="DKD143" s="123"/>
      <c r="DKE143" s="123"/>
      <c r="DKF143" s="123"/>
      <c r="DKG143" s="123"/>
      <c r="DKH143" s="123"/>
      <c r="DKI143" s="123"/>
      <c r="DKJ143" s="123"/>
      <c r="DKK143" s="123"/>
      <c r="DKL143" s="123"/>
      <c r="DKM143" s="123"/>
      <c r="DKN143" s="123"/>
      <c r="DKO143" s="123"/>
      <c r="DKP143" s="123"/>
      <c r="DKQ143" s="123"/>
      <c r="DKR143" s="123"/>
      <c r="DKS143" s="123"/>
      <c r="DKT143" s="123"/>
      <c r="DKU143" s="123"/>
      <c r="DKV143" s="123"/>
      <c r="DKW143" s="123"/>
      <c r="DKX143" s="123"/>
      <c r="DKY143" s="123"/>
      <c r="DKZ143" s="123"/>
      <c r="DLA143" s="123"/>
      <c r="DLB143" s="123"/>
      <c r="DLC143" s="123"/>
      <c r="DLD143" s="123"/>
      <c r="DLE143" s="123"/>
      <c r="DLF143" s="123"/>
      <c r="DLG143" s="123"/>
      <c r="DLH143" s="123"/>
      <c r="DLI143" s="123"/>
      <c r="DLJ143" s="123"/>
      <c r="DLK143" s="123"/>
      <c r="DLL143" s="123"/>
      <c r="DLM143" s="123"/>
      <c r="DLN143" s="123"/>
      <c r="DLO143" s="123"/>
      <c r="DLP143" s="123"/>
      <c r="DLQ143" s="123"/>
      <c r="DLR143" s="123"/>
      <c r="DLS143" s="123"/>
      <c r="DLT143" s="123"/>
      <c r="DLU143" s="123"/>
      <c r="DLV143" s="123"/>
      <c r="DLW143" s="123"/>
      <c r="DLX143" s="123"/>
      <c r="DLY143" s="123"/>
      <c r="DLZ143" s="123"/>
      <c r="DMA143" s="123"/>
      <c r="DMB143" s="123"/>
      <c r="DMC143" s="123"/>
      <c r="DMD143" s="123"/>
      <c r="DME143" s="123"/>
      <c r="DMF143" s="123"/>
      <c r="DMG143" s="123"/>
      <c r="DMH143" s="123"/>
      <c r="DMI143" s="123"/>
      <c r="DMJ143" s="123"/>
      <c r="DMK143" s="123"/>
      <c r="DML143" s="123"/>
      <c r="DMM143" s="123"/>
      <c r="DMN143" s="123"/>
      <c r="DMO143" s="123"/>
      <c r="DMP143" s="123"/>
      <c r="DMQ143" s="123"/>
      <c r="DMR143" s="123"/>
      <c r="DMS143" s="123"/>
      <c r="DMT143" s="123"/>
      <c r="DMU143" s="123"/>
      <c r="DMV143" s="123"/>
      <c r="DMW143" s="123"/>
      <c r="DMX143" s="123"/>
      <c r="DMY143" s="123"/>
      <c r="DMZ143" s="123"/>
      <c r="DNA143" s="123"/>
      <c r="DNB143" s="123"/>
      <c r="DNC143" s="123"/>
      <c r="DND143" s="123"/>
      <c r="DNE143" s="123"/>
      <c r="DNF143" s="123"/>
      <c r="DNG143" s="123"/>
      <c r="DNH143" s="123"/>
      <c r="DNI143" s="123"/>
      <c r="DNJ143" s="123"/>
      <c r="DNK143" s="123"/>
      <c r="DNL143" s="123"/>
      <c r="DNM143" s="123"/>
      <c r="DNN143" s="123"/>
      <c r="DNO143" s="123"/>
      <c r="DNP143" s="123"/>
      <c r="DNQ143" s="123"/>
      <c r="DNR143" s="123"/>
      <c r="DNS143" s="123"/>
      <c r="DNT143" s="123"/>
      <c r="DNU143" s="123"/>
      <c r="DNV143" s="123"/>
      <c r="DNW143" s="123"/>
      <c r="DNX143" s="123"/>
      <c r="DNY143" s="123"/>
      <c r="DNZ143" s="123"/>
      <c r="DOA143" s="123"/>
      <c r="DOB143" s="123"/>
      <c r="DOC143" s="123"/>
      <c r="DOD143" s="123"/>
      <c r="DOE143" s="123"/>
      <c r="DOF143" s="123"/>
      <c r="DOG143" s="123"/>
      <c r="DOH143" s="123"/>
      <c r="DOI143" s="123"/>
      <c r="DOJ143" s="123"/>
      <c r="DOK143" s="123"/>
      <c r="DOL143" s="123"/>
      <c r="DOM143" s="123"/>
      <c r="DON143" s="123"/>
      <c r="DOO143" s="123"/>
      <c r="DOP143" s="123"/>
      <c r="DOQ143" s="123"/>
      <c r="DOR143" s="123"/>
      <c r="DOS143" s="123"/>
      <c r="DOT143" s="123"/>
      <c r="DOU143" s="123"/>
      <c r="DOV143" s="123"/>
      <c r="DOW143" s="123"/>
      <c r="DOX143" s="123"/>
      <c r="DOY143" s="123"/>
      <c r="DOZ143" s="123"/>
      <c r="DPA143" s="123"/>
      <c r="DPB143" s="123"/>
      <c r="DPC143" s="123"/>
      <c r="DPD143" s="123"/>
      <c r="DPE143" s="123"/>
      <c r="DPF143" s="123"/>
      <c r="DPG143" s="123"/>
      <c r="DPH143" s="123"/>
      <c r="DPI143" s="123"/>
      <c r="DPJ143" s="123"/>
      <c r="DPK143" s="123"/>
      <c r="DPL143" s="123"/>
      <c r="DPM143" s="123"/>
      <c r="DPN143" s="123"/>
      <c r="DPO143" s="123"/>
      <c r="DPP143" s="123"/>
      <c r="DPQ143" s="123"/>
      <c r="DPR143" s="123"/>
      <c r="DPS143" s="123"/>
      <c r="DPT143" s="123"/>
      <c r="DPU143" s="123"/>
      <c r="DPV143" s="123"/>
      <c r="DPW143" s="123"/>
      <c r="DPX143" s="123"/>
      <c r="DPY143" s="123"/>
      <c r="DPZ143" s="123"/>
      <c r="DQA143" s="123"/>
      <c r="DQB143" s="123"/>
      <c r="DQC143" s="123"/>
      <c r="DQD143" s="123"/>
      <c r="DQE143" s="123"/>
      <c r="DQF143" s="123"/>
      <c r="DQG143" s="123"/>
      <c r="DQH143" s="123"/>
      <c r="DQI143" s="123"/>
      <c r="DQJ143" s="123"/>
      <c r="DQK143" s="123"/>
      <c r="DQL143" s="123"/>
      <c r="DQM143" s="123"/>
      <c r="DQN143" s="123"/>
      <c r="DQO143" s="123"/>
      <c r="DQP143" s="123"/>
      <c r="DQQ143" s="123"/>
      <c r="DQR143" s="123"/>
      <c r="DQS143" s="123"/>
      <c r="DQT143" s="123"/>
      <c r="DQU143" s="123"/>
      <c r="DQV143" s="123"/>
      <c r="DQW143" s="123"/>
      <c r="DQX143" s="123"/>
      <c r="DQY143" s="123"/>
      <c r="DQZ143" s="123"/>
      <c r="DRA143" s="123"/>
      <c r="DRB143" s="123"/>
      <c r="DRC143" s="123"/>
      <c r="DRD143" s="123"/>
      <c r="DRE143" s="123"/>
      <c r="DRF143" s="123"/>
      <c r="DRG143" s="123"/>
      <c r="DRH143" s="123"/>
      <c r="DRI143" s="123"/>
      <c r="DRJ143" s="123"/>
      <c r="DRK143" s="123"/>
      <c r="DRL143" s="123"/>
      <c r="DRM143" s="123"/>
      <c r="DRN143" s="123"/>
      <c r="DRO143" s="123"/>
      <c r="DRP143" s="123"/>
      <c r="DRQ143" s="123"/>
      <c r="DRR143" s="123"/>
      <c r="DRS143" s="123"/>
      <c r="DRT143" s="123"/>
      <c r="DRU143" s="123"/>
      <c r="DRV143" s="123"/>
      <c r="DRW143" s="123"/>
      <c r="DRX143" s="123"/>
      <c r="DRY143" s="123"/>
      <c r="DRZ143" s="123"/>
      <c r="DSA143" s="123"/>
      <c r="DSB143" s="123"/>
      <c r="DSC143" s="123"/>
      <c r="DSD143" s="123"/>
      <c r="DSE143" s="123"/>
      <c r="DSF143" s="123"/>
      <c r="DSG143" s="123"/>
      <c r="DSH143" s="123"/>
      <c r="DSI143" s="123"/>
      <c r="DSJ143" s="123"/>
      <c r="DSK143" s="123"/>
      <c r="DSL143" s="123"/>
      <c r="DSM143" s="123"/>
      <c r="DSN143" s="123"/>
      <c r="DSO143" s="123"/>
      <c r="DSP143" s="123"/>
      <c r="DSQ143" s="123"/>
      <c r="DSR143" s="123"/>
      <c r="DSS143" s="123"/>
      <c r="DST143" s="123"/>
      <c r="DSU143" s="123"/>
      <c r="DSV143" s="123"/>
      <c r="DSW143" s="123"/>
      <c r="DSX143" s="123"/>
      <c r="DSY143" s="123"/>
      <c r="DSZ143" s="123"/>
      <c r="DTA143" s="123"/>
      <c r="DTB143" s="123"/>
      <c r="DTC143" s="123"/>
      <c r="DTD143" s="123"/>
      <c r="DTE143" s="123"/>
      <c r="DTF143" s="123"/>
      <c r="DTG143" s="123"/>
      <c r="DTH143" s="123"/>
      <c r="DTI143" s="123"/>
      <c r="DTJ143" s="123"/>
      <c r="DTK143" s="123"/>
      <c r="DTL143" s="123"/>
      <c r="DTM143" s="123"/>
      <c r="DTN143" s="123"/>
      <c r="DTO143" s="123"/>
      <c r="DTP143" s="123"/>
      <c r="DTQ143" s="123"/>
      <c r="DTR143" s="123"/>
      <c r="DTS143" s="123"/>
      <c r="DTT143" s="123"/>
      <c r="DTU143" s="123"/>
      <c r="DTV143" s="123"/>
      <c r="DTW143" s="123"/>
      <c r="DTX143" s="123"/>
      <c r="DTY143" s="123"/>
      <c r="DTZ143" s="123"/>
      <c r="DUA143" s="123"/>
      <c r="DUB143" s="123"/>
      <c r="DUC143" s="123"/>
      <c r="DUD143" s="123"/>
      <c r="DUE143" s="123"/>
      <c r="DUF143" s="123"/>
      <c r="DUG143" s="123"/>
      <c r="DUH143" s="123"/>
      <c r="DUI143" s="123"/>
      <c r="DUJ143" s="123"/>
      <c r="DUK143" s="123"/>
      <c r="DUL143" s="123"/>
      <c r="DUM143" s="123"/>
      <c r="DUN143" s="123"/>
      <c r="DUO143" s="123"/>
      <c r="DUP143" s="123"/>
      <c r="DUQ143" s="123"/>
      <c r="DUR143" s="123"/>
      <c r="DUS143" s="123"/>
      <c r="DUT143" s="123"/>
      <c r="DUU143" s="123"/>
      <c r="DUV143" s="123"/>
      <c r="DUW143" s="123"/>
      <c r="DUX143" s="123"/>
      <c r="DUY143" s="123"/>
      <c r="DUZ143" s="123"/>
      <c r="DVA143" s="123"/>
      <c r="DVB143" s="123"/>
      <c r="DVC143" s="123"/>
      <c r="DVD143" s="123"/>
      <c r="DVE143" s="123"/>
      <c r="DVF143" s="123"/>
      <c r="DVG143" s="123"/>
      <c r="DVH143" s="123"/>
      <c r="DVI143" s="123"/>
      <c r="DVJ143" s="123"/>
      <c r="DVK143" s="123"/>
      <c r="DVL143" s="123"/>
      <c r="DVM143" s="123"/>
      <c r="DVN143" s="123"/>
      <c r="DVO143" s="123"/>
      <c r="DVP143" s="123"/>
      <c r="DVQ143" s="123"/>
      <c r="DVR143" s="123"/>
      <c r="DVS143" s="123"/>
      <c r="DVT143" s="123"/>
      <c r="DVU143" s="123"/>
      <c r="DVV143" s="123"/>
      <c r="DVW143" s="123"/>
      <c r="DVX143" s="123"/>
      <c r="DVY143" s="123"/>
      <c r="DVZ143" s="123"/>
      <c r="DWA143" s="123"/>
      <c r="DWB143" s="123"/>
      <c r="DWC143" s="123"/>
      <c r="DWD143" s="123"/>
      <c r="DWE143" s="123"/>
      <c r="DWF143" s="123"/>
      <c r="DWG143" s="123"/>
      <c r="DWH143" s="123"/>
      <c r="DWI143" s="123"/>
      <c r="DWJ143" s="123"/>
      <c r="DWK143" s="123"/>
      <c r="DWL143" s="123"/>
      <c r="DWM143" s="123"/>
      <c r="DWN143" s="123"/>
      <c r="DWO143" s="123"/>
      <c r="DWP143" s="123"/>
      <c r="DWQ143" s="123"/>
      <c r="DWR143" s="123"/>
      <c r="DWS143" s="123"/>
      <c r="DWT143" s="123"/>
      <c r="DWU143" s="123"/>
      <c r="DWV143" s="123"/>
      <c r="DWW143" s="123"/>
      <c r="DWX143" s="123"/>
      <c r="DWY143" s="123"/>
      <c r="DWZ143" s="123"/>
      <c r="DXA143" s="123"/>
      <c r="DXB143" s="123"/>
      <c r="DXC143" s="123"/>
      <c r="DXD143" s="123"/>
      <c r="DXE143" s="123"/>
      <c r="DXF143" s="123"/>
      <c r="DXG143" s="123"/>
      <c r="DXH143" s="123"/>
      <c r="DXI143" s="123"/>
      <c r="DXJ143" s="123"/>
      <c r="DXK143" s="123"/>
      <c r="DXL143" s="123"/>
      <c r="DXM143" s="123"/>
      <c r="DXN143" s="123"/>
      <c r="DXO143" s="123"/>
      <c r="DXP143" s="123"/>
      <c r="DXQ143" s="123"/>
      <c r="DXR143" s="123"/>
      <c r="DXS143" s="123"/>
      <c r="DXT143" s="123"/>
      <c r="DXU143" s="123"/>
      <c r="DXV143" s="123"/>
      <c r="DXW143" s="123"/>
      <c r="DXX143" s="123"/>
      <c r="DXY143" s="123"/>
      <c r="DXZ143" s="123"/>
      <c r="DYA143" s="123"/>
      <c r="DYB143" s="123"/>
      <c r="DYC143" s="123"/>
      <c r="DYD143" s="123"/>
      <c r="DYE143" s="123"/>
      <c r="DYF143" s="123"/>
      <c r="DYG143" s="123"/>
      <c r="DYH143" s="123"/>
      <c r="DYI143" s="123"/>
      <c r="DYJ143" s="123"/>
      <c r="DYK143" s="123"/>
      <c r="DYL143" s="123"/>
      <c r="DYM143" s="123"/>
      <c r="DYN143" s="123"/>
      <c r="DYO143" s="123"/>
      <c r="DYP143" s="123"/>
      <c r="DYQ143" s="123"/>
      <c r="DYR143" s="123"/>
      <c r="DYS143" s="123"/>
      <c r="DYT143" s="123"/>
      <c r="DYU143" s="123"/>
      <c r="DYV143" s="123"/>
      <c r="DYW143" s="123"/>
      <c r="DYX143" s="123"/>
      <c r="DYY143" s="123"/>
      <c r="DYZ143" s="123"/>
      <c r="DZA143" s="123"/>
      <c r="DZB143" s="123"/>
      <c r="DZC143" s="123"/>
      <c r="DZD143" s="123"/>
      <c r="DZE143" s="123"/>
      <c r="DZF143" s="123"/>
      <c r="DZG143" s="123"/>
      <c r="DZH143" s="123"/>
      <c r="DZI143" s="123"/>
      <c r="DZJ143" s="123"/>
      <c r="DZK143" s="123"/>
      <c r="DZL143" s="123"/>
      <c r="DZM143" s="123"/>
      <c r="DZN143" s="123"/>
      <c r="DZO143" s="123"/>
      <c r="DZP143" s="123"/>
      <c r="DZQ143" s="123"/>
      <c r="DZR143" s="123"/>
      <c r="DZS143" s="123"/>
      <c r="DZT143" s="123"/>
      <c r="DZU143" s="123"/>
      <c r="DZV143" s="123"/>
      <c r="DZW143" s="123"/>
      <c r="DZX143" s="123"/>
      <c r="DZY143" s="123"/>
      <c r="DZZ143" s="123"/>
      <c r="EAA143" s="123"/>
      <c r="EAB143" s="123"/>
      <c r="EAC143" s="123"/>
      <c r="EAD143" s="123"/>
      <c r="EAE143" s="123"/>
      <c r="EAF143" s="123"/>
      <c r="EAG143" s="123"/>
      <c r="EAH143" s="123"/>
      <c r="EAI143" s="123"/>
      <c r="EAJ143" s="123"/>
      <c r="EAK143" s="123"/>
      <c r="EAL143" s="123"/>
      <c r="EAM143" s="123"/>
      <c r="EAN143" s="123"/>
      <c r="EAO143" s="123"/>
      <c r="EAP143" s="123"/>
      <c r="EAQ143" s="123"/>
      <c r="EAR143" s="123"/>
      <c r="EAS143" s="123"/>
      <c r="EAT143" s="123"/>
      <c r="EAU143" s="123"/>
      <c r="EAV143" s="123"/>
      <c r="EAW143" s="123"/>
      <c r="EAX143" s="123"/>
      <c r="EAY143" s="123"/>
      <c r="EAZ143" s="123"/>
      <c r="EBA143" s="123"/>
      <c r="EBB143" s="123"/>
      <c r="EBC143" s="123"/>
      <c r="EBD143" s="123"/>
      <c r="EBE143" s="123"/>
      <c r="EBF143" s="123"/>
      <c r="EBG143" s="123"/>
      <c r="EBH143" s="123"/>
      <c r="EBI143" s="123"/>
      <c r="EBJ143" s="123"/>
      <c r="EBK143" s="123"/>
      <c r="EBL143" s="123"/>
      <c r="EBM143" s="123"/>
      <c r="EBN143" s="123"/>
      <c r="EBO143" s="123"/>
      <c r="EBP143" s="123"/>
      <c r="EBQ143" s="123"/>
      <c r="EBR143" s="123"/>
      <c r="EBS143" s="123"/>
      <c r="EBT143" s="123"/>
      <c r="EBU143" s="123"/>
      <c r="EBV143" s="123"/>
      <c r="EBW143" s="123"/>
      <c r="EBX143" s="123"/>
      <c r="EBY143" s="123"/>
      <c r="EBZ143" s="123"/>
      <c r="ECA143" s="123"/>
      <c r="ECB143" s="123"/>
      <c r="ECC143" s="123"/>
      <c r="ECD143" s="123"/>
      <c r="ECE143" s="123"/>
      <c r="ECF143" s="123"/>
      <c r="ECG143" s="123"/>
      <c r="ECH143" s="123"/>
      <c r="ECI143" s="123"/>
      <c r="ECJ143" s="123"/>
      <c r="ECK143" s="123"/>
      <c r="ECL143" s="123"/>
      <c r="ECM143" s="123"/>
      <c r="ECN143" s="123"/>
      <c r="ECO143" s="123"/>
      <c r="ECP143" s="123"/>
      <c r="ECQ143" s="123"/>
      <c r="ECR143" s="123"/>
      <c r="ECS143" s="123"/>
      <c r="ECT143" s="123"/>
      <c r="ECU143" s="123"/>
      <c r="ECV143" s="123"/>
      <c r="ECW143" s="123"/>
      <c r="ECX143" s="123"/>
      <c r="ECY143" s="123"/>
      <c r="ECZ143" s="123"/>
      <c r="EDA143" s="123"/>
      <c r="EDB143" s="123"/>
      <c r="EDC143" s="123"/>
      <c r="EDD143" s="123"/>
      <c r="EDE143" s="123"/>
      <c r="EDF143" s="123"/>
      <c r="EDG143" s="123"/>
      <c r="EDH143" s="123"/>
      <c r="EDI143" s="123"/>
      <c r="EDJ143" s="123"/>
      <c r="EDK143" s="123"/>
      <c r="EDL143" s="123"/>
      <c r="EDM143" s="123"/>
      <c r="EDN143" s="123"/>
      <c r="EDO143" s="123"/>
      <c r="EDP143" s="123"/>
      <c r="EDQ143" s="123"/>
      <c r="EDR143" s="123"/>
      <c r="EDS143" s="123"/>
      <c r="EDT143" s="123"/>
      <c r="EDU143" s="123"/>
      <c r="EDV143" s="123"/>
      <c r="EDW143" s="123"/>
      <c r="EDX143" s="123"/>
      <c r="EDY143" s="123"/>
      <c r="EDZ143" s="123"/>
      <c r="EEA143" s="123"/>
      <c r="EEB143" s="123"/>
      <c r="EEC143" s="123"/>
      <c r="EED143" s="123"/>
      <c r="EEE143" s="123"/>
      <c r="EEF143" s="123"/>
      <c r="EEG143" s="123"/>
      <c r="EEH143" s="123"/>
      <c r="EEI143" s="123"/>
      <c r="EEJ143" s="123"/>
      <c r="EEK143" s="123"/>
      <c r="EEL143" s="123"/>
      <c r="EEM143" s="123"/>
      <c r="EEN143" s="123"/>
      <c r="EEO143" s="123"/>
      <c r="EEP143" s="123"/>
      <c r="EEQ143" s="123"/>
      <c r="EER143" s="123"/>
      <c r="EES143" s="123"/>
      <c r="EET143" s="123"/>
      <c r="EEU143" s="123"/>
      <c r="EEV143" s="123"/>
      <c r="EEW143" s="123"/>
      <c r="EEX143" s="123"/>
      <c r="EEY143" s="123"/>
      <c r="EEZ143" s="123"/>
      <c r="EFA143" s="123"/>
      <c r="EFB143" s="123"/>
      <c r="EFC143" s="123"/>
      <c r="EFD143" s="123"/>
      <c r="EFE143" s="123"/>
      <c r="EFF143" s="123"/>
      <c r="EFG143" s="123"/>
      <c r="EFH143" s="123"/>
      <c r="EFI143" s="123"/>
      <c r="EFJ143" s="123"/>
      <c r="EFK143" s="123"/>
      <c r="EFL143" s="123"/>
      <c r="EFM143" s="123"/>
      <c r="EFN143" s="123"/>
      <c r="EFO143" s="123"/>
      <c r="EFP143" s="123"/>
      <c r="EFQ143" s="123"/>
      <c r="EFR143" s="123"/>
      <c r="EFS143" s="123"/>
      <c r="EFT143" s="123"/>
      <c r="EFU143" s="123"/>
      <c r="EFV143" s="123"/>
      <c r="EFW143" s="123"/>
      <c r="EFX143" s="123"/>
      <c r="EFY143" s="123"/>
      <c r="EFZ143" s="123"/>
      <c r="EGA143" s="123"/>
      <c r="EGB143" s="123"/>
      <c r="EGC143" s="123"/>
      <c r="EGD143" s="123"/>
      <c r="EGE143" s="123"/>
      <c r="EGF143" s="123"/>
      <c r="EGG143" s="123"/>
      <c r="EGH143" s="123"/>
      <c r="EGI143" s="123"/>
      <c r="EGJ143" s="123"/>
      <c r="EGK143" s="123"/>
      <c r="EGL143" s="123"/>
      <c r="EGM143" s="123"/>
      <c r="EGN143" s="123"/>
      <c r="EGO143" s="123"/>
      <c r="EGP143" s="123"/>
      <c r="EGQ143" s="123"/>
      <c r="EGR143" s="123"/>
      <c r="EGS143" s="123"/>
      <c r="EGT143" s="123"/>
      <c r="EGU143" s="123"/>
      <c r="EGV143" s="123"/>
      <c r="EGW143" s="123"/>
      <c r="EGX143" s="123"/>
      <c r="EGY143" s="123"/>
      <c r="EGZ143" s="123"/>
      <c r="EHA143" s="123"/>
      <c r="EHB143" s="123"/>
      <c r="EHC143" s="123"/>
      <c r="EHD143" s="123"/>
      <c r="EHE143" s="123"/>
      <c r="EHF143" s="123"/>
      <c r="EHG143" s="123"/>
      <c r="EHH143" s="123"/>
      <c r="EHI143" s="123"/>
      <c r="EHJ143" s="123"/>
      <c r="EHK143" s="123"/>
      <c r="EHL143" s="123"/>
      <c r="EHM143" s="123"/>
      <c r="EHN143" s="123"/>
      <c r="EHO143" s="123"/>
      <c r="EHP143" s="123"/>
      <c r="EHQ143" s="123"/>
      <c r="EHR143" s="123"/>
      <c r="EHS143" s="123"/>
      <c r="EHT143" s="123"/>
      <c r="EHU143" s="123"/>
      <c r="EHV143" s="123"/>
      <c r="EHW143" s="123"/>
      <c r="EHX143" s="123"/>
      <c r="EHY143" s="123"/>
      <c r="EHZ143" s="123"/>
      <c r="EIA143" s="123"/>
      <c r="EIB143" s="123"/>
      <c r="EIC143" s="123"/>
      <c r="EID143" s="123"/>
      <c r="EIE143" s="123"/>
      <c r="EIF143" s="123"/>
      <c r="EIG143" s="123"/>
      <c r="EIH143" s="123"/>
      <c r="EII143" s="123"/>
      <c r="EIJ143" s="123"/>
      <c r="EIK143" s="123"/>
      <c r="EIL143" s="123"/>
      <c r="EIM143" s="123"/>
      <c r="EIN143" s="123"/>
      <c r="EIO143" s="123"/>
      <c r="EIP143" s="123"/>
      <c r="EIQ143" s="123"/>
      <c r="EIR143" s="123"/>
      <c r="EIS143" s="123"/>
      <c r="EIT143" s="123"/>
      <c r="EIU143" s="123"/>
      <c r="EIV143" s="123"/>
      <c r="EIW143" s="123"/>
      <c r="EIX143" s="123"/>
      <c r="EIY143" s="123"/>
      <c r="EIZ143" s="123"/>
      <c r="EJA143" s="123"/>
      <c r="EJB143" s="123"/>
      <c r="EJC143" s="123"/>
      <c r="EJD143" s="123"/>
      <c r="EJE143" s="123"/>
      <c r="EJF143" s="123"/>
      <c r="EJG143" s="123"/>
      <c r="EJH143" s="123"/>
      <c r="EJI143" s="123"/>
      <c r="EJJ143" s="123"/>
      <c r="EJK143" s="123"/>
      <c r="EJL143" s="123"/>
      <c r="EJM143" s="123"/>
      <c r="EJN143" s="123"/>
      <c r="EJO143" s="123"/>
      <c r="EJP143" s="123"/>
      <c r="EJQ143" s="123"/>
      <c r="EJR143" s="123"/>
      <c r="EJS143" s="123"/>
      <c r="EJT143" s="123"/>
      <c r="EJU143" s="123"/>
      <c r="EJV143" s="123"/>
      <c r="EJW143" s="123"/>
      <c r="EJX143" s="123"/>
      <c r="EJY143" s="123"/>
      <c r="EJZ143" s="123"/>
      <c r="EKA143" s="123"/>
      <c r="EKB143" s="123"/>
      <c r="EKC143" s="123"/>
      <c r="EKD143" s="123"/>
      <c r="EKE143" s="123"/>
      <c r="EKF143" s="123"/>
      <c r="EKG143" s="123"/>
      <c r="EKH143" s="123"/>
      <c r="EKI143" s="123"/>
      <c r="EKJ143" s="123"/>
      <c r="EKK143" s="123"/>
      <c r="EKL143" s="123"/>
      <c r="EKM143" s="123"/>
      <c r="EKN143" s="123"/>
      <c r="EKO143" s="123"/>
      <c r="EKP143" s="123"/>
      <c r="EKQ143" s="123"/>
      <c r="EKR143" s="123"/>
      <c r="EKS143" s="123"/>
      <c r="EKT143" s="123"/>
      <c r="EKU143" s="123"/>
      <c r="EKV143" s="123"/>
      <c r="EKW143" s="123"/>
      <c r="EKX143" s="123"/>
      <c r="EKY143" s="123"/>
      <c r="EKZ143" s="123"/>
      <c r="ELA143" s="123"/>
      <c r="ELB143" s="123"/>
      <c r="ELC143" s="123"/>
      <c r="ELD143" s="123"/>
      <c r="ELE143" s="123"/>
      <c r="ELF143" s="123"/>
      <c r="ELG143" s="123"/>
      <c r="ELH143" s="123"/>
      <c r="ELI143" s="123"/>
      <c r="ELJ143" s="123"/>
      <c r="ELK143" s="123"/>
      <c r="ELL143" s="123"/>
      <c r="ELM143" s="123"/>
      <c r="ELN143" s="123"/>
      <c r="ELO143" s="123"/>
      <c r="ELP143" s="123"/>
      <c r="ELQ143" s="123"/>
      <c r="ELR143" s="123"/>
      <c r="ELS143" s="123"/>
      <c r="ELT143" s="123"/>
      <c r="ELU143" s="123"/>
      <c r="ELV143" s="123"/>
      <c r="ELW143" s="123"/>
      <c r="ELX143" s="123"/>
      <c r="ELY143" s="123"/>
      <c r="ELZ143" s="123"/>
      <c r="EMA143" s="123"/>
      <c r="EMB143" s="123"/>
      <c r="EMC143" s="123"/>
      <c r="EMD143" s="123"/>
      <c r="EME143" s="123"/>
      <c r="EMF143" s="123"/>
      <c r="EMG143" s="123"/>
      <c r="EMH143" s="123"/>
      <c r="EMI143" s="123"/>
      <c r="EMJ143" s="123"/>
      <c r="EMK143" s="123"/>
      <c r="EML143" s="123"/>
      <c r="EMM143" s="123"/>
      <c r="EMN143" s="123"/>
      <c r="EMO143" s="123"/>
      <c r="EMP143" s="123"/>
      <c r="EMQ143" s="123"/>
      <c r="EMR143" s="123"/>
      <c r="EMS143" s="123"/>
      <c r="EMT143" s="123"/>
      <c r="EMU143" s="123"/>
      <c r="EMV143" s="123"/>
      <c r="EMW143" s="123"/>
      <c r="EMX143" s="123"/>
      <c r="EMY143" s="123"/>
      <c r="EMZ143" s="123"/>
      <c r="ENA143" s="123"/>
      <c r="ENB143" s="123"/>
      <c r="ENC143" s="123"/>
      <c r="END143" s="123"/>
      <c r="ENE143" s="123"/>
      <c r="ENF143" s="123"/>
      <c r="ENG143" s="123"/>
      <c r="ENH143" s="123"/>
      <c r="ENI143" s="123"/>
      <c r="ENJ143" s="123"/>
      <c r="ENK143" s="123"/>
      <c r="ENL143" s="123"/>
      <c r="ENM143" s="123"/>
      <c r="ENN143" s="123"/>
      <c r="ENO143" s="123"/>
      <c r="ENP143" s="123"/>
      <c r="ENQ143" s="123"/>
      <c r="ENR143" s="123"/>
      <c r="ENS143" s="123"/>
      <c r="ENT143" s="123"/>
      <c r="ENU143" s="123"/>
      <c r="ENV143" s="123"/>
      <c r="ENW143" s="123"/>
      <c r="ENX143" s="123"/>
      <c r="ENY143" s="123"/>
      <c r="ENZ143" s="123"/>
      <c r="EOA143" s="123"/>
      <c r="EOB143" s="123"/>
      <c r="EOC143" s="123"/>
      <c r="EOD143" s="123"/>
      <c r="EOE143" s="123"/>
      <c r="EOF143" s="123"/>
      <c r="EOG143" s="123"/>
      <c r="EOH143" s="123"/>
      <c r="EOI143" s="123"/>
      <c r="EOJ143" s="123"/>
      <c r="EOK143" s="123"/>
      <c r="EOL143" s="123"/>
      <c r="EOM143" s="123"/>
      <c r="EON143" s="123"/>
      <c r="EOO143" s="123"/>
      <c r="EOP143" s="123"/>
      <c r="EOQ143" s="123"/>
      <c r="EOR143" s="123"/>
      <c r="EOS143" s="123"/>
      <c r="EOT143" s="123"/>
      <c r="EOU143" s="123"/>
      <c r="EOV143" s="123"/>
      <c r="EOW143" s="123"/>
      <c r="EOX143" s="123"/>
      <c r="EOY143" s="123"/>
      <c r="EOZ143" s="123"/>
      <c r="EPA143" s="123"/>
      <c r="EPB143" s="123"/>
      <c r="EPC143" s="123"/>
      <c r="EPD143" s="123"/>
      <c r="EPE143" s="123"/>
      <c r="EPF143" s="123"/>
      <c r="EPG143" s="123"/>
      <c r="EPH143" s="123"/>
      <c r="EPI143" s="123"/>
      <c r="EPJ143" s="123"/>
      <c r="EPK143" s="123"/>
      <c r="EPL143" s="123"/>
      <c r="EPM143" s="123"/>
      <c r="EPN143" s="123"/>
      <c r="EPO143" s="123"/>
      <c r="EPP143" s="123"/>
      <c r="EPQ143" s="123"/>
      <c r="EPR143" s="123"/>
      <c r="EPS143" s="123"/>
      <c r="EPT143" s="123"/>
      <c r="EPU143" s="123"/>
      <c r="EPV143" s="123"/>
      <c r="EPW143" s="123"/>
      <c r="EPX143" s="123"/>
      <c r="EPY143" s="123"/>
      <c r="EPZ143" s="123"/>
      <c r="EQA143" s="123"/>
      <c r="EQB143" s="123"/>
      <c r="EQC143" s="123"/>
      <c r="EQD143" s="123"/>
      <c r="EQE143" s="123"/>
      <c r="EQF143" s="123"/>
      <c r="EQG143" s="123"/>
      <c r="EQH143" s="123"/>
      <c r="EQI143" s="123"/>
      <c r="EQJ143" s="123"/>
      <c r="EQK143" s="123"/>
      <c r="EQL143" s="123"/>
      <c r="EQM143" s="123"/>
      <c r="EQN143" s="123"/>
      <c r="EQO143" s="123"/>
      <c r="EQP143" s="123"/>
      <c r="EQQ143" s="123"/>
      <c r="EQR143" s="123"/>
      <c r="EQS143" s="123"/>
      <c r="EQT143" s="123"/>
      <c r="EQU143" s="123"/>
      <c r="EQV143" s="123"/>
      <c r="EQW143" s="123"/>
      <c r="EQX143" s="123"/>
      <c r="EQY143" s="123"/>
      <c r="EQZ143" s="123"/>
      <c r="ERA143" s="123"/>
      <c r="ERB143" s="123"/>
      <c r="ERC143" s="123"/>
      <c r="ERD143" s="123"/>
      <c r="ERE143" s="123"/>
      <c r="ERF143" s="123"/>
      <c r="ERG143" s="123"/>
      <c r="ERH143" s="123"/>
      <c r="ERI143" s="123"/>
      <c r="ERJ143" s="123"/>
      <c r="ERK143" s="123"/>
      <c r="ERL143" s="123"/>
      <c r="ERM143" s="123"/>
      <c r="ERN143" s="123"/>
      <c r="ERO143" s="123"/>
      <c r="ERP143" s="123"/>
      <c r="ERQ143" s="123"/>
      <c r="ERR143" s="123"/>
      <c r="ERS143" s="123"/>
      <c r="ERT143" s="123"/>
      <c r="ERU143" s="123"/>
      <c r="ERV143" s="123"/>
      <c r="ERW143" s="123"/>
      <c r="ERX143" s="123"/>
      <c r="ERY143" s="123"/>
      <c r="ERZ143" s="123"/>
      <c r="ESA143" s="123"/>
      <c r="ESB143" s="123"/>
      <c r="ESC143" s="123"/>
      <c r="ESD143" s="123"/>
      <c r="ESE143" s="123"/>
      <c r="ESF143" s="123"/>
      <c r="ESG143" s="123"/>
      <c r="ESH143" s="123"/>
      <c r="ESI143" s="123"/>
      <c r="ESJ143" s="123"/>
      <c r="ESK143" s="123"/>
      <c r="ESL143" s="123"/>
      <c r="ESM143" s="123"/>
      <c r="ESN143" s="123"/>
      <c r="ESO143" s="123"/>
      <c r="ESP143" s="123"/>
      <c r="ESQ143" s="123"/>
      <c r="ESR143" s="123"/>
      <c r="ESS143" s="123"/>
      <c r="EST143" s="123"/>
      <c r="ESU143" s="123"/>
      <c r="ESV143" s="123"/>
      <c r="ESW143" s="123"/>
      <c r="ESX143" s="123"/>
      <c r="ESY143" s="123"/>
      <c r="ESZ143" s="123"/>
      <c r="ETA143" s="123"/>
      <c r="ETB143" s="123"/>
      <c r="ETC143" s="123"/>
      <c r="ETD143" s="123"/>
      <c r="ETE143" s="123"/>
      <c r="ETF143" s="123"/>
      <c r="ETG143" s="123"/>
      <c r="ETH143" s="123"/>
      <c r="ETI143" s="123"/>
      <c r="ETJ143" s="123"/>
      <c r="ETK143" s="123"/>
      <c r="ETL143" s="123"/>
      <c r="ETM143" s="123"/>
      <c r="ETN143" s="123"/>
      <c r="ETO143" s="123"/>
      <c r="ETP143" s="123"/>
      <c r="ETQ143" s="123"/>
      <c r="ETR143" s="123"/>
      <c r="ETS143" s="123"/>
      <c r="ETT143" s="123"/>
      <c r="ETU143" s="123"/>
      <c r="ETV143" s="123"/>
      <c r="ETW143" s="123"/>
      <c r="ETX143" s="123"/>
      <c r="ETY143" s="123"/>
      <c r="ETZ143" s="123"/>
      <c r="EUA143" s="123"/>
      <c r="EUB143" s="123"/>
      <c r="EUC143" s="123"/>
      <c r="EUD143" s="123"/>
      <c r="EUE143" s="123"/>
      <c r="EUF143" s="123"/>
      <c r="EUG143" s="123"/>
      <c r="EUH143" s="123"/>
      <c r="EUI143" s="123"/>
      <c r="EUJ143" s="123"/>
      <c r="EUK143" s="123"/>
      <c r="EUL143" s="123"/>
      <c r="EUM143" s="123"/>
      <c r="EUN143" s="123"/>
      <c r="EUO143" s="123"/>
      <c r="EUP143" s="123"/>
      <c r="EUQ143" s="123"/>
      <c r="EUR143" s="123"/>
      <c r="EUS143" s="123"/>
      <c r="EUT143" s="123"/>
      <c r="EUU143" s="123"/>
      <c r="EUV143" s="123"/>
      <c r="EUW143" s="123"/>
      <c r="EUX143" s="123"/>
      <c r="EUY143" s="123"/>
      <c r="EUZ143" s="123"/>
      <c r="EVA143" s="123"/>
      <c r="EVB143" s="123"/>
      <c r="EVC143" s="123"/>
      <c r="EVD143" s="123"/>
      <c r="EVE143" s="123"/>
      <c r="EVF143" s="123"/>
      <c r="EVG143" s="123"/>
      <c r="EVH143" s="123"/>
      <c r="EVI143" s="123"/>
      <c r="EVJ143" s="123"/>
      <c r="EVK143" s="123"/>
      <c r="EVL143" s="123"/>
      <c r="EVM143" s="123"/>
      <c r="EVN143" s="123"/>
      <c r="EVO143" s="123"/>
      <c r="EVP143" s="123"/>
      <c r="EVQ143" s="123"/>
      <c r="EVR143" s="123"/>
      <c r="EVS143" s="123"/>
      <c r="EVT143" s="123"/>
      <c r="EVU143" s="123"/>
      <c r="EVV143" s="123"/>
      <c r="EVW143" s="123"/>
      <c r="EVX143" s="123"/>
      <c r="EVY143" s="123"/>
      <c r="EVZ143" s="123"/>
      <c r="EWA143" s="123"/>
      <c r="EWB143" s="123"/>
      <c r="EWC143" s="123"/>
      <c r="EWD143" s="123"/>
      <c r="EWE143" s="123"/>
      <c r="EWF143" s="123"/>
      <c r="EWG143" s="123"/>
      <c r="EWH143" s="123"/>
      <c r="EWI143" s="123"/>
      <c r="EWJ143" s="123"/>
      <c r="EWK143" s="123"/>
      <c r="EWL143" s="123"/>
      <c r="EWM143" s="123"/>
      <c r="EWN143" s="123"/>
      <c r="EWO143" s="123"/>
      <c r="EWP143" s="123"/>
      <c r="EWQ143" s="123"/>
      <c r="EWR143" s="123"/>
      <c r="EWS143" s="123"/>
      <c r="EWT143" s="123"/>
      <c r="EWU143" s="123"/>
      <c r="EWV143" s="123"/>
      <c r="EWW143" s="123"/>
      <c r="EWX143" s="123"/>
      <c r="EWY143" s="123"/>
      <c r="EWZ143" s="123"/>
      <c r="EXA143" s="123"/>
      <c r="EXB143" s="123"/>
      <c r="EXC143" s="123"/>
      <c r="EXD143" s="123"/>
      <c r="EXE143" s="123"/>
      <c r="EXF143" s="123"/>
      <c r="EXG143" s="123"/>
      <c r="EXH143" s="123"/>
      <c r="EXI143" s="123"/>
      <c r="EXJ143" s="123"/>
      <c r="EXK143" s="123"/>
      <c r="EXL143" s="123"/>
      <c r="EXM143" s="123"/>
      <c r="EXN143" s="123"/>
      <c r="EXO143" s="123"/>
      <c r="EXP143" s="123"/>
      <c r="EXQ143" s="123"/>
      <c r="EXR143" s="123"/>
      <c r="EXS143" s="123"/>
      <c r="EXT143" s="123"/>
      <c r="EXU143" s="123"/>
      <c r="EXV143" s="123"/>
      <c r="EXW143" s="123"/>
      <c r="EXX143" s="123"/>
      <c r="EXY143" s="123"/>
      <c r="EXZ143" s="123"/>
      <c r="EYA143" s="123"/>
      <c r="EYB143" s="123"/>
      <c r="EYC143" s="123"/>
      <c r="EYD143" s="123"/>
      <c r="EYE143" s="123"/>
      <c r="EYF143" s="123"/>
      <c r="EYG143" s="123"/>
      <c r="EYH143" s="123"/>
      <c r="EYI143" s="123"/>
      <c r="EYJ143" s="123"/>
      <c r="EYK143" s="123"/>
      <c r="EYL143" s="123"/>
      <c r="EYM143" s="123"/>
      <c r="EYN143" s="123"/>
      <c r="EYO143" s="123"/>
      <c r="EYP143" s="123"/>
      <c r="EYQ143" s="123"/>
      <c r="EYR143" s="123"/>
      <c r="EYS143" s="123"/>
      <c r="EYT143" s="123"/>
      <c r="EYU143" s="123"/>
      <c r="EYV143" s="123"/>
      <c r="EYW143" s="123"/>
      <c r="EYX143" s="123"/>
      <c r="EYY143" s="123"/>
      <c r="EYZ143" s="123"/>
      <c r="EZA143" s="123"/>
      <c r="EZB143" s="123"/>
      <c r="EZC143" s="123"/>
      <c r="EZD143" s="123"/>
      <c r="EZE143" s="123"/>
      <c r="EZF143" s="123"/>
      <c r="EZG143" s="123"/>
      <c r="EZH143" s="123"/>
      <c r="EZI143" s="123"/>
      <c r="EZJ143" s="123"/>
      <c r="EZK143" s="123"/>
      <c r="EZL143" s="123"/>
      <c r="EZM143" s="123"/>
      <c r="EZN143" s="123"/>
      <c r="EZO143" s="123"/>
      <c r="EZP143" s="123"/>
      <c r="EZQ143" s="123"/>
      <c r="EZR143" s="123"/>
      <c r="EZS143" s="123"/>
      <c r="EZT143" s="123"/>
      <c r="EZU143" s="123"/>
      <c r="EZV143" s="123"/>
      <c r="EZW143" s="123"/>
      <c r="EZX143" s="123"/>
      <c r="EZY143" s="123"/>
      <c r="EZZ143" s="123"/>
      <c r="FAA143" s="123"/>
      <c r="FAB143" s="123"/>
      <c r="FAC143" s="123"/>
      <c r="FAD143" s="123"/>
      <c r="FAE143" s="123"/>
      <c r="FAF143" s="123"/>
      <c r="FAG143" s="123"/>
      <c r="FAH143" s="123"/>
      <c r="FAI143" s="123"/>
      <c r="FAJ143" s="123"/>
      <c r="FAK143" s="123"/>
      <c r="FAL143" s="123"/>
      <c r="FAM143" s="123"/>
      <c r="FAN143" s="123"/>
      <c r="FAO143" s="123"/>
      <c r="FAP143" s="123"/>
      <c r="FAQ143" s="123"/>
      <c r="FAR143" s="123"/>
      <c r="FAS143" s="123"/>
      <c r="FAT143" s="123"/>
      <c r="FAU143" s="123"/>
      <c r="FAV143" s="123"/>
      <c r="FAW143" s="123"/>
      <c r="FAX143" s="123"/>
      <c r="FAY143" s="123"/>
      <c r="FAZ143" s="123"/>
      <c r="FBA143" s="123"/>
      <c r="FBB143" s="123"/>
      <c r="FBC143" s="123"/>
      <c r="FBD143" s="123"/>
      <c r="FBE143" s="123"/>
      <c r="FBF143" s="123"/>
      <c r="FBG143" s="123"/>
      <c r="FBH143" s="123"/>
      <c r="FBI143" s="123"/>
      <c r="FBJ143" s="123"/>
      <c r="FBK143" s="123"/>
      <c r="FBL143" s="123"/>
      <c r="FBM143" s="123"/>
      <c r="FBN143" s="123"/>
      <c r="FBO143" s="123"/>
      <c r="FBP143" s="123"/>
      <c r="FBQ143" s="123"/>
      <c r="FBR143" s="123"/>
      <c r="FBS143" s="123"/>
      <c r="FBT143" s="123"/>
      <c r="FBU143" s="123"/>
      <c r="FBV143" s="123"/>
      <c r="FBW143" s="123"/>
      <c r="FBX143" s="123"/>
      <c r="FBY143" s="123"/>
      <c r="FBZ143" s="123"/>
      <c r="FCA143" s="123"/>
      <c r="FCB143" s="123"/>
      <c r="FCC143" s="123"/>
      <c r="FCD143" s="123"/>
      <c r="FCE143" s="123"/>
      <c r="FCF143" s="123"/>
      <c r="FCG143" s="123"/>
      <c r="FCH143" s="123"/>
      <c r="FCI143" s="123"/>
      <c r="FCJ143" s="123"/>
      <c r="FCK143" s="123"/>
      <c r="FCL143" s="123"/>
      <c r="FCM143" s="123"/>
      <c r="FCN143" s="123"/>
      <c r="FCO143" s="123"/>
      <c r="FCP143" s="123"/>
      <c r="FCQ143" s="123"/>
      <c r="FCR143" s="123"/>
      <c r="FCS143" s="123"/>
      <c r="FCT143" s="123"/>
      <c r="FCU143" s="123"/>
      <c r="FCV143" s="123"/>
      <c r="FCW143" s="123"/>
      <c r="FCX143" s="123"/>
      <c r="FCY143" s="123"/>
      <c r="FCZ143" s="123"/>
      <c r="FDA143" s="123"/>
      <c r="FDB143" s="123"/>
      <c r="FDC143" s="123"/>
      <c r="FDD143" s="123"/>
      <c r="FDE143" s="123"/>
      <c r="FDF143" s="123"/>
      <c r="FDG143" s="123"/>
      <c r="FDH143" s="123"/>
      <c r="FDI143" s="123"/>
      <c r="FDJ143" s="123"/>
      <c r="FDK143" s="123"/>
      <c r="FDL143" s="123"/>
      <c r="FDM143" s="123"/>
      <c r="FDN143" s="123"/>
      <c r="FDO143" s="123"/>
      <c r="FDP143" s="123"/>
      <c r="FDQ143" s="123"/>
      <c r="FDR143" s="123"/>
      <c r="FDS143" s="123"/>
      <c r="FDT143" s="123"/>
      <c r="FDU143" s="123"/>
      <c r="FDV143" s="123"/>
      <c r="FDW143" s="123"/>
      <c r="FDX143" s="123"/>
      <c r="FDY143" s="123"/>
      <c r="FDZ143" s="123"/>
      <c r="FEA143" s="123"/>
      <c r="FEB143" s="123"/>
      <c r="FEC143" s="123"/>
      <c r="FED143" s="123"/>
      <c r="FEE143" s="123"/>
      <c r="FEF143" s="123"/>
      <c r="FEG143" s="123"/>
      <c r="FEH143" s="123"/>
      <c r="FEI143" s="123"/>
      <c r="FEJ143" s="123"/>
      <c r="FEK143" s="123"/>
      <c r="FEL143" s="123"/>
      <c r="FEM143" s="123"/>
      <c r="FEN143" s="123"/>
      <c r="FEO143" s="123"/>
      <c r="FEP143" s="123"/>
      <c r="FEQ143" s="123"/>
      <c r="FER143" s="123"/>
      <c r="FES143" s="123"/>
      <c r="FET143" s="123"/>
      <c r="FEU143" s="123"/>
      <c r="FEV143" s="123"/>
      <c r="FEW143" s="123"/>
      <c r="FEX143" s="123"/>
      <c r="FEY143" s="123"/>
      <c r="FEZ143" s="123"/>
      <c r="FFA143" s="123"/>
      <c r="FFB143" s="123"/>
      <c r="FFC143" s="123"/>
      <c r="FFD143" s="123"/>
      <c r="FFE143" s="123"/>
      <c r="FFF143" s="123"/>
      <c r="FFG143" s="123"/>
      <c r="FFH143" s="123"/>
      <c r="FFI143" s="123"/>
      <c r="FFJ143" s="123"/>
      <c r="FFK143" s="123"/>
      <c r="FFL143" s="123"/>
      <c r="FFM143" s="123"/>
      <c r="FFN143" s="123"/>
      <c r="FFO143" s="123"/>
      <c r="FFP143" s="123"/>
      <c r="FFQ143" s="123"/>
      <c r="FFR143" s="123"/>
      <c r="FFS143" s="123"/>
      <c r="FFT143" s="123"/>
      <c r="FFU143" s="123"/>
      <c r="FFV143" s="123"/>
      <c r="FFW143" s="123"/>
      <c r="FFX143" s="123"/>
      <c r="FFY143" s="123"/>
      <c r="FFZ143" s="123"/>
      <c r="FGA143" s="123"/>
      <c r="FGB143" s="123"/>
      <c r="FGC143" s="123"/>
      <c r="FGD143" s="123"/>
      <c r="FGE143" s="123"/>
      <c r="FGF143" s="123"/>
      <c r="FGG143" s="123"/>
      <c r="FGH143" s="123"/>
      <c r="FGI143" s="123"/>
      <c r="FGJ143" s="123"/>
      <c r="FGK143" s="123"/>
      <c r="FGL143" s="123"/>
      <c r="FGM143" s="123"/>
      <c r="FGN143" s="123"/>
      <c r="FGO143" s="123"/>
      <c r="FGP143" s="123"/>
      <c r="FGQ143" s="123"/>
      <c r="FGR143" s="123"/>
      <c r="FGS143" s="123"/>
      <c r="FGT143" s="123"/>
      <c r="FGU143" s="123"/>
      <c r="FGV143" s="123"/>
      <c r="FGW143" s="123"/>
      <c r="FGX143" s="123"/>
      <c r="FGY143" s="123"/>
      <c r="FGZ143" s="123"/>
      <c r="FHA143" s="123"/>
      <c r="FHB143" s="123"/>
      <c r="FHC143" s="123"/>
      <c r="FHD143" s="123"/>
      <c r="FHE143" s="123"/>
      <c r="FHF143" s="123"/>
      <c r="FHG143" s="123"/>
      <c r="FHH143" s="123"/>
      <c r="FHI143" s="123"/>
      <c r="FHJ143" s="123"/>
      <c r="FHK143" s="123"/>
      <c r="FHL143" s="123"/>
      <c r="FHM143" s="123"/>
      <c r="FHN143" s="123"/>
      <c r="FHO143" s="123"/>
      <c r="FHP143" s="123"/>
      <c r="FHQ143" s="123"/>
      <c r="FHR143" s="123"/>
      <c r="FHS143" s="123"/>
      <c r="FHT143" s="123"/>
      <c r="FHU143" s="123"/>
      <c r="FHV143" s="123"/>
      <c r="FHW143" s="123"/>
      <c r="FHX143" s="123"/>
      <c r="FHY143" s="123"/>
      <c r="FHZ143" s="123"/>
      <c r="FIA143" s="123"/>
      <c r="FIB143" s="123"/>
      <c r="FIC143" s="123"/>
      <c r="FID143" s="123"/>
      <c r="FIE143" s="123"/>
      <c r="FIF143" s="123"/>
      <c r="FIG143" s="123"/>
      <c r="FIH143" s="123"/>
      <c r="FII143" s="123"/>
      <c r="FIJ143" s="123"/>
      <c r="FIK143" s="123"/>
      <c r="FIL143" s="123"/>
      <c r="FIM143" s="123"/>
      <c r="FIN143" s="123"/>
      <c r="FIO143" s="123"/>
      <c r="FIP143" s="123"/>
      <c r="FIQ143" s="123"/>
      <c r="FIR143" s="123"/>
      <c r="FIS143" s="123"/>
      <c r="FIT143" s="123"/>
      <c r="FIU143" s="123"/>
      <c r="FIV143" s="123"/>
      <c r="FIW143" s="123"/>
      <c r="FIX143" s="123"/>
      <c r="FIY143" s="123"/>
      <c r="FIZ143" s="123"/>
      <c r="FJA143" s="123"/>
      <c r="FJB143" s="123"/>
      <c r="FJC143" s="123"/>
      <c r="FJD143" s="123"/>
      <c r="FJE143" s="123"/>
      <c r="FJF143" s="123"/>
      <c r="FJG143" s="123"/>
      <c r="FJH143" s="123"/>
      <c r="FJI143" s="123"/>
      <c r="FJJ143" s="123"/>
      <c r="FJK143" s="123"/>
      <c r="FJL143" s="123"/>
      <c r="FJM143" s="123"/>
      <c r="FJN143" s="123"/>
      <c r="FJO143" s="123"/>
      <c r="FJP143" s="123"/>
      <c r="FJQ143" s="123"/>
      <c r="FJR143" s="123"/>
      <c r="FJS143" s="123"/>
      <c r="FJT143" s="123"/>
      <c r="FJU143" s="123"/>
      <c r="FJV143" s="123"/>
      <c r="FJW143" s="123"/>
      <c r="FJX143" s="123"/>
      <c r="FJY143" s="123"/>
      <c r="FJZ143" s="123"/>
      <c r="FKA143" s="123"/>
      <c r="FKB143" s="123"/>
      <c r="FKC143" s="123"/>
      <c r="FKD143" s="123"/>
      <c r="FKE143" s="123"/>
      <c r="FKF143" s="123"/>
      <c r="FKG143" s="123"/>
      <c r="FKH143" s="123"/>
      <c r="FKI143" s="123"/>
      <c r="FKJ143" s="123"/>
      <c r="FKK143" s="123"/>
      <c r="FKL143" s="123"/>
      <c r="FKM143" s="123"/>
      <c r="FKN143" s="123"/>
      <c r="FKO143" s="123"/>
      <c r="FKP143" s="123"/>
      <c r="FKQ143" s="123"/>
      <c r="FKR143" s="123"/>
      <c r="FKS143" s="123"/>
      <c r="FKT143" s="123"/>
      <c r="FKU143" s="123"/>
      <c r="FKV143" s="123"/>
      <c r="FKW143" s="123"/>
      <c r="FKX143" s="123"/>
      <c r="FKY143" s="123"/>
      <c r="FKZ143" s="123"/>
      <c r="FLA143" s="123"/>
      <c r="FLB143" s="123"/>
      <c r="FLC143" s="123"/>
      <c r="FLD143" s="123"/>
      <c r="FLE143" s="123"/>
      <c r="FLF143" s="123"/>
      <c r="FLG143" s="123"/>
      <c r="FLH143" s="123"/>
      <c r="FLI143" s="123"/>
      <c r="FLJ143" s="123"/>
      <c r="FLK143" s="123"/>
      <c r="FLL143" s="123"/>
      <c r="FLM143" s="123"/>
      <c r="FLN143" s="123"/>
      <c r="FLO143" s="123"/>
      <c r="FLP143" s="123"/>
      <c r="FLQ143" s="123"/>
      <c r="FLR143" s="123"/>
      <c r="FLS143" s="123"/>
      <c r="FLT143" s="123"/>
      <c r="FLU143" s="123"/>
      <c r="FLV143" s="123"/>
      <c r="FLW143" s="123"/>
      <c r="FLX143" s="123"/>
      <c r="FLY143" s="123"/>
      <c r="FLZ143" s="123"/>
      <c r="FMA143" s="123"/>
      <c r="FMB143" s="123"/>
      <c r="FMC143" s="123"/>
      <c r="FMD143" s="123"/>
      <c r="FME143" s="123"/>
      <c r="FMF143" s="123"/>
      <c r="FMG143" s="123"/>
      <c r="FMH143" s="123"/>
      <c r="FMI143" s="123"/>
      <c r="FMJ143" s="123"/>
      <c r="FMK143" s="123"/>
      <c r="FML143" s="123"/>
      <c r="FMM143" s="123"/>
      <c r="FMN143" s="123"/>
      <c r="FMO143" s="123"/>
      <c r="FMP143" s="123"/>
      <c r="FMQ143" s="123"/>
      <c r="FMR143" s="123"/>
      <c r="FMS143" s="123"/>
      <c r="FMT143" s="123"/>
      <c r="FMU143" s="123"/>
      <c r="FMV143" s="123"/>
      <c r="FMW143" s="123"/>
      <c r="FMX143" s="123"/>
      <c r="FMY143" s="123"/>
      <c r="FMZ143" s="123"/>
      <c r="FNA143" s="123"/>
      <c r="FNB143" s="123"/>
      <c r="FNC143" s="123"/>
      <c r="FND143" s="123"/>
      <c r="FNE143" s="123"/>
      <c r="FNF143" s="123"/>
      <c r="FNG143" s="123"/>
      <c r="FNH143" s="123"/>
      <c r="FNI143" s="123"/>
      <c r="FNJ143" s="123"/>
      <c r="FNK143" s="123"/>
      <c r="FNL143" s="123"/>
      <c r="FNM143" s="123"/>
      <c r="FNN143" s="123"/>
      <c r="FNO143" s="123"/>
      <c r="FNP143" s="123"/>
      <c r="FNQ143" s="123"/>
      <c r="FNR143" s="123"/>
      <c r="FNS143" s="123"/>
      <c r="FNT143" s="123"/>
      <c r="FNU143" s="123"/>
      <c r="FNV143" s="123"/>
      <c r="FNW143" s="123"/>
      <c r="FNX143" s="123"/>
      <c r="FNY143" s="123"/>
      <c r="FNZ143" s="123"/>
      <c r="FOA143" s="123"/>
      <c r="FOB143" s="123"/>
      <c r="FOC143" s="123"/>
      <c r="FOD143" s="123"/>
      <c r="FOE143" s="123"/>
      <c r="FOF143" s="123"/>
      <c r="FOG143" s="123"/>
      <c r="FOH143" s="123"/>
      <c r="FOI143" s="123"/>
      <c r="FOJ143" s="123"/>
      <c r="FOK143" s="123"/>
      <c r="FOL143" s="123"/>
      <c r="FOM143" s="123"/>
      <c r="FON143" s="123"/>
      <c r="FOO143" s="123"/>
      <c r="FOP143" s="123"/>
      <c r="FOQ143" s="123"/>
      <c r="FOR143" s="123"/>
      <c r="FOS143" s="123"/>
      <c r="FOT143" s="123"/>
      <c r="FOU143" s="123"/>
      <c r="FOV143" s="123"/>
      <c r="FOW143" s="123"/>
      <c r="FOX143" s="123"/>
      <c r="FOY143" s="123"/>
      <c r="FOZ143" s="123"/>
      <c r="FPA143" s="123"/>
      <c r="FPB143" s="123"/>
      <c r="FPC143" s="123"/>
      <c r="FPD143" s="123"/>
      <c r="FPE143" s="123"/>
      <c r="FPF143" s="123"/>
      <c r="FPG143" s="123"/>
      <c r="FPH143" s="123"/>
      <c r="FPI143" s="123"/>
      <c r="FPJ143" s="123"/>
      <c r="FPK143" s="123"/>
      <c r="FPL143" s="123"/>
      <c r="FPM143" s="123"/>
      <c r="FPN143" s="123"/>
      <c r="FPO143" s="123"/>
      <c r="FPP143" s="123"/>
      <c r="FPQ143" s="123"/>
      <c r="FPR143" s="123"/>
      <c r="FPS143" s="123"/>
      <c r="FPT143" s="123"/>
      <c r="FPU143" s="123"/>
      <c r="FPV143" s="123"/>
      <c r="FPW143" s="123"/>
      <c r="FPX143" s="123"/>
      <c r="FPY143" s="123"/>
      <c r="FPZ143" s="123"/>
      <c r="FQA143" s="123"/>
      <c r="FQB143" s="123"/>
      <c r="FQC143" s="123"/>
      <c r="FQD143" s="123"/>
      <c r="FQE143" s="123"/>
      <c r="FQF143" s="123"/>
      <c r="FQG143" s="123"/>
      <c r="FQH143" s="123"/>
      <c r="FQI143" s="123"/>
      <c r="FQJ143" s="123"/>
      <c r="FQK143" s="123"/>
      <c r="FQL143" s="123"/>
      <c r="FQM143" s="123"/>
      <c r="FQN143" s="123"/>
      <c r="FQO143" s="123"/>
      <c r="FQP143" s="123"/>
      <c r="FQQ143" s="123"/>
      <c r="FQR143" s="123"/>
      <c r="FQS143" s="123"/>
      <c r="FQT143" s="123"/>
      <c r="FQU143" s="123"/>
      <c r="FQV143" s="123"/>
      <c r="FQW143" s="123"/>
      <c r="FQX143" s="123"/>
      <c r="FQY143" s="123"/>
      <c r="FQZ143" s="123"/>
      <c r="FRA143" s="123"/>
      <c r="FRB143" s="123"/>
      <c r="FRC143" s="123"/>
      <c r="FRD143" s="123"/>
      <c r="FRE143" s="123"/>
      <c r="FRF143" s="123"/>
      <c r="FRG143" s="123"/>
      <c r="FRH143" s="123"/>
      <c r="FRI143" s="123"/>
      <c r="FRJ143" s="123"/>
      <c r="FRK143" s="123"/>
      <c r="FRL143" s="123"/>
      <c r="FRM143" s="123"/>
      <c r="FRN143" s="123"/>
      <c r="FRO143" s="123"/>
      <c r="FRP143" s="123"/>
      <c r="FRQ143" s="123"/>
      <c r="FRR143" s="123"/>
      <c r="FRS143" s="123"/>
      <c r="FRT143" s="123"/>
      <c r="FRU143" s="123"/>
      <c r="FRV143" s="123"/>
      <c r="FRW143" s="123"/>
      <c r="FRX143" s="123"/>
      <c r="FRY143" s="123"/>
      <c r="FRZ143" s="123"/>
      <c r="FSA143" s="123"/>
      <c r="FSB143" s="123"/>
      <c r="FSC143" s="123"/>
      <c r="FSD143" s="123"/>
      <c r="FSE143" s="123"/>
      <c r="FSF143" s="123"/>
      <c r="FSG143" s="123"/>
      <c r="FSH143" s="123"/>
      <c r="FSI143" s="123"/>
      <c r="FSJ143" s="123"/>
      <c r="FSK143" s="123"/>
      <c r="FSL143" s="123"/>
      <c r="FSM143" s="123"/>
      <c r="FSN143" s="123"/>
      <c r="FSO143" s="123"/>
      <c r="FSP143" s="123"/>
      <c r="FSQ143" s="123"/>
      <c r="FSR143" s="123"/>
      <c r="FSS143" s="123"/>
      <c r="FST143" s="123"/>
      <c r="FSU143" s="123"/>
      <c r="FSV143" s="123"/>
      <c r="FSW143" s="123"/>
      <c r="FSX143" s="123"/>
      <c r="FSY143" s="123"/>
      <c r="FSZ143" s="123"/>
      <c r="FTA143" s="123"/>
      <c r="FTB143" s="123"/>
      <c r="FTC143" s="123"/>
      <c r="FTD143" s="123"/>
      <c r="FTE143" s="123"/>
      <c r="FTF143" s="123"/>
      <c r="FTG143" s="123"/>
      <c r="FTH143" s="123"/>
      <c r="FTI143" s="123"/>
      <c r="FTJ143" s="123"/>
      <c r="FTK143" s="123"/>
      <c r="FTL143" s="123"/>
      <c r="FTM143" s="123"/>
      <c r="FTN143" s="123"/>
      <c r="FTO143" s="123"/>
      <c r="FTP143" s="123"/>
      <c r="FTQ143" s="123"/>
      <c r="FTR143" s="123"/>
      <c r="FTS143" s="123"/>
      <c r="FTT143" s="123"/>
      <c r="FTU143" s="123"/>
      <c r="FTV143" s="123"/>
      <c r="FTW143" s="123"/>
      <c r="FTX143" s="123"/>
      <c r="FTY143" s="123"/>
      <c r="FTZ143" s="123"/>
      <c r="FUA143" s="123"/>
      <c r="FUB143" s="123"/>
      <c r="FUC143" s="123"/>
      <c r="FUD143" s="123"/>
      <c r="FUE143" s="123"/>
      <c r="FUF143" s="123"/>
      <c r="FUG143" s="123"/>
      <c r="FUH143" s="123"/>
      <c r="FUI143" s="123"/>
      <c r="FUJ143" s="123"/>
      <c r="FUK143" s="123"/>
      <c r="FUL143" s="123"/>
      <c r="FUM143" s="123"/>
      <c r="FUN143" s="123"/>
      <c r="FUO143" s="123"/>
      <c r="FUP143" s="123"/>
      <c r="FUQ143" s="123"/>
      <c r="FUR143" s="123"/>
      <c r="FUS143" s="123"/>
      <c r="FUT143" s="123"/>
      <c r="FUU143" s="123"/>
      <c r="FUV143" s="123"/>
      <c r="FUW143" s="123"/>
      <c r="FUX143" s="123"/>
      <c r="FUY143" s="123"/>
      <c r="FUZ143" s="123"/>
      <c r="FVA143" s="123"/>
      <c r="FVB143" s="123"/>
      <c r="FVC143" s="123"/>
      <c r="FVD143" s="123"/>
      <c r="FVE143" s="123"/>
      <c r="FVF143" s="123"/>
      <c r="FVG143" s="123"/>
      <c r="FVH143" s="123"/>
      <c r="FVI143" s="123"/>
      <c r="FVJ143" s="123"/>
      <c r="FVK143" s="123"/>
      <c r="FVL143" s="123"/>
      <c r="FVM143" s="123"/>
      <c r="FVN143" s="123"/>
      <c r="FVO143" s="123"/>
      <c r="FVP143" s="123"/>
      <c r="FVQ143" s="123"/>
      <c r="FVR143" s="123"/>
      <c r="FVS143" s="123"/>
      <c r="FVT143" s="123"/>
      <c r="FVU143" s="123"/>
      <c r="FVV143" s="123"/>
      <c r="FVW143" s="123"/>
      <c r="FVX143" s="123"/>
      <c r="FVY143" s="123"/>
      <c r="FVZ143" s="123"/>
      <c r="FWA143" s="123"/>
      <c r="FWB143" s="123"/>
      <c r="FWC143" s="123"/>
      <c r="FWD143" s="123"/>
      <c r="FWE143" s="123"/>
      <c r="FWF143" s="123"/>
      <c r="FWG143" s="123"/>
      <c r="FWH143" s="123"/>
      <c r="FWI143" s="123"/>
      <c r="FWJ143" s="123"/>
      <c r="FWK143" s="123"/>
      <c r="FWL143" s="123"/>
      <c r="FWM143" s="123"/>
      <c r="FWN143" s="123"/>
      <c r="FWO143" s="123"/>
      <c r="FWP143" s="123"/>
      <c r="FWQ143" s="123"/>
      <c r="FWR143" s="123"/>
      <c r="FWS143" s="123"/>
      <c r="FWT143" s="123"/>
      <c r="FWU143" s="123"/>
      <c r="FWV143" s="123"/>
      <c r="FWW143" s="123"/>
      <c r="FWX143" s="123"/>
      <c r="FWY143" s="123"/>
      <c r="FWZ143" s="123"/>
      <c r="FXA143" s="123"/>
      <c r="FXB143" s="123"/>
      <c r="FXC143" s="123"/>
      <c r="FXD143" s="123"/>
      <c r="FXE143" s="123"/>
      <c r="FXF143" s="123"/>
      <c r="FXG143" s="123"/>
      <c r="FXH143" s="123"/>
      <c r="FXI143" s="123"/>
      <c r="FXJ143" s="123"/>
      <c r="FXK143" s="123"/>
      <c r="FXL143" s="123"/>
      <c r="FXM143" s="123"/>
      <c r="FXN143" s="123"/>
      <c r="FXO143" s="123"/>
      <c r="FXP143" s="123"/>
      <c r="FXQ143" s="123"/>
      <c r="FXR143" s="123"/>
      <c r="FXS143" s="123"/>
      <c r="FXT143" s="123"/>
      <c r="FXU143" s="123"/>
      <c r="FXV143" s="123"/>
      <c r="FXW143" s="123"/>
      <c r="FXX143" s="123"/>
      <c r="FXY143" s="123"/>
      <c r="FXZ143" s="123"/>
      <c r="FYA143" s="123"/>
      <c r="FYB143" s="123"/>
      <c r="FYC143" s="123"/>
      <c r="FYD143" s="123"/>
      <c r="FYE143" s="123"/>
      <c r="FYF143" s="123"/>
      <c r="FYG143" s="123"/>
      <c r="FYH143" s="123"/>
      <c r="FYI143" s="123"/>
      <c r="FYJ143" s="123"/>
      <c r="FYK143" s="123"/>
      <c r="FYL143" s="123"/>
      <c r="FYM143" s="123"/>
      <c r="FYN143" s="123"/>
      <c r="FYO143" s="123"/>
      <c r="FYP143" s="123"/>
      <c r="FYQ143" s="123"/>
      <c r="FYR143" s="123"/>
      <c r="FYS143" s="123"/>
      <c r="FYT143" s="123"/>
      <c r="FYU143" s="123"/>
      <c r="FYV143" s="123"/>
      <c r="FYW143" s="123"/>
      <c r="FYX143" s="123"/>
      <c r="FYY143" s="123"/>
      <c r="FYZ143" s="123"/>
      <c r="FZA143" s="123"/>
      <c r="FZB143" s="123"/>
      <c r="FZC143" s="123"/>
      <c r="FZD143" s="123"/>
      <c r="FZE143" s="123"/>
      <c r="FZF143" s="123"/>
      <c r="FZG143" s="123"/>
      <c r="FZH143" s="123"/>
      <c r="FZI143" s="123"/>
      <c r="FZJ143" s="123"/>
      <c r="FZK143" s="123"/>
      <c r="FZL143" s="123"/>
      <c r="FZM143" s="123"/>
      <c r="FZN143" s="123"/>
      <c r="FZO143" s="123"/>
      <c r="FZP143" s="123"/>
      <c r="FZQ143" s="123"/>
      <c r="FZR143" s="123"/>
      <c r="FZS143" s="123"/>
      <c r="FZT143" s="123"/>
      <c r="FZU143" s="123"/>
      <c r="FZV143" s="123"/>
      <c r="FZW143" s="123"/>
      <c r="FZX143" s="123"/>
      <c r="FZY143" s="123"/>
      <c r="FZZ143" s="123"/>
      <c r="GAA143" s="123"/>
      <c r="GAB143" s="123"/>
      <c r="GAC143" s="123"/>
      <c r="GAD143" s="123"/>
      <c r="GAE143" s="123"/>
      <c r="GAF143" s="123"/>
      <c r="GAG143" s="123"/>
      <c r="GAH143" s="123"/>
      <c r="GAI143" s="123"/>
      <c r="GAJ143" s="123"/>
      <c r="GAK143" s="123"/>
      <c r="GAL143" s="123"/>
      <c r="GAM143" s="123"/>
      <c r="GAN143" s="123"/>
      <c r="GAO143" s="123"/>
      <c r="GAP143" s="123"/>
      <c r="GAQ143" s="123"/>
      <c r="GAR143" s="123"/>
      <c r="GAS143" s="123"/>
      <c r="GAT143" s="123"/>
      <c r="GAU143" s="123"/>
      <c r="GAV143" s="123"/>
      <c r="GAW143" s="123"/>
      <c r="GAX143" s="123"/>
      <c r="GAY143" s="123"/>
      <c r="GAZ143" s="123"/>
      <c r="GBA143" s="123"/>
      <c r="GBB143" s="123"/>
      <c r="GBC143" s="123"/>
      <c r="GBD143" s="123"/>
      <c r="GBE143" s="123"/>
      <c r="GBF143" s="123"/>
      <c r="GBG143" s="123"/>
      <c r="GBH143" s="123"/>
      <c r="GBI143" s="123"/>
      <c r="GBJ143" s="123"/>
      <c r="GBK143" s="123"/>
      <c r="GBL143" s="123"/>
      <c r="GBM143" s="123"/>
      <c r="GBN143" s="123"/>
      <c r="GBO143" s="123"/>
      <c r="GBP143" s="123"/>
      <c r="GBQ143" s="123"/>
      <c r="GBR143" s="123"/>
      <c r="GBS143" s="123"/>
      <c r="GBT143" s="123"/>
      <c r="GBU143" s="123"/>
      <c r="GBV143" s="123"/>
      <c r="GBW143" s="123"/>
      <c r="GBX143" s="123"/>
      <c r="GBY143" s="123"/>
      <c r="GBZ143" s="123"/>
      <c r="GCA143" s="123"/>
      <c r="GCB143" s="123"/>
      <c r="GCC143" s="123"/>
      <c r="GCD143" s="123"/>
      <c r="GCE143" s="123"/>
      <c r="GCF143" s="123"/>
      <c r="GCG143" s="123"/>
      <c r="GCH143" s="123"/>
      <c r="GCI143" s="123"/>
      <c r="GCJ143" s="123"/>
      <c r="GCK143" s="123"/>
      <c r="GCL143" s="123"/>
      <c r="GCM143" s="123"/>
      <c r="GCN143" s="123"/>
      <c r="GCO143" s="123"/>
      <c r="GCP143" s="123"/>
      <c r="GCQ143" s="123"/>
      <c r="GCR143" s="123"/>
      <c r="GCS143" s="123"/>
      <c r="GCT143" s="123"/>
      <c r="GCU143" s="123"/>
      <c r="GCV143" s="123"/>
      <c r="GCW143" s="123"/>
      <c r="GCX143" s="123"/>
      <c r="GCY143" s="123"/>
      <c r="GCZ143" s="123"/>
      <c r="GDA143" s="123"/>
      <c r="GDB143" s="123"/>
      <c r="GDC143" s="123"/>
      <c r="GDD143" s="123"/>
      <c r="GDE143" s="123"/>
      <c r="GDF143" s="123"/>
      <c r="GDG143" s="123"/>
      <c r="GDH143" s="123"/>
      <c r="GDI143" s="123"/>
      <c r="GDJ143" s="123"/>
      <c r="GDK143" s="123"/>
      <c r="GDL143" s="123"/>
      <c r="GDM143" s="123"/>
      <c r="GDN143" s="123"/>
      <c r="GDO143" s="123"/>
      <c r="GDP143" s="123"/>
      <c r="GDQ143" s="123"/>
      <c r="GDR143" s="123"/>
      <c r="GDS143" s="123"/>
      <c r="GDT143" s="123"/>
      <c r="GDU143" s="123"/>
      <c r="GDV143" s="123"/>
      <c r="GDW143" s="123"/>
      <c r="GDX143" s="123"/>
      <c r="GDY143" s="123"/>
      <c r="GDZ143" s="123"/>
      <c r="GEA143" s="123"/>
      <c r="GEB143" s="123"/>
      <c r="GEC143" s="123"/>
      <c r="GED143" s="123"/>
      <c r="GEE143" s="123"/>
      <c r="GEF143" s="123"/>
      <c r="GEG143" s="123"/>
      <c r="GEH143" s="123"/>
      <c r="GEI143" s="123"/>
      <c r="GEJ143" s="123"/>
      <c r="GEK143" s="123"/>
      <c r="GEL143" s="123"/>
      <c r="GEM143" s="123"/>
      <c r="GEN143" s="123"/>
      <c r="GEO143" s="123"/>
      <c r="GEP143" s="123"/>
      <c r="GEQ143" s="123"/>
      <c r="GER143" s="123"/>
      <c r="GES143" s="123"/>
      <c r="GET143" s="123"/>
      <c r="GEU143" s="123"/>
      <c r="GEV143" s="123"/>
      <c r="GEW143" s="123"/>
      <c r="GEX143" s="123"/>
      <c r="GEY143" s="123"/>
      <c r="GEZ143" s="123"/>
      <c r="GFA143" s="123"/>
      <c r="GFB143" s="123"/>
      <c r="GFC143" s="123"/>
      <c r="GFD143" s="123"/>
      <c r="GFE143" s="123"/>
      <c r="GFF143" s="123"/>
      <c r="GFG143" s="123"/>
      <c r="GFH143" s="123"/>
      <c r="GFI143" s="123"/>
      <c r="GFJ143" s="123"/>
      <c r="GFK143" s="123"/>
      <c r="GFL143" s="123"/>
      <c r="GFM143" s="123"/>
      <c r="GFN143" s="123"/>
      <c r="GFO143" s="123"/>
      <c r="GFP143" s="123"/>
      <c r="GFQ143" s="123"/>
      <c r="GFR143" s="123"/>
      <c r="GFS143" s="123"/>
      <c r="GFT143" s="123"/>
      <c r="GFU143" s="123"/>
      <c r="GFV143" s="123"/>
      <c r="GFW143" s="123"/>
      <c r="GFX143" s="123"/>
      <c r="GFY143" s="123"/>
      <c r="GFZ143" s="123"/>
      <c r="GGA143" s="123"/>
      <c r="GGB143" s="123"/>
      <c r="GGC143" s="123"/>
      <c r="GGD143" s="123"/>
      <c r="GGE143" s="123"/>
      <c r="GGF143" s="123"/>
      <c r="GGG143" s="123"/>
      <c r="GGH143" s="123"/>
      <c r="GGI143" s="123"/>
      <c r="GGJ143" s="123"/>
      <c r="GGK143" s="123"/>
      <c r="GGL143" s="123"/>
      <c r="GGM143" s="123"/>
      <c r="GGN143" s="123"/>
      <c r="GGO143" s="123"/>
      <c r="GGP143" s="123"/>
      <c r="GGQ143" s="123"/>
      <c r="GGR143" s="123"/>
      <c r="GGS143" s="123"/>
      <c r="GGT143" s="123"/>
      <c r="GGU143" s="123"/>
      <c r="GGV143" s="123"/>
      <c r="GGW143" s="123"/>
      <c r="GGX143" s="123"/>
      <c r="GGY143" s="123"/>
      <c r="GGZ143" s="123"/>
      <c r="GHA143" s="123"/>
      <c r="GHB143" s="123"/>
      <c r="GHC143" s="123"/>
      <c r="GHD143" s="123"/>
      <c r="GHE143" s="123"/>
      <c r="GHF143" s="123"/>
      <c r="GHG143" s="123"/>
      <c r="GHH143" s="123"/>
      <c r="GHI143" s="123"/>
      <c r="GHJ143" s="123"/>
      <c r="GHK143" s="123"/>
      <c r="GHL143" s="123"/>
      <c r="GHM143" s="123"/>
      <c r="GHN143" s="123"/>
      <c r="GHO143" s="123"/>
      <c r="GHP143" s="123"/>
      <c r="GHQ143" s="123"/>
      <c r="GHR143" s="123"/>
      <c r="GHS143" s="123"/>
      <c r="GHT143" s="123"/>
      <c r="GHU143" s="123"/>
      <c r="GHV143" s="123"/>
      <c r="GHW143" s="123"/>
      <c r="GHX143" s="123"/>
      <c r="GHY143" s="123"/>
      <c r="GHZ143" s="123"/>
      <c r="GIA143" s="123"/>
      <c r="GIB143" s="123"/>
      <c r="GIC143" s="123"/>
      <c r="GID143" s="123"/>
      <c r="GIE143" s="123"/>
      <c r="GIF143" s="123"/>
      <c r="GIG143" s="123"/>
      <c r="GIH143" s="123"/>
      <c r="GII143" s="123"/>
      <c r="GIJ143" s="123"/>
      <c r="GIK143" s="123"/>
      <c r="GIL143" s="123"/>
      <c r="GIM143" s="123"/>
      <c r="GIN143" s="123"/>
      <c r="GIO143" s="123"/>
      <c r="GIP143" s="123"/>
      <c r="GIQ143" s="123"/>
      <c r="GIR143" s="123"/>
      <c r="GIS143" s="123"/>
      <c r="GIT143" s="123"/>
      <c r="GIU143" s="123"/>
      <c r="GIV143" s="123"/>
      <c r="GIW143" s="123"/>
      <c r="GIX143" s="123"/>
      <c r="GIY143" s="123"/>
      <c r="GIZ143" s="123"/>
      <c r="GJA143" s="123"/>
      <c r="GJB143" s="123"/>
      <c r="GJC143" s="123"/>
      <c r="GJD143" s="123"/>
      <c r="GJE143" s="123"/>
      <c r="GJF143" s="123"/>
      <c r="GJG143" s="123"/>
      <c r="GJH143" s="123"/>
      <c r="GJI143" s="123"/>
      <c r="GJJ143" s="123"/>
      <c r="GJK143" s="123"/>
      <c r="GJL143" s="123"/>
      <c r="GJM143" s="123"/>
      <c r="GJN143" s="123"/>
      <c r="GJO143" s="123"/>
      <c r="GJP143" s="123"/>
      <c r="GJQ143" s="123"/>
      <c r="GJR143" s="123"/>
      <c r="GJS143" s="123"/>
      <c r="GJT143" s="123"/>
      <c r="GJU143" s="123"/>
      <c r="GJV143" s="123"/>
      <c r="GJW143" s="123"/>
      <c r="GJX143" s="123"/>
      <c r="GJY143" s="123"/>
      <c r="GJZ143" s="123"/>
      <c r="GKA143" s="123"/>
      <c r="GKB143" s="123"/>
      <c r="GKC143" s="123"/>
      <c r="GKD143" s="123"/>
      <c r="GKE143" s="123"/>
      <c r="GKF143" s="123"/>
      <c r="GKG143" s="123"/>
      <c r="GKH143" s="123"/>
      <c r="GKI143" s="123"/>
      <c r="GKJ143" s="123"/>
      <c r="GKK143" s="123"/>
      <c r="GKL143" s="123"/>
      <c r="GKM143" s="123"/>
      <c r="GKN143" s="123"/>
      <c r="GKO143" s="123"/>
      <c r="GKP143" s="123"/>
      <c r="GKQ143" s="123"/>
      <c r="GKR143" s="123"/>
      <c r="GKS143" s="123"/>
      <c r="GKT143" s="123"/>
      <c r="GKU143" s="123"/>
      <c r="GKV143" s="123"/>
      <c r="GKW143" s="123"/>
      <c r="GKX143" s="123"/>
      <c r="GKY143" s="123"/>
      <c r="GKZ143" s="123"/>
      <c r="GLA143" s="123"/>
      <c r="GLB143" s="123"/>
      <c r="GLC143" s="123"/>
      <c r="GLD143" s="123"/>
      <c r="GLE143" s="123"/>
      <c r="GLF143" s="123"/>
      <c r="GLG143" s="123"/>
      <c r="GLH143" s="123"/>
      <c r="GLI143" s="123"/>
      <c r="GLJ143" s="123"/>
      <c r="GLK143" s="123"/>
      <c r="GLL143" s="123"/>
      <c r="GLM143" s="123"/>
      <c r="GLN143" s="123"/>
      <c r="GLO143" s="123"/>
      <c r="GLP143" s="123"/>
      <c r="GLQ143" s="123"/>
      <c r="GLR143" s="123"/>
      <c r="GLS143" s="123"/>
      <c r="GLT143" s="123"/>
      <c r="GLU143" s="123"/>
      <c r="GLV143" s="123"/>
      <c r="GLW143" s="123"/>
      <c r="GLX143" s="123"/>
      <c r="GLY143" s="123"/>
      <c r="GLZ143" s="123"/>
      <c r="GMA143" s="123"/>
      <c r="GMB143" s="123"/>
      <c r="GMC143" s="123"/>
      <c r="GMD143" s="123"/>
      <c r="GME143" s="123"/>
      <c r="GMF143" s="123"/>
      <c r="GMG143" s="123"/>
      <c r="GMH143" s="123"/>
      <c r="GMI143" s="123"/>
      <c r="GMJ143" s="123"/>
      <c r="GMK143" s="123"/>
      <c r="GML143" s="123"/>
      <c r="GMM143" s="123"/>
      <c r="GMN143" s="123"/>
      <c r="GMO143" s="123"/>
      <c r="GMP143" s="123"/>
      <c r="GMQ143" s="123"/>
      <c r="GMR143" s="123"/>
      <c r="GMS143" s="123"/>
      <c r="GMT143" s="123"/>
      <c r="GMU143" s="123"/>
      <c r="GMV143" s="123"/>
      <c r="GMW143" s="123"/>
      <c r="GMX143" s="123"/>
      <c r="GMY143" s="123"/>
      <c r="GMZ143" s="123"/>
      <c r="GNA143" s="123"/>
      <c r="GNB143" s="123"/>
      <c r="GNC143" s="123"/>
      <c r="GND143" s="123"/>
      <c r="GNE143" s="123"/>
      <c r="GNF143" s="123"/>
      <c r="GNG143" s="123"/>
      <c r="GNH143" s="123"/>
      <c r="GNI143" s="123"/>
      <c r="GNJ143" s="123"/>
      <c r="GNK143" s="123"/>
      <c r="GNL143" s="123"/>
      <c r="GNM143" s="123"/>
      <c r="GNN143" s="123"/>
      <c r="GNO143" s="123"/>
      <c r="GNP143" s="123"/>
      <c r="GNQ143" s="123"/>
      <c r="GNR143" s="123"/>
      <c r="GNS143" s="123"/>
      <c r="GNT143" s="123"/>
      <c r="GNU143" s="123"/>
      <c r="GNV143" s="123"/>
      <c r="GNW143" s="123"/>
      <c r="GNX143" s="123"/>
      <c r="GNY143" s="123"/>
      <c r="GNZ143" s="123"/>
      <c r="GOA143" s="123"/>
      <c r="GOB143" s="123"/>
      <c r="GOC143" s="123"/>
      <c r="GOD143" s="123"/>
      <c r="GOE143" s="123"/>
      <c r="GOF143" s="123"/>
      <c r="GOG143" s="123"/>
      <c r="GOH143" s="123"/>
      <c r="GOI143" s="123"/>
      <c r="GOJ143" s="123"/>
      <c r="GOK143" s="123"/>
      <c r="GOL143" s="123"/>
      <c r="GOM143" s="123"/>
      <c r="GON143" s="123"/>
      <c r="GOO143" s="123"/>
      <c r="GOP143" s="123"/>
      <c r="GOQ143" s="123"/>
      <c r="GOR143" s="123"/>
      <c r="GOS143" s="123"/>
      <c r="GOT143" s="123"/>
      <c r="GOU143" s="123"/>
      <c r="GOV143" s="123"/>
      <c r="GOW143" s="123"/>
      <c r="GOX143" s="123"/>
      <c r="GOY143" s="123"/>
      <c r="GOZ143" s="123"/>
      <c r="GPA143" s="123"/>
      <c r="GPB143" s="123"/>
      <c r="GPC143" s="123"/>
      <c r="GPD143" s="123"/>
      <c r="GPE143" s="123"/>
      <c r="GPF143" s="123"/>
      <c r="GPG143" s="123"/>
      <c r="GPH143" s="123"/>
      <c r="GPI143" s="123"/>
      <c r="GPJ143" s="123"/>
      <c r="GPK143" s="123"/>
      <c r="GPL143" s="123"/>
      <c r="GPM143" s="123"/>
      <c r="GPN143" s="123"/>
      <c r="GPO143" s="123"/>
      <c r="GPP143" s="123"/>
      <c r="GPQ143" s="123"/>
      <c r="GPR143" s="123"/>
      <c r="GPS143" s="123"/>
      <c r="GPT143" s="123"/>
      <c r="GPU143" s="123"/>
      <c r="GPV143" s="123"/>
      <c r="GPW143" s="123"/>
      <c r="GPX143" s="123"/>
      <c r="GPY143" s="123"/>
      <c r="GPZ143" s="123"/>
      <c r="GQA143" s="123"/>
      <c r="GQB143" s="123"/>
      <c r="GQC143" s="123"/>
      <c r="GQD143" s="123"/>
      <c r="GQE143" s="123"/>
      <c r="GQF143" s="123"/>
      <c r="GQG143" s="123"/>
      <c r="GQH143" s="123"/>
      <c r="GQI143" s="123"/>
      <c r="GQJ143" s="123"/>
      <c r="GQK143" s="123"/>
      <c r="GQL143" s="123"/>
      <c r="GQM143" s="123"/>
      <c r="GQN143" s="123"/>
      <c r="GQO143" s="123"/>
      <c r="GQP143" s="123"/>
      <c r="GQQ143" s="123"/>
      <c r="GQR143" s="123"/>
      <c r="GQS143" s="123"/>
      <c r="GQT143" s="123"/>
      <c r="GQU143" s="123"/>
      <c r="GQV143" s="123"/>
      <c r="GQW143" s="123"/>
      <c r="GQX143" s="123"/>
      <c r="GQY143" s="123"/>
      <c r="GQZ143" s="123"/>
      <c r="GRA143" s="123"/>
      <c r="GRB143" s="123"/>
      <c r="GRC143" s="123"/>
      <c r="GRD143" s="123"/>
      <c r="GRE143" s="123"/>
      <c r="GRF143" s="123"/>
      <c r="GRG143" s="123"/>
      <c r="GRH143" s="123"/>
      <c r="GRI143" s="123"/>
      <c r="GRJ143" s="123"/>
      <c r="GRK143" s="123"/>
      <c r="GRL143" s="123"/>
      <c r="GRM143" s="123"/>
      <c r="GRN143" s="123"/>
      <c r="GRO143" s="123"/>
      <c r="GRP143" s="123"/>
      <c r="GRQ143" s="123"/>
      <c r="GRR143" s="123"/>
      <c r="GRS143" s="123"/>
      <c r="GRT143" s="123"/>
      <c r="GRU143" s="123"/>
      <c r="GRV143" s="123"/>
      <c r="GRW143" s="123"/>
      <c r="GRX143" s="123"/>
      <c r="GRY143" s="123"/>
      <c r="GRZ143" s="123"/>
      <c r="GSA143" s="123"/>
      <c r="GSB143" s="123"/>
      <c r="GSC143" s="123"/>
      <c r="GSD143" s="123"/>
      <c r="GSE143" s="123"/>
      <c r="GSF143" s="123"/>
      <c r="GSG143" s="123"/>
      <c r="GSH143" s="123"/>
      <c r="GSI143" s="123"/>
      <c r="GSJ143" s="123"/>
      <c r="GSK143" s="123"/>
      <c r="GSL143" s="123"/>
      <c r="GSM143" s="123"/>
      <c r="GSN143" s="123"/>
      <c r="GSO143" s="123"/>
      <c r="GSP143" s="123"/>
      <c r="GSQ143" s="123"/>
      <c r="GSR143" s="123"/>
      <c r="GSS143" s="123"/>
      <c r="GST143" s="123"/>
      <c r="GSU143" s="123"/>
      <c r="GSV143" s="123"/>
      <c r="GSW143" s="123"/>
      <c r="GSX143" s="123"/>
      <c r="GSY143" s="123"/>
      <c r="GSZ143" s="123"/>
      <c r="GTA143" s="123"/>
      <c r="GTB143" s="123"/>
      <c r="GTC143" s="123"/>
      <c r="GTD143" s="123"/>
      <c r="GTE143" s="123"/>
      <c r="GTF143" s="123"/>
      <c r="GTG143" s="123"/>
      <c r="GTH143" s="123"/>
      <c r="GTI143" s="123"/>
      <c r="GTJ143" s="123"/>
      <c r="GTK143" s="123"/>
      <c r="GTL143" s="123"/>
      <c r="GTM143" s="123"/>
      <c r="GTN143" s="123"/>
      <c r="GTO143" s="123"/>
      <c r="GTP143" s="123"/>
      <c r="GTQ143" s="123"/>
      <c r="GTR143" s="123"/>
      <c r="GTS143" s="123"/>
      <c r="GTT143" s="123"/>
      <c r="GTU143" s="123"/>
      <c r="GTV143" s="123"/>
      <c r="GTW143" s="123"/>
      <c r="GTX143" s="123"/>
      <c r="GTY143" s="123"/>
      <c r="GTZ143" s="123"/>
      <c r="GUA143" s="123"/>
      <c r="GUB143" s="123"/>
      <c r="GUC143" s="123"/>
      <c r="GUD143" s="123"/>
      <c r="GUE143" s="123"/>
      <c r="GUF143" s="123"/>
      <c r="GUG143" s="123"/>
      <c r="GUH143" s="123"/>
      <c r="GUI143" s="123"/>
      <c r="GUJ143" s="123"/>
      <c r="GUK143" s="123"/>
      <c r="GUL143" s="123"/>
      <c r="GUM143" s="123"/>
      <c r="GUN143" s="123"/>
      <c r="GUO143" s="123"/>
      <c r="GUP143" s="123"/>
      <c r="GUQ143" s="123"/>
      <c r="GUR143" s="123"/>
      <c r="GUS143" s="123"/>
      <c r="GUT143" s="123"/>
      <c r="GUU143" s="123"/>
      <c r="GUV143" s="123"/>
      <c r="GUW143" s="123"/>
      <c r="GUX143" s="123"/>
      <c r="GUY143" s="123"/>
      <c r="GUZ143" s="123"/>
      <c r="GVA143" s="123"/>
      <c r="GVB143" s="123"/>
      <c r="GVC143" s="123"/>
      <c r="GVD143" s="123"/>
      <c r="GVE143" s="123"/>
      <c r="GVF143" s="123"/>
      <c r="GVG143" s="123"/>
      <c r="GVH143" s="123"/>
      <c r="GVI143" s="123"/>
      <c r="GVJ143" s="123"/>
      <c r="GVK143" s="123"/>
      <c r="GVL143" s="123"/>
      <c r="GVM143" s="123"/>
      <c r="GVN143" s="123"/>
      <c r="GVO143" s="123"/>
      <c r="GVP143" s="123"/>
      <c r="GVQ143" s="123"/>
      <c r="GVR143" s="123"/>
      <c r="GVS143" s="123"/>
      <c r="GVT143" s="123"/>
      <c r="GVU143" s="123"/>
      <c r="GVV143" s="123"/>
      <c r="GVW143" s="123"/>
      <c r="GVX143" s="123"/>
      <c r="GVY143" s="123"/>
      <c r="GVZ143" s="123"/>
      <c r="GWA143" s="123"/>
      <c r="GWB143" s="123"/>
      <c r="GWC143" s="123"/>
      <c r="GWD143" s="123"/>
      <c r="GWE143" s="123"/>
      <c r="GWF143" s="123"/>
      <c r="GWG143" s="123"/>
      <c r="GWH143" s="123"/>
      <c r="GWI143" s="123"/>
      <c r="GWJ143" s="123"/>
      <c r="GWK143" s="123"/>
      <c r="GWL143" s="123"/>
      <c r="GWM143" s="123"/>
      <c r="GWN143" s="123"/>
      <c r="GWO143" s="123"/>
      <c r="GWP143" s="123"/>
      <c r="GWQ143" s="123"/>
      <c r="GWR143" s="123"/>
      <c r="GWS143" s="123"/>
      <c r="GWT143" s="123"/>
      <c r="GWU143" s="123"/>
      <c r="GWV143" s="123"/>
      <c r="GWW143" s="123"/>
      <c r="GWX143" s="123"/>
      <c r="GWY143" s="123"/>
      <c r="GWZ143" s="123"/>
      <c r="GXA143" s="123"/>
      <c r="GXB143" s="123"/>
      <c r="GXC143" s="123"/>
      <c r="GXD143" s="123"/>
      <c r="GXE143" s="123"/>
      <c r="GXF143" s="123"/>
      <c r="GXG143" s="123"/>
      <c r="GXH143" s="123"/>
      <c r="GXI143" s="123"/>
      <c r="GXJ143" s="123"/>
      <c r="GXK143" s="123"/>
      <c r="GXL143" s="123"/>
      <c r="GXM143" s="123"/>
      <c r="GXN143" s="123"/>
      <c r="GXO143" s="123"/>
      <c r="GXP143" s="123"/>
      <c r="GXQ143" s="123"/>
      <c r="GXR143" s="123"/>
      <c r="GXS143" s="123"/>
      <c r="GXT143" s="123"/>
      <c r="GXU143" s="123"/>
      <c r="GXV143" s="123"/>
      <c r="GXW143" s="123"/>
      <c r="GXX143" s="123"/>
      <c r="GXY143" s="123"/>
      <c r="GXZ143" s="123"/>
      <c r="GYA143" s="123"/>
      <c r="GYB143" s="123"/>
      <c r="GYC143" s="123"/>
      <c r="GYD143" s="123"/>
      <c r="GYE143" s="123"/>
      <c r="GYF143" s="123"/>
      <c r="GYG143" s="123"/>
      <c r="GYH143" s="123"/>
      <c r="GYI143" s="123"/>
      <c r="GYJ143" s="123"/>
      <c r="GYK143" s="123"/>
      <c r="GYL143" s="123"/>
      <c r="GYM143" s="123"/>
      <c r="GYN143" s="123"/>
      <c r="GYO143" s="123"/>
      <c r="GYP143" s="123"/>
      <c r="GYQ143" s="123"/>
      <c r="GYR143" s="123"/>
      <c r="GYS143" s="123"/>
      <c r="GYT143" s="123"/>
      <c r="GYU143" s="123"/>
      <c r="GYV143" s="123"/>
      <c r="GYW143" s="123"/>
      <c r="GYX143" s="123"/>
      <c r="GYY143" s="123"/>
      <c r="GYZ143" s="123"/>
      <c r="GZA143" s="123"/>
      <c r="GZB143" s="123"/>
      <c r="GZC143" s="123"/>
      <c r="GZD143" s="123"/>
      <c r="GZE143" s="123"/>
      <c r="GZF143" s="123"/>
      <c r="GZG143" s="123"/>
      <c r="GZH143" s="123"/>
      <c r="GZI143" s="123"/>
      <c r="GZJ143" s="123"/>
      <c r="GZK143" s="123"/>
      <c r="GZL143" s="123"/>
      <c r="GZM143" s="123"/>
      <c r="GZN143" s="123"/>
      <c r="GZO143" s="123"/>
      <c r="GZP143" s="123"/>
      <c r="GZQ143" s="123"/>
      <c r="GZR143" s="123"/>
      <c r="GZS143" s="123"/>
      <c r="GZT143" s="123"/>
      <c r="GZU143" s="123"/>
      <c r="GZV143" s="123"/>
      <c r="GZW143" s="123"/>
      <c r="GZX143" s="123"/>
      <c r="GZY143" s="123"/>
      <c r="GZZ143" s="123"/>
      <c r="HAA143" s="123"/>
      <c r="HAB143" s="123"/>
      <c r="HAC143" s="123"/>
      <c r="HAD143" s="123"/>
      <c r="HAE143" s="123"/>
      <c r="HAF143" s="123"/>
      <c r="HAG143" s="123"/>
      <c r="HAH143" s="123"/>
      <c r="HAI143" s="123"/>
      <c r="HAJ143" s="123"/>
      <c r="HAK143" s="123"/>
      <c r="HAL143" s="123"/>
      <c r="HAM143" s="123"/>
      <c r="HAN143" s="123"/>
      <c r="HAO143" s="123"/>
      <c r="HAP143" s="123"/>
      <c r="HAQ143" s="123"/>
      <c r="HAR143" s="123"/>
      <c r="HAS143" s="123"/>
      <c r="HAT143" s="123"/>
      <c r="HAU143" s="123"/>
      <c r="HAV143" s="123"/>
      <c r="HAW143" s="123"/>
      <c r="HAX143" s="123"/>
      <c r="HAY143" s="123"/>
      <c r="HAZ143" s="123"/>
      <c r="HBA143" s="123"/>
      <c r="HBB143" s="123"/>
      <c r="HBC143" s="123"/>
      <c r="HBD143" s="123"/>
      <c r="HBE143" s="123"/>
      <c r="HBF143" s="123"/>
      <c r="HBG143" s="123"/>
      <c r="HBH143" s="123"/>
      <c r="HBI143" s="123"/>
      <c r="HBJ143" s="123"/>
      <c r="HBK143" s="123"/>
      <c r="HBL143" s="123"/>
      <c r="HBM143" s="123"/>
      <c r="HBN143" s="123"/>
      <c r="HBO143" s="123"/>
      <c r="HBP143" s="123"/>
      <c r="HBQ143" s="123"/>
      <c r="HBR143" s="123"/>
      <c r="HBS143" s="123"/>
      <c r="HBT143" s="123"/>
      <c r="HBU143" s="123"/>
      <c r="HBV143" s="123"/>
      <c r="HBW143" s="123"/>
      <c r="HBX143" s="123"/>
      <c r="HBY143" s="123"/>
      <c r="HBZ143" s="123"/>
      <c r="HCA143" s="123"/>
      <c r="HCB143" s="123"/>
      <c r="HCC143" s="123"/>
      <c r="HCD143" s="123"/>
      <c r="HCE143" s="123"/>
      <c r="HCF143" s="123"/>
      <c r="HCG143" s="123"/>
      <c r="HCH143" s="123"/>
      <c r="HCI143" s="123"/>
      <c r="HCJ143" s="123"/>
      <c r="HCK143" s="123"/>
      <c r="HCL143" s="123"/>
      <c r="HCM143" s="123"/>
      <c r="HCN143" s="123"/>
      <c r="HCO143" s="123"/>
      <c r="HCP143" s="123"/>
      <c r="HCQ143" s="123"/>
      <c r="HCR143" s="123"/>
      <c r="HCS143" s="123"/>
      <c r="HCT143" s="123"/>
      <c r="HCU143" s="123"/>
      <c r="HCV143" s="123"/>
      <c r="HCW143" s="123"/>
      <c r="HCX143" s="123"/>
      <c r="HCY143" s="123"/>
      <c r="HCZ143" s="123"/>
      <c r="HDA143" s="123"/>
      <c r="HDB143" s="123"/>
      <c r="HDC143" s="123"/>
      <c r="HDD143" s="123"/>
      <c r="HDE143" s="123"/>
      <c r="HDF143" s="123"/>
      <c r="HDG143" s="123"/>
      <c r="HDH143" s="123"/>
      <c r="HDI143" s="123"/>
      <c r="HDJ143" s="123"/>
      <c r="HDK143" s="123"/>
      <c r="HDL143" s="123"/>
      <c r="HDM143" s="123"/>
      <c r="HDN143" s="123"/>
      <c r="HDO143" s="123"/>
      <c r="HDP143" s="123"/>
      <c r="HDQ143" s="123"/>
      <c r="HDR143" s="123"/>
      <c r="HDS143" s="123"/>
      <c r="HDT143" s="123"/>
      <c r="HDU143" s="123"/>
      <c r="HDV143" s="123"/>
      <c r="HDW143" s="123"/>
      <c r="HDX143" s="123"/>
      <c r="HDY143" s="123"/>
      <c r="HDZ143" s="123"/>
      <c r="HEA143" s="123"/>
      <c r="HEB143" s="123"/>
      <c r="HEC143" s="123"/>
      <c r="HED143" s="123"/>
      <c r="HEE143" s="123"/>
      <c r="HEF143" s="123"/>
      <c r="HEG143" s="123"/>
      <c r="HEH143" s="123"/>
      <c r="HEI143" s="123"/>
      <c r="HEJ143" s="123"/>
      <c r="HEK143" s="123"/>
      <c r="HEL143" s="123"/>
      <c r="HEM143" s="123"/>
      <c r="HEN143" s="123"/>
      <c r="HEO143" s="123"/>
      <c r="HEP143" s="123"/>
      <c r="HEQ143" s="123"/>
      <c r="HER143" s="123"/>
      <c r="HES143" s="123"/>
      <c r="HET143" s="123"/>
      <c r="HEU143" s="123"/>
      <c r="HEV143" s="123"/>
      <c r="HEW143" s="123"/>
      <c r="HEX143" s="123"/>
      <c r="HEY143" s="123"/>
      <c r="HEZ143" s="123"/>
      <c r="HFA143" s="123"/>
      <c r="HFB143" s="123"/>
      <c r="HFC143" s="123"/>
      <c r="HFD143" s="123"/>
      <c r="HFE143" s="123"/>
      <c r="HFF143" s="123"/>
      <c r="HFG143" s="123"/>
      <c r="HFH143" s="123"/>
      <c r="HFI143" s="123"/>
      <c r="HFJ143" s="123"/>
      <c r="HFK143" s="123"/>
      <c r="HFL143" s="123"/>
      <c r="HFM143" s="123"/>
      <c r="HFN143" s="123"/>
      <c r="HFO143" s="123"/>
      <c r="HFP143" s="123"/>
      <c r="HFQ143" s="123"/>
      <c r="HFR143" s="123"/>
      <c r="HFS143" s="123"/>
      <c r="HFT143" s="123"/>
      <c r="HFU143" s="123"/>
      <c r="HFV143" s="123"/>
      <c r="HFW143" s="123"/>
      <c r="HFX143" s="123"/>
      <c r="HFY143" s="123"/>
      <c r="HFZ143" s="123"/>
      <c r="HGA143" s="123"/>
      <c r="HGB143" s="123"/>
      <c r="HGC143" s="123"/>
      <c r="HGD143" s="123"/>
      <c r="HGE143" s="123"/>
      <c r="HGF143" s="123"/>
      <c r="HGG143" s="123"/>
      <c r="HGH143" s="123"/>
      <c r="HGI143" s="123"/>
      <c r="HGJ143" s="123"/>
      <c r="HGK143" s="123"/>
      <c r="HGL143" s="123"/>
      <c r="HGM143" s="123"/>
      <c r="HGN143" s="123"/>
      <c r="HGO143" s="123"/>
      <c r="HGP143" s="123"/>
      <c r="HGQ143" s="123"/>
      <c r="HGR143" s="123"/>
      <c r="HGS143" s="123"/>
      <c r="HGT143" s="123"/>
      <c r="HGU143" s="123"/>
      <c r="HGV143" s="123"/>
      <c r="HGW143" s="123"/>
      <c r="HGX143" s="123"/>
      <c r="HGY143" s="123"/>
      <c r="HGZ143" s="123"/>
      <c r="HHA143" s="123"/>
      <c r="HHB143" s="123"/>
      <c r="HHC143" s="123"/>
      <c r="HHD143" s="123"/>
      <c r="HHE143" s="123"/>
      <c r="HHF143" s="123"/>
      <c r="HHG143" s="123"/>
      <c r="HHH143" s="123"/>
      <c r="HHI143" s="123"/>
      <c r="HHJ143" s="123"/>
      <c r="HHK143" s="123"/>
      <c r="HHL143" s="123"/>
      <c r="HHM143" s="123"/>
      <c r="HHN143" s="123"/>
      <c r="HHO143" s="123"/>
      <c r="HHP143" s="123"/>
      <c r="HHQ143" s="123"/>
      <c r="HHR143" s="123"/>
      <c r="HHS143" s="123"/>
      <c r="HHT143" s="123"/>
      <c r="HHU143" s="123"/>
      <c r="HHV143" s="123"/>
      <c r="HHW143" s="123"/>
      <c r="HHX143" s="123"/>
      <c r="HHY143" s="123"/>
      <c r="HHZ143" s="123"/>
      <c r="HIA143" s="123"/>
      <c r="HIB143" s="123"/>
      <c r="HIC143" s="123"/>
      <c r="HID143" s="123"/>
      <c r="HIE143" s="123"/>
      <c r="HIF143" s="123"/>
      <c r="HIG143" s="123"/>
      <c r="HIH143" s="123"/>
      <c r="HII143" s="123"/>
      <c r="HIJ143" s="123"/>
      <c r="HIK143" s="123"/>
      <c r="HIL143" s="123"/>
      <c r="HIM143" s="123"/>
      <c r="HIN143" s="123"/>
      <c r="HIO143" s="123"/>
      <c r="HIP143" s="123"/>
      <c r="HIQ143" s="123"/>
      <c r="HIR143" s="123"/>
      <c r="HIS143" s="123"/>
      <c r="HIT143" s="123"/>
      <c r="HIU143" s="123"/>
      <c r="HIV143" s="123"/>
      <c r="HIW143" s="123"/>
      <c r="HIX143" s="123"/>
      <c r="HIY143" s="123"/>
      <c r="HIZ143" s="123"/>
      <c r="HJA143" s="123"/>
      <c r="HJB143" s="123"/>
      <c r="HJC143" s="123"/>
      <c r="HJD143" s="123"/>
      <c r="HJE143" s="123"/>
      <c r="HJF143" s="123"/>
      <c r="HJG143" s="123"/>
      <c r="HJH143" s="123"/>
      <c r="HJI143" s="123"/>
      <c r="HJJ143" s="123"/>
      <c r="HJK143" s="123"/>
      <c r="HJL143" s="123"/>
      <c r="HJM143" s="123"/>
      <c r="HJN143" s="123"/>
      <c r="HJO143" s="123"/>
      <c r="HJP143" s="123"/>
      <c r="HJQ143" s="123"/>
      <c r="HJR143" s="123"/>
      <c r="HJS143" s="123"/>
      <c r="HJT143" s="123"/>
      <c r="HJU143" s="123"/>
      <c r="HJV143" s="123"/>
      <c r="HJW143" s="123"/>
      <c r="HJX143" s="123"/>
      <c r="HJY143" s="123"/>
      <c r="HJZ143" s="123"/>
      <c r="HKA143" s="123"/>
      <c r="HKB143" s="123"/>
      <c r="HKC143" s="123"/>
      <c r="HKD143" s="123"/>
      <c r="HKE143" s="123"/>
      <c r="HKF143" s="123"/>
      <c r="HKG143" s="123"/>
      <c r="HKH143" s="123"/>
      <c r="HKI143" s="123"/>
      <c r="HKJ143" s="123"/>
      <c r="HKK143" s="123"/>
      <c r="HKL143" s="123"/>
      <c r="HKM143" s="123"/>
      <c r="HKN143" s="123"/>
      <c r="HKO143" s="123"/>
      <c r="HKP143" s="123"/>
      <c r="HKQ143" s="123"/>
      <c r="HKR143" s="123"/>
      <c r="HKS143" s="123"/>
      <c r="HKT143" s="123"/>
      <c r="HKU143" s="123"/>
      <c r="HKV143" s="123"/>
      <c r="HKW143" s="123"/>
      <c r="HKX143" s="123"/>
      <c r="HKY143" s="123"/>
      <c r="HKZ143" s="123"/>
      <c r="HLA143" s="123"/>
      <c r="HLB143" s="123"/>
      <c r="HLC143" s="123"/>
      <c r="HLD143" s="123"/>
      <c r="HLE143" s="123"/>
      <c r="HLF143" s="123"/>
      <c r="HLG143" s="123"/>
      <c r="HLH143" s="123"/>
      <c r="HLI143" s="123"/>
      <c r="HLJ143" s="123"/>
      <c r="HLK143" s="123"/>
      <c r="HLL143" s="123"/>
      <c r="HLM143" s="123"/>
      <c r="HLN143" s="123"/>
      <c r="HLO143" s="123"/>
      <c r="HLP143" s="123"/>
      <c r="HLQ143" s="123"/>
      <c r="HLR143" s="123"/>
      <c r="HLS143" s="123"/>
      <c r="HLT143" s="123"/>
      <c r="HLU143" s="123"/>
      <c r="HLV143" s="123"/>
      <c r="HLW143" s="123"/>
      <c r="HLX143" s="123"/>
      <c r="HLY143" s="123"/>
      <c r="HLZ143" s="123"/>
      <c r="HMA143" s="123"/>
      <c r="HMB143" s="123"/>
      <c r="HMC143" s="123"/>
      <c r="HMD143" s="123"/>
      <c r="HME143" s="123"/>
      <c r="HMF143" s="123"/>
      <c r="HMG143" s="123"/>
      <c r="HMH143" s="123"/>
      <c r="HMI143" s="123"/>
      <c r="HMJ143" s="123"/>
      <c r="HMK143" s="123"/>
      <c r="HML143" s="123"/>
      <c r="HMM143" s="123"/>
      <c r="HMN143" s="123"/>
      <c r="HMO143" s="123"/>
      <c r="HMP143" s="123"/>
      <c r="HMQ143" s="123"/>
      <c r="HMR143" s="123"/>
      <c r="HMS143" s="123"/>
      <c r="HMT143" s="123"/>
      <c r="HMU143" s="123"/>
      <c r="HMV143" s="123"/>
      <c r="HMW143" s="123"/>
      <c r="HMX143" s="123"/>
      <c r="HMY143" s="123"/>
      <c r="HMZ143" s="123"/>
      <c r="HNA143" s="123"/>
      <c r="HNB143" s="123"/>
      <c r="HNC143" s="123"/>
      <c r="HND143" s="123"/>
      <c r="HNE143" s="123"/>
      <c r="HNF143" s="123"/>
      <c r="HNG143" s="123"/>
      <c r="HNH143" s="123"/>
      <c r="HNI143" s="123"/>
      <c r="HNJ143" s="123"/>
      <c r="HNK143" s="123"/>
      <c r="HNL143" s="123"/>
      <c r="HNM143" s="123"/>
      <c r="HNN143" s="123"/>
      <c r="HNO143" s="123"/>
      <c r="HNP143" s="123"/>
      <c r="HNQ143" s="123"/>
      <c r="HNR143" s="123"/>
      <c r="HNS143" s="123"/>
      <c r="HNT143" s="123"/>
      <c r="HNU143" s="123"/>
      <c r="HNV143" s="123"/>
      <c r="HNW143" s="123"/>
      <c r="HNX143" s="123"/>
      <c r="HNY143" s="123"/>
      <c r="HNZ143" s="123"/>
      <c r="HOA143" s="123"/>
      <c r="HOB143" s="123"/>
      <c r="HOC143" s="123"/>
      <c r="HOD143" s="123"/>
      <c r="HOE143" s="123"/>
      <c r="HOF143" s="123"/>
      <c r="HOG143" s="123"/>
      <c r="HOH143" s="123"/>
      <c r="HOI143" s="123"/>
      <c r="HOJ143" s="123"/>
      <c r="HOK143" s="123"/>
      <c r="HOL143" s="123"/>
      <c r="HOM143" s="123"/>
      <c r="HON143" s="123"/>
      <c r="HOO143" s="123"/>
      <c r="HOP143" s="123"/>
      <c r="HOQ143" s="123"/>
      <c r="HOR143" s="123"/>
      <c r="HOS143" s="123"/>
      <c r="HOT143" s="123"/>
      <c r="HOU143" s="123"/>
      <c r="HOV143" s="123"/>
      <c r="HOW143" s="123"/>
      <c r="HOX143" s="123"/>
      <c r="HOY143" s="123"/>
      <c r="HOZ143" s="123"/>
      <c r="HPA143" s="123"/>
      <c r="HPB143" s="123"/>
      <c r="HPC143" s="123"/>
      <c r="HPD143" s="123"/>
      <c r="HPE143" s="123"/>
      <c r="HPF143" s="123"/>
      <c r="HPG143" s="123"/>
      <c r="HPH143" s="123"/>
      <c r="HPI143" s="123"/>
      <c r="HPJ143" s="123"/>
      <c r="HPK143" s="123"/>
      <c r="HPL143" s="123"/>
      <c r="HPM143" s="123"/>
      <c r="HPN143" s="123"/>
      <c r="HPO143" s="123"/>
      <c r="HPP143" s="123"/>
      <c r="HPQ143" s="123"/>
      <c r="HPR143" s="123"/>
      <c r="HPS143" s="123"/>
      <c r="HPT143" s="123"/>
      <c r="HPU143" s="123"/>
      <c r="HPV143" s="123"/>
      <c r="HPW143" s="123"/>
      <c r="HPX143" s="123"/>
      <c r="HPY143" s="123"/>
      <c r="HPZ143" s="123"/>
      <c r="HQA143" s="123"/>
      <c r="HQB143" s="123"/>
      <c r="HQC143" s="123"/>
      <c r="HQD143" s="123"/>
      <c r="HQE143" s="123"/>
      <c r="HQF143" s="123"/>
      <c r="HQG143" s="123"/>
      <c r="HQH143" s="123"/>
      <c r="HQI143" s="123"/>
      <c r="HQJ143" s="123"/>
      <c r="HQK143" s="123"/>
      <c r="HQL143" s="123"/>
      <c r="HQM143" s="123"/>
      <c r="HQN143" s="123"/>
      <c r="HQO143" s="123"/>
      <c r="HQP143" s="123"/>
      <c r="HQQ143" s="123"/>
      <c r="HQR143" s="123"/>
      <c r="HQS143" s="123"/>
      <c r="HQT143" s="123"/>
      <c r="HQU143" s="123"/>
      <c r="HQV143" s="123"/>
      <c r="HQW143" s="123"/>
      <c r="HQX143" s="123"/>
      <c r="HQY143" s="123"/>
      <c r="HQZ143" s="123"/>
      <c r="HRA143" s="123"/>
      <c r="HRB143" s="123"/>
      <c r="HRC143" s="123"/>
      <c r="HRD143" s="123"/>
      <c r="HRE143" s="123"/>
      <c r="HRF143" s="123"/>
      <c r="HRG143" s="123"/>
      <c r="HRH143" s="123"/>
      <c r="HRI143" s="123"/>
      <c r="HRJ143" s="123"/>
      <c r="HRK143" s="123"/>
      <c r="HRL143" s="123"/>
      <c r="HRM143" s="123"/>
      <c r="HRN143" s="123"/>
      <c r="HRO143" s="123"/>
      <c r="HRP143" s="123"/>
      <c r="HRQ143" s="123"/>
      <c r="HRR143" s="123"/>
      <c r="HRS143" s="123"/>
      <c r="HRT143" s="123"/>
      <c r="HRU143" s="123"/>
      <c r="HRV143" s="123"/>
      <c r="HRW143" s="123"/>
      <c r="HRX143" s="123"/>
      <c r="HRY143" s="123"/>
      <c r="HRZ143" s="123"/>
      <c r="HSA143" s="123"/>
      <c r="HSB143" s="123"/>
      <c r="HSC143" s="123"/>
      <c r="HSD143" s="123"/>
      <c r="HSE143" s="123"/>
      <c r="HSF143" s="123"/>
      <c r="HSG143" s="123"/>
      <c r="HSH143" s="123"/>
      <c r="HSI143" s="123"/>
      <c r="HSJ143" s="123"/>
      <c r="HSK143" s="123"/>
      <c r="HSL143" s="123"/>
      <c r="HSM143" s="123"/>
      <c r="HSN143" s="123"/>
      <c r="HSO143" s="123"/>
      <c r="HSP143" s="123"/>
      <c r="HSQ143" s="123"/>
      <c r="HSR143" s="123"/>
      <c r="HSS143" s="123"/>
      <c r="HST143" s="123"/>
      <c r="HSU143" s="123"/>
      <c r="HSV143" s="123"/>
      <c r="HSW143" s="123"/>
      <c r="HSX143" s="123"/>
      <c r="HSY143" s="123"/>
      <c r="HSZ143" s="123"/>
      <c r="HTA143" s="123"/>
      <c r="HTB143" s="123"/>
      <c r="HTC143" s="123"/>
      <c r="HTD143" s="123"/>
      <c r="HTE143" s="123"/>
      <c r="HTF143" s="123"/>
      <c r="HTG143" s="123"/>
      <c r="HTH143" s="123"/>
      <c r="HTI143" s="123"/>
      <c r="HTJ143" s="123"/>
      <c r="HTK143" s="123"/>
      <c r="HTL143" s="123"/>
      <c r="HTM143" s="123"/>
      <c r="HTN143" s="123"/>
    </row>
    <row r="144" spans="1:5942" s="119" customFormat="1" x14ac:dyDescent="0.25">
      <c r="A144" s="540" t="s">
        <v>329</v>
      </c>
      <c r="H144" s="124"/>
      <c r="I144" s="124"/>
      <c r="J144" s="124"/>
      <c r="Q144" s="124"/>
      <c r="R144" s="124"/>
      <c r="S144" s="124"/>
      <c r="Z144" s="124"/>
      <c r="AA144" s="124"/>
      <c r="AB144" s="124"/>
      <c r="AI144" s="124"/>
      <c r="AJ144" s="124"/>
      <c r="AK144" s="124"/>
      <c r="AR144" s="124"/>
      <c r="AS144" s="124"/>
      <c r="AT144" s="124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  <c r="EC144" s="123"/>
      <c r="ED144" s="123"/>
      <c r="EE144" s="123"/>
      <c r="EF144" s="123"/>
      <c r="EG144" s="123"/>
      <c r="EH144" s="123"/>
      <c r="EI144" s="123"/>
      <c r="EJ144" s="123"/>
      <c r="EK144" s="123"/>
      <c r="EL144" s="123"/>
      <c r="EM144" s="123"/>
      <c r="EN144" s="123"/>
      <c r="EO144" s="123"/>
      <c r="EP144" s="123"/>
      <c r="EQ144" s="123"/>
      <c r="ER144" s="123"/>
      <c r="ES144" s="123"/>
      <c r="ET144" s="123"/>
      <c r="EU144" s="123"/>
      <c r="EV144" s="123"/>
      <c r="EW144" s="123"/>
      <c r="EX144" s="123"/>
      <c r="EY144" s="123"/>
      <c r="EZ144" s="123"/>
      <c r="FA144" s="123"/>
      <c r="FB144" s="123"/>
      <c r="FC144" s="123"/>
      <c r="FD144" s="123"/>
      <c r="FE144" s="123"/>
      <c r="FF144" s="123"/>
      <c r="FG144" s="123"/>
      <c r="FH144" s="123"/>
      <c r="FI144" s="123"/>
      <c r="FJ144" s="123"/>
      <c r="FK144" s="123"/>
      <c r="FL144" s="123"/>
      <c r="FM144" s="123"/>
      <c r="FN144" s="123"/>
      <c r="FO144" s="123"/>
      <c r="FP144" s="123"/>
      <c r="FQ144" s="123"/>
      <c r="FR144" s="123"/>
      <c r="FS144" s="123"/>
      <c r="FT144" s="123"/>
      <c r="FU144" s="123"/>
      <c r="FV144" s="123"/>
      <c r="FW144" s="123"/>
      <c r="FX144" s="123"/>
      <c r="FY144" s="123"/>
      <c r="FZ144" s="123"/>
      <c r="GA144" s="123"/>
      <c r="GB144" s="123"/>
      <c r="GC144" s="123"/>
      <c r="GD144" s="123"/>
      <c r="GE144" s="123"/>
      <c r="GF144" s="123"/>
      <c r="GG144" s="123"/>
      <c r="GH144" s="123"/>
      <c r="GI144" s="123"/>
      <c r="GJ144" s="123"/>
      <c r="GK144" s="123"/>
      <c r="GL144" s="123"/>
      <c r="GM144" s="123"/>
      <c r="GN144" s="123"/>
      <c r="GO144" s="123"/>
      <c r="GP144" s="123"/>
      <c r="GQ144" s="123"/>
      <c r="GR144" s="123"/>
      <c r="GS144" s="123"/>
      <c r="GT144" s="123"/>
      <c r="GU144" s="123"/>
      <c r="GV144" s="123"/>
      <c r="GW144" s="123"/>
      <c r="GX144" s="123"/>
      <c r="GY144" s="123"/>
      <c r="GZ144" s="123"/>
      <c r="HA144" s="123"/>
      <c r="HB144" s="123"/>
      <c r="HC144" s="123"/>
      <c r="HD144" s="123"/>
      <c r="HE144" s="123"/>
      <c r="HF144" s="123"/>
      <c r="HG144" s="123"/>
      <c r="HH144" s="123"/>
      <c r="HI144" s="123"/>
      <c r="HJ144" s="123"/>
      <c r="HK144" s="123"/>
      <c r="HL144" s="123"/>
      <c r="HM144" s="123"/>
      <c r="HN144" s="123"/>
      <c r="HO144" s="123"/>
      <c r="HP144" s="123"/>
      <c r="HQ144" s="123"/>
      <c r="HR144" s="123"/>
      <c r="HS144" s="123"/>
      <c r="HT144" s="123"/>
      <c r="HU144" s="123"/>
      <c r="HV144" s="123"/>
      <c r="HW144" s="123"/>
      <c r="HX144" s="123"/>
      <c r="HY144" s="123"/>
      <c r="HZ144" s="123"/>
      <c r="IA144" s="123"/>
      <c r="IB144" s="123"/>
      <c r="IC144" s="123"/>
      <c r="ID144" s="123"/>
      <c r="IE144" s="123"/>
      <c r="IF144" s="123"/>
      <c r="IG144" s="123"/>
      <c r="IH144" s="123"/>
      <c r="II144" s="123"/>
      <c r="IJ144" s="123"/>
      <c r="IK144" s="123"/>
      <c r="IL144" s="123"/>
      <c r="IM144" s="123"/>
      <c r="IN144" s="123"/>
      <c r="IO144" s="123"/>
      <c r="IP144" s="123"/>
      <c r="IQ144" s="123"/>
      <c r="IR144" s="123"/>
      <c r="IS144" s="123"/>
      <c r="IT144" s="123"/>
      <c r="IU144" s="123"/>
      <c r="IV144" s="123"/>
      <c r="IW144" s="123"/>
      <c r="IX144" s="123"/>
      <c r="IY144" s="123"/>
      <c r="IZ144" s="123"/>
      <c r="JA144" s="123"/>
      <c r="JB144" s="123"/>
      <c r="JC144" s="123"/>
      <c r="JD144" s="123"/>
      <c r="JE144" s="123"/>
      <c r="JF144" s="123"/>
      <c r="JG144" s="123"/>
      <c r="JH144" s="123"/>
      <c r="JI144" s="123"/>
      <c r="JJ144" s="123"/>
      <c r="JK144" s="123"/>
      <c r="JL144" s="123"/>
      <c r="JM144" s="123"/>
      <c r="JN144" s="123"/>
      <c r="JO144" s="123"/>
      <c r="JP144" s="123"/>
      <c r="JQ144" s="123"/>
      <c r="JR144" s="123"/>
      <c r="JS144" s="123"/>
      <c r="JT144" s="123"/>
      <c r="JU144" s="123"/>
      <c r="JV144" s="123"/>
      <c r="JW144" s="123"/>
      <c r="JX144" s="123"/>
      <c r="JY144" s="123"/>
      <c r="JZ144" s="123"/>
      <c r="KA144" s="123"/>
      <c r="KB144" s="123"/>
      <c r="KC144" s="123"/>
      <c r="KD144" s="123"/>
      <c r="KE144" s="123"/>
      <c r="KF144" s="123"/>
      <c r="KG144" s="123"/>
      <c r="KH144" s="123"/>
      <c r="KI144" s="123"/>
      <c r="KJ144" s="123"/>
      <c r="KK144" s="123"/>
      <c r="KL144" s="123"/>
      <c r="KM144" s="123"/>
      <c r="KN144" s="123"/>
      <c r="KO144" s="123"/>
      <c r="KP144" s="123"/>
      <c r="KQ144" s="123"/>
      <c r="KR144" s="123"/>
      <c r="KS144" s="123"/>
      <c r="KT144" s="123"/>
      <c r="KU144" s="123"/>
      <c r="KV144" s="123"/>
      <c r="KW144" s="123"/>
      <c r="KX144" s="123"/>
      <c r="KY144" s="123"/>
      <c r="KZ144" s="123"/>
      <c r="LA144" s="123"/>
      <c r="LB144" s="123"/>
      <c r="LC144" s="123"/>
      <c r="LD144" s="123"/>
      <c r="LE144" s="123"/>
      <c r="LF144" s="123"/>
      <c r="LG144" s="123"/>
      <c r="LH144" s="123"/>
      <c r="LI144" s="123"/>
      <c r="LJ144" s="123"/>
      <c r="LK144" s="123"/>
      <c r="LL144" s="123"/>
      <c r="LM144" s="123"/>
      <c r="LN144" s="123"/>
      <c r="LO144" s="123"/>
      <c r="LP144" s="123"/>
      <c r="LQ144" s="123"/>
      <c r="LR144" s="123"/>
      <c r="LS144" s="123"/>
      <c r="LT144" s="123"/>
      <c r="LU144" s="123"/>
      <c r="LV144" s="123"/>
      <c r="LW144" s="123"/>
      <c r="LX144" s="123"/>
      <c r="LY144" s="123"/>
      <c r="LZ144" s="123"/>
      <c r="MA144" s="123"/>
      <c r="MB144" s="123"/>
      <c r="MC144" s="123"/>
      <c r="MD144" s="123"/>
      <c r="ME144" s="123"/>
      <c r="MF144" s="123"/>
      <c r="MG144" s="123"/>
      <c r="MH144" s="123"/>
      <c r="MI144" s="123"/>
      <c r="MJ144" s="123"/>
      <c r="MK144" s="123"/>
      <c r="ML144" s="123"/>
      <c r="MM144" s="123"/>
      <c r="MN144" s="123"/>
      <c r="MO144" s="123"/>
      <c r="MP144" s="123"/>
      <c r="MQ144" s="123"/>
      <c r="MR144" s="123"/>
      <c r="MS144" s="123"/>
      <c r="MT144" s="123"/>
      <c r="MU144" s="123"/>
      <c r="MV144" s="123"/>
      <c r="MW144" s="123"/>
      <c r="MX144" s="123"/>
      <c r="MY144" s="123"/>
      <c r="MZ144" s="123"/>
      <c r="NA144" s="123"/>
      <c r="NB144" s="123"/>
      <c r="NC144" s="123"/>
      <c r="ND144" s="123"/>
      <c r="NE144" s="123"/>
      <c r="NF144" s="123"/>
      <c r="NG144" s="123"/>
      <c r="NH144" s="123"/>
      <c r="NI144" s="123"/>
      <c r="NJ144" s="123"/>
      <c r="NK144" s="123"/>
      <c r="NL144" s="123"/>
      <c r="NM144" s="123"/>
      <c r="NN144" s="123"/>
      <c r="NO144" s="123"/>
      <c r="NP144" s="123"/>
      <c r="NQ144" s="123"/>
      <c r="NR144" s="123"/>
      <c r="NS144" s="123"/>
      <c r="NT144" s="123"/>
      <c r="NU144" s="123"/>
      <c r="NV144" s="123"/>
      <c r="NW144" s="123"/>
      <c r="NX144" s="123"/>
      <c r="NY144" s="123"/>
      <c r="NZ144" s="123"/>
      <c r="OA144" s="123"/>
      <c r="OB144" s="123"/>
      <c r="OC144" s="123"/>
      <c r="OD144" s="123"/>
      <c r="OE144" s="123"/>
      <c r="OF144" s="123"/>
      <c r="OG144" s="123"/>
      <c r="OH144" s="123"/>
      <c r="OI144" s="123"/>
      <c r="OJ144" s="123"/>
      <c r="OK144" s="123"/>
      <c r="OL144" s="123"/>
      <c r="OM144" s="123"/>
      <c r="ON144" s="123"/>
      <c r="OO144" s="123"/>
      <c r="OP144" s="123"/>
      <c r="OQ144" s="123"/>
      <c r="OR144" s="123"/>
      <c r="OS144" s="123"/>
      <c r="OT144" s="123"/>
      <c r="OU144" s="123"/>
      <c r="OV144" s="123"/>
      <c r="OW144" s="123"/>
      <c r="OX144" s="123"/>
      <c r="OY144" s="123"/>
      <c r="OZ144" s="123"/>
      <c r="PA144" s="123"/>
      <c r="PB144" s="123"/>
      <c r="PC144" s="123"/>
      <c r="PD144" s="123"/>
      <c r="PE144" s="123"/>
      <c r="PF144" s="123"/>
      <c r="PG144" s="123"/>
      <c r="PH144" s="123"/>
      <c r="PI144" s="123"/>
      <c r="PJ144" s="123"/>
      <c r="PK144" s="123"/>
      <c r="PL144" s="123"/>
      <c r="PM144" s="123"/>
      <c r="PN144" s="123"/>
      <c r="PO144" s="123"/>
      <c r="PP144" s="123"/>
      <c r="PQ144" s="123"/>
      <c r="PR144" s="123"/>
      <c r="PS144" s="123"/>
      <c r="PT144" s="123"/>
      <c r="PU144" s="123"/>
      <c r="PV144" s="123"/>
      <c r="PW144" s="123"/>
      <c r="PX144" s="123"/>
      <c r="PY144" s="123"/>
      <c r="PZ144" s="123"/>
      <c r="QA144" s="123"/>
      <c r="QB144" s="123"/>
      <c r="QC144" s="123"/>
      <c r="QD144" s="123"/>
      <c r="QE144" s="123"/>
      <c r="QF144" s="123"/>
      <c r="QG144" s="123"/>
      <c r="QH144" s="123"/>
      <c r="QI144" s="123"/>
      <c r="QJ144" s="123"/>
      <c r="QK144" s="123"/>
      <c r="QL144" s="123"/>
      <c r="QM144" s="123"/>
      <c r="QN144" s="123"/>
      <c r="QO144" s="123"/>
      <c r="QP144" s="123"/>
      <c r="QQ144" s="123"/>
      <c r="QR144" s="123"/>
      <c r="QS144" s="123"/>
      <c r="QT144" s="123"/>
      <c r="QU144" s="123"/>
      <c r="QV144" s="123"/>
      <c r="QW144" s="123"/>
      <c r="QX144" s="123"/>
      <c r="QY144" s="123"/>
      <c r="QZ144" s="123"/>
      <c r="RA144" s="123"/>
      <c r="RB144" s="123"/>
      <c r="RC144" s="123"/>
      <c r="RD144" s="123"/>
      <c r="RE144" s="123"/>
      <c r="RF144" s="123"/>
      <c r="RG144" s="123"/>
      <c r="RH144" s="123"/>
      <c r="RI144" s="123"/>
      <c r="RJ144" s="123"/>
      <c r="RK144" s="123"/>
      <c r="RL144" s="123"/>
      <c r="RM144" s="123"/>
      <c r="RN144" s="123"/>
      <c r="RO144" s="123"/>
      <c r="RP144" s="123"/>
      <c r="RQ144" s="123"/>
      <c r="RR144" s="123"/>
      <c r="RS144" s="123"/>
      <c r="RT144" s="123"/>
      <c r="RU144" s="123"/>
      <c r="RV144" s="123"/>
      <c r="RW144" s="123"/>
      <c r="RX144" s="123"/>
      <c r="RY144" s="123"/>
      <c r="RZ144" s="123"/>
      <c r="SA144" s="123"/>
      <c r="SB144" s="123"/>
      <c r="SC144" s="123"/>
      <c r="SD144" s="123"/>
      <c r="SE144" s="123"/>
      <c r="SF144" s="123"/>
      <c r="SG144" s="123"/>
      <c r="SH144" s="123"/>
      <c r="SI144" s="123"/>
      <c r="SJ144" s="123"/>
      <c r="SK144" s="123"/>
      <c r="SL144" s="123"/>
      <c r="SM144" s="123"/>
      <c r="SN144" s="123"/>
      <c r="SO144" s="123"/>
      <c r="SP144" s="123"/>
      <c r="SQ144" s="123"/>
      <c r="SR144" s="123"/>
      <c r="SS144" s="123"/>
      <c r="ST144" s="123"/>
      <c r="SU144" s="123"/>
      <c r="SV144" s="123"/>
      <c r="SW144" s="123"/>
      <c r="SX144" s="123"/>
      <c r="SY144" s="123"/>
      <c r="SZ144" s="123"/>
      <c r="TA144" s="123"/>
      <c r="TB144" s="123"/>
      <c r="TC144" s="123"/>
      <c r="TD144" s="123"/>
      <c r="TE144" s="123"/>
      <c r="TF144" s="123"/>
      <c r="TG144" s="123"/>
      <c r="TH144" s="123"/>
      <c r="TI144" s="123"/>
      <c r="TJ144" s="123"/>
      <c r="TK144" s="123"/>
      <c r="TL144" s="123"/>
      <c r="TM144" s="123"/>
      <c r="TN144" s="123"/>
      <c r="TO144" s="123"/>
      <c r="TP144" s="123"/>
      <c r="TQ144" s="123"/>
      <c r="TR144" s="123"/>
      <c r="TS144" s="123"/>
      <c r="TT144" s="123"/>
      <c r="TU144" s="123"/>
      <c r="TV144" s="123"/>
      <c r="TW144" s="123"/>
      <c r="TX144" s="123"/>
      <c r="TY144" s="123"/>
      <c r="TZ144" s="123"/>
      <c r="UA144" s="123"/>
      <c r="UB144" s="123"/>
      <c r="UC144" s="123"/>
      <c r="UD144" s="123"/>
      <c r="UE144" s="123"/>
      <c r="UF144" s="123"/>
      <c r="UG144" s="123"/>
      <c r="UH144" s="123"/>
      <c r="UI144" s="123"/>
      <c r="UJ144" s="123"/>
      <c r="UK144" s="123"/>
      <c r="UL144" s="123"/>
      <c r="UM144" s="123"/>
      <c r="UN144" s="123"/>
      <c r="UO144" s="123"/>
      <c r="UP144" s="123"/>
      <c r="UQ144" s="123"/>
      <c r="UR144" s="123"/>
      <c r="US144" s="123"/>
      <c r="UT144" s="123"/>
      <c r="UU144" s="123"/>
      <c r="UV144" s="123"/>
      <c r="UW144" s="123"/>
      <c r="UX144" s="123"/>
      <c r="UY144" s="123"/>
      <c r="UZ144" s="123"/>
      <c r="VA144" s="123"/>
      <c r="VB144" s="123"/>
      <c r="VC144" s="123"/>
      <c r="VD144" s="123"/>
      <c r="VE144" s="123"/>
      <c r="VF144" s="123"/>
      <c r="VG144" s="123"/>
      <c r="VH144" s="123"/>
      <c r="VI144" s="123"/>
      <c r="VJ144" s="123"/>
      <c r="VK144" s="123"/>
      <c r="VL144" s="123"/>
      <c r="VM144" s="123"/>
      <c r="VN144" s="123"/>
      <c r="VO144" s="123"/>
      <c r="VP144" s="123"/>
      <c r="VQ144" s="123"/>
      <c r="VR144" s="123"/>
      <c r="VS144" s="123"/>
      <c r="VT144" s="123"/>
      <c r="VU144" s="123"/>
      <c r="VV144" s="123"/>
      <c r="VW144" s="123"/>
      <c r="VX144" s="123"/>
      <c r="VY144" s="123"/>
      <c r="VZ144" s="123"/>
      <c r="WA144" s="123"/>
      <c r="WB144" s="123"/>
      <c r="WC144" s="123"/>
      <c r="WD144" s="123"/>
      <c r="WE144" s="123"/>
      <c r="WF144" s="123"/>
      <c r="WG144" s="123"/>
      <c r="WH144" s="123"/>
      <c r="WI144" s="123"/>
      <c r="WJ144" s="123"/>
      <c r="WK144" s="123"/>
      <c r="WL144" s="123"/>
      <c r="WM144" s="123"/>
      <c r="WN144" s="123"/>
      <c r="WO144" s="123"/>
      <c r="WP144" s="123"/>
      <c r="WQ144" s="123"/>
      <c r="WR144" s="123"/>
      <c r="WS144" s="123"/>
      <c r="WT144" s="123"/>
      <c r="WU144" s="123"/>
      <c r="WV144" s="123"/>
      <c r="WW144" s="123"/>
      <c r="WX144" s="123"/>
      <c r="WY144" s="123"/>
      <c r="WZ144" s="123"/>
      <c r="XA144" s="123"/>
      <c r="XB144" s="123"/>
      <c r="XC144" s="123"/>
      <c r="XD144" s="123"/>
      <c r="XE144" s="123"/>
      <c r="XF144" s="123"/>
      <c r="XG144" s="123"/>
      <c r="XH144" s="123"/>
      <c r="XI144" s="123"/>
      <c r="XJ144" s="123"/>
      <c r="XK144" s="123"/>
      <c r="XL144" s="123"/>
      <c r="XM144" s="123"/>
      <c r="XN144" s="123"/>
      <c r="XO144" s="123"/>
      <c r="XP144" s="123"/>
      <c r="XQ144" s="123"/>
      <c r="XR144" s="123"/>
      <c r="XS144" s="123"/>
      <c r="XT144" s="123"/>
      <c r="XU144" s="123"/>
      <c r="XV144" s="123"/>
      <c r="XW144" s="123"/>
      <c r="XX144" s="123"/>
      <c r="XY144" s="123"/>
      <c r="XZ144" s="123"/>
      <c r="YA144" s="123"/>
      <c r="YB144" s="123"/>
      <c r="YC144" s="123"/>
      <c r="YD144" s="123"/>
      <c r="YE144" s="123"/>
      <c r="YF144" s="123"/>
      <c r="YG144" s="123"/>
      <c r="YH144" s="123"/>
      <c r="YI144" s="123"/>
      <c r="YJ144" s="123"/>
      <c r="YK144" s="123"/>
      <c r="YL144" s="123"/>
      <c r="YM144" s="123"/>
      <c r="YN144" s="123"/>
      <c r="YO144" s="123"/>
      <c r="YP144" s="123"/>
      <c r="YQ144" s="123"/>
      <c r="YR144" s="123"/>
      <c r="YS144" s="123"/>
      <c r="YT144" s="123"/>
      <c r="YU144" s="123"/>
      <c r="YV144" s="123"/>
      <c r="YW144" s="123"/>
      <c r="YX144" s="123"/>
      <c r="YY144" s="123"/>
      <c r="YZ144" s="123"/>
      <c r="ZA144" s="123"/>
      <c r="ZB144" s="123"/>
      <c r="ZC144" s="123"/>
      <c r="ZD144" s="123"/>
      <c r="ZE144" s="123"/>
      <c r="ZF144" s="123"/>
      <c r="ZG144" s="123"/>
      <c r="ZH144" s="123"/>
      <c r="ZI144" s="123"/>
      <c r="ZJ144" s="123"/>
      <c r="ZK144" s="123"/>
      <c r="ZL144" s="123"/>
      <c r="ZM144" s="123"/>
      <c r="ZN144" s="123"/>
      <c r="ZO144" s="123"/>
      <c r="ZP144" s="123"/>
      <c r="ZQ144" s="123"/>
      <c r="ZR144" s="123"/>
      <c r="ZS144" s="123"/>
      <c r="ZT144" s="123"/>
      <c r="ZU144" s="123"/>
      <c r="ZV144" s="123"/>
      <c r="ZW144" s="123"/>
      <c r="ZX144" s="123"/>
      <c r="ZY144" s="123"/>
      <c r="ZZ144" s="123"/>
      <c r="AAA144" s="123"/>
      <c r="AAB144" s="123"/>
      <c r="AAC144" s="123"/>
      <c r="AAD144" s="123"/>
      <c r="AAE144" s="123"/>
      <c r="AAF144" s="123"/>
      <c r="AAG144" s="123"/>
      <c r="AAH144" s="123"/>
      <c r="AAI144" s="123"/>
      <c r="AAJ144" s="123"/>
      <c r="AAK144" s="123"/>
      <c r="AAL144" s="123"/>
      <c r="AAM144" s="123"/>
      <c r="AAN144" s="123"/>
      <c r="AAO144" s="123"/>
      <c r="AAP144" s="123"/>
      <c r="AAQ144" s="123"/>
      <c r="AAR144" s="123"/>
      <c r="AAS144" s="123"/>
      <c r="AAT144" s="123"/>
      <c r="AAU144" s="123"/>
      <c r="AAV144" s="123"/>
      <c r="AAW144" s="123"/>
      <c r="AAX144" s="123"/>
      <c r="AAY144" s="123"/>
      <c r="AAZ144" s="123"/>
      <c r="ABA144" s="123"/>
      <c r="ABB144" s="123"/>
      <c r="ABC144" s="123"/>
      <c r="ABD144" s="123"/>
      <c r="ABE144" s="123"/>
      <c r="ABF144" s="123"/>
      <c r="ABG144" s="123"/>
      <c r="ABH144" s="123"/>
      <c r="ABI144" s="123"/>
      <c r="ABJ144" s="123"/>
      <c r="ABK144" s="123"/>
      <c r="ABL144" s="123"/>
      <c r="ABM144" s="123"/>
      <c r="ABN144" s="123"/>
      <c r="ABO144" s="123"/>
      <c r="ABP144" s="123"/>
      <c r="ABQ144" s="123"/>
      <c r="ABR144" s="123"/>
      <c r="ABS144" s="123"/>
      <c r="ABT144" s="123"/>
      <c r="ABU144" s="123"/>
      <c r="ABV144" s="123"/>
      <c r="ABW144" s="123"/>
      <c r="ABX144" s="123"/>
      <c r="ABY144" s="123"/>
      <c r="ABZ144" s="123"/>
      <c r="ACA144" s="123"/>
      <c r="ACB144" s="123"/>
      <c r="ACC144" s="123"/>
      <c r="ACD144" s="123"/>
      <c r="ACE144" s="123"/>
      <c r="ACF144" s="123"/>
      <c r="ACG144" s="123"/>
      <c r="ACH144" s="123"/>
      <c r="ACI144" s="123"/>
      <c r="ACJ144" s="123"/>
      <c r="ACK144" s="123"/>
      <c r="ACL144" s="123"/>
      <c r="ACM144" s="123"/>
      <c r="ACN144" s="123"/>
      <c r="ACO144" s="123"/>
      <c r="ACP144" s="123"/>
      <c r="ACQ144" s="123"/>
      <c r="ACR144" s="123"/>
      <c r="ACS144" s="123"/>
      <c r="ACT144" s="123"/>
      <c r="ACU144" s="123"/>
      <c r="ACV144" s="123"/>
      <c r="ACW144" s="123"/>
      <c r="ACX144" s="123"/>
      <c r="ACY144" s="123"/>
      <c r="ACZ144" s="123"/>
      <c r="ADA144" s="123"/>
      <c r="ADB144" s="123"/>
      <c r="ADC144" s="123"/>
      <c r="ADD144" s="123"/>
      <c r="ADE144" s="123"/>
      <c r="ADF144" s="123"/>
      <c r="ADG144" s="123"/>
      <c r="ADH144" s="123"/>
      <c r="ADI144" s="123"/>
      <c r="ADJ144" s="123"/>
      <c r="ADK144" s="123"/>
      <c r="ADL144" s="123"/>
      <c r="ADM144" s="123"/>
      <c r="ADN144" s="123"/>
      <c r="ADO144" s="123"/>
      <c r="ADP144" s="123"/>
      <c r="ADQ144" s="123"/>
      <c r="ADR144" s="123"/>
      <c r="ADS144" s="123"/>
      <c r="ADT144" s="123"/>
      <c r="ADU144" s="123"/>
      <c r="ADV144" s="123"/>
      <c r="ADW144" s="123"/>
      <c r="ADX144" s="123"/>
      <c r="ADY144" s="123"/>
      <c r="ADZ144" s="123"/>
      <c r="AEA144" s="123"/>
      <c r="AEB144" s="123"/>
      <c r="AEC144" s="123"/>
      <c r="AED144" s="123"/>
      <c r="AEE144" s="123"/>
      <c r="AEF144" s="123"/>
      <c r="AEG144" s="123"/>
      <c r="AEH144" s="123"/>
      <c r="AEI144" s="123"/>
      <c r="AEJ144" s="123"/>
      <c r="AEK144" s="123"/>
      <c r="AEL144" s="123"/>
      <c r="AEM144" s="123"/>
      <c r="AEN144" s="123"/>
      <c r="AEO144" s="123"/>
      <c r="AEP144" s="123"/>
      <c r="AEQ144" s="123"/>
      <c r="AER144" s="123"/>
      <c r="AES144" s="123"/>
      <c r="AET144" s="123"/>
      <c r="AEU144" s="123"/>
      <c r="AEV144" s="123"/>
      <c r="AEW144" s="123"/>
      <c r="AEX144" s="123"/>
      <c r="AEY144" s="123"/>
      <c r="AEZ144" s="123"/>
      <c r="AFA144" s="123"/>
      <c r="AFB144" s="123"/>
      <c r="AFC144" s="123"/>
      <c r="AFD144" s="123"/>
      <c r="AFE144" s="123"/>
      <c r="AFF144" s="123"/>
      <c r="AFG144" s="123"/>
      <c r="AFH144" s="123"/>
      <c r="AFI144" s="123"/>
      <c r="AFJ144" s="123"/>
      <c r="AFK144" s="123"/>
      <c r="AFL144" s="123"/>
      <c r="AFM144" s="123"/>
      <c r="AFN144" s="123"/>
      <c r="AFO144" s="123"/>
      <c r="AFP144" s="123"/>
      <c r="AFQ144" s="123"/>
      <c r="AFR144" s="123"/>
      <c r="AFS144" s="123"/>
      <c r="AFT144" s="123"/>
      <c r="AFU144" s="123"/>
      <c r="AFV144" s="123"/>
      <c r="AFW144" s="123"/>
      <c r="AFX144" s="123"/>
      <c r="AFY144" s="123"/>
      <c r="AFZ144" s="123"/>
      <c r="AGA144" s="123"/>
      <c r="AGB144" s="123"/>
      <c r="AGC144" s="123"/>
      <c r="AGD144" s="123"/>
      <c r="AGE144" s="123"/>
      <c r="AGF144" s="123"/>
      <c r="AGG144" s="123"/>
      <c r="AGH144" s="123"/>
      <c r="AGI144" s="123"/>
      <c r="AGJ144" s="123"/>
      <c r="AGK144" s="123"/>
      <c r="AGL144" s="123"/>
      <c r="AGM144" s="123"/>
      <c r="AGN144" s="123"/>
      <c r="AGO144" s="123"/>
      <c r="AGP144" s="123"/>
      <c r="AGQ144" s="123"/>
      <c r="AGR144" s="123"/>
      <c r="AGS144" s="123"/>
      <c r="AGT144" s="123"/>
      <c r="AGU144" s="123"/>
      <c r="AGV144" s="123"/>
      <c r="AGW144" s="123"/>
      <c r="AGX144" s="123"/>
      <c r="AGY144" s="123"/>
      <c r="AGZ144" s="123"/>
      <c r="AHA144" s="123"/>
      <c r="AHB144" s="123"/>
      <c r="AHC144" s="123"/>
      <c r="AHD144" s="123"/>
      <c r="AHE144" s="123"/>
      <c r="AHF144" s="123"/>
      <c r="AHG144" s="123"/>
      <c r="AHH144" s="123"/>
      <c r="AHI144" s="123"/>
      <c r="AHJ144" s="123"/>
      <c r="AHK144" s="123"/>
      <c r="AHL144" s="123"/>
      <c r="AHM144" s="123"/>
      <c r="AHN144" s="123"/>
      <c r="AHO144" s="123"/>
      <c r="AHP144" s="123"/>
      <c r="AHQ144" s="123"/>
      <c r="AHR144" s="123"/>
      <c r="AHS144" s="123"/>
      <c r="AHT144" s="123"/>
      <c r="AHU144" s="123"/>
      <c r="AHV144" s="123"/>
      <c r="AHW144" s="123"/>
      <c r="AHX144" s="123"/>
      <c r="AHY144" s="123"/>
      <c r="AHZ144" s="123"/>
      <c r="AIA144" s="123"/>
      <c r="AIB144" s="123"/>
      <c r="AIC144" s="123"/>
      <c r="AID144" s="123"/>
      <c r="AIE144" s="123"/>
      <c r="AIF144" s="123"/>
      <c r="AIG144" s="123"/>
      <c r="AIH144" s="123"/>
      <c r="AII144" s="123"/>
      <c r="AIJ144" s="123"/>
      <c r="AIK144" s="123"/>
      <c r="AIL144" s="123"/>
      <c r="AIM144" s="123"/>
      <c r="AIN144" s="123"/>
      <c r="AIO144" s="123"/>
      <c r="AIP144" s="123"/>
      <c r="AIQ144" s="123"/>
      <c r="AIR144" s="123"/>
      <c r="AIS144" s="123"/>
      <c r="AIT144" s="123"/>
      <c r="AIU144" s="123"/>
      <c r="AIV144" s="123"/>
      <c r="AIW144" s="123"/>
      <c r="AIX144" s="123"/>
      <c r="AIY144" s="123"/>
      <c r="AIZ144" s="123"/>
      <c r="AJA144" s="123"/>
      <c r="AJB144" s="123"/>
      <c r="AJC144" s="123"/>
      <c r="AJD144" s="123"/>
      <c r="AJE144" s="123"/>
      <c r="AJF144" s="123"/>
      <c r="AJG144" s="123"/>
      <c r="AJH144" s="123"/>
      <c r="AJI144" s="123"/>
      <c r="AJJ144" s="123"/>
      <c r="AJK144" s="123"/>
      <c r="AJL144" s="123"/>
      <c r="AJM144" s="123"/>
      <c r="AJN144" s="123"/>
      <c r="AJO144" s="123"/>
      <c r="AJP144" s="123"/>
      <c r="AJQ144" s="123"/>
      <c r="AJR144" s="123"/>
      <c r="AJS144" s="123"/>
      <c r="AJT144" s="123"/>
      <c r="AJU144" s="123"/>
      <c r="AJV144" s="123"/>
      <c r="AJW144" s="123"/>
      <c r="AJX144" s="123"/>
      <c r="AJY144" s="123"/>
      <c r="AJZ144" s="123"/>
      <c r="AKA144" s="123"/>
      <c r="AKB144" s="123"/>
      <c r="AKC144" s="123"/>
      <c r="AKD144" s="123"/>
      <c r="AKE144" s="123"/>
      <c r="AKF144" s="123"/>
      <c r="AKG144" s="123"/>
      <c r="AKH144" s="123"/>
      <c r="AKI144" s="123"/>
      <c r="AKJ144" s="123"/>
      <c r="AKK144" s="123"/>
      <c r="AKL144" s="123"/>
      <c r="AKM144" s="123"/>
      <c r="AKN144" s="123"/>
      <c r="AKO144" s="123"/>
      <c r="AKP144" s="123"/>
      <c r="AKQ144" s="123"/>
      <c r="AKR144" s="123"/>
      <c r="AKS144" s="123"/>
      <c r="AKT144" s="123"/>
      <c r="AKU144" s="123"/>
      <c r="AKV144" s="123"/>
      <c r="AKW144" s="123"/>
      <c r="AKX144" s="123"/>
      <c r="AKY144" s="123"/>
      <c r="AKZ144" s="123"/>
      <c r="ALA144" s="123"/>
      <c r="ALB144" s="123"/>
      <c r="ALC144" s="123"/>
      <c r="ALD144" s="123"/>
      <c r="ALE144" s="123"/>
      <c r="ALF144" s="123"/>
      <c r="ALG144" s="123"/>
      <c r="ALH144" s="123"/>
      <c r="ALI144" s="123"/>
      <c r="ALJ144" s="123"/>
      <c r="ALK144" s="123"/>
      <c r="ALL144" s="123"/>
      <c r="ALM144" s="123"/>
      <c r="ALN144" s="123"/>
      <c r="ALO144" s="123"/>
      <c r="ALP144" s="123"/>
      <c r="ALQ144" s="123"/>
      <c r="ALR144" s="123"/>
      <c r="ALS144" s="123"/>
      <c r="ALT144" s="123"/>
      <c r="ALU144" s="123"/>
      <c r="ALV144" s="123"/>
      <c r="ALW144" s="123"/>
      <c r="ALX144" s="123"/>
      <c r="ALY144" s="123"/>
      <c r="ALZ144" s="123"/>
      <c r="AMA144" s="123"/>
      <c r="AMB144" s="123"/>
      <c r="AMC144" s="123"/>
      <c r="AMD144" s="123"/>
      <c r="AME144" s="123"/>
      <c r="AMF144" s="123"/>
      <c r="AMG144" s="123"/>
      <c r="AMH144" s="123"/>
      <c r="AMI144" s="123"/>
      <c r="AMJ144" s="123"/>
      <c r="AMK144" s="123"/>
      <c r="AML144" s="123"/>
      <c r="AMM144" s="123"/>
      <c r="AMN144" s="123"/>
      <c r="AMO144" s="123"/>
      <c r="AMP144" s="123"/>
      <c r="AMQ144" s="123"/>
      <c r="AMR144" s="123"/>
      <c r="AMS144" s="123"/>
      <c r="AMT144" s="123"/>
      <c r="AMU144" s="123"/>
      <c r="AMV144" s="123"/>
      <c r="AMW144" s="123"/>
      <c r="AMX144" s="123"/>
      <c r="AMY144" s="123"/>
      <c r="AMZ144" s="123"/>
      <c r="ANA144" s="123"/>
      <c r="ANB144" s="123"/>
      <c r="ANC144" s="123"/>
      <c r="AND144" s="123"/>
      <c r="ANE144" s="123"/>
      <c r="ANF144" s="123"/>
      <c r="ANG144" s="123"/>
      <c r="ANH144" s="123"/>
      <c r="ANI144" s="123"/>
      <c r="ANJ144" s="123"/>
      <c r="ANK144" s="123"/>
      <c r="ANL144" s="123"/>
      <c r="ANM144" s="123"/>
      <c r="ANN144" s="123"/>
      <c r="ANO144" s="123"/>
      <c r="ANP144" s="123"/>
      <c r="ANQ144" s="123"/>
      <c r="ANR144" s="123"/>
      <c r="ANS144" s="123"/>
      <c r="ANT144" s="123"/>
      <c r="ANU144" s="123"/>
      <c r="ANV144" s="123"/>
      <c r="ANW144" s="123"/>
      <c r="ANX144" s="123"/>
      <c r="ANY144" s="123"/>
      <c r="ANZ144" s="123"/>
      <c r="AOA144" s="123"/>
      <c r="AOB144" s="123"/>
      <c r="AOC144" s="123"/>
      <c r="AOD144" s="123"/>
      <c r="AOE144" s="123"/>
      <c r="AOF144" s="123"/>
      <c r="AOG144" s="123"/>
      <c r="AOH144" s="123"/>
      <c r="AOI144" s="123"/>
      <c r="AOJ144" s="123"/>
      <c r="AOK144" s="123"/>
      <c r="AOL144" s="123"/>
      <c r="AOM144" s="123"/>
      <c r="AON144" s="123"/>
      <c r="AOO144" s="123"/>
      <c r="AOP144" s="123"/>
      <c r="AOQ144" s="123"/>
      <c r="AOR144" s="123"/>
      <c r="AOS144" s="123"/>
      <c r="AOT144" s="123"/>
      <c r="AOU144" s="123"/>
      <c r="AOV144" s="123"/>
      <c r="AOW144" s="123"/>
      <c r="AOX144" s="123"/>
      <c r="AOY144" s="123"/>
      <c r="AOZ144" s="123"/>
      <c r="APA144" s="123"/>
      <c r="APB144" s="123"/>
      <c r="APC144" s="123"/>
      <c r="APD144" s="123"/>
      <c r="APE144" s="123"/>
      <c r="APF144" s="123"/>
      <c r="APG144" s="123"/>
      <c r="APH144" s="123"/>
      <c r="API144" s="123"/>
      <c r="APJ144" s="123"/>
      <c r="APK144" s="123"/>
      <c r="APL144" s="123"/>
      <c r="APM144" s="123"/>
      <c r="APN144" s="123"/>
      <c r="APO144" s="123"/>
      <c r="APP144" s="123"/>
      <c r="APQ144" s="123"/>
      <c r="APR144" s="123"/>
      <c r="APS144" s="123"/>
      <c r="APT144" s="123"/>
      <c r="APU144" s="123"/>
      <c r="APV144" s="123"/>
      <c r="APW144" s="123"/>
      <c r="APX144" s="123"/>
      <c r="APY144" s="123"/>
      <c r="APZ144" s="123"/>
      <c r="AQA144" s="123"/>
      <c r="AQB144" s="123"/>
      <c r="AQC144" s="123"/>
      <c r="AQD144" s="123"/>
      <c r="AQE144" s="123"/>
      <c r="AQF144" s="123"/>
      <c r="AQG144" s="123"/>
      <c r="AQH144" s="123"/>
      <c r="AQI144" s="123"/>
      <c r="AQJ144" s="123"/>
      <c r="AQK144" s="123"/>
      <c r="AQL144" s="123"/>
      <c r="AQM144" s="123"/>
      <c r="AQN144" s="123"/>
      <c r="AQO144" s="123"/>
      <c r="AQP144" s="123"/>
      <c r="AQQ144" s="123"/>
      <c r="AQR144" s="123"/>
      <c r="AQS144" s="123"/>
      <c r="AQT144" s="123"/>
      <c r="AQU144" s="123"/>
      <c r="AQV144" s="123"/>
      <c r="AQW144" s="123"/>
      <c r="AQX144" s="123"/>
      <c r="AQY144" s="123"/>
      <c r="AQZ144" s="123"/>
      <c r="ARA144" s="123"/>
      <c r="ARB144" s="123"/>
      <c r="ARC144" s="123"/>
      <c r="ARD144" s="123"/>
      <c r="ARE144" s="123"/>
      <c r="ARF144" s="123"/>
      <c r="ARG144" s="123"/>
      <c r="ARH144" s="123"/>
      <c r="ARI144" s="123"/>
      <c r="ARJ144" s="123"/>
      <c r="ARK144" s="123"/>
      <c r="ARL144" s="123"/>
      <c r="ARM144" s="123"/>
      <c r="ARN144" s="123"/>
      <c r="ARO144" s="123"/>
      <c r="ARP144" s="123"/>
      <c r="ARQ144" s="123"/>
      <c r="ARR144" s="123"/>
      <c r="ARS144" s="123"/>
      <c r="ART144" s="123"/>
      <c r="ARU144" s="123"/>
      <c r="ARV144" s="123"/>
      <c r="ARW144" s="123"/>
      <c r="ARX144" s="123"/>
      <c r="ARY144" s="123"/>
      <c r="ARZ144" s="123"/>
      <c r="ASA144" s="123"/>
      <c r="ASB144" s="123"/>
      <c r="ASC144" s="123"/>
      <c r="ASD144" s="123"/>
      <c r="ASE144" s="123"/>
      <c r="ASF144" s="123"/>
      <c r="ASG144" s="123"/>
      <c r="ASH144" s="123"/>
      <c r="ASI144" s="123"/>
      <c r="ASJ144" s="123"/>
      <c r="ASK144" s="123"/>
      <c r="ASL144" s="123"/>
      <c r="ASM144" s="123"/>
      <c r="ASN144" s="123"/>
      <c r="ASO144" s="123"/>
      <c r="ASP144" s="123"/>
      <c r="ASQ144" s="123"/>
      <c r="ASR144" s="123"/>
      <c r="ASS144" s="123"/>
      <c r="AST144" s="123"/>
      <c r="ASU144" s="123"/>
      <c r="ASV144" s="123"/>
      <c r="ASW144" s="123"/>
      <c r="ASX144" s="123"/>
      <c r="ASY144" s="123"/>
      <c r="ASZ144" s="123"/>
      <c r="ATA144" s="123"/>
      <c r="ATB144" s="123"/>
      <c r="ATC144" s="123"/>
      <c r="ATD144" s="123"/>
      <c r="ATE144" s="123"/>
      <c r="ATF144" s="123"/>
      <c r="ATG144" s="123"/>
      <c r="ATH144" s="123"/>
      <c r="ATI144" s="123"/>
      <c r="ATJ144" s="123"/>
      <c r="ATK144" s="123"/>
      <c r="ATL144" s="123"/>
      <c r="ATM144" s="123"/>
      <c r="ATN144" s="123"/>
      <c r="ATO144" s="123"/>
      <c r="ATP144" s="123"/>
      <c r="ATQ144" s="123"/>
      <c r="ATR144" s="123"/>
      <c r="ATS144" s="123"/>
      <c r="ATT144" s="123"/>
      <c r="ATU144" s="123"/>
      <c r="ATV144" s="123"/>
      <c r="ATW144" s="123"/>
      <c r="ATX144" s="123"/>
      <c r="ATY144" s="123"/>
      <c r="ATZ144" s="123"/>
      <c r="AUA144" s="123"/>
      <c r="AUB144" s="123"/>
      <c r="AUC144" s="123"/>
      <c r="AUD144" s="123"/>
      <c r="AUE144" s="123"/>
      <c r="AUF144" s="123"/>
      <c r="AUG144" s="123"/>
      <c r="AUH144" s="123"/>
      <c r="AUI144" s="123"/>
      <c r="AUJ144" s="123"/>
      <c r="AUK144" s="123"/>
      <c r="AUL144" s="123"/>
      <c r="AUM144" s="123"/>
      <c r="AUN144" s="123"/>
      <c r="AUO144" s="123"/>
      <c r="AUP144" s="123"/>
      <c r="AUQ144" s="123"/>
      <c r="AUR144" s="123"/>
      <c r="AUS144" s="123"/>
      <c r="AUT144" s="123"/>
      <c r="AUU144" s="123"/>
      <c r="AUV144" s="123"/>
      <c r="AUW144" s="123"/>
      <c r="AUX144" s="123"/>
      <c r="AUY144" s="123"/>
      <c r="AUZ144" s="123"/>
      <c r="AVA144" s="123"/>
      <c r="AVB144" s="123"/>
      <c r="AVC144" s="123"/>
      <c r="AVD144" s="123"/>
      <c r="AVE144" s="123"/>
      <c r="AVF144" s="123"/>
      <c r="AVG144" s="123"/>
      <c r="AVH144" s="123"/>
      <c r="AVI144" s="123"/>
      <c r="AVJ144" s="123"/>
      <c r="AVK144" s="123"/>
      <c r="AVL144" s="123"/>
      <c r="AVM144" s="123"/>
      <c r="AVN144" s="123"/>
      <c r="AVO144" s="123"/>
      <c r="AVP144" s="123"/>
      <c r="AVQ144" s="123"/>
      <c r="AVR144" s="123"/>
      <c r="AVS144" s="123"/>
      <c r="AVT144" s="123"/>
      <c r="AVU144" s="123"/>
      <c r="AVV144" s="123"/>
      <c r="AVW144" s="123"/>
      <c r="AVX144" s="123"/>
      <c r="AVY144" s="123"/>
      <c r="AVZ144" s="123"/>
      <c r="AWA144" s="123"/>
      <c r="AWB144" s="123"/>
      <c r="AWC144" s="123"/>
      <c r="AWD144" s="123"/>
      <c r="AWE144" s="123"/>
      <c r="AWF144" s="123"/>
      <c r="AWG144" s="123"/>
      <c r="AWH144" s="123"/>
      <c r="AWI144" s="123"/>
      <c r="AWJ144" s="123"/>
      <c r="AWK144" s="123"/>
      <c r="AWL144" s="123"/>
      <c r="AWM144" s="123"/>
      <c r="AWN144" s="123"/>
      <c r="AWO144" s="123"/>
      <c r="AWP144" s="123"/>
      <c r="AWQ144" s="123"/>
      <c r="AWR144" s="123"/>
      <c r="AWS144" s="123"/>
      <c r="AWT144" s="123"/>
      <c r="AWU144" s="123"/>
      <c r="AWV144" s="123"/>
      <c r="AWW144" s="123"/>
      <c r="AWX144" s="123"/>
      <c r="AWY144" s="123"/>
      <c r="AWZ144" s="123"/>
      <c r="AXA144" s="123"/>
      <c r="AXB144" s="123"/>
      <c r="AXC144" s="123"/>
      <c r="AXD144" s="123"/>
      <c r="AXE144" s="123"/>
      <c r="AXF144" s="123"/>
      <c r="AXG144" s="123"/>
      <c r="AXH144" s="123"/>
      <c r="AXI144" s="123"/>
      <c r="AXJ144" s="123"/>
      <c r="AXK144" s="123"/>
      <c r="AXL144" s="123"/>
      <c r="AXM144" s="123"/>
      <c r="AXN144" s="123"/>
      <c r="AXO144" s="123"/>
      <c r="AXP144" s="123"/>
      <c r="AXQ144" s="123"/>
      <c r="AXR144" s="123"/>
      <c r="AXS144" s="123"/>
      <c r="AXT144" s="123"/>
      <c r="AXU144" s="123"/>
      <c r="AXV144" s="123"/>
      <c r="AXW144" s="123"/>
      <c r="AXX144" s="123"/>
      <c r="AXY144" s="123"/>
      <c r="AXZ144" s="123"/>
      <c r="AYA144" s="123"/>
      <c r="AYB144" s="123"/>
      <c r="AYC144" s="123"/>
      <c r="AYD144" s="123"/>
      <c r="AYE144" s="123"/>
      <c r="AYF144" s="123"/>
      <c r="AYG144" s="123"/>
      <c r="AYH144" s="123"/>
      <c r="AYI144" s="123"/>
      <c r="AYJ144" s="123"/>
      <c r="AYK144" s="123"/>
      <c r="AYL144" s="123"/>
      <c r="AYM144" s="123"/>
      <c r="AYN144" s="123"/>
      <c r="AYO144" s="123"/>
      <c r="AYP144" s="123"/>
      <c r="AYQ144" s="123"/>
      <c r="AYR144" s="123"/>
      <c r="AYS144" s="123"/>
      <c r="AYT144" s="123"/>
      <c r="AYU144" s="123"/>
      <c r="AYV144" s="123"/>
      <c r="AYW144" s="123"/>
      <c r="AYX144" s="123"/>
      <c r="AYY144" s="123"/>
      <c r="AYZ144" s="123"/>
      <c r="AZA144" s="123"/>
      <c r="AZB144" s="123"/>
      <c r="AZC144" s="123"/>
      <c r="AZD144" s="123"/>
      <c r="AZE144" s="123"/>
      <c r="AZF144" s="123"/>
      <c r="AZG144" s="123"/>
      <c r="AZH144" s="123"/>
      <c r="AZI144" s="123"/>
      <c r="AZJ144" s="123"/>
      <c r="AZK144" s="123"/>
      <c r="AZL144" s="123"/>
      <c r="AZM144" s="123"/>
      <c r="AZN144" s="123"/>
      <c r="AZO144" s="123"/>
      <c r="AZP144" s="123"/>
      <c r="AZQ144" s="123"/>
      <c r="AZR144" s="123"/>
      <c r="AZS144" s="123"/>
      <c r="AZT144" s="123"/>
      <c r="AZU144" s="123"/>
      <c r="AZV144" s="123"/>
      <c r="AZW144" s="123"/>
      <c r="AZX144" s="123"/>
      <c r="AZY144" s="123"/>
      <c r="AZZ144" s="123"/>
      <c r="BAA144" s="123"/>
      <c r="BAB144" s="123"/>
      <c r="BAC144" s="123"/>
      <c r="BAD144" s="123"/>
      <c r="BAE144" s="123"/>
      <c r="BAF144" s="123"/>
      <c r="BAG144" s="123"/>
      <c r="BAH144" s="123"/>
      <c r="BAI144" s="123"/>
      <c r="BAJ144" s="123"/>
      <c r="BAK144" s="123"/>
      <c r="BAL144" s="123"/>
      <c r="BAM144" s="123"/>
      <c r="BAN144" s="123"/>
      <c r="BAO144" s="123"/>
      <c r="BAP144" s="123"/>
      <c r="BAQ144" s="123"/>
      <c r="BAR144" s="123"/>
      <c r="BAS144" s="123"/>
      <c r="BAT144" s="123"/>
      <c r="BAU144" s="123"/>
      <c r="BAV144" s="123"/>
      <c r="BAW144" s="123"/>
      <c r="BAX144" s="123"/>
      <c r="BAY144" s="123"/>
      <c r="BAZ144" s="123"/>
      <c r="BBA144" s="123"/>
      <c r="BBB144" s="123"/>
      <c r="BBC144" s="123"/>
      <c r="BBD144" s="123"/>
      <c r="BBE144" s="123"/>
      <c r="BBF144" s="123"/>
      <c r="BBG144" s="123"/>
      <c r="BBH144" s="123"/>
      <c r="BBI144" s="123"/>
      <c r="BBJ144" s="123"/>
      <c r="BBK144" s="123"/>
      <c r="BBL144" s="123"/>
      <c r="BBM144" s="123"/>
      <c r="BBN144" s="123"/>
      <c r="BBO144" s="123"/>
      <c r="BBP144" s="123"/>
      <c r="BBQ144" s="123"/>
      <c r="BBR144" s="123"/>
      <c r="BBS144" s="123"/>
      <c r="BBT144" s="123"/>
      <c r="BBU144" s="123"/>
      <c r="BBV144" s="123"/>
      <c r="BBW144" s="123"/>
      <c r="BBX144" s="123"/>
      <c r="BBY144" s="123"/>
      <c r="BBZ144" s="123"/>
      <c r="BCA144" s="123"/>
      <c r="BCB144" s="123"/>
      <c r="BCC144" s="123"/>
      <c r="BCD144" s="123"/>
      <c r="BCE144" s="123"/>
      <c r="BCF144" s="123"/>
      <c r="BCG144" s="123"/>
      <c r="BCH144" s="123"/>
      <c r="BCI144" s="123"/>
      <c r="BCJ144" s="123"/>
      <c r="BCK144" s="123"/>
      <c r="BCL144" s="123"/>
      <c r="BCM144" s="123"/>
      <c r="BCN144" s="123"/>
      <c r="BCO144" s="123"/>
      <c r="BCP144" s="123"/>
      <c r="BCQ144" s="123"/>
      <c r="BCR144" s="123"/>
      <c r="BCS144" s="123"/>
      <c r="BCT144" s="123"/>
      <c r="BCU144" s="123"/>
      <c r="BCV144" s="123"/>
      <c r="BCW144" s="123"/>
      <c r="BCX144" s="123"/>
      <c r="BCY144" s="123"/>
      <c r="BCZ144" s="123"/>
      <c r="BDA144" s="123"/>
      <c r="BDB144" s="123"/>
      <c r="BDC144" s="123"/>
      <c r="BDD144" s="123"/>
      <c r="BDE144" s="123"/>
      <c r="BDF144" s="123"/>
      <c r="BDG144" s="123"/>
      <c r="BDH144" s="123"/>
      <c r="BDI144" s="123"/>
      <c r="BDJ144" s="123"/>
      <c r="BDK144" s="123"/>
      <c r="BDL144" s="123"/>
      <c r="BDM144" s="123"/>
      <c r="BDN144" s="123"/>
      <c r="BDO144" s="123"/>
      <c r="BDP144" s="123"/>
      <c r="BDQ144" s="123"/>
      <c r="BDR144" s="123"/>
      <c r="BDS144" s="123"/>
      <c r="BDT144" s="123"/>
      <c r="BDU144" s="123"/>
      <c r="BDV144" s="123"/>
      <c r="BDW144" s="123"/>
      <c r="BDX144" s="123"/>
      <c r="BDY144" s="123"/>
      <c r="BDZ144" s="123"/>
      <c r="BEA144" s="123"/>
      <c r="BEB144" s="123"/>
      <c r="BEC144" s="123"/>
      <c r="BED144" s="123"/>
      <c r="BEE144" s="123"/>
      <c r="BEF144" s="123"/>
      <c r="BEG144" s="123"/>
      <c r="BEH144" s="123"/>
      <c r="BEI144" s="123"/>
      <c r="BEJ144" s="123"/>
      <c r="BEK144" s="123"/>
      <c r="BEL144" s="123"/>
      <c r="BEM144" s="123"/>
      <c r="BEN144" s="123"/>
      <c r="BEO144" s="123"/>
      <c r="BEP144" s="123"/>
      <c r="BEQ144" s="123"/>
      <c r="BER144" s="123"/>
      <c r="BES144" s="123"/>
      <c r="BET144" s="123"/>
      <c r="BEU144" s="123"/>
      <c r="BEV144" s="123"/>
      <c r="BEW144" s="123"/>
      <c r="BEX144" s="123"/>
      <c r="BEY144" s="123"/>
      <c r="BEZ144" s="123"/>
      <c r="BFA144" s="123"/>
      <c r="BFB144" s="123"/>
      <c r="BFC144" s="123"/>
      <c r="BFD144" s="123"/>
      <c r="BFE144" s="123"/>
      <c r="BFF144" s="123"/>
      <c r="BFG144" s="123"/>
      <c r="BFH144" s="123"/>
      <c r="BFI144" s="123"/>
      <c r="BFJ144" s="123"/>
      <c r="BFK144" s="123"/>
      <c r="BFL144" s="123"/>
      <c r="BFM144" s="123"/>
      <c r="BFN144" s="123"/>
      <c r="BFO144" s="123"/>
      <c r="BFP144" s="123"/>
      <c r="BFQ144" s="123"/>
      <c r="BFR144" s="123"/>
      <c r="BFS144" s="123"/>
      <c r="BFT144" s="123"/>
      <c r="BFU144" s="123"/>
      <c r="BFV144" s="123"/>
      <c r="BFW144" s="123"/>
      <c r="BFX144" s="123"/>
      <c r="BFY144" s="123"/>
      <c r="BFZ144" s="123"/>
      <c r="BGA144" s="123"/>
      <c r="BGB144" s="123"/>
      <c r="BGC144" s="123"/>
      <c r="BGD144" s="123"/>
      <c r="BGE144" s="123"/>
      <c r="BGF144" s="123"/>
      <c r="BGG144" s="123"/>
      <c r="BGH144" s="123"/>
      <c r="BGI144" s="123"/>
      <c r="BGJ144" s="123"/>
      <c r="BGK144" s="123"/>
      <c r="BGL144" s="123"/>
      <c r="BGM144" s="123"/>
      <c r="BGN144" s="123"/>
      <c r="BGO144" s="123"/>
      <c r="BGP144" s="123"/>
      <c r="BGQ144" s="123"/>
      <c r="BGR144" s="123"/>
      <c r="BGS144" s="123"/>
      <c r="BGT144" s="123"/>
      <c r="BGU144" s="123"/>
      <c r="BGV144" s="123"/>
      <c r="BGW144" s="123"/>
      <c r="BGX144" s="123"/>
      <c r="BGY144" s="123"/>
      <c r="BGZ144" s="123"/>
      <c r="BHA144" s="123"/>
      <c r="BHB144" s="123"/>
      <c r="BHC144" s="123"/>
      <c r="BHD144" s="123"/>
      <c r="BHE144" s="123"/>
      <c r="BHF144" s="123"/>
      <c r="BHG144" s="123"/>
      <c r="BHH144" s="123"/>
      <c r="BHI144" s="123"/>
      <c r="BHJ144" s="123"/>
      <c r="BHK144" s="123"/>
      <c r="BHL144" s="123"/>
      <c r="BHM144" s="123"/>
      <c r="BHN144" s="123"/>
      <c r="BHO144" s="123"/>
      <c r="BHP144" s="123"/>
      <c r="BHQ144" s="123"/>
      <c r="BHR144" s="123"/>
      <c r="BHS144" s="123"/>
      <c r="BHT144" s="123"/>
      <c r="BHU144" s="123"/>
      <c r="BHV144" s="123"/>
      <c r="BHW144" s="123"/>
      <c r="BHX144" s="123"/>
      <c r="BHY144" s="123"/>
      <c r="BHZ144" s="123"/>
      <c r="BIA144" s="123"/>
      <c r="BIB144" s="123"/>
      <c r="BIC144" s="123"/>
      <c r="BID144" s="123"/>
      <c r="BIE144" s="123"/>
      <c r="BIF144" s="123"/>
      <c r="BIG144" s="123"/>
      <c r="BIH144" s="123"/>
      <c r="BII144" s="123"/>
      <c r="BIJ144" s="123"/>
      <c r="BIK144" s="123"/>
      <c r="BIL144" s="123"/>
      <c r="BIM144" s="123"/>
      <c r="BIN144" s="123"/>
      <c r="BIO144" s="123"/>
      <c r="BIP144" s="123"/>
      <c r="BIQ144" s="123"/>
      <c r="BIR144" s="123"/>
      <c r="BIS144" s="123"/>
      <c r="BIT144" s="123"/>
      <c r="BIU144" s="123"/>
      <c r="BIV144" s="123"/>
      <c r="BIW144" s="123"/>
      <c r="BIX144" s="123"/>
      <c r="BIY144" s="123"/>
      <c r="BIZ144" s="123"/>
      <c r="BJA144" s="123"/>
      <c r="BJB144" s="123"/>
      <c r="BJC144" s="123"/>
      <c r="BJD144" s="123"/>
      <c r="BJE144" s="123"/>
      <c r="BJF144" s="123"/>
      <c r="BJG144" s="123"/>
      <c r="BJH144" s="123"/>
      <c r="BJI144" s="123"/>
      <c r="BJJ144" s="123"/>
      <c r="BJK144" s="123"/>
      <c r="BJL144" s="123"/>
      <c r="BJM144" s="123"/>
      <c r="BJN144" s="123"/>
      <c r="BJO144" s="123"/>
      <c r="BJP144" s="123"/>
      <c r="BJQ144" s="123"/>
      <c r="BJR144" s="123"/>
      <c r="BJS144" s="123"/>
      <c r="BJT144" s="123"/>
      <c r="BJU144" s="123"/>
      <c r="BJV144" s="123"/>
      <c r="BJW144" s="123"/>
      <c r="BJX144" s="123"/>
      <c r="BJY144" s="123"/>
      <c r="BJZ144" s="123"/>
      <c r="BKA144" s="123"/>
      <c r="BKB144" s="123"/>
      <c r="BKC144" s="123"/>
      <c r="BKD144" s="123"/>
      <c r="BKE144" s="123"/>
      <c r="BKF144" s="123"/>
      <c r="BKG144" s="123"/>
      <c r="BKH144" s="123"/>
      <c r="BKI144" s="123"/>
      <c r="BKJ144" s="123"/>
      <c r="BKK144" s="123"/>
      <c r="BKL144" s="123"/>
      <c r="BKM144" s="123"/>
      <c r="BKN144" s="123"/>
      <c r="BKO144" s="123"/>
      <c r="BKP144" s="123"/>
      <c r="BKQ144" s="123"/>
      <c r="BKR144" s="123"/>
      <c r="BKS144" s="123"/>
      <c r="BKT144" s="123"/>
      <c r="BKU144" s="123"/>
      <c r="BKV144" s="123"/>
      <c r="BKW144" s="123"/>
      <c r="BKX144" s="123"/>
      <c r="BKY144" s="123"/>
      <c r="BKZ144" s="123"/>
      <c r="BLA144" s="123"/>
      <c r="BLB144" s="123"/>
      <c r="BLC144" s="123"/>
      <c r="BLD144" s="123"/>
      <c r="BLE144" s="123"/>
      <c r="BLF144" s="123"/>
      <c r="BLG144" s="123"/>
      <c r="BLH144" s="123"/>
      <c r="BLI144" s="123"/>
      <c r="BLJ144" s="123"/>
      <c r="BLK144" s="123"/>
      <c r="BLL144" s="123"/>
      <c r="BLM144" s="123"/>
      <c r="BLN144" s="123"/>
      <c r="BLO144" s="123"/>
      <c r="BLP144" s="123"/>
      <c r="BLQ144" s="123"/>
      <c r="BLR144" s="123"/>
      <c r="BLS144" s="123"/>
      <c r="BLT144" s="123"/>
      <c r="BLU144" s="123"/>
      <c r="BLV144" s="123"/>
      <c r="BLW144" s="123"/>
      <c r="BLX144" s="123"/>
      <c r="BLY144" s="123"/>
      <c r="BLZ144" s="123"/>
      <c r="BMA144" s="123"/>
      <c r="BMB144" s="123"/>
      <c r="BMC144" s="123"/>
      <c r="BMD144" s="123"/>
      <c r="BME144" s="123"/>
      <c r="BMF144" s="123"/>
      <c r="BMG144" s="123"/>
      <c r="BMH144" s="123"/>
      <c r="BMI144" s="123"/>
      <c r="BMJ144" s="123"/>
      <c r="BMK144" s="123"/>
      <c r="BML144" s="123"/>
      <c r="BMM144" s="123"/>
      <c r="BMN144" s="123"/>
      <c r="BMO144" s="123"/>
      <c r="BMP144" s="123"/>
      <c r="BMQ144" s="123"/>
      <c r="BMR144" s="123"/>
      <c r="BMS144" s="123"/>
      <c r="BMT144" s="123"/>
      <c r="BMU144" s="123"/>
      <c r="BMV144" s="123"/>
      <c r="BMW144" s="123"/>
      <c r="BMX144" s="123"/>
      <c r="BMY144" s="123"/>
      <c r="BMZ144" s="123"/>
      <c r="BNA144" s="123"/>
      <c r="BNB144" s="123"/>
      <c r="BNC144" s="123"/>
      <c r="BND144" s="123"/>
      <c r="BNE144" s="123"/>
      <c r="BNF144" s="123"/>
      <c r="BNG144" s="123"/>
      <c r="BNH144" s="123"/>
      <c r="BNI144" s="123"/>
      <c r="BNJ144" s="123"/>
      <c r="BNK144" s="123"/>
      <c r="BNL144" s="123"/>
      <c r="BNM144" s="123"/>
      <c r="BNN144" s="123"/>
      <c r="BNO144" s="123"/>
      <c r="BNP144" s="123"/>
      <c r="BNQ144" s="123"/>
      <c r="BNR144" s="123"/>
      <c r="BNS144" s="123"/>
      <c r="BNT144" s="123"/>
      <c r="BNU144" s="123"/>
      <c r="BNV144" s="123"/>
      <c r="BNW144" s="123"/>
      <c r="BNX144" s="123"/>
      <c r="BNY144" s="123"/>
      <c r="BNZ144" s="123"/>
      <c r="BOA144" s="123"/>
      <c r="BOB144" s="123"/>
      <c r="BOC144" s="123"/>
      <c r="BOD144" s="123"/>
      <c r="BOE144" s="123"/>
      <c r="BOF144" s="123"/>
      <c r="BOG144" s="123"/>
      <c r="BOH144" s="123"/>
      <c r="BOI144" s="123"/>
      <c r="BOJ144" s="123"/>
      <c r="BOK144" s="123"/>
      <c r="BOL144" s="123"/>
      <c r="BOM144" s="123"/>
      <c r="BON144" s="123"/>
      <c r="BOO144" s="123"/>
      <c r="BOP144" s="123"/>
      <c r="BOQ144" s="123"/>
      <c r="BOR144" s="123"/>
      <c r="BOS144" s="123"/>
      <c r="BOT144" s="123"/>
      <c r="BOU144" s="123"/>
      <c r="BOV144" s="123"/>
      <c r="BOW144" s="123"/>
      <c r="BOX144" s="123"/>
      <c r="BOY144" s="123"/>
      <c r="BOZ144" s="123"/>
      <c r="BPA144" s="123"/>
      <c r="BPB144" s="123"/>
      <c r="BPC144" s="123"/>
      <c r="BPD144" s="123"/>
      <c r="BPE144" s="123"/>
      <c r="BPF144" s="123"/>
      <c r="BPG144" s="123"/>
      <c r="BPH144" s="123"/>
      <c r="BPI144" s="123"/>
      <c r="BPJ144" s="123"/>
      <c r="BPK144" s="123"/>
      <c r="BPL144" s="123"/>
      <c r="BPM144" s="123"/>
      <c r="BPN144" s="123"/>
      <c r="BPO144" s="123"/>
      <c r="BPP144" s="123"/>
      <c r="BPQ144" s="123"/>
      <c r="BPR144" s="123"/>
      <c r="BPS144" s="123"/>
      <c r="BPT144" s="123"/>
      <c r="BPU144" s="123"/>
      <c r="BPV144" s="123"/>
      <c r="BPW144" s="123"/>
      <c r="BPX144" s="123"/>
      <c r="BPY144" s="123"/>
      <c r="BPZ144" s="123"/>
      <c r="BQA144" s="123"/>
      <c r="BQB144" s="123"/>
      <c r="BQC144" s="123"/>
      <c r="BQD144" s="123"/>
      <c r="BQE144" s="123"/>
      <c r="BQF144" s="123"/>
      <c r="BQG144" s="123"/>
      <c r="BQH144" s="123"/>
      <c r="BQI144" s="123"/>
      <c r="BQJ144" s="123"/>
      <c r="BQK144" s="123"/>
      <c r="BQL144" s="123"/>
      <c r="BQM144" s="123"/>
      <c r="BQN144" s="123"/>
      <c r="BQO144" s="123"/>
      <c r="BQP144" s="123"/>
      <c r="BQQ144" s="123"/>
      <c r="BQR144" s="123"/>
      <c r="BQS144" s="123"/>
      <c r="BQT144" s="123"/>
      <c r="BQU144" s="123"/>
      <c r="BQV144" s="123"/>
      <c r="BQW144" s="123"/>
      <c r="BQX144" s="123"/>
      <c r="BQY144" s="123"/>
      <c r="BQZ144" s="123"/>
      <c r="BRA144" s="123"/>
      <c r="BRB144" s="123"/>
      <c r="BRC144" s="123"/>
      <c r="BRD144" s="123"/>
      <c r="BRE144" s="123"/>
      <c r="BRF144" s="123"/>
      <c r="BRG144" s="123"/>
      <c r="BRH144" s="123"/>
      <c r="BRI144" s="123"/>
      <c r="BRJ144" s="123"/>
      <c r="BRK144" s="123"/>
      <c r="BRL144" s="123"/>
      <c r="BRM144" s="123"/>
      <c r="BRN144" s="123"/>
      <c r="BRO144" s="123"/>
      <c r="BRP144" s="123"/>
      <c r="BRQ144" s="123"/>
      <c r="BRR144" s="123"/>
      <c r="BRS144" s="123"/>
      <c r="BRT144" s="123"/>
      <c r="BRU144" s="123"/>
      <c r="BRV144" s="123"/>
      <c r="BRW144" s="123"/>
      <c r="BRX144" s="123"/>
      <c r="BRY144" s="123"/>
      <c r="BRZ144" s="123"/>
      <c r="BSA144" s="123"/>
      <c r="BSB144" s="123"/>
      <c r="BSC144" s="123"/>
      <c r="BSD144" s="123"/>
      <c r="BSE144" s="123"/>
      <c r="BSF144" s="123"/>
      <c r="BSG144" s="123"/>
      <c r="BSH144" s="123"/>
      <c r="BSI144" s="123"/>
      <c r="BSJ144" s="123"/>
      <c r="BSK144" s="123"/>
      <c r="BSL144" s="123"/>
      <c r="BSM144" s="123"/>
      <c r="BSN144" s="123"/>
      <c r="BSO144" s="123"/>
      <c r="BSP144" s="123"/>
      <c r="BSQ144" s="123"/>
      <c r="BSR144" s="123"/>
      <c r="BSS144" s="123"/>
      <c r="BST144" s="123"/>
      <c r="BSU144" s="123"/>
      <c r="BSV144" s="123"/>
      <c r="BSW144" s="123"/>
      <c r="BSX144" s="123"/>
      <c r="BSY144" s="123"/>
      <c r="BSZ144" s="123"/>
      <c r="BTA144" s="123"/>
      <c r="BTB144" s="123"/>
      <c r="BTC144" s="123"/>
      <c r="BTD144" s="123"/>
      <c r="BTE144" s="123"/>
      <c r="BTF144" s="123"/>
      <c r="BTG144" s="123"/>
      <c r="BTH144" s="123"/>
      <c r="BTI144" s="123"/>
      <c r="BTJ144" s="123"/>
      <c r="BTK144" s="123"/>
      <c r="BTL144" s="123"/>
      <c r="BTM144" s="123"/>
      <c r="BTN144" s="123"/>
      <c r="BTO144" s="123"/>
      <c r="BTP144" s="123"/>
      <c r="BTQ144" s="123"/>
      <c r="BTR144" s="123"/>
      <c r="BTS144" s="123"/>
      <c r="BTT144" s="123"/>
      <c r="BTU144" s="123"/>
      <c r="BTV144" s="123"/>
      <c r="BTW144" s="123"/>
      <c r="BTX144" s="123"/>
      <c r="BTY144" s="123"/>
      <c r="BTZ144" s="123"/>
      <c r="BUA144" s="123"/>
      <c r="BUB144" s="123"/>
      <c r="BUC144" s="123"/>
      <c r="BUD144" s="123"/>
      <c r="BUE144" s="123"/>
      <c r="BUF144" s="123"/>
      <c r="BUG144" s="123"/>
      <c r="BUH144" s="123"/>
      <c r="BUI144" s="123"/>
      <c r="BUJ144" s="123"/>
      <c r="BUK144" s="123"/>
      <c r="BUL144" s="123"/>
      <c r="BUM144" s="123"/>
      <c r="BUN144" s="123"/>
      <c r="BUO144" s="123"/>
      <c r="BUP144" s="123"/>
      <c r="BUQ144" s="123"/>
      <c r="BUR144" s="123"/>
      <c r="BUS144" s="123"/>
      <c r="BUT144" s="123"/>
      <c r="BUU144" s="123"/>
      <c r="BUV144" s="123"/>
      <c r="BUW144" s="123"/>
      <c r="BUX144" s="123"/>
      <c r="BUY144" s="123"/>
      <c r="BUZ144" s="123"/>
      <c r="BVA144" s="123"/>
      <c r="BVB144" s="123"/>
      <c r="BVC144" s="123"/>
      <c r="BVD144" s="123"/>
      <c r="BVE144" s="123"/>
      <c r="BVF144" s="123"/>
      <c r="BVG144" s="123"/>
      <c r="BVH144" s="123"/>
      <c r="BVI144" s="123"/>
      <c r="BVJ144" s="123"/>
      <c r="BVK144" s="123"/>
      <c r="BVL144" s="123"/>
      <c r="BVM144" s="123"/>
      <c r="BVN144" s="123"/>
      <c r="BVO144" s="123"/>
      <c r="BVP144" s="123"/>
      <c r="BVQ144" s="123"/>
      <c r="BVR144" s="123"/>
      <c r="BVS144" s="123"/>
      <c r="BVT144" s="123"/>
      <c r="BVU144" s="123"/>
      <c r="BVV144" s="123"/>
      <c r="BVW144" s="123"/>
      <c r="BVX144" s="123"/>
      <c r="BVY144" s="123"/>
      <c r="BVZ144" s="123"/>
      <c r="BWA144" s="123"/>
      <c r="BWB144" s="123"/>
      <c r="BWC144" s="123"/>
      <c r="BWD144" s="123"/>
      <c r="BWE144" s="123"/>
      <c r="BWF144" s="123"/>
      <c r="BWG144" s="123"/>
      <c r="BWH144" s="123"/>
      <c r="BWI144" s="123"/>
      <c r="BWJ144" s="123"/>
      <c r="BWK144" s="123"/>
      <c r="BWL144" s="123"/>
      <c r="BWM144" s="123"/>
      <c r="BWN144" s="123"/>
      <c r="BWO144" s="123"/>
      <c r="BWP144" s="123"/>
      <c r="BWQ144" s="123"/>
      <c r="BWR144" s="123"/>
      <c r="BWS144" s="123"/>
      <c r="BWT144" s="123"/>
      <c r="BWU144" s="123"/>
      <c r="BWV144" s="123"/>
      <c r="BWW144" s="123"/>
      <c r="BWX144" s="123"/>
      <c r="BWY144" s="123"/>
      <c r="BWZ144" s="123"/>
      <c r="BXA144" s="123"/>
      <c r="BXB144" s="123"/>
      <c r="BXC144" s="123"/>
      <c r="BXD144" s="123"/>
      <c r="BXE144" s="123"/>
      <c r="BXF144" s="123"/>
      <c r="BXG144" s="123"/>
      <c r="BXH144" s="123"/>
      <c r="BXI144" s="123"/>
      <c r="BXJ144" s="123"/>
      <c r="BXK144" s="123"/>
      <c r="BXL144" s="123"/>
      <c r="BXM144" s="123"/>
      <c r="BXN144" s="123"/>
      <c r="BXO144" s="123"/>
      <c r="BXP144" s="123"/>
      <c r="BXQ144" s="123"/>
      <c r="BXR144" s="123"/>
      <c r="BXS144" s="123"/>
      <c r="BXT144" s="123"/>
      <c r="BXU144" s="123"/>
      <c r="BXV144" s="123"/>
      <c r="BXW144" s="123"/>
      <c r="BXX144" s="123"/>
      <c r="BXY144" s="123"/>
      <c r="BXZ144" s="123"/>
      <c r="BYA144" s="123"/>
      <c r="BYB144" s="123"/>
      <c r="BYC144" s="123"/>
      <c r="BYD144" s="123"/>
      <c r="BYE144" s="123"/>
      <c r="BYF144" s="123"/>
      <c r="BYG144" s="123"/>
      <c r="BYH144" s="123"/>
      <c r="BYI144" s="123"/>
      <c r="BYJ144" s="123"/>
      <c r="BYK144" s="123"/>
      <c r="BYL144" s="123"/>
      <c r="BYM144" s="123"/>
      <c r="BYN144" s="123"/>
      <c r="BYO144" s="123"/>
      <c r="BYP144" s="123"/>
      <c r="BYQ144" s="123"/>
      <c r="BYR144" s="123"/>
      <c r="BYS144" s="123"/>
      <c r="BYT144" s="123"/>
      <c r="BYU144" s="123"/>
      <c r="BYV144" s="123"/>
      <c r="BYW144" s="123"/>
      <c r="BYX144" s="123"/>
      <c r="BYY144" s="123"/>
      <c r="BYZ144" s="123"/>
      <c r="BZA144" s="123"/>
      <c r="BZB144" s="123"/>
      <c r="BZC144" s="123"/>
      <c r="BZD144" s="123"/>
      <c r="BZE144" s="123"/>
      <c r="BZF144" s="123"/>
      <c r="BZG144" s="123"/>
      <c r="BZH144" s="123"/>
      <c r="BZI144" s="123"/>
      <c r="BZJ144" s="123"/>
      <c r="BZK144" s="123"/>
      <c r="BZL144" s="123"/>
      <c r="BZM144" s="123"/>
      <c r="BZN144" s="123"/>
      <c r="BZO144" s="123"/>
      <c r="BZP144" s="123"/>
      <c r="BZQ144" s="123"/>
      <c r="BZR144" s="123"/>
      <c r="BZS144" s="123"/>
      <c r="BZT144" s="123"/>
      <c r="BZU144" s="123"/>
      <c r="BZV144" s="123"/>
      <c r="BZW144" s="123"/>
      <c r="BZX144" s="123"/>
      <c r="BZY144" s="123"/>
      <c r="BZZ144" s="123"/>
      <c r="CAA144" s="123"/>
      <c r="CAB144" s="123"/>
      <c r="CAC144" s="123"/>
      <c r="CAD144" s="123"/>
      <c r="CAE144" s="123"/>
      <c r="CAF144" s="123"/>
      <c r="CAG144" s="123"/>
      <c r="CAH144" s="123"/>
      <c r="CAI144" s="123"/>
      <c r="CAJ144" s="123"/>
      <c r="CAK144" s="123"/>
      <c r="CAL144" s="123"/>
      <c r="CAM144" s="123"/>
      <c r="CAN144" s="123"/>
      <c r="CAO144" s="123"/>
      <c r="CAP144" s="123"/>
      <c r="CAQ144" s="123"/>
      <c r="CAR144" s="123"/>
      <c r="CAS144" s="123"/>
      <c r="CAT144" s="123"/>
      <c r="CAU144" s="123"/>
      <c r="CAV144" s="123"/>
      <c r="CAW144" s="123"/>
      <c r="CAX144" s="123"/>
      <c r="CAY144" s="123"/>
      <c r="CAZ144" s="123"/>
      <c r="CBA144" s="123"/>
      <c r="CBB144" s="123"/>
      <c r="CBC144" s="123"/>
      <c r="CBD144" s="123"/>
      <c r="CBE144" s="123"/>
      <c r="CBF144" s="123"/>
      <c r="CBG144" s="123"/>
      <c r="CBH144" s="123"/>
      <c r="CBI144" s="123"/>
      <c r="CBJ144" s="123"/>
      <c r="CBK144" s="123"/>
      <c r="CBL144" s="123"/>
      <c r="CBM144" s="123"/>
      <c r="CBN144" s="123"/>
      <c r="CBO144" s="123"/>
      <c r="CBP144" s="123"/>
      <c r="CBQ144" s="123"/>
      <c r="CBR144" s="123"/>
      <c r="CBS144" s="123"/>
      <c r="CBT144" s="123"/>
      <c r="CBU144" s="123"/>
      <c r="CBV144" s="123"/>
      <c r="CBW144" s="123"/>
      <c r="CBX144" s="123"/>
      <c r="CBY144" s="123"/>
      <c r="CBZ144" s="123"/>
      <c r="CCA144" s="123"/>
      <c r="CCB144" s="123"/>
      <c r="CCC144" s="123"/>
      <c r="CCD144" s="123"/>
      <c r="CCE144" s="123"/>
      <c r="CCF144" s="123"/>
      <c r="CCG144" s="123"/>
      <c r="CCH144" s="123"/>
      <c r="CCI144" s="123"/>
      <c r="CCJ144" s="123"/>
      <c r="CCK144" s="123"/>
      <c r="CCL144" s="123"/>
      <c r="CCM144" s="123"/>
      <c r="CCN144" s="123"/>
      <c r="CCO144" s="123"/>
      <c r="CCP144" s="123"/>
      <c r="CCQ144" s="123"/>
      <c r="CCR144" s="123"/>
      <c r="CCS144" s="123"/>
      <c r="CCT144" s="123"/>
      <c r="CCU144" s="123"/>
      <c r="CCV144" s="123"/>
      <c r="CCW144" s="123"/>
      <c r="CCX144" s="123"/>
      <c r="CCY144" s="123"/>
      <c r="CCZ144" s="123"/>
      <c r="CDA144" s="123"/>
      <c r="CDB144" s="123"/>
      <c r="CDC144" s="123"/>
      <c r="CDD144" s="123"/>
      <c r="CDE144" s="123"/>
      <c r="CDF144" s="123"/>
      <c r="CDG144" s="123"/>
      <c r="CDH144" s="123"/>
      <c r="CDI144" s="123"/>
      <c r="CDJ144" s="123"/>
      <c r="CDK144" s="123"/>
      <c r="CDL144" s="123"/>
      <c r="CDM144" s="123"/>
      <c r="CDN144" s="123"/>
      <c r="CDO144" s="123"/>
      <c r="CDP144" s="123"/>
      <c r="CDQ144" s="123"/>
      <c r="CDR144" s="123"/>
      <c r="CDS144" s="123"/>
      <c r="CDT144" s="123"/>
      <c r="CDU144" s="123"/>
      <c r="CDV144" s="123"/>
      <c r="CDW144" s="123"/>
      <c r="CDX144" s="123"/>
      <c r="CDY144" s="123"/>
      <c r="CDZ144" s="123"/>
      <c r="CEA144" s="123"/>
      <c r="CEB144" s="123"/>
      <c r="CEC144" s="123"/>
      <c r="CED144" s="123"/>
      <c r="CEE144" s="123"/>
      <c r="CEF144" s="123"/>
      <c r="CEG144" s="123"/>
      <c r="CEH144" s="123"/>
      <c r="CEI144" s="123"/>
      <c r="CEJ144" s="123"/>
      <c r="CEK144" s="123"/>
      <c r="CEL144" s="123"/>
      <c r="CEM144" s="123"/>
      <c r="CEN144" s="123"/>
      <c r="CEO144" s="123"/>
      <c r="CEP144" s="123"/>
      <c r="CEQ144" s="123"/>
      <c r="CER144" s="123"/>
      <c r="CES144" s="123"/>
      <c r="CET144" s="123"/>
      <c r="CEU144" s="123"/>
      <c r="CEV144" s="123"/>
      <c r="CEW144" s="123"/>
      <c r="CEX144" s="123"/>
      <c r="CEY144" s="123"/>
      <c r="CEZ144" s="123"/>
      <c r="CFA144" s="123"/>
      <c r="CFB144" s="123"/>
      <c r="CFC144" s="123"/>
      <c r="CFD144" s="123"/>
      <c r="CFE144" s="123"/>
      <c r="CFF144" s="123"/>
      <c r="CFG144" s="123"/>
      <c r="CFH144" s="123"/>
      <c r="CFI144" s="123"/>
      <c r="CFJ144" s="123"/>
      <c r="CFK144" s="123"/>
      <c r="CFL144" s="123"/>
      <c r="CFM144" s="123"/>
      <c r="CFN144" s="123"/>
      <c r="CFO144" s="123"/>
      <c r="CFP144" s="123"/>
      <c r="CFQ144" s="123"/>
      <c r="CFR144" s="123"/>
      <c r="CFS144" s="123"/>
      <c r="CFT144" s="123"/>
      <c r="CFU144" s="123"/>
      <c r="CFV144" s="123"/>
      <c r="CFW144" s="123"/>
      <c r="CFX144" s="123"/>
      <c r="CFY144" s="123"/>
      <c r="CFZ144" s="123"/>
      <c r="CGA144" s="123"/>
      <c r="CGB144" s="123"/>
      <c r="CGC144" s="123"/>
      <c r="CGD144" s="123"/>
      <c r="CGE144" s="123"/>
      <c r="CGF144" s="123"/>
      <c r="CGG144" s="123"/>
      <c r="CGH144" s="123"/>
      <c r="CGI144" s="123"/>
      <c r="CGJ144" s="123"/>
      <c r="CGK144" s="123"/>
      <c r="CGL144" s="123"/>
      <c r="CGM144" s="123"/>
      <c r="CGN144" s="123"/>
      <c r="CGO144" s="123"/>
      <c r="CGP144" s="123"/>
      <c r="CGQ144" s="123"/>
      <c r="CGR144" s="123"/>
      <c r="CGS144" s="123"/>
      <c r="CGT144" s="123"/>
      <c r="CGU144" s="123"/>
      <c r="CGV144" s="123"/>
      <c r="CGW144" s="123"/>
      <c r="CGX144" s="123"/>
      <c r="CGY144" s="123"/>
      <c r="CGZ144" s="123"/>
      <c r="CHA144" s="123"/>
      <c r="CHB144" s="123"/>
      <c r="CHC144" s="123"/>
      <c r="CHD144" s="123"/>
      <c r="CHE144" s="123"/>
      <c r="CHF144" s="123"/>
      <c r="CHG144" s="123"/>
      <c r="CHH144" s="123"/>
      <c r="CHI144" s="123"/>
      <c r="CHJ144" s="123"/>
      <c r="CHK144" s="123"/>
      <c r="CHL144" s="123"/>
      <c r="CHM144" s="123"/>
      <c r="CHN144" s="123"/>
      <c r="CHO144" s="123"/>
      <c r="CHP144" s="123"/>
      <c r="CHQ144" s="123"/>
      <c r="CHR144" s="123"/>
      <c r="CHS144" s="123"/>
      <c r="CHT144" s="123"/>
      <c r="CHU144" s="123"/>
      <c r="CHV144" s="123"/>
      <c r="CHW144" s="123"/>
      <c r="CHX144" s="123"/>
      <c r="CHY144" s="123"/>
      <c r="CHZ144" s="123"/>
      <c r="CIA144" s="123"/>
      <c r="CIB144" s="123"/>
      <c r="CIC144" s="123"/>
      <c r="CID144" s="123"/>
      <c r="CIE144" s="123"/>
      <c r="CIF144" s="123"/>
      <c r="CIG144" s="123"/>
      <c r="CIH144" s="123"/>
      <c r="CII144" s="123"/>
      <c r="CIJ144" s="123"/>
      <c r="CIK144" s="123"/>
      <c r="CIL144" s="123"/>
      <c r="CIM144" s="123"/>
      <c r="CIN144" s="123"/>
      <c r="CIO144" s="123"/>
      <c r="CIP144" s="123"/>
      <c r="CIQ144" s="123"/>
      <c r="CIR144" s="123"/>
      <c r="CIS144" s="123"/>
      <c r="CIT144" s="123"/>
      <c r="CIU144" s="123"/>
      <c r="CIV144" s="123"/>
      <c r="CIW144" s="123"/>
      <c r="CIX144" s="123"/>
      <c r="CIY144" s="123"/>
      <c r="CIZ144" s="123"/>
      <c r="CJA144" s="123"/>
      <c r="CJB144" s="123"/>
      <c r="CJC144" s="123"/>
      <c r="CJD144" s="123"/>
      <c r="CJE144" s="123"/>
      <c r="CJF144" s="123"/>
      <c r="CJG144" s="123"/>
      <c r="CJH144" s="123"/>
      <c r="CJI144" s="123"/>
      <c r="CJJ144" s="123"/>
      <c r="CJK144" s="123"/>
      <c r="CJL144" s="123"/>
      <c r="CJM144" s="123"/>
      <c r="CJN144" s="123"/>
      <c r="CJO144" s="123"/>
      <c r="CJP144" s="123"/>
      <c r="CJQ144" s="123"/>
      <c r="CJR144" s="123"/>
      <c r="CJS144" s="123"/>
      <c r="CJT144" s="123"/>
      <c r="CJU144" s="123"/>
      <c r="CJV144" s="123"/>
      <c r="CJW144" s="123"/>
      <c r="CJX144" s="123"/>
      <c r="CJY144" s="123"/>
      <c r="CJZ144" s="123"/>
      <c r="CKA144" s="123"/>
      <c r="CKB144" s="123"/>
      <c r="CKC144" s="123"/>
      <c r="CKD144" s="123"/>
      <c r="CKE144" s="123"/>
      <c r="CKF144" s="123"/>
      <c r="CKG144" s="123"/>
      <c r="CKH144" s="123"/>
      <c r="CKI144" s="123"/>
      <c r="CKJ144" s="123"/>
      <c r="CKK144" s="123"/>
      <c r="CKL144" s="123"/>
      <c r="CKM144" s="123"/>
      <c r="CKN144" s="123"/>
      <c r="CKO144" s="123"/>
      <c r="CKP144" s="123"/>
      <c r="CKQ144" s="123"/>
      <c r="CKR144" s="123"/>
      <c r="CKS144" s="123"/>
      <c r="CKT144" s="123"/>
      <c r="CKU144" s="123"/>
      <c r="CKV144" s="123"/>
      <c r="CKW144" s="123"/>
      <c r="CKX144" s="123"/>
      <c r="CKY144" s="123"/>
      <c r="CKZ144" s="123"/>
      <c r="CLA144" s="123"/>
      <c r="CLB144" s="123"/>
      <c r="CLC144" s="123"/>
      <c r="CLD144" s="123"/>
      <c r="CLE144" s="123"/>
      <c r="CLF144" s="123"/>
      <c r="CLG144" s="123"/>
      <c r="CLH144" s="123"/>
      <c r="CLI144" s="123"/>
      <c r="CLJ144" s="123"/>
      <c r="CLK144" s="123"/>
      <c r="CLL144" s="123"/>
      <c r="CLM144" s="123"/>
      <c r="CLN144" s="123"/>
      <c r="CLO144" s="123"/>
      <c r="CLP144" s="123"/>
      <c r="CLQ144" s="123"/>
      <c r="CLR144" s="123"/>
      <c r="CLS144" s="123"/>
      <c r="CLT144" s="123"/>
      <c r="CLU144" s="123"/>
      <c r="CLV144" s="123"/>
      <c r="CLW144" s="123"/>
      <c r="CLX144" s="123"/>
      <c r="CLY144" s="123"/>
      <c r="CLZ144" s="123"/>
      <c r="CMA144" s="123"/>
      <c r="CMB144" s="123"/>
      <c r="CMC144" s="123"/>
      <c r="CMD144" s="123"/>
      <c r="CME144" s="123"/>
      <c r="CMF144" s="123"/>
      <c r="CMG144" s="123"/>
      <c r="CMH144" s="123"/>
      <c r="CMI144" s="123"/>
      <c r="CMJ144" s="123"/>
      <c r="CMK144" s="123"/>
      <c r="CML144" s="123"/>
      <c r="CMM144" s="123"/>
      <c r="CMN144" s="123"/>
      <c r="CMO144" s="123"/>
      <c r="CMP144" s="123"/>
      <c r="CMQ144" s="123"/>
      <c r="CMR144" s="123"/>
      <c r="CMS144" s="123"/>
      <c r="CMT144" s="123"/>
      <c r="CMU144" s="123"/>
      <c r="CMV144" s="123"/>
      <c r="CMW144" s="123"/>
      <c r="CMX144" s="123"/>
      <c r="CMY144" s="123"/>
      <c r="CMZ144" s="123"/>
      <c r="CNA144" s="123"/>
      <c r="CNB144" s="123"/>
      <c r="CNC144" s="123"/>
      <c r="CND144" s="123"/>
      <c r="CNE144" s="123"/>
      <c r="CNF144" s="123"/>
      <c r="CNG144" s="123"/>
      <c r="CNH144" s="123"/>
      <c r="CNI144" s="123"/>
      <c r="CNJ144" s="123"/>
      <c r="CNK144" s="123"/>
      <c r="CNL144" s="123"/>
      <c r="CNM144" s="123"/>
      <c r="CNN144" s="123"/>
      <c r="CNO144" s="123"/>
      <c r="CNP144" s="123"/>
      <c r="CNQ144" s="123"/>
      <c r="CNR144" s="123"/>
      <c r="CNS144" s="123"/>
      <c r="CNT144" s="123"/>
      <c r="CNU144" s="123"/>
      <c r="CNV144" s="123"/>
      <c r="CNW144" s="123"/>
      <c r="CNX144" s="123"/>
      <c r="CNY144" s="123"/>
      <c r="CNZ144" s="123"/>
      <c r="COA144" s="123"/>
      <c r="COB144" s="123"/>
      <c r="COC144" s="123"/>
      <c r="COD144" s="123"/>
      <c r="COE144" s="123"/>
      <c r="COF144" s="123"/>
      <c r="COG144" s="123"/>
      <c r="COH144" s="123"/>
      <c r="COI144" s="123"/>
      <c r="COJ144" s="123"/>
      <c r="COK144" s="123"/>
      <c r="COL144" s="123"/>
      <c r="COM144" s="123"/>
      <c r="CON144" s="123"/>
      <c r="COO144" s="123"/>
      <c r="COP144" s="123"/>
      <c r="COQ144" s="123"/>
      <c r="COR144" s="123"/>
      <c r="COS144" s="123"/>
      <c r="COT144" s="123"/>
      <c r="COU144" s="123"/>
      <c r="COV144" s="123"/>
      <c r="COW144" s="123"/>
      <c r="COX144" s="123"/>
      <c r="COY144" s="123"/>
      <c r="COZ144" s="123"/>
      <c r="CPA144" s="123"/>
      <c r="CPB144" s="123"/>
      <c r="CPC144" s="123"/>
      <c r="CPD144" s="123"/>
      <c r="CPE144" s="123"/>
      <c r="CPF144" s="123"/>
      <c r="CPG144" s="123"/>
      <c r="CPH144" s="123"/>
      <c r="CPI144" s="123"/>
      <c r="CPJ144" s="123"/>
      <c r="CPK144" s="123"/>
      <c r="CPL144" s="123"/>
      <c r="CPM144" s="123"/>
      <c r="CPN144" s="123"/>
      <c r="CPO144" s="123"/>
      <c r="CPP144" s="123"/>
      <c r="CPQ144" s="123"/>
      <c r="CPR144" s="123"/>
      <c r="CPS144" s="123"/>
      <c r="CPT144" s="123"/>
      <c r="CPU144" s="123"/>
      <c r="CPV144" s="123"/>
      <c r="CPW144" s="123"/>
      <c r="CPX144" s="123"/>
      <c r="CPY144" s="123"/>
      <c r="CPZ144" s="123"/>
      <c r="CQA144" s="123"/>
      <c r="CQB144" s="123"/>
      <c r="CQC144" s="123"/>
      <c r="CQD144" s="123"/>
      <c r="CQE144" s="123"/>
      <c r="CQF144" s="123"/>
      <c r="CQG144" s="123"/>
      <c r="CQH144" s="123"/>
      <c r="CQI144" s="123"/>
      <c r="CQJ144" s="123"/>
      <c r="CQK144" s="123"/>
      <c r="CQL144" s="123"/>
      <c r="CQM144" s="123"/>
      <c r="CQN144" s="123"/>
      <c r="CQO144" s="123"/>
      <c r="CQP144" s="123"/>
      <c r="CQQ144" s="123"/>
      <c r="CQR144" s="123"/>
      <c r="CQS144" s="123"/>
      <c r="CQT144" s="123"/>
      <c r="CQU144" s="123"/>
      <c r="CQV144" s="123"/>
      <c r="CQW144" s="123"/>
      <c r="CQX144" s="123"/>
      <c r="CQY144" s="123"/>
      <c r="CQZ144" s="123"/>
      <c r="CRA144" s="123"/>
      <c r="CRB144" s="123"/>
      <c r="CRC144" s="123"/>
      <c r="CRD144" s="123"/>
      <c r="CRE144" s="123"/>
      <c r="CRF144" s="123"/>
      <c r="CRG144" s="123"/>
      <c r="CRH144" s="123"/>
      <c r="CRI144" s="123"/>
      <c r="CRJ144" s="123"/>
      <c r="CRK144" s="123"/>
      <c r="CRL144" s="123"/>
      <c r="CRM144" s="123"/>
      <c r="CRN144" s="123"/>
      <c r="CRO144" s="123"/>
      <c r="CRP144" s="123"/>
      <c r="CRQ144" s="123"/>
      <c r="CRR144" s="123"/>
      <c r="CRS144" s="123"/>
      <c r="CRT144" s="123"/>
      <c r="CRU144" s="123"/>
      <c r="CRV144" s="123"/>
      <c r="CRW144" s="123"/>
      <c r="CRX144" s="123"/>
      <c r="CRY144" s="123"/>
      <c r="CRZ144" s="123"/>
      <c r="CSA144" s="123"/>
      <c r="CSB144" s="123"/>
      <c r="CSC144" s="123"/>
      <c r="CSD144" s="123"/>
      <c r="CSE144" s="123"/>
      <c r="CSF144" s="123"/>
      <c r="CSG144" s="123"/>
      <c r="CSH144" s="123"/>
      <c r="CSI144" s="123"/>
      <c r="CSJ144" s="123"/>
      <c r="CSK144" s="123"/>
      <c r="CSL144" s="123"/>
      <c r="CSM144" s="123"/>
      <c r="CSN144" s="123"/>
      <c r="CSO144" s="123"/>
      <c r="CSP144" s="123"/>
      <c r="CSQ144" s="123"/>
      <c r="CSR144" s="123"/>
      <c r="CSS144" s="123"/>
      <c r="CST144" s="123"/>
      <c r="CSU144" s="123"/>
      <c r="CSV144" s="123"/>
      <c r="CSW144" s="123"/>
      <c r="CSX144" s="123"/>
      <c r="CSY144" s="123"/>
      <c r="CSZ144" s="123"/>
      <c r="CTA144" s="123"/>
      <c r="CTB144" s="123"/>
      <c r="CTC144" s="123"/>
      <c r="CTD144" s="123"/>
      <c r="CTE144" s="123"/>
      <c r="CTF144" s="123"/>
      <c r="CTG144" s="123"/>
      <c r="CTH144" s="123"/>
      <c r="CTI144" s="123"/>
      <c r="CTJ144" s="123"/>
      <c r="CTK144" s="123"/>
      <c r="CTL144" s="123"/>
      <c r="CTM144" s="123"/>
      <c r="CTN144" s="123"/>
      <c r="CTO144" s="123"/>
      <c r="CTP144" s="123"/>
      <c r="CTQ144" s="123"/>
      <c r="CTR144" s="123"/>
      <c r="CTS144" s="123"/>
      <c r="CTT144" s="123"/>
      <c r="CTU144" s="123"/>
      <c r="CTV144" s="123"/>
      <c r="CTW144" s="123"/>
      <c r="CTX144" s="123"/>
      <c r="CTY144" s="123"/>
      <c r="CTZ144" s="123"/>
      <c r="CUA144" s="123"/>
      <c r="CUB144" s="123"/>
      <c r="CUC144" s="123"/>
      <c r="CUD144" s="123"/>
      <c r="CUE144" s="123"/>
      <c r="CUF144" s="123"/>
      <c r="CUG144" s="123"/>
      <c r="CUH144" s="123"/>
      <c r="CUI144" s="123"/>
      <c r="CUJ144" s="123"/>
      <c r="CUK144" s="123"/>
      <c r="CUL144" s="123"/>
      <c r="CUM144" s="123"/>
      <c r="CUN144" s="123"/>
      <c r="CUO144" s="123"/>
      <c r="CUP144" s="123"/>
      <c r="CUQ144" s="123"/>
      <c r="CUR144" s="123"/>
      <c r="CUS144" s="123"/>
      <c r="CUT144" s="123"/>
      <c r="CUU144" s="123"/>
      <c r="CUV144" s="123"/>
      <c r="CUW144" s="123"/>
      <c r="CUX144" s="123"/>
      <c r="CUY144" s="123"/>
      <c r="CUZ144" s="123"/>
      <c r="CVA144" s="123"/>
      <c r="CVB144" s="123"/>
      <c r="CVC144" s="123"/>
      <c r="CVD144" s="123"/>
      <c r="CVE144" s="123"/>
      <c r="CVF144" s="123"/>
      <c r="CVG144" s="123"/>
      <c r="CVH144" s="123"/>
      <c r="CVI144" s="123"/>
      <c r="CVJ144" s="123"/>
      <c r="CVK144" s="123"/>
      <c r="CVL144" s="123"/>
      <c r="CVM144" s="123"/>
      <c r="CVN144" s="123"/>
      <c r="CVO144" s="123"/>
      <c r="CVP144" s="123"/>
      <c r="CVQ144" s="123"/>
      <c r="CVR144" s="123"/>
      <c r="CVS144" s="123"/>
      <c r="CVT144" s="123"/>
      <c r="CVU144" s="123"/>
      <c r="CVV144" s="123"/>
      <c r="CVW144" s="123"/>
      <c r="CVX144" s="123"/>
      <c r="CVY144" s="123"/>
      <c r="CVZ144" s="123"/>
      <c r="CWA144" s="123"/>
      <c r="CWB144" s="123"/>
      <c r="CWC144" s="123"/>
      <c r="CWD144" s="123"/>
      <c r="CWE144" s="123"/>
      <c r="CWF144" s="123"/>
      <c r="CWG144" s="123"/>
      <c r="CWH144" s="123"/>
      <c r="CWI144" s="123"/>
      <c r="CWJ144" s="123"/>
      <c r="CWK144" s="123"/>
      <c r="CWL144" s="123"/>
      <c r="CWM144" s="123"/>
      <c r="CWN144" s="123"/>
      <c r="CWO144" s="123"/>
      <c r="CWP144" s="123"/>
      <c r="CWQ144" s="123"/>
      <c r="CWR144" s="123"/>
      <c r="CWS144" s="123"/>
      <c r="CWT144" s="123"/>
      <c r="CWU144" s="123"/>
      <c r="CWV144" s="123"/>
      <c r="CWW144" s="123"/>
      <c r="CWX144" s="123"/>
      <c r="CWY144" s="123"/>
      <c r="CWZ144" s="123"/>
      <c r="CXA144" s="123"/>
      <c r="CXB144" s="123"/>
      <c r="CXC144" s="123"/>
      <c r="CXD144" s="123"/>
      <c r="CXE144" s="123"/>
      <c r="CXF144" s="123"/>
      <c r="CXG144" s="123"/>
      <c r="CXH144" s="123"/>
      <c r="CXI144" s="123"/>
      <c r="CXJ144" s="123"/>
      <c r="CXK144" s="123"/>
      <c r="CXL144" s="123"/>
      <c r="CXM144" s="123"/>
      <c r="CXN144" s="123"/>
      <c r="CXO144" s="123"/>
      <c r="CXP144" s="123"/>
      <c r="CXQ144" s="123"/>
      <c r="CXR144" s="123"/>
      <c r="CXS144" s="123"/>
      <c r="CXT144" s="123"/>
      <c r="CXU144" s="123"/>
      <c r="CXV144" s="123"/>
      <c r="CXW144" s="123"/>
      <c r="CXX144" s="123"/>
      <c r="CXY144" s="123"/>
      <c r="CXZ144" s="123"/>
      <c r="CYA144" s="123"/>
      <c r="CYB144" s="123"/>
      <c r="CYC144" s="123"/>
      <c r="CYD144" s="123"/>
      <c r="CYE144" s="123"/>
      <c r="CYF144" s="123"/>
      <c r="CYG144" s="123"/>
      <c r="CYH144" s="123"/>
      <c r="CYI144" s="123"/>
      <c r="CYJ144" s="123"/>
      <c r="CYK144" s="123"/>
      <c r="CYL144" s="123"/>
      <c r="CYM144" s="123"/>
      <c r="CYN144" s="123"/>
      <c r="CYO144" s="123"/>
      <c r="CYP144" s="123"/>
      <c r="CYQ144" s="123"/>
      <c r="CYR144" s="123"/>
      <c r="CYS144" s="123"/>
      <c r="CYT144" s="123"/>
      <c r="CYU144" s="123"/>
      <c r="CYV144" s="123"/>
      <c r="CYW144" s="123"/>
      <c r="CYX144" s="123"/>
      <c r="CYY144" s="123"/>
      <c r="CYZ144" s="123"/>
      <c r="CZA144" s="123"/>
      <c r="CZB144" s="123"/>
      <c r="CZC144" s="123"/>
      <c r="CZD144" s="123"/>
      <c r="CZE144" s="123"/>
      <c r="CZF144" s="123"/>
      <c r="CZG144" s="123"/>
      <c r="CZH144" s="123"/>
      <c r="CZI144" s="123"/>
      <c r="CZJ144" s="123"/>
      <c r="CZK144" s="123"/>
      <c r="CZL144" s="123"/>
      <c r="CZM144" s="123"/>
      <c r="CZN144" s="123"/>
      <c r="CZO144" s="123"/>
      <c r="CZP144" s="123"/>
      <c r="CZQ144" s="123"/>
      <c r="CZR144" s="123"/>
      <c r="CZS144" s="123"/>
      <c r="CZT144" s="123"/>
      <c r="CZU144" s="123"/>
      <c r="CZV144" s="123"/>
      <c r="CZW144" s="123"/>
      <c r="CZX144" s="123"/>
      <c r="CZY144" s="123"/>
      <c r="CZZ144" s="123"/>
      <c r="DAA144" s="123"/>
      <c r="DAB144" s="123"/>
      <c r="DAC144" s="123"/>
      <c r="DAD144" s="123"/>
      <c r="DAE144" s="123"/>
      <c r="DAF144" s="123"/>
      <c r="DAG144" s="123"/>
      <c r="DAH144" s="123"/>
      <c r="DAI144" s="123"/>
      <c r="DAJ144" s="123"/>
      <c r="DAK144" s="123"/>
      <c r="DAL144" s="123"/>
      <c r="DAM144" s="123"/>
      <c r="DAN144" s="123"/>
      <c r="DAO144" s="123"/>
      <c r="DAP144" s="123"/>
      <c r="DAQ144" s="123"/>
      <c r="DAR144" s="123"/>
      <c r="DAS144" s="123"/>
      <c r="DAT144" s="123"/>
      <c r="DAU144" s="123"/>
      <c r="DAV144" s="123"/>
      <c r="DAW144" s="123"/>
      <c r="DAX144" s="123"/>
      <c r="DAY144" s="123"/>
      <c r="DAZ144" s="123"/>
      <c r="DBA144" s="123"/>
      <c r="DBB144" s="123"/>
      <c r="DBC144" s="123"/>
      <c r="DBD144" s="123"/>
      <c r="DBE144" s="123"/>
      <c r="DBF144" s="123"/>
      <c r="DBG144" s="123"/>
      <c r="DBH144" s="123"/>
      <c r="DBI144" s="123"/>
      <c r="DBJ144" s="123"/>
      <c r="DBK144" s="123"/>
      <c r="DBL144" s="123"/>
      <c r="DBM144" s="123"/>
      <c r="DBN144" s="123"/>
      <c r="DBO144" s="123"/>
      <c r="DBP144" s="123"/>
      <c r="DBQ144" s="123"/>
      <c r="DBR144" s="123"/>
      <c r="DBS144" s="123"/>
      <c r="DBT144" s="123"/>
      <c r="DBU144" s="123"/>
      <c r="DBV144" s="123"/>
      <c r="DBW144" s="123"/>
      <c r="DBX144" s="123"/>
      <c r="DBY144" s="123"/>
      <c r="DBZ144" s="123"/>
      <c r="DCA144" s="123"/>
      <c r="DCB144" s="123"/>
      <c r="DCC144" s="123"/>
      <c r="DCD144" s="123"/>
      <c r="DCE144" s="123"/>
      <c r="DCF144" s="123"/>
      <c r="DCG144" s="123"/>
      <c r="DCH144" s="123"/>
      <c r="DCI144" s="123"/>
      <c r="DCJ144" s="123"/>
      <c r="DCK144" s="123"/>
      <c r="DCL144" s="123"/>
      <c r="DCM144" s="123"/>
      <c r="DCN144" s="123"/>
      <c r="DCO144" s="123"/>
      <c r="DCP144" s="123"/>
      <c r="DCQ144" s="123"/>
      <c r="DCR144" s="123"/>
      <c r="DCS144" s="123"/>
      <c r="DCT144" s="123"/>
      <c r="DCU144" s="123"/>
      <c r="DCV144" s="123"/>
      <c r="DCW144" s="123"/>
      <c r="DCX144" s="123"/>
      <c r="DCY144" s="123"/>
      <c r="DCZ144" s="123"/>
      <c r="DDA144" s="123"/>
      <c r="DDB144" s="123"/>
      <c r="DDC144" s="123"/>
      <c r="DDD144" s="123"/>
      <c r="DDE144" s="123"/>
      <c r="DDF144" s="123"/>
      <c r="DDG144" s="123"/>
      <c r="DDH144" s="123"/>
      <c r="DDI144" s="123"/>
      <c r="DDJ144" s="123"/>
      <c r="DDK144" s="123"/>
      <c r="DDL144" s="123"/>
      <c r="DDM144" s="123"/>
      <c r="DDN144" s="123"/>
      <c r="DDO144" s="123"/>
      <c r="DDP144" s="123"/>
      <c r="DDQ144" s="123"/>
      <c r="DDR144" s="123"/>
      <c r="DDS144" s="123"/>
      <c r="DDT144" s="123"/>
      <c r="DDU144" s="123"/>
      <c r="DDV144" s="123"/>
      <c r="DDW144" s="123"/>
      <c r="DDX144" s="123"/>
      <c r="DDY144" s="123"/>
      <c r="DDZ144" s="123"/>
      <c r="DEA144" s="123"/>
      <c r="DEB144" s="123"/>
      <c r="DEC144" s="123"/>
      <c r="DED144" s="123"/>
      <c r="DEE144" s="123"/>
      <c r="DEF144" s="123"/>
      <c r="DEG144" s="123"/>
      <c r="DEH144" s="123"/>
      <c r="DEI144" s="123"/>
      <c r="DEJ144" s="123"/>
      <c r="DEK144" s="123"/>
      <c r="DEL144" s="123"/>
      <c r="DEM144" s="123"/>
      <c r="DEN144" s="123"/>
      <c r="DEO144" s="123"/>
      <c r="DEP144" s="123"/>
      <c r="DEQ144" s="123"/>
      <c r="DER144" s="123"/>
      <c r="DES144" s="123"/>
      <c r="DET144" s="123"/>
      <c r="DEU144" s="123"/>
      <c r="DEV144" s="123"/>
      <c r="DEW144" s="123"/>
      <c r="DEX144" s="123"/>
      <c r="DEY144" s="123"/>
      <c r="DEZ144" s="123"/>
      <c r="DFA144" s="123"/>
      <c r="DFB144" s="123"/>
      <c r="DFC144" s="123"/>
      <c r="DFD144" s="123"/>
      <c r="DFE144" s="123"/>
      <c r="DFF144" s="123"/>
      <c r="DFG144" s="123"/>
      <c r="DFH144" s="123"/>
      <c r="DFI144" s="123"/>
      <c r="DFJ144" s="123"/>
      <c r="DFK144" s="123"/>
      <c r="DFL144" s="123"/>
      <c r="DFM144" s="123"/>
      <c r="DFN144" s="123"/>
      <c r="DFO144" s="123"/>
      <c r="DFP144" s="123"/>
      <c r="DFQ144" s="123"/>
      <c r="DFR144" s="123"/>
      <c r="DFS144" s="123"/>
      <c r="DFT144" s="123"/>
      <c r="DFU144" s="123"/>
      <c r="DFV144" s="123"/>
      <c r="DFW144" s="123"/>
      <c r="DFX144" s="123"/>
      <c r="DFY144" s="123"/>
      <c r="DFZ144" s="123"/>
      <c r="DGA144" s="123"/>
      <c r="DGB144" s="123"/>
      <c r="DGC144" s="123"/>
      <c r="DGD144" s="123"/>
      <c r="DGE144" s="123"/>
      <c r="DGF144" s="123"/>
      <c r="DGG144" s="123"/>
      <c r="DGH144" s="123"/>
      <c r="DGI144" s="123"/>
      <c r="DGJ144" s="123"/>
      <c r="DGK144" s="123"/>
      <c r="DGL144" s="123"/>
      <c r="DGM144" s="123"/>
      <c r="DGN144" s="123"/>
      <c r="DGO144" s="123"/>
      <c r="DGP144" s="123"/>
      <c r="DGQ144" s="123"/>
      <c r="DGR144" s="123"/>
      <c r="DGS144" s="123"/>
      <c r="DGT144" s="123"/>
      <c r="DGU144" s="123"/>
      <c r="DGV144" s="123"/>
      <c r="DGW144" s="123"/>
      <c r="DGX144" s="123"/>
      <c r="DGY144" s="123"/>
      <c r="DGZ144" s="123"/>
      <c r="DHA144" s="123"/>
      <c r="DHB144" s="123"/>
      <c r="DHC144" s="123"/>
      <c r="DHD144" s="123"/>
      <c r="DHE144" s="123"/>
      <c r="DHF144" s="123"/>
      <c r="DHG144" s="123"/>
      <c r="DHH144" s="123"/>
      <c r="DHI144" s="123"/>
      <c r="DHJ144" s="123"/>
      <c r="DHK144" s="123"/>
      <c r="DHL144" s="123"/>
      <c r="DHM144" s="123"/>
      <c r="DHN144" s="123"/>
      <c r="DHO144" s="123"/>
      <c r="DHP144" s="123"/>
      <c r="DHQ144" s="123"/>
      <c r="DHR144" s="123"/>
      <c r="DHS144" s="123"/>
      <c r="DHT144" s="123"/>
      <c r="DHU144" s="123"/>
      <c r="DHV144" s="123"/>
      <c r="DHW144" s="123"/>
      <c r="DHX144" s="123"/>
      <c r="DHY144" s="123"/>
      <c r="DHZ144" s="123"/>
      <c r="DIA144" s="123"/>
      <c r="DIB144" s="123"/>
      <c r="DIC144" s="123"/>
      <c r="DID144" s="123"/>
      <c r="DIE144" s="123"/>
      <c r="DIF144" s="123"/>
      <c r="DIG144" s="123"/>
      <c r="DIH144" s="123"/>
      <c r="DII144" s="123"/>
      <c r="DIJ144" s="123"/>
      <c r="DIK144" s="123"/>
      <c r="DIL144" s="123"/>
      <c r="DIM144" s="123"/>
      <c r="DIN144" s="123"/>
      <c r="DIO144" s="123"/>
      <c r="DIP144" s="123"/>
      <c r="DIQ144" s="123"/>
      <c r="DIR144" s="123"/>
      <c r="DIS144" s="123"/>
      <c r="DIT144" s="123"/>
      <c r="DIU144" s="123"/>
      <c r="DIV144" s="123"/>
      <c r="DIW144" s="123"/>
      <c r="DIX144" s="123"/>
      <c r="DIY144" s="123"/>
      <c r="DIZ144" s="123"/>
      <c r="DJA144" s="123"/>
      <c r="DJB144" s="123"/>
      <c r="DJC144" s="123"/>
      <c r="DJD144" s="123"/>
      <c r="DJE144" s="123"/>
      <c r="DJF144" s="123"/>
      <c r="DJG144" s="123"/>
      <c r="DJH144" s="123"/>
      <c r="DJI144" s="123"/>
      <c r="DJJ144" s="123"/>
      <c r="DJK144" s="123"/>
      <c r="DJL144" s="123"/>
      <c r="DJM144" s="123"/>
      <c r="DJN144" s="123"/>
      <c r="DJO144" s="123"/>
      <c r="DJP144" s="123"/>
      <c r="DJQ144" s="123"/>
      <c r="DJR144" s="123"/>
      <c r="DJS144" s="123"/>
      <c r="DJT144" s="123"/>
      <c r="DJU144" s="123"/>
      <c r="DJV144" s="123"/>
      <c r="DJW144" s="123"/>
      <c r="DJX144" s="123"/>
      <c r="DJY144" s="123"/>
      <c r="DJZ144" s="123"/>
      <c r="DKA144" s="123"/>
      <c r="DKB144" s="123"/>
      <c r="DKC144" s="123"/>
      <c r="DKD144" s="123"/>
      <c r="DKE144" s="123"/>
      <c r="DKF144" s="123"/>
      <c r="DKG144" s="123"/>
      <c r="DKH144" s="123"/>
      <c r="DKI144" s="123"/>
      <c r="DKJ144" s="123"/>
      <c r="DKK144" s="123"/>
      <c r="DKL144" s="123"/>
      <c r="DKM144" s="123"/>
      <c r="DKN144" s="123"/>
      <c r="DKO144" s="123"/>
      <c r="DKP144" s="123"/>
      <c r="DKQ144" s="123"/>
      <c r="DKR144" s="123"/>
      <c r="DKS144" s="123"/>
      <c r="DKT144" s="123"/>
      <c r="DKU144" s="123"/>
      <c r="DKV144" s="123"/>
      <c r="DKW144" s="123"/>
      <c r="DKX144" s="123"/>
      <c r="DKY144" s="123"/>
      <c r="DKZ144" s="123"/>
      <c r="DLA144" s="123"/>
      <c r="DLB144" s="123"/>
      <c r="DLC144" s="123"/>
      <c r="DLD144" s="123"/>
      <c r="DLE144" s="123"/>
      <c r="DLF144" s="123"/>
      <c r="DLG144" s="123"/>
      <c r="DLH144" s="123"/>
      <c r="DLI144" s="123"/>
      <c r="DLJ144" s="123"/>
      <c r="DLK144" s="123"/>
      <c r="DLL144" s="123"/>
      <c r="DLM144" s="123"/>
      <c r="DLN144" s="123"/>
      <c r="DLO144" s="123"/>
      <c r="DLP144" s="123"/>
      <c r="DLQ144" s="123"/>
      <c r="DLR144" s="123"/>
      <c r="DLS144" s="123"/>
      <c r="DLT144" s="123"/>
      <c r="DLU144" s="123"/>
      <c r="DLV144" s="123"/>
      <c r="DLW144" s="123"/>
      <c r="DLX144" s="123"/>
      <c r="DLY144" s="123"/>
      <c r="DLZ144" s="123"/>
      <c r="DMA144" s="123"/>
      <c r="DMB144" s="123"/>
      <c r="DMC144" s="123"/>
      <c r="DMD144" s="123"/>
      <c r="DME144" s="123"/>
      <c r="DMF144" s="123"/>
      <c r="DMG144" s="123"/>
      <c r="DMH144" s="123"/>
      <c r="DMI144" s="123"/>
      <c r="DMJ144" s="123"/>
      <c r="DMK144" s="123"/>
      <c r="DML144" s="123"/>
      <c r="DMM144" s="123"/>
      <c r="DMN144" s="123"/>
      <c r="DMO144" s="123"/>
      <c r="DMP144" s="123"/>
      <c r="DMQ144" s="123"/>
      <c r="DMR144" s="123"/>
      <c r="DMS144" s="123"/>
      <c r="DMT144" s="123"/>
      <c r="DMU144" s="123"/>
      <c r="DMV144" s="123"/>
      <c r="DMW144" s="123"/>
      <c r="DMX144" s="123"/>
      <c r="DMY144" s="123"/>
      <c r="DMZ144" s="123"/>
      <c r="DNA144" s="123"/>
      <c r="DNB144" s="123"/>
      <c r="DNC144" s="123"/>
      <c r="DND144" s="123"/>
      <c r="DNE144" s="123"/>
      <c r="DNF144" s="123"/>
      <c r="DNG144" s="123"/>
      <c r="DNH144" s="123"/>
      <c r="DNI144" s="123"/>
      <c r="DNJ144" s="123"/>
      <c r="DNK144" s="123"/>
      <c r="DNL144" s="123"/>
      <c r="DNM144" s="123"/>
      <c r="DNN144" s="123"/>
      <c r="DNO144" s="123"/>
      <c r="DNP144" s="123"/>
      <c r="DNQ144" s="123"/>
      <c r="DNR144" s="123"/>
      <c r="DNS144" s="123"/>
      <c r="DNT144" s="123"/>
      <c r="DNU144" s="123"/>
      <c r="DNV144" s="123"/>
      <c r="DNW144" s="123"/>
      <c r="DNX144" s="123"/>
      <c r="DNY144" s="123"/>
      <c r="DNZ144" s="123"/>
      <c r="DOA144" s="123"/>
      <c r="DOB144" s="123"/>
      <c r="DOC144" s="123"/>
      <c r="DOD144" s="123"/>
      <c r="DOE144" s="123"/>
      <c r="DOF144" s="123"/>
      <c r="DOG144" s="123"/>
      <c r="DOH144" s="123"/>
      <c r="DOI144" s="123"/>
      <c r="DOJ144" s="123"/>
      <c r="DOK144" s="123"/>
      <c r="DOL144" s="123"/>
      <c r="DOM144" s="123"/>
      <c r="DON144" s="123"/>
      <c r="DOO144" s="123"/>
      <c r="DOP144" s="123"/>
      <c r="DOQ144" s="123"/>
      <c r="DOR144" s="123"/>
      <c r="DOS144" s="123"/>
      <c r="DOT144" s="123"/>
      <c r="DOU144" s="123"/>
      <c r="DOV144" s="123"/>
      <c r="DOW144" s="123"/>
      <c r="DOX144" s="123"/>
      <c r="DOY144" s="123"/>
      <c r="DOZ144" s="123"/>
      <c r="DPA144" s="123"/>
      <c r="DPB144" s="123"/>
      <c r="DPC144" s="123"/>
      <c r="DPD144" s="123"/>
      <c r="DPE144" s="123"/>
      <c r="DPF144" s="123"/>
      <c r="DPG144" s="123"/>
      <c r="DPH144" s="123"/>
      <c r="DPI144" s="123"/>
      <c r="DPJ144" s="123"/>
      <c r="DPK144" s="123"/>
      <c r="DPL144" s="123"/>
      <c r="DPM144" s="123"/>
      <c r="DPN144" s="123"/>
      <c r="DPO144" s="123"/>
      <c r="DPP144" s="123"/>
      <c r="DPQ144" s="123"/>
      <c r="DPR144" s="123"/>
      <c r="DPS144" s="123"/>
      <c r="DPT144" s="123"/>
      <c r="DPU144" s="123"/>
      <c r="DPV144" s="123"/>
      <c r="DPW144" s="123"/>
      <c r="DPX144" s="123"/>
      <c r="DPY144" s="123"/>
      <c r="DPZ144" s="123"/>
      <c r="DQA144" s="123"/>
      <c r="DQB144" s="123"/>
      <c r="DQC144" s="123"/>
      <c r="DQD144" s="123"/>
      <c r="DQE144" s="123"/>
      <c r="DQF144" s="123"/>
      <c r="DQG144" s="123"/>
      <c r="DQH144" s="123"/>
      <c r="DQI144" s="123"/>
      <c r="DQJ144" s="123"/>
      <c r="DQK144" s="123"/>
      <c r="DQL144" s="123"/>
      <c r="DQM144" s="123"/>
      <c r="DQN144" s="123"/>
      <c r="DQO144" s="123"/>
      <c r="DQP144" s="123"/>
      <c r="DQQ144" s="123"/>
      <c r="DQR144" s="123"/>
      <c r="DQS144" s="123"/>
      <c r="DQT144" s="123"/>
      <c r="DQU144" s="123"/>
      <c r="DQV144" s="123"/>
      <c r="DQW144" s="123"/>
      <c r="DQX144" s="123"/>
      <c r="DQY144" s="123"/>
      <c r="DQZ144" s="123"/>
      <c r="DRA144" s="123"/>
      <c r="DRB144" s="123"/>
      <c r="DRC144" s="123"/>
      <c r="DRD144" s="123"/>
      <c r="DRE144" s="123"/>
      <c r="DRF144" s="123"/>
      <c r="DRG144" s="123"/>
      <c r="DRH144" s="123"/>
      <c r="DRI144" s="123"/>
      <c r="DRJ144" s="123"/>
      <c r="DRK144" s="123"/>
      <c r="DRL144" s="123"/>
      <c r="DRM144" s="123"/>
      <c r="DRN144" s="123"/>
      <c r="DRO144" s="123"/>
      <c r="DRP144" s="123"/>
      <c r="DRQ144" s="123"/>
      <c r="DRR144" s="123"/>
      <c r="DRS144" s="123"/>
      <c r="DRT144" s="123"/>
      <c r="DRU144" s="123"/>
      <c r="DRV144" s="123"/>
      <c r="DRW144" s="123"/>
      <c r="DRX144" s="123"/>
      <c r="DRY144" s="123"/>
      <c r="DRZ144" s="123"/>
      <c r="DSA144" s="123"/>
      <c r="DSB144" s="123"/>
      <c r="DSC144" s="123"/>
      <c r="DSD144" s="123"/>
      <c r="DSE144" s="123"/>
      <c r="DSF144" s="123"/>
      <c r="DSG144" s="123"/>
      <c r="DSH144" s="123"/>
      <c r="DSI144" s="123"/>
      <c r="DSJ144" s="123"/>
      <c r="DSK144" s="123"/>
      <c r="DSL144" s="123"/>
      <c r="DSM144" s="123"/>
      <c r="DSN144" s="123"/>
      <c r="DSO144" s="123"/>
      <c r="DSP144" s="123"/>
      <c r="DSQ144" s="123"/>
      <c r="DSR144" s="123"/>
      <c r="DSS144" s="123"/>
      <c r="DST144" s="123"/>
      <c r="DSU144" s="123"/>
      <c r="DSV144" s="123"/>
      <c r="DSW144" s="123"/>
      <c r="DSX144" s="123"/>
      <c r="DSY144" s="123"/>
      <c r="DSZ144" s="123"/>
      <c r="DTA144" s="123"/>
      <c r="DTB144" s="123"/>
      <c r="DTC144" s="123"/>
      <c r="DTD144" s="123"/>
      <c r="DTE144" s="123"/>
      <c r="DTF144" s="123"/>
      <c r="DTG144" s="123"/>
      <c r="DTH144" s="123"/>
      <c r="DTI144" s="123"/>
      <c r="DTJ144" s="123"/>
      <c r="DTK144" s="123"/>
      <c r="DTL144" s="123"/>
      <c r="DTM144" s="123"/>
      <c r="DTN144" s="123"/>
      <c r="DTO144" s="123"/>
      <c r="DTP144" s="123"/>
      <c r="DTQ144" s="123"/>
      <c r="DTR144" s="123"/>
      <c r="DTS144" s="123"/>
      <c r="DTT144" s="123"/>
      <c r="DTU144" s="123"/>
      <c r="DTV144" s="123"/>
      <c r="DTW144" s="123"/>
      <c r="DTX144" s="123"/>
      <c r="DTY144" s="123"/>
      <c r="DTZ144" s="123"/>
      <c r="DUA144" s="123"/>
      <c r="DUB144" s="123"/>
      <c r="DUC144" s="123"/>
      <c r="DUD144" s="123"/>
      <c r="DUE144" s="123"/>
      <c r="DUF144" s="123"/>
      <c r="DUG144" s="123"/>
      <c r="DUH144" s="123"/>
      <c r="DUI144" s="123"/>
      <c r="DUJ144" s="123"/>
      <c r="DUK144" s="123"/>
      <c r="DUL144" s="123"/>
      <c r="DUM144" s="123"/>
      <c r="DUN144" s="123"/>
      <c r="DUO144" s="123"/>
      <c r="DUP144" s="123"/>
      <c r="DUQ144" s="123"/>
      <c r="DUR144" s="123"/>
      <c r="DUS144" s="123"/>
      <c r="DUT144" s="123"/>
      <c r="DUU144" s="123"/>
      <c r="DUV144" s="123"/>
      <c r="DUW144" s="123"/>
      <c r="DUX144" s="123"/>
      <c r="DUY144" s="123"/>
      <c r="DUZ144" s="123"/>
      <c r="DVA144" s="123"/>
      <c r="DVB144" s="123"/>
      <c r="DVC144" s="123"/>
      <c r="DVD144" s="123"/>
      <c r="DVE144" s="123"/>
      <c r="DVF144" s="123"/>
      <c r="DVG144" s="123"/>
      <c r="DVH144" s="123"/>
      <c r="DVI144" s="123"/>
      <c r="DVJ144" s="123"/>
      <c r="DVK144" s="123"/>
      <c r="DVL144" s="123"/>
      <c r="DVM144" s="123"/>
      <c r="DVN144" s="123"/>
      <c r="DVO144" s="123"/>
      <c r="DVP144" s="123"/>
      <c r="DVQ144" s="123"/>
      <c r="DVR144" s="123"/>
      <c r="DVS144" s="123"/>
      <c r="DVT144" s="123"/>
      <c r="DVU144" s="123"/>
      <c r="DVV144" s="123"/>
      <c r="DVW144" s="123"/>
      <c r="DVX144" s="123"/>
      <c r="DVY144" s="123"/>
      <c r="DVZ144" s="123"/>
      <c r="DWA144" s="123"/>
      <c r="DWB144" s="123"/>
      <c r="DWC144" s="123"/>
      <c r="DWD144" s="123"/>
      <c r="DWE144" s="123"/>
      <c r="DWF144" s="123"/>
      <c r="DWG144" s="123"/>
      <c r="DWH144" s="123"/>
      <c r="DWI144" s="123"/>
      <c r="DWJ144" s="123"/>
      <c r="DWK144" s="123"/>
      <c r="DWL144" s="123"/>
      <c r="DWM144" s="123"/>
      <c r="DWN144" s="123"/>
      <c r="DWO144" s="123"/>
      <c r="DWP144" s="123"/>
      <c r="DWQ144" s="123"/>
      <c r="DWR144" s="123"/>
      <c r="DWS144" s="123"/>
      <c r="DWT144" s="123"/>
      <c r="DWU144" s="123"/>
      <c r="DWV144" s="123"/>
      <c r="DWW144" s="123"/>
      <c r="DWX144" s="123"/>
      <c r="DWY144" s="123"/>
      <c r="DWZ144" s="123"/>
      <c r="DXA144" s="123"/>
      <c r="DXB144" s="123"/>
      <c r="DXC144" s="123"/>
      <c r="DXD144" s="123"/>
      <c r="DXE144" s="123"/>
      <c r="DXF144" s="123"/>
      <c r="DXG144" s="123"/>
      <c r="DXH144" s="123"/>
      <c r="DXI144" s="123"/>
      <c r="DXJ144" s="123"/>
      <c r="DXK144" s="123"/>
      <c r="DXL144" s="123"/>
      <c r="DXM144" s="123"/>
      <c r="DXN144" s="123"/>
      <c r="DXO144" s="123"/>
      <c r="DXP144" s="123"/>
      <c r="DXQ144" s="123"/>
      <c r="DXR144" s="123"/>
      <c r="DXS144" s="123"/>
      <c r="DXT144" s="123"/>
      <c r="DXU144" s="123"/>
      <c r="DXV144" s="123"/>
      <c r="DXW144" s="123"/>
      <c r="DXX144" s="123"/>
      <c r="DXY144" s="123"/>
      <c r="DXZ144" s="123"/>
      <c r="DYA144" s="123"/>
      <c r="DYB144" s="123"/>
      <c r="DYC144" s="123"/>
      <c r="DYD144" s="123"/>
      <c r="DYE144" s="123"/>
      <c r="DYF144" s="123"/>
      <c r="DYG144" s="123"/>
      <c r="DYH144" s="123"/>
      <c r="DYI144" s="123"/>
      <c r="DYJ144" s="123"/>
      <c r="DYK144" s="123"/>
      <c r="DYL144" s="123"/>
      <c r="DYM144" s="123"/>
      <c r="DYN144" s="123"/>
      <c r="DYO144" s="123"/>
      <c r="DYP144" s="123"/>
      <c r="DYQ144" s="123"/>
      <c r="DYR144" s="123"/>
      <c r="DYS144" s="123"/>
      <c r="DYT144" s="123"/>
      <c r="DYU144" s="123"/>
      <c r="DYV144" s="123"/>
      <c r="DYW144" s="123"/>
      <c r="DYX144" s="123"/>
      <c r="DYY144" s="123"/>
      <c r="DYZ144" s="123"/>
      <c r="DZA144" s="123"/>
      <c r="DZB144" s="123"/>
      <c r="DZC144" s="123"/>
      <c r="DZD144" s="123"/>
      <c r="DZE144" s="123"/>
      <c r="DZF144" s="123"/>
      <c r="DZG144" s="123"/>
      <c r="DZH144" s="123"/>
      <c r="DZI144" s="123"/>
      <c r="DZJ144" s="123"/>
      <c r="DZK144" s="123"/>
      <c r="DZL144" s="123"/>
      <c r="DZM144" s="123"/>
      <c r="DZN144" s="123"/>
      <c r="DZO144" s="123"/>
      <c r="DZP144" s="123"/>
      <c r="DZQ144" s="123"/>
      <c r="DZR144" s="123"/>
      <c r="DZS144" s="123"/>
      <c r="DZT144" s="123"/>
      <c r="DZU144" s="123"/>
      <c r="DZV144" s="123"/>
      <c r="DZW144" s="123"/>
      <c r="DZX144" s="123"/>
      <c r="DZY144" s="123"/>
      <c r="DZZ144" s="123"/>
      <c r="EAA144" s="123"/>
      <c r="EAB144" s="123"/>
      <c r="EAC144" s="123"/>
      <c r="EAD144" s="123"/>
      <c r="EAE144" s="123"/>
      <c r="EAF144" s="123"/>
      <c r="EAG144" s="123"/>
      <c r="EAH144" s="123"/>
      <c r="EAI144" s="123"/>
      <c r="EAJ144" s="123"/>
      <c r="EAK144" s="123"/>
      <c r="EAL144" s="123"/>
      <c r="EAM144" s="123"/>
      <c r="EAN144" s="123"/>
      <c r="EAO144" s="123"/>
      <c r="EAP144" s="123"/>
      <c r="EAQ144" s="123"/>
      <c r="EAR144" s="123"/>
      <c r="EAS144" s="123"/>
      <c r="EAT144" s="123"/>
      <c r="EAU144" s="123"/>
      <c r="EAV144" s="123"/>
      <c r="EAW144" s="123"/>
      <c r="EAX144" s="123"/>
      <c r="EAY144" s="123"/>
      <c r="EAZ144" s="123"/>
      <c r="EBA144" s="123"/>
      <c r="EBB144" s="123"/>
      <c r="EBC144" s="123"/>
      <c r="EBD144" s="123"/>
      <c r="EBE144" s="123"/>
      <c r="EBF144" s="123"/>
      <c r="EBG144" s="123"/>
      <c r="EBH144" s="123"/>
      <c r="EBI144" s="123"/>
      <c r="EBJ144" s="123"/>
      <c r="EBK144" s="123"/>
      <c r="EBL144" s="123"/>
      <c r="EBM144" s="123"/>
      <c r="EBN144" s="123"/>
      <c r="EBO144" s="123"/>
      <c r="EBP144" s="123"/>
      <c r="EBQ144" s="123"/>
      <c r="EBR144" s="123"/>
      <c r="EBS144" s="123"/>
      <c r="EBT144" s="123"/>
      <c r="EBU144" s="123"/>
      <c r="EBV144" s="123"/>
      <c r="EBW144" s="123"/>
      <c r="EBX144" s="123"/>
      <c r="EBY144" s="123"/>
      <c r="EBZ144" s="123"/>
      <c r="ECA144" s="123"/>
      <c r="ECB144" s="123"/>
      <c r="ECC144" s="123"/>
      <c r="ECD144" s="123"/>
      <c r="ECE144" s="123"/>
      <c r="ECF144" s="123"/>
      <c r="ECG144" s="123"/>
      <c r="ECH144" s="123"/>
      <c r="ECI144" s="123"/>
      <c r="ECJ144" s="123"/>
      <c r="ECK144" s="123"/>
      <c r="ECL144" s="123"/>
      <c r="ECM144" s="123"/>
      <c r="ECN144" s="123"/>
      <c r="ECO144" s="123"/>
      <c r="ECP144" s="123"/>
      <c r="ECQ144" s="123"/>
      <c r="ECR144" s="123"/>
      <c r="ECS144" s="123"/>
      <c r="ECT144" s="123"/>
      <c r="ECU144" s="123"/>
      <c r="ECV144" s="123"/>
      <c r="ECW144" s="123"/>
      <c r="ECX144" s="123"/>
      <c r="ECY144" s="123"/>
      <c r="ECZ144" s="123"/>
      <c r="EDA144" s="123"/>
      <c r="EDB144" s="123"/>
      <c r="EDC144" s="123"/>
      <c r="EDD144" s="123"/>
      <c r="EDE144" s="123"/>
      <c r="EDF144" s="123"/>
      <c r="EDG144" s="123"/>
      <c r="EDH144" s="123"/>
      <c r="EDI144" s="123"/>
      <c r="EDJ144" s="123"/>
      <c r="EDK144" s="123"/>
      <c r="EDL144" s="123"/>
      <c r="EDM144" s="123"/>
      <c r="EDN144" s="123"/>
      <c r="EDO144" s="123"/>
      <c r="EDP144" s="123"/>
      <c r="EDQ144" s="123"/>
      <c r="EDR144" s="123"/>
      <c r="EDS144" s="123"/>
      <c r="EDT144" s="123"/>
      <c r="EDU144" s="123"/>
      <c r="EDV144" s="123"/>
      <c r="EDW144" s="123"/>
      <c r="EDX144" s="123"/>
      <c r="EDY144" s="123"/>
      <c r="EDZ144" s="123"/>
      <c r="EEA144" s="123"/>
      <c r="EEB144" s="123"/>
      <c r="EEC144" s="123"/>
      <c r="EED144" s="123"/>
      <c r="EEE144" s="123"/>
      <c r="EEF144" s="123"/>
      <c r="EEG144" s="123"/>
      <c r="EEH144" s="123"/>
      <c r="EEI144" s="123"/>
      <c r="EEJ144" s="123"/>
      <c r="EEK144" s="123"/>
      <c r="EEL144" s="123"/>
      <c r="EEM144" s="123"/>
      <c r="EEN144" s="123"/>
      <c r="EEO144" s="123"/>
      <c r="EEP144" s="123"/>
      <c r="EEQ144" s="123"/>
      <c r="EER144" s="123"/>
      <c r="EES144" s="123"/>
      <c r="EET144" s="123"/>
      <c r="EEU144" s="123"/>
      <c r="EEV144" s="123"/>
      <c r="EEW144" s="123"/>
      <c r="EEX144" s="123"/>
      <c r="EEY144" s="123"/>
      <c r="EEZ144" s="123"/>
      <c r="EFA144" s="123"/>
      <c r="EFB144" s="123"/>
      <c r="EFC144" s="123"/>
      <c r="EFD144" s="123"/>
      <c r="EFE144" s="123"/>
      <c r="EFF144" s="123"/>
      <c r="EFG144" s="123"/>
      <c r="EFH144" s="123"/>
      <c r="EFI144" s="123"/>
      <c r="EFJ144" s="123"/>
      <c r="EFK144" s="123"/>
      <c r="EFL144" s="123"/>
      <c r="EFM144" s="123"/>
      <c r="EFN144" s="123"/>
      <c r="EFO144" s="123"/>
      <c r="EFP144" s="123"/>
      <c r="EFQ144" s="123"/>
      <c r="EFR144" s="123"/>
      <c r="EFS144" s="123"/>
      <c r="EFT144" s="123"/>
      <c r="EFU144" s="123"/>
      <c r="EFV144" s="123"/>
      <c r="EFW144" s="123"/>
      <c r="EFX144" s="123"/>
      <c r="EFY144" s="123"/>
      <c r="EFZ144" s="123"/>
      <c r="EGA144" s="123"/>
      <c r="EGB144" s="123"/>
      <c r="EGC144" s="123"/>
      <c r="EGD144" s="123"/>
      <c r="EGE144" s="123"/>
      <c r="EGF144" s="123"/>
      <c r="EGG144" s="123"/>
      <c r="EGH144" s="123"/>
      <c r="EGI144" s="123"/>
      <c r="EGJ144" s="123"/>
      <c r="EGK144" s="123"/>
      <c r="EGL144" s="123"/>
      <c r="EGM144" s="123"/>
      <c r="EGN144" s="123"/>
      <c r="EGO144" s="123"/>
      <c r="EGP144" s="123"/>
      <c r="EGQ144" s="123"/>
      <c r="EGR144" s="123"/>
      <c r="EGS144" s="123"/>
      <c r="EGT144" s="123"/>
      <c r="EGU144" s="123"/>
      <c r="EGV144" s="123"/>
      <c r="EGW144" s="123"/>
      <c r="EGX144" s="123"/>
      <c r="EGY144" s="123"/>
      <c r="EGZ144" s="123"/>
      <c r="EHA144" s="123"/>
      <c r="EHB144" s="123"/>
      <c r="EHC144" s="123"/>
      <c r="EHD144" s="123"/>
      <c r="EHE144" s="123"/>
      <c r="EHF144" s="123"/>
      <c r="EHG144" s="123"/>
      <c r="EHH144" s="123"/>
      <c r="EHI144" s="123"/>
      <c r="EHJ144" s="123"/>
      <c r="EHK144" s="123"/>
      <c r="EHL144" s="123"/>
      <c r="EHM144" s="123"/>
      <c r="EHN144" s="123"/>
      <c r="EHO144" s="123"/>
      <c r="EHP144" s="123"/>
      <c r="EHQ144" s="123"/>
      <c r="EHR144" s="123"/>
      <c r="EHS144" s="123"/>
      <c r="EHT144" s="123"/>
      <c r="EHU144" s="123"/>
      <c r="EHV144" s="123"/>
      <c r="EHW144" s="123"/>
      <c r="EHX144" s="123"/>
      <c r="EHY144" s="123"/>
      <c r="EHZ144" s="123"/>
      <c r="EIA144" s="123"/>
      <c r="EIB144" s="123"/>
      <c r="EIC144" s="123"/>
      <c r="EID144" s="123"/>
      <c r="EIE144" s="123"/>
      <c r="EIF144" s="123"/>
      <c r="EIG144" s="123"/>
      <c r="EIH144" s="123"/>
      <c r="EII144" s="123"/>
      <c r="EIJ144" s="123"/>
      <c r="EIK144" s="123"/>
      <c r="EIL144" s="123"/>
      <c r="EIM144" s="123"/>
      <c r="EIN144" s="123"/>
      <c r="EIO144" s="123"/>
      <c r="EIP144" s="123"/>
      <c r="EIQ144" s="123"/>
      <c r="EIR144" s="123"/>
      <c r="EIS144" s="123"/>
      <c r="EIT144" s="123"/>
      <c r="EIU144" s="123"/>
      <c r="EIV144" s="123"/>
      <c r="EIW144" s="123"/>
      <c r="EIX144" s="123"/>
      <c r="EIY144" s="123"/>
      <c r="EIZ144" s="123"/>
      <c r="EJA144" s="123"/>
      <c r="EJB144" s="123"/>
      <c r="EJC144" s="123"/>
      <c r="EJD144" s="123"/>
      <c r="EJE144" s="123"/>
      <c r="EJF144" s="123"/>
      <c r="EJG144" s="123"/>
      <c r="EJH144" s="123"/>
      <c r="EJI144" s="123"/>
      <c r="EJJ144" s="123"/>
      <c r="EJK144" s="123"/>
      <c r="EJL144" s="123"/>
      <c r="EJM144" s="123"/>
      <c r="EJN144" s="123"/>
      <c r="EJO144" s="123"/>
      <c r="EJP144" s="123"/>
      <c r="EJQ144" s="123"/>
      <c r="EJR144" s="123"/>
      <c r="EJS144" s="123"/>
      <c r="EJT144" s="123"/>
      <c r="EJU144" s="123"/>
      <c r="EJV144" s="123"/>
      <c r="EJW144" s="123"/>
      <c r="EJX144" s="123"/>
      <c r="EJY144" s="123"/>
      <c r="EJZ144" s="123"/>
      <c r="EKA144" s="123"/>
      <c r="EKB144" s="123"/>
      <c r="EKC144" s="123"/>
      <c r="EKD144" s="123"/>
      <c r="EKE144" s="123"/>
      <c r="EKF144" s="123"/>
      <c r="EKG144" s="123"/>
      <c r="EKH144" s="123"/>
      <c r="EKI144" s="123"/>
      <c r="EKJ144" s="123"/>
      <c r="EKK144" s="123"/>
      <c r="EKL144" s="123"/>
      <c r="EKM144" s="123"/>
      <c r="EKN144" s="123"/>
      <c r="EKO144" s="123"/>
      <c r="EKP144" s="123"/>
      <c r="EKQ144" s="123"/>
      <c r="EKR144" s="123"/>
      <c r="EKS144" s="123"/>
      <c r="EKT144" s="123"/>
      <c r="EKU144" s="123"/>
      <c r="EKV144" s="123"/>
      <c r="EKW144" s="123"/>
      <c r="EKX144" s="123"/>
      <c r="EKY144" s="123"/>
      <c r="EKZ144" s="123"/>
      <c r="ELA144" s="123"/>
      <c r="ELB144" s="123"/>
      <c r="ELC144" s="123"/>
      <c r="ELD144" s="123"/>
      <c r="ELE144" s="123"/>
      <c r="ELF144" s="123"/>
      <c r="ELG144" s="123"/>
      <c r="ELH144" s="123"/>
      <c r="ELI144" s="123"/>
      <c r="ELJ144" s="123"/>
      <c r="ELK144" s="123"/>
      <c r="ELL144" s="123"/>
      <c r="ELM144" s="123"/>
      <c r="ELN144" s="123"/>
      <c r="ELO144" s="123"/>
      <c r="ELP144" s="123"/>
      <c r="ELQ144" s="123"/>
      <c r="ELR144" s="123"/>
      <c r="ELS144" s="123"/>
      <c r="ELT144" s="123"/>
      <c r="ELU144" s="123"/>
      <c r="ELV144" s="123"/>
      <c r="ELW144" s="123"/>
      <c r="ELX144" s="123"/>
      <c r="ELY144" s="123"/>
      <c r="ELZ144" s="123"/>
      <c r="EMA144" s="123"/>
      <c r="EMB144" s="123"/>
      <c r="EMC144" s="123"/>
      <c r="EMD144" s="123"/>
      <c r="EME144" s="123"/>
      <c r="EMF144" s="123"/>
      <c r="EMG144" s="123"/>
      <c r="EMH144" s="123"/>
      <c r="EMI144" s="123"/>
      <c r="EMJ144" s="123"/>
      <c r="EMK144" s="123"/>
      <c r="EML144" s="123"/>
      <c r="EMM144" s="123"/>
      <c r="EMN144" s="123"/>
      <c r="EMO144" s="123"/>
      <c r="EMP144" s="123"/>
      <c r="EMQ144" s="123"/>
      <c r="EMR144" s="123"/>
      <c r="EMS144" s="123"/>
      <c r="EMT144" s="123"/>
      <c r="EMU144" s="123"/>
      <c r="EMV144" s="123"/>
      <c r="EMW144" s="123"/>
      <c r="EMX144" s="123"/>
      <c r="EMY144" s="123"/>
      <c r="EMZ144" s="123"/>
      <c r="ENA144" s="123"/>
      <c r="ENB144" s="123"/>
      <c r="ENC144" s="123"/>
      <c r="END144" s="123"/>
      <c r="ENE144" s="123"/>
      <c r="ENF144" s="123"/>
      <c r="ENG144" s="123"/>
      <c r="ENH144" s="123"/>
      <c r="ENI144" s="123"/>
      <c r="ENJ144" s="123"/>
      <c r="ENK144" s="123"/>
      <c r="ENL144" s="123"/>
      <c r="ENM144" s="123"/>
      <c r="ENN144" s="123"/>
      <c r="ENO144" s="123"/>
      <c r="ENP144" s="123"/>
      <c r="ENQ144" s="123"/>
      <c r="ENR144" s="123"/>
      <c r="ENS144" s="123"/>
      <c r="ENT144" s="123"/>
      <c r="ENU144" s="123"/>
      <c r="ENV144" s="123"/>
      <c r="ENW144" s="123"/>
      <c r="ENX144" s="123"/>
      <c r="ENY144" s="123"/>
      <c r="ENZ144" s="123"/>
      <c r="EOA144" s="123"/>
      <c r="EOB144" s="123"/>
      <c r="EOC144" s="123"/>
      <c r="EOD144" s="123"/>
      <c r="EOE144" s="123"/>
      <c r="EOF144" s="123"/>
      <c r="EOG144" s="123"/>
      <c r="EOH144" s="123"/>
      <c r="EOI144" s="123"/>
      <c r="EOJ144" s="123"/>
      <c r="EOK144" s="123"/>
      <c r="EOL144" s="123"/>
      <c r="EOM144" s="123"/>
      <c r="EON144" s="123"/>
      <c r="EOO144" s="123"/>
      <c r="EOP144" s="123"/>
      <c r="EOQ144" s="123"/>
      <c r="EOR144" s="123"/>
      <c r="EOS144" s="123"/>
      <c r="EOT144" s="123"/>
      <c r="EOU144" s="123"/>
      <c r="EOV144" s="123"/>
      <c r="EOW144" s="123"/>
      <c r="EOX144" s="123"/>
      <c r="EOY144" s="123"/>
      <c r="EOZ144" s="123"/>
      <c r="EPA144" s="123"/>
      <c r="EPB144" s="123"/>
      <c r="EPC144" s="123"/>
      <c r="EPD144" s="123"/>
      <c r="EPE144" s="123"/>
      <c r="EPF144" s="123"/>
      <c r="EPG144" s="123"/>
      <c r="EPH144" s="123"/>
      <c r="EPI144" s="123"/>
      <c r="EPJ144" s="123"/>
      <c r="EPK144" s="123"/>
      <c r="EPL144" s="123"/>
      <c r="EPM144" s="123"/>
      <c r="EPN144" s="123"/>
      <c r="EPO144" s="123"/>
      <c r="EPP144" s="123"/>
      <c r="EPQ144" s="123"/>
      <c r="EPR144" s="123"/>
      <c r="EPS144" s="123"/>
      <c r="EPT144" s="123"/>
      <c r="EPU144" s="123"/>
      <c r="EPV144" s="123"/>
      <c r="EPW144" s="123"/>
      <c r="EPX144" s="123"/>
      <c r="EPY144" s="123"/>
      <c r="EPZ144" s="123"/>
      <c r="EQA144" s="123"/>
      <c r="EQB144" s="123"/>
      <c r="EQC144" s="123"/>
      <c r="EQD144" s="123"/>
      <c r="EQE144" s="123"/>
      <c r="EQF144" s="123"/>
      <c r="EQG144" s="123"/>
      <c r="EQH144" s="123"/>
      <c r="EQI144" s="123"/>
      <c r="EQJ144" s="123"/>
      <c r="EQK144" s="123"/>
      <c r="EQL144" s="123"/>
      <c r="EQM144" s="123"/>
      <c r="EQN144" s="123"/>
      <c r="EQO144" s="123"/>
      <c r="EQP144" s="123"/>
      <c r="EQQ144" s="123"/>
      <c r="EQR144" s="123"/>
      <c r="EQS144" s="123"/>
      <c r="EQT144" s="123"/>
      <c r="EQU144" s="123"/>
      <c r="EQV144" s="123"/>
      <c r="EQW144" s="123"/>
      <c r="EQX144" s="123"/>
      <c r="EQY144" s="123"/>
      <c r="EQZ144" s="123"/>
      <c r="ERA144" s="123"/>
      <c r="ERB144" s="123"/>
      <c r="ERC144" s="123"/>
      <c r="ERD144" s="123"/>
      <c r="ERE144" s="123"/>
      <c r="ERF144" s="123"/>
      <c r="ERG144" s="123"/>
      <c r="ERH144" s="123"/>
      <c r="ERI144" s="123"/>
      <c r="ERJ144" s="123"/>
      <c r="ERK144" s="123"/>
      <c r="ERL144" s="123"/>
      <c r="ERM144" s="123"/>
      <c r="ERN144" s="123"/>
      <c r="ERO144" s="123"/>
      <c r="ERP144" s="123"/>
      <c r="ERQ144" s="123"/>
      <c r="ERR144" s="123"/>
      <c r="ERS144" s="123"/>
      <c r="ERT144" s="123"/>
      <c r="ERU144" s="123"/>
      <c r="ERV144" s="123"/>
      <c r="ERW144" s="123"/>
      <c r="ERX144" s="123"/>
      <c r="ERY144" s="123"/>
      <c r="ERZ144" s="123"/>
      <c r="ESA144" s="123"/>
      <c r="ESB144" s="123"/>
      <c r="ESC144" s="123"/>
      <c r="ESD144" s="123"/>
      <c r="ESE144" s="123"/>
      <c r="ESF144" s="123"/>
      <c r="ESG144" s="123"/>
      <c r="ESH144" s="123"/>
      <c r="ESI144" s="123"/>
      <c r="ESJ144" s="123"/>
      <c r="ESK144" s="123"/>
      <c r="ESL144" s="123"/>
      <c r="ESM144" s="123"/>
      <c r="ESN144" s="123"/>
      <c r="ESO144" s="123"/>
      <c r="ESP144" s="123"/>
      <c r="ESQ144" s="123"/>
      <c r="ESR144" s="123"/>
      <c r="ESS144" s="123"/>
      <c r="EST144" s="123"/>
      <c r="ESU144" s="123"/>
      <c r="ESV144" s="123"/>
      <c r="ESW144" s="123"/>
      <c r="ESX144" s="123"/>
      <c r="ESY144" s="123"/>
      <c r="ESZ144" s="123"/>
      <c r="ETA144" s="123"/>
      <c r="ETB144" s="123"/>
      <c r="ETC144" s="123"/>
      <c r="ETD144" s="123"/>
      <c r="ETE144" s="123"/>
      <c r="ETF144" s="123"/>
      <c r="ETG144" s="123"/>
      <c r="ETH144" s="123"/>
      <c r="ETI144" s="123"/>
      <c r="ETJ144" s="123"/>
      <c r="ETK144" s="123"/>
      <c r="ETL144" s="123"/>
      <c r="ETM144" s="123"/>
      <c r="ETN144" s="123"/>
      <c r="ETO144" s="123"/>
      <c r="ETP144" s="123"/>
      <c r="ETQ144" s="123"/>
      <c r="ETR144" s="123"/>
      <c r="ETS144" s="123"/>
      <c r="ETT144" s="123"/>
      <c r="ETU144" s="123"/>
      <c r="ETV144" s="123"/>
      <c r="ETW144" s="123"/>
      <c r="ETX144" s="123"/>
      <c r="ETY144" s="123"/>
      <c r="ETZ144" s="123"/>
      <c r="EUA144" s="123"/>
      <c r="EUB144" s="123"/>
      <c r="EUC144" s="123"/>
      <c r="EUD144" s="123"/>
      <c r="EUE144" s="123"/>
      <c r="EUF144" s="123"/>
      <c r="EUG144" s="123"/>
      <c r="EUH144" s="123"/>
      <c r="EUI144" s="123"/>
      <c r="EUJ144" s="123"/>
      <c r="EUK144" s="123"/>
      <c r="EUL144" s="123"/>
      <c r="EUM144" s="123"/>
      <c r="EUN144" s="123"/>
      <c r="EUO144" s="123"/>
      <c r="EUP144" s="123"/>
      <c r="EUQ144" s="123"/>
      <c r="EUR144" s="123"/>
      <c r="EUS144" s="123"/>
      <c r="EUT144" s="123"/>
      <c r="EUU144" s="123"/>
      <c r="EUV144" s="123"/>
      <c r="EUW144" s="123"/>
      <c r="EUX144" s="123"/>
      <c r="EUY144" s="123"/>
      <c r="EUZ144" s="123"/>
      <c r="EVA144" s="123"/>
      <c r="EVB144" s="123"/>
      <c r="EVC144" s="123"/>
      <c r="EVD144" s="123"/>
      <c r="EVE144" s="123"/>
      <c r="EVF144" s="123"/>
      <c r="EVG144" s="123"/>
      <c r="EVH144" s="123"/>
      <c r="EVI144" s="123"/>
      <c r="EVJ144" s="123"/>
      <c r="EVK144" s="123"/>
      <c r="EVL144" s="123"/>
      <c r="EVM144" s="123"/>
      <c r="EVN144" s="123"/>
      <c r="EVO144" s="123"/>
      <c r="EVP144" s="123"/>
      <c r="EVQ144" s="123"/>
      <c r="EVR144" s="123"/>
      <c r="EVS144" s="123"/>
      <c r="EVT144" s="123"/>
      <c r="EVU144" s="123"/>
      <c r="EVV144" s="123"/>
      <c r="EVW144" s="123"/>
      <c r="EVX144" s="123"/>
      <c r="EVY144" s="123"/>
      <c r="EVZ144" s="123"/>
      <c r="EWA144" s="123"/>
      <c r="EWB144" s="123"/>
      <c r="EWC144" s="123"/>
      <c r="EWD144" s="123"/>
      <c r="EWE144" s="123"/>
      <c r="EWF144" s="123"/>
      <c r="EWG144" s="123"/>
      <c r="EWH144" s="123"/>
      <c r="EWI144" s="123"/>
      <c r="EWJ144" s="123"/>
      <c r="EWK144" s="123"/>
      <c r="EWL144" s="123"/>
      <c r="EWM144" s="123"/>
      <c r="EWN144" s="123"/>
      <c r="EWO144" s="123"/>
      <c r="EWP144" s="123"/>
      <c r="EWQ144" s="123"/>
      <c r="EWR144" s="123"/>
      <c r="EWS144" s="123"/>
      <c r="EWT144" s="123"/>
      <c r="EWU144" s="123"/>
      <c r="EWV144" s="123"/>
      <c r="EWW144" s="123"/>
      <c r="EWX144" s="123"/>
      <c r="EWY144" s="123"/>
      <c r="EWZ144" s="123"/>
      <c r="EXA144" s="123"/>
      <c r="EXB144" s="123"/>
      <c r="EXC144" s="123"/>
      <c r="EXD144" s="123"/>
      <c r="EXE144" s="123"/>
      <c r="EXF144" s="123"/>
      <c r="EXG144" s="123"/>
      <c r="EXH144" s="123"/>
      <c r="EXI144" s="123"/>
      <c r="EXJ144" s="123"/>
      <c r="EXK144" s="123"/>
      <c r="EXL144" s="123"/>
      <c r="EXM144" s="123"/>
      <c r="EXN144" s="123"/>
      <c r="EXO144" s="123"/>
      <c r="EXP144" s="123"/>
      <c r="EXQ144" s="123"/>
      <c r="EXR144" s="123"/>
      <c r="EXS144" s="123"/>
      <c r="EXT144" s="123"/>
      <c r="EXU144" s="123"/>
      <c r="EXV144" s="123"/>
      <c r="EXW144" s="123"/>
      <c r="EXX144" s="123"/>
      <c r="EXY144" s="123"/>
      <c r="EXZ144" s="123"/>
      <c r="EYA144" s="123"/>
      <c r="EYB144" s="123"/>
      <c r="EYC144" s="123"/>
      <c r="EYD144" s="123"/>
      <c r="EYE144" s="123"/>
      <c r="EYF144" s="123"/>
      <c r="EYG144" s="123"/>
      <c r="EYH144" s="123"/>
      <c r="EYI144" s="123"/>
      <c r="EYJ144" s="123"/>
      <c r="EYK144" s="123"/>
      <c r="EYL144" s="123"/>
      <c r="EYM144" s="123"/>
      <c r="EYN144" s="123"/>
      <c r="EYO144" s="123"/>
      <c r="EYP144" s="123"/>
      <c r="EYQ144" s="123"/>
      <c r="EYR144" s="123"/>
      <c r="EYS144" s="123"/>
      <c r="EYT144" s="123"/>
      <c r="EYU144" s="123"/>
      <c r="EYV144" s="123"/>
      <c r="EYW144" s="123"/>
      <c r="EYX144" s="123"/>
      <c r="EYY144" s="123"/>
      <c r="EYZ144" s="123"/>
      <c r="EZA144" s="123"/>
      <c r="EZB144" s="123"/>
      <c r="EZC144" s="123"/>
      <c r="EZD144" s="123"/>
      <c r="EZE144" s="123"/>
      <c r="EZF144" s="123"/>
      <c r="EZG144" s="123"/>
      <c r="EZH144" s="123"/>
      <c r="EZI144" s="123"/>
      <c r="EZJ144" s="123"/>
      <c r="EZK144" s="123"/>
      <c r="EZL144" s="123"/>
      <c r="EZM144" s="123"/>
      <c r="EZN144" s="123"/>
      <c r="EZO144" s="123"/>
      <c r="EZP144" s="123"/>
      <c r="EZQ144" s="123"/>
      <c r="EZR144" s="123"/>
      <c r="EZS144" s="123"/>
      <c r="EZT144" s="123"/>
      <c r="EZU144" s="123"/>
      <c r="EZV144" s="123"/>
      <c r="EZW144" s="123"/>
      <c r="EZX144" s="123"/>
      <c r="EZY144" s="123"/>
      <c r="EZZ144" s="123"/>
      <c r="FAA144" s="123"/>
      <c r="FAB144" s="123"/>
      <c r="FAC144" s="123"/>
      <c r="FAD144" s="123"/>
      <c r="FAE144" s="123"/>
      <c r="FAF144" s="123"/>
      <c r="FAG144" s="123"/>
      <c r="FAH144" s="123"/>
      <c r="FAI144" s="123"/>
      <c r="FAJ144" s="123"/>
      <c r="FAK144" s="123"/>
      <c r="FAL144" s="123"/>
      <c r="FAM144" s="123"/>
      <c r="FAN144" s="123"/>
      <c r="FAO144" s="123"/>
      <c r="FAP144" s="123"/>
      <c r="FAQ144" s="123"/>
      <c r="FAR144" s="123"/>
      <c r="FAS144" s="123"/>
      <c r="FAT144" s="123"/>
      <c r="FAU144" s="123"/>
      <c r="FAV144" s="123"/>
      <c r="FAW144" s="123"/>
      <c r="FAX144" s="123"/>
      <c r="FAY144" s="123"/>
      <c r="FAZ144" s="123"/>
      <c r="FBA144" s="123"/>
      <c r="FBB144" s="123"/>
      <c r="FBC144" s="123"/>
      <c r="FBD144" s="123"/>
      <c r="FBE144" s="123"/>
      <c r="FBF144" s="123"/>
      <c r="FBG144" s="123"/>
      <c r="FBH144" s="123"/>
      <c r="FBI144" s="123"/>
      <c r="FBJ144" s="123"/>
      <c r="FBK144" s="123"/>
      <c r="FBL144" s="123"/>
      <c r="FBM144" s="123"/>
      <c r="FBN144" s="123"/>
      <c r="FBO144" s="123"/>
      <c r="FBP144" s="123"/>
      <c r="FBQ144" s="123"/>
      <c r="FBR144" s="123"/>
      <c r="FBS144" s="123"/>
      <c r="FBT144" s="123"/>
      <c r="FBU144" s="123"/>
      <c r="FBV144" s="123"/>
      <c r="FBW144" s="123"/>
      <c r="FBX144" s="123"/>
      <c r="FBY144" s="123"/>
      <c r="FBZ144" s="123"/>
      <c r="FCA144" s="123"/>
      <c r="FCB144" s="123"/>
      <c r="FCC144" s="123"/>
      <c r="FCD144" s="123"/>
      <c r="FCE144" s="123"/>
      <c r="FCF144" s="123"/>
      <c r="FCG144" s="123"/>
      <c r="FCH144" s="123"/>
      <c r="FCI144" s="123"/>
      <c r="FCJ144" s="123"/>
      <c r="FCK144" s="123"/>
      <c r="FCL144" s="123"/>
      <c r="FCM144" s="123"/>
      <c r="FCN144" s="123"/>
      <c r="FCO144" s="123"/>
      <c r="FCP144" s="123"/>
      <c r="FCQ144" s="123"/>
      <c r="FCR144" s="123"/>
      <c r="FCS144" s="123"/>
      <c r="FCT144" s="123"/>
      <c r="FCU144" s="123"/>
      <c r="FCV144" s="123"/>
      <c r="FCW144" s="123"/>
      <c r="FCX144" s="123"/>
      <c r="FCY144" s="123"/>
      <c r="FCZ144" s="123"/>
      <c r="FDA144" s="123"/>
      <c r="FDB144" s="123"/>
      <c r="FDC144" s="123"/>
      <c r="FDD144" s="123"/>
      <c r="FDE144" s="123"/>
      <c r="FDF144" s="123"/>
      <c r="FDG144" s="123"/>
      <c r="FDH144" s="123"/>
      <c r="FDI144" s="123"/>
      <c r="FDJ144" s="123"/>
      <c r="FDK144" s="123"/>
      <c r="FDL144" s="123"/>
      <c r="FDM144" s="123"/>
      <c r="FDN144" s="123"/>
      <c r="FDO144" s="123"/>
      <c r="FDP144" s="123"/>
      <c r="FDQ144" s="123"/>
      <c r="FDR144" s="123"/>
      <c r="FDS144" s="123"/>
      <c r="FDT144" s="123"/>
      <c r="FDU144" s="123"/>
      <c r="FDV144" s="123"/>
      <c r="FDW144" s="123"/>
      <c r="FDX144" s="123"/>
      <c r="FDY144" s="123"/>
      <c r="FDZ144" s="123"/>
      <c r="FEA144" s="123"/>
      <c r="FEB144" s="123"/>
      <c r="FEC144" s="123"/>
      <c r="FED144" s="123"/>
      <c r="FEE144" s="123"/>
      <c r="FEF144" s="123"/>
      <c r="FEG144" s="123"/>
      <c r="FEH144" s="123"/>
      <c r="FEI144" s="123"/>
      <c r="FEJ144" s="123"/>
      <c r="FEK144" s="123"/>
      <c r="FEL144" s="123"/>
      <c r="FEM144" s="123"/>
      <c r="FEN144" s="123"/>
      <c r="FEO144" s="123"/>
      <c r="FEP144" s="123"/>
      <c r="FEQ144" s="123"/>
      <c r="FER144" s="123"/>
      <c r="FES144" s="123"/>
      <c r="FET144" s="123"/>
      <c r="FEU144" s="123"/>
      <c r="FEV144" s="123"/>
      <c r="FEW144" s="123"/>
      <c r="FEX144" s="123"/>
      <c r="FEY144" s="123"/>
      <c r="FEZ144" s="123"/>
      <c r="FFA144" s="123"/>
      <c r="FFB144" s="123"/>
      <c r="FFC144" s="123"/>
      <c r="FFD144" s="123"/>
      <c r="FFE144" s="123"/>
      <c r="FFF144" s="123"/>
      <c r="FFG144" s="123"/>
      <c r="FFH144" s="123"/>
      <c r="FFI144" s="123"/>
      <c r="FFJ144" s="123"/>
      <c r="FFK144" s="123"/>
      <c r="FFL144" s="123"/>
      <c r="FFM144" s="123"/>
      <c r="FFN144" s="123"/>
      <c r="FFO144" s="123"/>
      <c r="FFP144" s="123"/>
      <c r="FFQ144" s="123"/>
      <c r="FFR144" s="123"/>
      <c r="FFS144" s="123"/>
      <c r="FFT144" s="123"/>
      <c r="FFU144" s="123"/>
      <c r="FFV144" s="123"/>
      <c r="FFW144" s="123"/>
      <c r="FFX144" s="123"/>
      <c r="FFY144" s="123"/>
      <c r="FFZ144" s="123"/>
      <c r="FGA144" s="123"/>
      <c r="FGB144" s="123"/>
      <c r="FGC144" s="123"/>
      <c r="FGD144" s="123"/>
      <c r="FGE144" s="123"/>
      <c r="FGF144" s="123"/>
      <c r="FGG144" s="123"/>
      <c r="FGH144" s="123"/>
      <c r="FGI144" s="123"/>
      <c r="FGJ144" s="123"/>
      <c r="FGK144" s="123"/>
      <c r="FGL144" s="123"/>
      <c r="FGM144" s="123"/>
      <c r="FGN144" s="123"/>
      <c r="FGO144" s="123"/>
      <c r="FGP144" s="123"/>
      <c r="FGQ144" s="123"/>
      <c r="FGR144" s="123"/>
      <c r="FGS144" s="123"/>
      <c r="FGT144" s="123"/>
      <c r="FGU144" s="123"/>
      <c r="FGV144" s="123"/>
      <c r="FGW144" s="123"/>
      <c r="FGX144" s="123"/>
      <c r="FGY144" s="123"/>
      <c r="FGZ144" s="123"/>
      <c r="FHA144" s="123"/>
      <c r="FHB144" s="123"/>
      <c r="FHC144" s="123"/>
      <c r="FHD144" s="123"/>
      <c r="FHE144" s="123"/>
      <c r="FHF144" s="123"/>
      <c r="FHG144" s="123"/>
      <c r="FHH144" s="123"/>
      <c r="FHI144" s="123"/>
      <c r="FHJ144" s="123"/>
      <c r="FHK144" s="123"/>
      <c r="FHL144" s="123"/>
      <c r="FHM144" s="123"/>
      <c r="FHN144" s="123"/>
      <c r="FHO144" s="123"/>
      <c r="FHP144" s="123"/>
      <c r="FHQ144" s="123"/>
      <c r="FHR144" s="123"/>
      <c r="FHS144" s="123"/>
      <c r="FHT144" s="123"/>
      <c r="FHU144" s="123"/>
      <c r="FHV144" s="123"/>
      <c r="FHW144" s="123"/>
      <c r="FHX144" s="123"/>
      <c r="FHY144" s="123"/>
      <c r="FHZ144" s="123"/>
      <c r="FIA144" s="123"/>
      <c r="FIB144" s="123"/>
      <c r="FIC144" s="123"/>
      <c r="FID144" s="123"/>
      <c r="FIE144" s="123"/>
      <c r="FIF144" s="123"/>
      <c r="FIG144" s="123"/>
      <c r="FIH144" s="123"/>
      <c r="FII144" s="123"/>
      <c r="FIJ144" s="123"/>
      <c r="FIK144" s="123"/>
      <c r="FIL144" s="123"/>
      <c r="FIM144" s="123"/>
      <c r="FIN144" s="123"/>
      <c r="FIO144" s="123"/>
      <c r="FIP144" s="123"/>
      <c r="FIQ144" s="123"/>
      <c r="FIR144" s="123"/>
      <c r="FIS144" s="123"/>
      <c r="FIT144" s="123"/>
      <c r="FIU144" s="123"/>
      <c r="FIV144" s="123"/>
      <c r="FIW144" s="123"/>
      <c r="FIX144" s="123"/>
      <c r="FIY144" s="123"/>
      <c r="FIZ144" s="123"/>
      <c r="FJA144" s="123"/>
      <c r="FJB144" s="123"/>
      <c r="FJC144" s="123"/>
      <c r="FJD144" s="123"/>
      <c r="FJE144" s="123"/>
      <c r="FJF144" s="123"/>
      <c r="FJG144" s="123"/>
      <c r="FJH144" s="123"/>
      <c r="FJI144" s="123"/>
      <c r="FJJ144" s="123"/>
      <c r="FJK144" s="123"/>
      <c r="FJL144" s="123"/>
      <c r="FJM144" s="123"/>
      <c r="FJN144" s="123"/>
      <c r="FJO144" s="123"/>
      <c r="FJP144" s="123"/>
      <c r="FJQ144" s="123"/>
      <c r="FJR144" s="123"/>
      <c r="FJS144" s="123"/>
      <c r="FJT144" s="123"/>
      <c r="FJU144" s="123"/>
      <c r="FJV144" s="123"/>
      <c r="FJW144" s="123"/>
      <c r="FJX144" s="123"/>
      <c r="FJY144" s="123"/>
      <c r="FJZ144" s="123"/>
      <c r="FKA144" s="123"/>
      <c r="FKB144" s="123"/>
      <c r="FKC144" s="123"/>
      <c r="FKD144" s="123"/>
      <c r="FKE144" s="123"/>
      <c r="FKF144" s="123"/>
      <c r="FKG144" s="123"/>
      <c r="FKH144" s="123"/>
      <c r="FKI144" s="123"/>
      <c r="FKJ144" s="123"/>
      <c r="FKK144" s="123"/>
      <c r="FKL144" s="123"/>
      <c r="FKM144" s="123"/>
      <c r="FKN144" s="123"/>
      <c r="FKO144" s="123"/>
      <c r="FKP144" s="123"/>
      <c r="FKQ144" s="123"/>
      <c r="FKR144" s="123"/>
      <c r="FKS144" s="123"/>
      <c r="FKT144" s="123"/>
      <c r="FKU144" s="123"/>
      <c r="FKV144" s="123"/>
      <c r="FKW144" s="123"/>
      <c r="FKX144" s="123"/>
      <c r="FKY144" s="123"/>
      <c r="FKZ144" s="123"/>
      <c r="FLA144" s="123"/>
      <c r="FLB144" s="123"/>
      <c r="FLC144" s="123"/>
      <c r="FLD144" s="123"/>
      <c r="FLE144" s="123"/>
      <c r="FLF144" s="123"/>
      <c r="FLG144" s="123"/>
      <c r="FLH144" s="123"/>
      <c r="FLI144" s="123"/>
      <c r="FLJ144" s="123"/>
      <c r="FLK144" s="123"/>
      <c r="FLL144" s="123"/>
      <c r="FLM144" s="123"/>
      <c r="FLN144" s="123"/>
      <c r="FLO144" s="123"/>
      <c r="FLP144" s="123"/>
      <c r="FLQ144" s="123"/>
      <c r="FLR144" s="123"/>
      <c r="FLS144" s="123"/>
      <c r="FLT144" s="123"/>
      <c r="FLU144" s="123"/>
      <c r="FLV144" s="123"/>
      <c r="FLW144" s="123"/>
      <c r="FLX144" s="123"/>
      <c r="FLY144" s="123"/>
      <c r="FLZ144" s="123"/>
      <c r="FMA144" s="123"/>
      <c r="FMB144" s="123"/>
      <c r="FMC144" s="123"/>
      <c r="FMD144" s="123"/>
      <c r="FME144" s="123"/>
      <c r="FMF144" s="123"/>
      <c r="FMG144" s="123"/>
      <c r="FMH144" s="123"/>
      <c r="FMI144" s="123"/>
      <c r="FMJ144" s="123"/>
      <c r="FMK144" s="123"/>
      <c r="FML144" s="123"/>
      <c r="FMM144" s="123"/>
      <c r="FMN144" s="123"/>
      <c r="FMO144" s="123"/>
      <c r="FMP144" s="123"/>
      <c r="FMQ144" s="123"/>
      <c r="FMR144" s="123"/>
      <c r="FMS144" s="123"/>
      <c r="FMT144" s="123"/>
      <c r="FMU144" s="123"/>
      <c r="FMV144" s="123"/>
      <c r="FMW144" s="123"/>
      <c r="FMX144" s="123"/>
      <c r="FMY144" s="123"/>
      <c r="FMZ144" s="123"/>
      <c r="FNA144" s="123"/>
      <c r="FNB144" s="123"/>
      <c r="FNC144" s="123"/>
      <c r="FND144" s="123"/>
      <c r="FNE144" s="123"/>
      <c r="FNF144" s="123"/>
      <c r="FNG144" s="123"/>
      <c r="FNH144" s="123"/>
      <c r="FNI144" s="123"/>
      <c r="FNJ144" s="123"/>
      <c r="FNK144" s="123"/>
      <c r="FNL144" s="123"/>
      <c r="FNM144" s="123"/>
      <c r="FNN144" s="123"/>
      <c r="FNO144" s="123"/>
      <c r="FNP144" s="123"/>
      <c r="FNQ144" s="123"/>
      <c r="FNR144" s="123"/>
      <c r="FNS144" s="123"/>
      <c r="FNT144" s="123"/>
      <c r="FNU144" s="123"/>
      <c r="FNV144" s="123"/>
      <c r="FNW144" s="123"/>
      <c r="FNX144" s="123"/>
      <c r="FNY144" s="123"/>
      <c r="FNZ144" s="123"/>
      <c r="FOA144" s="123"/>
      <c r="FOB144" s="123"/>
      <c r="FOC144" s="123"/>
      <c r="FOD144" s="123"/>
      <c r="FOE144" s="123"/>
      <c r="FOF144" s="123"/>
      <c r="FOG144" s="123"/>
      <c r="FOH144" s="123"/>
      <c r="FOI144" s="123"/>
      <c r="FOJ144" s="123"/>
      <c r="FOK144" s="123"/>
      <c r="FOL144" s="123"/>
      <c r="FOM144" s="123"/>
      <c r="FON144" s="123"/>
      <c r="FOO144" s="123"/>
      <c r="FOP144" s="123"/>
      <c r="FOQ144" s="123"/>
      <c r="FOR144" s="123"/>
      <c r="FOS144" s="123"/>
      <c r="FOT144" s="123"/>
      <c r="FOU144" s="123"/>
      <c r="FOV144" s="123"/>
      <c r="FOW144" s="123"/>
      <c r="FOX144" s="123"/>
      <c r="FOY144" s="123"/>
      <c r="FOZ144" s="123"/>
      <c r="FPA144" s="123"/>
      <c r="FPB144" s="123"/>
      <c r="FPC144" s="123"/>
      <c r="FPD144" s="123"/>
      <c r="FPE144" s="123"/>
      <c r="FPF144" s="123"/>
      <c r="FPG144" s="123"/>
      <c r="FPH144" s="123"/>
      <c r="FPI144" s="123"/>
      <c r="FPJ144" s="123"/>
      <c r="FPK144" s="123"/>
      <c r="FPL144" s="123"/>
      <c r="FPM144" s="123"/>
      <c r="FPN144" s="123"/>
      <c r="FPO144" s="123"/>
      <c r="FPP144" s="123"/>
      <c r="FPQ144" s="123"/>
      <c r="FPR144" s="123"/>
      <c r="FPS144" s="123"/>
      <c r="FPT144" s="123"/>
      <c r="FPU144" s="123"/>
      <c r="FPV144" s="123"/>
      <c r="FPW144" s="123"/>
      <c r="FPX144" s="123"/>
      <c r="FPY144" s="123"/>
      <c r="FPZ144" s="123"/>
      <c r="FQA144" s="123"/>
      <c r="FQB144" s="123"/>
      <c r="FQC144" s="123"/>
      <c r="FQD144" s="123"/>
      <c r="FQE144" s="123"/>
      <c r="FQF144" s="123"/>
      <c r="FQG144" s="123"/>
      <c r="FQH144" s="123"/>
      <c r="FQI144" s="123"/>
      <c r="FQJ144" s="123"/>
      <c r="FQK144" s="123"/>
      <c r="FQL144" s="123"/>
      <c r="FQM144" s="123"/>
      <c r="FQN144" s="123"/>
      <c r="FQO144" s="123"/>
      <c r="FQP144" s="123"/>
      <c r="FQQ144" s="123"/>
      <c r="FQR144" s="123"/>
      <c r="FQS144" s="123"/>
      <c r="FQT144" s="123"/>
      <c r="FQU144" s="123"/>
      <c r="FQV144" s="123"/>
      <c r="FQW144" s="123"/>
      <c r="FQX144" s="123"/>
      <c r="FQY144" s="123"/>
      <c r="FQZ144" s="123"/>
      <c r="FRA144" s="123"/>
      <c r="FRB144" s="123"/>
      <c r="FRC144" s="123"/>
      <c r="FRD144" s="123"/>
      <c r="FRE144" s="123"/>
      <c r="FRF144" s="123"/>
      <c r="FRG144" s="123"/>
      <c r="FRH144" s="123"/>
      <c r="FRI144" s="123"/>
      <c r="FRJ144" s="123"/>
      <c r="FRK144" s="123"/>
      <c r="FRL144" s="123"/>
      <c r="FRM144" s="123"/>
      <c r="FRN144" s="123"/>
      <c r="FRO144" s="123"/>
      <c r="FRP144" s="123"/>
      <c r="FRQ144" s="123"/>
      <c r="FRR144" s="123"/>
      <c r="FRS144" s="123"/>
      <c r="FRT144" s="123"/>
      <c r="FRU144" s="123"/>
      <c r="FRV144" s="123"/>
      <c r="FRW144" s="123"/>
      <c r="FRX144" s="123"/>
      <c r="FRY144" s="123"/>
      <c r="FRZ144" s="123"/>
      <c r="FSA144" s="123"/>
      <c r="FSB144" s="123"/>
      <c r="FSC144" s="123"/>
      <c r="FSD144" s="123"/>
      <c r="FSE144" s="123"/>
      <c r="FSF144" s="123"/>
      <c r="FSG144" s="123"/>
      <c r="FSH144" s="123"/>
      <c r="FSI144" s="123"/>
      <c r="FSJ144" s="123"/>
      <c r="FSK144" s="123"/>
      <c r="FSL144" s="123"/>
      <c r="FSM144" s="123"/>
      <c r="FSN144" s="123"/>
      <c r="FSO144" s="123"/>
      <c r="FSP144" s="123"/>
      <c r="FSQ144" s="123"/>
      <c r="FSR144" s="123"/>
      <c r="FSS144" s="123"/>
      <c r="FST144" s="123"/>
      <c r="FSU144" s="123"/>
      <c r="FSV144" s="123"/>
      <c r="FSW144" s="123"/>
      <c r="FSX144" s="123"/>
      <c r="FSY144" s="123"/>
      <c r="FSZ144" s="123"/>
      <c r="FTA144" s="123"/>
      <c r="FTB144" s="123"/>
      <c r="FTC144" s="123"/>
      <c r="FTD144" s="123"/>
      <c r="FTE144" s="123"/>
      <c r="FTF144" s="123"/>
      <c r="FTG144" s="123"/>
      <c r="FTH144" s="123"/>
      <c r="FTI144" s="123"/>
      <c r="FTJ144" s="123"/>
      <c r="FTK144" s="123"/>
      <c r="FTL144" s="123"/>
      <c r="FTM144" s="123"/>
      <c r="FTN144" s="123"/>
      <c r="FTO144" s="123"/>
      <c r="FTP144" s="123"/>
      <c r="FTQ144" s="123"/>
      <c r="FTR144" s="123"/>
      <c r="FTS144" s="123"/>
      <c r="FTT144" s="123"/>
      <c r="FTU144" s="123"/>
      <c r="FTV144" s="123"/>
      <c r="FTW144" s="123"/>
      <c r="FTX144" s="123"/>
      <c r="FTY144" s="123"/>
      <c r="FTZ144" s="123"/>
      <c r="FUA144" s="123"/>
      <c r="FUB144" s="123"/>
      <c r="FUC144" s="123"/>
      <c r="FUD144" s="123"/>
      <c r="FUE144" s="123"/>
      <c r="FUF144" s="123"/>
      <c r="FUG144" s="123"/>
      <c r="FUH144" s="123"/>
      <c r="FUI144" s="123"/>
      <c r="FUJ144" s="123"/>
      <c r="FUK144" s="123"/>
      <c r="FUL144" s="123"/>
      <c r="FUM144" s="123"/>
      <c r="FUN144" s="123"/>
      <c r="FUO144" s="123"/>
      <c r="FUP144" s="123"/>
      <c r="FUQ144" s="123"/>
      <c r="FUR144" s="123"/>
      <c r="FUS144" s="123"/>
      <c r="FUT144" s="123"/>
      <c r="FUU144" s="123"/>
      <c r="FUV144" s="123"/>
      <c r="FUW144" s="123"/>
      <c r="FUX144" s="123"/>
      <c r="FUY144" s="123"/>
      <c r="FUZ144" s="123"/>
      <c r="FVA144" s="123"/>
      <c r="FVB144" s="123"/>
      <c r="FVC144" s="123"/>
      <c r="FVD144" s="123"/>
      <c r="FVE144" s="123"/>
      <c r="FVF144" s="123"/>
      <c r="FVG144" s="123"/>
      <c r="FVH144" s="123"/>
      <c r="FVI144" s="123"/>
      <c r="FVJ144" s="123"/>
      <c r="FVK144" s="123"/>
      <c r="FVL144" s="123"/>
      <c r="FVM144" s="123"/>
      <c r="FVN144" s="123"/>
      <c r="FVO144" s="123"/>
      <c r="FVP144" s="123"/>
      <c r="FVQ144" s="123"/>
      <c r="FVR144" s="123"/>
      <c r="FVS144" s="123"/>
      <c r="FVT144" s="123"/>
      <c r="FVU144" s="123"/>
      <c r="FVV144" s="123"/>
      <c r="FVW144" s="123"/>
      <c r="FVX144" s="123"/>
      <c r="FVY144" s="123"/>
      <c r="FVZ144" s="123"/>
      <c r="FWA144" s="123"/>
      <c r="FWB144" s="123"/>
      <c r="FWC144" s="123"/>
      <c r="FWD144" s="123"/>
      <c r="FWE144" s="123"/>
      <c r="FWF144" s="123"/>
      <c r="FWG144" s="123"/>
      <c r="FWH144" s="123"/>
      <c r="FWI144" s="123"/>
      <c r="FWJ144" s="123"/>
      <c r="FWK144" s="123"/>
      <c r="FWL144" s="123"/>
      <c r="FWM144" s="123"/>
      <c r="FWN144" s="123"/>
      <c r="FWO144" s="123"/>
      <c r="FWP144" s="123"/>
      <c r="FWQ144" s="123"/>
      <c r="FWR144" s="123"/>
      <c r="FWS144" s="123"/>
      <c r="FWT144" s="123"/>
      <c r="FWU144" s="123"/>
      <c r="FWV144" s="123"/>
      <c r="FWW144" s="123"/>
      <c r="FWX144" s="123"/>
      <c r="FWY144" s="123"/>
      <c r="FWZ144" s="123"/>
      <c r="FXA144" s="123"/>
      <c r="FXB144" s="123"/>
      <c r="FXC144" s="123"/>
      <c r="FXD144" s="123"/>
      <c r="FXE144" s="123"/>
      <c r="FXF144" s="123"/>
      <c r="FXG144" s="123"/>
      <c r="FXH144" s="123"/>
      <c r="FXI144" s="123"/>
      <c r="FXJ144" s="123"/>
      <c r="FXK144" s="123"/>
      <c r="FXL144" s="123"/>
      <c r="FXM144" s="123"/>
      <c r="FXN144" s="123"/>
      <c r="FXO144" s="123"/>
      <c r="FXP144" s="123"/>
      <c r="FXQ144" s="123"/>
      <c r="FXR144" s="123"/>
      <c r="FXS144" s="123"/>
      <c r="FXT144" s="123"/>
      <c r="FXU144" s="123"/>
      <c r="FXV144" s="123"/>
      <c r="FXW144" s="123"/>
      <c r="FXX144" s="123"/>
      <c r="FXY144" s="123"/>
      <c r="FXZ144" s="123"/>
      <c r="FYA144" s="123"/>
      <c r="FYB144" s="123"/>
      <c r="FYC144" s="123"/>
      <c r="FYD144" s="123"/>
      <c r="FYE144" s="123"/>
      <c r="FYF144" s="123"/>
      <c r="FYG144" s="123"/>
      <c r="FYH144" s="123"/>
      <c r="FYI144" s="123"/>
      <c r="FYJ144" s="123"/>
      <c r="FYK144" s="123"/>
      <c r="FYL144" s="123"/>
      <c r="FYM144" s="123"/>
      <c r="FYN144" s="123"/>
      <c r="FYO144" s="123"/>
      <c r="FYP144" s="123"/>
      <c r="FYQ144" s="123"/>
      <c r="FYR144" s="123"/>
      <c r="FYS144" s="123"/>
      <c r="FYT144" s="123"/>
      <c r="FYU144" s="123"/>
      <c r="FYV144" s="123"/>
      <c r="FYW144" s="123"/>
      <c r="FYX144" s="123"/>
      <c r="FYY144" s="123"/>
      <c r="FYZ144" s="123"/>
      <c r="FZA144" s="123"/>
      <c r="FZB144" s="123"/>
      <c r="FZC144" s="123"/>
      <c r="FZD144" s="123"/>
      <c r="FZE144" s="123"/>
      <c r="FZF144" s="123"/>
      <c r="FZG144" s="123"/>
      <c r="FZH144" s="123"/>
      <c r="FZI144" s="123"/>
      <c r="FZJ144" s="123"/>
      <c r="FZK144" s="123"/>
      <c r="FZL144" s="123"/>
      <c r="FZM144" s="123"/>
      <c r="FZN144" s="123"/>
      <c r="FZO144" s="123"/>
      <c r="FZP144" s="123"/>
      <c r="FZQ144" s="123"/>
      <c r="FZR144" s="123"/>
      <c r="FZS144" s="123"/>
      <c r="FZT144" s="123"/>
      <c r="FZU144" s="123"/>
      <c r="FZV144" s="123"/>
      <c r="FZW144" s="123"/>
      <c r="FZX144" s="123"/>
      <c r="FZY144" s="123"/>
      <c r="FZZ144" s="123"/>
      <c r="GAA144" s="123"/>
      <c r="GAB144" s="123"/>
      <c r="GAC144" s="123"/>
      <c r="GAD144" s="123"/>
      <c r="GAE144" s="123"/>
      <c r="GAF144" s="123"/>
      <c r="GAG144" s="123"/>
      <c r="GAH144" s="123"/>
      <c r="GAI144" s="123"/>
      <c r="GAJ144" s="123"/>
      <c r="GAK144" s="123"/>
      <c r="GAL144" s="123"/>
      <c r="GAM144" s="123"/>
      <c r="GAN144" s="123"/>
      <c r="GAO144" s="123"/>
      <c r="GAP144" s="123"/>
      <c r="GAQ144" s="123"/>
      <c r="GAR144" s="123"/>
      <c r="GAS144" s="123"/>
      <c r="GAT144" s="123"/>
      <c r="GAU144" s="123"/>
      <c r="GAV144" s="123"/>
      <c r="GAW144" s="123"/>
      <c r="GAX144" s="123"/>
      <c r="GAY144" s="123"/>
      <c r="GAZ144" s="123"/>
      <c r="GBA144" s="123"/>
      <c r="GBB144" s="123"/>
      <c r="GBC144" s="123"/>
      <c r="GBD144" s="123"/>
      <c r="GBE144" s="123"/>
      <c r="GBF144" s="123"/>
      <c r="GBG144" s="123"/>
      <c r="GBH144" s="123"/>
      <c r="GBI144" s="123"/>
      <c r="GBJ144" s="123"/>
      <c r="GBK144" s="123"/>
      <c r="GBL144" s="123"/>
      <c r="GBM144" s="123"/>
      <c r="GBN144" s="123"/>
      <c r="GBO144" s="123"/>
      <c r="GBP144" s="123"/>
      <c r="GBQ144" s="123"/>
      <c r="GBR144" s="123"/>
      <c r="GBS144" s="123"/>
      <c r="GBT144" s="123"/>
      <c r="GBU144" s="123"/>
      <c r="GBV144" s="123"/>
      <c r="GBW144" s="123"/>
      <c r="GBX144" s="123"/>
      <c r="GBY144" s="123"/>
      <c r="GBZ144" s="123"/>
      <c r="GCA144" s="123"/>
      <c r="GCB144" s="123"/>
      <c r="GCC144" s="123"/>
      <c r="GCD144" s="123"/>
      <c r="GCE144" s="123"/>
      <c r="GCF144" s="123"/>
      <c r="GCG144" s="123"/>
      <c r="GCH144" s="123"/>
      <c r="GCI144" s="123"/>
      <c r="GCJ144" s="123"/>
      <c r="GCK144" s="123"/>
      <c r="GCL144" s="123"/>
      <c r="GCM144" s="123"/>
      <c r="GCN144" s="123"/>
      <c r="GCO144" s="123"/>
      <c r="GCP144" s="123"/>
      <c r="GCQ144" s="123"/>
      <c r="GCR144" s="123"/>
      <c r="GCS144" s="123"/>
      <c r="GCT144" s="123"/>
      <c r="GCU144" s="123"/>
      <c r="GCV144" s="123"/>
      <c r="GCW144" s="123"/>
      <c r="GCX144" s="123"/>
      <c r="GCY144" s="123"/>
      <c r="GCZ144" s="123"/>
      <c r="GDA144" s="123"/>
      <c r="GDB144" s="123"/>
      <c r="GDC144" s="123"/>
      <c r="GDD144" s="123"/>
      <c r="GDE144" s="123"/>
      <c r="GDF144" s="123"/>
      <c r="GDG144" s="123"/>
      <c r="GDH144" s="123"/>
      <c r="GDI144" s="123"/>
      <c r="GDJ144" s="123"/>
      <c r="GDK144" s="123"/>
      <c r="GDL144" s="123"/>
      <c r="GDM144" s="123"/>
      <c r="GDN144" s="123"/>
      <c r="GDO144" s="123"/>
      <c r="GDP144" s="123"/>
      <c r="GDQ144" s="123"/>
      <c r="GDR144" s="123"/>
      <c r="GDS144" s="123"/>
      <c r="GDT144" s="123"/>
      <c r="GDU144" s="123"/>
      <c r="GDV144" s="123"/>
      <c r="GDW144" s="123"/>
      <c r="GDX144" s="123"/>
      <c r="GDY144" s="123"/>
      <c r="GDZ144" s="123"/>
      <c r="GEA144" s="123"/>
      <c r="GEB144" s="123"/>
      <c r="GEC144" s="123"/>
      <c r="GED144" s="123"/>
      <c r="GEE144" s="123"/>
      <c r="GEF144" s="123"/>
      <c r="GEG144" s="123"/>
      <c r="GEH144" s="123"/>
      <c r="GEI144" s="123"/>
      <c r="GEJ144" s="123"/>
      <c r="GEK144" s="123"/>
      <c r="GEL144" s="123"/>
      <c r="GEM144" s="123"/>
      <c r="GEN144" s="123"/>
      <c r="GEO144" s="123"/>
      <c r="GEP144" s="123"/>
      <c r="GEQ144" s="123"/>
      <c r="GER144" s="123"/>
      <c r="GES144" s="123"/>
      <c r="GET144" s="123"/>
      <c r="GEU144" s="123"/>
      <c r="GEV144" s="123"/>
      <c r="GEW144" s="123"/>
      <c r="GEX144" s="123"/>
      <c r="GEY144" s="123"/>
      <c r="GEZ144" s="123"/>
      <c r="GFA144" s="123"/>
      <c r="GFB144" s="123"/>
      <c r="GFC144" s="123"/>
      <c r="GFD144" s="123"/>
      <c r="GFE144" s="123"/>
      <c r="GFF144" s="123"/>
      <c r="GFG144" s="123"/>
      <c r="GFH144" s="123"/>
      <c r="GFI144" s="123"/>
      <c r="GFJ144" s="123"/>
      <c r="GFK144" s="123"/>
      <c r="GFL144" s="123"/>
      <c r="GFM144" s="123"/>
      <c r="GFN144" s="123"/>
      <c r="GFO144" s="123"/>
      <c r="GFP144" s="123"/>
      <c r="GFQ144" s="123"/>
      <c r="GFR144" s="123"/>
      <c r="GFS144" s="123"/>
      <c r="GFT144" s="123"/>
      <c r="GFU144" s="123"/>
      <c r="GFV144" s="123"/>
      <c r="GFW144" s="123"/>
      <c r="GFX144" s="123"/>
      <c r="GFY144" s="123"/>
      <c r="GFZ144" s="123"/>
      <c r="GGA144" s="123"/>
      <c r="GGB144" s="123"/>
      <c r="GGC144" s="123"/>
      <c r="GGD144" s="123"/>
      <c r="GGE144" s="123"/>
      <c r="GGF144" s="123"/>
      <c r="GGG144" s="123"/>
      <c r="GGH144" s="123"/>
      <c r="GGI144" s="123"/>
      <c r="GGJ144" s="123"/>
      <c r="GGK144" s="123"/>
      <c r="GGL144" s="123"/>
      <c r="GGM144" s="123"/>
      <c r="GGN144" s="123"/>
      <c r="GGO144" s="123"/>
      <c r="GGP144" s="123"/>
      <c r="GGQ144" s="123"/>
      <c r="GGR144" s="123"/>
      <c r="GGS144" s="123"/>
      <c r="GGT144" s="123"/>
      <c r="GGU144" s="123"/>
      <c r="GGV144" s="123"/>
      <c r="GGW144" s="123"/>
      <c r="GGX144" s="123"/>
      <c r="GGY144" s="123"/>
      <c r="GGZ144" s="123"/>
      <c r="GHA144" s="123"/>
      <c r="GHB144" s="123"/>
      <c r="GHC144" s="123"/>
      <c r="GHD144" s="123"/>
      <c r="GHE144" s="123"/>
      <c r="GHF144" s="123"/>
      <c r="GHG144" s="123"/>
      <c r="GHH144" s="123"/>
      <c r="GHI144" s="123"/>
      <c r="GHJ144" s="123"/>
      <c r="GHK144" s="123"/>
      <c r="GHL144" s="123"/>
      <c r="GHM144" s="123"/>
      <c r="GHN144" s="123"/>
      <c r="GHO144" s="123"/>
      <c r="GHP144" s="123"/>
      <c r="GHQ144" s="123"/>
      <c r="GHR144" s="123"/>
      <c r="GHS144" s="123"/>
      <c r="GHT144" s="123"/>
      <c r="GHU144" s="123"/>
      <c r="GHV144" s="123"/>
      <c r="GHW144" s="123"/>
      <c r="GHX144" s="123"/>
      <c r="GHY144" s="123"/>
      <c r="GHZ144" s="123"/>
      <c r="GIA144" s="123"/>
      <c r="GIB144" s="123"/>
      <c r="GIC144" s="123"/>
      <c r="GID144" s="123"/>
      <c r="GIE144" s="123"/>
      <c r="GIF144" s="123"/>
      <c r="GIG144" s="123"/>
      <c r="GIH144" s="123"/>
      <c r="GII144" s="123"/>
      <c r="GIJ144" s="123"/>
      <c r="GIK144" s="123"/>
      <c r="GIL144" s="123"/>
      <c r="GIM144" s="123"/>
      <c r="GIN144" s="123"/>
      <c r="GIO144" s="123"/>
      <c r="GIP144" s="123"/>
      <c r="GIQ144" s="123"/>
      <c r="GIR144" s="123"/>
      <c r="GIS144" s="123"/>
      <c r="GIT144" s="123"/>
      <c r="GIU144" s="123"/>
      <c r="GIV144" s="123"/>
      <c r="GIW144" s="123"/>
      <c r="GIX144" s="123"/>
      <c r="GIY144" s="123"/>
      <c r="GIZ144" s="123"/>
      <c r="GJA144" s="123"/>
      <c r="GJB144" s="123"/>
      <c r="GJC144" s="123"/>
      <c r="GJD144" s="123"/>
      <c r="GJE144" s="123"/>
      <c r="GJF144" s="123"/>
      <c r="GJG144" s="123"/>
      <c r="GJH144" s="123"/>
      <c r="GJI144" s="123"/>
      <c r="GJJ144" s="123"/>
      <c r="GJK144" s="123"/>
      <c r="GJL144" s="123"/>
      <c r="GJM144" s="123"/>
      <c r="GJN144" s="123"/>
      <c r="GJO144" s="123"/>
      <c r="GJP144" s="123"/>
      <c r="GJQ144" s="123"/>
      <c r="GJR144" s="123"/>
      <c r="GJS144" s="123"/>
      <c r="GJT144" s="123"/>
      <c r="GJU144" s="123"/>
      <c r="GJV144" s="123"/>
      <c r="GJW144" s="123"/>
      <c r="GJX144" s="123"/>
      <c r="GJY144" s="123"/>
      <c r="GJZ144" s="123"/>
      <c r="GKA144" s="123"/>
      <c r="GKB144" s="123"/>
      <c r="GKC144" s="123"/>
      <c r="GKD144" s="123"/>
      <c r="GKE144" s="123"/>
      <c r="GKF144" s="123"/>
      <c r="GKG144" s="123"/>
      <c r="GKH144" s="123"/>
      <c r="GKI144" s="123"/>
      <c r="GKJ144" s="123"/>
      <c r="GKK144" s="123"/>
      <c r="GKL144" s="123"/>
      <c r="GKM144" s="123"/>
      <c r="GKN144" s="123"/>
      <c r="GKO144" s="123"/>
      <c r="GKP144" s="123"/>
      <c r="GKQ144" s="123"/>
      <c r="GKR144" s="123"/>
      <c r="GKS144" s="123"/>
      <c r="GKT144" s="123"/>
      <c r="GKU144" s="123"/>
      <c r="GKV144" s="123"/>
      <c r="GKW144" s="123"/>
      <c r="GKX144" s="123"/>
      <c r="GKY144" s="123"/>
      <c r="GKZ144" s="123"/>
      <c r="GLA144" s="123"/>
      <c r="GLB144" s="123"/>
      <c r="GLC144" s="123"/>
      <c r="GLD144" s="123"/>
      <c r="GLE144" s="123"/>
      <c r="GLF144" s="123"/>
      <c r="GLG144" s="123"/>
      <c r="GLH144" s="123"/>
      <c r="GLI144" s="123"/>
      <c r="GLJ144" s="123"/>
      <c r="GLK144" s="123"/>
      <c r="GLL144" s="123"/>
      <c r="GLM144" s="123"/>
      <c r="GLN144" s="123"/>
      <c r="GLO144" s="123"/>
      <c r="GLP144" s="123"/>
      <c r="GLQ144" s="123"/>
      <c r="GLR144" s="123"/>
      <c r="GLS144" s="123"/>
      <c r="GLT144" s="123"/>
      <c r="GLU144" s="123"/>
      <c r="GLV144" s="123"/>
      <c r="GLW144" s="123"/>
      <c r="GLX144" s="123"/>
      <c r="GLY144" s="123"/>
      <c r="GLZ144" s="123"/>
      <c r="GMA144" s="123"/>
      <c r="GMB144" s="123"/>
      <c r="GMC144" s="123"/>
      <c r="GMD144" s="123"/>
      <c r="GME144" s="123"/>
      <c r="GMF144" s="123"/>
      <c r="GMG144" s="123"/>
      <c r="GMH144" s="123"/>
      <c r="GMI144" s="123"/>
      <c r="GMJ144" s="123"/>
      <c r="GMK144" s="123"/>
      <c r="GML144" s="123"/>
      <c r="GMM144" s="123"/>
      <c r="GMN144" s="123"/>
      <c r="GMO144" s="123"/>
      <c r="GMP144" s="123"/>
      <c r="GMQ144" s="123"/>
      <c r="GMR144" s="123"/>
      <c r="GMS144" s="123"/>
      <c r="GMT144" s="123"/>
      <c r="GMU144" s="123"/>
      <c r="GMV144" s="123"/>
      <c r="GMW144" s="123"/>
      <c r="GMX144" s="123"/>
      <c r="GMY144" s="123"/>
      <c r="GMZ144" s="123"/>
      <c r="GNA144" s="123"/>
      <c r="GNB144" s="123"/>
      <c r="GNC144" s="123"/>
      <c r="GND144" s="123"/>
      <c r="GNE144" s="123"/>
      <c r="GNF144" s="123"/>
      <c r="GNG144" s="123"/>
      <c r="GNH144" s="123"/>
      <c r="GNI144" s="123"/>
      <c r="GNJ144" s="123"/>
      <c r="GNK144" s="123"/>
      <c r="GNL144" s="123"/>
      <c r="GNM144" s="123"/>
      <c r="GNN144" s="123"/>
      <c r="GNO144" s="123"/>
      <c r="GNP144" s="123"/>
      <c r="GNQ144" s="123"/>
      <c r="GNR144" s="123"/>
      <c r="GNS144" s="123"/>
      <c r="GNT144" s="123"/>
      <c r="GNU144" s="123"/>
      <c r="GNV144" s="123"/>
      <c r="GNW144" s="123"/>
      <c r="GNX144" s="123"/>
      <c r="GNY144" s="123"/>
      <c r="GNZ144" s="123"/>
      <c r="GOA144" s="123"/>
      <c r="GOB144" s="123"/>
      <c r="GOC144" s="123"/>
      <c r="GOD144" s="123"/>
      <c r="GOE144" s="123"/>
      <c r="GOF144" s="123"/>
      <c r="GOG144" s="123"/>
      <c r="GOH144" s="123"/>
      <c r="GOI144" s="123"/>
      <c r="GOJ144" s="123"/>
      <c r="GOK144" s="123"/>
      <c r="GOL144" s="123"/>
      <c r="GOM144" s="123"/>
      <c r="GON144" s="123"/>
      <c r="GOO144" s="123"/>
      <c r="GOP144" s="123"/>
      <c r="GOQ144" s="123"/>
      <c r="GOR144" s="123"/>
      <c r="GOS144" s="123"/>
      <c r="GOT144" s="123"/>
      <c r="GOU144" s="123"/>
      <c r="GOV144" s="123"/>
      <c r="GOW144" s="123"/>
      <c r="GOX144" s="123"/>
      <c r="GOY144" s="123"/>
      <c r="GOZ144" s="123"/>
      <c r="GPA144" s="123"/>
      <c r="GPB144" s="123"/>
      <c r="GPC144" s="123"/>
      <c r="GPD144" s="123"/>
      <c r="GPE144" s="123"/>
      <c r="GPF144" s="123"/>
      <c r="GPG144" s="123"/>
      <c r="GPH144" s="123"/>
      <c r="GPI144" s="123"/>
      <c r="GPJ144" s="123"/>
      <c r="GPK144" s="123"/>
      <c r="GPL144" s="123"/>
      <c r="GPM144" s="123"/>
      <c r="GPN144" s="123"/>
      <c r="GPO144" s="123"/>
      <c r="GPP144" s="123"/>
      <c r="GPQ144" s="123"/>
      <c r="GPR144" s="123"/>
      <c r="GPS144" s="123"/>
      <c r="GPT144" s="123"/>
      <c r="GPU144" s="123"/>
      <c r="GPV144" s="123"/>
      <c r="GPW144" s="123"/>
      <c r="GPX144" s="123"/>
      <c r="GPY144" s="123"/>
      <c r="GPZ144" s="123"/>
      <c r="GQA144" s="123"/>
      <c r="GQB144" s="123"/>
      <c r="GQC144" s="123"/>
      <c r="GQD144" s="123"/>
      <c r="GQE144" s="123"/>
      <c r="GQF144" s="123"/>
      <c r="GQG144" s="123"/>
      <c r="GQH144" s="123"/>
      <c r="GQI144" s="123"/>
      <c r="GQJ144" s="123"/>
      <c r="GQK144" s="123"/>
      <c r="GQL144" s="123"/>
      <c r="GQM144" s="123"/>
      <c r="GQN144" s="123"/>
      <c r="GQO144" s="123"/>
      <c r="GQP144" s="123"/>
      <c r="GQQ144" s="123"/>
      <c r="GQR144" s="123"/>
      <c r="GQS144" s="123"/>
      <c r="GQT144" s="123"/>
      <c r="GQU144" s="123"/>
      <c r="GQV144" s="123"/>
      <c r="GQW144" s="123"/>
      <c r="GQX144" s="123"/>
      <c r="GQY144" s="123"/>
      <c r="GQZ144" s="123"/>
      <c r="GRA144" s="123"/>
      <c r="GRB144" s="123"/>
      <c r="GRC144" s="123"/>
      <c r="GRD144" s="123"/>
      <c r="GRE144" s="123"/>
      <c r="GRF144" s="123"/>
      <c r="GRG144" s="123"/>
      <c r="GRH144" s="123"/>
      <c r="GRI144" s="123"/>
      <c r="GRJ144" s="123"/>
      <c r="GRK144" s="123"/>
      <c r="GRL144" s="123"/>
      <c r="GRM144" s="123"/>
      <c r="GRN144" s="123"/>
      <c r="GRO144" s="123"/>
      <c r="GRP144" s="123"/>
      <c r="GRQ144" s="123"/>
      <c r="GRR144" s="123"/>
      <c r="GRS144" s="123"/>
      <c r="GRT144" s="123"/>
      <c r="GRU144" s="123"/>
      <c r="GRV144" s="123"/>
      <c r="GRW144" s="123"/>
      <c r="GRX144" s="123"/>
      <c r="GRY144" s="123"/>
      <c r="GRZ144" s="123"/>
      <c r="GSA144" s="123"/>
      <c r="GSB144" s="123"/>
      <c r="GSC144" s="123"/>
      <c r="GSD144" s="123"/>
      <c r="GSE144" s="123"/>
      <c r="GSF144" s="123"/>
      <c r="GSG144" s="123"/>
      <c r="GSH144" s="123"/>
      <c r="GSI144" s="123"/>
      <c r="GSJ144" s="123"/>
      <c r="GSK144" s="123"/>
      <c r="GSL144" s="123"/>
      <c r="GSM144" s="123"/>
      <c r="GSN144" s="123"/>
      <c r="GSO144" s="123"/>
      <c r="GSP144" s="123"/>
      <c r="GSQ144" s="123"/>
      <c r="GSR144" s="123"/>
      <c r="GSS144" s="123"/>
      <c r="GST144" s="123"/>
      <c r="GSU144" s="123"/>
      <c r="GSV144" s="123"/>
      <c r="GSW144" s="123"/>
      <c r="GSX144" s="123"/>
      <c r="GSY144" s="123"/>
      <c r="GSZ144" s="123"/>
      <c r="GTA144" s="123"/>
      <c r="GTB144" s="123"/>
      <c r="GTC144" s="123"/>
      <c r="GTD144" s="123"/>
      <c r="GTE144" s="123"/>
      <c r="GTF144" s="123"/>
      <c r="GTG144" s="123"/>
      <c r="GTH144" s="123"/>
      <c r="GTI144" s="123"/>
      <c r="GTJ144" s="123"/>
      <c r="GTK144" s="123"/>
      <c r="GTL144" s="123"/>
      <c r="GTM144" s="123"/>
      <c r="GTN144" s="123"/>
      <c r="GTO144" s="123"/>
      <c r="GTP144" s="123"/>
      <c r="GTQ144" s="123"/>
      <c r="GTR144" s="123"/>
      <c r="GTS144" s="123"/>
      <c r="GTT144" s="123"/>
      <c r="GTU144" s="123"/>
      <c r="GTV144" s="123"/>
      <c r="GTW144" s="123"/>
      <c r="GTX144" s="123"/>
      <c r="GTY144" s="123"/>
      <c r="GTZ144" s="123"/>
      <c r="GUA144" s="123"/>
      <c r="GUB144" s="123"/>
      <c r="GUC144" s="123"/>
      <c r="GUD144" s="123"/>
      <c r="GUE144" s="123"/>
      <c r="GUF144" s="123"/>
      <c r="GUG144" s="123"/>
      <c r="GUH144" s="123"/>
      <c r="GUI144" s="123"/>
      <c r="GUJ144" s="123"/>
      <c r="GUK144" s="123"/>
      <c r="GUL144" s="123"/>
      <c r="GUM144" s="123"/>
      <c r="GUN144" s="123"/>
      <c r="GUO144" s="123"/>
      <c r="GUP144" s="123"/>
      <c r="GUQ144" s="123"/>
      <c r="GUR144" s="123"/>
      <c r="GUS144" s="123"/>
      <c r="GUT144" s="123"/>
      <c r="GUU144" s="123"/>
      <c r="GUV144" s="123"/>
      <c r="GUW144" s="123"/>
      <c r="GUX144" s="123"/>
      <c r="GUY144" s="123"/>
      <c r="GUZ144" s="123"/>
      <c r="GVA144" s="123"/>
      <c r="GVB144" s="123"/>
      <c r="GVC144" s="123"/>
      <c r="GVD144" s="123"/>
      <c r="GVE144" s="123"/>
      <c r="GVF144" s="123"/>
      <c r="GVG144" s="123"/>
      <c r="GVH144" s="123"/>
      <c r="GVI144" s="123"/>
      <c r="GVJ144" s="123"/>
      <c r="GVK144" s="123"/>
      <c r="GVL144" s="123"/>
      <c r="GVM144" s="123"/>
      <c r="GVN144" s="123"/>
      <c r="GVO144" s="123"/>
      <c r="GVP144" s="123"/>
      <c r="GVQ144" s="123"/>
      <c r="GVR144" s="123"/>
      <c r="GVS144" s="123"/>
      <c r="GVT144" s="123"/>
      <c r="GVU144" s="123"/>
      <c r="GVV144" s="123"/>
      <c r="GVW144" s="123"/>
      <c r="GVX144" s="123"/>
      <c r="GVY144" s="123"/>
      <c r="GVZ144" s="123"/>
      <c r="GWA144" s="123"/>
      <c r="GWB144" s="123"/>
      <c r="GWC144" s="123"/>
      <c r="GWD144" s="123"/>
      <c r="GWE144" s="123"/>
      <c r="GWF144" s="123"/>
      <c r="GWG144" s="123"/>
      <c r="GWH144" s="123"/>
      <c r="GWI144" s="123"/>
      <c r="GWJ144" s="123"/>
      <c r="GWK144" s="123"/>
      <c r="GWL144" s="123"/>
      <c r="GWM144" s="123"/>
      <c r="GWN144" s="123"/>
      <c r="GWO144" s="123"/>
      <c r="GWP144" s="123"/>
      <c r="GWQ144" s="123"/>
      <c r="GWR144" s="123"/>
      <c r="GWS144" s="123"/>
      <c r="GWT144" s="123"/>
      <c r="GWU144" s="123"/>
      <c r="GWV144" s="123"/>
      <c r="GWW144" s="123"/>
      <c r="GWX144" s="123"/>
      <c r="GWY144" s="123"/>
      <c r="GWZ144" s="123"/>
      <c r="GXA144" s="123"/>
      <c r="GXB144" s="123"/>
      <c r="GXC144" s="123"/>
      <c r="GXD144" s="123"/>
      <c r="GXE144" s="123"/>
      <c r="GXF144" s="123"/>
      <c r="GXG144" s="123"/>
      <c r="GXH144" s="123"/>
      <c r="GXI144" s="123"/>
      <c r="GXJ144" s="123"/>
      <c r="GXK144" s="123"/>
      <c r="GXL144" s="123"/>
      <c r="GXM144" s="123"/>
      <c r="GXN144" s="123"/>
      <c r="GXO144" s="123"/>
      <c r="GXP144" s="123"/>
      <c r="GXQ144" s="123"/>
      <c r="GXR144" s="123"/>
      <c r="GXS144" s="123"/>
      <c r="GXT144" s="123"/>
      <c r="GXU144" s="123"/>
      <c r="GXV144" s="123"/>
      <c r="GXW144" s="123"/>
      <c r="GXX144" s="123"/>
      <c r="GXY144" s="123"/>
      <c r="GXZ144" s="123"/>
      <c r="GYA144" s="123"/>
      <c r="GYB144" s="123"/>
      <c r="GYC144" s="123"/>
      <c r="GYD144" s="123"/>
      <c r="GYE144" s="123"/>
      <c r="GYF144" s="123"/>
      <c r="GYG144" s="123"/>
      <c r="GYH144" s="123"/>
      <c r="GYI144" s="123"/>
      <c r="GYJ144" s="123"/>
      <c r="GYK144" s="123"/>
      <c r="GYL144" s="123"/>
      <c r="GYM144" s="123"/>
      <c r="GYN144" s="123"/>
      <c r="GYO144" s="123"/>
      <c r="GYP144" s="123"/>
      <c r="GYQ144" s="123"/>
      <c r="GYR144" s="123"/>
      <c r="GYS144" s="123"/>
      <c r="GYT144" s="123"/>
      <c r="GYU144" s="123"/>
      <c r="GYV144" s="123"/>
      <c r="GYW144" s="123"/>
      <c r="GYX144" s="123"/>
      <c r="GYY144" s="123"/>
      <c r="GYZ144" s="123"/>
      <c r="GZA144" s="123"/>
      <c r="GZB144" s="123"/>
      <c r="GZC144" s="123"/>
      <c r="GZD144" s="123"/>
      <c r="GZE144" s="123"/>
      <c r="GZF144" s="123"/>
      <c r="GZG144" s="123"/>
      <c r="GZH144" s="123"/>
      <c r="GZI144" s="123"/>
      <c r="GZJ144" s="123"/>
      <c r="GZK144" s="123"/>
      <c r="GZL144" s="123"/>
      <c r="GZM144" s="123"/>
      <c r="GZN144" s="123"/>
      <c r="GZO144" s="123"/>
      <c r="GZP144" s="123"/>
      <c r="GZQ144" s="123"/>
      <c r="GZR144" s="123"/>
      <c r="GZS144" s="123"/>
      <c r="GZT144" s="123"/>
      <c r="GZU144" s="123"/>
      <c r="GZV144" s="123"/>
      <c r="GZW144" s="123"/>
      <c r="GZX144" s="123"/>
      <c r="GZY144" s="123"/>
      <c r="GZZ144" s="123"/>
      <c r="HAA144" s="123"/>
      <c r="HAB144" s="123"/>
      <c r="HAC144" s="123"/>
      <c r="HAD144" s="123"/>
      <c r="HAE144" s="123"/>
      <c r="HAF144" s="123"/>
      <c r="HAG144" s="123"/>
      <c r="HAH144" s="123"/>
      <c r="HAI144" s="123"/>
      <c r="HAJ144" s="123"/>
      <c r="HAK144" s="123"/>
      <c r="HAL144" s="123"/>
      <c r="HAM144" s="123"/>
      <c r="HAN144" s="123"/>
      <c r="HAO144" s="123"/>
      <c r="HAP144" s="123"/>
      <c r="HAQ144" s="123"/>
      <c r="HAR144" s="123"/>
      <c r="HAS144" s="123"/>
      <c r="HAT144" s="123"/>
      <c r="HAU144" s="123"/>
      <c r="HAV144" s="123"/>
      <c r="HAW144" s="123"/>
      <c r="HAX144" s="123"/>
      <c r="HAY144" s="123"/>
      <c r="HAZ144" s="123"/>
      <c r="HBA144" s="123"/>
      <c r="HBB144" s="123"/>
      <c r="HBC144" s="123"/>
      <c r="HBD144" s="123"/>
      <c r="HBE144" s="123"/>
      <c r="HBF144" s="123"/>
      <c r="HBG144" s="123"/>
      <c r="HBH144" s="123"/>
      <c r="HBI144" s="123"/>
      <c r="HBJ144" s="123"/>
      <c r="HBK144" s="123"/>
      <c r="HBL144" s="123"/>
      <c r="HBM144" s="123"/>
      <c r="HBN144" s="123"/>
      <c r="HBO144" s="123"/>
      <c r="HBP144" s="123"/>
      <c r="HBQ144" s="123"/>
      <c r="HBR144" s="123"/>
      <c r="HBS144" s="123"/>
      <c r="HBT144" s="123"/>
      <c r="HBU144" s="123"/>
      <c r="HBV144" s="123"/>
      <c r="HBW144" s="123"/>
      <c r="HBX144" s="123"/>
      <c r="HBY144" s="123"/>
      <c r="HBZ144" s="123"/>
      <c r="HCA144" s="123"/>
      <c r="HCB144" s="123"/>
      <c r="HCC144" s="123"/>
      <c r="HCD144" s="123"/>
      <c r="HCE144" s="123"/>
      <c r="HCF144" s="123"/>
      <c r="HCG144" s="123"/>
      <c r="HCH144" s="123"/>
      <c r="HCI144" s="123"/>
      <c r="HCJ144" s="123"/>
      <c r="HCK144" s="123"/>
      <c r="HCL144" s="123"/>
      <c r="HCM144" s="123"/>
      <c r="HCN144" s="123"/>
      <c r="HCO144" s="123"/>
      <c r="HCP144" s="123"/>
      <c r="HCQ144" s="123"/>
      <c r="HCR144" s="123"/>
      <c r="HCS144" s="123"/>
      <c r="HCT144" s="123"/>
      <c r="HCU144" s="123"/>
      <c r="HCV144" s="123"/>
      <c r="HCW144" s="123"/>
      <c r="HCX144" s="123"/>
      <c r="HCY144" s="123"/>
      <c r="HCZ144" s="123"/>
      <c r="HDA144" s="123"/>
      <c r="HDB144" s="123"/>
      <c r="HDC144" s="123"/>
      <c r="HDD144" s="123"/>
      <c r="HDE144" s="123"/>
      <c r="HDF144" s="123"/>
      <c r="HDG144" s="123"/>
      <c r="HDH144" s="123"/>
      <c r="HDI144" s="123"/>
      <c r="HDJ144" s="123"/>
      <c r="HDK144" s="123"/>
      <c r="HDL144" s="123"/>
      <c r="HDM144" s="123"/>
      <c r="HDN144" s="123"/>
      <c r="HDO144" s="123"/>
      <c r="HDP144" s="123"/>
      <c r="HDQ144" s="123"/>
      <c r="HDR144" s="123"/>
      <c r="HDS144" s="123"/>
      <c r="HDT144" s="123"/>
      <c r="HDU144" s="123"/>
      <c r="HDV144" s="123"/>
      <c r="HDW144" s="123"/>
      <c r="HDX144" s="123"/>
      <c r="HDY144" s="123"/>
      <c r="HDZ144" s="123"/>
      <c r="HEA144" s="123"/>
      <c r="HEB144" s="123"/>
      <c r="HEC144" s="123"/>
      <c r="HED144" s="123"/>
      <c r="HEE144" s="123"/>
      <c r="HEF144" s="123"/>
      <c r="HEG144" s="123"/>
      <c r="HEH144" s="123"/>
      <c r="HEI144" s="123"/>
      <c r="HEJ144" s="123"/>
      <c r="HEK144" s="123"/>
      <c r="HEL144" s="123"/>
      <c r="HEM144" s="123"/>
      <c r="HEN144" s="123"/>
      <c r="HEO144" s="123"/>
      <c r="HEP144" s="123"/>
      <c r="HEQ144" s="123"/>
      <c r="HER144" s="123"/>
      <c r="HES144" s="123"/>
      <c r="HET144" s="123"/>
      <c r="HEU144" s="123"/>
      <c r="HEV144" s="123"/>
      <c r="HEW144" s="123"/>
      <c r="HEX144" s="123"/>
      <c r="HEY144" s="123"/>
      <c r="HEZ144" s="123"/>
      <c r="HFA144" s="123"/>
      <c r="HFB144" s="123"/>
      <c r="HFC144" s="123"/>
      <c r="HFD144" s="123"/>
      <c r="HFE144" s="123"/>
      <c r="HFF144" s="123"/>
      <c r="HFG144" s="123"/>
      <c r="HFH144" s="123"/>
      <c r="HFI144" s="123"/>
      <c r="HFJ144" s="123"/>
      <c r="HFK144" s="123"/>
      <c r="HFL144" s="123"/>
      <c r="HFM144" s="123"/>
      <c r="HFN144" s="123"/>
      <c r="HFO144" s="123"/>
      <c r="HFP144" s="123"/>
      <c r="HFQ144" s="123"/>
      <c r="HFR144" s="123"/>
      <c r="HFS144" s="123"/>
      <c r="HFT144" s="123"/>
      <c r="HFU144" s="123"/>
      <c r="HFV144" s="123"/>
      <c r="HFW144" s="123"/>
      <c r="HFX144" s="123"/>
      <c r="HFY144" s="123"/>
      <c r="HFZ144" s="123"/>
      <c r="HGA144" s="123"/>
      <c r="HGB144" s="123"/>
      <c r="HGC144" s="123"/>
      <c r="HGD144" s="123"/>
      <c r="HGE144" s="123"/>
      <c r="HGF144" s="123"/>
      <c r="HGG144" s="123"/>
      <c r="HGH144" s="123"/>
      <c r="HGI144" s="123"/>
      <c r="HGJ144" s="123"/>
      <c r="HGK144" s="123"/>
      <c r="HGL144" s="123"/>
      <c r="HGM144" s="123"/>
      <c r="HGN144" s="123"/>
      <c r="HGO144" s="123"/>
      <c r="HGP144" s="123"/>
      <c r="HGQ144" s="123"/>
      <c r="HGR144" s="123"/>
      <c r="HGS144" s="123"/>
      <c r="HGT144" s="123"/>
      <c r="HGU144" s="123"/>
      <c r="HGV144" s="123"/>
      <c r="HGW144" s="123"/>
      <c r="HGX144" s="123"/>
      <c r="HGY144" s="123"/>
      <c r="HGZ144" s="123"/>
      <c r="HHA144" s="123"/>
      <c r="HHB144" s="123"/>
      <c r="HHC144" s="123"/>
      <c r="HHD144" s="123"/>
      <c r="HHE144" s="123"/>
      <c r="HHF144" s="123"/>
      <c r="HHG144" s="123"/>
      <c r="HHH144" s="123"/>
      <c r="HHI144" s="123"/>
      <c r="HHJ144" s="123"/>
      <c r="HHK144" s="123"/>
      <c r="HHL144" s="123"/>
      <c r="HHM144" s="123"/>
      <c r="HHN144" s="123"/>
      <c r="HHO144" s="123"/>
      <c r="HHP144" s="123"/>
      <c r="HHQ144" s="123"/>
      <c r="HHR144" s="123"/>
      <c r="HHS144" s="123"/>
      <c r="HHT144" s="123"/>
      <c r="HHU144" s="123"/>
      <c r="HHV144" s="123"/>
      <c r="HHW144" s="123"/>
      <c r="HHX144" s="123"/>
      <c r="HHY144" s="123"/>
      <c r="HHZ144" s="123"/>
      <c r="HIA144" s="123"/>
      <c r="HIB144" s="123"/>
      <c r="HIC144" s="123"/>
      <c r="HID144" s="123"/>
      <c r="HIE144" s="123"/>
      <c r="HIF144" s="123"/>
      <c r="HIG144" s="123"/>
      <c r="HIH144" s="123"/>
      <c r="HII144" s="123"/>
      <c r="HIJ144" s="123"/>
      <c r="HIK144" s="123"/>
      <c r="HIL144" s="123"/>
      <c r="HIM144" s="123"/>
      <c r="HIN144" s="123"/>
      <c r="HIO144" s="123"/>
      <c r="HIP144" s="123"/>
      <c r="HIQ144" s="123"/>
      <c r="HIR144" s="123"/>
      <c r="HIS144" s="123"/>
      <c r="HIT144" s="123"/>
      <c r="HIU144" s="123"/>
      <c r="HIV144" s="123"/>
      <c r="HIW144" s="123"/>
      <c r="HIX144" s="123"/>
      <c r="HIY144" s="123"/>
      <c r="HIZ144" s="123"/>
      <c r="HJA144" s="123"/>
      <c r="HJB144" s="123"/>
      <c r="HJC144" s="123"/>
      <c r="HJD144" s="123"/>
      <c r="HJE144" s="123"/>
      <c r="HJF144" s="123"/>
      <c r="HJG144" s="123"/>
      <c r="HJH144" s="123"/>
      <c r="HJI144" s="123"/>
      <c r="HJJ144" s="123"/>
      <c r="HJK144" s="123"/>
      <c r="HJL144" s="123"/>
      <c r="HJM144" s="123"/>
      <c r="HJN144" s="123"/>
      <c r="HJO144" s="123"/>
      <c r="HJP144" s="123"/>
      <c r="HJQ144" s="123"/>
      <c r="HJR144" s="123"/>
      <c r="HJS144" s="123"/>
      <c r="HJT144" s="123"/>
      <c r="HJU144" s="123"/>
      <c r="HJV144" s="123"/>
      <c r="HJW144" s="123"/>
      <c r="HJX144" s="123"/>
      <c r="HJY144" s="123"/>
      <c r="HJZ144" s="123"/>
      <c r="HKA144" s="123"/>
      <c r="HKB144" s="123"/>
      <c r="HKC144" s="123"/>
      <c r="HKD144" s="123"/>
      <c r="HKE144" s="123"/>
      <c r="HKF144" s="123"/>
      <c r="HKG144" s="123"/>
      <c r="HKH144" s="123"/>
      <c r="HKI144" s="123"/>
      <c r="HKJ144" s="123"/>
      <c r="HKK144" s="123"/>
      <c r="HKL144" s="123"/>
      <c r="HKM144" s="123"/>
      <c r="HKN144" s="123"/>
      <c r="HKO144" s="123"/>
      <c r="HKP144" s="123"/>
      <c r="HKQ144" s="123"/>
      <c r="HKR144" s="123"/>
      <c r="HKS144" s="123"/>
      <c r="HKT144" s="123"/>
      <c r="HKU144" s="123"/>
      <c r="HKV144" s="123"/>
      <c r="HKW144" s="123"/>
      <c r="HKX144" s="123"/>
      <c r="HKY144" s="123"/>
      <c r="HKZ144" s="123"/>
      <c r="HLA144" s="123"/>
      <c r="HLB144" s="123"/>
      <c r="HLC144" s="123"/>
      <c r="HLD144" s="123"/>
      <c r="HLE144" s="123"/>
      <c r="HLF144" s="123"/>
      <c r="HLG144" s="123"/>
      <c r="HLH144" s="123"/>
      <c r="HLI144" s="123"/>
      <c r="HLJ144" s="123"/>
      <c r="HLK144" s="123"/>
      <c r="HLL144" s="123"/>
      <c r="HLM144" s="123"/>
      <c r="HLN144" s="123"/>
      <c r="HLO144" s="123"/>
      <c r="HLP144" s="123"/>
      <c r="HLQ144" s="123"/>
      <c r="HLR144" s="123"/>
      <c r="HLS144" s="123"/>
      <c r="HLT144" s="123"/>
      <c r="HLU144" s="123"/>
      <c r="HLV144" s="123"/>
      <c r="HLW144" s="123"/>
      <c r="HLX144" s="123"/>
      <c r="HLY144" s="123"/>
      <c r="HLZ144" s="123"/>
      <c r="HMA144" s="123"/>
      <c r="HMB144" s="123"/>
      <c r="HMC144" s="123"/>
      <c r="HMD144" s="123"/>
      <c r="HME144" s="123"/>
      <c r="HMF144" s="123"/>
      <c r="HMG144" s="123"/>
      <c r="HMH144" s="123"/>
      <c r="HMI144" s="123"/>
      <c r="HMJ144" s="123"/>
      <c r="HMK144" s="123"/>
      <c r="HML144" s="123"/>
      <c r="HMM144" s="123"/>
      <c r="HMN144" s="123"/>
      <c r="HMO144" s="123"/>
      <c r="HMP144" s="123"/>
      <c r="HMQ144" s="123"/>
      <c r="HMR144" s="123"/>
      <c r="HMS144" s="123"/>
      <c r="HMT144" s="123"/>
      <c r="HMU144" s="123"/>
      <c r="HMV144" s="123"/>
      <c r="HMW144" s="123"/>
      <c r="HMX144" s="123"/>
      <c r="HMY144" s="123"/>
      <c r="HMZ144" s="123"/>
      <c r="HNA144" s="123"/>
      <c r="HNB144" s="123"/>
      <c r="HNC144" s="123"/>
      <c r="HND144" s="123"/>
      <c r="HNE144" s="123"/>
      <c r="HNF144" s="123"/>
      <c r="HNG144" s="123"/>
      <c r="HNH144" s="123"/>
      <c r="HNI144" s="123"/>
      <c r="HNJ144" s="123"/>
      <c r="HNK144" s="123"/>
      <c r="HNL144" s="123"/>
      <c r="HNM144" s="123"/>
      <c r="HNN144" s="123"/>
      <c r="HNO144" s="123"/>
      <c r="HNP144" s="123"/>
      <c r="HNQ144" s="123"/>
      <c r="HNR144" s="123"/>
      <c r="HNS144" s="123"/>
      <c r="HNT144" s="123"/>
      <c r="HNU144" s="123"/>
      <c r="HNV144" s="123"/>
      <c r="HNW144" s="123"/>
      <c r="HNX144" s="123"/>
      <c r="HNY144" s="123"/>
      <c r="HNZ144" s="123"/>
      <c r="HOA144" s="123"/>
      <c r="HOB144" s="123"/>
      <c r="HOC144" s="123"/>
      <c r="HOD144" s="123"/>
      <c r="HOE144" s="123"/>
      <c r="HOF144" s="123"/>
      <c r="HOG144" s="123"/>
      <c r="HOH144" s="123"/>
      <c r="HOI144" s="123"/>
      <c r="HOJ144" s="123"/>
      <c r="HOK144" s="123"/>
      <c r="HOL144" s="123"/>
      <c r="HOM144" s="123"/>
      <c r="HON144" s="123"/>
      <c r="HOO144" s="123"/>
      <c r="HOP144" s="123"/>
      <c r="HOQ144" s="123"/>
      <c r="HOR144" s="123"/>
      <c r="HOS144" s="123"/>
      <c r="HOT144" s="123"/>
      <c r="HOU144" s="123"/>
      <c r="HOV144" s="123"/>
      <c r="HOW144" s="123"/>
      <c r="HOX144" s="123"/>
      <c r="HOY144" s="123"/>
      <c r="HOZ144" s="123"/>
      <c r="HPA144" s="123"/>
      <c r="HPB144" s="123"/>
      <c r="HPC144" s="123"/>
      <c r="HPD144" s="123"/>
      <c r="HPE144" s="123"/>
      <c r="HPF144" s="123"/>
      <c r="HPG144" s="123"/>
      <c r="HPH144" s="123"/>
      <c r="HPI144" s="123"/>
      <c r="HPJ144" s="123"/>
      <c r="HPK144" s="123"/>
      <c r="HPL144" s="123"/>
      <c r="HPM144" s="123"/>
      <c r="HPN144" s="123"/>
      <c r="HPO144" s="123"/>
      <c r="HPP144" s="123"/>
      <c r="HPQ144" s="123"/>
      <c r="HPR144" s="123"/>
      <c r="HPS144" s="123"/>
      <c r="HPT144" s="123"/>
      <c r="HPU144" s="123"/>
      <c r="HPV144" s="123"/>
      <c r="HPW144" s="123"/>
      <c r="HPX144" s="123"/>
      <c r="HPY144" s="123"/>
      <c r="HPZ144" s="123"/>
      <c r="HQA144" s="123"/>
      <c r="HQB144" s="123"/>
      <c r="HQC144" s="123"/>
      <c r="HQD144" s="123"/>
      <c r="HQE144" s="123"/>
      <c r="HQF144" s="123"/>
      <c r="HQG144" s="123"/>
      <c r="HQH144" s="123"/>
      <c r="HQI144" s="123"/>
      <c r="HQJ144" s="123"/>
      <c r="HQK144" s="123"/>
      <c r="HQL144" s="123"/>
      <c r="HQM144" s="123"/>
      <c r="HQN144" s="123"/>
      <c r="HQO144" s="123"/>
      <c r="HQP144" s="123"/>
      <c r="HQQ144" s="123"/>
      <c r="HQR144" s="123"/>
      <c r="HQS144" s="123"/>
      <c r="HQT144" s="123"/>
      <c r="HQU144" s="123"/>
      <c r="HQV144" s="123"/>
      <c r="HQW144" s="123"/>
      <c r="HQX144" s="123"/>
      <c r="HQY144" s="123"/>
      <c r="HQZ144" s="123"/>
      <c r="HRA144" s="123"/>
      <c r="HRB144" s="123"/>
      <c r="HRC144" s="123"/>
      <c r="HRD144" s="123"/>
      <c r="HRE144" s="123"/>
      <c r="HRF144" s="123"/>
      <c r="HRG144" s="123"/>
      <c r="HRH144" s="123"/>
      <c r="HRI144" s="123"/>
      <c r="HRJ144" s="123"/>
      <c r="HRK144" s="123"/>
      <c r="HRL144" s="123"/>
      <c r="HRM144" s="123"/>
      <c r="HRN144" s="123"/>
      <c r="HRO144" s="123"/>
      <c r="HRP144" s="123"/>
      <c r="HRQ144" s="123"/>
      <c r="HRR144" s="123"/>
      <c r="HRS144" s="123"/>
      <c r="HRT144" s="123"/>
      <c r="HRU144" s="123"/>
      <c r="HRV144" s="123"/>
      <c r="HRW144" s="123"/>
      <c r="HRX144" s="123"/>
      <c r="HRY144" s="123"/>
      <c r="HRZ144" s="123"/>
      <c r="HSA144" s="123"/>
      <c r="HSB144" s="123"/>
      <c r="HSC144" s="123"/>
      <c r="HSD144" s="123"/>
      <c r="HSE144" s="123"/>
      <c r="HSF144" s="123"/>
      <c r="HSG144" s="123"/>
      <c r="HSH144" s="123"/>
      <c r="HSI144" s="123"/>
      <c r="HSJ144" s="123"/>
      <c r="HSK144" s="123"/>
      <c r="HSL144" s="123"/>
      <c r="HSM144" s="123"/>
      <c r="HSN144" s="123"/>
      <c r="HSO144" s="123"/>
      <c r="HSP144" s="123"/>
      <c r="HSQ144" s="123"/>
      <c r="HSR144" s="123"/>
      <c r="HSS144" s="123"/>
      <c r="HST144" s="123"/>
      <c r="HSU144" s="123"/>
      <c r="HSV144" s="123"/>
      <c r="HSW144" s="123"/>
      <c r="HSX144" s="123"/>
      <c r="HSY144" s="123"/>
      <c r="HSZ144" s="123"/>
      <c r="HTA144" s="123"/>
      <c r="HTB144" s="123"/>
      <c r="HTC144" s="123"/>
      <c r="HTD144" s="123"/>
      <c r="HTE144" s="123"/>
      <c r="HTF144" s="123"/>
      <c r="HTG144" s="123"/>
      <c r="HTH144" s="123"/>
      <c r="HTI144" s="123"/>
      <c r="HTJ144" s="123"/>
      <c r="HTK144" s="123"/>
      <c r="HTL144" s="123"/>
      <c r="HTM144" s="123"/>
      <c r="HTN144" s="123"/>
    </row>
    <row r="145" spans="8:5942" s="119" customFormat="1" x14ac:dyDescent="0.25">
      <c r="H145" s="124"/>
      <c r="I145" s="124"/>
      <c r="J145" s="124"/>
      <c r="Q145" s="124"/>
      <c r="R145" s="124"/>
      <c r="S145" s="124"/>
      <c r="Z145" s="124"/>
      <c r="AA145" s="124"/>
      <c r="AB145" s="124"/>
      <c r="AI145" s="124"/>
      <c r="AJ145" s="124"/>
      <c r="AK145" s="124"/>
      <c r="AR145" s="124"/>
      <c r="AS145" s="124"/>
      <c r="AT145" s="124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  <c r="EC145" s="123"/>
      <c r="ED145" s="123"/>
      <c r="EE145" s="123"/>
      <c r="EF145" s="123"/>
      <c r="EG145" s="123"/>
      <c r="EH145" s="123"/>
      <c r="EI145" s="123"/>
      <c r="EJ145" s="123"/>
      <c r="EK145" s="123"/>
      <c r="EL145" s="123"/>
      <c r="EM145" s="123"/>
      <c r="EN145" s="123"/>
      <c r="EO145" s="123"/>
      <c r="EP145" s="123"/>
      <c r="EQ145" s="123"/>
      <c r="ER145" s="123"/>
      <c r="ES145" s="123"/>
      <c r="ET145" s="123"/>
      <c r="EU145" s="123"/>
      <c r="EV145" s="123"/>
      <c r="EW145" s="123"/>
      <c r="EX145" s="123"/>
      <c r="EY145" s="123"/>
      <c r="EZ145" s="123"/>
      <c r="FA145" s="123"/>
      <c r="FB145" s="123"/>
      <c r="FC145" s="123"/>
      <c r="FD145" s="123"/>
      <c r="FE145" s="123"/>
      <c r="FF145" s="123"/>
      <c r="FG145" s="123"/>
      <c r="FH145" s="123"/>
      <c r="FI145" s="123"/>
      <c r="FJ145" s="123"/>
      <c r="FK145" s="123"/>
      <c r="FL145" s="123"/>
      <c r="FM145" s="123"/>
      <c r="FN145" s="123"/>
      <c r="FO145" s="123"/>
      <c r="FP145" s="123"/>
      <c r="FQ145" s="123"/>
      <c r="FR145" s="123"/>
      <c r="FS145" s="123"/>
      <c r="FT145" s="123"/>
      <c r="FU145" s="123"/>
      <c r="FV145" s="123"/>
      <c r="FW145" s="123"/>
      <c r="FX145" s="123"/>
      <c r="FY145" s="123"/>
      <c r="FZ145" s="123"/>
      <c r="GA145" s="123"/>
      <c r="GB145" s="123"/>
      <c r="GC145" s="123"/>
      <c r="GD145" s="123"/>
      <c r="GE145" s="123"/>
      <c r="GF145" s="123"/>
      <c r="GG145" s="123"/>
      <c r="GH145" s="123"/>
      <c r="GI145" s="123"/>
      <c r="GJ145" s="123"/>
      <c r="GK145" s="123"/>
      <c r="GL145" s="123"/>
      <c r="GM145" s="123"/>
      <c r="GN145" s="123"/>
      <c r="GO145" s="123"/>
      <c r="GP145" s="123"/>
      <c r="GQ145" s="123"/>
      <c r="GR145" s="123"/>
      <c r="GS145" s="123"/>
      <c r="GT145" s="123"/>
      <c r="GU145" s="123"/>
      <c r="GV145" s="123"/>
      <c r="GW145" s="123"/>
      <c r="GX145" s="123"/>
      <c r="GY145" s="123"/>
      <c r="GZ145" s="123"/>
      <c r="HA145" s="123"/>
      <c r="HB145" s="123"/>
      <c r="HC145" s="123"/>
      <c r="HD145" s="123"/>
      <c r="HE145" s="123"/>
      <c r="HF145" s="123"/>
      <c r="HG145" s="123"/>
      <c r="HH145" s="123"/>
      <c r="HI145" s="123"/>
      <c r="HJ145" s="123"/>
      <c r="HK145" s="123"/>
      <c r="HL145" s="123"/>
      <c r="HM145" s="123"/>
      <c r="HN145" s="123"/>
      <c r="HO145" s="123"/>
      <c r="HP145" s="123"/>
      <c r="HQ145" s="123"/>
      <c r="HR145" s="123"/>
      <c r="HS145" s="123"/>
      <c r="HT145" s="123"/>
      <c r="HU145" s="123"/>
      <c r="HV145" s="123"/>
      <c r="HW145" s="123"/>
      <c r="HX145" s="123"/>
      <c r="HY145" s="123"/>
      <c r="HZ145" s="123"/>
      <c r="IA145" s="123"/>
      <c r="IB145" s="123"/>
      <c r="IC145" s="123"/>
      <c r="ID145" s="123"/>
      <c r="IE145" s="123"/>
      <c r="IF145" s="123"/>
      <c r="IG145" s="123"/>
      <c r="IH145" s="123"/>
      <c r="II145" s="123"/>
      <c r="IJ145" s="123"/>
      <c r="IK145" s="123"/>
      <c r="IL145" s="123"/>
      <c r="IM145" s="123"/>
      <c r="IN145" s="123"/>
      <c r="IO145" s="123"/>
      <c r="IP145" s="123"/>
      <c r="IQ145" s="123"/>
      <c r="IR145" s="123"/>
      <c r="IS145" s="123"/>
      <c r="IT145" s="123"/>
      <c r="IU145" s="123"/>
      <c r="IV145" s="123"/>
      <c r="IW145" s="123"/>
      <c r="IX145" s="123"/>
      <c r="IY145" s="123"/>
      <c r="IZ145" s="123"/>
      <c r="JA145" s="123"/>
      <c r="JB145" s="123"/>
      <c r="JC145" s="123"/>
      <c r="JD145" s="123"/>
      <c r="JE145" s="123"/>
      <c r="JF145" s="123"/>
      <c r="JG145" s="123"/>
      <c r="JH145" s="123"/>
      <c r="JI145" s="123"/>
      <c r="JJ145" s="123"/>
      <c r="JK145" s="123"/>
      <c r="JL145" s="123"/>
      <c r="JM145" s="123"/>
      <c r="JN145" s="123"/>
      <c r="JO145" s="123"/>
      <c r="JP145" s="123"/>
      <c r="JQ145" s="123"/>
      <c r="JR145" s="123"/>
      <c r="JS145" s="123"/>
      <c r="JT145" s="123"/>
      <c r="JU145" s="123"/>
      <c r="JV145" s="123"/>
      <c r="JW145" s="123"/>
      <c r="JX145" s="123"/>
      <c r="JY145" s="123"/>
      <c r="JZ145" s="123"/>
      <c r="KA145" s="123"/>
      <c r="KB145" s="123"/>
      <c r="KC145" s="123"/>
      <c r="KD145" s="123"/>
      <c r="KE145" s="123"/>
      <c r="KF145" s="123"/>
      <c r="KG145" s="123"/>
      <c r="KH145" s="123"/>
      <c r="KI145" s="123"/>
      <c r="KJ145" s="123"/>
      <c r="KK145" s="123"/>
      <c r="KL145" s="123"/>
      <c r="KM145" s="123"/>
      <c r="KN145" s="123"/>
      <c r="KO145" s="123"/>
      <c r="KP145" s="123"/>
      <c r="KQ145" s="123"/>
      <c r="KR145" s="123"/>
      <c r="KS145" s="123"/>
      <c r="KT145" s="123"/>
      <c r="KU145" s="123"/>
      <c r="KV145" s="123"/>
      <c r="KW145" s="123"/>
      <c r="KX145" s="123"/>
      <c r="KY145" s="123"/>
      <c r="KZ145" s="123"/>
      <c r="LA145" s="123"/>
      <c r="LB145" s="123"/>
      <c r="LC145" s="123"/>
      <c r="LD145" s="123"/>
      <c r="LE145" s="123"/>
      <c r="LF145" s="123"/>
      <c r="LG145" s="123"/>
      <c r="LH145" s="123"/>
      <c r="LI145" s="123"/>
      <c r="LJ145" s="123"/>
      <c r="LK145" s="123"/>
      <c r="LL145" s="123"/>
      <c r="LM145" s="123"/>
      <c r="LN145" s="123"/>
      <c r="LO145" s="123"/>
      <c r="LP145" s="123"/>
      <c r="LQ145" s="123"/>
      <c r="LR145" s="123"/>
      <c r="LS145" s="123"/>
      <c r="LT145" s="123"/>
      <c r="LU145" s="123"/>
      <c r="LV145" s="123"/>
      <c r="LW145" s="123"/>
      <c r="LX145" s="123"/>
      <c r="LY145" s="123"/>
      <c r="LZ145" s="123"/>
      <c r="MA145" s="123"/>
      <c r="MB145" s="123"/>
      <c r="MC145" s="123"/>
      <c r="MD145" s="123"/>
      <c r="ME145" s="123"/>
      <c r="MF145" s="123"/>
      <c r="MG145" s="123"/>
      <c r="MH145" s="123"/>
      <c r="MI145" s="123"/>
      <c r="MJ145" s="123"/>
      <c r="MK145" s="123"/>
      <c r="ML145" s="123"/>
      <c r="MM145" s="123"/>
      <c r="MN145" s="123"/>
      <c r="MO145" s="123"/>
      <c r="MP145" s="123"/>
      <c r="MQ145" s="123"/>
      <c r="MR145" s="123"/>
      <c r="MS145" s="123"/>
      <c r="MT145" s="123"/>
      <c r="MU145" s="123"/>
      <c r="MV145" s="123"/>
      <c r="MW145" s="123"/>
      <c r="MX145" s="123"/>
      <c r="MY145" s="123"/>
      <c r="MZ145" s="123"/>
      <c r="NA145" s="123"/>
      <c r="NB145" s="123"/>
      <c r="NC145" s="123"/>
      <c r="ND145" s="123"/>
      <c r="NE145" s="123"/>
      <c r="NF145" s="123"/>
      <c r="NG145" s="123"/>
      <c r="NH145" s="123"/>
      <c r="NI145" s="123"/>
      <c r="NJ145" s="123"/>
      <c r="NK145" s="123"/>
      <c r="NL145" s="123"/>
      <c r="NM145" s="123"/>
      <c r="NN145" s="123"/>
      <c r="NO145" s="123"/>
      <c r="NP145" s="123"/>
      <c r="NQ145" s="123"/>
      <c r="NR145" s="123"/>
      <c r="NS145" s="123"/>
      <c r="NT145" s="123"/>
      <c r="NU145" s="123"/>
      <c r="NV145" s="123"/>
      <c r="NW145" s="123"/>
      <c r="NX145" s="123"/>
      <c r="NY145" s="123"/>
      <c r="NZ145" s="123"/>
      <c r="OA145" s="123"/>
      <c r="OB145" s="123"/>
      <c r="OC145" s="123"/>
      <c r="OD145" s="123"/>
      <c r="OE145" s="123"/>
      <c r="OF145" s="123"/>
      <c r="OG145" s="123"/>
      <c r="OH145" s="123"/>
      <c r="OI145" s="123"/>
      <c r="OJ145" s="123"/>
      <c r="OK145" s="123"/>
      <c r="OL145" s="123"/>
      <c r="OM145" s="123"/>
      <c r="ON145" s="123"/>
      <c r="OO145" s="123"/>
      <c r="OP145" s="123"/>
      <c r="OQ145" s="123"/>
      <c r="OR145" s="123"/>
      <c r="OS145" s="123"/>
      <c r="OT145" s="123"/>
      <c r="OU145" s="123"/>
      <c r="OV145" s="123"/>
      <c r="OW145" s="123"/>
      <c r="OX145" s="123"/>
      <c r="OY145" s="123"/>
      <c r="OZ145" s="123"/>
      <c r="PA145" s="123"/>
      <c r="PB145" s="123"/>
      <c r="PC145" s="123"/>
      <c r="PD145" s="123"/>
      <c r="PE145" s="123"/>
      <c r="PF145" s="123"/>
      <c r="PG145" s="123"/>
      <c r="PH145" s="123"/>
      <c r="PI145" s="123"/>
      <c r="PJ145" s="123"/>
      <c r="PK145" s="123"/>
      <c r="PL145" s="123"/>
      <c r="PM145" s="123"/>
      <c r="PN145" s="123"/>
      <c r="PO145" s="123"/>
      <c r="PP145" s="123"/>
      <c r="PQ145" s="123"/>
      <c r="PR145" s="123"/>
      <c r="PS145" s="123"/>
      <c r="PT145" s="123"/>
      <c r="PU145" s="123"/>
      <c r="PV145" s="123"/>
      <c r="PW145" s="123"/>
      <c r="PX145" s="123"/>
      <c r="PY145" s="123"/>
      <c r="PZ145" s="123"/>
      <c r="QA145" s="123"/>
      <c r="QB145" s="123"/>
      <c r="QC145" s="123"/>
      <c r="QD145" s="123"/>
      <c r="QE145" s="123"/>
      <c r="QF145" s="123"/>
      <c r="QG145" s="123"/>
      <c r="QH145" s="123"/>
      <c r="QI145" s="123"/>
      <c r="QJ145" s="123"/>
      <c r="QK145" s="123"/>
      <c r="QL145" s="123"/>
      <c r="QM145" s="123"/>
      <c r="QN145" s="123"/>
      <c r="QO145" s="123"/>
      <c r="QP145" s="123"/>
      <c r="QQ145" s="123"/>
      <c r="QR145" s="123"/>
      <c r="QS145" s="123"/>
      <c r="QT145" s="123"/>
      <c r="QU145" s="123"/>
      <c r="QV145" s="123"/>
      <c r="QW145" s="123"/>
      <c r="QX145" s="123"/>
      <c r="QY145" s="123"/>
      <c r="QZ145" s="123"/>
      <c r="RA145" s="123"/>
      <c r="RB145" s="123"/>
      <c r="RC145" s="123"/>
      <c r="RD145" s="123"/>
      <c r="RE145" s="123"/>
      <c r="RF145" s="123"/>
      <c r="RG145" s="123"/>
      <c r="RH145" s="123"/>
      <c r="RI145" s="123"/>
      <c r="RJ145" s="123"/>
      <c r="RK145" s="123"/>
      <c r="RL145" s="123"/>
      <c r="RM145" s="123"/>
      <c r="RN145" s="123"/>
      <c r="RO145" s="123"/>
      <c r="RP145" s="123"/>
      <c r="RQ145" s="123"/>
      <c r="RR145" s="123"/>
      <c r="RS145" s="123"/>
      <c r="RT145" s="123"/>
      <c r="RU145" s="123"/>
      <c r="RV145" s="123"/>
      <c r="RW145" s="123"/>
      <c r="RX145" s="123"/>
      <c r="RY145" s="123"/>
      <c r="RZ145" s="123"/>
      <c r="SA145" s="123"/>
      <c r="SB145" s="123"/>
      <c r="SC145" s="123"/>
      <c r="SD145" s="123"/>
      <c r="SE145" s="123"/>
      <c r="SF145" s="123"/>
      <c r="SG145" s="123"/>
      <c r="SH145" s="123"/>
      <c r="SI145" s="123"/>
      <c r="SJ145" s="123"/>
      <c r="SK145" s="123"/>
      <c r="SL145" s="123"/>
      <c r="SM145" s="123"/>
      <c r="SN145" s="123"/>
      <c r="SO145" s="123"/>
      <c r="SP145" s="123"/>
      <c r="SQ145" s="123"/>
      <c r="SR145" s="123"/>
      <c r="SS145" s="123"/>
      <c r="ST145" s="123"/>
      <c r="SU145" s="123"/>
      <c r="SV145" s="123"/>
      <c r="SW145" s="123"/>
      <c r="SX145" s="123"/>
      <c r="SY145" s="123"/>
      <c r="SZ145" s="123"/>
      <c r="TA145" s="123"/>
      <c r="TB145" s="123"/>
      <c r="TC145" s="123"/>
      <c r="TD145" s="123"/>
      <c r="TE145" s="123"/>
      <c r="TF145" s="123"/>
      <c r="TG145" s="123"/>
      <c r="TH145" s="123"/>
      <c r="TI145" s="123"/>
      <c r="TJ145" s="123"/>
      <c r="TK145" s="123"/>
      <c r="TL145" s="123"/>
      <c r="TM145" s="123"/>
      <c r="TN145" s="123"/>
      <c r="TO145" s="123"/>
      <c r="TP145" s="123"/>
      <c r="TQ145" s="123"/>
      <c r="TR145" s="123"/>
      <c r="TS145" s="123"/>
      <c r="TT145" s="123"/>
      <c r="TU145" s="123"/>
      <c r="TV145" s="123"/>
      <c r="TW145" s="123"/>
      <c r="TX145" s="123"/>
      <c r="TY145" s="123"/>
      <c r="TZ145" s="123"/>
      <c r="UA145" s="123"/>
      <c r="UB145" s="123"/>
      <c r="UC145" s="123"/>
      <c r="UD145" s="123"/>
      <c r="UE145" s="123"/>
      <c r="UF145" s="123"/>
      <c r="UG145" s="123"/>
      <c r="UH145" s="123"/>
      <c r="UI145" s="123"/>
      <c r="UJ145" s="123"/>
      <c r="UK145" s="123"/>
      <c r="UL145" s="123"/>
      <c r="UM145" s="123"/>
      <c r="UN145" s="123"/>
      <c r="UO145" s="123"/>
      <c r="UP145" s="123"/>
      <c r="UQ145" s="123"/>
      <c r="UR145" s="123"/>
      <c r="US145" s="123"/>
      <c r="UT145" s="123"/>
      <c r="UU145" s="123"/>
      <c r="UV145" s="123"/>
      <c r="UW145" s="123"/>
      <c r="UX145" s="123"/>
      <c r="UY145" s="123"/>
      <c r="UZ145" s="123"/>
      <c r="VA145" s="123"/>
      <c r="VB145" s="123"/>
      <c r="VC145" s="123"/>
      <c r="VD145" s="123"/>
      <c r="VE145" s="123"/>
      <c r="VF145" s="123"/>
      <c r="VG145" s="123"/>
      <c r="VH145" s="123"/>
      <c r="VI145" s="123"/>
      <c r="VJ145" s="123"/>
      <c r="VK145" s="123"/>
      <c r="VL145" s="123"/>
      <c r="VM145" s="123"/>
      <c r="VN145" s="123"/>
      <c r="VO145" s="123"/>
      <c r="VP145" s="123"/>
      <c r="VQ145" s="123"/>
      <c r="VR145" s="123"/>
      <c r="VS145" s="123"/>
      <c r="VT145" s="123"/>
      <c r="VU145" s="123"/>
      <c r="VV145" s="123"/>
      <c r="VW145" s="123"/>
      <c r="VX145" s="123"/>
      <c r="VY145" s="123"/>
      <c r="VZ145" s="123"/>
      <c r="WA145" s="123"/>
      <c r="WB145" s="123"/>
      <c r="WC145" s="123"/>
      <c r="WD145" s="123"/>
      <c r="WE145" s="123"/>
      <c r="WF145" s="123"/>
      <c r="WG145" s="123"/>
      <c r="WH145" s="123"/>
      <c r="WI145" s="123"/>
      <c r="WJ145" s="123"/>
      <c r="WK145" s="123"/>
      <c r="WL145" s="123"/>
      <c r="WM145" s="123"/>
      <c r="WN145" s="123"/>
      <c r="WO145" s="123"/>
      <c r="WP145" s="123"/>
      <c r="WQ145" s="123"/>
      <c r="WR145" s="123"/>
      <c r="WS145" s="123"/>
      <c r="WT145" s="123"/>
      <c r="WU145" s="123"/>
      <c r="WV145" s="123"/>
      <c r="WW145" s="123"/>
      <c r="WX145" s="123"/>
      <c r="WY145" s="123"/>
      <c r="WZ145" s="123"/>
      <c r="XA145" s="123"/>
      <c r="XB145" s="123"/>
      <c r="XC145" s="123"/>
      <c r="XD145" s="123"/>
      <c r="XE145" s="123"/>
      <c r="XF145" s="123"/>
      <c r="XG145" s="123"/>
      <c r="XH145" s="123"/>
      <c r="XI145" s="123"/>
      <c r="XJ145" s="123"/>
      <c r="XK145" s="123"/>
      <c r="XL145" s="123"/>
      <c r="XM145" s="123"/>
      <c r="XN145" s="123"/>
      <c r="XO145" s="123"/>
      <c r="XP145" s="123"/>
      <c r="XQ145" s="123"/>
      <c r="XR145" s="123"/>
      <c r="XS145" s="123"/>
      <c r="XT145" s="123"/>
      <c r="XU145" s="123"/>
      <c r="XV145" s="123"/>
      <c r="XW145" s="123"/>
      <c r="XX145" s="123"/>
      <c r="XY145" s="123"/>
      <c r="XZ145" s="123"/>
      <c r="YA145" s="123"/>
      <c r="YB145" s="123"/>
      <c r="YC145" s="123"/>
      <c r="YD145" s="123"/>
      <c r="YE145" s="123"/>
      <c r="YF145" s="123"/>
      <c r="YG145" s="123"/>
      <c r="YH145" s="123"/>
      <c r="YI145" s="123"/>
      <c r="YJ145" s="123"/>
      <c r="YK145" s="123"/>
      <c r="YL145" s="123"/>
      <c r="YM145" s="123"/>
      <c r="YN145" s="123"/>
      <c r="YO145" s="123"/>
      <c r="YP145" s="123"/>
      <c r="YQ145" s="123"/>
      <c r="YR145" s="123"/>
      <c r="YS145" s="123"/>
      <c r="YT145" s="123"/>
      <c r="YU145" s="123"/>
      <c r="YV145" s="123"/>
      <c r="YW145" s="123"/>
      <c r="YX145" s="123"/>
      <c r="YY145" s="123"/>
      <c r="YZ145" s="123"/>
      <c r="ZA145" s="123"/>
      <c r="ZB145" s="123"/>
      <c r="ZC145" s="123"/>
      <c r="ZD145" s="123"/>
      <c r="ZE145" s="123"/>
      <c r="ZF145" s="123"/>
      <c r="ZG145" s="123"/>
      <c r="ZH145" s="123"/>
      <c r="ZI145" s="123"/>
      <c r="ZJ145" s="123"/>
      <c r="ZK145" s="123"/>
      <c r="ZL145" s="123"/>
      <c r="ZM145" s="123"/>
      <c r="ZN145" s="123"/>
      <c r="ZO145" s="123"/>
      <c r="ZP145" s="123"/>
      <c r="ZQ145" s="123"/>
      <c r="ZR145" s="123"/>
      <c r="ZS145" s="123"/>
      <c r="ZT145" s="123"/>
      <c r="ZU145" s="123"/>
      <c r="ZV145" s="123"/>
      <c r="ZW145" s="123"/>
      <c r="ZX145" s="123"/>
      <c r="ZY145" s="123"/>
      <c r="ZZ145" s="123"/>
      <c r="AAA145" s="123"/>
      <c r="AAB145" s="123"/>
      <c r="AAC145" s="123"/>
      <c r="AAD145" s="123"/>
      <c r="AAE145" s="123"/>
      <c r="AAF145" s="123"/>
      <c r="AAG145" s="123"/>
      <c r="AAH145" s="123"/>
      <c r="AAI145" s="123"/>
      <c r="AAJ145" s="123"/>
      <c r="AAK145" s="123"/>
      <c r="AAL145" s="123"/>
      <c r="AAM145" s="123"/>
      <c r="AAN145" s="123"/>
      <c r="AAO145" s="123"/>
      <c r="AAP145" s="123"/>
      <c r="AAQ145" s="123"/>
      <c r="AAR145" s="123"/>
      <c r="AAS145" s="123"/>
      <c r="AAT145" s="123"/>
      <c r="AAU145" s="123"/>
      <c r="AAV145" s="123"/>
      <c r="AAW145" s="123"/>
      <c r="AAX145" s="123"/>
      <c r="AAY145" s="123"/>
      <c r="AAZ145" s="123"/>
      <c r="ABA145" s="123"/>
      <c r="ABB145" s="123"/>
      <c r="ABC145" s="123"/>
      <c r="ABD145" s="123"/>
      <c r="ABE145" s="123"/>
      <c r="ABF145" s="123"/>
      <c r="ABG145" s="123"/>
      <c r="ABH145" s="123"/>
      <c r="ABI145" s="123"/>
      <c r="ABJ145" s="123"/>
      <c r="ABK145" s="123"/>
      <c r="ABL145" s="123"/>
      <c r="ABM145" s="123"/>
      <c r="ABN145" s="123"/>
      <c r="ABO145" s="123"/>
      <c r="ABP145" s="123"/>
      <c r="ABQ145" s="123"/>
      <c r="ABR145" s="123"/>
      <c r="ABS145" s="123"/>
      <c r="ABT145" s="123"/>
      <c r="ABU145" s="123"/>
      <c r="ABV145" s="123"/>
      <c r="ABW145" s="123"/>
      <c r="ABX145" s="123"/>
      <c r="ABY145" s="123"/>
      <c r="ABZ145" s="123"/>
      <c r="ACA145" s="123"/>
      <c r="ACB145" s="123"/>
      <c r="ACC145" s="123"/>
      <c r="ACD145" s="123"/>
      <c r="ACE145" s="123"/>
      <c r="ACF145" s="123"/>
      <c r="ACG145" s="123"/>
      <c r="ACH145" s="123"/>
      <c r="ACI145" s="123"/>
      <c r="ACJ145" s="123"/>
      <c r="ACK145" s="123"/>
      <c r="ACL145" s="123"/>
      <c r="ACM145" s="123"/>
      <c r="ACN145" s="123"/>
      <c r="ACO145" s="123"/>
      <c r="ACP145" s="123"/>
      <c r="ACQ145" s="123"/>
      <c r="ACR145" s="123"/>
      <c r="ACS145" s="123"/>
      <c r="ACT145" s="123"/>
      <c r="ACU145" s="123"/>
      <c r="ACV145" s="123"/>
      <c r="ACW145" s="123"/>
      <c r="ACX145" s="123"/>
      <c r="ACY145" s="123"/>
      <c r="ACZ145" s="123"/>
      <c r="ADA145" s="123"/>
      <c r="ADB145" s="123"/>
      <c r="ADC145" s="123"/>
      <c r="ADD145" s="123"/>
      <c r="ADE145" s="123"/>
      <c r="ADF145" s="123"/>
      <c r="ADG145" s="123"/>
      <c r="ADH145" s="123"/>
      <c r="ADI145" s="123"/>
      <c r="ADJ145" s="123"/>
      <c r="ADK145" s="123"/>
      <c r="ADL145" s="123"/>
      <c r="ADM145" s="123"/>
      <c r="ADN145" s="123"/>
      <c r="ADO145" s="123"/>
      <c r="ADP145" s="123"/>
      <c r="ADQ145" s="123"/>
      <c r="ADR145" s="123"/>
      <c r="ADS145" s="123"/>
      <c r="ADT145" s="123"/>
      <c r="ADU145" s="123"/>
      <c r="ADV145" s="123"/>
      <c r="ADW145" s="123"/>
      <c r="ADX145" s="123"/>
      <c r="ADY145" s="123"/>
      <c r="ADZ145" s="123"/>
      <c r="AEA145" s="123"/>
      <c r="AEB145" s="123"/>
      <c r="AEC145" s="123"/>
      <c r="AED145" s="123"/>
      <c r="AEE145" s="123"/>
      <c r="AEF145" s="123"/>
      <c r="AEG145" s="123"/>
      <c r="AEH145" s="123"/>
      <c r="AEI145" s="123"/>
      <c r="AEJ145" s="123"/>
      <c r="AEK145" s="123"/>
      <c r="AEL145" s="123"/>
      <c r="AEM145" s="123"/>
      <c r="AEN145" s="123"/>
      <c r="AEO145" s="123"/>
      <c r="AEP145" s="123"/>
      <c r="AEQ145" s="123"/>
      <c r="AER145" s="123"/>
      <c r="AES145" s="123"/>
      <c r="AET145" s="123"/>
      <c r="AEU145" s="123"/>
      <c r="AEV145" s="123"/>
      <c r="AEW145" s="123"/>
      <c r="AEX145" s="123"/>
      <c r="AEY145" s="123"/>
      <c r="AEZ145" s="123"/>
      <c r="AFA145" s="123"/>
      <c r="AFB145" s="123"/>
      <c r="AFC145" s="123"/>
      <c r="AFD145" s="123"/>
      <c r="AFE145" s="123"/>
      <c r="AFF145" s="123"/>
      <c r="AFG145" s="123"/>
      <c r="AFH145" s="123"/>
      <c r="AFI145" s="123"/>
      <c r="AFJ145" s="123"/>
      <c r="AFK145" s="123"/>
      <c r="AFL145" s="123"/>
      <c r="AFM145" s="123"/>
      <c r="AFN145" s="123"/>
      <c r="AFO145" s="123"/>
      <c r="AFP145" s="123"/>
      <c r="AFQ145" s="123"/>
      <c r="AFR145" s="123"/>
      <c r="AFS145" s="123"/>
      <c r="AFT145" s="123"/>
      <c r="AFU145" s="123"/>
      <c r="AFV145" s="123"/>
      <c r="AFW145" s="123"/>
      <c r="AFX145" s="123"/>
      <c r="AFY145" s="123"/>
      <c r="AFZ145" s="123"/>
      <c r="AGA145" s="123"/>
      <c r="AGB145" s="123"/>
      <c r="AGC145" s="123"/>
      <c r="AGD145" s="123"/>
      <c r="AGE145" s="123"/>
      <c r="AGF145" s="123"/>
      <c r="AGG145" s="123"/>
      <c r="AGH145" s="123"/>
      <c r="AGI145" s="123"/>
      <c r="AGJ145" s="123"/>
      <c r="AGK145" s="123"/>
      <c r="AGL145" s="123"/>
      <c r="AGM145" s="123"/>
      <c r="AGN145" s="123"/>
      <c r="AGO145" s="123"/>
      <c r="AGP145" s="123"/>
      <c r="AGQ145" s="123"/>
      <c r="AGR145" s="123"/>
      <c r="AGS145" s="123"/>
      <c r="AGT145" s="123"/>
      <c r="AGU145" s="123"/>
      <c r="AGV145" s="123"/>
      <c r="AGW145" s="123"/>
      <c r="AGX145" s="123"/>
      <c r="AGY145" s="123"/>
      <c r="AGZ145" s="123"/>
      <c r="AHA145" s="123"/>
      <c r="AHB145" s="123"/>
      <c r="AHC145" s="123"/>
      <c r="AHD145" s="123"/>
      <c r="AHE145" s="123"/>
      <c r="AHF145" s="123"/>
      <c r="AHG145" s="123"/>
      <c r="AHH145" s="123"/>
      <c r="AHI145" s="123"/>
      <c r="AHJ145" s="123"/>
      <c r="AHK145" s="123"/>
      <c r="AHL145" s="123"/>
      <c r="AHM145" s="123"/>
      <c r="AHN145" s="123"/>
      <c r="AHO145" s="123"/>
      <c r="AHP145" s="123"/>
      <c r="AHQ145" s="123"/>
      <c r="AHR145" s="123"/>
      <c r="AHS145" s="123"/>
      <c r="AHT145" s="123"/>
      <c r="AHU145" s="123"/>
      <c r="AHV145" s="123"/>
      <c r="AHW145" s="123"/>
      <c r="AHX145" s="123"/>
      <c r="AHY145" s="123"/>
      <c r="AHZ145" s="123"/>
      <c r="AIA145" s="123"/>
      <c r="AIB145" s="123"/>
      <c r="AIC145" s="123"/>
      <c r="AID145" s="123"/>
      <c r="AIE145" s="123"/>
      <c r="AIF145" s="123"/>
      <c r="AIG145" s="123"/>
      <c r="AIH145" s="123"/>
      <c r="AII145" s="123"/>
      <c r="AIJ145" s="123"/>
      <c r="AIK145" s="123"/>
      <c r="AIL145" s="123"/>
      <c r="AIM145" s="123"/>
      <c r="AIN145" s="123"/>
      <c r="AIO145" s="123"/>
      <c r="AIP145" s="123"/>
      <c r="AIQ145" s="123"/>
      <c r="AIR145" s="123"/>
      <c r="AIS145" s="123"/>
      <c r="AIT145" s="123"/>
      <c r="AIU145" s="123"/>
      <c r="AIV145" s="123"/>
      <c r="AIW145" s="123"/>
      <c r="AIX145" s="123"/>
      <c r="AIY145" s="123"/>
      <c r="AIZ145" s="123"/>
      <c r="AJA145" s="123"/>
      <c r="AJB145" s="123"/>
      <c r="AJC145" s="123"/>
      <c r="AJD145" s="123"/>
      <c r="AJE145" s="123"/>
      <c r="AJF145" s="123"/>
      <c r="AJG145" s="123"/>
      <c r="AJH145" s="123"/>
      <c r="AJI145" s="123"/>
      <c r="AJJ145" s="123"/>
      <c r="AJK145" s="123"/>
      <c r="AJL145" s="123"/>
      <c r="AJM145" s="123"/>
      <c r="AJN145" s="123"/>
      <c r="AJO145" s="123"/>
      <c r="AJP145" s="123"/>
      <c r="AJQ145" s="123"/>
      <c r="AJR145" s="123"/>
      <c r="AJS145" s="123"/>
      <c r="AJT145" s="123"/>
      <c r="AJU145" s="123"/>
      <c r="AJV145" s="123"/>
      <c r="AJW145" s="123"/>
      <c r="AJX145" s="123"/>
      <c r="AJY145" s="123"/>
      <c r="AJZ145" s="123"/>
      <c r="AKA145" s="123"/>
      <c r="AKB145" s="123"/>
      <c r="AKC145" s="123"/>
      <c r="AKD145" s="123"/>
      <c r="AKE145" s="123"/>
      <c r="AKF145" s="123"/>
      <c r="AKG145" s="123"/>
      <c r="AKH145" s="123"/>
      <c r="AKI145" s="123"/>
      <c r="AKJ145" s="123"/>
      <c r="AKK145" s="123"/>
      <c r="AKL145" s="123"/>
      <c r="AKM145" s="123"/>
      <c r="AKN145" s="123"/>
      <c r="AKO145" s="123"/>
      <c r="AKP145" s="123"/>
      <c r="AKQ145" s="123"/>
      <c r="AKR145" s="123"/>
      <c r="AKS145" s="123"/>
      <c r="AKT145" s="123"/>
      <c r="AKU145" s="123"/>
      <c r="AKV145" s="123"/>
      <c r="AKW145" s="123"/>
      <c r="AKX145" s="123"/>
      <c r="AKY145" s="123"/>
      <c r="AKZ145" s="123"/>
      <c r="ALA145" s="123"/>
      <c r="ALB145" s="123"/>
      <c r="ALC145" s="123"/>
      <c r="ALD145" s="123"/>
      <c r="ALE145" s="123"/>
      <c r="ALF145" s="123"/>
      <c r="ALG145" s="123"/>
      <c r="ALH145" s="123"/>
      <c r="ALI145" s="123"/>
      <c r="ALJ145" s="123"/>
      <c r="ALK145" s="123"/>
      <c r="ALL145" s="123"/>
      <c r="ALM145" s="123"/>
      <c r="ALN145" s="123"/>
      <c r="ALO145" s="123"/>
      <c r="ALP145" s="123"/>
      <c r="ALQ145" s="123"/>
      <c r="ALR145" s="123"/>
      <c r="ALS145" s="123"/>
      <c r="ALT145" s="123"/>
      <c r="ALU145" s="123"/>
      <c r="ALV145" s="123"/>
      <c r="ALW145" s="123"/>
      <c r="ALX145" s="123"/>
      <c r="ALY145" s="123"/>
      <c r="ALZ145" s="123"/>
      <c r="AMA145" s="123"/>
      <c r="AMB145" s="123"/>
      <c r="AMC145" s="123"/>
      <c r="AMD145" s="123"/>
      <c r="AME145" s="123"/>
      <c r="AMF145" s="123"/>
      <c r="AMG145" s="123"/>
      <c r="AMH145" s="123"/>
      <c r="AMI145" s="123"/>
      <c r="AMJ145" s="123"/>
      <c r="AMK145" s="123"/>
      <c r="AML145" s="123"/>
      <c r="AMM145" s="123"/>
      <c r="AMN145" s="123"/>
      <c r="AMO145" s="123"/>
      <c r="AMP145" s="123"/>
      <c r="AMQ145" s="123"/>
      <c r="AMR145" s="123"/>
      <c r="AMS145" s="123"/>
      <c r="AMT145" s="123"/>
      <c r="AMU145" s="123"/>
      <c r="AMV145" s="123"/>
      <c r="AMW145" s="123"/>
      <c r="AMX145" s="123"/>
      <c r="AMY145" s="123"/>
      <c r="AMZ145" s="123"/>
      <c r="ANA145" s="123"/>
      <c r="ANB145" s="123"/>
      <c r="ANC145" s="123"/>
      <c r="AND145" s="123"/>
      <c r="ANE145" s="123"/>
      <c r="ANF145" s="123"/>
      <c r="ANG145" s="123"/>
      <c r="ANH145" s="123"/>
      <c r="ANI145" s="123"/>
      <c r="ANJ145" s="123"/>
      <c r="ANK145" s="123"/>
      <c r="ANL145" s="123"/>
      <c r="ANM145" s="123"/>
      <c r="ANN145" s="123"/>
      <c r="ANO145" s="123"/>
      <c r="ANP145" s="123"/>
      <c r="ANQ145" s="123"/>
      <c r="ANR145" s="123"/>
      <c r="ANS145" s="123"/>
      <c r="ANT145" s="123"/>
      <c r="ANU145" s="123"/>
      <c r="ANV145" s="123"/>
      <c r="ANW145" s="123"/>
      <c r="ANX145" s="123"/>
      <c r="ANY145" s="123"/>
      <c r="ANZ145" s="123"/>
      <c r="AOA145" s="123"/>
      <c r="AOB145" s="123"/>
      <c r="AOC145" s="123"/>
      <c r="AOD145" s="123"/>
      <c r="AOE145" s="123"/>
      <c r="AOF145" s="123"/>
      <c r="AOG145" s="123"/>
      <c r="AOH145" s="123"/>
      <c r="AOI145" s="123"/>
      <c r="AOJ145" s="123"/>
      <c r="AOK145" s="123"/>
      <c r="AOL145" s="123"/>
      <c r="AOM145" s="123"/>
      <c r="AON145" s="123"/>
      <c r="AOO145" s="123"/>
      <c r="AOP145" s="123"/>
      <c r="AOQ145" s="123"/>
      <c r="AOR145" s="123"/>
      <c r="AOS145" s="123"/>
      <c r="AOT145" s="123"/>
      <c r="AOU145" s="123"/>
      <c r="AOV145" s="123"/>
      <c r="AOW145" s="123"/>
      <c r="AOX145" s="123"/>
      <c r="AOY145" s="123"/>
      <c r="AOZ145" s="123"/>
      <c r="APA145" s="123"/>
      <c r="APB145" s="123"/>
      <c r="APC145" s="123"/>
      <c r="APD145" s="123"/>
      <c r="APE145" s="123"/>
      <c r="APF145" s="123"/>
      <c r="APG145" s="123"/>
      <c r="APH145" s="123"/>
      <c r="API145" s="123"/>
      <c r="APJ145" s="123"/>
      <c r="APK145" s="123"/>
      <c r="APL145" s="123"/>
      <c r="APM145" s="123"/>
      <c r="APN145" s="123"/>
      <c r="APO145" s="123"/>
      <c r="APP145" s="123"/>
      <c r="APQ145" s="123"/>
      <c r="APR145" s="123"/>
      <c r="APS145" s="123"/>
      <c r="APT145" s="123"/>
      <c r="APU145" s="123"/>
      <c r="APV145" s="123"/>
      <c r="APW145" s="123"/>
      <c r="APX145" s="123"/>
      <c r="APY145" s="123"/>
      <c r="APZ145" s="123"/>
      <c r="AQA145" s="123"/>
      <c r="AQB145" s="123"/>
      <c r="AQC145" s="123"/>
      <c r="AQD145" s="123"/>
      <c r="AQE145" s="123"/>
      <c r="AQF145" s="123"/>
      <c r="AQG145" s="123"/>
      <c r="AQH145" s="123"/>
      <c r="AQI145" s="123"/>
      <c r="AQJ145" s="123"/>
      <c r="AQK145" s="123"/>
      <c r="AQL145" s="123"/>
      <c r="AQM145" s="123"/>
      <c r="AQN145" s="123"/>
      <c r="AQO145" s="123"/>
      <c r="AQP145" s="123"/>
      <c r="AQQ145" s="123"/>
      <c r="AQR145" s="123"/>
      <c r="AQS145" s="123"/>
      <c r="AQT145" s="123"/>
      <c r="AQU145" s="123"/>
      <c r="AQV145" s="123"/>
      <c r="AQW145" s="123"/>
      <c r="AQX145" s="123"/>
      <c r="AQY145" s="123"/>
      <c r="AQZ145" s="123"/>
      <c r="ARA145" s="123"/>
      <c r="ARB145" s="123"/>
      <c r="ARC145" s="123"/>
      <c r="ARD145" s="123"/>
      <c r="ARE145" s="123"/>
      <c r="ARF145" s="123"/>
      <c r="ARG145" s="123"/>
      <c r="ARH145" s="123"/>
      <c r="ARI145" s="123"/>
      <c r="ARJ145" s="123"/>
      <c r="ARK145" s="123"/>
      <c r="ARL145" s="123"/>
      <c r="ARM145" s="123"/>
      <c r="ARN145" s="123"/>
      <c r="ARO145" s="123"/>
      <c r="ARP145" s="123"/>
      <c r="ARQ145" s="123"/>
      <c r="ARR145" s="123"/>
      <c r="ARS145" s="123"/>
      <c r="ART145" s="123"/>
      <c r="ARU145" s="123"/>
      <c r="ARV145" s="123"/>
      <c r="ARW145" s="123"/>
      <c r="ARX145" s="123"/>
      <c r="ARY145" s="123"/>
      <c r="ARZ145" s="123"/>
      <c r="ASA145" s="123"/>
      <c r="ASB145" s="123"/>
      <c r="ASC145" s="123"/>
      <c r="ASD145" s="123"/>
      <c r="ASE145" s="123"/>
      <c r="ASF145" s="123"/>
      <c r="ASG145" s="123"/>
      <c r="ASH145" s="123"/>
      <c r="ASI145" s="123"/>
      <c r="ASJ145" s="123"/>
      <c r="ASK145" s="123"/>
      <c r="ASL145" s="123"/>
      <c r="ASM145" s="123"/>
      <c r="ASN145" s="123"/>
      <c r="ASO145" s="123"/>
      <c r="ASP145" s="123"/>
      <c r="ASQ145" s="123"/>
      <c r="ASR145" s="123"/>
      <c r="ASS145" s="123"/>
      <c r="AST145" s="123"/>
      <c r="ASU145" s="123"/>
      <c r="ASV145" s="123"/>
      <c r="ASW145" s="123"/>
      <c r="ASX145" s="123"/>
      <c r="ASY145" s="123"/>
      <c r="ASZ145" s="123"/>
      <c r="ATA145" s="123"/>
      <c r="ATB145" s="123"/>
      <c r="ATC145" s="123"/>
      <c r="ATD145" s="123"/>
      <c r="ATE145" s="123"/>
      <c r="ATF145" s="123"/>
      <c r="ATG145" s="123"/>
      <c r="ATH145" s="123"/>
      <c r="ATI145" s="123"/>
      <c r="ATJ145" s="123"/>
      <c r="ATK145" s="123"/>
      <c r="ATL145" s="123"/>
      <c r="ATM145" s="123"/>
      <c r="ATN145" s="123"/>
      <c r="ATO145" s="123"/>
      <c r="ATP145" s="123"/>
      <c r="ATQ145" s="123"/>
      <c r="ATR145" s="123"/>
      <c r="ATS145" s="123"/>
      <c r="ATT145" s="123"/>
      <c r="ATU145" s="123"/>
      <c r="ATV145" s="123"/>
      <c r="ATW145" s="123"/>
      <c r="ATX145" s="123"/>
      <c r="ATY145" s="123"/>
      <c r="ATZ145" s="123"/>
      <c r="AUA145" s="123"/>
      <c r="AUB145" s="123"/>
      <c r="AUC145" s="123"/>
      <c r="AUD145" s="123"/>
      <c r="AUE145" s="123"/>
      <c r="AUF145" s="123"/>
      <c r="AUG145" s="123"/>
      <c r="AUH145" s="123"/>
      <c r="AUI145" s="123"/>
      <c r="AUJ145" s="123"/>
      <c r="AUK145" s="123"/>
      <c r="AUL145" s="123"/>
      <c r="AUM145" s="123"/>
      <c r="AUN145" s="123"/>
      <c r="AUO145" s="123"/>
      <c r="AUP145" s="123"/>
      <c r="AUQ145" s="123"/>
      <c r="AUR145" s="123"/>
      <c r="AUS145" s="123"/>
      <c r="AUT145" s="123"/>
      <c r="AUU145" s="123"/>
      <c r="AUV145" s="123"/>
      <c r="AUW145" s="123"/>
      <c r="AUX145" s="123"/>
      <c r="AUY145" s="123"/>
      <c r="AUZ145" s="123"/>
      <c r="AVA145" s="123"/>
      <c r="AVB145" s="123"/>
      <c r="AVC145" s="123"/>
      <c r="AVD145" s="123"/>
      <c r="AVE145" s="123"/>
      <c r="AVF145" s="123"/>
      <c r="AVG145" s="123"/>
      <c r="AVH145" s="123"/>
      <c r="AVI145" s="123"/>
      <c r="AVJ145" s="123"/>
      <c r="AVK145" s="123"/>
      <c r="AVL145" s="123"/>
      <c r="AVM145" s="123"/>
      <c r="AVN145" s="123"/>
      <c r="AVO145" s="123"/>
      <c r="AVP145" s="123"/>
      <c r="AVQ145" s="123"/>
      <c r="AVR145" s="123"/>
      <c r="AVS145" s="123"/>
      <c r="AVT145" s="123"/>
      <c r="AVU145" s="123"/>
      <c r="AVV145" s="123"/>
      <c r="AVW145" s="123"/>
      <c r="AVX145" s="123"/>
      <c r="AVY145" s="123"/>
      <c r="AVZ145" s="123"/>
      <c r="AWA145" s="123"/>
      <c r="AWB145" s="123"/>
      <c r="AWC145" s="123"/>
      <c r="AWD145" s="123"/>
      <c r="AWE145" s="123"/>
      <c r="AWF145" s="123"/>
      <c r="AWG145" s="123"/>
      <c r="AWH145" s="123"/>
      <c r="AWI145" s="123"/>
      <c r="AWJ145" s="123"/>
      <c r="AWK145" s="123"/>
      <c r="AWL145" s="123"/>
      <c r="AWM145" s="123"/>
      <c r="AWN145" s="123"/>
      <c r="AWO145" s="123"/>
      <c r="AWP145" s="123"/>
      <c r="AWQ145" s="123"/>
      <c r="AWR145" s="123"/>
      <c r="AWS145" s="123"/>
      <c r="AWT145" s="123"/>
      <c r="AWU145" s="123"/>
      <c r="AWV145" s="123"/>
      <c r="AWW145" s="123"/>
      <c r="AWX145" s="123"/>
      <c r="AWY145" s="123"/>
      <c r="AWZ145" s="123"/>
      <c r="AXA145" s="123"/>
      <c r="AXB145" s="123"/>
      <c r="AXC145" s="123"/>
      <c r="AXD145" s="123"/>
      <c r="AXE145" s="123"/>
      <c r="AXF145" s="123"/>
      <c r="AXG145" s="123"/>
      <c r="AXH145" s="123"/>
      <c r="AXI145" s="123"/>
      <c r="AXJ145" s="123"/>
      <c r="AXK145" s="123"/>
      <c r="AXL145" s="123"/>
      <c r="AXM145" s="123"/>
      <c r="AXN145" s="123"/>
      <c r="AXO145" s="123"/>
      <c r="AXP145" s="123"/>
      <c r="AXQ145" s="123"/>
      <c r="AXR145" s="123"/>
      <c r="AXS145" s="123"/>
      <c r="AXT145" s="123"/>
      <c r="AXU145" s="123"/>
      <c r="AXV145" s="123"/>
      <c r="AXW145" s="123"/>
      <c r="AXX145" s="123"/>
      <c r="AXY145" s="123"/>
      <c r="AXZ145" s="123"/>
      <c r="AYA145" s="123"/>
      <c r="AYB145" s="123"/>
      <c r="AYC145" s="123"/>
      <c r="AYD145" s="123"/>
      <c r="AYE145" s="123"/>
      <c r="AYF145" s="123"/>
      <c r="AYG145" s="123"/>
      <c r="AYH145" s="123"/>
      <c r="AYI145" s="123"/>
      <c r="AYJ145" s="123"/>
      <c r="AYK145" s="123"/>
      <c r="AYL145" s="123"/>
      <c r="AYM145" s="123"/>
      <c r="AYN145" s="123"/>
      <c r="AYO145" s="123"/>
      <c r="AYP145" s="123"/>
      <c r="AYQ145" s="123"/>
      <c r="AYR145" s="123"/>
      <c r="AYS145" s="123"/>
      <c r="AYT145" s="123"/>
      <c r="AYU145" s="123"/>
      <c r="AYV145" s="123"/>
      <c r="AYW145" s="123"/>
      <c r="AYX145" s="123"/>
      <c r="AYY145" s="123"/>
      <c r="AYZ145" s="123"/>
      <c r="AZA145" s="123"/>
      <c r="AZB145" s="123"/>
      <c r="AZC145" s="123"/>
      <c r="AZD145" s="123"/>
      <c r="AZE145" s="123"/>
      <c r="AZF145" s="123"/>
      <c r="AZG145" s="123"/>
      <c r="AZH145" s="123"/>
      <c r="AZI145" s="123"/>
      <c r="AZJ145" s="123"/>
      <c r="AZK145" s="123"/>
      <c r="AZL145" s="123"/>
      <c r="AZM145" s="123"/>
      <c r="AZN145" s="123"/>
      <c r="AZO145" s="123"/>
      <c r="AZP145" s="123"/>
      <c r="AZQ145" s="123"/>
      <c r="AZR145" s="123"/>
      <c r="AZS145" s="123"/>
      <c r="AZT145" s="123"/>
      <c r="AZU145" s="123"/>
      <c r="AZV145" s="123"/>
      <c r="AZW145" s="123"/>
      <c r="AZX145" s="123"/>
      <c r="AZY145" s="123"/>
      <c r="AZZ145" s="123"/>
      <c r="BAA145" s="123"/>
      <c r="BAB145" s="123"/>
      <c r="BAC145" s="123"/>
      <c r="BAD145" s="123"/>
      <c r="BAE145" s="123"/>
      <c r="BAF145" s="123"/>
      <c r="BAG145" s="123"/>
      <c r="BAH145" s="123"/>
      <c r="BAI145" s="123"/>
      <c r="BAJ145" s="123"/>
      <c r="BAK145" s="123"/>
      <c r="BAL145" s="123"/>
      <c r="BAM145" s="123"/>
      <c r="BAN145" s="123"/>
      <c r="BAO145" s="123"/>
      <c r="BAP145" s="123"/>
      <c r="BAQ145" s="123"/>
      <c r="BAR145" s="123"/>
      <c r="BAS145" s="123"/>
      <c r="BAT145" s="123"/>
      <c r="BAU145" s="123"/>
      <c r="BAV145" s="123"/>
      <c r="BAW145" s="123"/>
      <c r="BAX145" s="123"/>
      <c r="BAY145" s="123"/>
      <c r="BAZ145" s="123"/>
      <c r="BBA145" s="123"/>
      <c r="BBB145" s="123"/>
      <c r="BBC145" s="123"/>
      <c r="BBD145" s="123"/>
      <c r="BBE145" s="123"/>
      <c r="BBF145" s="123"/>
      <c r="BBG145" s="123"/>
      <c r="BBH145" s="123"/>
      <c r="BBI145" s="123"/>
      <c r="BBJ145" s="123"/>
      <c r="BBK145" s="123"/>
      <c r="BBL145" s="123"/>
      <c r="BBM145" s="123"/>
      <c r="BBN145" s="123"/>
      <c r="BBO145" s="123"/>
      <c r="BBP145" s="123"/>
      <c r="BBQ145" s="123"/>
      <c r="BBR145" s="123"/>
      <c r="BBS145" s="123"/>
      <c r="BBT145" s="123"/>
      <c r="BBU145" s="123"/>
      <c r="BBV145" s="123"/>
      <c r="BBW145" s="123"/>
      <c r="BBX145" s="123"/>
      <c r="BBY145" s="123"/>
      <c r="BBZ145" s="123"/>
      <c r="BCA145" s="123"/>
      <c r="BCB145" s="123"/>
      <c r="BCC145" s="123"/>
      <c r="BCD145" s="123"/>
      <c r="BCE145" s="123"/>
      <c r="BCF145" s="123"/>
      <c r="BCG145" s="123"/>
      <c r="BCH145" s="123"/>
      <c r="BCI145" s="123"/>
      <c r="BCJ145" s="123"/>
      <c r="BCK145" s="123"/>
      <c r="BCL145" s="123"/>
      <c r="BCM145" s="123"/>
      <c r="BCN145" s="123"/>
      <c r="BCO145" s="123"/>
      <c r="BCP145" s="123"/>
      <c r="BCQ145" s="123"/>
      <c r="BCR145" s="123"/>
      <c r="BCS145" s="123"/>
      <c r="BCT145" s="123"/>
      <c r="BCU145" s="123"/>
      <c r="BCV145" s="123"/>
      <c r="BCW145" s="123"/>
      <c r="BCX145" s="123"/>
      <c r="BCY145" s="123"/>
      <c r="BCZ145" s="123"/>
      <c r="BDA145" s="123"/>
      <c r="BDB145" s="123"/>
      <c r="BDC145" s="123"/>
      <c r="BDD145" s="123"/>
      <c r="BDE145" s="123"/>
      <c r="BDF145" s="123"/>
      <c r="BDG145" s="123"/>
      <c r="BDH145" s="123"/>
      <c r="BDI145" s="123"/>
      <c r="BDJ145" s="123"/>
      <c r="BDK145" s="123"/>
      <c r="BDL145" s="123"/>
      <c r="BDM145" s="123"/>
      <c r="BDN145" s="123"/>
      <c r="BDO145" s="123"/>
      <c r="BDP145" s="123"/>
      <c r="BDQ145" s="123"/>
      <c r="BDR145" s="123"/>
      <c r="BDS145" s="123"/>
      <c r="BDT145" s="123"/>
      <c r="BDU145" s="123"/>
      <c r="BDV145" s="123"/>
      <c r="BDW145" s="123"/>
      <c r="BDX145" s="123"/>
      <c r="BDY145" s="123"/>
      <c r="BDZ145" s="123"/>
      <c r="BEA145" s="123"/>
      <c r="BEB145" s="123"/>
      <c r="BEC145" s="123"/>
      <c r="BED145" s="123"/>
      <c r="BEE145" s="123"/>
      <c r="BEF145" s="123"/>
      <c r="BEG145" s="123"/>
      <c r="BEH145" s="123"/>
      <c r="BEI145" s="123"/>
      <c r="BEJ145" s="123"/>
      <c r="BEK145" s="123"/>
      <c r="BEL145" s="123"/>
      <c r="BEM145" s="123"/>
      <c r="BEN145" s="123"/>
      <c r="BEO145" s="123"/>
      <c r="BEP145" s="123"/>
      <c r="BEQ145" s="123"/>
      <c r="BER145" s="123"/>
      <c r="BES145" s="123"/>
      <c r="BET145" s="123"/>
      <c r="BEU145" s="123"/>
      <c r="BEV145" s="123"/>
      <c r="BEW145" s="123"/>
      <c r="BEX145" s="123"/>
      <c r="BEY145" s="123"/>
      <c r="BEZ145" s="123"/>
      <c r="BFA145" s="123"/>
      <c r="BFB145" s="123"/>
      <c r="BFC145" s="123"/>
      <c r="BFD145" s="123"/>
      <c r="BFE145" s="123"/>
      <c r="BFF145" s="123"/>
      <c r="BFG145" s="123"/>
      <c r="BFH145" s="123"/>
      <c r="BFI145" s="123"/>
      <c r="BFJ145" s="123"/>
      <c r="BFK145" s="123"/>
      <c r="BFL145" s="123"/>
      <c r="BFM145" s="123"/>
      <c r="BFN145" s="123"/>
      <c r="BFO145" s="123"/>
      <c r="BFP145" s="123"/>
      <c r="BFQ145" s="123"/>
      <c r="BFR145" s="123"/>
      <c r="BFS145" s="123"/>
      <c r="BFT145" s="123"/>
      <c r="BFU145" s="123"/>
      <c r="BFV145" s="123"/>
      <c r="BFW145" s="123"/>
      <c r="BFX145" s="123"/>
      <c r="BFY145" s="123"/>
      <c r="BFZ145" s="123"/>
      <c r="BGA145" s="123"/>
      <c r="BGB145" s="123"/>
      <c r="BGC145" s="123"/>
      <c r="BGD145" s="123"/>
      <c r="BGE145" s="123"/>
      <c r="BGF145" s="123"/>
      <c r="BGG145" s="123"/>
      <c r="BGH145" s="123"/>
      <c r="BGI145" s="123"/>
      <c r="BGJ145" s="123"/>
      <c r="BGK145" s="123"/>
      <c r="BGL145" s="123"/>
      <c r="BGM145" s="123"/>
      <c r="BGN145" s="123"/>
      <c r="BGO145" s="123"/>
      <c r="BGP145" s="123"/>
      <c r="BGQ145" s="123"/>
      <c r="BGR145" s="123"/>
      <c r="BGS145" s="123"/>
      <c r="BGT145" s="123"/>
      <c r="BGU145" s="123"/>
      <c r="BGV145" s="123"/>
      <c r="BGW145" s="123"/>
      <c r="BGX145" s="123"/>
      <c r="BGY145" s="123"/>
      <c r="BGZ145" s="123"/>
      <c r="BHA145" s="123"/>
      <c r="BHB145" s="123"/>
      <c r="BHC145" s="123"/>
      <c r="BHD145" s="123"/>
      <c r="BHE145" s="123"/>
      <c r="BHF145" s="123"/>
      <c r="BHG145" s="123"/>
      <c r="BHH145" s="123"/>
      <c r="BHI145" s="123"/>
      <c r="BHJ145" s="123"/>
      <c r="BHK145" s="123"/>
      <c r="BHL145" s="123"/>
      <c r="BHM145" s="123"/>
      <c r="BHN145" s="123"/>
      <c r="BHO145" s="123"/>
      <c r="BHP145" s="123"/>
      <c r="BHQ145" s="123"/>
      <c r="BHR145" s="123"/>
      <c r="BHS145" s="123"/>
      <c r="BHT145" s="123"/>
      <c r="BHU145" s="123"/>
      <c r="BHV145" s="123"/>
      <c r="BHW145" s="123"/>
      <c r="BHX145" s="123"/>
      <c r="BHY145" s="123"/>
      <c r="BHZ145" s="123"/>
      <c r="BIA145" s="123"/>
      <c r="BIB145" s="123"/>
      <c r="BIC145" s="123"/>
      <c r="BID145" s="123"/>
      <c r="BIE145" s="123"/>
      <c r="BIF145" s="123"/>
      <c r="BIG145" s="123"/>
      <c r="BIH145" s="123"/>
      <c r="BII145" s="123"/>
      <c r="BIJ145" s="123"/>
      <c r="BIK145" s="123"/>
      <c r="BIL145" s="123"/>
      <c r="BIM145" s="123"/>
      <c r="BIN145" s="123"/>
      <c r="BIO145" s="123"/>
      <c r="BIP145" s="123"/>
      <c r="BIQ145" s="123"/>
      <c r="BIR145" s="123"/>
      <c r="BIS145" s="123"/>
      <c r="BIT145" s="123"/>
      <c r="BIU145" s="123"/>
      <c r="BIV145" s="123"/>
      <c r="BIW145" s="123"/>
      <c r="BIX145" s="123"/>
      <c r="BIY145" s="123"/>
      <c r="BIZ145" s="123"/>
      <c r="BJA145" s="123"/>
      <c r="BJB145" s="123"/>
      <c r="BJC145" s="123"/>
      <c r="BJD145" s="123"/>
      <c r="BJE145" s="123"/>
      <c r="BJF145" s="123"/>
      <c r="BJG145" s="123"/>
      <c r="BJH145" s="123"/>
      <c r="BJI145" s="123"/>
      <c r="BJJ145" s="123"/>
      <c r="BJK145" s="123"/>
      <c r="BJL145" s="123"/>
      <c r="BJM145" s="123"/>
      <c r="BJN145" s="123"/>
      <c r="BJO145" s="123"/>
      <c r="BJP145" s="123"/>
      <c r="BJQ145" s="123"/>
      <c r="BJR145" s="123"/>
      <c r="BJS145" s="123"/>
      <c r="BJT145" s="123"/>
      <c r="BJU145" s="123"/>
      <c r="BJV145" s="123"/>
      <c r="BJW145" s="123"/>
      <c r="BJX145" s="123"/>
      <c r="BJY145" s="123"/>
      <c r="BJZ145" s="123"/>
      <c r="BKA145" s="123"/>
      <c r="BKB145" s="123"/>
      <c r="BKC145" s="123"/>
      <c r="BKD145" s="123"/>
      <c r="BKE145" s="123"/>
      <c r="BKF145" s="123"/>
      <c r="BKG145" s="123"/>
      <c r="BKH145" s="123"/>
      <c r="BKI145" s="123"/>
      <c r="BKJ145" s="123"/>
      <c r="BKK145" s="123"/>
      <c r="BKL145" s="123"/>
      <c r="BKM145" s="123"/>
      <c r="BKN145" s="123"/>
      <c r="BKO145" s="123"/>
      <c r="BKP145" s="123"/>
      <c r="BKQ145" s="123"/>
      <c r="BKR145" s="123"/>
      <c r="BKS145" s="123"/>
      <c r="BKT145" s="123"/>
      <c r="BKU145" s="123"/>
      <c r="BKV145" s="123"/>
      <c r="BKW145" s="123"/>
      <c r="BKX145" s="123"/>
      <c r="BKY145" s="123"/>
      <c r="BKZ145" s="123"/>
      <c r="BLA145" s="123"/>
      <c r="BLB145" s="123"/>
      <c r="BLC145" s="123"/>
      <c r="BLD145" s="123"/>
      <c r="BLE145" s="123"/>
      <c r="BLF145" s="123"/>
      <c r="BLG145" s="123"/>
      <c r="BLH145" s="123"/>
      <c r="BLI145" s="123"/>
      <c r="BLJ145" s="123"/>
      <c r="BLK145" s="123"/>
      <c r="BLL145" s="123"/>
      <c r="BLM145" s="123"/>
      <c r="BLN145" s="123"/>
      <c r="BLO145" s="123"/>
      <c r="BLP145" s="123"/>
      <c r="BLQ145" s="123"/>
      <c r="BLR145" s="123"/>
      <c r="BLS145" s="123"/>
      <c r="BLT145" s="123"/>
      <c r="BLU145" s="123"/>
      <c r="BLV145" s="123"/>
      <c r="BLW145" s="123"/>
      <c r="BLX145" s="123"/>
      <c r="BLY145" s="123"/>
      <c r="BLZ145" s="123"/>
      <c r="BMA145" s="123"/>
      <c r="BMB145" s="123"/>
      <c r="BMC145" s="123"/>
      <c r="BMD145" s="123"/>
      <c r="BME145" s="123"/>
      <c r="BMF145" s="123"/>
      <c r="BMG145" s="123"/>
      <c r="BMH145" s="123"/>
      <c r="BMI145" s="123"/>
      <c r="BMJ145" s="123"/>
      <c r="BMK145" s="123"/>
      <c r="BML145" s="123"/>
      <c r="BMM145" s="123"/>
      <c r="BMN145" s="123"/>
      <c r="BMO145" s="123"/>
      <c r="BMP145" s="123"/>
      <c r="BMQ145" s="123"/>
      <c r="BMR145" s="123"/>
      <c r="BMS145" s="123"/>
      <c r="BMT145" s="123"/>
      <c r="BMU145" s="123"/>
      <c r="BMV145" s="123"/>
      <c r="BMW145" s="123"/>
      <c r="BMX145" s="123"/>
      <c r="BMY145" s="123"/>
      <c r="BMZ145" s="123"/>
      <c r="BNA145" s="123"/>
      <c r="BNB145" s="123"/>
      <c r="BNC145" s="123"/>
      <c r="BND145" s="123"/>
      <c r="BNE145" s="123"/>
      <c r="BNF145" s="123"/>
      <c r="BNG145" s="123"/>
      <c r="BNH145" s="123"/>
      <c r="BNI145" s="123"/>
      <c r="BNJ145" s="123"/>
      <c r="BNK145" s="123"/>
      <c r="BNL145" s="123"/>
      <c r="BNM145" s="123"/>
      <c r="BNN145" s="123"/>
      <c r="BNO145" s="123"/>
      <c r="BNP145" s="123"/>
      <c r="BNQ145" s="123"/>
      <c r="BNR145" s="123"/>
      <c r="BNS145" s="123"/>
      <c r="BNT145" s="123"/>
      <c r="BNU145" s="123"/>
      <c r="BNV145" s="123"/>
      <c r="BNW145" s="123"/>
      <c r="BNX145" s="123"/>
      <c r="BNY145" s="123"/>
      <c r="BNZ145" s="123"/>
      <c r="BOA145" s="123"/>
      <c r="BOB145" s="123"/>
      <c r="BOC145" s="123"/>
      <c r="BOD145" s="123"/>
      <c r="BOE145" s="123"/>
      <c r="BOF145" s="123"/>
      <c r="BOG145" s="123"/>
      <c r="BOH145" s="123"/>
      <c r="BOI145" s="123"/>
      <c r="BOJ145" s="123"/>
      <c r="BOK145" s="123"/>
      <c r="BOL145" s="123"/>
      <c r="BOM145" s="123"/>
      <c r="BON145" s="123"/>
      <c r="BOO145" s="123"/>
      <c r="BOP145" s="123"/>
      <c r="BOQ145" s="123"/>
      <c r="BOR145" s="123"/>
      <c r="BOS145" s="123"/>
      <c r="BOT145" s="123"/>
      <c r="BOU145" s="123"/>
      <c r="BOV145" s="123"/>
      <c r="BOW145" s="123"/>
      <c r="BOX145" s="123"/>
      <c r="BOY145" s="123"/>
      <c r="BOZ145" s="123"/>
      <c r="BPA145" s="123"/>
      <c r="BPB145" s="123"/>
      <c r="BPC145" s="123"/>
      <c r="BPD145" s="123"/>
      <c r="BPE145" s="123"/>
      <c r="BPF145" s="123"/>
      <c r="BPG145" s="123"/>
      <c r="BPH145" s="123"/>
      <c r="BPI145" s="123"/>
      <c r="BPJ145" s="123"/>
      <c r="BPK145" s="123"/>
      <c r="BPL145" s="123"/>
      <c r="BPM145" s="123"/>
      <c r="BPN145" s="123"/>
      <c r="BPO145" s="123"/>
      <c r="BPP145" s="123"/>
      <c r="BPQ145" s="123"/>
      <c r="BPR145" s="123"/>
      <c r="BPS145" s="123"/>
      <c r="BPT145" s="123"/>
      <c r="BPU145" s="123"/>
      <c r="BPV145" s="123"/>
      <c r="BPW145" s="123"/>
      <c r="BPX145" s="123"/>
      <c r="BPY145" s="123"/>
      <c r="BPZ145" s="123"/>
      <c r="BQA145" s="123"/>
      <c r="BQB145" s="123"/>
      <c r="BQC145" s="123"/>
      <c r="BQD145" s="123"/>
      <c r="BQE145" s="123"/>
      <c r="BQF145" s="123"/>
      <c r="BQG145" s="123"/>
      <c r="BQH145" s="123"/>
      <c r="BQI145" s="123"/>
      <c r="BQJ145" s="123"/>
      <c r="BQK145" s="123"/>
      <c r="BQL145" s="123"/>
      <c r="BQM145" s="123"/>
      <c r="BQN145" s="123"/>
      <c r="BQO145" s="123"/>
      <c r="BQP145" s="123"/>
      <c r="BQQ145" s="123"/>
      <c r="BQR145" s="123"/>
      <c r="BQS145" s="123"/>
      <c r="BQT145" s="123"/>
      <c r="BQU145" s="123"/>
      <c r="BQV145" s="123"/>
      <c r="BQW145" s="123"/>
      <c r="BQX145" s="123"/>
      <c r="BQY145" s="123"/>
      <c r="BQZ145" s="123"/>
      <c r="BRA145" s="123"/>
      <c r="BRB145" s="123"/>
      <c r="BRC145" s="123"/>
      <c r="BRD145" s="123"/>
      <c r="BRE145" s="123"/>
      <c r="BRF145" s="123"/>
      <c r="BRG145" s="123"/>
      <c r="BRH145" s="123"/>
      <c r="BRI145" s="123"/>
      <c r="BRJ145" s="123"/>
      <c r="BRK145" s="123"/>
      <c r="BRL145" s="123"/>
      <c r="BRM145" s="123"/>
      <c r="BRN145" s="123"/>
      <c r="BRO145" s="123"/>
      <c r="BRP145" s="123"/>
      <c r="BRQ145" s="123"/>
      <c r="BRR145" s="123"/>
      <c r="BRS145" s="123"/>
      <c r="BRT145" s="123"/>
      <c r="BRU145" s="123"/>
      <c r="BRV145" s="123"/>
      <c r="BRW145" s="123"/>
      <c r="BRX145" s="123"/>
      <c r="BRY145" s="123"/>
      <c r="BRZ145" s="123"/>
      <c r="BSA145" s="123"/>
      <c r="BSB145" s="123"/>
      <c r="BSC145" s="123"/>
      <c r="BSD145" s="123"/>
      <c r="BSE145" s="123"/>
      <c r="BSF145" s="123"/>
      <c r="BSG145" s="123"/>
      <c r="BSH145" s="123"/>
      <c r="BSI145" s="123"/>
      <c r="BSJ145" s="123"/>
      <c r="BSK145" s="123"/>
      <c r="BSL145" s="123"/>
      <c r="BSM145" s="123"/>
      <c r="BSN145" s="123"/>
      <c r="BSO145" s="123"/>
      <c r="BSP145" s="123"/>
      <c r="BSQ145" s="123"/>
      <c r="BSR145" s="123"/>
      <c r="BSS145" s="123"/>
      <c r="BST145" s="123"/>
      <c r="BSU145" s="123"/>
      <c r="BSV145" s="123"/>
      <c r="BSW145" s="123"/>
      <c r="BSX145" s="123"/>
      <c r="BSY145" s="123"/>
      <c r="BSZ145" s="123"/>
      <c r="BTA145" s="123"/>
      <c r="BTB145" s="123"/>
      <c r="BTC145" s="123"/>
      <c r="BTD145" s="123"/>
      <c r="BTE145" s="123"/>
      <c r="BTF145" s="123"/>
      <c r="BTG145" s="123"/>
      <c r="BTH145" s="123"/>
      <c r="BTI145" s="123"/>
      <c r="BTJ145" s="123"/>
      <c r="BTK145" s="123"/>
      <c r="BTL145" s="123"/>
      <c r="BTM145" s="123"/>
      <c r="BTN145" s="123"/>
      <c r="BTO145" s="123"/>
      <c r="BTP145" s="123"/>
      <c r="BTQ145" s="123"/>
      <c r="BTR145" s="123"/>
      <c r="BTS145" s="123"/>
      <c r="BTT145" s="123"/>
      <c r="BTU145" s="123"/>
      <c r="BTV145" s="123"/>
      <c r="BTW145" s="123"/>
      <c r="BTX145" s="123"/>
      <c r="BTY145" s="123"/>
      <c r="BTZ145" s="123"/>
      <c r="BUA145" s="123"/>
      <c r="BUB145" s="123"/>
      <c r="BUC145" s="123"/>
      <c r="BUD145" s="123"/>
      <c r="BUE145" s="123"/>
      <c r="BUF145" s="123"/>
      <c r="BUG145" s="123"/>
      <c r="BUH145" s="123"/>
      <c r="BUI145" s="123"/>
      <c r="BUJ145" s="123"/>
      <c r="BUK145" s="123"/>
      <c r="BUL145" s="123"/>
      <c r="BUM145" s="123"/>
      <c r="BUN145" s="123"/>
      <c r="BUO145" s="123"/>
      <c r="BUP145" s="123"/>
      <c r="BUQ145" s="123"/>
      <c r="BUR145" s="123"/>
      <c r="BUS145" s="123"/>
      <c r="BUT145" s="123"/>
      <c r="BUU145" s="123"/>
      <c r="BUV145" s="123"/>
      <c r="BUW145" s="123"/>
      <c r="BUX145" s="123"/>
      <c r="BUY145" s="123"/>
      <c r="BUZ145" s="123"/>
      <c r="BVA145" s="123"/>
      <c r="BVB145" s="123"/>
      <c r="BVC145" s="123"/>
      <c r="BVD145" s="123"/>
      <c r="BVE145" s="123"/>
      <c r="BVF145" s="123"/>
      <c r="BVG145" s="123"/>
      <c r="BVH145" s="123"/>
      <c r="BVI145" s="123"/>
      <c r="BVJ145" s="123"/>
      <c r="BVK145" s="123"/>
      <c r="BVL145" s="123"/>
      <c r="BVM145" s="123"/>
      <c r="BVN145" s="123"/>
      <c r="BVO145" s="123"/>
      <c r="BVP145" s="123"/>
      <c r="BVQ145" s="123"/>
      <c r="BVR145" s="123"/>
      <c r="BVS145" s="123"/>
      <c r="BVT145" s="123"/>
      <c r="BVU145" s="123"/>
      <c r="BVV145" s="123"/>
      <c r="BVW145" s="123"/>
      <c r="BVX145" s="123"/>
      <c r="BVY145" s="123"/>
      <c r="BVZ145" s="123"/>
      <c r="BWA145" s="123"/>
      <c r="BWB145" s="123"/>
      <c r="BWC145" s="123"/>
      <c r="BWD145" s="123"/>
      <c r="BWE145" s="123"/>
      <c r="BWF145" s="123"/>
      <c r="BWG145" s="123"/>
      <c r="BWH145" s="123"/>
      <c r="BWI145" s="123"/>
      <c r="BWJ145" s="123"/>
      <c r="BWK145" s="123"/>
      <c r="BWL145" s="123"/>
      <c r="BWM145" s="123"/>
      <c r="BWN145" s="123"/>
      <c r="BWO145" s="123"/>
      <c r="BWP145" s="123"/>
      <c r="BWQ145" s="123"/>
      <c r="BWR145" s="123"/>
      <c r="BWS145" s="123"/>
      <c r="BWT145" s="123"/>
      <c r="BWU145" s="123"/>
      <c r="BWV145" s="123"/>
      <c r="BWW145" s="123"/>
      <c r="BWX145" s="123"/>
      <c r="BWY145" s="123"/>
      <c r="BWZ145" s="123"/>
      <c r="BXA145" s="123"/>
      <c r="BXB145" s="123"/>
      <c r="BXC145" s="123"/>
      <c r="BXD145" s="123"/>
      <c r="BXE145" s="123"/>
      <c r="BXF145" s="123"/>
      <c r="BXG145" s="123"/>
      <c r="BXH145" s="123"/>
      <c r="BXI145" s="123"/>
      <c r="BXJ145" s="123"/>
      <c r="BXK145" s="123"/>
      <c r="BXL145" s="123"/>
      <c r="BXM145" s="123"/>
      <c r="BXN145" s="123"/>
      <c r="BXO145" s="123"/>
      <c r="BXP145" s="123"/>
      <c r="BXQ145" s="123"/>
      <c r="BXR145" s="123"/>
      <c r="BXS145" s="123"/>
      <c r="BXT145" s="123"/>
      <c r="BXU145" s="123"/>
      <c r="BXV145" s="123"/>
      <c r="BXW145" s="123"/>
      <c r="BXX145" s="123"/>
      <c r="BXY145" s="123"/>
      <c r="BXZ145" s="123"/>
      <c r="BYA145" s="123"/>
      <c r="BYB145" s="123"/>
      <c r="BYC145" s="123"/>
      <c r="BYD145" s="123"/>
      <c r="BYE145" s="123"/>
      <c r="BYF145" s="123"/>
      <c r="BYG145" s="123"/>
      <c r="BYH145" s="123"/>
      <c r="BYI145" s="123"/>
      <c r="BYJ145" s="123"/>
      <c r="BYK145" s="123"/>
      <c r="BYL145" s="123"/>
      <c r="BYM145" s="123"/>
      <c r="BYN145" s="123"/>
      <c r="BYO145" s="123"/>
      <c r="BYP145" s="123"/>
      <c r="BYQ145" s="123"/>
      <c r="BYR145" s="123"/>
      <c r="BYS145" s="123"/>
      <c r="BYT145" s="123"/>
      <c r="BYU145" s="123"/>
      <c r="BYV145" s="123"/>
      <c r="BYW145" s="123"/>
      <c r="BYX145" s="123"/>
      <c r="BYY145" s="123"/>
      <c r="BYZ145" s="123"/>
      <c r="BZA145" s="123"/>
      <c r="BZB145" s="123"/>
      <c r="BZC145" s="123"/>
      <c r="BZD145" s="123"/>
      <c r="BZE145" s="123"/>
      <c r="BZF145" s="123"/>
      <c r="BZG145" s="123"/>
      <c r="BZH145" s="123"/>
      <c r="BZI145" s="123"/>
      <c r="BZJ145" s="123"/>
      <c r="BZK145" s="123"/>
      <c r="BZL145" s="123"/>
      <c r="BZM145" s="123"/>
      <c r="BZN145" s="123"/>
      <c r="BZO145" s="123"/>
      <c r="BZP145" s="123"/>
      <c r="BZQ145" s="123"/>
      <c r="BZR145" s="123"/>
      <c r="BZS145" s="123"/>
      <c r="BZT145" s="123"/>
      <c r="BZU145" s="123"/>
      <c r="BZV145" s="123"/>
      <c r="BZW145" s="123"/>
      <c r="BZX145" s="123"/>
      <c r="BZY145" s="123"/>
      <c r="BZZ145" s="123"/>
      <c r="CAA145" s="123"/>
      <c r="CAB145" s="123"/>
      <c r="CAC145" s="123"/>
      <c r="CAD145" s="123"/>
      <c r="CAE145" s="123"/>
      <c r="CAF145" s="123"/>
      <c r="CAG145" s="123"/>
      <c r="CAH145" s="123"/>
      <c r="CAI145" s="123"/>
      <c r="CAJ145" s="123"/>
      <c r="CAK145" s="123"/>
      <c r="CAL145" s="123"/>
      <c r="CAM145" s="123"/>
      <c r="CAN145" s="123"/>
      <c r="CAO145" s="123"/>
      <c r="CAP145" s="123"/>
      <c r="CAQ145" s="123"/>
      <c r="CAR145" s="123"/>
      <c r="CAS145" s="123"/>
      <c r="CAT145" s="123"/>
      <c r="CAU145" s="123"/>
      <c r="CAV145" s="123"/>
      <c r="CAW145" s="123"/>
      <c r="CAX145" s="123"/>
      <c r="CAY145" s="123"/>
      <c r="CAZ145" s="123"/>
      <c r="CBA145" s="123"/>
      <c r="CBB145" s="123"/>
      <c r="CBC145" s="123"/>
      <c r="CBD145" s="123"/>
      <c r="CBE145" s="123"/>
      <c r="CBF145" s="123"/>
      <c r="CBG145" s="123"/>
      <c r="CBH145" s="123"/>
      <c r="CBI145" s="123"/>
      <c r="CBJ145" s="123"/>
      <c r="CBK145" s="123"/>
      <c r="CBL145" s="123"/>
      <c r="CBM145" s="123"/>
      <c r="CBN145" s="123"/>
      <c r="CBO145" s="123"/>
      <c r="CBP145" s="123"/>
      <c r="CBQ145" s="123"/>
      <c r="CBR145" s="123"/>
      <c r="CBS145" s="123"/>
      <c r="CBT145" s="123"/>
      <c r="CBU145" s="123"/>
      <c r="CBV145" s="123"/>
      <c r="CBW145" s="123"/>
      <c r="CBX145" s="123"/>
      <c r="CBY145" s="123"/>
      <c r="CBZ145" s="123"/>
      <c r="CCA145" s="123"/>
      <c r="CCB145" s="123"/>
      <c r="CCC145" s="123"/>
      <c r="CCD145" s="123"/>
      <c r="CCE145" s="123"/>
      <c r="CCF145" s="123"/>
      <c r="CCG145" s="123"/>
      <c r="CCH145" s="123"/>
      <c r="CCI145" s="123"/>
      <c r="CCJ145" s="123"/>
      <c r="CCK145" s="123"/>
      <c r="CCL145" s="123"/>
      <c r="CCM145" s="123"/>
      <c r="CCN145" s="123"/>
      <c r="CCO145" s="123"/>
      <c r="CCP145" s="123"/>
      <c r="CCQ145" s="123"/>
      <c r="CCR145" s="123"/>
      <c r="CCS145" s="123"/>
      <c r="CCT145" s="123"/>
      <c r="CCU145" s="123"/>
      <c r="CCV145" s="123"/>
      <c r="CCW145" s="123"/>
      <c r="CCX145" s="123"/>
      <c r="CCY145" s="123"/>
      <c r="CCZ145" s="123"/>
      <c r="CDA145" s="123"/>
      <c r="CDB145" s="123"/>
      <c r="CDC145" s="123"/>
      <c r="CDD145" s="123"/>
      <c r="CDE145" s="123"/>
      <c r="CDF145" s="123"/>
      <c r="CDG145" s="123"/>
      <c r="CDH145" s="123"/>
      <c r="CDI145" s="123"/>
      <c r="CDJ145" s="123"/>
      <c r="CDK145" s="123"/>
      <c r="CDL145" s="123"/>
      <c r="CDM145" s="123"/>
      <c r="CDN145" s="123"/>
      <c r="CDO145" s="123"/>
      <c r="CDP145" s="123"/>
      <c r="CDQ145" s="123"/>
      <c r="CDR145" s="123"/>
      <c r="CDS145" s="123"/>
      <c r="CDT145" s="123"/>
      <c r="CDU145" s="123"/>
      <c r="CDV145" s="123"/>
      <c r="CDW145" s="123"/>
      <c r="CDX145" s="123"/>
      <c r="CDY145" s="123"/>
      <c r="CDZ145" s="123"/>
      <c r="CEA145" s="123"/>
      <c r="CEB145" s="123"/>
      <c r="CEC145" s="123"/>
      <c r="CED145" s="123"/>
      <c r="CEE145" s="123"/>
      <c r="CEF145" s="123"/>
      <c r="CEG145" s="123"/>
      <c r="CEH145" s="123"/>
      <c r="CEI145" s="123"/>
      <c r="CEJ145" s="123"/>
      <c r="CEK145" s="123"/>
      <c r="CEL145" s="123"/>
      <c r="CEM145" s="123"/>
      <c r="CEN145" s="123"/>
      <c r="CEO145" s="123"/>
      <c r="CEP145" s="123"/>
      <c r="CEQ145" s="123"/>
      <c r="CER145" s="123"/>
      <c r="CES145" s="123"/>
      <c r="CET145" s="123"/>
      <c r="CEU145" s="123"/>
      <c r="CEV145" s="123"/>
      <c r="CEW145" s="123"/>
      <c r="CEX145" s="123"/>
      <c r="CEY145" s="123"/>
      <c r="CEZ145" s="123"/>
      <c r="CFA145" s="123"/>
      <c r="CFB145" s="123"/>
      <c r="CFC145" s="123"/>
      <c r="CFD145" s="123"/>
      <c r="CFE145" s="123"/>
      <c r="CFF145" s="123"/>
      <c r="CFG145" s="123"/>
      <c r="CFH145" s="123"/>
      <c r="CFI145" s="123"/>
      <c r="CFJ145" s="123"/>
      <c r="CFK145" s="123"/>
      <c r="CFL145" s="123"/>
      <c r="CFM145" s="123"/>
      <c r="CFN145" s="123"/>
      <c r="CFO145" s="123"/>
      <c r="CFP145" s="123"/>
      <c r="CFQ145" s="123"/>
      <c r="CFR145" s="123"/>
      <c r="CFS145" s="123"/>
      <c r="CFT145" s="123"/>
      <c r="CFU145" s="123"/>
      <c r="CFV145" s="123"/>
      <c r="CFW145" s="123"/>
      <c r="CFX145" s="123"/>
      <c r="CFY145" s="123"/>
      <c r="CFZ145" s="123"/>
      <c r="CGA145" s="123"/>
      <c r="CGB145" s="123"/>
      <c r="CGC145" s="123"/>
      <c r="CGD145" s="123"/>
      <c r="CGE145" s="123"/>
      <c r="CGF145" s="123"/>
      <c r="CGG145" s="123"/>
      <c r="CGH145" s="123"/>
      <c r="CGI145" s="123"/>
      <c r="CGJ145" s="123"/>
      <c r="CGK145" s="123"/>
      <c r="CGL145" s="123"/>
      <c r="CGM145" s="123"/>
      <c r="CGN145" s="123"/>
      <c r="CGO145" s="123"/>
      <c r="CGP145" s="123"/>
      <c r="CGQ145" s="123"/>
      <c r="CGR145" s="123"/>
      <c r="CGS145" s="123"/>
      <c r="CGT145" s="123"/>
      <c r="CGU145" s="123"/>
      <c r="CGV145" s="123"/>
      <c r="CGW145" s="123"/>
      <c r="CGX145" s="123"/>
      <c r="CGY145" s="123"/>
      <c r="CGZ145" s="123"/>
      <c r="CHA145" s="123"/>
      <c r="CHB145" s="123"/>
      <c r="CHC145" s="123"/>
      <c r="CHD145" s="123"/>
      <c r="CHE145" s="123"/>
      <c r="CHF145" s="123"/>
      <c r="CHG145" s="123"/>
      <c r="CHH145" s="123"/>
      <c r="CHI145" s="123"/>
      <c r="CHJ145" s="123"/>
      <c r="CHK145" s="123"/>
      <c r="CHL145" s="123"/>
      <c r="CHM145" s="123"/>
      <c r="CHN145" s="123"/>
      <c r="CHO145" s="123"/>
      <c r="CHP145" s="123"/>
      <c r="CHQ145" s="123"/>
      <c r="CHR145" s="123"/>
      <c r="CHS145" s="123"/>
      <c r="CHT145" s="123"/>
      <c r="CHU145" s="123"/>
      <c r="CHV145" s="123"/>
      <c r="CHW145" s="123"/>
      <c r="CHX145" s="123"/>
      <c r="CHY145" s="123"/>
      <c r="CHZ145" s="123"/>
      <c r="CIA145" s="123"/>
      <c r="CIB145" s="123"/>
      <c r="CIC145" s="123"/>
      <c r="CID145" s="123"/>
      <c r="CIE145" s="123"/>
      <c r="CIF145" s="123"/>
      <c r="CIG145" s="123"/>
      <c r="CIH145" s="123"/>
      <c r="CII145" s="123"/>
      <c r="CIJ145" s="123"/>
      <c r="CIK145" s="123"/>
      <c r="CIL145" s="123"/>
      <c r="CIM145" s="123"/>
      <c r="CIN145" s="123"/>
      <c r="CIO145" s="123"/>
      <c r="CIP145" s="123"/>
      <c r="CIQ145" s="123"/>
      <c r="CIR145" s="123"/>
      <c r="CIS145" s="123"/>
      <c r="CIT145" s="123"/>
      <c r="CIU145" s="123"/>
      <c r="CIV145" s="123"/>
      <c r="CIW145" s="123"/>
      <c r="CIX145" s="123"/>
      <c r="CIY145" s="123"/>
      <c r="CIZ145" s="123"/>
      <c r="CJA145" s="123"/>
      <c r="CJB145" s="123"/>
      <c r="CJC145" s="123"/>
      <c r="CJD145" s="123"/>
      <c r="CJE145" s="123"/>
      <c r="CJF145" s="123"/>
      <c r="CJG145" s="123"/>
      <c r="CJH145" s="123"/>
      <c r="CJI145" s="123"/>
      <c r="CJJ145" s="123"/>
      <c r="CJK145" s="123"/>
      <c r="CJL145" s="123"/>
      <c r="CJM145" s="123"/>
      <c r="CJN145" s="123"/>
      <c r="CJO145" s="123"/>
      <c r="CJP145" s="123"/>
      <c r="CJQ145" s="123"/>
      <c r="CJR145" s="123"/>
      <c r="CJS145" s="123"/>
      <c r="CJT145" s="123"/>
      <c r="CJU145" s="123"/>
      <c r="CJV145" s="123"/>
      <c r="CJW145" s="123"/>
      <c r="CJX145" s="123"/>
      <c r="CJY145" s="123"/>
      <c r="CJZ145" s="123"/>
      <c r="CKA145" s="123"/>
      <c r="CKB145" s="123"/>
      <c r="CKC145" s="123"/>
      <c r="CKD145" s="123"/>
      <c r="CKE145" s="123"/>
      <c r="CKF145" s="123"/>
      <c r="CKG145" s="123"/>
      <c r="CKH145" s="123"/>
      <c r="CKI145" s="123"/>
      <c r="CKJ145" s="123"/>
      <c r="CKK145" s="123"/>
      <c r="CKL145" s="123"/>
      <c r="CKM145" s="123"/>
      <c r="CKN145" s="123"/>
      <c r="CKO145" s="123"/>
      <c r="CKP145" s="123"/>
      <c r="CKQ145" s="123"/>
      <c r="CKR145" s="123"/>
      <c r="CKS145" s="123"/>
      <c r="CKT145" s="123"/>
      <c r="CKU145" s="123"/>
      <c r="CKV145" s="123"/>
      <c r="CKW145" s="123"/>
      <c r="CKX145" s="123"/>
      <c r="CKY145" s="123"/>
      <c r="CKZ145" s="123"/>
      <c r="CLA145" s="123"/>
      <c r="CLB145" s="123"/>
      <c r="CLC145" s="123"/>
      <c r="CLD145" s="123"/>
      <c r="CLE145" s="123"/>
      <c r="CLF145" s="123"/>
      <c r="CLG145" s="123"/>
      <c r="CLH145" s="123"/>
      <c r="CLI145" s="123"/>
      <c r="CLJ145" s="123"/>
      <c r="CLK145" s="123"/>
      <c r="CLL145" s="123"/>
      <c r="CLM145" s="123"/>
      <c r="CLN145" s="123"/>
      <c r="CLO145" s="123"/>
      <c r="CLP145" s="123"/>
      <c r="CLQ145" s="123"/>
      <c r="CLR145" s="123"/>
      <c r="CLS145" s="123"/>
      <c r="CLT145" s="123"/>
      <c r="CLU145" s="123"/>
      <c r="CLV145" s="123"/>
      <c r="CLW145" s="123"/>
      <c r="CLX145" s="123"/>
      <c r="CLY145" s="123"/>
      <c r="CLZ145" s="123"/>
      <c r="CMA145" s="123"/>
      <c r="CMB145" s="123"/>
      <c r="CMC145" s="123"/>
      <c r="CMD145" s="123"/>
      <c r="CME145" s="123"/>
      <c r="CMF145" s="123"/>
      <c r="CMG145" s="123"/>
      <c r="CMH145" s="123"/>
      <c r="CMI145" s="123"/>
      <c r="CMJ145" s="123"/>
      <c r="CMK145" s="123"/>
      <c r="CML145" s="123"/>
      <c r="CMM145" s="123"/>
      <c r="CMN145" s="123"/>
      <c r="CMO145" s="123"/>
      <c r="CMP145" s="123"/>
      <c r="CMQ145" s="123"/>
      <c r="CMR145" s="123"/>
      <c r="CMS145" s="123"/>
      <c r="CMT145" s="123"/>
      <c r="CMU145" s="123"/>
      <c r="CMV145" s="123"/>
      <c r="CMW145" s="123"/>
      <c r="CMX145" s="123"/>
      <c r="CMY145" s="123"/>
      <c r="CMZ145" s="123"/>
      <c r="CNA145" s="123"/>
      <c r="CNB145" s="123"/>
      <c r="CNC145" s="123"/>
      <c r="CND145" s="123"/>
      <c r="CNE145" s="123"/>
      <c r="CNF145" s="123"/>
      <c r="CNG145" s="123"/>
      <c r="CNH145" s="123"/>
      <c r="CNI145" s="123"/>
      <c r="CNJ145" s="123"/>
      <c r="CNK145" s="123"/>
      <c r="CNL145" s="123"/>
      <c r="CNM145" s="123"/>
      <c r="CNN145" s="123"/>
      <c r="CNO145" s="123"/>
      <c r="CNP145" s="123"/>
      <c r="CNQ145" s="123"/>
      <c r="CNR145" s="123"/>
      <c r="CNS145" s="123"/>
      <c r="CNT145" s="123"/>
      <c r="CNU145" s="123"/>
      <c r="CNV145" s="123"/>
      <c r="CNW145" s="123"/>
      <c r="CNX145" s="123"/>
      <c r="CNY145" s="123"/>
      <c r="CNZ145" s="123"/>
      <c r="COA145" s="123"/>
      <c r="COB145" s="123"/>
      <c r="COC145" s="123"/>
      <c r="COD145" s="123"/>
      <c r="COE145" s="123"/>
      <c r="COF145" s="123"/>
      <c r="COG145" s="123"/>
      <c r="COH145" s="123"/>
      <c r="COI145" s="123"/>
      <c r="COJ145" s="123"/>
      <c r="COK145" s="123"/>
      <c r="COL145" s="123"/>
      <c r="COM145" s="123"/>
      <c r="CON145" s="123"/>
      <c r="COO145" s="123"/>
      <c r="COP145" s="123"/>
      <c r="COQ145" s="123"/>
      <c r="COR145" s="123"/>
      <c r="COS145" s="123"/>
      <c r="COT145" s="123"/>
      <c r="COU145" s="123"/>
      <c r="COV145" s="123"/>
      <c r="COW145" s="123"/>
      <c r="COX145" s="123"/>
      <c r="COY145" s="123"/>
      <c r="COZ145" s="123"/>
      <c r="CPA145" s="123"/>
      <c r="CPB145" s="123"/>
      <c r="CPC145" s="123"/>
      <c r="CPD145" s="123"/>
      <c r="CPE145" s="123"/>
      <c r="CPF145" s="123"/>
      <c r="CPG145" s="123"/>
      <c r="CPH145" s="123"/>
      <c r="CPI145" s="123"/>
      <c r="CPJ145" s="123"/>
      <c r="CPK145" s="123"/>
      <c r="CPL145" s="123"/>
      <c r="CPM145" s="123"/>
      <c r="CPN145" s="123"/>
      <c r="CPO145" s="123"/>
      <c r="CPP145" s="123"/>
      <c r="CPQ145" s="123"/>
      <c r="CPR145" s="123"/>
      <c r="CPS145" s="123"/>
      <c r="CPT145" s="123"/>
      <c r="CPU145" s="123"/>
      <c r="CPV145" s="123"/>
      <c r="CPW145" s="123"/>
      <c r="CPX145" s="123"/>
      <c r="CPY145" s="123"/>
      <c r="CPZ145" s="123"/>
      <c r="CQA145" s="123"/>
      <c r="CQB145" s="123"/>
      <c r="CQC145" s="123"/>
      <c r="CQD145" s="123"/>
      <c r="CQE145" s="123"/>
      <c r="CQF145" s="123"/>
      <c r="CQG145" s="123"/>
      <c r="CQH145" s="123"/>
      <c r="CQI145" s="123"/>
      <c r="CQJ145" s="123"/>
      <c r="CQK145" s="123"/>
      <c r="CQL145" s="123"/>
      <c r="CQM145" s="123"/>
      <c r="CQN145" s="123"/>
      <c r="CQO145" s="123"/>
      <c r="CQP145" s="123"/>
      <c r="CQQ145" s="123"/>
      <c r="CQR145" s="123"/>
      <c r="CQS145" s="123"/>
      <c r="CQT145" s="123"/>
      <c r="CQU145" s="123"/>
      <c r="CQV145" s="123"/>
      <c r="CQW145" s="123"/>
      <c r="CQX145" s="123"/>
      <c r="CQY145" s="123"/>
      <c r="CQZ145" s="123"/>
      <c r="CRA145" s="123"/>
      <c r="CRB145" s="123"/>
      <c r="CRC145" s="123"/>
      <c r="CRD145" s="123"/>
      <c r="CRE145" s="123"/>
      <c r="CRF145" s="123"/>
      <c r="CRG145" s="123"/>
      <c r="CRH145" s="123"/>
      <c r="CRI145" s="123"/>
      <c r="CRJ145" s="123"/>
      <c r="CRK145" s="123"/>
      <c r="CRL145" s="123"/>
      <c r="CRM145" s="123"/>
      <c r="CRN145" s="123"/>
      <c r="CRO145" s="123"/>
      <c r="CRP145" s="123"/>
      <c r="CRQ145" s="123"/>
      <c r="CRR145" s="123"/>
      <c r="CRS145" s="123"/>
      <c r="CRT145" s="123"/>
      <c r="CRU145" s="123"/>
      <c r="CRV145" s="123"/>
      <c r="CRW145" s="123"/>
      <c r="CRX145" s="123"/>
      <c r="CRY145" s="123"/>
      <c r="CRZ145" s="123"/>
      <c r="CSA145" s="123"/>
      <c r="CSB145" s="123"/>
      <c r="CSC145" s="123"/>
      <c r="CSD145" s="123"/>
      <c r="CSE145" s="123"/>
      <c r="CSF145" s="123"/>
      <c r="CSG145" s="123"/>
      <c r="CSH145" s="123"/>
      <c r="CSI145" s="123"/>
      <c r="CSJ145" s="123"/>
      <c r="CSK145" s="123"/>
      <c r="CSL145" s="123"/>
      <c r="CSM145" s="123"/>
      <c r="CSN145" s="123"/>
      <c r="CSO145" s="123"/>
      <c r="CSP145" s="123"/>
      <c r="CSQ145" s="123"/>
      <c r="CSR145" s="123"/>
      <c r="CSS145" s="123"/>
      <c r="CST145" s="123"/>
      <c r="CSU145" s="123"/>
      <c r="CSV145" s="123"/>
      <c r="CSW145" s="123"/>
      <c r="CSX145" s="123"/>
      <c r="CSY145" s="123"/>
      <c r="CSZ145" s="123"/>
      <c r="CTA145" s="123"/>
      <c r="CTB145" s="123"/>
      <c r="CTC145" s="123"/>
      <c r="CTD145" s="123"/>
      <c r="CTE145" s="123"/>
      <c r="CTF145" s="123"/>
      <c r="CTG145" s="123"/>
      <c r="CTH145" s="123"/>
      <c r="CTI145" s="123"/>
      <c r="CTJ145" s="123"/>
      <c r="CTK145" s="123"/>
      <c r="CTL145" s="123"/>
      <c r="CTM145" s="123"/>
      <c r="CTN145" s="123"/>
      <c r="CTO145" s="123"/>
      <c r="CTP145" s="123"/>
      <c r="CTQ145" s="123"/>
      <c r="CTR145" s="123"/>
      <c r="CTS145" s="123"/>
      <c r="CTT145" s="123"/>
      <c r="CTU145" s="123"/>
      <c r="CTV145" s="123"/>
      <c r="CTW145" s="123"/>
      <c r="CTX145" s="123"/>
      <c r="CTY145" s="123"/>
      <c r="CTZ145" s="123"/>
      <c r="CUA145" s="123"/>
      <c r="CUB145" s="123"/>
      <c r="CUC145" s="123"/>
      <c r="CUD145" s="123"/>
      <c r="CUE145" s="123"/>
      <c r="CUF145" s="123"/>
      <c r="CUG145" s="123"/>
      <c r="CUH145" s="123"/>
      <c r="CUI145" s="123"/>
      <c r="CUJ145" s="123"/>
      <c r="CUK145" s="123"/>
      <c r="CUL145" s="123"/>
      <c r="CUM145" s="123"/>
      <c r="CUN145" s="123"/>
      <c r="CUO145" s="123"/>
      <c r="CUP145" s="123"/>
      <c r="CUQ145" s="123"/>
      <c r="CUR145" s="123"/>
      <c r="CUS145" s="123"/>
      <c r="CUT145" s="123"/>
      <c r="CUU145" s="123"/>
      <c r="CUV145" s="123"/>
      <c r="CUW145" s="123"/>
      <c r="CUX145" s="123"/>
      <c r="CUY145" s="123"/>
      <c r="CUZ145" s="123"/>
      <c r="CVA145" s="123"/>
      <c r="CVB145" s="123"/>
      <c r="CVC145" s="123"/>
      <c r="CVD145" s="123"/>
      <c r="CVE145" s="123"/>
      <c r="CVF145" s="123"/>
      <c r="CVG145" s="123"/>
      <c r="CVH145" s="123"/>
      <c r="CVI145" s="123"/>
      <c r="CVJ145" s="123"/>
      <c r="CVK145" s="123"/>
      <c r="CVL145" s="123"/>
      <c r="CVM145" s="123"/>
      <c r="CVN145" s="123"/>
      <c r="CVO145" s="123"/>
      <c r="CVP145" s="123"/>
      <c r="CVQ145" s="123"/>
      <c r="CVR145" s="123"/>
      <c r="CVS145" s="123"/>
      <c r="CVT145" s="123"/>
      <c r="CVU145" s="123"/>
      <c r="CVV145" s="123"/>
      <c r="CVW145" s="123"/>
      <c r="CVX145" s="123"/>
      <c r="CVY145" s="123"/>
      <c r="CVZ145" s="123"/>
      <c r="CWA145" s="123"/>
      <c r="CWB145" s="123"/>
      <c r="CWC145" s="123"/>
      <c r="CWD145" s="123"/>
      <c r="CWE145" s="123"/>
      <c r="CWF145" s="123"/>
      <c r="CWG145" s="123"/>
      <c r="CWH145" s="123"/>
      <c r="CWI145" s="123"/>
      <c r="CWJ145" s="123"/>
      <c r="CWK145" s="123"/>
      <c r="CWL145" s="123"/>
      <c r="CWM145" s="123"/>
      <c r="CWN145" s="123"/>
      <c r="CWO145" s="123"/>
      <c r="CWP145" s="123"/>
      <c r="CWQ145" s="123"/>
      <c r="CWR145" s="123"/>
      <c r="CWS145" s="123"/>
      <c r="CWT145" s="123"/>
      <c r="CWU145" s="123"/>
      <c r="CWV145" s="123"/>
      <c r="CWW145" s="123"/>
      <c r="CWX145" s="123"/>
      <c r="CWY145" s="123"/>
      <c r="CWZ145" s="123"/>
      <c r="CXA145" s="123"/>
      <c r="CXB145" s="123"/>
      <c r="CXC145" s="123"/>
      <c r="CXD145" s="123"/>
      <c r="CXE145" s="123"/>
      <c r="CXF145" s="123"/>
      <c r="CXG145" s="123"/>
      <c r="CXH145" s="123"/>
      <c r="CXI145" s="123"/>
      <c r="CXJ145" s="123"/>
      <c r="CXK145" s="123"/>
      <c r="CXL145" s="123"/>
      <c r="CXM145" s="123"/>
      <c r="CXN145" s="123"/>
      <c r="CXO145" s="123"/>
      <c r="CXP145" s="123"/>
      <c r="CXQ145" s="123"/>
      <c r="CXR145" s="123"/>
      <c r="CXS145" s="123"/>
      <c r="CXT145" s="123"/>
      <c r="CXU145" s="123"/>
      <c r="CXV145" s="123"/>
      <c r="CXW145" s="123"/>
      <c r="CXX145" s="123"/>
      <c r="CXY145" s="123"/>
      <c r="CXZ145" s="123"/>
      <c r="CYA145" s="123"/>
      <c r="CYB145" s="123"/>
      <c r="CYC145" s="123"/>
      <c r="CYD145" s="123"/>
      <c r="CYE145" s="123"/>
      <c r="CYF145" s="123"/>
      <c r="CYG145" s="123"/>
      <c r="CYH145" s="123"/>
      <c r="CYI145" s="123"/>
      <c r="CYJ145" s="123"/>
      <c r="CYK145" s="123"/>
      <c r="CYL145" s="123"/>
      <c r="CYM145" s="123"/>
      <c r="CYN145" s="123"/>
      <c r="CYO145" s="123"/>
      <c r="CYP145" s="123"/>
      <c r="CYQ145" s="123"/>
      <c r="CYR145" s="123"/>
      <c r="CYS145" s="123"/>
      <c r="CYT145" s="123"/>
      <c r="CYU145" s="123"/>
      <c r="CYV145" s="123"/>
      <c r="CYW145" s="123"/>
      <c r="CYX145" s="123"/>
      <c r="CYY145" s="123"/>
      <c r="CYZ145" s="123"/>
      <c r="CZA145" s="123"/>
      <c r="CZB145" s="123"/>
      <c r="CZC145" s="123"/>
      <c r="CZD145" s="123"/>
      <c r="CZE145" s="123"/>
      <c r="CZF145" s="123"/>
      <c r="CZG145" s="123"/>
      <c r="CZH145" s="123"/>
      <c r="CZI145" s="123"/>
      <c r="CZJ145" s="123"/>
      <c r="CZK145" s="123"/>
      <c r="CZL145" s="123"/>
      <c r="CZM145" s="123"/>
      <c r="CZN145" s="123"/>
      <c r="CZO145" s="123"/>
      <c r="CZP145" s="123"/>
      <c r="CZQ145" s="123"/>
      <c r="CZR145" s="123"/>
      <c r="CZS145" s="123"/>
      <c r="CZT145" s="123"/>
      <c r="CZU145" s="123"/>
      <c r="CZV145" s="123"/>
      <c r="CZW145" s="123"/>
      <c r="CZX145" s="123"/>
      <c r="CZY145" s="123"/>
      <c r="CZZ145" s="123"/>
      <c r="DAA145" s="123"/>
      <c r="DAB145" s="123"/>
      <c r="DAC145" s="123"/>
      <c r="DAD145" s="123"/>
      <c r="DAE145" s="123"/>
      <c r="DAF145" s="123"/>
      <c r="DAG145" s="123"/>
      <c r="DAH145" s="123"/>
      <c r="DAI145" s="123"/>
      <c r="DAJ145" s="123"/>
      <c r="DAK145" s="123"/>
      <c r="DAL145" s="123"/>
      <c r="DAM145" s="123"/>
      <c r="DAN145" s="123"/>
      <c r="DAO145" s="123"/>
      <c r="DAP145" s="123"/>
      <c r="DAQ145" s="123"/>
      <c r="DAR145" s="123"/>
      <c r="DAS145" s="123"/>
      <c r="DAT145" s="123"/>
      <c r="DAU145" s="123"/>
      <c r="DAV145" s="123"/>
      <c r="DAW145" s="123"/>
      <c r="DAX145" s="123"/>
      <c r="DAY145" s="123"/>
      <c r="DAZ145" s="123"/>
      <c r="DBA145" s="123"/>
      <c r="DBB145" s="123"/>
      <c r="DBC145" s="123"/>
      <c r="DBD145" s="123"/>
      <c r="DBE145" s="123"/>
      <c r="DBF145" s="123"/>
      <c r="DBG145" s="123"/>
      <c r="DBH145" s="123"/>
      <c r="DBI145" s="123"/>
      <c r="DBJ145" s="123"/>
      <c r="DBK145" s="123"/>
      <c r="DBL145" s="123"/>
      <c r="DBM145" s="123"/>
      <c r="DBN145" s="123"/>
      <c r="DBO145" s="123"/>
      <c r="DBP145" s="123"/>
      <c r="DBQ145" s="123"/>
      <c r="DBR145" s="123"/>
      <c r="DBS145" s="123"/>
      <c r="DBT145" s="123"/>
      <c r="DBU145" s="123"/>
      <c r="DBV145" s="123"/>
      <c r="DBW145" s="123"/>
      <c r="DBX145" s="123"/>
      <c r="DBY145" s="123"/>
      <c r="DBZ145" s="123"/>
      <c r="DCA145" s="123"/>
      <c r="DCB145" s="123"/>
      <c r="DCC145" s="123"/>
      <c r="DCD145" s="123"/>
      <c r="DCE145" s="123"/>
      <c r="DCF145" s="123"/>
      <c r="DCG145" s="123"/>
      <c r="DCH145" s="123"/>
      <c r="DCI145" s="123"/>
      <c r="DCJ145" s="123"/>
      <c r="DCK145" s="123"/>
      <c r="DCL145" s="123"/>
      <c r="DCM145" s="123"/>
      <c r="DCN145" s="123"/>
      <c r="DCO145" s="123"/>
      <c r="DCP145" s="123"/>
      <c r="DCQ145" s="123"/>
      <c r="DCR145" s="123"/>
      <c r="DCS145" s="123"/>
      <c r="DCT145" s="123"/>
      <c r="DCU145" s="123"/>
      <c r="DCV145" s="123"/>
      <c r="DCW145" s="123"/>
      <c r="DCX145" s="123"/>
      <c r="DCY145" s="123"/>
      <c r="DCZ145" s="123"/>
      <c r="DDA145" s="123"/>
      <c r="DDB145" s="123"/>
      <c r="DDC145" s="123"/>
      <c r="DDD145" s="123"/>
      <c r="DDE145" s="123"/>
      <c r="DDF145" s="123"/>
      <c r="DDG145" s="123"/>
      <c r="DDH145" s="123"/>
      <c r="DDI145" s="123"/>
      <c r="DDJ145" s="123"/>
      <c r="DDK145" s="123"/>
      <c r="DDL145" s="123"/>
      <c r="DDM145" s="123"/>
      <c r="DDN145" s="123"/>
      <c r="DDO145" s="123"/>
      <c r="DDP145" s="123"/>
      <c r="DDQ145" s="123"/>
      <c r="DDR145" s="123"/>
      <c r="DDS145" s="123"/>
      <c r="DDT145" s="123"/>
      <c r="DDU145" s="123"/>
      <c r="DDV145" s="123"/>
      <c r="DDW145" s="123"/>
      <c r="DDX145" s="123"/>
      <c r="DDY145" s="123"/>
      <c r="DDZ145" s="123"/>
      <c r="DEA145" s="123"/>
      <c r="DEB145" s="123"/>
      <c r="DEC145" s="123"/>
      <c r="DED145" s="123"/>
      <c r="DEE145" s="123"/>
      <c r="DEF145" s="123"/>
      <c r="DEG145" s="123"/>
      <c r="DEH145" s="123"/>
      <c r="DEI145" s="123"/>
      <c r="DEJ145" s="123"/>
      <c r="DEK145" s="123"/>
      <c r="DEL145" s="123"/>
      <c r="DEM145" s="123"/>
      <c r="DEN145" s="123"/>
      <c r="DEO145" s="123"/>
      <c r="DEP145" s="123"/>
      <c r="DEQ145" s="123"/>
      <c r="DER145" s="123"/>
      <c r="DES145" s="123"/>
      <c r="DET145" s="123"/>
      <c r="DEU145" s="123"/>
      <c r="DEV145" s="123"/>
      <c r="DEW145" s="123"/>
      <c r="DEX145" s="123"/>
      <c r="DEY145" s="123"/>
      <c r="DEZ145" s="123"/>
      <c r="DFA145" s="123"/>
      <c r="DFB145" s="123"/>
      <c r="DFC145" s="123"/>
      <c r="DFD145" s="123"/>
      <c r="DFE145" s="123"/>
      <c r="DFF145" s="123"/>
      <c r="DFG145" s="123"/>
      <c r="DFH145" s="123"/>
      <c r="DFI145" s="123"/>
      <c r="DFJ145" s="123"/>
      <c r="DFK145" s="123"/>
      <c r="DFL145" s="123"/>
      <c r="DFM145" s="123"/>
      <c r="DFN145" s="123"/>
      <c r="DFO145" s="123"/>
      <c r="DFP145" s="123"/>
      <c r="DFQ145" s="123"/>
      <c r="DFR145" s="123"/>
      <c r="DFS145" s="123"/>
      <c r="DFT145" s="123"/>
      <c r="DFU145" s="123"/>
      <c r="DFV145" s="123"/>
      <c r="DFW145" s="123"/>
      <c r="DFX145" s="123"/>
      <c r="DFY145" s="123"/>
      <c r="DFZ145" s="123"/>
      <c r="DGA145" s="123"/>
      <c r="DGB145" s="123"/>
      <c r="DGC145" s="123"/>
      <c r="DGD145" s="123"/>
      <c r="DGE145" s="123"/>
      <c r="DGF145" s="123"/>
      <c r="DGG145" s="123"/>
      <c r="DGH145" s="123"/>
      <c r="DGI145" s="123"/>
      <c r="DGJ145" s="123"/>
      <c r="DGK145" s="123"/>
      <c r="DGL145" s="123"/>
      <c r="DGM145" s="123"/>
      <c r="DGN145" s="123"/>
      <c r="DGO145" s="123"/>
      <c r="DGP145" s="123"/>
      <c r="DGQ145" s="123"/>
      <c r="DGR145" s="123"/>
      <c r="DGS145" s="123"/>
      <c r="DGT145" s="123"/>
      <c r="DGU145" s="123"/>
      <c r="DGV145" s="123"/>
      <c r="DGW145" s="123"/>
      <c r="DGX145" s="123"/>
      <c r="DGY145" s="123"/>
      <c r="DGZ145" s="123"/>
      <c r="DHA145" s="123"/>
      <c r="DHB145" s="123"/>
      <c r="DHC145" s="123"/>
      <c r="DHD145" s="123"/>
      <c r="DHE145" s="123"/>
      <c r="DHF145" s="123"/>
      <c r="DHG145" s="123"/>
      <c r="DHH145" s="123"/>
      <c r="DHI145" s="123"/>
      <c r="DHJ145" s="123"/>
      <c r="DHK145" s="123"/>
      <c r="DHL145" s="123"/>
      <c r="DHM145" s="123"/>
      <c r="DHN145" s="123"/>
      <c r="DHO145" s="123"/>
      <c r="DHP145" s="123"/>
      <c r="DHQ145" s="123"/>
      <c r="DHR145" s="123"/>
      <c r="DHS145" s="123"/>
      <c r="DHT145" s="123"/>
      <c r="DHU145" s="123"/>
      <c r="DHV145" s="123"/>
      <c r="DHW145" s="123"/>
      <c r="DHX145" s="123"/>
      <c r="DHY145" s="123"/>
      <c r="DHZ145" s="123"/>
      <c r="DIA145" s="123"/>
      <c r="DIB145" s="123"/>
      <c r="DIC145" s="123"/>
      <c r="DID145" s="123"/>
      <c r="DIE145" s="123"/>
      <c r="DIF145" s="123"/>
      <c r="DIG145" s="123"/>
      <c r="DIH145" s="123"/>
      <c r="DII145" s="123"/>
      <c r="DIJ145" s="123"/>
      <c r="DIK145" s="123"/>
      <c r="DIL145" s="123"/>
      <c r="DIM145" s="123"/>
      <c r="DIN145" s="123"/>
      <c r="DIO145" s="123"/>
      <c r="DIP145" s="123"/>
      <c r="DIQ145" s="123"/>
      <c r="DIR145" s="123"/>
      <c r="DIS145" s="123"/>
      <c r="DIT145" s="123"/>
      <c r="DIU145" s="123"/>
      <c r="DIV145" s="123"/>
      <c r="DIW145" s="123"/>
      <c r="DIX145" s="123"/>
      <c r="DIY145" s="123"/>
      <c r="DIZ145" s="123"/>
      <c r="DJA145" s="123"/>
      <c r="DJB145" s="123"/>
      <c r="DJC145" s="123"/>
      <c r="DJD145" s="123"/>
      <c r="DJE145" s="123"/>
      <c r="DJF145" s="123"/>
      <c r="DJG145" s="123"/>
      <c r="DJH145" s="123"/>
      <c r="DJI145" s="123"/>
      <c r="DJJ145" s="123"/>
      <c r="DJK145" s="123"/>
      <c r="DJL145" s="123"/>
      <c r="DJM145" s="123"/>
      <c r="DJN145" s="123"/>
      <c r="DJO145" s="123"/>
      <c r="DJP145" s="123"/>
      <c r="DJQ145" s="123"/>
      <c r="DJR145" s="123"/>
      <c r="DJS145" s="123"/>
      <c r="DJT145" s="123"/>
      <c r="DJU145" s="123"/>
      <c r="DJV145" s="123"/>
      <c r="DJW145" s="123"/>
      <c r="DJX145" s="123"/>
      <c r="DJY145" s="123"/>
      <c r="DJZ145" s="123"/>
      <c r="DKA145" s="123"/>
      <c r="DKB145" s="123"/>
      <c r="DKC145" s="123"/>
      <c r="DKD145" s="123"/>
      <c r="DKE145" s="123"/>
      <c r="DKF145" s="123"/>
      <c r="DKG145" s="123"/>
      <c r="DKH145" s="123"/>
      <c r="DKI145" s="123"/>
      <c r="DKJ145" s="123"/>
      <c r="DKK145" s="123"/>
      <c r="DKL145" s="123"/>
      <c r="DKM145" s="123"/>
      <c r="DKN145" s="123"/>
      <c r="DKO145" s="123"/>
      <c r="DKP145" s="123"/>
      <c r="DKQ145" s="123"/>
      <c r="DKR145" s="123"/>
      <c r="DKS145" s="123"/>
      <c r="DKT145" s="123"/>
      <c r="DKU145" s="123"/>
      <c r="DKV145" s="123"/>
      <c r="DKW145" s="123"/>
      <c r="DKX145" s="123"/>
      <c r="DKY145" s="123"/>
      <c r="DKZ145" s="123"/>
      <c r="DLA145" s="123"/>
      <c r="DLB145" s="123"/>
      <c r="DLC145" s="123"/>
      <c r="DLD145" s="123"/>
      <c r="DLE145" s="123"/>
      <c r="DLF145" s="123"/>
      <c r="DLG145" s="123"/>
      <c r="DLH145" s="123"/>
      <c r="DLI145" s="123"/>
      <c r="DLJ145" s="123"/>
      <c r="DLK145" s="123"/>
      <c r="DLL145" s="123"/>
      <c r="DLM145" s="123"/>
      <c r="DLN145" s="123"/>
      <c r="DLO145" s="123"/>
      <c r="DLP145" s="123"/>
      <c r="DLQ145" s="123"/>
      <c r="DLR145" s="123"/>
      <c r="DLS145" s="123"/>
      <c r="DLT145" s="123"/>
      <c r="DLU145" s="123"/>
      <c r="DLV145" s="123"/>
      <c r="DLW145" s="123"/>
      <c r="DLX145" s="123"/>
      <c r="DLY145" s="123"/>
      <c r="DLZ145" s="123"/>
      <c r="DMA145" s="123"/>
      <c r="DMB145" s="123"/>
      <c r="DMC145" s="123"/>
      <c r="DMD145" s="123"/>
      <c r="DME145" s="123"/>
      <c r="DMF145" s="123"/>
      <c r="DMG145" s="123"/>
      <c r="DMH145" s="123"/>
      <c r="DMI145" s="123"/>
      <c r="DMJ145" s="123"/>
      <c r="DMK145" s="123"/>
      <c r="DML145" s="123"/>
      <c r="DMM145" s="123"/>
      <c r="DMN145" s="123"/>
      <c r="DMO145" s="123"/>
      <c r="DMP145" s="123"/>
      <c r="DMQ145" s="123"/>
      <c r="DMR145" s="123"/>
      <c r="DMS145" s="123"/>
      <c r="DMT145" s="123"/>
      <c r="DMU145" s="123"/>
      <c r="DMV145" s="123"/>
      <c r="DMW145" s="123"/>
      <c r="DMX145" s="123"/>
      <c r="DMY145" s="123"/>
      <c r="DMZ145" s="123"/>
      <c r="DNA145" s="123"/>
      <c r="DNB145" s="123"/>
      <c r="DNC145" s="123"/>
      <c r="DND145" s="123"/>
      <c r="DNE145" s="123"/>
      <c r="DNF145" s="123"/>
      <c r="DNG145" s="123"/>
      <c r="DNH145" s="123"/>
      <c r="DNI145" s="123"/>
      <c r="DNJ145" s="123"/>
      <c r="DNK145" s="123"/>
      <c r="DNL145" s="123"/>
      <c r="DNM145" s="123"/>
      <c r="DNN145" s="123"/>
      <c r="DNO145" s="123"/>
      <c r="DNP145" s="123"/>
      <c r="DNQ145" s="123"/>
      <c r="DNR145" s="123"/>
      <c r="DNS145" s="123"/>
      <c r="DNT145" s="123"/>
      <c r="DNU145" s="123"/>
      <c r="DNV145" s="123"/>
      <c r="DNW145" s="123"/>
      <c r="DNX145" s="123"/>
      <c r="DNY145" s="123"/>
      <c r="DNZ145" s="123"/>
      <c r="DOA145" s="123"/>
      <c r="DOB145" s="123"/>
      <c r="DOC145" s="123"/>
      <c r="DOD145" s="123"/>
      <c r="DOE145" s="123"/>
      <c r="DOF145" s="123"/>
      <c r="DOG145" s="123"/>
      <c r="DOH145" s="123"/>
      <c r="DOI145" s="123"/>
      <c r="DOJ145" s="123"/>
      <c r="DOK145" s="123"/>
      <c r="DOL145" s="123"/>
      <c r="DOM145" s="123"/>
      <c r="DON145" s="123"/>
      <c r="DOO145" s="123"/>
      <c r="DOP145" s="123"/>
      <c r="DOQ145" s="123"/>
      <c r="DOR145" s="123"/>
      <c r="DOS145" s="123"/>
      <c r="DOT145" s="123"/>
      <c r="DOU145" s="123"/>
      <c r="DOV145" s="123"/>
      <c r="DOW145" s="123"/>
      <c r="DOX145" s="123"/>
      <c r="DOY145" s="123"/>
      <c r="DOZ145" s="123"/>
      <c r="DPA145" s="123"/>
      <c r="DPB145" s="123"/>
      <c r="DPC145" s="123"/>
      <c r="DPD145" s="123"/>
      <c r="DPE145" s="123"/>
      <c r="DPF145" s="123"/>
      <c r="DPG145" s="123"/>
      <c r="DPH145" s="123"/>
      <c r="DPI145" s="123"/>
      <c r="DPJ145" s="123"/>
      <c r="DPK145" s="123"/>
      <c r="DPL145" s="123"/>
      <c r="DPM145" s="123"/>
      <c r="DPN145" s="123"/>
      <c r="DPO145" s="123"/>
      <c r="DPP145" s="123"/>
      <c r="DPQ145" s="123"/>
      <c r="DPR145" s="123"/>
      <c r="DPS145" s="123"/>
      <c r="DPT145" s="123"/>
      <c r="DPU145" s="123"/>
      <c r="DPV145" s="123"/>
      <c r="DPW145" s="123"/>
      <c r="DPX145" s="123"/>
      <c r="DPY145" s="123"/>
      <c r="DPZ145" s="123"/>
      <c r="DQA145" s="123"/>
      <c r="DQB145" s="123"/>
      <c r="DQC145" s="123"/>
      <c r="DQD145" s="123"/>
      <c r="DQE145" s="123"/>
      <c r="DQF145" s="123"/>
      <c r="DQG145" s="123"/>
      <c r="DQH145" s="123"/>
      <c r="DQI145" s="123"/>
      <c r="DQJ145" s="123"/>
      <c r="DQK145" s="123"/>
      <c r="DQL145" s="123"/>
      <c r="DQM145" s="123"/>
      <c r="DQN145" s="123"/>
      <c r="DQO145" s="123"/>
      <c r="DQP145" s="123"/>
      <c r="DQQ145" s="123"/>
      <c r="DQR145" s="123"/>
      <c r="DQS145" s="123"/>
      <c r="DQT145" s="123"/>
      <c r="DQU145" s="123"/>
      <c r="DQV145" s="123"/>
      <c r="DQW145" s="123"/>
      <c r="DQX145" s="123"/>
      <c r="DQY145" s="123"/>
      <c r="DQZ145" s="123"/>
      <c r="DRA145" s="123"/>
      <c r="DRB145" s="123"/>
      <c r="DRC145" s="123"/>
      <c r="DRD145" s="123"/>
      <c r="DRE145" s="123"/>
      <c r="DRF145" s="123"/>
      <c r="DRG145" s="123"/>
      <c r="DRH145" s="123"/>
      <c r="DRI145" s="123"/>
      <c r="DRJ145" s="123"/>
      <c r="DRK145" s="123"/>
      <c r="DRL145" s="123"/>
      <c r="DRM145" s="123"/>
      <c r="DRN145" s="123"/>
      <c r="DRO145" s="123"/>
      <c r="DRP145" s="123"/>
      <c r="DRQ145" s="123"/>
      <c r="DRR145" s="123"/>
      <c r="DRS145" s="123"/>
      <c r="DRT145" s="123"/>
      <c r="DRU145" s="123"/>
      <c r="DRV145" s="123"/>
      <c r="DRW145" s="123"/>
      <c r="DRX145" s="123"/>
      <c r="DRY145" s="123"/>
      <c r="DRZ145" s="123"/>
      <c r="DSA145" s="123"/>
      <c r="DSB145" s="123"/>
      <c r="DSC145" s="123"/>
      <c r="DSD145" s="123"/>
      <c r="DSE145" s="123"/>
      <c r="DSF145" s="123"/>
      <c r="DSG145" s="123"/>
      <c r="DSH145" s="123"/>
      <c r="DSI145" s="123"/>
      <c r="DSJ145" s="123"/>
      <c r="DSK145" s="123"/>
      <c r="DSL145" s="123"/>
      <c r="DSM145" s="123"/>
      <c r="DSN145" s="123"/>
      <c r="DSO145" s="123"/>
      <c r="DSP145" s="123"/>
      <c r="DSQ145" s="123"/>
      <c r="DSR145" s="123"/>
      <c r="DSS145" s="123"/>
      <c r="DST145" s="123"/>
      <c r="DSU145" s="123"/>
      <c r="DSV145" s="123"/>
      <c r="DSW145" s="123"/>
      <c r="DSX145" s="123"/>
      <c r="DSY145" s="123"/>
      <c r="DSZ145" s="123"/>
      <c r="DTA145" s="123"/>
      <c r="DTB145" s="123"/>
      <c r="DTC145" s="123"/>
      <c r="DTD145" s="123"/>
      <c r="DTE145" s="123"/>
      <c r="DTF145" s="123"/>
      <c r="DTG145" s="123"/>
      <c r="DTH145" s="123"/>
      <c r="DTI145" s="123"/>
      <c r="DTJ145" s="123"/>
      <c r="DTK145" s="123"/>
      <c r="DTL145" s="123"/>
      <c r="DTM145" s="123"/>
      <c r="DTN145" s="123"/>
      <c r="DTO145" s="123"/>
      <c r="DTP145" s="123"/>
      <c r="DTQ145" s="123"/>
      <c r="DTR145" s="123"/>
      <c r="DTS145" s="123"/>
      <c r="DTT145" s="123"/>
      <c r="DTU145" s="123"/>
      <c r="DTV145" s="123"/>
      <c r="DTW145" s="123"/>
      <c r="DTX145" s="123"/>
      <c r="DTY145" s="123"/>
      <c r="DTZ145" s="123"/>
      <c r="DUA145" s="123"/>
      <c r="DUB145" s="123"/>
      <c r="DUC145" s="123"/>
      <c r="DUD145" s="123"/>
      <c r="DUE145" s="123"/>
      <c r="DUF145" s="123"/>
      <c r="DUG145" s="123"/>
      <c r="DUH145" s="123"/>
      <c r="DUI145" s="123"/>
      <c r="DUJ145" s="123"/>
      <c r="DUK145" s="123"/>
      <c r="DUL145" s="123"/>
      <c r="DUM145" s="123"/>
      <c r="DUN145" s="123"/>
      <c r="DUO145" s="123"/>
      <c r="DUP145" s="123"/>
      <c r="DUQ145" s="123"/>
      <c r="DUR145" s="123"/>
      <c r="DUS145" s="123"/>
      <c r="DUT145" s="123"/>
      <c r="DUU145" s="123"/>
      <c r="DUV145" s="123"/>
      <c r="DUW145" s="123"/>
      <c r="DUX145" s="123"/>
      <c r="DUY145" s="123"/>
      <c r="DUZ145" s="123"/>
      <c r="DVA145" s="123"/>
      <c r="DVB145" s="123"/>
      <c r="DVC145" s="123"/>
      <c r="DVD145" s="123"/>
      <c r="DVE145" s="123"/>
      <c r="DVF145" s="123"/>
      <c r="DVG145" s="123"/>
      <c r="DVH145" s="123"/>
      <c r="DVI145" s="123"/>
      <c r="DVJ145" s="123"/>
      <c r="DVK145" s="123"/>
      <c r="DVL145" s="123"/>
      <c r="DVM145" s="123"/>
      <c r="DVN145" s="123"/>
      <c r="DVO145" s="123"/>
      <c r="DVP145" s="123"/>
      <c r="DVQ145" s="123"/>
      <c r="DVR145" s="123"/>
      <c r="DVS145" s="123"/>
      <c r="DVT145" s="123"/>
      <c r="DVU145" s="123"/>
      <c r="DVV145" s="123"/>
      <c r="DVW145" s="123"/>
      <c r="DVX145" s="123"/>
      <c r="DVY145" s="123"/>
      <c r="DVZ145" s="123"/>
      <c r="DWA145" s="123"/>
      <c r="DWB145" s="123"/>
      <c r="DWC145" s="123"/>
      <c r="DWD145" s="123"/>
      <c r="DWE145" s="123"/>
      <c r="DWF145" s="123"/>
      <c r="DWG145" s="123"/>
      <c r="DWH145" s="123"/>
      <c r="DWI145" s="123"/>
      <c r="DWJ145" s="123"/>
      <c r="DWK145" s="123"/>
      <c r="DWL145" s="123"/>
      <c r="DWM145" s="123"/>
      <c r="DWN145" s="123"/>
      <c r="DWO145" s="123"/>
      <c r="DWP145" s="123"/>
      <c r="DWQ145" s="123"/>
      <c r="DWR145" s="123"/>
      <c r="DWS145" s="123"/>
      <c r="DWT145" s="123"/>
      <c r="DWU145" s="123"/>
      <c r="DWV145" s="123"/>
      <c r="DWW145" s="123"/>
      <c r="DWX145" s="123"/>
      <c r="DWY145" s="123"/>
      <c r="DWZ145" s="123"/>
      <c r="DXA145" s="123"/>
      <c r="DXB145" s="123"/>
      <c r="DXC145" s="123"/>
      <c r="DXD145" s="123"/>
      <c r="DXE145" s="123"/>
      <c r="DXF145" s="123"/>
      <c r="DXG145" s="123"/>
      <c r="DXH145" s="123"/>
      <c r="DXI145" s="123"/>
      <c r="DXJ145" s="123"/>
      <c r="DXK145" s="123"/>
      <c r="DXL145" s="123"/>
      <c r="DXM145" s="123"/>
      <c r="DXN145" s="123"/>
      <c r="DXO145" s="123"/>
      <c r="DXP145" s="123"/>
      <c r="DXQ145" s="123"/>
      <c r="DXR145" s="123"/>
      <c r="DXS145" s="123"/>
      <c r="DXT145" s="123"/>
      <c r="DXU145" s="123"/>
      <c r="DXV145" s="123"/>
      <c r="DXW145" s="123"/>
      <c r="DXX145" s="123"/>
      <c r="DXY145" s="123"/>
      <c r="DXZ145" s="123"/>
      <c r="DYA145" s="123"/>
      <c r="DYB145" s="123"/>
      <c r="DYC145" s="123"/>
      <c r="DYD145" s="123"/>
      <c r="DYE145" s="123"/>
      <c r="DYF145" s="123"/>
      <c r="DYG145" s="123"/>
      <c r="DYH145" s="123"/>
      <c r="DYI145" s="123"/>
      <c r="DYJ145" s="123"/>
      <c r="DYK145" s="123"/>
      <c r="DYL145" s="123"/>
      <c r="DYM145" s="123"/>
      <c r="DYN145" s="123"/>
      <c r="DYO145" s="123"/>
      <c r="DYP145" s="123"/>
      <c r="DYQ145" s="123"/>
      <c r="DYR145" s="123"/>
      <c r="DYS145" s="123"/>
      <c r="DYT145" s="123"/>
      <c r="DYU145" s="123"/>
      <c r="DYV145" s="123"/>
      <c r="DYW145" s="123"/>
      <c r="DYX145" s="123"/>
      <c r="DYY145" s="123"/>
      <c r="DYZ145" s="123"/>
      <c r="DZA145" s="123"/>
      <c r="DZB145" s="123"/>
      <c r="DZC145" s="123"/>
      <c r="DZD145" s="123"/>
      <c r="DZE145" s="123"/>
      <c r="DZF145" s="123"/>
      <c r="DZG145" s="123"/>
      <c r="DZH145" s="123"/>
      <c r="DZI145" s="123"/>
      <c r="DZJ145" s="123"/>
      <c r="DZK145" s="123"/>
      <c r="DZL145" s="123"/>
      <c r="DZM145" s="123"/>
      <c r="DZN145" s="123"/>
      <c r="DZO145" s="123"/>
      <c r="DZP145" s="123"/>
      <c r="DZQ145" s="123"/>
      <c r="DZR145" s="123"/>
      <c r="DZS145" s="123"/>
      <c r="DZT145" s="123"/>
      <c r="DZU145" s="123"/>
      <c r="DZV145" s="123"/>
      <c r="DZW145" s="123"/>
      <c r="DZX145" s="123"/>
      <c r="DZY145" s="123"/>
      <c r="DZZ145" s="123"/>
      <c r="EAA145" s="123"/>
      <c r="EAB145" s="123"/>
      <c r="EAC145" s="123"/>
      <c r="EAD145" s="123"/>
      <c r="EAE145" s="123"/>
      <c r="EAF145" s="123"/>
      <c r="EAG145" s="123"/>
      <c r="EAH145" s="123"/>
      <c r="EAI145" s="123"/>
      <c r="EAJ145" s="123"/>
      <c r="EAK145" s="123"/>
      <c r="EAL145" s="123"/>
      <c r="EAM145" s="123"/>
      <c r="EAN145" s="123"/>
      <c r="EAO145" s="123"/>
      <c r="EAP145" s="123"/>
      <c r="EAQ145" s="123"/>
      <c r="EAR145" s="123"/>
      <c r="EAS145" s="123"/>
      <c r="EAT145" s="123"/>
      <c r="EAU145" s="123"/>
      <c r="EAV145" s="123"/>
      <c r="EAW145" s="123"/>
      <c r="EAX145" s="123"/>
      <c r="EAY145" s="123"/>
      <c r="EAZ145" s="123"/>
      <c r="EBA145" s="123"/>
      <c r="EBB145" s="123"/>
      <c r="EBC145" s="123"/>
      <c r="EBD145" s="123"/>
      <c r="EBE145" s="123"/>
      <c r="EBF145" s="123"/>
      <c r="EBG145" s="123"/>
      <c r="EBH145" s="123"/>
      <c r="EBI145" s="123"/>
      <c r="EBJ145" s="123"/>
      <c r="EBK145" s="123"/>
      <c r="EBL145" s="123"/>
      <c r="EBM145" s="123"/>
      <c r="EBN145" s="123"/>
      <c r="EBO145" s="123"/>
      <c r="EBP145" s="123"/>
      <c r="EBQ145" s="123"/>
      <c r="EBR145" s="123"/>
      <c r="EBS145" s="123"/>
      <c r="EBT145" s="123"/>
      <c r="EBU145" s="123"/>
      <c r="EBV145" s="123"/>
      <c r="EBW145" s="123"/>
      <c r="EBX145" s="123"/>
      <c r="EBY145" s="123"/>
      <c r="EBZ145" s="123"/>
      <c r="ECA145" s="123"/>
      <c r="ECB145" s="123"/>
      <c r="ECC145" s="123"/>
      <c r="ECD145" s="123"/>
      <c r="ECE145" s="123"/>
      <c r="ECF145" s="123"/>
      <c r="ECG145" s="123"/>
      <c r="ECH145" s="123"/>
      <c r="ECI145" s="123"/>
      <c r="ECJ145" s="123"/>
      <c r="ECK145" s="123"/>
      <c r="ECL145" s="123"/>
      <c r="ECM145" s="123"/>
      <c r="ECN145" s="123"/>
      <c r="ECO145" s="123"/>
      <c r="ECP145" s="123"/>
      <c r="ECQ145" s="123"/>
      <c r="ECR145" s="123"/>
      <c r="ECS145" s="123"/>
      <c r="ECT145" s="123"/>
      <c r="ECU145" s="123"/>
      <c r="ECV145" s="123"/>
      <c r="ECW145" s="123"/>
      <c r="ECX145" s="123"/>
      <c r="ECY145" s="123"/>
      <c r="ECZ145" s="123"/>
      <c r="EDA145" s="123"/>
      <c r="EDB145" s="123"/>
      <c r="EDC145" s="123"/>
      <c r="EDD145" s="123"/>
      <c r="EDE145" s="123"/>
      <c r="EDF145" s="123"/>
      <c r="EDG145" s="123"/>
      <c r="EDH145" s="123"/>
      <c r="EDI145" s="123"/>
      <c r="EDJ145" s="123"/>
      <c r="EDK145" s="123"/>
      <c r="EDL145" s="123"/>
      <c r="EDM145" s="123"/>
      <c r="EDN145" s="123"/>
      <c r="EDO145" s="123"/>
      <c r="EDP145" s="123"/>
      <c r="EDQ145" s="123"/>
      <c r="EDR145" s="123"/>
      <c r="EDS145" s="123"/>
      <c r="EDT145" s="123"/>
      <c r="EDU145" s="123"/>
      <c r="EDV145" s="123"/>
      <c r="EDW145" s="123"/>
      <c r="EDX145" s="123"/>
      <c r="EDY145" s="123"/>
      <c r="EDZ145" s="123"/>
      <c r="EEA145" s="123"/>
      <c r="EEB145" s="123"/>
      <c r="EEC145" s="123"/>
      <c r="EED145" s="123"/>
      <c r="EEE145" s="123"/>
      <c r="EEF145" s="123"/>
      <c r="EEG145" s="123"/>
      <c r="EEH145" s="123"/>
      <c r="EEI145" s="123"/>
      <c r="EEJ145" s="123"/>
      <c r="EEK145" s="123"/>
      <c r="EEL145" s="123"/>
      <c r="EEM145" s="123"/>
      <c r="EEN145" s="123"/>
      <c r="EEO145" s="123"/>
      <c r="EEP145" s="123"/>
      <c r="EEQ145" s="123"/>
      <c r="EER145" s="123"/>
      <c r="EES145" s="123"/>
      <c r="EET145" s="123"/>
      <c r="EEU145" s="123"/>
      <c r="EEV145" s="123"/>
      <c r="EEW145" s="123"/>
      <c r="EEX145" s="123"/>
      <c r="EEY145" s="123"/>
      <c r="EEZ145" s="123"/>
      <c r="EFA145" s="123"/>
      <c r="EFB145" s="123"/>
      <c r="EFC145" s="123"/>
      <c r="EFD145" s="123"/>
      <c r="EFE145" s="123"/>
      <c r="EFF145" s="123"/>
      <c r="EFG145" s="123"/>
      <c r="EFH145" s="123"/>
      <c r="EFI145" s="123"/>
      <c r="EFJ145" s="123"/>
      <c r="EFK145" s="123"/>
      <c r="EFL145" s="123"/>
      <c r="EFM145" s="123"/>
      <c r="EFN145" s="123"/>
      <c r="EFO145" s="123"/>
      <c r="EFP145" s="123"/>
      <c r="EFQ145" s="123"/>
      <c r="EFR145" s="123"/>
      <c r="EFS145" s="123"/>
      <c r="EFT145" s="123"/>
      <c r="EFU145" s="123"/>
      <c r="EFV145" s="123"/>
      <c r="EFW145" s="123"/>
      <c r="EFX145" s="123"/>
      <c r="EFY145" s="123"/>
      <c r="EFZ145" s="123"/>
      <c r="EGA145" s="123"/>
      <c r="EGB145" s="123"/>
      <c r="EGC145" s="123"/>
      <c r="EGD145" s="123"/>
      <c r="EGE145" s="123"/>
      <c r="EGF145" s="123"/>
      <c r="EGG145" s="123"/>
      <c r="EGH145" s="123"/>
      <c r="EGI145" s="123"/>
      <c r="EGJ145" s="123"/>
      <c r="EGK145" s="123"/>
      <c r="EGL145" s="123"/>
      <c r="EGM145" s="123"/>
      <c r="EGN145" s="123"/>
      <c r="EGO145" s="123"/>
      <c r="EGP145" s="123"/>
      <c r="EGQ145" s="123"/>
      <c r="EGR145" s="123"/>
      <c r="EGS145" s="123"/>
      <c r="EGT145" s="123"/>
      <c r="EGU145" s="123"/>
      <c r="EGV145" s="123"/>
      <c r="EGW145" s="123"/>
      <c r="EGX145" s="123"/>
      <c r="EGY145" s="123"/>
      <c r="EGZ145" s="123"/>
      <c r="EHA145" s="123"/>
      <c r="EHB145" s="123"/>
      <c r="EHC145" s="123"/>
      <c r="EHD145" s="123"/>
      <c r="EHE145" s="123"/>
      <c r="EHF145" s="123"/>
      <c r="EHG145" s="123"/>
      <c r="EHH145" s="123"/>
      <c r="EHI145" s="123"/>
      <c r="EHJ145" s="123"/>
      <c r="EHK145" s="123"/>
      <c r="EHL145" s="123"/>
      <c r="EHM145" s="123"/>
      <c r="EHN145" s="123"/>
      <c r="EHO145" s="123"/>
      <c r="EHP145" s="123"/>
      <c r="EHQ145" s="123"/>
      <c r="EHR145" s="123"/>
      <c r="EHS145" s="123"/>
      <c r="EHT145" s="123"/>
      <c r="EHU145" s="123"/>
      <c r="EHV145" s="123"/>
      <c r="EHW145" s="123"/>
      <c r="EHX145" s="123"/>
      <c r="EHY145" s="123"/>
      <c r="EHZ145" s="123"/>
      <c r="EIA145" s="123"/>
      <c r="EIB145" s="123"/>
      <c r="EIC145" s="123"/>
      <c r="EID145" s="123"/>
      <c r="EIE145" s="123"/>
      <c r="EIF145" s="123"/>
      <c r="EIG145" s="123"/>
      <c r="EIH145" s="123"/>
      <c r="EII145" s="123"/>
      <c r="EIJ145" s="123"/>
      <c r="EIK145" s="123"/>
      <c r="EIL145" s="123"/>
      <c r="EIM145" s="123"/>
      <c r="EIN145" s="123"/>
      <c r="EIO145" s="123"/>
      <c r="EIP145" s="123"/>
      <c r="EIQ145" s="123"/>
      <c r="EIR145" s="123"/>
      <c r="EIS145" s="123"/>
      <c r="EIT145" s="123"/>
      <c r="EIU145" s="123"/>
      <c r="EIV145" s="123"/>
      <c r="EIW145" s="123"/>
      <c r="EIX145" s="123"/>
      <c r="EIY145" s="123"/>
      <c r="EIZ145" s="123"/>
      <c r="EJA145" s="123"/>
      <c r="EJB145" s="123"/>
      <c r="EJC145" s="123"/>
      <c r="EJD145" s="123"/>
      <c r="EJE145" s="123"/>
      <c r="EJF145" s="123"/>
      <c r="EJG145" s="123"/>
      <c r="EJH145" s="123"/>
      <c r="EJI145" s="123"/>
      <c r="EJJ145" s="123"/>
      <c r="EJK145" s="123"/>
      <c r="EJL145" s="123"/>
      <c r="EJM145" s="123"/>
      <c r="EJN145" s="123"/>
      <c r="EJO145" s="123"/>
      <c r="EJP145" s="123"/>
      <c r="EJQ145" s="123"/>
      <c r="EJR145" s="123"/>
      <c r="EJS145" s="123"/>
      <c r="EJT145" s="123"/>
      <c r="EJU145" s="123"/>
      <c r="EJV145" s="123"/>
      <c r="EJW145" s="123"/>
      <c r="EJX145" s="123"/>
      <c r="EJY145" s="123"/>
      <c r="EJZ145" s="123"/>
      <c r="EKA145" s="123"/>
      <c r="EKB145" s="123"/>
      <c r="EKC145" s="123"/>
      <c r="EKD145" s="123"/>
      <c r="EKE145" s="123"/>
      <c r="EKF145" s="123"/>
      <c r="EKG145" s="123"/>
      <c r="EKH145" s="123"/>
      <c r="EKI145" s="123"/>
      <c r="EKJ145" s="123"/>
      <c r="EKK145" s="123"/>
      <c r="EKL145" s="123"/>
      <c r="EKM145" s="123"/>
      <c r="EKN145" s="123"/>
      <c r="EKO145" s="123"/>
      <c r="EKP145" s="123"/>
      <c r="EKQ145" s="123"/>
      <c r="EKR145" s="123"/>
      <c r="EKS145" s="123"/>
      <c r="EKT145" s="123"/>
      <c r="EKU145" s="123"/>
      <c r="EKV145" s="123"/>
      <c r="EKW145" s="123"/>
      <c r="EKX145" s="123"/>
      <c r="EKY145" s="123"/>
      <c r="EKZ145" s="123"/>
      <c r="ELA145" s="123"/>
      <c r="ELB145" s="123"/>
      <c r="ELC145" s="123"/>
      <c r="ELD145" s="123"/>
      <c r="ELE145" s="123"/>
      <c r="ELF145" s="123"/>
      <c r="ELG145" s="123"/>
      <c r="ELH145" s="123"/>
      <c r="ELI145" s="123"/>
      <c r="ELJ145" s="123"/>
      <c r="ELK145" s="123"/>
      <c r="ELL145" s="123"/>
      <c r="ELM145" s="123"/>
      <c r="ELN145" s="123"/>
      <c r="ELO145" s="123"/>
      <c r="ELP145" s="123"/>
      <c r="ELQ145" s="123"/>
      <c r="ELR145" s="123"/>
      <c r="ELS145" s="123"/>
      <c r="ELT145" s="123"/>
      <c r="ELU145" s="123"/>
      <c r="ELV145" s="123"/>
      <c r="ELW145" s="123"/>
      <c r="ELX145" s="123"/>
      <c r="ELY145" s="123"/>
      <c r="ELZ145" s="123"/>
      <c r="EMA145" s="123"/>
      <c r="EMB145" s="123"/>
      <c r="EMC145" s="123"/>
      <c r="EMD145" s="123"/>
      <c r="EME145" s="123"/>
      <c r="EMF145" s="123"/>
      <c r="EMG145" s="123"/>
      <c r="EMH145" s="123"/>
      <c r="EMI145" s="123"/>
      <c r="EMJ145" s="123"/>
      <c r="EMK145" s="123"/>
      <c r="EML145" s="123"/>
      <c r="EMM145" s="123"/>
      <c r="EMN145" s="123"/>
      <c r="EMO145" s="123"/>
      <c r="EMP145" s="123"/>
      <c r="EMQ145" s="123"/>
      <c r="EMR145" s="123"/>
      <c r="EMS145" s="123"/>
      <c r="EMT145" s="123"/>
      <c r="EMU145" s="123"/>
      <c r="EMV145" s="123"/>
      <c r="EMW145" s="123"/>
      <c r="EMX145" s="123"/>
      <c r="EMY145" s="123"/>
      <c r="EMZ145" s="123"/>
      <c r="ENA145" s="123"/>
      <c r="ENB145" s="123"/>
      <c r="ENC145" s="123"/>
      <c r="END145" s="123"/>
      <c r="ENE145" s="123"/>
      <c r="ENF145" s="123"/>
      <c r="ENG145" s="123"/>
      <c r="ENH145" s="123"/>
      <c r="ENI145" s="123"/>
      <c r="ENJ145" s="123"/>
      <c r="ENK145" s="123"/>
      <c r="ENL145" s="123"/>
      <c r="ENM145" s="123"/>
      <c r="ENN145" s="123"/>
      <c r="ENO145" s="123"/>
      <c r="ENP145" s="123"/>
      <c r="ENQ145" s="123"/>
      <c r="ENR145" s="123"/>
      <c r="ENS145" s="123"/>
      <c r="ENT145" s="123"/>
      <c r="ENU145" s="123"/>
      <c r="ENV145" s="123"/>
      <c r="ENW145" s="123"/>
      <c r="ENX145" s="123"/>
      <c r="ENY145" s="123"/>
      <c r="ENZ145" s="123"/>
      <c r="EOA145" s="123"/>
      <c r="EOB145" s="123"/>
      <c r="EOC145" s="123"/>
      <c r="EOD145" s="123"/>
      <c r="EOE145" s="123"/>
      <c r="EOF145" s="123"/>
      <c r="EOG145" s="123"/>
      <c r="EOH145" s="123"/>
      <c r="EOI145" s="123"/>
      <c r="EOJ145" s="123"/>
      <c r="EOK145" s="123"/>
      <c r="EOL145" s="123"/>
      <c r="EOM145" s="123"/>
      <c r="EON145" s="123"/>
      <c r="EOO145" s="123"/>
      <c r="EOP145" s="123"/>
      <c r="EOQ145" s="123"/>
      <c r="EOR145" s="123"/>
      <c r="EOS145" s="123"/>
      <c r="EOT145" s="123"/>
      <c r="EOU145" s="123"/>
      <c r="EOV145" s="123"/>
      <c r="EOW145" s="123"/>
      <c r="EOX145" s="123"/>
      <c r="EOY145" s="123"/>
      <c r="EOZ145" s="123"/>
      <c r="EPA145" s="123"/>
      <c r="EPB145" s="123"/>
      <c r="EPC145" s="123"/>
      <c r="EPD145" s="123"/>
      <c r="EPE145" s="123"/>
      <c r="EPF145" s="123"/>
      <c r="EPG145" s="123"/>
      <c r="EPH145" s="123"/>
      <c r="EPI145" s="123"/>
      <c r="EPJ145" s="123"/>
      <c r="EPK145" s="123"/>
      <c r="EPL145" s="123"/>
      <c r="EPM145" s="123"/>
      <c r="EPN145" s="123"/>
      <c r="EPO145" s="123"/>
      <c r="EPP145" s="123"/>
      <c r="EPQ145" s="123"/>
      <c r="EPR145" s="123"/>
      <c r="EPS145" s="123"/>
      <c r="EPT145" s="123"/>
      <c r="EPU145" s="123"/>
      <c r="EPV145" s="123"/>
      <c r="EPW145" s="123"/>
      <c r="EPX145" s="123"/>
      <c r="EPY145" s="123"/>
      <c r="EPZ145" s="123"/>
      <c r="EQA145" s="123"/>
      <c r="EQB145" s="123"/>
      <c r="EQC145" s="123"/>
      <c r="EQD145" s="123"/>
      <c r="EQE145" s="123"/>
      <c r="EQF145" s="123"/>
      <c r="EQG145" s="123"/>
      <c r="EQH145" s="123"/>
      <c r="EQI145" s="123"/>
      <c r="EQJ145" s="123"/>
      <c r="EQK145" s="123"/>
      <c r="EQL145" s="123"/>
      <c r="EQM145" s="123"/>
      <c r="EQN145" s="123"/>
      <c r="EQO145" s="123"/>
      <c r="EQP145" s="123"/>
      <c r="EQQ145" s="123"/>
      <c r="EQR145" s="123"/>
      <c r="EQS145" s="123"/>
      <c r="EQT145" s="123"/>
      <c r="EQU145" s="123"/>
      <c r="EQV145" s="123"/>
      <c r="EQW145" s="123"/>
      <c r="EQX145" s="123"/>
      <c r="EQY145" s="123"/>
      <c r="EQZ145" s="123"/>
      <c r="ERA145" s="123"/>
      <c r="ERB145" s="123"/>
      <c r="ERC145" s="123"/>
      <c r="ERD145" s="123"/>
      <c r="ERE145" s="123"/>
      <c r="ERF145" s="123"/>
      <c r="ERG145" s="123"/>
      <c r="ERH145" s="123"/>
      <c r="ERI145" s="123"/>
      <c r="ERJ145" s="123"/>
      <c r="ERK145" s="123"/>
      <c r="ERL145" s="123"/>
      <c r="ERM145" s="123"/>
      <c r="ERN145" s="123"/>
      <c r="ERO145" s="123"/>
      <c r="ERP145" s="123"/>
      <c r="ERQ145" s="123"/>
      <c r="ERR145" s="123"/>
      <c r="ERS145" s="123"/>
      <c r="ERT145" s="123"/>
      <c r="ERU145" s="123"/>
      <c r="ERV145" s="123"/>
      <c r="ERW145" s="123"/>
      <c r="ERX145" s="123"/>
      <c r="ERY145" s="123"/>
      <c r="ERZ145" s="123"/>
      <c r="ESA145" s="123"/>
      <c r="ESB145" s="123"/>
      <c r="ESC145" s="123"/>
      <c r="ESD145" s="123"/>
      <c r="ESE145" s="123"/>
      <c r="ESF145" s="123"/>
      <c r="ESG145" s="123"/>
      <c r="ESH145" s="123"/>
      <c r="ESI145" s="123"/>
      <c r="ESJ145" s="123"/>
      <c r="ESK145" s="123"/>
      <c r="ESL145" s="123"/>
      <c r="ESM145" s="123"/>
      <c r="ESN145" s="123"/>
      <c r="ESO145" s="123"/>
      <c r="ESP145" s="123"/>
      <c r="ESQ145" s="123"/>
      <c r="ESR145" s="123"/>
      <c r="ESS145" s="123"/>
      <c r="EST145" s="123"/>
      <c r="ESU145" s="123"/>
      <c r="ESV145" s="123"/>
      <c r="ESW145" s="123"/>
      <c r="ESX145" s="123"/>
      <c r="ESY145" s="123"/>
      <c r="ESZ145" s="123"/>
      <c r="ETA145" s="123"/>
      <c r="ETB145" s="123"/>
      <c r="ETC145" s="123"/>
      <c r="ETD145" s="123"/>
      <c r="ETE145" s="123"/>
      <c r="ETF145" s="123"/>
      <c r="ETG145" s="123"/>
      <c r="ETH145" s="123"/>
      <c r="ETI145" s="123"/>
      <c r="ETJ145" s="123"/>
      <c r="ETK145" s="123"/>
      <c r="ETL145" s="123"/>
      <c r="ETM145" s="123"/>
      <c r="ETN145" s="123"/>
      <c r="ETO145" s="123"/>
      <c r="ETP145" s="123"/>
      <c r="ETQ145" s="123"/>
      <c r="ETR145" s="123"/>
      <c r="ETS145" s="123"/>
      <c r="ETT145" s="123"/>
      <c r="ETU145" s="123"/>
      <c r="ETV145" s="123"/>
      <c r="ETW145" s="123"/>
      <c r="ETX145" s="123"/>
      <c r="ETY145" s="123"/>
      <c r="ETZ145" s="123"/>
      <c r="EUA145" s="123"/>
      <c r="EUB145" s="123"/>
      <c r="EUC145" s="123"/>
      <c r="EUD145" s="123"/>
      <c r="EUE145" s="123"/>
      <c r="EUF145" s="123"/>
      <c r="EUG145" s="123"/>
      <c r="EUH145" s="123"/>
      <c r="EUI145" s="123"/>
      <c r="EUJ145" s="123"/>
      <c r="EUK145" s="123"/>
      <c r="EUL145" s="123"/>
      <c r="EUM145" s="123"/>
      <c r="EUN145" s="123"/>
      <c r="EUO145" s="123"/>
      <c r="EUP145" s="123"/>
      <c r="EUQ145" s="123"/>
      <c r="EUR145" s="123"/>
      <c r="EUS145" s="123"/>
      <c r="EUT145" s="123"/>
      <c r="EUU145" s="123"/>
      <c r="EUV145" s="123"/>
      <c r="EUW145" s="123"/>
      <c r="EUX145" s="123"/>
      <c r="EUY145" s="123"/>
      <c r="EUZ145" s="123"/>
      <c r="EVA145" s="123"/>
      <c r="EVB145" s="123"/>
      <c r="EVC145" s="123"/>
      <c r="EVD145" s="123"/>
      <c r="EVE145" s="123"/>
      <c r="EVF145" s="123"/>
      <c r="EVG145" s="123"/>
      <c r="EVH145" s="123"/>
      <c r="EVI145" s="123"/>
      <c r="EVJ145" s="123"/>
      <c r="EVK145" s="123"/>
      <c r="EVL145" s="123"/>
      <c r="EVM145" s="123"/>
      <c r="EVN145" s="123"/>
      <c r="EVO145" s="123"/>
      <c r="EVP145" s="123"/>
      <c r="EVQ145" s="123"/>
      <c r="EVR145" s="123"/>
      <c r="EVS145" s="123"/>
      <c r="EVT145" s="123"/>
      <c r="EVU145" s="123"/>
      <c r="EVV145" s="123"/>
      <c r="EVW145" s="123"/>
      <c r="EVX145" s="123"/>
      <c r="EVY145" s="123"/>
      <c r="EVZ145" s="123"/>
      <c r="EWA145" s="123"/>
      <c r="EWB145" s="123"/>
      <c r="EWC145" s="123"/>
      <c r="EWD145" s="123"/>
      <c r="EWE145" s="123"/>
      <c r="EWF145" s="123"/>
      <c r="EWG145" s="123"/>
      <c r="EWH145" s="123"/>
      <c r="EWI145" s="123"/>
      <c r="EWJ145" s="123"/>
      <c r="EWK145" s="123"/>
      <c r="EWL145" s="123"/>
      <c r="EWM145" s="123"/>
      <c r="EWN145" s="123"/>
      <c r="EWO145" s="123"/>
      <c r="EWP145" s="123"/>
      <c r="EWQ145" s="123"/>
      <c r="EWR145" s="123"/>
      <c r="EWS145" s="123"/>
      <c r="EWT145" s="123"/>
      <c r="EWU145" s="123"/>
      <c r="EWV145" s="123"/>
      <c r="EWW145" s="123"/>
      <c r="EWX145" s="123"/>
      <c r="EWY145" s="123"/>
      <c r="EWZ145" s="123"/>
      <c r="EXA145" s="123"/>
      <c r="EXB145" s="123"/>
      <c r="EXC145" s="123"/>
      <c r="EXD145" s="123"/>
      <c r="EXE145" s="123"/>
      <c r="EXF145" s="123"/>
      <c r="EXG145" s="123"/>
      <c r="EXH145" s="123"/>
      <c r="EXI145" s="123"/>
      <c r="EXJ145" s="123"/>
      <c r="EXK145" s="123"/>
      <c r="EXL145" s="123"/>
      <c r="EXM145" s="123"/>
      <c r="EXN145" s="123"/>
      <c r="EXO145" s="123"/>
      <c r="EXP145" s="123"/>
      <c r="EXQ145" s="123"/>
      <c r="EXR145" s="123"/>
      <c r="EXS145" s="123"/>
      <c r="EXT145" s="123"/>
      <c r="EXU145" s="123"/>
      <c r="EXV145" s="123"/>
      <c r="EXW145" s="123"/>
      <c r="EXX145" s="123"/>
      <c r="EXY145" s="123"/>
      <c r="EXZ145" s="123"/>
      <c r="EYA145" s="123"/>
      <c r="EYB145" s="123"/>
      <c r="EYC145" s="123"/>
      <c r="EYD145" s="123"/>
      <c r="EYE145" s="123"/>
      <c r="EYF145" s="123"/>
      <c r="EYG145" s="123"/>
      <c r="EYH145" s="123"/>
      <c r="EYI145" s="123"/>
      <c r="EYJ145" s="123"/>
      <c r="EYK145" s="123"/>
      <c r="EYL145" s="123"/>
      <c r="EYM145" s="123"/>
      <c r="EYN145" s="123"/>
      <c r="EYO145" s="123"/>
      <c r="EYP145" s="123"/>
      <c r="EYQ145" s="123"/>
      <c r="EYR145" s="123"/>
      <c r="EYS145" s="123"/>
      <c r="EYT145" s="123"/>
      <c r="EYU145" s="123"/>
      <c r="EYV145" s="123"/>
      <c r="EYW145" s="123"/>
      <c r="EYX145" s="123"/>
      <c r="EYY145" s="123"/>
      <c r="EYZ145" s="123"/>
      <c r="EZA145" s="123"/>
      <c r="EZB145" s="123"/>
      <c r="EZC145" s="123"/>
      <c r="EZD145" s="123"/>
      <c r="EZE145" s="123"/>
      <c r="EZF145" s="123"/>
      <c r="EZG145" s="123"/>
      <c r="EZH145" s="123"/>
      <c r="EZI145" s="123"/>
      <c r="EZJ145" s="123"/>
      <c r="EZK145" s="123"/>
      <c r="EZL145" s="123"/>
      <c r="EZM145" s="123"/>
      <c r="EZN145" s="123"/>
      <c r="EZO145" s="123"/>
      <c r="EZP145" s="123"/>
      <c r="EZQ145" s="123"/>
      <c r="EZR145" s="123"/>
      <c r="EZS145" s="123"/>
      <c r="EZT145" s="123"/>
      <c r="EZU145" s="123"/>
      <c r="EZV145" s="123"/>
      <c r="EZW145" s="123"/>
      <c r="EZX145" s="123"/>
      <c r="EZY145" s="123"/>
      <c r="EZZ145" s="123"/>
      <c r="FAA145" s="123"/>
      <c r="FAB145" s="123"/>
      <c r="FAC145" s="123"/>
      <c r="FAD145" s="123"/>
      <c r="FAE145" s="123"/>
      <c r="FAF145" s="123"/>
      <c r="FAG145" s="123"/>
      <c r="FAH145" s="123"/>
      <c r="FAI145" s="123"/>
      <c r="FAJ145" s="123"/>
      <c r="FAK145" s="123"/>
      <c r="FAL145" s="123"/>
      <c r="FAM145" s="123"/>
      <c r="FAN145" s="123"/>
      <c r="FAO145" s="123"/>
      <c r="FAP145" s="123"/>
      <c r="FAQ145" s="123"/>
      <c r="FAR145" s="123"/>
      <c r="FAS145" s="123"/>
      <c r="FAT145" s="123"/>
      <c r="FAU145" s="123"/>
      <c r="FAV145" s="123"/>
      <c r="FAW145" s="123"/>
      <c r="FAX145" s="123"/>
      <c r="FAY145" s="123"/>
      <c r="FAZ145" s="123"/>
      <c r="FBA145" s="123"/>
      <c r="FBB145" s="123"/>
      <c r="FBC145" s="123"/>
      <c r="FBD145" s="123"/>
      <c r="FBE145" s="123"/>
      <c r="FBF145" s="123"/>
      <c r="FBG145" s="123"/>
      <c r="FBH145" s="123"/>
      <c r="FBI145" s="123"/>
      <c r="FBJ145" s="123"/>
      <c r="FBK145" s="123"/>
      <c r="FBL145" s="123"/>
      <c r="FBM145" s="123"/>
      <c r="FBN145" s="123"/>
      <c r="FBO145" s="123"/>
      <c r="FBP145" s="123"/>
      <c r="FBQ145" s="123"/>
      <c r="FBR145" s="123"/>
      <c r="FBS145" s="123"/>
      <c r="FBT145" s="123"/>
      <c r="FBU145" s="123"/>
      <c r="FBV145" s="123"/>
      <c r="FBW145" s="123"/>
      <c r="FBX145" s="123"/>
      <c r="FBY145" s="123"/>
      <c r="FBZ145" s="123"/>
      <c r="FCA145" s="123"/>
      <c r="FCB145" s="123"/>
      <c r="FCC145" s="123"/>
      <c r="FCD145" s="123"/>
      <c r="FCE145" s="123"/>
      <c r="FCF145" s="123"/>
      <c r="FCG145" s="123"/>
      <c r="FCH145" s="123"/>
      <c r="FCI145" s="123"/>
      <c r="FCJ145" s="123"/>
      <c r="FCK145" s="123"/>
      <c r="FCL145" s="123"/>
      <c r="FCM145" s="123"/>
      <c r="FCN145" s="123"/>
      <c r="FCO145" s="123"/>
      <c r="FCP145" s="123"/>
      <c r="FCQ145" s="123"/>
      <c r="FCR145" s="123"/>
      <c r="FCS145" s="123"/>
      <c r="FCT145" s="123"/>
      <c r="FCU145" s="123"/>
      <c r="FCV145" s="123"/>
      <c r="FCW145" s="123"/>
      <c r="FCX145" s="123"/>
      <c r="FCY145" s="123"/>
      <c r="FCZ145" s="123"/>
      <c r="FDA145" s="123"/>
      <c r="FDB145" s="123"/>
      <c r="FDC145" s="123"/>
      <c r="FDD145" s="123"/>
      <c r="FDE145" s="123"/>
      <c r="FDF145" s="123"/>
      <c r="FDG145" s="123"/>
      <c r="FDH145" s="123"/>
      <c r="FDI145" s="123"/>
      <c r="FDJ145" s="123"/>
      <c r="FDK145" s="123"/>
      <c r="FDL145" s="123"/>
      <c r="FDM145" s="123"/>
      <c r="FDN145" s="123"/>
      <c r="FDO145" s="123"/>
      <c r="FDP145" s="123"/>
      <c r="FDQ145" s="123"/>
      <c r="FDR145" s="123"/>
      <c r="FDS145" s="123"/>
      <c r="FDT145" s="123"/>
      <c r="FDU145" s="123"/>
      <c r="FDV145" s="123"/>
      <c r="FDW145" s="123"/>
      <c r="FDX145" s="123"/>
      <c r="FDY145" s="123"/>
      <c r="FDZ145" s="123"/>
      <c r="FEA145" s="123"/>
      <c r="FEB145" s="123"/>
      <c r="FEC145" s="123"/>
      <c r="FED145" s="123"/>
      <c r="FEE145" s="123"/>
      <c r="FEF145" s="123"/>
      <c r="FEG145" s="123"/>
      <c r="FEH145" s="123"/>
      <c r="FEI145" s="123"/>
      <c r="FEJ145" s="123"/>
      <c r="FEK145" s="123"/>
      <c r="FEL145" s="123"/>
      <c r="FEM145" s="123"/>
      <c r="FEN145" s="123"/>
      <c r="FEO145" s="123"/>
      <c r="FEP145" s="123"/>
      <c r="FEQ145" s="123"/>
      <c r="FER145" s="123"/>
      <c r="FES145" s="123"/>
      <c r="FET145" s="123"/>
      <c r="FEU145" s="123"/>
      <c r="FEV145" s="123"/>
      <c r="FEW145" s="123"/>
      <c r="FEX145" s="123"/>
      <c r="FEY145" s="123"/>
      <c r="FEZ145" s="123"/>
      <c r="FFA145" s="123"/>
      <c r="FFB145" s="123"/>
      <c r="FFC145" s="123"/>
      <c r="FFD145" s="123"/>
      <c r="FFE145" s="123"/>
      <c r="FFF145" s="123"/>
      <c r="FFG145" s="123"/>
      <c r="FFH145" s="123"/>
      <c r="FFI145" s="123"/>
      <c r="FFJ145" s="123"/>
      <c r="FFK145" s="123"/>
      <c r="FFL145" s="123"/>
      <c r="FFM145" s="123"/>
      <c r="FFN145" s="123"/>
      <c r="FFO145" s="123"/>
      <c r="FFP145" s="123"/>
      <c r="FFQ145" s="123"/>
      <c r="FFR145" s="123"/>
      <c r="FFS145" s="123"/>
      <c r="FFT145" s="123"/>
      <c r="FFU145" s="123"/>
      <c r="FFV145" s="123"/>
      <c r="FFW145" s="123"/>
      <c r="FFX145" s="123"/>
      <c r="FFY145" s="123"/>
      <c r="FFZ145" s="123"/>
      <c r="FGA145" s="123"/>
      <c r="FGB145" s="123"/>
      <c r="FGC145" s="123"/>
      <c r="FGD145" s="123"/>
      <c r="FGE145" s="123"/>
      <c r="FGF145" s="123"/>
      <c r="FGG145" s="123"/>
      <c r="FGH145" s="123"/>
      <c r="FGI145" s="123"/>
      <c r="FGJ145" s="123"/>
      <c r="FGK145" s="123"/>
      <c r="FGL145" s="123"/>
      <c r="FGM145" s="123"/>
      <c r="FGN145" s="123"/>
      <c r="FGO145" s="123"/>
      <c r="FGP145" s="123"/>
      <c r="FGQ145" s="123"/>
      <c r="FGR145" s="123"/>
      <c r="FGS145" s="123"/>
      <c r="FGT145" s="123"/>
      <c r="FGU145" s="123"/>
      <c r="FGV145" s="123"/>
      <c r="FGW145" s="123"/>
      <c r="FGX145" s="123"/>
      <c r="FGY145" s="123"/>
      <c r="FGZ145" s="123"/>
      <c r="FHA145" s="123"/>
      <c r="FHB145" s="123"/>
      <c r="FHC145" s="123"/>
      <c r="FHD145" s="123"/>
      <c r="FHE145" s="123"/>
      <c r="FHF145" s="123"/>
      <c r="FHG145" s="123"/>
      <c r="FHH145" s="123"/>
      <c r="FHI145" s="123"/>
      <c r="FHJ145" s="123"/>
      <c r="FHK145" s="123"/>
      <c r="FHL145" s="123"/>
      <c r="FHM145" s="123"/>
      <c r="FHN145" s="123"/>
      <c r="FHO145" s="123"/>
      <c r="FHP145" s="123"/>
      <c r="FHQ145" s="123"/>
      <c r="FHR145" s="123"/>
      <c r="FHS145" s="123"/>
      <c r="FHT145" s="123"/>
      <c r="FHU145" s="123"/>
      <c r="FHV145" s="123"/>
      <c r="FHW145" s="123"/>
      <c r="FHX145" s="123"/>
      <c r="FHY145" s="123"/>
      <c r="FHZ145" s="123"/>
      <c r="FIA145" s="123"/>
      <c r="FIB145" s="123"/>
      <c r="FIC145" s="123"/>
      <c r="FID145" s="123"/>
      <c r="FIE145" s="123"/>
      <c r="FIF145" s="123"/>
      <c r="FIG145" s="123"/>
      <c r="FIH145" s="123"/>
      <c r="FII145" s="123"/>
      <c r="FIJ145" s="123"/>
      <c r="FIK145" s="123"/>
      <c r="FIL145" s="123"/>
      <c r="FIM145" s="123"/>
      <c r="FIN145" s="123"/>
      <c r="FIO145" s="123"/>
      <c r="FIP145" s="123"/>
      <c r="FIQ145" s="123"/>
      <c r="FIR145" s="123"/>
      <c r="FIS145" s="123"/>
      <c r="FIT145" s="123"/>
      <c r="FIU145" s="123"/>
      <c r="FIV145" s="123"/>
      <c r="FIW145" s="123"/>
      <c r="FIX145" s="123"/>
      <c r="FIY145" s="123"/>
      <c r="FIZ145" s="123"/>
      <c r="FJA145" s="123"/>
      <c r="FJB145" s="123"/>
      <c r="FJC145" s="123"/>
      <c r="FJD145" s="123"/>
      <c r="FJE145" s="123"/>
      <c r="FJF145" s="123"/>
      <c r="FJG145" s="123"/>
      <c r="FJH145" s="123"/>
      <c r="FJI145" s="123"/>
      <c r="FJJ145" s="123"/>
      <c r="FJK145" s="123"/>
      <c r="FJL145" s="123"/>
      <c r="FJM145" s="123"/>
      <c r="FJN145" s="123"/>
      <c r="FJO145" s="123"/>
      <c r="FJP145" s="123"/>
      <c r="FJQ145" s="123"/>
      <c r="FJR145" s="123"/>
      <c r="FJS145" s="123"/>
      <c r="FJT145" s="123"/>
      <c r="FJU145" s="123"/>
      <c r="FJV145" s="123"/>
      <c r="FJW145" s="123"/>
      <c r="FJX145" s="123"/>
      <c r="FJY145" s="123"/>
      <c r="FJZ145" s="123"/>
      <c r="FKA145" s="123"/>
      <c r="FKB145" s="123"/>
      <c r="FKC145" s="123"/>
      <c r="FKD145" s="123"/>
      <c r="FKE145" s="123"/>
      <c r="FKF145" s="123"/>
      <c r="FKG145" s="123"/>
      <c r="FKH145" s="123"/>
      <c r="FKI145" s="123"/>
      <c r="FKJ145" s="123"/>
      <c r="FKK145" s="123"/>
      <c r="FKL145" s="123"/>
      <c r="FKM145" s="123"/>
      <c r="FKN145" s="123"/>
      <c r="FKO145" s="123"/>
      <c r="FKP145" s="123"/>
      <c r="FKQ145" s="123"/>
      <c r="FKR145" s="123"/>
      <c r="FKS145" s="123"/>
      <c r="FKT145" s="123"/>
      <c r="FKU145" s="123"/>
      <c r="FKV145" s="123"/>
      <c r="FKW145" s="123"/>
      <c r="FKX145" s="123"/>
      <c r="FKY145" s="123"/>
      <c r="FKZ145" s="123"/>
      <c r="FLA145" s="123"/>
      <c r="FLB145" s="123"/>
      <c r="FLC145" s="123"/>
      <c r="FLD145" s="123"/>
      <c r="FLE145" s="123"/>
      <c r="FLF145" s="123"/>
      <c r="FLG145" s="123"/>
      <c r="FLH145" s="123"/>
      <c r="FLI145" s="123"/>
      <c r="FLJ145" s="123"/>
      <c r="FLK145" s="123"/>
      <c r="FLL145" s="123"/>
      <c r="FLM145" s="123"/>
      <c r="FLN145" s="123"/>
      <c r="FLO145" s="123"/>
      <c r="FLP145" s="123"/>
      <c r="FLQ145" s="123"/>
      <c r="FLR145" s="123"/>
      <c r="FLS145" s="123"/>
      <c r="FLT145" s="123"/>
      <c r="FLU145" s="123"/>
      <c r="FLV145" s="123"/>
      <c r="FLW145" s="123"/>
      <c r="FLX145" s="123"/>
      <c r="FLY145" s="123"/>
      <c r="FLZ145" s="123"/>
      <c r="FMA145" s="123"/>
      <c r="FMB145" s="123"/>
      <c r="FMC145" s="123"/>
      <c r="FMD145" s="123"/>
      <c r="FME145" s="123"/>
      <c r="FMF145" s="123"/>
      <c r="FMG145" s="123"/>
      <c r="FMH145" s="123"/>
      <c r="FMI145" s="123"/>
      <c r="FMJ145" s="123"/>
      <c r="FMK145" s="123"/>
      <c r="FML145" s="123"/>
      <c r="FMM145" s="123"/>
      <c r="FMN145" s="123"/>
      <c r="FMO145" s="123"/>
      <c r="FMP145" s="123"/>
      <c r="FMQ145" s="123"/>
      <c r="FMR145" s="123"/>
      <c r="FMS145" s="123"/>
      <c r="FMT145" s="123"/>
      <c r="FMU145" s="123"/>
      <c r="FMV145" s="123"/>
      <c r="FMW145" s="123"/>
      <c r="FMX145" s="123"/>
      <c r="FMY145" s="123"/>
      <c r="FMZ145" s="123"/>
      <c r="FNA145" s="123"/>
      <c r="FNB145" s="123"/>
      <c r="FNC145" s="123"/>
      <c r="FND145" s="123"/>
      <c r="FNE145" s="123"/>
      <c r="FNF145" s="123"/>
      <c r="FNG145" s="123"/>
      <c r="FNH145" s="123"/>
      <c r="FNI145" s="123"/>
      <c r="FNJ145" s="123"/>
      <c r="FNK145" s="123"/>
      <c r="FNL145" s="123"/>
      <c r="FNM145" s="123"/>
      <c r="FNN145" s="123"/>
      <c r="FNO145" s="123"/>
      <c r="FNP145" s="123"/>
      <c r="FNQ145" s="123"/>
      <c r="FNR145" s="123"/>
      <c r="FNS145" s="123"/>
      <c r="FNT145" s="123"/>
      <c r="FNU145" s="123"/>
      <c r="FNV145" s="123"/>
      <c r="FNW145" s="123"/>
      <c r="FNX145" s="123"/>
      <c r="FNY145" s="123"/>
      <c r="FNZ145" s="123"/>
      <c r="FOA145" s="123"/>
      <c r="FOB145" s="123"/>
      <c r="FOC145" s="123"/>
      <c r="FOD145" s="123"/>
      <c r="FOE145" s="123"/>
      <c r="FOF145" s="123"/>
      <c r="FOG145" s="123"/>
      <c r="FOH145" s="123"/>
      <c r="FOI145" s="123"/>
      <c r="FOJ145" s="123"/>
      <c r="FOK145" s="123"/>
      <c r="FOL145" s="123"/>
      <c r="FOM145" s="123"/>
      <c r="FON145" s="123"/>
      <c r="FOO145" s="123"/>
      <c r="FOP145" s="123"/>
      <c r="FOQ145" s="123"/>
      <c r="FOR145" s="123"/>
      <c r="FOS145" s="123"/>
      <c r="FOT145" s="123"/>
      <c r="FOU145" s="123"/>
      <c r="FOV145" s="123"/>
      <c r="FOW145" s="123"/>
      <c r="FOX145" s="123"/>
      <c r="FOY145" s="123"/>
      <c r="FOZ145" s="123"/>
      <c r="FPA145" s="123"/>
      <c r="FPB145" s="123"/>
      <c r="FPC145" s="123"/>
      <c r="FPD145" s="123"/>
      <c r="FPE145" s="123"/>
      <c r="FPF145" s="123"/>
      <c r="FPG145" s="123"/>
      <c r="FPH145" s="123"/>
      <c r="FPI145" s="123"/>
      <c r="FPJ145" s="123"/>
      <c r="FPK145" s="123"/>
      <c r="FPL145" s="123"/>
      <c r="FPM145" s="123"/>
      <c r="FPN145" s="123"/>
      <c r="FPO145" s="123"/>
      <c r="FPP145" s="123"/>
      <c r="FPQ145" s="123"/>
      <c r="FPR145" s="123"/>
      <c r="FPS145" s="123"/>
      <c r="FPT145" s="123"/>
      <c r="FPU145" s="123"/>
      <c r="FPV145" s="123"/>
      <c r="FPW145" s="123"/>
      <c r="FPX145" s="123"/>
      <c r="FPY145" s="123"/>
      <c r="FPZ145" s="123"/>
      <c r="FQA145" s="123"/>
      <c r="FQB145" s="123"/>
      <c r="FQC145" s="123"/>
      <c r="FQD145" s="123"/>
      <c r="FQE145" s="123"/>
      <c r="FQF145" s="123"/>
      <c r="FQG145" s="123"/>
      <c r="FQH145" s="123"/>
      <c r="FQI145" s="123"/>
      <c r="FQJ145" s="123"/>
      <c r="FQK145" s="123"/>
      <c r="FQL145" s="123"/>
      <c r="FQM145" s="123"/>
      <c r="FQN145" s="123"/>
      <c r="FQO145" s="123"/>
      <c r="FQP145" s="123"/>
      <c r="FQQ145" s="123"/>
      <c r="FQR145" s="123"/>
      <c r="FQS145" s="123"/>
      <c r="FQT145" s="123"/>
      <c r="FQU145" s="123"/>
      <c r="FQV145" s="123"/>
      <c r="FQW145" s="123"/>
      <c r="FQX145" s="123"/>
      <c r="FQY145" s="123"/>
      <c r="FQZ145" s="123"/>
      <c r="FRA145" s="123"/>
      <c r="FRB145" s="123"/>
      <c r="FRC145" s="123"/>
      <c r="FRD145" s="123"/>
      <c r="FRE145" s="123"/>
      <c r="FRF145" s="123"/>
      <c r="FRG145" s="123"/>
      <c r="FRH145" s="123"/>
      <c r="FRI145" s="123"/>
      <c r="FRJ145" s="123"/>
      <c r="FRK145" s="123"/>
      <c r="FRL145" s="123"/>
      <c r="FRM145" s="123"/>
      <c r="FRN145" s="123"/>
      <c r="FRO145" s="123"/>
      <c r="FRP145" s="123"/>
      <c r="FRQ145" s="123"/>
      <c r="FRR145" s="123"/>
      <c r="FRS145" s="123"/>
      <c r="FRT145" s="123"/>
      <c r="FRU145" s="123"/>
      <c r="FRV145" s="123"/>
      <c r="FRW145" s="123"/>
      <c r="FRX145" s="123"/>
      <c r="FRY145" s="123"/>
      <c r="FRZ145" s="123"/>
      <c r="FSA145" s="123"/>
      <c r="FSB145" s="123"/>
      <c r="FSC145" s="123"/>
      <c r="FSD145" s="123"/>
      <c r="FSE145" s="123"/>
      <c r="FSF145" s="123"/>
      <c r="FSG145" s="123"/>
      <c r="FSH145" s="123"/>
      <c r="FSI145" s="123"/>
      <c r="FSJ145" s="123"/>
      <c r="FSK145" s="123"/>
      <c r="FSL145" s="123"/>
      <c r="FSM145" s="123"/>
      <c r="FSN145" s="123"/>
      <c r="FSO145" s="123"/>
      <c r="FSP145" s="123"/>
      <c r="FSQ145" s="123"/>
      <c r="FSR145" s="123"/>
      <c r="FSS145" s="123"/>
      <c r="FST145" s="123"/>
      <c r="FSU145" s="123"/>
      <c r="FSV145" s="123"/>
      <c r="FSW145" s="123"/>
      <c r="FSX145" s="123"/>
      <c r="FSY145" s="123"/>
      <c r="FSZ145" s="123"/>
      <c r="FTA145" s="123"/>
      <c r="FTB145" s="123"/>
      <c r="FTC145" s="123"/>
      <c r="FTD145" s="123"/>
      <c r="FTE145" s="123"/>
      <c r="FTF145" s="123"/>
      <c r="FTG145" s="123"/>
      <c r="FTH145" s="123"/>
      <c r="FTI145" s="123"/>
      <c r="FTJ145" s="123"/>
      <c r="FTK145" s="123"/>
      <c r="FTL145" s="123"/>
      <c r="FTM145" s="123"/>
      <c r="FTN145" s="123"/>
      <c r="FTO145" s="123"/>
      <c r="FTP145" s="123"/>
      <c r="FTQ145" s="123"/>
      <c r="FTR145" s="123"/>
      <c r="FTS145" s="123"/>
      <c r="FTT145" s="123"/>
      <c r="FTU145" s="123"/>
      <c r="FTV145" s="123"/>
      <c r="FTW145" s="123"/>
      <c r="FTX145" s="123"/>
      <c r="FTY145" s="123"/>
      <c r="FTZ145" s="123"/>
      <c r="FUA145" s="123"/>
      <c r="FUB145" s="123"/>
      <c r="FUC145" s="123"/>
      <c r="FUD145" s="123"/>
      <c r="FUE145" s="123"/>
      <c r="FUF145" s="123"/>
      <c r="FUG145" s="123"/>
      <c r="FUH145" s="123"/>
      <c r="FUI145" s="123"/>
      <c r="FUJ145" s="123"/>
      <c r="FUK145" s="123"/>
      <c r="FUL145" s="123"/>
      <c r="FUM145" s="123"/>
      <c r="FUN145" s="123"/>
      <c r="FUO145" s="123"/>
      <c r="FUP145" s="123"/>
      <c r="FUQ145" s="123"/>
      <c r="FUR145" s="123"/>
      <c r="FUS145" s="123"/>
      <c r="FUT145" s="123"/>
      <c r="FUU145" s="123"/>
      <c r="FUV145" s="123"/>
      <c r="FUW145" s="123"/>
      <c r="FUX145" s="123"/>
      <c r="FUY145" s="123"/>
      <c r="FUZ145" s="123"/>
      <c r="FVA145" s="123"/>
      <c r="FVB145" s="123"/>
      <c r="FVC145" s="123"/>
      <c r="FVD145" s="123"/>
      <c r="FVE145" s="123"/>
      <c r="FVF145" s="123"/>
      <c r="FVG145" s="123"/>
      <c r="FVH145" s="123"/>
      <c r="FVI145" s="123"/>
      <c r="FVJ145" s="123"/>
      <c r="FVK145" s="123"/>
      <c r="FVL145" s="123"/>
      <c r="FVM145" s="123"/>
      <c r="FVN145" s="123"/>
      <c r="FVO145" s="123"/>
      <c r="FVP145" s="123"/>
      <c r="FVQ145" s="123"/>
      <c r="FVR145" s="123"/>
      <c r="FVS145" s="123"/>
      <c r="FVT145" s="123"/>
      <c r="FVU145" s="123"/>
      <c r="FVV145" s="123"/>
      <c r="FVW145" s="123"/>
      <c r="FVX145" s="123"/>
      <c r="FVY145" s="123"/>
      <c r="FVZ145" s="123"/>
      <c r="FWA145" s="123"/>
      <c r="FWB145" s="123"/>
      <c r="FWC145" s="123"/>
      <c r="FWD145" s="123"/>
      <c r="FWE145" s="123"/>
      <c r="FWF145" s="123"/>
      <c r="FWG145" s="123"/>
      <c r="FWH145" s="123"/>
      <c r="FWI145" s="123"/>
      <c r="FWJ145" s="123"/>
      <c r="FWK145" s="123"/>
      <c r="FWL145" s="123"/>
      <c r="FWM145" s="123"/>
      <c r="FWN145" s="123"/>
      <c r="FWO145" s="123"/>
      <c r="FWP145" s="123"/>
      <c r="FWQ145" s="123"/>
      <c r="FWR145" s="123"/>
      <c r="FWS145" s="123"/>
      <c r="FWT145" s="123"/>
      <c r="FWU145" s="123"/>
      <c r="FWV145" s="123"/>
      <c r="FWW145" s="123"/>
      <c r="FWX145" s="123"/>
      <c r="FWY145" s="123"/>
      <c r="FWZ145" s="123"/>
      <c r="FXA145" s="123"/>
      <c r="FXB145" s="123"/>
      <c r="FXC145" s="123"/>
      <c r="FXD145" s="123"/>
      <c r="FXE145" s="123"/>
      <c r="FXF145" s="123"/>
      <c r="FXG145" s="123"/>
      <c r="FXH145" s="123"/>
      <c r="FXI145" s="123"/>
      <c r="FXJ145" s="123"/>
      <c r="FXK145" s="123"/>
      <c r="FXL145" s="123"/>
      <c r="FXM145" s="123"/>
      <c r="FXN145" s="123"/>
      <c r="FXO145" s="123"/>
      <c r="FXP145" s="123"/>
      <c r="FXQ145" s="123"/>
      <c r="FXR145" s="123"/>
      <c r="FXS145" s="123"/>
      <c r="FXT145" s="123"/>
      <c r="FXU145" s="123"/>
      <c r="FXV145" s="123"/>
      <c r="FXW145" s="123"/>
      <c r="FXX145" s="123"/>
      <c r="FXY145" s="123"/>
      <c r="FXZ145" s="123"/>
      <c r="FYA145" s="123"/>
      <c r="FYB145" s="123"/>
      <c r="FYC145" s="123"/>
      <c r="FYD145" s="123"/>
      <c r="FYE145" s="123"/>
      <c r="FYF145" s="123"/>
      <c r="FYG145" s="123"/>
      <c r="FYH145" s="123"/>
      <c r="FYI145" s="123"/>
      <c r="FYJ145" s="123"/>
      <c r="FYK145" s="123"/>
      <c r="FYL145" s="123"/>
      <c r="FYM145" s="123"/>
      <c r="FYN145" s="123"/>
      <c r="FYO145" s="123"/>
      <c r="FYP145" s="123"/>
      <c r="FYQ145" s="123"/>
      <c r="FYR145" s="123"/>
      <c r="FYS145" s="123"/>
      <c r="FYT145" s="123"/>
      <c r="FYU145" s="123"/>
      <c r="FYV145" s="123"/>
      <c r="FYW145" s="123"/>
      <c r="FYX145" s="123"/>
      <c r="FYY145" s="123"/>
      <c r="FYZ145" s="123"/>
      <c r="FZA145" s="123"/>
      <c r="FZB145" s="123"/>
      <c r="FZC145" s="123"/>
      <c r="FZD145" s="123"/>
      <c r="FZE145" s="123"/>
      <c r="FZF145" s="123"/>
      <c r="FZG145" s="123"/>
      <c r="FZH145" s="123"/>
      <c r="FZI145" s="123"/>
      <c r="FZJ145" s="123"/>
      <c r="FZK145" s="123"/>
      <c r="FZL145" s="123"/>
      <c r="FZM145" s="123"/>
      <c r="FZN145" s="123"/>
      <c r="FZO145" s="123"/>
      <c r="FZP145" s="123"/>
      <c r="FZQ145" s="123"/>
      <c r="FZR145" s="123"/>
      <c r="FZS145" s="123"/>
      <c r="FZT145" s="123"/>
      <c r="FZU145" s="123"/>
      <c r="FZV145" s="123"/>
      <c r="FZW145" s="123"/>
      <c r="FZX145" s="123"/>
      <c r="FZY145" s="123"/>
      <c r="FZZ145" s="123"/>
      <c r="GAA145" s="123"/>
      <c r="GAB145" s="123"/>
      <c r="GAC145" s="123"/>
      <c r="GAD145" s="123"/>
      <c r="GAE145" s="123"/>
      <c r="GAF145" s="123"/>
      <c r="GAG145" s="123"/>
      <c r="GAH145" s="123"/>
      <c r="GAI145" s="123"/>
      <c r="GAJ145" s="123"/>
      <c r="GAK145" s="123"/>
      <c r="GAL145" s="123"/>
      <c r="GAM145" s="123"/>
      <c r="GAN145" s="123"/>
      <c r="GAO145" s="123"/>
      <c r="GAP145" s="123"/>
      <c r="GAQ145" s="123"/>
      <c r="GAR145" s="123"/>
      <c r="GAS145" s="123"/>
      <c r="GAT145" s="123"/>
      <c r="GAU145" s="123"/>
      <c r="GAV145" s="123"/>
      <c r="GAW145" s="123"/>
      <c r="GAX145" s="123"/>
      <c r="GAY145" s="123"/>
      <c r="GAZ145" s="123"/>
      <c r="GBA145" s="123"/>
      <c r="GBB145" s="123"/>
      <c r="GBC145" s="123"/>
      <c r="GBD145" s="123"/>
      <c r="GBE145" s="123"/>
      <c r="GBF145" s="123"/>
      <c r="GBG145" s="123"/>
      <c r="GBH145" s="123"/>
      <c r="GBI145" s="123"/>
      <c r="GBJ145" s="123"/>
      <c r="GBK145" s="123"/>
      <c r="GBL145" s="123"/>
      <c r="GBM145" s="123"/>
      <c r="GBN145" s="123"/>
      <c r="GBO145" s="123"/>
      <c r="GBP145" s="123"/>
      <c r="GBQ145" s="123"/>
      <c r="GBR145" s="123"/>
      <c r="GBS145" s="123"/>
      <c r="GBT145" s="123"/>
      <c r="GBU145" s="123"/>
      <c r="GBV145" s="123"/>
      <c r="GBW145" s="123"/>
      <c r="GBX145" s="123"/>
      <c r="GBY145" s="123"/>
      <c r="GBZ145" s="123"/>
      <c r="GCA145" s="123"/>
      <c r="GCB145" s="123"/>
      <c r="GCC145" s="123"/>
      <c r="GCD145" s="123"/>
      <c r="GCE145" s="123"/>
      <c r="GCF145" s="123"/>
      <c r="GCG145" s="123"/>
      <c r="GCH145" s="123"/>
      <c r="GCI145" s="123"/>
      <c r="GCJ145" s="123"/>
      <c r="GCK145" s="123"/>
      <c r="GCL145" s="123"/>
      <c r="GCM145" s="123"/>
      <c r="GCN145" s="123"/>
      <c r="GCO145" s="123"/>
      <c r="GCP145" s="123"/>
      <c r="GCQ145" s="123"/>
      <c r="GCR145" s="123"/>
      <c r="GCS145" s="123"/>
      <c r="GCT145" s="123"/>
      <c r="GCU145" s="123"/>
      <c r="GCV145" s="123"/>
      <c r="GCW145" s="123"/>
      <c r="GCX145" s="123"/>
      <c r="GCY145" s="123"/>
      <c r="GCZ145" s="123"/>
      <c r="GDA145" s="123"/>
      <c r="GDB145" s="123"/>
      <c r="GDC145" s="123"/>
      <c r="GDD145" s="123"/>
      <c r="GDE145" s="123"/>
      <c r="GDF145" s="123"/>
      <c r="GDG145" s="123"/>
      <c r="GDH145" s="123"/>
      <c r="GDI145" s="123"/>
      <c r="GDJ145" s="123"/>
      <c r="GDK145" s="123"/>
      <c r="GDL145" s="123"/>
      <c r="GDM145" s="123"/>
      <c r="GDN145" s="123"/>
      <c r="GDO145" s="123"/>
      <c r="GDP145" s="123"/>
      <c r="GDQ145" s="123"/>
      <c r="GDR145" s="123"/>
      <c r="GDS145" s="123"/>
      <c r="GDT145" s="123"/>
      <c r="GDU145" s="123"/>
      <c r="GDV145" s="123"/>
      <c r="GDW145" s="123"/>
      <c r="GDX145" s="123"/>
      <c r="GDY145" s="123"/>
      <c r="GDZ145" s="123"/>
      <c r="GEA145" s="123"/>
      <c r="GEB145" s="123"/>
      <c r="GEC145" s="123"/>
      <c r="GED145" s="123"/>
      <c r="GEE145" s="123"/>
      <c r="GEF145" s="123"/>
      <c r="GEG145" s="123"/>
      <c r="GEH145" s="123"/>
      <c r="GEI145" s="123"/>
      <c r="GEJ145" s="123"/>
      <c r="GEK145" s="123"/>
      <c r="GEL145" s="123"/>
      <c r="GEM145" s="123"/>
      <c r="GEN145" s="123"/>
      <c r="GEO145" s="123"/>
      <c r="GEP145" s="123"/>
      <c r="GEQ145" s="123"/>
      <c r="GER145" s="123"/>
      <c r="GES145" s="123"/>
      <c r="GET145" s="123"/>
      <c r="GEU145" s="123"/>
      <c r="GEV145" s="123"/>
      <c r="GEW145" s="123"/>
      <c r="GEX145" s="123"/>
      <c r="GEY145" s="123"/>
      <c r="GEZ145" s="123"/>
      <c r="GFA145" s="123"/>
      <c r="GFB145" s="123"/>
      <c r="GFC145" s="123"/>
      <c r="GFD145" s="123"/>
      <c r="GFE145" s="123"/>
      <c r="GFF145" s="123"/>
      <c r="GFG145" s="123"/>
      <c r="GFH145" s="123"/>
      <c r="GFI145" s="123"/>
      <c r="GFJ145" s="123"/>
      <c r="GFK145" s="123"/>
      <c r="GFL145" s="123"/>
      <c r="GFM145" s="123"/>
      <c r="GFN145" s="123"/>
      <c r="GFO145" s="123"/>
      <c r="GFP145" s="123"/>
      <c r="GFQ145" s="123"/>
      <c r="GFR145" s="123"/>
      <c r="GFS145" s="123"/>
      <c r="GFT145" s="123"/>
      <c r="GFU145" s="123"/>
      <c r="GFV145" s="123"/>
      <c r="GFW145" s="123"/>
      <c r="GFX145" s="123"/>
      <c r="GFY145" s="123"/>
      <c r="GFZ145" s="123"/>
      <c r="GGA145" s="123"/>
      <c r="GGB145" s="123"/>
      <c r="GGC145" s="123"/>
      <c r="GGD145" s="123"/>
      <c r="GGE145" s="123"/>
      <c r="GGF145" s="123"/>
      <c r="GGG145" s="123"/>
      <c r="GGH145" s="123"/>
      <c r="GGI145" s="123"/>
      <c r="GGJ145" s="123"/>
      <c r="GGK145" s="123"/>
      <c r="GGL145" s="123"/>
      <c r="GGM145" s="123"/>
      <c r="GGN145" s="123"/>
      <c r="GGO145" s="123"/>
      <c r="GGP145" s="123"/>
      <c r="GGQ145" s="123"/>
      <c r="GGR145" s="123"/>
      <c r="GGS145" s="123"/>
      <c r="GGT145" s="123"/>
      <c r="GGU145" s="123"/>
      <c r="GGV145" s="123"/>
      <c r="GGW145" s="123"/>
      <c r="GGX145" s="123"/>
      <c r="GGY145" s="123"/>
      <c r="GGZ145" s="123"/>
      <c r="GHA145" s="123"/>
      <c r="GHB145" s="123"/>
      <c r="GHC145" s="123"/>
      <c r="GHD145" s="123"/>
      <c r="GHE145" s="123"/>
      <c r="GHF145" s="123"/>
      <c r="GHG145" s="123"/>
      <c r="GHH145" s="123"/>
      <c r="GHI145" s="123"/>
      <c r="GHJ145" s="123"/>
      <c r="GHK145" s="123"/>
      <c r="GHL145" s="123"/>
      <c r="GHM145" s="123"/>
      <c r="GHN145" s="123"/>
      <c r="GHO145" s="123"/>
      <c r="GHP145" s="123"/>
      <c r="GHQ145" s="123"/>
      <c r="GHR145" s="123"/>
      <c r="GHS145" s="123"/>
      <c r="GHT145" s="123"/>
      <c r="GHU145" s="123"/>
      <c r="GHV145" s="123"/>
      <c r="GHW145" s="123"/>
      <c r="GHX145" s="123"/>
      <c r="GHY145" s="123"/>
      <c r="GHZ145" s="123"/>
      <c r="GIA145" s="123"/>
      <c r="GIB145" s="123"/>
      <c r="GIC145" s="123"/>
      <c r="GID145" s="123"/>
      <c r="GIE145" s="123"/>
      <c r="GIF145" s="123"/>
      <c r="GIG145" s="123"/>
      <c r="GIH145" s="123"/>
      <c r="GII145" s="123"/>
      <c r="GIJ145" s="123"/>
      <c r="GIK145" s="123"/>
      <c r="GIL145" s="123"/>
      <c r="GIM145" s="123"/>
      <c r="GIN145" s="123"/>
      <c r="GIO145" s="123"/>
      <c r="GIP145" s="123"/>
      <c r="GIQ145" s="123"/>
      <c r="GIR145" s="123"/>
      <c r="GIS145" s="123"/>
      <c r="GIT145" s="123"/>
      <c r="GIU145" s="123"/>
      <c r="GIV145" s="123"/>
      <c r="GIW145" s="123"/>
      <c r="GIX145" s="123"/>
      <c r="GIY145" s="123"/>
      <c r="GIZ145" s="123"/>
      <c r="GJA145" s="123"/>
      <c r="GJB145" s="123"/>
      <c r="GJC145" s="123"/>
      <c r="GJD145" s="123"/>
      <c r="GJE145" s="123"/>
      <c r="GJF145" s="123"/>
      <c r="GJG145" s="123"/>
      <c r="GJH145" s="123"/>
      <c r="GJI145" s="123"/>
      <c r="GJJ145" s="123"/>
      <c r="GJK145" s="123"/>
      <c r="GJL145" s="123"/>
      <c r="GJM145" s="123"/>
      <c r="GJN145" s="123"/>
      <c r="GJO145" s="123"/>
      <c r="GJP145" s="123"/>
      <c r="GJQ145" s="123"/>
      <c r="GJR145" s="123"/>
      <c r="GJS145" s="123"/>
      <c r="GJT145" s="123"/>
      <c r="GJU145" s="123"/>
      <c r="GJV145" s="123"/>
      <c r="GJW145" s="123"/>
      <c r="GJX145" s="123"/>
      <c r="GJY145" s="123"/>
      <c r="GJZ145" s="123"/>
      <c r="GKA145" s="123"/>
      <c r="GKB145" s="123"/>
      <c r="GKC145" s="123"/>
      <c r="GKD145" s="123"/>
      <c r="GKE145" s="123"/>
      <c r="GKF145" s="123"/>
      <c r="GKG145" s="123"/>
      <c r="GKH145" s="123"/>
      <c r="GKI145" s="123"/>
      <c r="GKJ145" s="123"/>
      <c r="GKK145" s="123"/>
      <c r="GKL145" s="123"/>
      <c r="GKM145" s="123"/>
      <c r="GKN145" s="123"/>
      <c r="GKO145" s="123"/>
      <c r="GKP145" s="123"/>
      <c r="GKQ145" s="123"/>
      <c r="GKR145" s="123"/>
      <c r="GKS145" s="123"/>
      <c r="GKT145" s="123"/>
      <c r="GKU145" s="123"/>
      <c r="GKV145" s="123"/>
      <c r="GKW145" s="123"/>
      <c r="GKX145" s="123"/>
      <c r="GKY145" s="123"/>
      <c r="GKZ145" s="123"/>
      <c r="GLA145" s="123"/>
      <c r="GLB145" s="123"/>
      <c r="GLC145" s="123"/>
      <c r="GLD145" s="123"/>
      <c r="GLE145" s="123"/>
      <c r="GLF145" s="123"/>
      <c r="GLG145" s="123"/>
      <c r="GLH145" s="123"/>
      <c r="GLI145" s="123"/>
      <c r="GLJ145" s="123"/>
      <c r="GLK145" s="123"/>
      <c r="GLL145" s="123"/>
      <c r="GLM145" s="123"/>
      <c r="GLN145" s="123"/>
      <c r="GLO145" s="123"/>
      <c r="GLP145" s="123"/>
      <c r="GLQ145" s="123"/>
      <c r="GLR145" s="123"/>
      <c r="GLS145" s="123"/>
      <c r="GLT145" s="123"/>
      <c r="GLU145" s="123"/>
      <c r="GLV145" s="123"/>
      <c r="GLW145" s="123"/>
      <c r="GLX145" s="123"/>
      <c r="GLY145" s="123"/>
      <c r="GLZ145" s="123"/>
      <c r="GMA145" s="123"/>
      <c r="GMB145" s="123"/>
      <c r="GMC145" s="123"/>
      <c r="GMD145" s="123"/>
      <c r="GME145" s="123"/>
      <c r="GMF145" s="123"/>
      <c r="GMG145" s="123"/>
      <c r="GMH145" s="123"/>
      <c r="GMI145" s="123"/>
      <c r="GMJ145" s="123"/>
      <c r="GMK145" s="123"/>
      <c r="GML145" s="123"/>
      <c r="GMM145" s="123"/>
      <c r="GMN145" s="123"/>
      <c r="GMO145" s="123"/>
      <c r="GMP145" s="123"/>
      <c r="GMQ145" s="123"/>
      <c r="GMR145" s="123"/>
      <c r="GMS145" s="123"/>
      <c r="GMT145" s="123"/>
      <c r="GMU145" s="123"/>
      <c r="GMV145" s="123"/>
      <c r="GMW145" s="123"/>
      <c r="GMX145" s="123"/>
      <c r="GMY145" s="123"/>
      <c r="GMZ145" s="123"/>
      <c r="GNA145" s="123"/>
      <c r="GNB145" s="123"/>
      <c r="GNC145" s="123"/>
      <c r="GND145" s="123"/>
      <c r="GNE145" s="123"/>
      <c r="GNF145" s="123"/>
      <c r="GNG145" s="123"/>
      <c r="GNH145" s="123"/>
      <c r="GNI145" s="123"/>
      <c r="GNJ145" s="123"/>
      <c r="GNK145" s="123"/>
      <c r="GNL145" s="123"/>
      <c r="GNM145" s="123"/>
      <c r="GNN145" s="123"/>
      <c r="GNO145" s="123"/>
      <c r="GNP145" s="123"/>
      <c r="GNQ145" s="123"/>
      <c r="GNR145" s="123"/>
      <c r="GNS145" s="123"/>
      <c r="GNT145" s="123"/>
      <c r="GNU145" s="123"/>
      <c r="GNV145" s="123"/>
      <c r="GNW145" s="123"/>
      <c r="GNX145" s="123"/>
      <c r="GNY145" s="123"/>
      <c r="GNZ145" s="123"/>
      <c r="GOA145" s="123"/>
      <c r="GOB145" s="123"/>
      <c r="GOC145" s="123"/>
      <c r="GOD145" s="123"/>
      <c r="GOE145" s="123"/>
      <c r="GOF145" s="123"/>
      <c r="GOG145" s="123"/>
      <c r="GOH145" s="123"/>
      <c r="GOI145" s="123"/>
      <c r="GOJ145" s="123"/>
      <c r="GOK145" s="123"/>
      <c r="GOL145" s="123"/>
      <c r="GOM145" s="123"/>
      <c r="GON145" s="123"/>
      <c r="GOO145" s="123"/>
      <c r="GOP145" s="123"/>
      <c r="GOQ145" s="123"/>
      <c r="GOR145" s="123"/>
      <c r="GOS145" s="123"/>
      <c r="GOT145" s="123"/>
      <c r="GOU145" s="123"/>
      <c r="GOV145" s="123"/>
      <c r="GOW145" s="123"/>
      <c r="GOX145" s="123"/>
      <c r="GOY145" s="123"/>
      <c r="GOZ145" s="123"/>
      <c r="GPA145" s="123"/>
      <c r="GPB145" s="123"/>
      <c r="GPC145" s="123"/>
      <c r="GPD145" s="123"/>
      <c r="GPE145" s="123"/>
      <c r="GPF145" s="123"/>
      <c r="GPG145" s="123"/>
      <c r="GPH145" s="123"/>
      <c r="GPI145" s="123"/>
      <c r="GPJ145" s="123"/>
      <c r="GPK145" s="123"/>
      <c r="GPL145" s="123"/>
      <c r="GPM145" s="123"/>
      <c r="GPN145" s="123"/>
      <c r="GPO145" s="123"/>
      <c r="GPP145" s="123"/>
      <c r="GPQ145" s="123"/>
      <c r="GPR145" s="123"/>
      <c r="GPS145" s="123"/>
      <c r="GPT145" s="123"/>
      <c r="GPU145" s="123"/>
      <c r="GPV145" s="123"/>
      <c r="GPW145" s="123"/>
      <c r="GPX145" s="123"/>
      <c r="GPY145" s="123"/>
      <c r="GPZ145" s="123"/>
      <c r="GQA145" s="123"/>
      <c r="GQB145" s="123"/>
      <c r="GQC145" s="123"/>
      <c r="GQD145" s="123"/>
      <c r="GQE145" s="123"/>
      <c r="GQF145" s="123"/>
      <c r="GQG145" s="123"/>
      <c r="GQH145" s="123"/>
      <c r="GQI145" s="123"/>
      <c r="GQJ145" s="123"/>
      <c r="GQK145" s="123"/>
      <c r="GQL145" s="123"/>
      <c r="GQM145" s="123"/>
      <c r="GQN145" s="123"/>
      <c r="GQO145" s="123"/>
      <c r="GQP145" s="123"/>
      <c r="GQQ145" s="123"/>
      <c r="GQR145" s="123"/>
      <c r="GQS145" s="123"/>
      <c r="GQT145" s="123"/>
      <c r="GQU145" s="123"/>
      <c r="GQV145" s="123"/>
      <c r="GQW145" s="123"/>
      <c r="GQX145" s="123"/>
      <c r="GQY145" s="123"/>
      <c r="GQZ145" s="123"/>
      <c r="GRA145" s="123"/>
      <c r="GRB145" s="123"/>
      <c r="GRC145" s="123"/>
      <c r="GRD145" s="123"/>
      <c r="GRE145" s="123"/>
      <c r="GRF145" s="123"/>
      <c r="GRG145" s="123"/>
      <c r="GRH145" s="123"/>
      <c r="GRI145" s="123"/>
      <c r="GRJ145" s="123"/>
      <c r="GRK145" s="123"/>
      <c r="GRL145" s="123"/>
      <c r="GRM145" s="123"/>
      <c r="GRN145" s="123"/>
      <c r="GRO145" s="123"/>
      <c r="GRP145" s="123"/>
      <c r="GRQ145" s="123"/>
      <c r="GRR145" s="123"/>
      <c r="GRS145" s="123"/>
      <c r="GRT145" s="123"/>
      <c r="GRU145" s="123"/>
      <c r="GRV145" s="123"/>
      <c r="GRW145" s="123"/>
      <c r="GRX145" s="123"/>
      <c r="GRY145" s="123"/>
      <c r="GRZ145" s="123"/>
      <c r="GSA145" s="123"/>
      <c r="GSB145" s="123"/>
      <c r="GSC145" s="123"/>
      <c r="GSD145" s="123"/>
      <c r="GSE145" s="123"/>
      <c r="GSF145" s="123"/>
      <c r="GSG145" s="123"/>
      <c r="GSH145" s="123"/>
      <c r="GSI145" s="123"/>
      <c r="GSJ145" s="123"/>
      <c r="GSK145" s="123"/>
      <c r="GSL145" s="123"/>
      <c r="GSM145" s="123"/>
      <c r="GSN145" s="123"/>
      <c r="GSO145" s="123"/>
      <c r="GSP145" s="123"/>
      <c r="GSQ145" s="123"/>
      <c r="GSR145" s="123"/>
      <c r="GSS145" s="123"/>
      <c r="GST145" s="123"/>
      <c r="GSU145" s="123"/>
      <c r="GSV145" s="123"/>
      <c r="GSW145" s="123"/>
      <c r="GSX145" s="123"/>
      <c r="GSY145" s="123"/>
      <c r="GSZ145" s="123"/>
      <c r="GTA145" s="123"/>
      <c r="GTB145" s="123"/>
      <c r="GTC145" s="123"/>
      <c r="GTD145" s="123"/>
      <c r="GTE145" s="123"/>
      <c r="GTF145" s="123"/>
      <c r="GTG145" s="123"/>
      <c r="GTH145" s="123"/>
      <c r="GTI145" s="123"/>
      <c r="GTJ145" s="123"/>
      <c r="GTK145" s="123"/>
      <c r="GTL145" s="123"/>
      <c r="GTM145" s="123"/>
      <c r="GTN145" s="123"/>
      <c r="GTO145" s="123"/>
      <c r="GTP145" s="123"/>
      <c r="GTQ145" s="123"/>
      <c r="GTR145" s="123"/>
      <c r="GTS145" s="123"/>
      <c r="GTT145" s="123"/>
      <c r="GTU145" s="123"/>
      <c r="GTV145" s="123"/>
      <c r="GTW145" s="123"/>
      <c r="GTX145" s="123"/>
      <c r="GTY145" s="123"/>
      <c r="GTZ145" s="123"/>
      <c r="GUA145" s="123"/>
      <c r="GUB145" s="123"/>
      <c r="GUC145" s="123"/>
      <c r="GUD145" s="123"/>
      <c r="GUE145" s="123"/>
      <c r="GUF145" s="123"/>
      <c r="GUG145" s="123"/>
      <c r="GUH145" s="123"/>
      <c r="GUI145" s="123"/>
      <c r="GUJ145" s="123"/>
      <c r="GUK145" s="123"/>
      <c r="GUL145" s="123"/>
      <c r="GUM145" s="123"/>
      <c r="GUN145" s="123"/>
      <c r="GUO145" s="123"/>
      <c r="GUP145" s="123"/>
      <c r="GUQ145" s="123"/>
      <c r="GUR145" s="123"/>
      <c r="GUS145" s="123"/>
      <c r="GUT145" s="123"/>
      <c r="GUU145" s="123"/>
      <c r="GUV145" s="123"/>
      <c r="GUW145" s="123"/>
      <c r="GUX145" s="123"/>
      <c r="GUY145" s="123"/>
      <c r="GUZ145" s="123"/>
      <c r="GVA145" s="123"/>
      <c r="GVB145" s="123"/>
      <c r="GVC145" s="123"/>
      <c r="GVD145" s="123"/>
      <c r="GVE145" s="123"/>
      <c r="GVF145" s="123"/>
      <c r="GVG145" s="123"/>
      <c r="GVH145" s="123"/>
      <c r="GVI145" s="123"/>
      <c r="GVJ145" s="123"/>
      <c r="GVK145" s="123"/>
      <c r="GVL145" s="123"/>
      <c r="GVM145" s="123"/>
      <c r="GVN145" s="123"/>
      <c r="GVO145" s="123"/>
      <c r="GVP145" s="123"/>
      <c r="GVQ145" s="123"/>
      <c r="GVR145" s="123"/>
      <c r="GVS145" s="123"/>
      <c r="GVT145" s="123"/>
      <c r="GVU145" s="123"/>
      <c r="GVV145" s="123"/>
      <c r="GVW145" s="123"/>
      <c r="GVX145" s="123"/>
      <c r="GVY145" s="123"/>
      <c r="GVZ145" s="123"/>
      <c r="GWA145" s="123"/>
      <c r="GWB145" s="123"/>
      <c r="GWC145" s="123"/>
      <c r="GWD145" s="123"/>
      <c r="GWE145" s="123"/>
      <c r="GWF145" s="123"/>
      <c r="GWG145" s="123"/>
      <c r="GWH145" s="123"/>
      <c r="GWI145" s="123"/>
      <c r="GWJ145" s="123"/>
      <c r="GWK145" s="123"/>
      <c r="GWL145" s="123"/>
      <c r="GWM145" s="123"/>
      <c r="GWN145" s="123"/>
      <c r="GWO145" s="123"/>
      <c r="GWP145" s="123"/>
      <c r="GWQ145" s="123"/>
      <c r="GWR145" s="123"/>
      <c r="GWS145" s="123"/>
      <c r="GWT145" s="123"/>
      <c r="GWU145" s="123"/>
      <c r="GWV145" s="123"/>
      <c r="GWW145" s="123"/>
      <c r="GWX145" s="123"/>
      <c r="GWY145" s="123"/>
      <c r="GWZ145" s="123"/>
      <c r="GXA145" s="123"/>
      <c r="GXB145" s="123"/>
      <c r="GXC145" s="123"/>
      <c r="GXD145" s="123"/>
      <c r="GXE145" s="123"/>
      <c r="GXF145" s="123"/>
      <c r="GXG145" s="123"/>
      <c r="GXH145" s="123"/>
      <c r="GXI145" s="123"/>
      <c r="GXJ145" s="123"/>
      <c r="GXK145" s="123"/>
      <c r="GXL145" s="123"/>
      <c r="GXM145" s="123"/>
      <c r="GXN145" s="123"/>
      <c r="GXO145" s="123"/>
      <c r="GXP145" s="123"/>
      <c r="GXQ145" s="123"/>
      <c r="GXR145" s="123"/>
      <c r="GXS145" s="123"/>
      <c r="GXT145" s="123"/>
      <c r="GXU145" s="123"/>
      <c r="GXV145" s="123"/>
      <c r="GXW145" s="123"/>
      <c r="GXX145" s="123"/>
      <c r="GXY145" s="123"/>
      <c r="GXZ145" s="123"/>
      <c r="GYA145" s="123"/>
      <c r="GYB145" s="123"/>
      <c r="GYC145" s="123"/>
      <c r="GYD145" s="123"/>
      <c r="GYE145" s="123"/>
      <c r="GYF145" s="123"/>
      <c r="GYG145" s="123"/>
      <c r="GYH145" s="123"/>
      <c r="GYI145" s="123"/>
      <c r="GYJ145" s="123"/>
      <c r="GYK145" s="123"/>
      <c r="GYL145" s="123"/>
      <c r="GYM145" s="123"/>
      <c r="GYN145" s="123"/>
      <c r="GYO145" s="123"/>
      <c r="GYP145" s="123"/>
      <c r="GYQ145" s="123"/>
      <c r="GYR145" s="123"/>
      <c r="GYS145" s="123"/>
      <c r="GYT145" s="123"/>
      <c r="GYU145" s="123"/>
      <c r="GYV145" s="123"/>
      <c r="GYW145" s="123"/>
      <c r="GYX145" s="123"/>
      <c r="GYY145" s="123"/>
      <c r="GYZ145" s="123"/>
      <c r="GZA145" s="123"/>
      <c r="GZB145" s="123"/>
      <c r="GZC145" s="123"/>
      <c r="GZD145" s="123"/>
      <c r="GZE145" s="123"/>
      <c r="GZF145" s="123"/>
      <c r="GZG145" s="123"/>
      <c r="GZH145" s="123"/>
      <c r="GZI145" s="123"/>
      <c r="GZJ145" s="123"/>
      <c r="GZK145" s="123"/>
      <c r="GZL145" s="123"/>
      <c r="GZM145" s="123"/>
      <c r="GZN145" s="123"/>
      <c r="GZO145" s="123"/>
      <c r="GZP145" s="123"/>
      <c r="GZQ145" s="123"/>
      <c r="GZR145" s="123"/>
      <c r="GZS145" s="123"/>
      <c r="GZT145" s="123"/>
      <c r="GZU145" s="123"/>
      <c r="GZV145" s="123"/>
      <c r="GZW145" s="123"/>
      <c r="GZX145" s="123"/>
      <c r="GZY145" s="123"/>
      <c r="GZZ145" s="123"/>
      <c r="HAA145" s="123"/>
      <c r="HAB145" s="123"/>
      <c r="HAC145" s="123"/>
      <c r="HAD145" s="123"/>
      <c r="HAE145" s="123"/>
      <c r="HAF145" s="123"/>
      <c r="HAG145" s="123"/>
      <c r="HAH145" s="123"/>
      <c r="HAI145" s="123"/>
      <c r="HAJ145" s="123"/>
      <c r="HAK145" s="123"/>
      <c r="HAL145" s="123"/>
      <c r="HAM145" s="123"/>
      <c r="HAN145" s="123"/>
      <c r="HAO145" s="123"/>
      <c r="HAP145" s="123"/>
      <c r="HAQ145" s="123"/>
      <c r="HAR145" s="123"/>
      <c r="HAS145" s="123"/>
      <c r="HAT145" s="123"/>
      <c r="HAU145" s="123"/>
      <c r="HAV145" s="123"/>
      <c r="HAW145" s="123"/>
      <c r="HAX145" s="123"/>
      <c r="HAY145" s="123"/>
      <c r="HAZ145" s="123"/>
      <c r="HBA145" s="123"/>
      <c r="HBB145" s="123"/>
      <c r="HBC145" s="123"/>
      <c r="HBD145" s="123"/>
      <c r="HBE145" s="123"/>
      <c r="HBF145" s="123"/>
      <c r="HBG145" s="123"/>
      <c r="HBH145" s="123"/>
      <c r="HBI145" s="123"/>
      <c r="HBJ145" s="123"/>
      <c r="HBK145" s="123"/>
      <c r="HBL145" s="123"/>
      <c r="HBM145" s="123"/>
      <c r="HBN145" s="123"/>
      <c r="HBO145" s="123"/>
      <c r="HBP145" s="123"/>
      <c r="HBQ145" s="123"/>
      <c r="HBR145" s="123"/>
      <c r="HBS145" s="123"/>
      <c r="HBT145" s="123"/>
      <c r="HBU145" s="123"/>
      <c r="HBV145" s="123"/>
      <c r="HBW145" s="123"/>
      <c r="HBX145" s="123"/>
      <c r="HBY145" s="123"/>
      <c r="HBZ145" s="123"/>
      <c r="HCA145" s="123"/>
      <c r="HCB145" s="123"/>
      <c r="HCC145" s="123"/>
      <c r="HCD145" s="123"/>
      <c r="HCE145" s="123"/>
      <c r="HCF145" s="123"/>
      <c r="HCG145" s="123"/>
      <c r="HCH145" s="123"/>
      <c r="HCI145" s="123"/>
      <c r="HCJ145" s="123"/>
      <c r="HCK145" s="123"/>
      <c r="HCL145" s="123"/>
      <c r="HCM145" s="123"/>
      <c r="HCN145" s="123"/>
      <c r="HCO145" s="123"/>
      <c r="HCP145" s="123"/>
      <c r="HCQ145" s="123"/>
      <c r="HCR145" s="123"/>
      <c r="HCS145" s="123"/>
      <c r="HCT145" s="123"/>
      <c r="HCU145" s="123"/>
      <c r="HCV145" s="123"/>
      <c r="HCW145" s="123"/>
      <c r="HCX145" s="123"/>
      <c r="HCY145" s="123"/>
      <c r="HCZ145" s="123"/>
      <c r="HDA145" s="123"/>
      <c r="HDB145" s="123"/>
      <c r="HDC145" s="123"/>
      <c r="HDD145" s="123"/>
      <c r="HDE145" s="123"/>
      <c r="HDF145" s="123"/>
      <c r="HDG145" s="123"/>
      <c r="HDH145" s="123"/>
      <c r="HDI145" s="123"/>
      <c r="HDJ145" s="123"/>
      <c r="HDK145" s="123"/>
      <c r="HDL145" s="123"/>
      <c r="HDM145" s="123"/>
      <c r="HDN145" s="123"/>
      <c r="HDO145" s="123"/>
      <c r="HDP145" s="123"/>
      <c r="HDQ145" s="123"/>
      <c r="HDR145" s="123"/>
      <c r="HDS145" s="123"/>
      <c r="HDT145" s="123"/>
      <c r="HDU145" s="123"/>
      <c r="HDV145" s="123"/>
      <c r="HDW145" s="123"/>
      <c r="HDX145" s="123"/>
      <c r="HDY145" s="123"/>
      <c r="HDZ145" s="123"/>
      <c r="HEA145" s="123"/>
      <c r="HEB145" s="123"/>
      <c r="HEC145" s="123"/>
      <c r="HED145" s="123"/>
      <c r="HEE145" s="123"/>
      <c r="HEF145" s="123"/>
      <c r="HEG145" s="123"/>
      <c r="HEH145" s="123"/>
      <c r="HEI145" s="123"/>
      <c r="HEJ145" s="123"/>
      <c r="HEK145" s="123"/>
      <c r="HEL145" s="123"/>
      <c r="HEM145" s="123"/>
      <c r="HEN145" s="123"/>
      <c r="HEO145" s="123"/>
      <c r="HEP145" s="123"/>
      <c r="HEQ145" s="123"/>
      <c r="HER145" s="123"/>
      <c r="HES145" s="123"/>
      <c r="HET145" s="123"/>
      <c r="HEU145" s="123"/>
      <c r="HEV145" s="123"/>
      <c r="HEW145" s="123"/>
      <c r="HEX145" s="123"/>
      <c r="HEY145" s="123"/>
      <c r="HEZ145" s="123"/>
      <c r="HFA145" s="123"/>
      <c r="HFB145" s="123"/>
      <c r="HFC145" s="123"/>
      <c r="HFD145" s="123"/>
      <c r="HFE145" s="123"/>
      <c r="HFF145" s="123"/>
      <c r="HFG145" s="123"/>
      <c r="HFH145" s="123"/>
      <c r="HFI145" s="123"/>
      <c r="HFJ145" s="123"/>
      <c r="HFK145" s="123"/>
      <c r="HFL145" s="123"/>
      <c r="HFM145" s="123"/>
      <c r="HFN145" s="123"/>
      <c r="HFO145" s="123"/>
      <c r="HFP145" s="123"/>
      <c r="HFQ145" s="123"/>
      <c r="HFR145" s="123"/>
      <c r="HFS145" s="123"/>
      <c r="HFT145" s="123"/>
      <c r="HFU145" s="123"/>
      <c r="HFV145" s="123"/>
      <c r="HFW145" s="123"/>
      <c r="HFX145" s="123"/>
      <c r="HFY145" s="123"/>
      <c r="HFZ145" s="123"/>
      <c r="HGA145" s="123"/>
      <c r="HGB145" s="123"/>
      <c r="HGC145" s="123"/>
      <c r="HGD145" s="123"/>
      <c r="HGE145" s="123"/>
      <c r="HGF145" s="123"/>
      <c r="HGG145" s="123"/>
      <c r="HGH145" s="123"/>
      <c r="HGI145" s="123"/>
      <c r="HGJ145" s="123"/>
      <c r="HGK145" s="123"/>
      <c r="HGL145" s="123"/>
      <c r="HGM145" s="123"/>
      <c r="HGN145" s="123"/>
      <c r="HGO145" s="123"/>
      <c r="HGP145" s="123"/>
      <c r="HGQ145" s="123"/>
      <c r="HGR145" s="123"/>
      <c r="HGS145" s="123"/>
      <c r="HGT145" s="123"/>
      <c r="HGU145" s="123"/>
      <c r="HGV145" s="123"/>
      <c r="HGW145" s="123"/>
      <c r="HGX145" s="123"/>
      <c r="HGY145" s="123"/>
      <c r="HGZ145" s="123"/>
      <c r="HHA145" s="123"/>
      <c r="HHB145" s="123"/>
      <c r="HHC145" s="123"/>
      <c r="HHD145" s="123"/>
      <c r="HHE145" s="123"/>
      <c r="HHF145" s="123"/>
      <c r="HHG145" s="123"/>
      <c r="HHH145" s="123"/>
      <c r="HHI145" s="123"/>
      <c r="HHJ145" s="123"/>
      <c r="HHK145" s="123"/>
      <c r="HHL145" s="123"/>
      <c r="HHM145" s="123"/>
      <c r="HHN145" s="123"/>
      <c r="HHO145" s="123"/>
      <c r="HHP145" s="123"/>
      <c r="HHQ145" s="123"/>
      <c r="HHR145" s="123"/>
      <c r="HHS145" s="123"/>
      <c r="HHT145" s="123"/>
      <c r="HHU145" s="123"/>
      <c r="HHV145" s="123"/>
      <c r="HHW145" s="123"/>
      <c r="HHX145" s="123"/>
      <c r="HHY145" s="123"/>
      <c r="HHZ145" s="123"/>
      <c r="HIA145" s="123"/>
      <c r="HIB145" s="123"/>
      <c r="HIC145" s="123"/>
      <c r="HID145" s="123"/>
      <c r="HIE145" s="123"/>
      <c r="HIF145" s="123"/>
      <c r="HIG145" s="123"/>
      <c r="HIH145" s="123"/>
      <c r="HII145" s="123"/>
      <c r="HIJ145" s="123"/>
      <c r="HIK145" s="123"/>
      <c r="HIL145" s="123"/>
      <c r="HIM145" s="123"/>
      <c r="HIN145" s="123"/>
      <c r="HIO145" s="123"/>
      <c r="HIP145" s="123"/>
      <c r="HIQ145" s="123"/>
      <c r="HIR145" s="123"/>
      <c r="HIS145" s="123"/>
      <c r="HIT145" s="123"/>
      <c r="HIU145" s="123"/>
      <c r="HIV145" s="123"/>
      <c r="HIW145" s="123"/>
      <c r="HIX145" s="123"/>
      <c r="HIY145" s="123"/>
      <c r="HIZ145" s="123"/>
      <c r="HJA145" s="123"/>
      <c r="HJB145" s="123"/>
      <c r="HJC145" s="123"/>
      <c r="HJD145" s="123"/>
      <c r="HJE145" s="123"/>
      <c r="HJF145" s="123"/>
      <c r="HJG145" s="123"/>
      <c r="HJH145" s="123"/>
      <c r="HJI145" s="123"/>
      <c r="HJJ145" s="123"/>
      <c r="HJK145" s="123"/>
      <c r="HJL145" s="123"/>
      <c r="HJM145" s="123"/>
      <c r="HJN145" s="123"/>
      <c r="HJO145" s="123"/>
      <c r="HJP145" s="123"/>
      <c r="HJQ145" s="123"/>
      <c r="HJR145" s="123"/>
      <c r="HJS145" s="123"/>
      <c r="HJT145" s="123"/>
      <c r="HJU145" s="123"/>
      <c r="HJV145" s="123"/>
      <c r="HJW145" s="123"/>
      <c r="HJX145" s="123"/>
      <c r="HJY145" s="123"/>
      <c r="HJZ145" s="123"/>
      <c r="HKA145" s="123"/>
      <c r="HKB145" s="123"/>
      <c r="HKC145" s="123"/>
      <c r="HKD145" s="123"/>
      <c r="HKE145" s="123"/>
      <c r="HKF145" s="123"/>
      <c r="HKG145" s="123"/>
      <c r="HKH145" s="123"/>
      <c r="HKI145" s="123"/>
      <c r="HKJ145" s="123"/>
      <c r="HKK145" s="123"/>
      <c r="HKL145" s="123"/>
      <c r="HKM145" s="123"/>
      <c r="HKN145" s="123"/>
      <c r="HKO145" s="123"/>
      <c r="HKP145" s="123"/>
      <c r="HKQ145" s="123"/>
      <c r="HKR145" s="123"/>
      <c r="HKS145" s="123"/>
      <c r="HKT145" s="123"/>
      <c r="HKU145" s="123"/>
      <c r="HKV145" s="123"/>
      <c r="HKW145" s="123"/>
      <c r="HKX145" s="123"/>
      <c r="HKY145" s="123"/>
      <c r="HKZ145" s="123"/>
      <c r="HLA145" s="123"/>
      <c r="HLB145" s="123"/>
      <c r="HLC145" s="123"/>
      <c r="HLD145" s="123"/>
      <c r="HLE145" s="123"/>
      <c r="HLF145" s="123"/>
      <c r="HLG145" s="123"/>
      <c r="HLH145" s="123"/>
      <c r="HLI145" s="123"/>
      <c r="HLJ145" s="123"/>
      <c r="HLK145" s="123"/>
      <c r="HLL145" s="123"/>
      <c r="HLM145" s="123"/>
      <c r="HLN145" s="123"/>
      <c r="HLO145" s="123"/>
      <c r="HLP145" s="123"/>
      <c r="HLQ145" s="123"/>
      <c r="HLR145" s="123"/>
      <c r="HLS145" s="123"/>
      <c r="HLT145" s="123"/>
      <c r="HLU145" s="123"/>
      <c r="HLV145" s="123"/>
      <c r="HLW145" s="123"/>
      <c r="HLX145" s="123"/>
      <c r="HLY145" s="123"/>
      <c r="HLZ145" s="123"/>
      <c r="HMA145" s="123"/>
      <c r="HMB145" s="123"/>
      <c r="HMC145" s="123"/>
      <c r="HMD145" s="123"/>
      <c r="HME145" s="123"/>
      <c r="HMF145" s="123"/>
      <c r="HMG145" s="123"/>
      <c r="HMH145" s="123"/>
      <c r="HMI145" s="123"/>
      <c r="HMJ145" s="123"/>
      <c r="HMK145" s="123"/>
      <c r="HML145" s="123"/>
      <c r="HMM145" s="123"/>
      <c r="HMN145" s="123"/>
      <c r="HMO145" s="123"/>
      <c r="HMP145" s="123"/>
      <c r="HMQ145" s="123"/>
      <c r="HMR145" s="123"/>
      <c r="HMS145" s="123"/>
      <c r="HMT145" s="123"/>
      <c r="HMU145" s="123"/>
      <c r="HMV145" s="123"/>
      <c r="HMW145" s="123"/>
      <c r="HMX145" s="123"/>
      <c r="HMY145" s="123"/>
      <c r="HMZ145" s="123"/>
      <c r="HNA145" s="123"/>
      <c r="HNB145" s="123"/>
      <c r="HNC145" s="123"/>
      <c r="HND145" s="123"/>
      <c r="HNE145" s="123"/>
      <c r="HNF145" s="123"/>
      <c r="HNG145" s="123"/>
      <c r="HNH145" s="123"/>
      <c r="HNI145" s="123"/>
      <c r="HNJ145" s="123"/>
      <c r="HNK145" s="123"/>
      <c r="HNL145" s="123"/>
      <c r="HNM145" s="123"/>
      <c r="HNN145" s="123"/>
      <c r="HNO145" s="123"/>
      <c r="HNP145" s="123"/>
      <c r="HNQ145" s="123"/>
      <c r="HNR145" s="123"/>
      <c r="HNS145" s="123"/>
      <c r="HNT145" s="123"/>
      <c r="HNU145" s="123"/>
      <c r="HNV145" s="123"/>
      <c r="HNW145" s="123"/>
      <c r="HNX145" s="123"/>
      <c r="HNY145" s="123"/>
      <c r="HNZ145" s="123"/>
      <c r="HOA145" s="123"/>
      <c r="HOB145" s="123"/>
      <c r="HOC145" s="123"/>
      <c r="HOD145" s="123"/>
      <c r="HOE145" s="123"/>
      <c r="HOF145" s="123"/>
      <c r="HOG145" s="123"/>
      <c r="HOH145" s="123"/>
      <c r="HOI145" s="123"/>
      <c r="HOJ145" s="123"/>
      <c r="HOK145" s="123"/>
      <c r="HOL145" s="123"/>
      <c r="HOM145" s="123"/>
      <c r="HON145" s="123"/>
      <c r="HOO145" s="123"/>
      <c r="HOP145" s="123"/>
      <c r="HOQ145" s="123"/>
      <c r="HOR145" s="123"/>
      <c r="HOS145" s="123"/>
      <c r="HOT145" s="123"/>
      <c r="HOU145" s="123"/>
      <c r="HOV145" s="123"/>
      <c r="HOW145" s="123"/>
      <c r="HOX145" s="123"/>
      <c r="HOY145" s="123"/>
      <c r="HOZ145" s="123"/>
      <c r="HPA145" s="123"/>
      <c r="HPB145" s="123"/>
      <c r="HPC145" s="123"/>
      <c r="HPD145" s="123"/>
      <c r="HPE145" s="123"/>
      <c r="HPF145" s="123"/>
      <c r="HPG145" s="123"/>
      <c r="HPH145" s="123"/>
      <c r="HPI145" s="123"/>
      <c r="HPJ145" s="123"/>
      <c r="HPK145" s="123"/>
      <c r="HPL145" s="123"/>
      <c r="HPM145" s="123"/>
      <c r="HPN145" s="123"/>
      <c r="HPO145" s="123"/>
      <c r="HPP145" s="123"/>
      <c r="HPQ145" s="123"/>
      <c r="HPR145" s="123"/>
      <c r="HPS145" s="123"/>
      <c r="HPT145" s="123"/>
      <c r="HPU145" s="123"/>
      <c r="HPV145" s="123"/>
      <c r="HPW145" s="123"/>
      <c r="HPX145" s="123"/>
      <c r="HPY145" s="123"/>
      <c r="HPZ145" s="123"/>
      <c r="HQA145" s="123"/>
      <c r="HQB145" s="123"/>
      <c r="HQC145" s="123"/>
      <c r="HQD145" s="123"/>
      <c r="HQE145" s="123"/>
      <c r="HQF145" s="123"/>
      <c r="HQG145" s="123"/>
      <c r="HQH145" s="123"/>
      <c r="HQI145" s="123"/>
      <c r="HQJ145" s="123"/>
      <c r="HQK145" s="123"/>
      <c r="HQL145" s="123"/>
      <c r="HQM145" s="123"/>
      <c r="HQN145" s="123"/>
      <c r="HQO145" s="123"/>
      <c r="HQP145" s="123"/>
      <c r="HQQ145" s="123"/>
      <c r="HQR145" s="123"/>
      <c r="HQS145" s="123"/>
      <c r="HQT145" s="123"/>
      <c r="HQU145" s="123"/>
      <c r="HQV145" s="123"/>
      <c r="HQW145" s="123"/>
      <c r="HQX145" s="123"/>
      <c r="HQY145" s="123"/>
      <c r="HQZ145" s="123"/>
      <c r="HRA145" s="123"/>
      <c r="HRB145" s="123"/>
      <c r="HRC145" s="123"/>
      <c r="HRD145" s="123"/>
      <c r="HRE145" s="123"/>
      <c r="HRF145" s="123"/>
      <c r="HRG145" s="123"/>
      <c r="HRH145" s="123"/>
      <c r="HRI145" s="123"/>
      <c r="HRJ145" s="123"/>
      <c r="HRK145" s="123"/>
      <c r="HRL145" s="123"/>
      <c r="HRM145" s="123"/>
      <c r="HRN145" s="123"/>
      <c r="HRO145" s="123"/>
      <c r="HRP145" s="123"/>
      <c r="HRQ145" s="123"/>
      <c r="HRR145" s="123"/>
      <c r="HRS145" s="123"/>
      <c r="HRT145" s="123"/>
      <c r="HRU145" s="123"/>
      <c r="HRV145" s="123"/>
      <c r="HRW145" s="123"/>
      <c r="HRX145" s="123"/>
      <c r="HRY145" s="123"/>
      <c r="HRZ145" s="123"/>
      <c r="HSA145" s="123"/>
      <c r="HSB145" s="123"/>
      <c r="HSC145" s="123"/>
      <c r="HSD145" s="123"/>
      <c r="HSE145" s="123"/>
      <c r="HSF145" s="123"/>
      <c r="HSG145" s="123"/>
      <c r="HSH145" s="123"/>
      <c r="HSI145" s="123"/>
      <c r="HSJ145" s="123"/>
      <c r="HSK145" s="123"/>
      <c r="HSL145" s="123"/>
      <c r="HSM145" s="123"/>
      <c r="HSN145" s="123"/>
      <c r="HSO145" s="123"/>
      <c r="HSP145" s="123"/>
      <c r="HSQ145" s="123"/>
      <c r="HSR145" s="123"/>
      <c r="HSS145" s="123"/>
      <c r="HST145" s="123"/>
      <c r="HSU145" s="123"/>
      <c r="HSV145" s="123"/>
      <c r="HSW145" s="123"/>
      <c r="HSX145" s="123"/>
      <c r="HSY145" s="123"/>
      <c r="HSZ145" s="123"/>
      <c r="HTA145" s="123"/>
      <c r="HTB145" s="123"/>
      <c r="HTC145" s="123"/>
      <c r="HTD145" s="123"/>
      <c r="HTE145" s="123"/>
      <c r="HTF145" s="123"/>
      <c r="HTG145" s="123"/>
      <c r="HTH145" s="123"/>
      <c r="HTI145" s="123"/>
      <c r="HTJ145" s="123"/>
      <c r="HTK145" s="123"/>
      <c r="HTL145" s="123"/>
      <c r="HTM145" s="123"/>
      <c r="HTN145" s="123"/>
    </row>
  </sheetData>
  <mergeCells count="23">
    <mergeCell ref="A1:AT1"/>
    <mergeCell ref="A5:A8"/>
    <mergeCell ref="B6:J6"/>
    <mergeCell ref="B7:D7"/>
    <mergeCell ref="E7:G7"/>
    <mergeCell ref="H7:J7"/>
    <mergeCell ref="AL7:AN7"/>
    <mergeCell ref="AO7:AQ7"/>
    <mergeCell ref="AR7:AT7"/>
    <mergeCell ref="AL6:AT6"/>
    <mergeCell ref="B5:AT5"/>
    <mergeCell ref="Z7:AB7"/>
    <mergeCell ref="K6:S6"/>
    <mergeCell ref="T6:AB6"/>
    <mergeCell ref="AC7:AE7"/>
    <mergeCell ref="AF7:AH7"/>
    <mergeCell ref="AI7:AK7"/>
    <mergeCell ref="AC6:AK6"/>
    <mergeCell ref="K7:M7"/>
    <mergeCell ref="N7:P7"/>
    <mergeCell ref="Q7:S7"/>
    <mergeCell ref="T7:V7"/>
    <mergeCell ref="W7:Y7"/>
  </mergeCells>
  <pageMargins left="0.70866141732283472" right="0.70866141732283472" top="0.74803149606299213" bottom="0.74803149606299213" header="0.31496062992125984" footer="0.31496062992125984"/>
  <pageSetup paperSize="284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TD137"/>
  <sheetViews>
    <sheetView tabSelected="1" zoomScale="110" zoomScaleNormal="110" workbookViewId="0">
      <pane xSplit="1" topLeftCell="J1" activePane="topRight" state="frozen"/>
      <selection pane="topRight" activeCell="A137" sqref="A137"/>
    </sheetView>
  </sheetViews>
  <sheetFormatPr defaultColWidth="9.140625" defaultRowHeight="12.75" x14ac:dyDescent="0.25"/>
  <cols>
    <col min="1" max="1" width="39.28515625" style="21" customWidth="1"/>
    <col min="2" max="3" width="5.85546875" style="201" hidden="1" customWidth="1"/>
    <col min="4" max="4" width="6" style="201" hidden="1" customWidth="1"/>
    <col min="5" max="5" width="7" style="201" hidden="1" customWidth="1"/>
    <col min="6" max="6" width="6.5703125" style="201" hidden="1" customWidth="1"/>
    <col min="7" max="7" width="6.7109375" style="201" hidden="1" customWidth="1"/>
    <col min="8" max="8" width="7.140625" style="201" hidden="1" customWidth="1"/>
    <col min="9" max="9" width="7.7109375" style="201" hidden="1" customWidth="1"/>
    <col min="10" max="10" width="5.85546875" style="201" customWidth="1"/>
    <col min="11" max="11" width="6.42578125" style="201" customWidth="1"/>
    <col min="12" max="12" width="6.28515625" style="201" bestFit="1" customWidth="1"/>
    <col min="13" max="13" width="7.7109375" style="201" customWidth="1"/>
    <col min="14" max="14" width="6.42578125" style="201" bestFit="1" customWidth="1"/>
    <col min="15" max="15" width="6.5703125" style="201" customWidth="1"/>
    <col min="16" max="16" width="7.7109375" style="201" customWidth="1"/>
    <col min="17" max="17" width="6.42578125" style="201" bestFit="1" customWidth="1"/>
    <col min="18" max="18" width="6.5703125" style="201" customWidth="1"/>
    <col min="19" max="19" width="6.42578125" style="201" bestFit="1" customWidth="1"/>
    <col min="20" max="20" width="6.28515625" style="201" bestFit="1" customWidth="1"/>
    <col min="21" max="21" width="6.5703125" style="201" customWidth="1"/>
    <col min="22" max="22" width="6.42578125" style="201" bestFit="1" customWidth="1"/>
    <col min="23" max="23" width="5.7109375" style="201" bestFit="1" customWidth="1"/>
    <col min="24" max="25" width="6.42578125" style="201" bestFit="1" customWidth="1"/>
    <col min="26" max="26" width="5.42578125" style="201" hidden="1" customWidth="1"/>
    <col min="27" max="27" width="6.42578125" style="201" hidden="1" customWidth="1"/>
    <col min="28" max="28" width="6.28515625" style="201" hidden="1" customWidth="1"/>
    <col min="29" max="29" width="5.42578125" style="201" hidden="1" customWidth="1"/>
    <col min="30" max="32" width="6.42578125" style="201" hidden="1" customWidth="1"/>
    <col min="33" max="33" width="7.7109375" style="201" hidden="1" customWidth="1"/>
    <col min="34" max="34" width="26.140625" style="201" hidden="1" customWidth="1"/>
    <col min="35" max="35" width="22.7109375" style="201" hidden="1" customWidth="1"/>
    <col min="36" max="36" width="22.7109375" style="196" hidden="1" customWidth="1"/>
    <col min="37" max="40" width="22.7109375" style="201" hidden="1" customWidth="1"/>
    <col min="41" max="41" width="9.140625" style="21" customWidth="1"/>
    <col min="42" max="16384" width="9.140625" style="21"/>
  </cols>
  <sheetData>
    <row r="1" spans="1:41" s="197" customFormat="1" x14ac:dyDescent="0.25">
      <c r="A1" s="623" t="s">
        <v>19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4"/>
      <c r="AM1" s="624"/>
      <c r="AN1" s="196"/>
    </row>
    <row r="2" spans="1:41" x14ac:dyDescent="0.25">
      <c r="A2" s="546" t="s">
        <v>89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8"/>
      <c r="AK2" s="547"/>
      <c r="AL2" s="549"/>
      <c r="AM2" s="549"/>
    </row>
    <row r="3" spans="1:41" s="419" customFormat="1" x14ac:dyDescent="0.25">
      <c r="A3" s="198"/>
      <c r="B3" s="428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200"/>
      <c r="AK3" s="199"/>
      <c r="AL3" s="201"/>
      <c r="AM3" s="201"/>
      <c r="AN3" s="201"/>
    </row>
    <row r="5" spans="1:41" x14ac:dyDescent="0.25">
      <c r="A5" s="625" t="s">
        <v>113</v>
      </c>
      <c r="B5" s="604" t="s">
        <v>140</v>
      </c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/>
      <c r="Y5" s="605"/>
      <c r="Z5" s="605"/>
      <c r="AA5" s="605"/>
      <c r="AB5" s="605"/>
      <c r="AC5" s="605"/>
      <c r="AD5" s="605"/>
      <c r="AE5" s="605"/>
      <c r="AF5" s="605"/>
      <c r="AG5" s="606"/>
      <c r="AH5" s="20" t="s">
        <v>138</v>
      </c>
      <c r="AI5" s="20" t="s">
        <v>103</v>
      </c>
      <c r="AJ5" s="202" t="s">
        <v>92</v>
      </c>
      <c r="AK5" s="20" t="s">
        <v>67</v>
      </c>
      <c r="AL5" s="20" t="s">
        <v>9</v>
      </c>
      <c r="AM5" s="20" t="s">
        <v>17</v>
      </c>
      <c r="AN5" s="20" t="s">
        <v>18</v>
      </c>
    </row>
    <row r="6" spans="1:41" x14ac:dyDescent="0.25">
      <c r="A6" s="626"/>
      <c r="B6" s="628" t="s">
        <v>162</v>
      </c>
      <c r="C6" s="629"/>
      <c r="D6" s="629"/>
      <c r="E6" s="629"/>
      <c r="F6" s="629"/>
      <c r="G6" s="629"/>
      <c r="H6" s="629"/>
      <c r="I6" s="630"/>
      <c r="J6" s="628" t="s">
        <v>163</v>
      </c>
      <c r="K6" s="629"/>
      <c r="L6" s="629"/>
      <c r="M6" s="629"/>
      <c r="N6" s="629"/>
      <c r="O6" s="629"/>
      <c r="P6" s="629"/>
      <c r="Q6" s="630"/>
      <c r="R6" s="628" t="s">
        <v>164</v>
      </c>
      <c r="S6" s="629"/>
      <c r="T6" s="629"/>
      <c r="U6" s="629"/>
      <c r="V6" s="629"/>
      <c r="W6" s="629"/>
      <c r="X6" s="629"/>
      <c r="Y6" s="630"/>
      <c r="Z6" s="628" t="s">
        <v>165</v>
      </c>
      <c r="AA6" s="629"/>
      <c r="AB6" s="629"/>
      <c r="AC6" s="629"/>
      <c r="AD6" s="629"/>
      <c r="AE6" s="629"/>
      <c r="AF6" s="629"/>
      <c r="AG6" s="630"/>
      <c r="AH6" s="20"/>
      <c r="AI6" s="20"/>
      <c r="AJ6" s="202"/>
      <c r="AK6" s="20"/>
      <c r="AL6" s="20"/>
      <c r="AM6" s="20"/>
      <c r="AN6" s="20"/>
    </row>
    <row r="7" spans="1:41" ht="43.5" customHeight="1" x14ac:dyDescent="0.25">
      <c r="A7" s="626"/>
      <c r="B7" s="620" t="s">
        <v>166</v>
      </c>
      <c r="C7" s="621"/>
      <c r="D7" s="622"/>
      <c r="E7" s="620" t="s">
        <v>184</v>
      </c>
      <c r="F7" s="622"/>
      <c r="G7" s="620" t="s">
        <v>185</v>
      </c>
      <c r="H7" s="621"/>
      <c r="I7" s="622"/>
      <c r="J7" s="620" t="s">
        <v>166</v>
      </c>
      <c r="K7" s="621"/>
      <c r="L7" s="622"/>
      <c r="M7" s="620" t="s">
        <v>184</v>
      </c>
      <c r="N7" s="622"/>
      <c r="O7" s="620" t="s">
        <v>229</v>
      </c>
      <c r="P7" s="621"/>
      <c r="Q7" s="622"/>
      <c r="R7" s="620" t="s">
        <v>166</v>
      </c>
      <c r="S7" s="621"/>
      <c r="T7" s="622"/>
      <c r="U7" s="620" t="s">
        <v>184</v>
      </c>
      <c r="V7" s="622"/>
      <c r="W7" s="620" t="s">
        <v>185</v>
      </c>
      <c r="X7" s="621"/>
      <c r="Y7" s="622"/>
      <c r="Z7" s="620" t="s">
        <v>166</v>
      </c>
      <c r="AA7" s="621"/>
      <c r="AB7" s="622"/>
      <c r="AC7" s="620" t="s">
        <v>184</v>
      </c>
      <c r="AD7" s="622"/>
      <c r="AE7" s="620" t="s">
        <v>185</v>
      </c>
      <c r="AF7" s="621"/>
      <c r="AG7" s="622"/>
      <c r="AH7" s="20"/>
      <c r="AI7" s="20"/>
      <c r="AJ7" s="202"/>
      <c r="AK7" s="20"/>
      <c r="AL7" s="20"/>
      <c r="AM7" s="20"/>
      <c r="AN7" s="20"/>
    </row>
    <row r="8" spans="1:41" s="195" customFormat="1" ht="22.5" x14ac:dyDescent="0.25">
      <c r="A8" s="627"/>
      <c r="B8" s="93" t="s">
        <v>0</v>
      </c>
      <c r="C8" s="93" t="s">
        <v>1</v>
      </c>
      <c r="D8" s="93" t="s">
        <v>4</v>
      </c>
      <c r="E8" s="93" t="s">
        <v>0</v>
      </c>
      <c r="F8" s="93" t="s">
        <v>1</v>
      </c>
      <c r="G8" s="93" t="s">
        <v>0</v>
      </c>
      <c r="H8" s="93" t="s">
        <v>1</v>
      </c>
      <c r="I8" s="93" t="s">
        <v>4</v>
      </c>
      <c r="J8" s="93" t="s">
        <v>0</v>
      </c>
      <c r="K8" s="93" t="s">
        <v>1</v>
      </c>
      <c r="L8" s="93" t="s">
        <v>4</v>
      </c>
      <c r="M8" s="93" t="s">
        <v>0</v>
      </c>
      <c r="N8" s="93" t="s">
        <v>1</v>
      </c>
      <c r="O8" s="93" t="s">
        <v>0</v>
      </c>
      <c r="P8" s="93" t="s">
        <v>1</v>
      </c>
      <c r="Q8" s="93" t="s">
        <v>4</v>
      </c>
      <c r="R8" s="93" t="s">
        <v>0</v>
      </c>
      <c r="S8" s="93" t="s">
        <v>1</v>
      </c>
      <c r="T8" s="93" t="s">
        <v>4</v>
      </c>
      <c r="U8" s="93" t="s">
        <v>0</v>
      </c>
      <c r="V8" s="93" t="s">
        <v>1</v>
      </c>
      <c r="W8" s="93" t="s">
        <v>0</v>
      </c>
      <c r="X8" s="93" t="s">
        <v>1</v>
      </c>
      <c r="Y8" s="93" t="s">
        <v>4</v>
      </c>
      <c r="Z8" s="93" t="s">
        <v>0</v>
      </c>
      <c r="AA8" s="93" t="s">
        <v>1</v>
      </c>
      <c r="AB8" s="93" t="s">
        <v>4</v>
      </c>
      <c r="AC8" s="93" t="s">
        <v>0</v>
      </c>
      <c r="AD8" s="93" t="s">
        <v>1</v>
      </c>
      <c r="AE8" s="93" t="s">
        <v>0</v>
      </c>
      <c r="AF8" s="93" t="s">
        <v>1</v>
      </c>
      <c r="AG8" s="93" t="s">
        <v>4</v>
      </c>
      <c r="AH8" s="20"/>
      <c r="AI8" s="20"/>
      <c r="AJ8" s="202"/>
      <c r="AK8" s="20"/>
      <c r="AL8" s="20"/>
      <c r="AM8" s="20"/>
      <c r="AN8" s="20"/>
    </row>
    <row r="9" spans="1:41" s="430" customFormat="1" ht="9.9499999999999993" hidden="1" customHeight="1" x14ac:dyDescent="0.25">
      <c r="A9" s="431" t="s">
        <v>316</v>
      </c>
      <c r="B9" s="302">
        <f>SUM(B11)</f>
        <v>55</v>
      </c>
      <c r="C9" s="302">
        <f>SUM(C11)</f>
        <v>0</v>
      </c>
      <c r="D9" s="302">
        <f>SUM(B9:C9)</f>
        <v>55</v>
      </c>
      <c r="E9" s="439"/>
      <c r="F9" s="439"/>
      <c r="G9" s="444">
        <f>(SUM(G14:G23,G25:G28,G30:G32,G34:G41,G43:G44,G46:G47,G49)/B9)</f>
        <v>5.072909090909091</v>
      </c>
      <c r="H9" s="444" t="e">
        <f>(SUM(H14:H23,H25:H28,H30:H32,H34:H41,H43:H44,H46:H47,H49)/C9)</f>
        <v>#DIV/0!</v>
      </c>
      <c r="I9" s="445">
        <f>(SUM(G14:H23,G25:H28,G30:H32,G34:H41,G43:H44,G46:H47,G49:H49)/D9)</f>
        <v>5.072909090909091</v>
      </c>
      <c r="J9" s="302">
        <f>SUM(J10,J112)</f>
        <v>551</v>
      </c>
      <c r="K9" s="302">
        <f>SUM(K10,K112)</f>
        <v>272</v>
      </c>
      <c r="L9" s="302">
        <f>SUM(J9:K9)</f>
        <v>823</v>
      </c>
      <c r="M9" s="439"/>
      <c r="N9" s="439"/>
      <c r="O9" s="79">
        <f>SUM(O14:O23,O25:O28,O30:O32,O34:O41,O43:O44,O46:O47,O49,O52:O54,O56:O59,O61:O65,O67:O69,O114:O118,O120,O122:O124,O126:O127,O129,O131)/J9</f>
        <v>5.7819963702359356</v>
      </c>
      <c r="P9" s="79">
        <f>SUM(P14:P23,P25:P28,P30:P32,P34:P41,P43:P44,P46:P47,P49,P52:P54,P56:P59,P61:P65,P67:P69,P114:P118,P120,P122:P124,P126:P127,P129,P131)/K9</f>
        <v>7.8512867647058826</v>
      </c>
      <c r="Q9" s="79">
        <f>SUM(O14:P23,O25:P28,O30:P32,O34:P41,O43:P44,O46:P47,O49:P49,O52:P54,O56:P59,O61:P65,O67:P69,O114:P118,O120:P120,O122:P124,O126:P127,O129:P129,O131:P131)/L9</f>
        <v>6.4658930741190765</v>
      </c>
      <c r="R9" s="302">
        <f>SUM(R70)</f>
        <v>186</v>
      </c>
      <c r="S9" s="302">
        <f>SUM(S70)</f>
        <v>29</v>
      </c>
      <c r="T9" s="302">
        <f>SUM(R9:S9)</f>
        <v>215</v>
      </c>
      <c r="U9" s="439"/>
      <c r="V9" s="439"/>
      <c r="W9" s="79">
        <f>SUM(W72:W79,W81:W86,W88:W95,W97:W103,W105:W107,W109:W111)/R70</f>
        <v>4.8382258064516135</v>
      </c>
      <c r="X9" s="79">
        <f>SUM(X72:X79,X81:X86,X88:X95,X97:X103,X105:X107,X109:X111)/S70</f>
        <v>4.8289655172413788</v>
      </c>
      <c r="Y9" s="79">
        <f>SUM(W72:X79,W81:X86,W88:X95,W97:X103,W105:X107,W109:X111)/T70</f>
        <v>4.836976744186047</v>
      </c>
      <c r="Z9" s="302">
        <f>SUM(Z70)</f>
        <v>38</v>
      </c>
      <c r="AA9" s="302">
        <f>SUM(AA70)</f>
        <v>0</v>
      </c>
      <c r="AB9" s="302">
        <f>SUM(Z9:AA9)</f>
        <v>38</v>
      </c>
      <c r="AC9" s="439"/>
      <c r="AD9" s="439"/>
      <c r="AE9" s="79">
        <f>SUM(AE72:AE79,AE81:AE86,AE88:AE95,AE97:AE103,AE105:AE107,AE109:AE111)/Z70</f>
        <v>3.14</v>
      </c>
      <c r="AF9" s="79" t="e">
        <f>SUM(AF72:AF79,AF81:AF86,AF88:AF95,AF97:AF103,AF105:AF107,AF109:AF111)/AA70</f>
        <v>#DIV/0!</v>
      </c>
      <c r="AG9" s="79">
        <f>SUM(AE72:AF79,AE81:AF86,AE88:AF95,AE97:AF103,AE105:AF107,AE109:AF111)/AB70</f>
        <v>3.14</v>
      </c>
      <c r="AH9" s="20"/>
      <c r="AI9" s="20"/>
      <c r="AJ9" s="202"/>
      <c r="AK9" s="20"/>
      <c r="AL9" s="20"/>
      <c r="AM9" s="20"/>
      <c r="AN9" s="20"/>
    </row>
    <row r="10" spans="1:41" ht="9.9499999999999993" hidden="1" customHeight="1" x14ac:dyDescent="0.25">
      <c r="A10" s="203" t="s">
        <v>20</v>
      </c>
      <c r="B10" s="204"/>
      <c r="C10" s="204"/>
      <c r="D10" s="204"/>
      <c r="E10" s="204"/>
      <c r="F10" s="204"/>
      <c r="G10" s="204"/>
      <c r="H10" s="204"/>
      <c r="I10" s="204"/>
      <c r="J10" s="342">
        <f>SUM(J11,J50)</f>
        <v>551</v>
      </c>
      <c r="K10" s="342">
        <f>SUM(K11,K50)</f>
        <v>253</v>
      </c>
      <c r="L10" s="342">
        <f t="shared" ref="L10:L18" si="0">SUM(J10:K10)</f>
        <v>804</v>
      </c>
      <c r="M10" s="204"/>
      <c r="N10" s="204"/>
      <c r="O10" s="446">
        <f>(SUM(O14:O23,O25:O28,O30:O32,O34:O41,O43:O44,O46:O47,O49,O52:O54,O56:O59,O61:O65,O67:O69)/J10)</f>
        <v>5.7819963702359356</v>
      </c>
      <c r="P10" s="446">
        <f>(SUM(P14:P23,P25:P28,P30:P32,P34:P41,P43:P44,P46:P47,P49,P52:P54,P56:P59,P61:P65,P67:P69)/K10)</f>
        <v>7.9361264822134396</v>
      </c>
      <c r="Q10" s="446">
        <f>(SUM(O14:P23,O25:P28,O30:P32,O34:P41,O43:P44,O46:P47,O49:P49,O52:P54,O56:P59,O61:P65,O67:P69)/L10)</f>
        <v>6.459850746268657</v>
      </c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05">
        <f t="shared" ref="AH10:AN10" si="1">AVERAGE(AH11,AH50)</f>
        <v>4.7272499999999997</v>
      </c>
      <c r="AI10" s="205">
        <f t="shared" si="1"/>
        <v>4.4491999999999994</v>
      </c>
      <c r="AJ10" s="205">
        <f t="shared" si="1"/>
        <v>5.7982817460317468</v>
      </c>
      <c r="AK10" s="205">
        <f t="shared" si="1"/>
        <v>4.5374166666666671</v>
      </c>
      <c r="AL10" s="205">
        <f t="shared" si="1"/>
        <v>3.4831250000000002</v>
      </c>
      <c r="AM10" s="205">
        <f t="shared" si="1"/>
        <v>3.4083333333333332</v>
      </c>
      <c r="AN10" s="205">
        <f t="shared" si="1"/>
        <v>4.5511111111111111</v>
      </c>
    </row>
    <row r="11" spans="1:41" ht="9.9499999999999993" hidden="1" customHeight="1" x14ac:dyDescent="0.25">
      <c r="A11" s="104" t="s">
        <v>159</v>
      </c>
      <c r="B11" s="403">
        <f>SUM(B12,B29,B33,B42,B45,B48)</f>
        <v>55</v>
      </c>
      <c r="C11" s="403">
        <f>SUM(C12,C29,C33,C42,C45,C48)</f>
        <v>0</v>
      </c>
      <c r="D11" s="403">
        <f>SUM(B11:C11)</f>
        <v>55</v>
      </c>
      <c r="E11" s="404"/>
      <c r="F11" s="404"/>
      <c r="G11" s="404">
        <f>(SUM(G14:G23,G25:G28,G30:G32,G34:G41,G43:G44,G46:G47,G49)/B11)</f>
        <v>5.072909090909091</v>
      </c>
      <c r="H11" s="404" t="e">
        <f>(SUM(H14:H23,H25:H28,H30:H32,H34:H41,H43:H44,H46:H47,H49)/C11)</f>
        <v>#DIV/0!</v>
      </c>
      <c r="I11" s="447">
        <f>(SUM(G14:H23,G25:H28,G30:H32,G34:H41,G43:H44,G46:H47,G49:H49)/D11)</f>
        <v>5.072909090909091</v>
      </c>
      <c r="J11" s="403">
        <f>SUM(J12,J29,J33,J42,J45,J48)</f>
        <v>271</v>
      </c>
      <c r="K11" s="403">
        <f>SUM(K12,K29,K33,K42,K45,K48)</f>
        <v>37</v>
      </c>
      <c r="L11" s="403">
        <f t="shared" si="0"/>
        <v>308</v>
      </c>
      <c r="M11" s="404"/>
      <c r="N11" s="404"/>
      <c r="O11" s="404">
        <f>(SUM(O14:O23,O25:O28,O30:O32,O34:O41,O43:O44,O46:O47,O49)/J11)</f>
        <v>5.6784132841328416</v>
      </c>
      <c r="P11" s="404">
        <f>(SUM(P14:P23,P25:P28,P30:P32,P34:P41,P43:P44,P46:P47,P49)/K11)</f>
        <v>14.562702702702705</v>
      </c>
      <c r="Q11" s="447">
        <f>(SUM(O14:P23,O25:P28,O30:P32,O34:P41,O43:P44,O46:P47,O49:P49)/L11)</f>
        <v>6.7456818181818186</v>
      </c>
      <c r="R11" s="402"/>
      <c r="S11" s="402"/>
      <c r="T11" s="402"/>
      <c r="U11" s="402"/>
      <c r="V11" s="402"/>
      <c r="W11" s="402"/>
      <c r="X11" s="402"/>
      <c r="Y11" s="402"/>
      <c r="Z11" s="402"/>
      <c r="AA11" s="402"/>
      <c r="AB11" s="402"/>
      <c r="AC11" s="402"/>
      <c r="AD11" s="402"/>
      <c r="AE11" s="402"/>
      <c r="AF11" s="402"/>
      <c r="AG11" s="402"/>
      <c r="AH11" s="206">
        <f t="shared" ref="AH11:AN11" si="2">AVERAGE(AH12,AH29,AH33,AH42,AH45)</f>
        <v>4.5269999999999992</v>
      </c>
      <c r="AI11" s="206">
        <f t="shared" si="2"/>
        <v>4.3133999999999997</v>
      </c>
      <c r="AJ11" s="206">
        <f t="shared" si="2"/>
        <v>6.859063492063493</v>
      </c>
      <c r="AK11" s="206">
        <f t="shared" si="2"/>
        <v>4.6973333333333338</v>
      </c>
      <c r="AL11" s="206">
        <f t="shared" si="2"/>
        <v>2.855</v>
      </c>
      <c r="AM11" s="206">
        <f t="shared" si="2"/>
        <v>2.6666666666666665</v>
      </c>
      <c r="AN11" s="206">
        <f t="shared" si="2"/>
        <v>5.2355555555555551</v>
      </c>
    </row>
    <row r="12" spans="1:41" ht="9.9499999999999993" hidden="1" customHeight="1" x14ac:dyDescent="0.25">
      <c r="A12" s="105" t="s">
        <v>35</v>
      </c>
      <c r="B12" s="448">
        <f>SUM(B13,B24)</f>
        <v>7</v>
      </c>
      <c r="C12" s="448">
        <f>SUM(C13,C24)</f>
        <v>0</v>
      </c>
      <c r="D12" s="448">
        <f>SUM(B12:C12)</f>
        <v>7</v>
      </c>
      <c r="E12" s="442"/>
      <c r="F12" s="442"/>
      <c r="G12" s="449">
        <f>(SUM(G14:G23,G25:G28)/B12)</f>
        <v>6.19</v>
      </c>
      <c r="H12" s="449" t="e">
        <f>(SUM(H14:H23,H25:H28)/C12)</f>
        <v>#DIV/0!</v>
      </c>
      <c r="I12" s="449">
        <f>(SUM(G14:H23,G25:H28)/D12)</f>
        <v>6.19</v>
      </c>
      <c r="J12" s="448">
        <f>SUM(J13,J24)</f>
        <v>41</v>
      </c>
      <c r="K12" s="448">
        <f>SUM(K13,K24)</f>
        <v>1</v>
      </c>
      <c r="L12" s="448">
        <f t="shared" si="0"/>
        <v>42</v>
      </c>
      <c r="M12" s="442"/>
      <c r="N12" s="442"/>
      <c r="O12" s="449">
        <f>(SUM(O14:O23,O25:O28)/J12)</f>
        <v>6.6670731707317064</v>
      </c>
      <c r="P12" s="449">
        <f>(SUM(P14:P23,P25:P28)/K12)</f>
        <v>9.74</v>
      </c>
      <c r="Q12" s="449">
        <f>(SUM(O14:P23,O25:P28)/L12)</f>
        <v>6.7402380952380945</v>
      </c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09">
        <f t="shared" ref="AH12:AN12" si="3">AVERAGE(AH16:AH23)</f>
        <v>4.3600000000000003</v>
      </c>
      <c r="AI12" s="209">
        <f t="shared" si="3"/>
        <v>4.202</v>
      </c>
      <c r="AJ12" s="209">
        <f t="shared" si="3"/>
        <v>17.460317460317462</v>
      </c>
      <c r="AK12" s="209">
        <f t="shared" si="3"/>
        <v>6.166666666666667</v>
      </c>
      <c r="AL12" s="209">
        <f t="shared" si="3"/>
        <v>0</v>
      </c>
      <c r="AM12" s="209">
        <f t="shared" si="3"/>
        <v>0</v>
      </c>
      <c r="AN12" s="209">
        <f t="shared" si="3"/>
        <v>8.6666666666666661</v>
      </c>
    </row>
    <row r="13" spans="1:41" s="195" customFormat="1" ht="9.9499999999999993" hidden="1" customHeight="1" x14ac:dyDescent="0.25">
      <c r="A13" s="326" t="s">
        <v>111</v>
      </c>
      <c r="B13" s="450">
        <f>SUM(B14:B23)</f>
        <v>7</v>
      </c>
      <c r="C13" s="450">
        <f>SUM(C14:C23)</f>
        <v>0</v>
      </c>
      <c r="D13" s="450">
        <f t="shared" ref="D13:D15" si="4">SUM(B13:C13)</f>
        <v>7</v>
      </c>
      <c r="E13" s="451"/>
      <c r="F13" s="451"/>
      <c r="G13" s="451">
        <f>(SUM(G14:G23)/B13)</f>
        <v>6.19</v>
      </c>
      <c r="H13" s="451" t="e">
        <f>(SUM(H14:H23)/C13)</f>
        <v>#DIV/0!</v>
      </c>
      <c r="I13" s="452">
        <f>(SUM(G14:H23)/D13)</f>
        <v>6.19</v>
      </c>
      <c r="J13" s="450">
        <f>SUM(J14:J23)</f>
        <v>34</v>
      </c>
      <c r="K13" s="450">
        <f>SUM(K14:K23)</f>
        <v>1</v>
      </c>
      <c r="L13" s="450">
        <f t="shared" si="0"/>
        <v>35</v>
      </c>
      <c r="M13" s="451"/>
      <c r="N13" s="451"/>
      <c r="O13" s="451">
        <f>(SUM(O14:O23)/J13)</f>
        <v>7.1</v>
      </c>
      <c r="P13" s="451">
        <f>(SUM(P14:P23)/K13)</f>
        <v>9.74</v>
      </c>
      <c r="Q13" s="452">
        <f>(SUM(O14:P23)/L13)</f>
        <v>7.1754285714285713</v>
      </c>
      <c r="R13" s="440"/>
      <c r="S13" s="440"/>
      <c r="T13" s="440"/>
      <c r="U13" s="440"/>
      <c r="V13" s="440"/>
      <c r="W13" s="440"/>
      <c r="X13" s="440"/>
      <c r="Y13" s="440"/>
      <c r="Z13" s="440"/>
      <c r="AA13" s="440"/>
      <c r="AB13" s="440"/>
      <c r="AC13" s="440"/>
      <c r="AD13" s="440"/>
      <c r="AE13" s="440"/>
      <c r="AF13" s="440"/>
      <c r="AG13" s="440"/>
      <c r="AH13" s="209"/>
      <c r="AI13" s="209"/>
      <c r="AJ13" s="209"/>
      <c r="AK13" s="209"/>
      <c r="AL13" s="209"/>
      <c r="AM13" s="209"/>
      <c r="AN13" s="209"/>
    </row>
    <row r="14" spans="1:41" s="421" customFormat="1" ht="9.9499999999999993" hidden="1" customHeight="1" x14ac:dyDescent="0.25">
      <c r="A14" s="106" t="s">
        <v>302</v>
      </c>
      <c r="B14" s="381"/>
      <c r="C14" s="381"/>
      <c r="D14" s="453">
        <f t="shared" si="4"/>
        <v>0</v>
      </c>
      <c r="E14" s="454"/>
      <c r="F14" s="454"/>
      <c r="G14" s="455">
        <f t="shared" ref="G14:G15" si="5">B14*E14</f>
        <v>0</v>
      </c>
      <c r="H14" s="455">
        <f t="shared" ref="H14:H15" si="6">C14*F14</f>
        <v>0</v>
      </c>
      <c r="I14" s="456" t="e">
        <f t="shared" ref="I14:I15" si="7">(SUM(G14:H14)/D14)</f>
        <v>#DIV/0!</v>
      </c>
      <c r="J14" s="453">
        <v>1</v>
      </c>
      <c r="K14" s="453"/>
      <c r="L14" s="453">
        <f t="shared" si="0"/>
        <v>1</v>
      </c>
      <c r="M14" s="457">
        <v>12.62</v>
      </c>
      <c r="N14" s="457"/>
      <c r="O14" s="455">
        <f t="shared" ref="O14:O15" si="8">J14*M14</f>
        <v>12.62</v>
      </c>
      <c r="P14" s="455">
        <f t="shared" ref="P14:P15" si="9">K14*N14</f>
        <v>0</v>
      </c>
      <c r="Q14" s="456">
        <f t="shared" ref="Q14:Q15" si="10">(SUM(O14:P14)/L14)</f>
        <v>12.62</v>
      </c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4"/>
      <c r="AH14" s="432"/>
      <c r="AI14" s="432"/>
      <c r="AJ14" s="432"/>
      <c r="AK14" s="432"/>
      <c r="AL14" s="432"/>
      <c r="AM14" s="432"/>
      <c r="AN14" s="432"/>
      <c r="AO14" s="247"/>
    </row>
    <row r="15" spans="1:41" s="421" customFormat="1" ht="9.9499999999999993" hidden="1" customHeight="1" x14ac:dyDescent="0.25">
      <c r="A15" s="106" t="s">
        <v>301</v>
      </c>
      <c r="B15" s="381"/>
      <c r="C15" s="381"/>
      <c r="D15" s="453">
        <f t="shared" si="4"/>
        <v>0</v>
      </c>
      <c r="E15" s="454"/>
      <c r="F15" s="454"/>
      <c r="G15" s="455">
        <f t="shared" si="5"/>
        <v>0</v>
      </c>
      <c r="H15" s="455">
        <f t="shared" si="6"/>
        <v>0</v>
      </c>
      <c r="I15" s="456" t="e">
        <f t="shared" si="7"/>
        <v>#DIV/0!</v>
      </c>
      <c r="J15" s="453">
        <v>1</v>
      </c>
      <c r="K15" s="453"/>
      <c r="L15" s="453">
        <f t="shared" si="0"/>
        <v>1</v>
      </c>
      <c r="M15" s="457">
        <v>12.7</v>
      </c>
      <c r="N15" s="457"/>
      <c r="O15" s="455">
        <f t="shared" si="8"/>
        <v>12.7</v>
      </c>
      <c r="P15" s="455">
        <f t="shared" si="9"/>
        <v>0</v>
      </c>
      <c r="Q15" s="456">
        <f t="shared" si="10"/>
        <v>12.7</v>
      </c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4"/>
      <c r="AH15" s="432"/>
      <c r="AI15" s="432"/>
      <c r="AJ15" s="432"/>
      <c r="AK15" s="432"/>
      <c r="AL15" s="432"/>
      <c r="AM15" s="432"/>
      <c r="AN15" s="432"/>
      <c r="AO15" s="247"/>
    </row>
    <row r="16" spans="1:41" ht="9.9499999999999993" hidden="1" customHeight="1" x14ac:dyDescent="0.25">
      <c r="A16" s="298" t="s">
        <v>50</v>
      </c>
      <c r="B16" s="436"/>
      <c r="C16" s="436"/>
      <c r="D16" s="453">
        <f>SUM(B16:C16)</f>
        <v>0</v>
      </c>
      <c r="E16" s="455"/>
      <c r="F16" s="455"/>
      <c r="G16" s="455">
        <f t="shared" ref="G16" si="11">B16*E16</f>
        <v>0</v>
      </c>
      <c r="H16" s="455">
        <f t="shared" ref="H16" si="12">C16*F16</f>
        <v>0</v>
      </c>
      <c r="I16" s="456" t="e">
        <f t="shared" ref="I16" si="13">(SUM(G16:H16)/D16)</f>
        <v>#DIV/0!</v>
      </c>
      <c r="J16" s="436">
        <v>3</v>
      </c>
      <c r="K16" s="436"/>
      <c r="L16" s="453">
        <f t="shared" si="0"/>
        <v>3</v>
      </c>
      <c r="M16" s="455">
        <v>5.03</v>
      </c>
      <c r="N16" s="455"/>
      <c r="O16" s="455">
        <f t="shared" ref="O16:O23" si="14">J16*M16</f>
        <v>15.09</v>
      </c>
      <c r="P16" s="455">
        <f t="shared" ref="P16:P23" si="15">K16*N16</f>
        <v>0</v>
      </c>
      <c r="Q16" s="456">
        <f t="shared" ref="Q16:Q23" si="16">(SUM(O16:P16)/L16)</f>
        <v>5.03</v>
      </c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10">
        <v>4.5</v>
      </c>
      <c r="AI16" s="211">
        <v>4.49</v>
      </c>
      <c r="AJ16" s="212" t="s">
        <v>44</v>
      </c>
      <c r="AK16" s="210">
        <v>2</v>
      </c>
      <c r="AL16" s="213">
        <v>0</v>
      </c>
      <c r="AM16" s="214">
        <v>0</v>
      </c>
      <c r="AN16" s="210">
        <v>4</v>
      </c>
    </row>
    <row r="17" spans="1:5932" ht="9.9499999999999993" hidden="1" customHeight="1" x14ac:dyDescent="0.25">
      <c r="A17" s="298" t="s">
        <v>65</v>
      </c>
      <c r="B17" s="453">
        <v>7</v>
      </c>
      <c r="C17" s="453"/>
      <c r="D17" s="453">
        <f>SUM(B17:C17)</f>
        <v>7</v>
      </c>
      <c r="E17" s="457">
        <v>6.19</v>
      </c>
      <c r="F17" s="457"/>
      <c r="G17" s="455">
        <f t="shared" ref="G17:G23" si="17">B17*E17</f>
        <v>43.330000000000005</v>
      </c>
      <c r="H17" s="455">
        <f t="shared" ref="H17:H23" si="18">C17*F17</f>
        <v>0</v>
      </c>
      <c r="I17" s="456">
        <f t="shared" ref="I17:I23" si="19">(SUM(G17:H17)/D17)</f>
        <v>6.19</v>
      </c>
      <c r="J17" s="453"/>
      <c r="K17" s="453"/>
      <c r="L17" s="453">
        <f t="shared" si="0"/>
        <v>0</v>
      </c>
      <c r="M17" s="457"/>
      <c r="N17" s="457"/>
      <c r="O17" s="455">
        <f t="shared" si="14"/>
        <v>0</v>
      </c>
      <c r="P17" s="455">
        <f t="shared" si="15"/>
        <v>0</v>
      </c>
      <c r="Q17" s="456" t="e">
        <f t="shared" si="16"/>
        <v>#DIV/0!</v>
      </c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10">
        <v>4.0999999999999996</v>
      </c>
      <c r="AI17" s="211">
        <v>4.29</v>
      </c>
      <c r="AJ17" s="212"/>
      <c r="AK17" s="210">
        <v>5</v>
      </c>
      <c r="AL17" s="213">
        <v>0</v>
      </c>
      <c r="AM17" s="214">
        <v>0</v>
      </c>
      <c r="AN17" s="210">
        <v>6</v>
      </c>
    </row>
    <row r="18" spans="1:5932" s="421" customFormat="1" ht="9.9499999999999993" hidden="1" customHeight="1" x14ac:dyDescent="0.25">
      <c r="A18" s="298" t="s">
        <v>300</v>
      </c>
      <c r="B18" s="453"/>
      <c r="C18" s="453"/>
      <c r="D18" s="453">
        <f>SUM(B18:C18)</f>
        <v>0</v>
      </c>
      <c r="E18" s="457"/>
      <c r="F18" s="457"/>
      <c r="G18" s="455">
        <f t="shared" ref="G18" si="20">B18*E18</f>
        <v>0</v>
      </c>
      <c r="H18" s="455">
        <f t="shared" ref="H18" si="21">C18*F18</f>
        <v>0</v>
      </c>
      <c r="I18" s="456" t="e">
        <f t="shared" ref="I18" si="22">(SUM(G18:H18)/D18)</f>
        <v>#DIV/0!</v>
      </c>
      <c r="J18" s="453">
        <v>6</v>
      </c>
      <c r="K18" s="453"/>
      <c r="L18" s="453">
        <f t="shared" si="0"/>
        <v>6</v>
      </c>
      <c r="M18" s="457">
        <v>12.39</v>
      </c>
      <c r="N18" s="457"/>
      <c r="O18" s="455">
        <f t="shared" ref="O18" si="23">J18*M18</f>
        <v>74.34</v>
      </c>
      <c r="P18" s="455">
        <f t="shared" ref="P18" si="24">K18*N18</f>
        <v>0</v>
      </c>
      <c r="Q18" s="456">
        <f t="shared" ref="Q18" si="25">(SUM(O18:P18)/L18)</f>
        <v>12.39</v>
      </c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10"/>
      <c r="AI18" s="211"/>
      <c r="AJ18" s="212"/>
      <c r="AK18" s="210"/>
      <c r="AL18" s="213"/>
      <c r="AM18" s="214"/>
      <c r="AN18" s="210"/>
    </row>
    <row r="19" spans="1:5932" ht="9.9499999999999993" hidden="1" customHeight="1" x14ac:dyDescent="0.25">
      <c r="A19" s="298" t="s">
        <v>52</v>
      </c>
      <c r="B19" s="453"/>
      <c r="C19" s="453"/>
      <c r="D19" s="453">
        <f t="shared" ref="D19:D23" si="26">SUM(B19:C19)</f>
        <v>0</v>
      </c>
      <c r="E19" s="457"/>
      <c r="F19" s="457"/>
      <c r="G19" s="455">
        <f t="shared" si="17"/>
        <v>0</v>
      </c>
      <c r="H19" s="455">
        <f t="shared" si="18"/>
        <v>0</v>
      </c>
      <c r="I19" s="456" t="e">
        <f t="shared" si="19"/>
        <v>#DIV/0!</v>
      </c>
      <c r="J19" s="453">
        <v>9</v>
      </c>
      <c r="K19" s="453">
        <v>1</v>
      </c>
      <c r="L19" s="453">
        <f t="shared" ref="L19:L23" si="27">SUM(J19:K19)</f>
        <v>10</v>
      </c>
      <c r="M19" s="457">
        <v>4.7300000000000004</v>
      </c>
      <c r="N19" s="457">
        <v>9.74</v>
      </c>
      <c r="O19" s="455">
        <f t="shared" si="14"/>
        <v>42.570000000000007</v>
      </c>
      <c r="P19" s="455">
        <f t="shared" si="15"/>
        <v>9.74</v>
      </c>
      <c r="Q19" s="456">
        <f t="shared" si="16"/>
        <v>5.2310000000000008</v>
      </c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10">
        <v>5.5</v>
      </c>
      <c r="AI19" s="215">
        <v>5.12</v>
      </c>
      <c r="AJ19" s="212"/>
      <c r="AK19" s="210">
        <v>6</v>
      </c>
      <c r="AL19" s="213">
        <v>0</v>
      </c>
      <c r="AM19" s="214">
        <v>0</v>
      </c>
      <c r="AN19" s="210">
        <v>7</v>
      </c>
    </row>
    <row r="20" spans="1:5932" ht="9.9499999999999993" hidden="1" customHeight="1" x14ac:dyDescent="0.25">
      <c r="A20" s="298" t="s">
        <v>53</v>
      </c>
      <c r="B20" s="453"/>
      <c r="C20" s="453"/>
      <c r="D20" s="453">
        <f t="shared" si="26"/>
        <v>0</v>
      </c>
      <c r="E20" s="457"/>
      <c r="F20" s="457"/>
      <c r="G20" s="455">
        <f t="shared" si="17"/>
        <v>0</v>
      </c>
      <c r="H20" s="455">
        <f t="shared" si="18"/>
        <v>0</v>
      </c>
      <c r="I20" s="456" t="e">
        <f t="shared" si="19"/>
        <v>#DIV/0!</v>
      </c>
      <c r="J20" s="453">
        <v>7</v>
      </c>
      <c r="K20" s="453"/>
      <c r="L20" s="453">
        <f t="shared" si="27"/>
        <v>7</v>
      </c>
      <c r="M20" s="457">
        <v>6</v>
      </c>
      <c r="N20" s="457"/>
      <c r="O20" s="455">
        <f t="shared" si="14"/>
        <v>42</v>
      </c>
      <c r="P20" s="455">
        <f t="shared" si="15"/>
        <v>0</v>
      </c>
      <c r="Q20" s="456">
        <f t="shared" si="16"/>
        <v>6</v>
      </c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13"/>
      <c r="AI20" s="216"/>
      <c r="AJ20" s="212"/>
      <c r="AK20" s="210">
        <v>0</v>
      </c>
      <c r="AL20" s="213">
        <v>0</v>
      </c>
      <c r="AM20" s="212"/>
      <c r="AN20" s="213">
        <v>0</v>
      </c>
    </row>
    <row r="21" spans="1:5932" ht="9.9499999999999993" hidden="1" customHeight="1" x14ac:dyDescent="0.25">
      <c r="A21" s="298" t="s">
        <v>68</v>
      </c>
      <c r="B21" s="453"/>
      <c r="C21" s="453"/>
      <c r="D21" s="453">
        <f t="shared" si="26"/>
        <v>0</v>
      </c>
      <c r="E21" s="457"/>
      <c r="F21" s="457"/>
      <c r="G21" s="455">
        <f t="shared" si="17"/>
        <v>0</v>
      </c>
      <c r="H21" s="455">
        <f t="shared" si="18"/>
        <v>0</v>
      </c>
      <c r="I21" s="456" t="e">
        <f t="shared" si="19"/>
        <v>#DIV/0!</v>
      </c>
      <c r="J21" s="453">
        <v>5</v>
      </c>
      <c r="K21" s="453"/>
      <c r="L21" s="453">
        <f t="shared" si="27"/>
        <v>5</v>
      </c>
      <c r="M21" s="457">
        <v>5.27</v>
      </c>
      <c r="N21" s="457"/>
      <c r="O21" s="455">
        <f t="shared" si="14"/>
        <v>26.349999999999998</v>
      </c>
      <c r="P21" s="455">
        <f t="shared" si="15"/>
        <v>0</v>
      </c>
      <c r="Q21" s="456">
        <f t="shared" si="16"/>
        <v>5.27</v>
      </c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10">
        <v>4.0999999999999996</v>
      </c>
      <c r="AI21" s="215">
        <v>3.71</v>
      </c>
      <c r="AJ21" s="217">
        <v>27.777777777777779</v>
      </c>
      <c r="AK21" s="210">
        <v>17</v>
      </c>
      <c r="AL21" s="213">
        <v>0</v>
      </c>
      <c r="AM21" s="214">
        <v>0</v>
      </c>
      <c r="AN21" s="210">
        <v>20</v>
      </c>
    </row>
    <row r="22" spans="1:5932" s="421" customFormat="1" ht="9.9499999999999993" hidden="1" customHeight="1" x14ac:dyDescent="0.25">
      <c r="A22" s="298" t="s">
        <v>299</v>
      </c>
      <c r="B22" s="453"/>
      <c r="C22" s="453"/>
      <c r="D22" s="453">
        <f>SUM(B22:C22)</f>
        <v>0</v>
      </c>
      <c r="E22" s="457"/>
      <c r="F22" s="457"/>
      <c r="G22" s="455">
        <f t="shared" ref="G22" si="28">B22*E22</f>
        <v>0</v>
      </c>
      <c r="H22" s="455">
        <f t="shared" ref="H22" si="29">C22*F22</f>
        <v>0</v>
      </c>
      <c r="I22" s="456" t="e">
        <f t="shared" ref="I22" si="30">(SUM(G22:H22)/D22)</f>
        <v>#DIV/0!</v>
      </c>
      <c r="J22" s="453">
        <v>1</v>
      </c>
      <c r="K22" s="453"/>
      <c r="L22" s="453">
        <f t="shared" ref="L22" si="31">SUM(J22:K22)</f>
        <v>1</v>
      </c>
      <c r="M22" s="457">
        <v>10.72</v>
      </c>
      <c r="N22" s="457"/>
      <c r="O22" s="455">
        <f t="shared" ref="O22" si="32">J22*M22</f>
        <v>10.72</v>
      </c>
      <c r="P22" s="455">
        <f t="shared" ref="P22" si="33">K22*N22</f>
        <v>0</v>
      </c>
      <c r="Q22" s="456">
        <f t="shared" ref="Q22" si="34">(SUM(O22:P22)/L22)</f>
        <v>10.72</v>
      </c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10"/>
      <c r="AI22" s="215"/>
      <c r="AJ22" s="217"/>
      <c r="AK22" s="210"/>
      <c r="AL22" s="213"/>
      <c r="AM22" s="214"/>
      <c r="AN22" s="210"/>
    </row>
    <row r="23" spans="1:5932" ht="9.9499999999999993" hidden="1" customHeight="1" x14ac:dyDescent="0.25">
      <c r="A23" s="298" t="s">
        <v>66</v>
      </c>
      <c r="B23" s="453"/>
      <c r="C23" s="453"/>
      <c r="D23" s="453">
        <f t="shared" si="26"/>
        <v>0</v>
      </c>
      <c r="E23" s="457"/>
      <c r="F23" s="457"/>
      <c r="G23" s="455">
        <f t="shared" si="17"/>
        <v>0</v>
      </c>
      <c r="H23" s="455">
        <f t="shared" si="18"/>
        <v>0</v>
      </c>
      <c r="I23" s="456" t="e">
        <f t="shared" si="19"/>
        <v>#DIV/0!</v>
      </c>
      <c r="J23" s="453">
        <v>1</v>
      </c>
      <c r="K23" s="453"/>
      <c r="L23" s="453">
        <f t="shared" si="27"/>
        <v>1</v>
      </c>
      <c r="M23" s="457">
        <v>5.01</v>
      </c>
      <c r="N23" s="457"/>
      <c r="O23" s="455">
        <f t="shared" si="14"/>
        <v>5.01</v>
      </c>
      <c r="P23" s="455">
        <f t="shared" si="15"/>
        <v>0</v>
      </c>
      <c r="Q23" s="456">
        <f t="shared" si="16"/>
        <v>5.01</v>
      </c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10">
        <v>3.6</v>
      </c>
      <c r="AI23" s="215">
        <v>3.4</v>
      </c>
      <c r="AJ23" s="217">
        <v>7.1428571428571423</v>
      </c>
      <c r="AK23" s="210">
        <v>7</v>
      </c>
      <c r="AL23" s="213">
        <v>0</v>
      </c>
      <c r="AM23" s="214">
        <v>0</v>
      </c>
      <c r="AN23" s="210">
        <v>15</v>
      </c>
    </row>
    <row r="24" spans="1:5932" ht="9.9499999999999993" hidden="1" customHeight="1" x14ac:dyDescent="0.25">
      <c r="A24" s="326" t="s">
        <v>58</v>
      </c>
      <c r="B24" s="458">
        <f>SUM(B25:B28)</f>
        <v>0</v>
      </c>
      <c r="C24" s="458">
        <f>SUM(C25:C28)</f>
        <v>0</v>
      </c>
      <c r="D24" s="458">
        <f>SUM(B24:C24)</f>
        <v>0</v>
      </c>
      <c r="E24" s="452"/>
      <c r="F24" s="452"/>
      <c r="G24" s="451" t="e">
        <f>(SUM(G25:G28)/B24)</f>
        <v>#DIV/0!</v>
      </c>
      <c r="H24" s="451" t="e">
        <f>(SUM(H25:H28)/C24)</f>
        <v>#DIV/0!</v>
      </c>
      <c r="I24" s="452" t="e">
        <f>(SUM(G25:H28)/D24)</f>
        <v>#DIV/0!</v>
      </c>
      <c r="J24" s="458">
        <f>SUM(J25:J28)</f>
        <v>7</v>
      </c>
      <c r="K24" s="458">
        <f>SUM(K25:K28)</f>
        <v>0</v>
      </c>
      <c r="L24" s="458">
        <f>SUM(J24:K24)</f>
        <v>7</v>
      </c>
      <c r="M24" s="452"/>
      <c r="N24" s="452"/>
      <c r="O24" s="451">
        <f>(SUM(O25:O28)/J24)</f>
        <v>4.5642857142857149</v>
      </c>
      <c r="P24" s="451" t="e">
        <f>(SUM(P25:P28)/K24)</f>
        <v>#DIV/0!</v>
      </c>
      <c r="Q24" s="452">
        <f>(SUM(O25:P28)/L24)</f>
        <v>4.5642857142857149</v>
      </c>
      <c r="R24" s="273"/>
      <c r="S24" s="273"/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18"/>
      <c r="AI24" s="219"/>
      <c r="AJ24" s="219"/>
      <c r="AK24" s="220"/>
      <c r="AL24" s="224"/>
      <c r="AM24" s="224"/>
      <c r="AN24" s="224"/>
    </row>
    <row r="25" spans="1:5932" s="226" customFormat="1" ht="9.9499999999999993" hidden="1" customHeight="1" x14ac:dyDescent="0.25">
      <c r="A25" s="74" t="s">
        <v>305</v>
      </c>
      <c r="B25" s="75"/>
      <c r="C25" s="75"/>
      <c r="D25" s="453">
        <f>SUM(B25:C25)</f>
        <v>0</v>
      </c>
      <c r="E25" s="457"/>
      <c r="F25" s="457"/>
      <c r="G25" s="459">
        <f t="shared" ref="G25:G28" si="35">B25*E25</f>
        <v>0</v>
      </c>
      <c r="H25" s="459">
        <f t="shared" ref="H25:H28" si="36">C25*F25</f>
        <v>0</v>
      </c>
      <c r="I25" s="456" t="e">
        <f t="shared" ref="I25:I28" si="37">(SUM(G25:H25)/D25)</f>
        <v>#DIV/0!</v>
      </c>
      <c r="J25" s="75">
        <v>3</v>
      </c>
      <c r="K25" s="75"/>
      <c r="L25" s="453">
        <f>SUM(J25:K25)</f>
        <v>3</v>
      </c>
      <c r="M25" s="457">
        <v>4.38</v>
      </c>
      <c r="N25" s="457"/>
      <c r="O25" s="459">
        <f t="shared" ref="O25:O28" si="38">J25*M25</f>
        <v>13.14</v>
      </c>
      <c r="P25" s="459">
        <f t="shared" ref="P25:P28" si="39">K25*N25</f>
        <v>0</v>
      </c>
      <c r="Q25" s="456">
        <f t="shared" ref="Q25:Q28" si="40">(SUM(O25:P25)/L25)</f>
        <v>4.38</v>
      </c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10">
        <v>3.9</v>
      </c>
      <c r="AI25" s="210"/>
      <c r="AJ25" s="217"/>
      <c r="AK25" s="210">
        <v>3.5</v>
      </c>
      <c r="AL25" s="210"/>
      <c r="AM25" s="217"/>
      <c r="AN25" s="210">
        <v>2</v>
      </c>
      <c r="AO25" s="247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  <c r="IQ25" s="225"/>
      <c r="IR25" s="225"/>
      <c r="IS25" s="225"/>
      <c r="IT25" s="225"/>
      <c r="IU25" s="225"/>
      <c r="IV25" s="225"/>
      <c r="IW25" s="225"/>
      <c r="IX25" s="225"/>
      <c r="IY25" s="225"/>
      <c r="IZ25" s="225"/>
      <c r="JA25" s="225"/>
      <c r="JB25" s="225"/>
      <c r="JC25" s="225"/>
      <c r="JD25" s="225"/>
      <c r="JE25" s="225"/>
      <c r="JF25" s="225"/>
      <c r="JG25" s="225"/>
      <c r="JH25" s="225"/>
      <c r="JI25" s="225"/>
      <c r="JJ25" s="225"/>
      <c r="JK25" s="225"/>
      <c r="JL25" s="225"/>
      <c r="JM25" s="225"/>
      <c r="JN25" s="225"/>
      <c r="JO25" s="225"/>
      <c r="JP25" s="225"/>
      <c r="JQ25" s="225"/>
      <c r="JR25" s="225"/>
      <c r="JS25" s="225"/>
      <c r="JT25" s="225"/>
      <c r="JU25" s="225"/>
      <c r="JV25" s="225"/>
      <c r="JW25" s="225"/>
      <c r="JX25" s="225"/>
      <c r="JY25" s="225"/>
      <c r="JZ25" s="225"/>
      <c r="KA25" s="225"/>
      <c r="KB25" s="225"/>
      <c r="KC25" s="225"/>
      <c r="KD25" s="225"/>
      <c r="KE25" s="225"/>
      <c r="KF25" s="225"/>
      <c r="KG25" s="225"/>
      <c r="KH25" s="225"/>
      <c r="KI25" s="225"/>
      <c r="KJ25" s="225"/>
      <c r="KK25" s="225"/>
      <c r="KL25" s="225"/>
      <c r="KM25" s="225"/>
      <c r="KN25" s="225"/>
      <c r="KO25" s="225"/>
      <c r="KP25" s="225"/>
      <c r="KQ25" s="225"/>
      <c r="KR25" s="225"/>
      <c r="KS25" s="225"/>
      <c r="KT25" s="225"/>
      <c r="KU25" s="225"/>
      <c r="KV25" s="225"/>
      <c r="KW25" s="225"/>
      <c r="KX25" s="225"/>
      <c r="KY25" s="225"/>
      <c r="KZ25" s="225"/>
      <c r="LA25" s="225"/>
      <c r="LB25" s="225"/>
      <c r="LC25" s="225"/>
      <c r="LD25" s="225"/>
      <c r="LE25" s="225"/>
      <c r="LF25" s="225"/>
      <c r="LG25" s="225"/>
      <c r="LH25" s="225"/>
      <c r="LI25" s="225"/>
      <c r="LJ25" s="225"/>
      <c r="LK25" s="225"/>
      <c r="LL25" s="225"/>
      <c r="LM25" s="225"/>
      <c r="LN25" s="225"/>
      <c r="LO25" s="225"/>
      <c r="LP25" s="225"/>
      <c r="LQ25" s="225"/>
      <c r="LR25" s="225"/>
      <c r="LS25" s="225"/>
      <c r="LT25" s="225"/>
      <c r="LU25" s="225"/>
      <c r="LV25" s="225"/>
      <c r="LW25" s="225"/>
      <c r="LX25" s="225"/>
      <c r="LY25" s="225"/>
      <c r="LZ25" s="225"/>
      <c r="MA25" s="225"/>
      <c r="MB25" s="225"/>
      <c r="MC25" s="225"/>
      <c r="MD25" s="225"/>
      <c r="ME25" s="225"/>
      <c r="MF25" s="225"/>
      <c r="MG25" s="225"/>
      <c r="MH25" s="225"/>
      <c r="MI25" s="225"/>
      <c r="MJ25" s="225"/>
      <c r="MK25" s="225"/>
      <c r="ML25" s="225"/>
      <c r="MM25" s="225"/>
      <c r="MN25" s="225"/>
      <c r="MO25" s="225"/>
      <c r="MP25" s="225"/>
      <c r="MQ25" s="225"/>
      <c r="MR25" s="225"/>
      <c r="MS25" s="225"/>
      <c r="MT25" s="225"/>
      <c r="MU25" s="225"/>
      <c r="MV25" s="225"/>
      <c r="MW25" s="225"/>
      <c r="MX25" s="225"/>
      <c r="MY25" s="225"/>
      <c r="MZ25" s="225"/>
      <c r="NA25" s="225"/>
      <c r="NB25" s="225"/>
      <c r="NC25" s="225"/>
      <c r="ND25" s="225"/>
      <c r="NE25" s="225"/>
      <c r="NF25" s="225"/>
      <c r="NG25" s="225"/>
      <c r="NH25" s="225"/>
      <c r="NI25" s="225"/>
      <c r="NJ25" s="225"/>
      <c r="NK25" s="225"/>
      <c r="NL25" s="225"/>
      <c r="NM25" s="225"/>
      <c r="NN25" s="225"/>
      <c r="NO25" s="225"/>
      <c r="NP25" s="225"/>
      <c r="NQ25" s="225"/>
      <c r="NR25" s="225"/>
      <c r="NS25" s="225"/>
      <c r="NT25" s="225"/>
      <c r="NU25" s="225"/>
      <c r="NV25" s="225"/>
      <c r="NW25" s="225"/>
      <c r="NX25" s="225"/>
      <c r="NY25" s="225"/>
      <c r="NZ25" s="225"/>
      <c r="OA25" s="225"/>
      <c r="OB25" s="225"/>
      <c r="OC25" s="225"/>
      <c r="OD25" s="225"/>
      <c r="OE25" s="225"/>
      <c r="OF25" s="225"/>
      <c r="OG25" s="225"/>
      <c r="OH25" s="225"/>
      <c r="OI25" s="225"/>
      <c r="OJ25" s="225"/>
      <c r="OK25" s="225"/>
      <c r="OL25" s="225"/>
      <c r="OM25" s="225"/>
      <c r="ON25" s="225"/>
      <c r="OO25" s="225"/>
      <c r="OP25" s="225"/>
      <c r="OQ25" s="225"/>
      <c r="OR25" s="225"/>
      <c r="OS25" s="225"/>
      <c r="OT25" s="225"/>
      <c r="OU25" s="225"/>
      <c r="OV25" s="225"/>
      <c r="OW25" s="225"/>
      <c r="OX25" s="225"/>
      <c r="OY25" s="225"/>
      <c r="OZ25" s="225"/>
      <c r="PA25" s="225"/>
      <c r="PB25" s="225"/>
      <c r="PC25" s="225"/>
      <c r="PD25" s="225"/>
      <c r="PE25" s="225"/>
      <c r="PF25" s="225"/>
      <c r="PG25" s="225"/>
      <c r="PH25" s="225"/>
      <c r="PI25" s="225"/>
      <c r="PJ25" s="225"/>
      <c r="PK25" s="225"/>
      <c r="PL25" s="225"/>
      <c r="PM25" s="225"/>
      <c r="PN25" s="225"/>
      <c r="PO25" s="225"/>
      <c r="PP25" s="225"/>
      <c r="PQ25" s="225"/>
      <c r="PR25" s="225"/>
      <c r="PS25" s="225"/>
      <c r="PT25" s="225"/>
      <c r="PU25" s="225"/>
      <c r="PV25" s="225"/>
      <c r="PW25" s="225"/>
      <c r="PX25" s="225"/>
      <c r="PY25" s="225"/>
      <c r="PZ25" s="225"/>
      <c r="QA25" s="225"/>
      <c r="QB25" s="225"/>
      <c r="QC25" s="225"/>
      <c r="QD25" s="225"/>
      <c r="QE25" s="225"/>
      <c r="QF25" s="225"/>
      <c r="QG25" s="225"/>
      <c r="QH25" s="225"/>
      <c r="QI25" s="225"/>
      <c r="QJ25" s="225"/>
      <c r="QK25" s="225"/>
      <c r="QL25" s="225"/>
      <c r="QM25" s="225"/>
      <c r="QN25" s="225"/>
      <c r="QO25" s="225"/>
      <c r="QP25" s="225"/>
      <c r="QQ25" s="225"/>
      <c r="QR25" s="225"/>
      <c r="QS25" s="225"/>
      <c r="QT25" s="225"/>
      <c r="QU25" s="225"/>
      <c r="QV25" s="225"/>
      <c r="QW25" s="225"/>
      <c r="QX25" s="225"/>
      <c r="QY25" s="225"/>
      <c r="QZ25" s="225"/>
      <c r="RA25" s="225"/>
      <c r="RB25" s="225"/>
      <c r="RC25" s="225"/>
      <c r="RD25" s="225"/>
      <c r="RE25" s="225"/>
      <c r="RF25" s="225"/>
      <c r="RG25" s="225"/>
      <c r="RH25" s="225"/>
      <c r="RI25" s="225"/>
      <c r="RJ25" s="225"/>
      <c r="RK25" s="225"/>
      <c r="RL25" s="225"/>
      <c r="RM25" s="225"/>
      <c r="RN25" s="225"/>
      <c r="RO25" s="225"/>
      <c r="RP25" s="225"/>
      <c r="RQ25" s="225"/>
      <c r="RR25" s="225"/>
      <c r="RS25" s="225"/>
      <c r="RT25" s="225"/>
      <c r="RU25" s="225"/>
      <c r="RV25" s="225"/>
      <c r="RW25" s="225"/>
      <c r="RX25" s="225"/>
      <c r="RY25" s="225"/>
      <c r="RZ25" s="225"/>
      <c r="SA25" s="225"/>
      <c r="SB25" s="225"/>
      <c r="SC25" s="225"/>
      <c r="SD25" s="225"/>
      <c r="SE25" s="225"/>
      <c r="SF25" s="225"/>
      <c r="SG25" s="225"/>
      <c r="SH25" s="225"/>
      <c r="SI25" s="225"/>
      <c r="SJ25" s="225"/>
      <c r="SK25" s="225"/>
      <c r="SL25" s="225"/>
      <c r="SM25" s="225"/>
      <c r="SN25" s="225"/>
      <c r="SO25" s="225"/>
      <c r="SP25" s="225"/>
      <c r="SQ25" s="225"/>
      <c r="SR25" s="225"/>
      <c r="SS25" s="225"/>
      <c r="ST25" s="225"/>
      <c r="SU25" s="225"/>
      <c r="SV25" s="225"/>
      <c r="SW25" s="225"/>
      <c r="SX25" s="225"/>
      <c r="SY25" s="225"/>
      <c r="SZ25" s="225"/>
      <c r="TA25" s="225"/>
      <c r="TB25" s="225"/>
      <c r="TC25" s="225"/>
      <c r="TD25" s="225"/>
      <c r="TE25" s="225"/>
      <c r="TF25" s="225"/>
      <c r="TG25" s="225"/>
      <c r="TH25" s="225"/>
      <c r="TI25" s="225"/>
      <c r="TJ25" s="225"/>
      <c r="TK25" s="225"/>
      <c r="TL25" s="225"/>
      <c r="TM25" s="225"/>
      <c r="TN25" s="225"/>
      <c r="TO25" s="225"/>
      <c r="TP25" s="225"/>
      <c r="TQ25" s="225"/>
      <c r="TR25" s="225"/>
      <c r="TS25" s="225"/>
      <c r="TT25" s="225"/>
      <c r="TU25" s="225"/>
      <c r="TV25" s="225"/>
      <c r="TW25" s="225"/>
      <c r="TX25" s="225"/>
      <c r="TY25" s="225"/>
      <c r="TZ25" s="225"/>
      <c r="UA25" s="225"/>
      <c r="UB25" s="225"/>
      <c r="UC25" s="225"/>
      <c r="UD25" s="225"/>
      <c r="UE25" s="225"/>
      <c r="UF25" s="225"/>
      <c r="UG25" s="225"/>
      <c r="UH25" s="225"/>
      <c r="UI25" s="225"/>
      <c r="UJ25" s="225"/>
      <c r="UK25" s="225"/>
      <c r="UL25" s="225"/>
      <c r="UM25" s="225"/>
      <c r="UN25" s="225"/>
      <c r="UO25" s="225"/>
      <c r="UP25" s="225"/>
      <c r="UQ25" s="225"/>
      <c r="UR25" s="225"/>
      <c r="US25" s="225"/>
      <c r="UT25" s="225"/>
      <c r="UU25" s="225"/>
      <c r="UV25" s="225"/>
      <c r="UW25" s="225"/>
      <c r="UX25" s="225"/>
      <c r="UY25" s="225"/>
      <c r="UZ25" s="225"/>
      <c r="VA25" s="225"/>
      <c r="VB25" s="225"/>
      <c r="VC25" s="225"/>
      <c r="VD25" s="225"/>
      <c r="VE25" s="225"/>
      <c r="VF25" s="225"/>
      <c r="VG25" s="225"/>
      <c r="VH25" s="225"/>
      <c r="VI25" s="225"/>
      <c r="VJ25" s="225"/>
      <c r="VK25" s="225"/>
      <c r="VL25" s="225"/>
      <c r="VM25" s="225"/>
      <c r="VN25" s="225"/>
      <c r="VO25" s="225"/>
      <c r="VP25" s="225"/>
      <c r="VQ25" s="225"/>
      <c r="VR25" s="225"/>
      <c r="VS25" s="225"/>
      <c r="VT25" s="225"/>
      <c r="VU25" s="225"/>
      <c r="VV25" s="225"/>
      <c r="VW25" s="225"/>
      <c r="VX25" s="225"/>
      <c r="VY25" s="225"/>
      <c r="VZ25" s="225"/>
      <c r="WA25" s="225"/>
      <c r="WB25" s="225"/>
      <c r="WC25" s="225"/>
      <c r="WD25" s="225"/>
      <c r="WE25" s="225"/>
      <c r="WF25" s="225"/>
      <c r="WG25" s="225"/>
      <c r="WH25" s="225"/>
      <c r="WI25" s="225"/>
      <c r="WJ25" s="225"/>
      <c r="WK25" s="225"/>
      <c r="WL25" s="225"/>
      <c r="WM25" s="225"/>
      <c r="WN25" s="225"/>
      <c r="WO25" s="225"/>
      <c r="WP25" s="225"/>
      <c r="WQ25" s="225"/>
      <c r="WR25" s="225"/>
      <c r="WS25" s="225"/>
      <c r="WT25" s="225"/>
      <c r="WU25" s="225"/>
      <c r="WV25" s="225"/>
      <c r="WW25" s="225"/>
      <c r="WX25" s="225"/>
      <c r="WY25" s="225"/>
      <c r="WZ25" s="225"/>
      <c r="XA25" s="225"/>
      <c r="XB25" s="225"/>
      <c r="XC25" s="225"/>
      <c r="XD25" s="225"/>
      <c r="XE25" s="225"/>
      <c r="XF25" s="225"/>
      <c r="XG25" s="225"/>
      <c r="XH25" s="225"/>
      <c r="XI25" s="225"/>
      <c r="XJ25" s="225"/>
      <c r="XK25" s="225"/>
      <c r="XL25" s="225"/>
      <c r="XM25" s="225"/>
      <c r="XN25" s="225"/>
      <c r="XO25" s="225"/>
      <c r="XP25" s="225"/>
      <c r="XQ25" s="225"/>
      <c r="XR25" s="225"/>
      <c r="XS25" s="225"/>
      <c r="XT25" s="225"/>
      <c r="XU25" s="225"/>
      <c r="XV25" s="225"/>
      <c r="XW25" s="225"/>
      <c r="XX25" s="225"/>
      <c r="XY25" s="225"/>
      <c r="XZ25" s="225"/>
      <c r="YA25" s="225"/>
      <c r="YB25" s="225"/>
      <c r="YC25" s="225"/>
      <c r="YD25" s="225"/>
      <c r="YE25" s="225"/>
      <c r="YF25" s="225"/>
      <c r="YG25" s="225"/>
      <c r="YH25" s="225"/>
      <c r="YI25" s="225"/>
      <c r="YJ25" s="225"/>
      <c r="YK25" s="225"/>
      <c r="YL25" s="225"/>
      <c r="YM25" s="225"/>
      <c r="YN25" s="225"/>
      <c r="YO25" s="225"/>
      <c r="YP25" s="225"/>
      <c r="YQ25" s="225"/>
      <c r="YR25" s="225"/>
      <c r="YS25" s="225"/>
      <c r="YT25" s="225"/>
      <c r="YU25" s="225"/>
      <c r="YV25" s="225"/>
      <c r="YW25" s="225"/>
      <c r="YX25" s="225"/>
      <c r="YY25" s="225"/>
      <c r="YZ25" s="225"/>
      <c r="ZA25" s="225"/>
      <c r="ZB25" s="225"/>
      <c r="ZC25" s="225"/>
      <c r="ZD25" s="225"/>
      <c r="ZE25" s="225"/>
      <c r="ZF25" s="225"/>
      <c r="ZG25" s="225"/>
      <c r="ZH25" s="225"/>
      <c r="ZI25" s="225"/>
      <c r="ZJ25" s="225"/>
      <c r="ZK25" s="225"/>
      <c r="ZL25" s="225"/>
      <c r="ZM25" s="225"/>
      <c r="ZN25" s="225"/>
      <c r="ZO25" s="225"/>
      <c r="ZP25" s="225"/>
      <c r="ZQ25" s="225"/>
      <c r="ZR25" s="225"/>
      <c r="ZS25" s="225"/>
      <c r="ZT25" s="225"/>
      <c r="ZU25" s="225"/>
      <c r="ZV25" s="225"/>
      <c r="ZW25" s="225"/>
      <c r="ZX25" s="225"/>
      <c r="ZY25" s="225"/>
      <c r="ZZ25" s="225"/>
      <c r="AAA25" s="225"/>
      <c r="AAB25" s="225"/>
      <c r="AAC25" s="225"/>
      <c r="AAD25" s="225"/>
      <c r="AAE25" s="225"/>
      <c r="AAF25" s="225"/>
      <c r="AAG25" s="225"/>
      <c r="AAH25" s="225"/>
      <c r="AAI25" s="225"/>
      <c r="AAJ25" s="225"/>
      <c r="AAK25" s="225"/>
      <c r="AAL25" s="225"/>
      <c r="AAM25" s="225"/>
      <c r="AAN25" s="225"/>
      <c r="AAO25" s="225"/>
      <c r="AAP25" s="225"/>
      <c r="AAQ25" s="225"/>
      <c r="AAR25" s="225"/>
      <c r="AAS25" s="225"/>
      <c r="AAT25" s="225"/>
      <c r="AAU25" s="225"/>
      <c r="AAV25" s="225"/>
      <c r="AAW25" s="225"/>
      <c r="AAX25" s="225"/>
      <c r="AAY25" s="225"/>
      <c r="AAZ25" s="225"/>
      <c r="ABA25" s="225"/>
      <c r="ABB25" s="225"/>
      <c r="ABC25" s="225"/>
      <c r="ABD25" s="225"/>
      <c r="ABE25" s="225"/>
      <c r="ABF25" s="225"/>
      <c r="ABG25" s="225"/>
      <c r="ABH25" s="225"/>
      <c r="ABI25" s="225"/>
      <c r="ABJ25" s="225"/>
      <c r="ABK25" s="225"/>
      <c r="ABL25" s="225"/>
      <c r="ABM25" s="225"/>
      <c r="ABN25" s="225"/>
      <c r="ABO25" s="225"/>
      <c r="ABP25" s="225"/>
      <c r="ABQ25" s="225"/>
      <c r="ABR25" s="225"/>
      <c r="ABS25" s="225"/>
      <c r="ABT25" s="225"/>
      <c r="ABU25" s="225"/>
      <c r="ABV25" s="225"/>
      <c r="ABW25" s="225"/>
      <c r="ABX25" s="225"/>
      <c r="ABY25" s="225"/>
      <c r="ABZ25" s="225"/>
      <c r="ACA25" s="225"/>
      <c r="ACB25" s="225"/>
      <c r="ACC25" s="225"/>
      <c r="ACD25" s="225"/>
      <c r="ACE25" s="225"/>
      <c r="ACF25" s="225"/>
      <c r="ACG25" s="225"/>
      <c r="ACH25" s="225"/>
      <c r="ACI25" s="225"/>
      <c r="ACJ25" s="225"/>
      <c r="ACK25" s="225"/>
      <c r="ACL25" s="225"/>
      <c r="ACM25" s="225"/>
      <c r="ACN25" s="225"/>
      <c r="ACO25" s="225"/>
      <c r="ACP25" s="225"/>
      <c r="ACQ25" s="225"/>
      <c r="ACR25" s="225"/>
      <c r="ACS25" s="225"/>
      <c r="ACT25" s="225"/>
      <c r="ACU25" s="225"/>
      <c r="ACV25" s="225"/>
      <c r="ACW25" s="225"/>
      <c r="ACX25" s="225"/>
      <c r="ACY25" s="225"/>
      <c r="ACZ25" s="225"/>
      <c r="ADA25" s="225"/>
      <c r="ADB25" s="225"/>
      <c r="ADC25" s="225"/>
      <c r="ADD25" s="225"/>
      <c r="ADE25" s="225"/>
      <c r="ADF25" s="225"/>
      <c r="ADG25" s="225"/>
      <c r="ADH25" s="225"/>
      <c r="ADI25" s="225"/>
      <c r="ADJ25" s="225"/>
      <c r="ADK25" s="225"/>
      <c r="ADL25" s="225"/>
      <c r="ADM25" s="225"/>
      <c r="ADN25" s="225"/>
      <c r="ADO25" s="225"/>
      <c r="ADP25" s="225"/>
      <c r="ADQ25" s="225"/>
      <c r="ADR25" s="225"/>
      <c r="ADS25" s="225"/>
      <c r="ADT25" s="225"/>
      <c r="ADU25" s="225"/>
      <c r="ADV25" s="225"/>
      <c r="ADW25" s="225"/>
      <c r="ADX25" s="225"/>
      <c r="ADY25" s="225"/>
      <c r="ADZ25" s="225"/>
      <c r="AEA25" s="225"/>
      <c r="AEB25" s="225"/>
      <c r="AEC25" s="225"/>
      <c r="AED25" s="225"/>
      <c r="AEE25" s="225"/>
      <c r="AEF25" s="225"/>
      <c r="AEG25" s="225"/>
      <c r="AEH25" s="225"/>
      <c r="AEI25" s="225"/>
      <c r="AEJ25" s="225"/>
      <c r="AEK25" s="225"/>
      <c r="AEL25" s="225"/>
      <c r="AEM25" s="225"/>
      <c r="AEN25" s="225"/>
      <c r="AEO25" s="225"/>
      <c r="AEP25" s="225"/>
      <c r="AEQ25" s="225"/>
      <c r="AER25" s="225"/>
      <c r="AES25" s="225"/>
      <c r="AET25" s="225"/>
      <c r="AEU25" s="225"/>
      <c r="AEV25" s="225"/>
      <c r="AEW25" s="225"/>
      <c r="AEX25" s="225"/>
      <c r="AEY25" s="225"/>
      <c r="AEZ25" s="225"/>
      <c r="AFA25" s="225"/>
      <c r="AFB25" s="225"/>
      <c r="AFC25" s="225"/>
      <c r="AFD25" s="225"/>
      <c r="AFE25" s="225"/>
      <c r="AFF25" s="225"/>
      <c r="AFG25" s="225"/>
      <c r="AFH25" s="225"/>
      <c r="AFI25" s="225"/>
      <c r="AFJ25" s="225"/>
      <c r="AFK25" s="225"/>
      <c r="AFL25" s="225"/>
      <c r="AFM25" s="225"/>
      <c r="AFN25" s="225"/>
      <c r="AFO25" s="225"/>
      <c r="AFP25" s="225"/>
      <c r="AFQ25" s="225"/>
      <c r="AFR25" s="225"/>
      <c r="AFS25" s="225"/>
      <c r="AFT25" s="225"/>
      <c r="AFU25" s="225"/>
      <c r="AFV25" s="225"/>
      <c r="AFW25" s="225"/>
      <c r="AFX25" s="225"/>
      <c r="AFY25" s="225"/>
      <c r="AFZ25" s="225"/>
      <c r="AGA25" s="225"/>
      <c r="AGB25" s="225"/>
      <c r="AGC25" s="225"/>
      <c r="AGD25" s="225"/>
      <c r="AGE25" s="225"/>
      <c r="AGF25" s="225"/>
      <c r="AGG25" s="225"/>
      <c r="AGH25" s="225"/>
      <c r="AGI25" s="225"/>
      <c r="AGJ25" s="225"/>
      <c r="AGK25" s="225"/>
      <c r="AGL25" s="225"/>
      <c r="AGM25" s="225"/>
      <c r="AGN25" s="225"/>
      <c r="AGO25" s="225"/>
      <c r="AGP25" s="225"/>
      <c r="AGQ25" s="225"/>
      <c r="AGR25" s="225"/>
      <c r="AGS25" s="225"/>
      <c r="AGT25" s="225"/>
      <c r="AGU25" s="225"/>
      <c r="AGV25" s="225"/>
      <c r="AGW25" s="225"/>
      <c r="AGX25" s="225"/>
      <c r="AGY25" s="225"/>
      <c r="AGZ25" s="225"/>
      <c r="AHA25" s="225"/>
      <c r="AHB25" s="225"/>
      <c r="AHC25" s="225"/>
      <c r="AHD25" s="225"/>
      <c r="AHE25" s="225"/>
      <c r="AHF25" s="225"/>
      <c r="AHG25" s="225"/>
      <c r="AHH25" s="225"/>
      <c r="AHI25" s="225"/>
      <c r="AHJ25" s="225"/>
      <c r="AHK25" s="225"/>
      <c r="AHL25" s="225"/>
      <c r="AHM25" s="225"/>
      <c r="AHN25" s="225"/>
      <c r="AHO25" s="225"/>
      <c r="AHP25" s="225"/>
      <c r="AHQ25" s="225"/>
      <c r="AHR25" s="225"/>
      <c r="AHS25" s="225"/>
      <c r="AHT25" s="225"/>
      <c r="AHU25" s="225"/>
      <c r="AHV25" s="225"/>
      <c r="AHW25" s="225"/>
      <c r="AHX25" s="225"/>
      <c r="AHY25" s="225"/>
      <c r="AHZ25" s="225"/>
      <c r="AIA25" s="225"/>
      <c r="AIB25" s="225"/>
      <c r="AIC25" s="225"/>
      <c r="AID25" s="225"/>
      <c r="AIE25" s="225"/>
      <c r="AIF25" s="225"/>
      <c r="AIG25" s="225"/>
      <c r="AIH25" s="225"/>
      <c r="AII25" s="225"/>
      <c r="AIJ25" s="225"/>
      <c r="AIK25" s="225"/>
      <c r="AIL25" s="225"/>
      <c r="AIM25" s="225"/>
      <c r="AIN25" s="225"/>
      <c r="AIO25" s="225"/>
      <c r="AIP25" s="225"/>
      <c r="AIQ25" s="225"/>
      <c r="AIR25" s="225"/>
      <c r="AIS25" s="225"/>
      <c r="AIT25" s="225"/>
      <c r="AIU25" s="225"/>
      <c r="AIV25" s="225"/>
      <c r="AIW25" s="225"/>
      <c r="AIX25" s="225"/>
      <c r="AIY25" s="225"/>
      <c r="AIZ25" s="225"/>
      <c r="AJA25" s="225"/>
      <c r="AJB25" s="225"/>
      <c r="AJC25" s="225"/>
      <c r="AJD25" s="225"/>
      <c r="AJE25" s="225"/>
      <c r="AJF25" s="225"/>
      <c r="AJG25" s="225"/>
      <c r="AJH25" s="225"/>
      <c r="AJI25" s="225"/>
      <c r="AJJ25" s="225"/>
      <c r="AJK25" s="225"/>
      <c r="AJL25" s="225"/>
      <c r="AJM25" s="225"/>
      <c r="AJN25" s="225"/>
      <c r="AJO25" s="225"/>
      <c r="AJP25" s="225"/>
      <c r="AJQ25" s="225"/>
      <c r="AJR25" s="225"/>
      <c r="AJS25" s="225"/>
      <c r="AJT25" s="225"/>
      <c r="AJU25" s="225"/>
      <c r="AJV25" s="225"/>
      <c r="AJW25" s="225"/>
      <c r="AJX25" s="225"/>
      <c r="AJY25" s="225"/>
      <c r="AJZ25" s="225"/>
      <c r="AKA25" s="225"/>
      <c r="AKB25" s="225"/>
      <c r="AKC25" s="225"/>
      <c r="AKD25" s="225"/>
      <c r="AKE25" s="225"/>
      <c r="AKF25" s="225"/>
      <c r="AKG25" s="225"/>
      <c r="AKH25" s="225"/>
      <c r="AKI25" s="225"/>
      <c r="AKJ25" s="225"/>
      <c r="AKK25" s="225"/>
      <c r="AKL25" s="225"/>
      <c r="AKM25" s="225"/>
      <c r="AKN25" s="225"/>
      <c r="AKO25" s="225"/>
      <c r="AKP25" s="225"/>
      <c r="AKQ25" s="225"/>
      <c r="AKR25" s="225"/>
      <c r="AKS25" s="225"/>
      <c r="AKT25" s="225"/>
      <c r="AKU25" s="225"/>
      <c r="AKV25" s="225"/>
      <c r="AKW25" s="225"/>
      <c r="AKX25" s="225"/>
      <c r="AKY25" s="225"/>
      <c r="AKZ25" s="225"/>
      <c r="ALA25" s="225"/>
      <c r="ALB25" s="225"/>
      <c r="ALC25" s="225"/>
      <c r="ALD25" s="225"/>
      <c r="ALE25" s="225"/>
      <c r="ALF25" s="225"/>
      <c r="ALG25" s="225"/>
      <c r="ALH25" s="225"/>
      <c r="ALI25" s="225"/>
      <c r="ALJ25" s="225"/>
      <c r="ALK25" s="225"/>
      <c r="ALL25" s="225"/>
      <c r="ALM25" s="225"/>
      <c r="ALN25" s="225"/>
      <c r="ALO25" s="225"/>
      <c r="ALP25" s="225"/>
      <c r="ALQ25" s="225"/>
      <c r="ALR25" s="225"/>
      <c r="ALS25" s="225"/>
      <c r="ALT25" s="225"/>
      <c r="ALU25" s="225"/>
      <c r="ALV25" s="225"/>
      <c r="ALW25" s="225"/>
      <c r="ALX25" s="225"/>
      <c r="ALY25" s="225"/>
      <c r="ALZ25" s="225"/>
      <c r="AMA25" s="225"/>
      <c r="AMB25" s="225"/>
      <c r="AMC25" s="225"/>
      <c r="AMD25" s="225"/>
      <c r="AME25" s="225"/>
      <c r="AMF25" s="225"/>
      <c r="AMG25" s="225"/>
      <c r="AMH25" s="225"/>
      <c r="AMI25" s="225"/>
      <c r="AMJ25" s="225"/>
      <c r="AMK25" s="225"/>
      <c r="AML25" s="225"/>
      <c r="AMM25" s="225"/>
      <c r="AMN25" s="225"/>
      <c r="AMO25" s="225"/>
      <c r="AMP25" s="225"/>
      <c r="AMQ25" s="225"/>
      <c r="AMR25" s="225"/>
      <c r="AMS25" s="225"/>
      <c r="AMT25" s="225"/>
      <c r="AMU25" s="225"/>
      <c r="AMV25" s="225"/>
      <c r="AMW25" s="225"/>
      <c r="AMX25" s="225"/>
      <c r="AMY25" s="225"/>
      <c r="AMZ25" s="225"/>
      <c r="ANA25" s="225"/>
      <c r="ANB25" s="225"/>
      <c r="ANC25" s="225"/>
      <c r="AND25" s="225"/>
      <c r="ANE25" s="225"/>
      <c r="ANF25" s="225"/>
      <c r="ANG25" s="225"/>
      <c r="ANH25" s="225"/>
      <c r="ANI25" s="225"/>
      <c r="ANJ25" s="225"/>
      <c r="ANK25" s="225"/>
      <c r="ANL25" s="225"/>
      <c r="ANM25" s="225"/>
      <c r="ANN25" s="225"/>
      <c r="ANO25" s="225"/>
      <c r="ANP25" s="225"/>
      <c r="ANQ25" s="225"/>
      <c r="ANR25" s="225"/>
      <c r="ANS25" s="225"/>
      <c r="ANT25" s="225"/>
      <c r="ANU25" s="225"/>
      <c r="ANV25" s="225"/>
      <c r="ANW25" s="225"/>
      <c r="ANX25" s="225"/>
      <c r="ANY25" s="225"/>
      <c r="ANZ25" s="225"/>
      <c r="AOA25" s="225"/>
      <c r="AOB25" s="225"/>
      <c r="AOC25" s="225"/>
      <c r="AOD25" s="225"/>
      <c r="AOE25" s="225"/>
      <c r="AOF25" s="225"/>
      <c r="AOG25" s="225"/>
      <c r="AOH25" s="225"/>
      <c r="AOI25" s="225"/>
      <c r="AOJ25" s="225"/>
      <c r="AOK25" s="225"/>
      <c r="AOL25" s="225"/>
      <c r="AOM25" s="225"/>
      <c r="AON25" s="225"/>
      <c r="AOO25" s="225"/>
      <c r="AOP25" s="225"/>
      <c r="AOQ25" s="225"/>
      <c r="AOR25" s="225"/>
      <c r="AOS25" s="225"/>
      <c r="AOT25" s="225"/>
      <c r="AOU25" s="225"/>
      <c r="AOV25" s="225"/>
      <c r="AOW25" s="225"/>
      <c r="AOX25" s="225"/>
      <c r="AOY25" s="225"/>
      <c r="AOZ25" s="225"/>
      <c r="APA25" s="225"/>
      <c r="APB25" s="225"/>
      <c r="APC25" s="225"/>
      <c r="APD25" s="225"/>
      <c r="APE25" s="225"/>
      <c r="APF25" s="225"/>
      <c r="APG25" s="225"/>
      <c r="APH25" s="225"/>
      <c r="API25" s="225"/>
      <c r="APJ25" s="225"/>
      <c r="APK25" s="225"/>
      <c r="APL25" s="225"/>
      <c r="APM25" s="225"/>
      <c r="APN25" s="225"/>
      <c r="APO25" s="225"/>
      <c r="APP25" s="225"/>
      <c r="APQ25" s="225"/>
      <c r="APR25" s="225"/>
      <c r="APS25" s="225"/>
      <c r="APT25" s="225"/>
      <c r="APU25" s="225"/>
      <c r="APV25" s="225"/>
      <c r="APW25" s="225"/>
      <c r="APX25" s="225"/>
      <c r="APY25" s="225"/>
      <c r="APZ25" s="225"/>
      <c r="AQA25" s="225"/>
      <c r="AQB25" s="225"/>
      <c r="AQC25" s="225"/>
      <c r="AQD25" s="225"/>
      <c r="AQE25" s="225"/>
      <c r="AQF25" s="225"/>
      <c r="AQG25" s="225"/>
      <c r="AQH25" s="225"/>
      <c r="AQI25" s="225"/>
      <c r="AQJ25" s="225"/>
      <c r="AQK25" s="225"/>
      <c r="AQL25" s="225"/>
      <c r="AQM25" s="225"/>
      <c r="AQN25" s="225"/>
      <c r="AQO25" s="225"/>
      <c r="AQP25" s="225"/>
      <c r="AQQ25" s="225"/>
      <c r="AQR25" s="225"/>
      <c r="AQS25" s="225"/>
      <c r="AQT25" s="225"/>
      <c r="AQU25" s="225"/>
      <c r="AQV25" s="225"/>
      <c r="AQW25" s="225"/>
      <c r="AQX25" s="225"/>
      <c r="AQY25" s="225"/>
      <c r="AQZ25" s="225"/>
      <c r="ARA25" s="225"/>
      <c r="ARB25" s="225"/>
      <c r="ARC25" s="225"/>
      <c r="ARD25" s="225"/>
      <c r="ARE25" s="225"/>
      <c r="ARF25" s="225"/>
      <c r="ARG25" s="225"/>
      <c r="ARH25" s="225"/>
      <c r="ARI25" s="225"/>
      <c r="ARJ25" s="225"/>
      <c r="ARK25" s="225"/>
      <c r="ARL25" s="225"/>
      <c r="ARM25" s="225"/>
      <c r="ARN25" s="225"/>
      <c r="ARO25" s="225"/>
      <c r="ARP25" s="225"/>
      <c r="ARQ25" s="225"/>
      <c r="ARR25" s="225"/>
      <c r="ARS25" s="225"/>
      <c r="ART25" s="225"/>
      <c r="ARU25" s="225"/>
      <c r="ARV25" s="225"/>
      <c r="ARW25" s="225"/>
      <c r="ARX25" s="225"/>
      <c r="ARY25" s="225"/>
      <c r="ARZ25" s="225"/>
      <c r="ASA25" s="225"/>
      <c r="ASB25" s="225"/>
      <c r="ASC25" s="225"/>
      <c r="ASD25" s="225"/>
      <c r="ASE25" s="225"/>
      <c r="ASF25" s="225"/>
      <c r="ASG25" s="225"/>
      <c r="ASH25" s="225"/>
      <c r="ASI25" s="225"/>
      <c r="ASJ25" s="225"/>
      <c r="ASK25" s="225"/>
      <c r="ASL25" s="225"/>
      <c r="ASM25" s="225"/>
      <c r="ASN25" s="225"/>
      <c r="ASO25" s="225"/>
      <c r="ASP25" s="225"/>
      <c r="ASQ25" s="225"/>
      <c r="ASR25" s="225"/>
      <c r="ASS25" s="225"/>
      <c r="AST25" s="225"/>
      <c r="ASU25" s="225"/>
      <c r="ASV25" s="225"/>
      <c r="ASW25" s="225"/>
      <c r="ASX25" s="225"/>
      <c r="ASY25" s="225"/>
      <c r="ASZ25" s="225"/>
      <c r="ATA25" s="225"/>
      <c r="ATB25" s="225"/>
      <c r="ATC25" s="225"/>
      <c r="ATD25" s="225"/>
      <c r="ATE25" s="225"/>
      <c r="ATF25" s="225"/>
      <c r="ATG25" s="225"/>
      <c r="ATH25" s="225"/>
      <c r="ATI25" s="225"/>
      <c r="ATJ25" s="225"/>
      <c r="ATK25" s="225"/>
      <c r="ATL25" s="225"/>
      <c r="ATM25" s="225"/>
      <c r="ATN25" s="225"/>
      <c r="ATO25" s="225"/>
      <c r="ATP25" s="225"/>
      <c r="ATQ25" s="225"/>
      <c r="ATR25" s="225"/>
      <c r="ATS25" s="225"/>
      <c r="ATT25" s="225"/>
      <c r="ATU25" s="225"/>
      <c r="ATV25" s="225"/>
      <c r="ATW25" s="225"/>
      <c r="ATX25" s="225"/>
      <c r="ATY25" s="225"/>
      <c r="ATZ25" s="225"/>
      <c r="AUA25" s="225"/>
      <c r="AUB25" s="225"/>
      <c r="AUC25" s="225"/>
      <c r="AUD25" s="225"/>
      <c r="AUE25" s="225"/>
      <c r="AUF25" s="225"/>
      <c r="AUG25" s="225"/>
      <c r="AUH25" s="225"/>
      <c r="AUI25" s="225"/>
      <c r="AUJ25" s="225"/>
      <c r="AUK25" s="225"/>
      <c r="AUL25" s="225"/>
      <c r="AUM25" s="225"/>
      <c r="AUN25" s="225"/>
      <c r="AUO25" s="225"/>
      <c r="AUP25" s="225"/>
      <c r="AUQ25" s="225"/>
      <c r="AUR25" s="225"/>
      <c r="AUS25" s="225"/>
      <c r="AUT25" s="225"/>
      <c r="AUU25" s="225"/>
      <c r="AUV25" s="225"/>
      <c r="AUW25" s="225"/>
      <c r="AUX25" s="225"/>
      <c r="AUY25" s="225"/>
      <c r="AUZ25" s="225"/>
      <c r="AVA25" s="225"/>
      <c r="AVB25" s="225"/>
      <c r="AVC25" s="225"/>
      <c r="AVD25" s="225"/>
      <c r="AVE25" s="225"/>
      <c r="AVF25" s="225"/>
      <c r="AVG25" s="225"/>
      <c r="AVH25" s="225"/>
      <c r="AVI25" s="225"/>
      <c r="AVJ25" s="225"/>
      <c r="AVK25" s="225"/>
      <c r="AVL25" s="225"/>
      <c r="AVM25" s="225"/>
      <c r="AVN25" s="225"/>
      <c r="AVO25" s="225"/>
      <c r="AVP25" s="225"/>
      <c r="AVQ25" s="225"/>
      <c r="AVR25" s="225"/>
      <c r="AVS25" s="225"/>
      <c r="AVT25" s="225"/>
      <c r="AVU25" s="225"/>
      <c r="AVV25" s="225"/>
      <c r="AVW25" s="225"/>
      <c r="AVX25" s="225"/>
      <c r="AVY25" s="225"/>
      <c r="AVZ25" s="225"/>
      <c r="AWA25" s="225"/>
      <c r="AWB25" s="225"/>
      <c r="AWC25" s="225"/>
      <c r="AWD25" s="225"/>
      <c r="AWE25" s="225"/>
      <c r="AWF25" s="225"/>
      <c r="AWG25" s="225"/>
      <c r="AWH25" s="225"/>
      <c r="AWI25" s="225"/>
      <c r="AWJ25" s="225"/>
      <c r="AWK25" s="225"/>
      <c r="AWL25" s="225"/>
      <c r="AWM25" s="225"/>
      <c r="AWN25" s="225"/>
      <c r="AWO25" s="225"/>
      <c r="AWP25" s="225"/>
      <c r="AWQ25" s="225"/>
      <c r="AWR25" s="225"/>
      <c r="AWS25" s="225"/>
      <c r="AWT25" s="225"/>
      <c r="AWU25" s="225"/>
      <c r="AWV25" s="225"/>
      <c r="AWW25" s="225"/>
      <c r="AWX25" s="225"/>
      <c r="AWY25" s="225"/>
      <c r="AWZ25" s="225"/>
      <c r="AXA25" s="225"/>
      <c r="AXB25" s="225"/>
      <c r="AXC25" s="225"/>
      <c r="AXD25" s="225"/>
      <c r="AXE25" s="225"/>
      <c r="AXF25" s="225"/>
      <c r="AXG25" s="225"/>
      <c r="AXH25" s="225"/>
      <c r="AXI25" s="225"/>
      <c r="AXJ25" s="225"/>
      <c r="AXK25" s="225"/>
      <c r="AXL25" s="225"/>
      <c r="AXM25" s="225"/>
      <c r="AXN25" s="225"/>
      <c r="AXO25" s="225"/>
      <c r="AXP25" s="225"/>
      <c r="AXQ25" s="225"/>
      <c r="AXR25" s="225"/>
      <c r="AXS25" s="225"/>
      <c r="AXT25" s="225"/>
      <c r="AXU25" s="225"/>
      <c r="AXV25" s="225"/>
      <c r="AXW25" s="225"/>
      <c r="AXX25" s="225"/>
      <c r="AXY25" s="225"/>
      <c r="AXZ25" s="225"/>
      <c r="AYA25" s="225"/>
      <c r="AYB25" s="225"/>
      <c r="AYC25" s="225"/>
      <c r="AYD25" s="225"/>
      <c r="AYE25" s="225"/>
      <c r="AYF25" s="225"/>
      <c r="AYG25" s="225"/>
      <c r="AYH25" s="225"/>
      <c r="AYI25" s="225"/>
      <c r="AYJ25" s="225"/>
      <c r="AYK25" s="225"/>
      <c r="AYL25" s="225"/>
      <c r="AYM25" s="225"/>
      <c r="AYN25" s="225"/>
      <c r="AYO25" s="225"/>
      <c r="AYP25" s="225"/>
      <c r="AYQ25" s="225"/>
      <c r="AYR25" s="225"/>
      <c r="AYS25" s="225"/>
      <c r="AYT25" s="225"/>
      <c r="AYU25" s="225"/>
      <c r="AYV25" s="225"/>
      <c r="AYW25" s="225"/>
      <c r="AYX25" s="225"/>
      <c r="AYY25" s="225"/>
      <c r="AYZ25" s="225"/>
      <c r="AZA25" s="225"/>
      <c r="AZB25" s="225"/>
      <c r="AZC25" s="225"/>
      <c r="AZD25" s="225"/>
      <c r="AZE25" s="225"/>
      <c r="AZF25" s="225"/>
      <c r="AZG25" s="225"/>
      <c r="AZH25" s="225"/>
      <c r="AZI25" s="225"/>
      <c r="AZJ25" s="225"/>
      <c r="AZK25" s="225"/>
      <c r="AZL25" s="225"/>
      <c r="AZM25" s="225"/>
      <c r="AZN25" s="225"/>
      <c r="AZO25" s="225"/>
      <c r="AZP25" s="225"/>
      <c r="AZQ25" s="225"/>
      <c r="AZR25" s="225"/>
      <c r="AZS25" s="225"/>
      <c r="AZT25" s="225"/>
      <c r="AZU25" s="225"/>
      <c r="AZV25" s="225"/>
      <c r="AZW25" s="225"/>
      <c r="AZX25" s="225"/>
      <c r="AZY25" s="225"/>
      <c r="AZZ25" s="225"/>
      <c r="BAA25" s="225"/>
      <c r="BAB25" s="225"/>
      <c r="BAC25" s="225"/>
      <c r="BAD25" s="225"/>
      <c r="BAE25" s="225"/>
      <c r="BAF25" s="225"/>
      <c r="BAG25" s="225"/>
      <c r="BAH25" s="225"/>
      <c r="BAI25" s="225"/>
      <c r="BAJ25" s="225"/>
      <c r="BAK25" s="225"/>
      <c r="BAL25" s="225"/>
      <c r="BAM25" s="225"/>
      <c r="BAN25" s="225"/>
      <c r="BAO25" s="225"/>
      <c r="BAP25" s="225"/>
      <c r="BAQ25" s="225"/>
      <c r="BAR25" s="225"/>
      <c r="BAS25" s="225"/>
      <c r="BAT25" s="225"/>
      <c r="BAU25" s="225"/>
      <c r="BAV25" s="225"/>
      <c r="BAW25" s="225"/>
      <c r="BAX25" s="225"/>
      <c r="BAY25" s="225"/>
      <c r="BAZ25" s="225"/>
      <c r="BBA25" s="225"/>
      <c r="BBB25" s="225"/>
      <c r="BBC25" s="225"/>
      <c r="BBD25" s="225"/>
      <c r="BBE25" s="225"/>
      <c r="BBF25" s="225"/>
      <c r="BBG25" s="225"/>
      <c r="BBH25" s="225"/>
      <c r="BBI25" s="225"/>
      <c r="BBJ25" s="225"/>
      <c r="BBK25" s="225"/>
      <c r="BBL25" s="225"/>
      <c r="BBM25" s="225"/>
      <c r="BBN25" s="225"/>
      <c r="BBO25" s="225"/>
      <c r="BBP25" s="225"/>
      <c r="BBQ25" s="225"/>
      <c r="BBR25" s="225"/>
      <c r="BBS25" s="225"/>
      <c r="BBT25" s="225"/>
      <c r="BBU25" s="225"/>
      <c r="BBV25" s="225"/>
      <c r="BBW25" s="225"/>
      <c r="BBX25" s="225"/>
      <c r="BBY25" s="225"/>
      <c r="BBZ25" s="225"/>
      <c r="BCA25" s="225"/>
      <c r="BCB25" s="225"/>
      <c r="BCC25" s="225"/>
      <c r="BCD25" s="225"/>
      <c r="BCE25" s="225"/>
      <c r="BCF25" s="225"/>
      <c r="BCG25" s="225"/>
      <c r="BCH25" s="225"/>
      <c r="BCI25" s="225"/>
      <c r="BCJ25" s="225"/>
      <c r="BCK25" s="225"/>
      <c r="BCL25" s="225"/>
      <c r="BCM25" s="225"/>
      <c r="BCN25" s="225"/>
      <c r="BCO25" s="225"/>
      <c r="BCP25" s="225"/>
      <c r="BCQ25" s="225"/>
      <c r="BCR25" s="225"/>
      <c r="BCS25" s="225"/>
      <c r="BCT25" s="225"/>
      <c r="BCU25" s="225"/>
      <c r="BCV25" s="225"/>
      <c r="BCW25" s="225"/>
      <c r="BCX25" s="225"/>
      <c r="BCY25" s="225"/>
      <c r="BCZ25" s="225"/>
      <c r="BDA25" s="225"/>
      <c r="BDB25" s="225"/>
      <c r="BDC25" s="225"/>
      <c r="BDD25" s="225"/>
      <c r="BDE25" s="225"/>
      <c r="BDF25" s="225"/>
      <c r="BDG25" s="225"/>
      <c r="BDH25" s="225"/>
      <c r="BDI25" s="225"/>
      <c r="BDJ25" s="225"/>
      <c r="BDK25" s="225"/>
      <c r="BDL25" s="225"/>
      <c r="BDM25" s="225"/>
      <c r="BDN25" s="225"/>
      <c r="BDO25" s="225"/>
      <c r="BDP25" s="225"/>
      <c r="BDQ25" s="225"/>
      <c r="BDR25" s="225"/>
      <c r="BDS25" s="225"/>
      <c r="BDT25" s="225"/>
      <c r="BDU25" s="225"/>
      <c r="BDV25" s="225"/>
      <c r="BDW25" s="225"/>
      <c r="BDX25" s="225"/>
      <c r="BDY25" s="225"/>
      <c r="BDZ25" s="225"/>
      <c r="BEA25" s="225"/>
      <c r="BEB25" s="225"/>
      <c r="BEC25" s="225"/>
      <c r="BED25" s="225"/>
      <c r="BEE25" s="225"/>
      <c r="BEF25" s="225"/>
      <c r="BEG25" s="225"/>
      <c r="BEH25" s="225"/>
      <c r="BEI25" s="225"/>
      <c r="BEJ25" s="225"/>
      <c r="BEK25" s="225"/>
      <c r="BEL25" s="225"/>
      <c r="BEM25" s="225"/>
      <c r="BEN25" s="225"/>
      <c r="BEO25" s="225"/>
      <c r="BEP25" s="225"/>
      <c r="BEQ25" s="225"/>
      <c r="BER25" s="225"/>
      <c r="BES25" s="225"/>
      <c r="BET25" s="225"/>
      <c r="BEU25" s="225"/>
      <c r="BEV25" s="225"/>
      <c r="BEW25" s="225"/>
      <c r="BEX25" s="225"/>
      <c r="BEY25" s="225"/>
      <c r="BEZ25" s="225"/>
      <c r="BFA25" s="225"/>
      <c r="BFB25" s="225"/>
      <c r="BFC25" s="225"/>
      <c r="BFD25" s="225"/>
      <c r="BFE25" s="225"/>
      <c r="BFF25" s="225"/>
      <c r="BFG25" s="225"/>
      <c r="BFH25" s="225"/>
      <c r="BFI25" s="225"/>
      <c r="BFJ25" s="225"/>
      <c r="BFK25" s="225"/>
      <c r="BFL25" s="225"/>
      <c r="BFM25" s="225"/>
      <c r="BFN25" s="225"/>
      <c r="BFO25" s="225"/>
      <c r="BFP25" s="225"/>
      <c r="BFQ25" s="225"/>
      <c r="BFR25" s="225"/>
      <c r="BFS25" s="225"/>
      <c r="BFT25" s="225"/>
      <c r="BFU25" s="225"/>
      <c r="BFV25" s="225"/>
      <c r="BFW25" s="225"/>
      <c r="BFX25" s="225"/>
      <c r="BFY25" s="225"/>
      <c r="BFZ25" s="225"/>
      <c r="BGA25" s="225"/>
      <c r="BGB25" s="225"/>
      <c r="BGC25" s="225"/>
      <c r="BGD25" s="225"/>
      <c r="BGE25" s="225"/>
      <c r="BGF25" s="225"/>
      <c r="BGG25" s="225"/>
      <c r="BGH25" s="225"/>
      <c r="BGI25" s="225"/>
      <c r="BGJ25" s="225"/>
      <c r="BGK25" s="225"/>
      <c r="BGL25" s="225"/>
      <c r="BGM25" s="225"/>
      <c r="BGN25" s="225"/>
      <c r="BGO25" s="225"/>
      <c r="BGP25" s="225"/>
      <c r="BGQ25" s="225"/>
      <c r="BGR25" s="225"/>
      <c r="BGS25" s="225"/>
      <c r="BGT25" s="225"/>
      <c r="BGU25" s="225"/>
      <c r="BGV25" s="225"/>
      <c r="BGW25" s="225"/>
      <c r="BGX25" s="225"/>
      <c r="BGY25" s="225"/>
      <c r="BGZ25" s="225"/>
      <c r="BHA25" s="225"/>
      <c r="BHB25" s="225"/>
      <c r="BHC25" s="225"/>
      <c r="BHD25" s="225"/>
      <c r="BHE25" s="225"/>
      <c r="BHF25" s="225"/>
      <c r="BHG25" s="225"/>
      <c r="BHH25" s="225"/>
      <c r="BHI25" s="225"/>
      <c r="BHJ25" s="225"/>
      <c r="BHK25" s="225"/>
      <c r="BHL25" s="225"/>
      <c r="BHM25" s="225"/>
      <c r="BHN25" s="225"/>
      <c r="BHO25" s="225"/>
      <c r="BHP25" s="225"/>
      <c r="BHQ25" s="225"/>
      <c r="BHR25" s="225"/>
      <c r="BHS25" s="225"/>
      <c r="BHT25" s="225"/>
      <c r="BHU25" s="225"/>
      <c r="BHV25" s="225"/>
      <c r="BHW25" s="225"/>
      <c r="BHX25" s="225"/>
      <c r="BHY25" s="225"/>
      <c r="BHZ25" s="225"/>
      <c r="BIA25" s="225"/>
      <c r="BIB25" s="225"/>
      <c r="BIC25" s="225"/>
      <c r="BID25" s="225"/>
      <c r="BIE25" s="225"/>
      <c r="BIF25" s="225"/>
      <c r="BIG25" s="225"/>
      <c r="BIH25" s="225"/>
      <c r="BII25" s="225"/>
      <c r="BIJ25" s="225"/>
      <c r="BIK25" s="225"/>
      <c r="BIL25" s="225"/>
      <c r="BIM25" s="225"/>
      <c r="BIN25" s="225"/>
      <c r="BIO25" s="225"/>
      <c r="BIP25" s="225"/>
      <c r="BIQ25" s="225"/>
      <c r="BIR25" s="225"/>
      <c r="BIS25" s="225"/>
      <c r="BIT25" s="225"/>
      <c r="BIU25" s="225"/>
      <c r="BIV25" s="225"/>
      <c r="BIW25" s="225"/>
      <c r="BIX25" s="225"/>
      <c r="BIY25" s="225"/>
      <c r="BIZ25" s="225"/>
      <c r="BJA25" s="225"/>
      <c r="BJB25" s="225"/>
      <c r="BJC25" s="225"/>
      <c r="BJD25" s="225"/>
      <c r="BJE25" s="225"/>
      <c r="BJF25" s="225"/>
      <c r="BJG25" s="225"/>
      <c r="BJH25" s="225"/>
      <c r="BJI25" s="225"/>
      <c r="BJJ25" s="225"/>
      <c r="BJK25" s="225"/>
      <c r="BJL25" s="225"/>
      <c r="BJM25" s="225"/>
      <c r="BJN25" s="225"/>
      <c r="BJO25" s="225"/>
      <c r="BJP25" s="225"/>
      <c r="BJQ25" s="225"/>
      <c r="BJR25" s="225"/>
      <c r="BJS25" s="225"/>
      <c r="BJT25" s="225"/>
      <c r="BJU25" s="225"/>
      <c r="BJV25" s="225"/>
      <c r="BJW25" s="225"/>
      <c r="BJX25" s="225"/>
      <c r="BJY25" s="225"/>
      <c r="BJZ25" s="225"/>
      <c r="BKA25" s="225"/>
      <c r="BKB25" s="225"/>
      <c r="BKC25" s="225"/>
      <c r="BKD25" s="225"/>
      <c r="BKE25" s="225"/>
      <c r="BKF25" s="225"/>
      <c r="BKG25" s="225"/>
      <c r="BKH25" s="225"/>
      <c r="BKI25" s="225"/>
      <c r="BKJ25" s="225"/>
      <c r="BKK25" s="225"/>
      <c r="BKL25" s="225"/>
      <c r="BKM25" s="225"/>
      <c r="BKN25" s="225"/>
      <c r="BKO25" s="225"/>
      <c r="BKP25" s="225"/>
      <c r="BKQ25" s="225"/>
      <c r="BKR25" s="225"/>
      <c r="BKS25" s="225"/>
      <c r="BKT25" s="225"/>
      <c r="BKU25" s="225"/>
      <c r="BKV25" s="225"/>
      <c r="BKW25" s="225"/>
      <c r="BKX25" s="225"/>
      <c r="BKY25" s="225"/>
      <c r="BKZ25" s="225"/>
      <c r="BLA25" s="225"/>
      <c r="BLB25" s="225"/>
      <c r="BLC25" s="225"/>
      <c r="BLD25" s="225"/>
      <c r="BLE25" s="225"/>
      <c r="BLF25" s="225"/>
      <c r="BLG25" s="225"/>
      <c r="BLH25" s="225"/>
      <c r="BLI25" s="225"/>
      <c r="BLJ25" s="225"/>
      <c r="BLK25" s="225"/>
      <c r="BLL25" s="225"/>
      <c r="BLM25" s="225"/>
      <c r="BLN25" s="225"/>
      <c r="BLO25" s="225"/>
      <c r="BLP25" s="225"/>
      <c r="BLQ25" s="225"/>
      <c r="BLR25" s="225"/>
      <c r="BLS25" s="225"/>
      <c r="BLT25" s="225"/>
      <c r="BLU25" s="225"/>
      <c r="BLV25" s="225"/>
      <c r="BLW25" s="225"/>
      <c r="BLX25" s="225"/>
      <c r="BLY25" s="225"/>
      <c r="BLZ25" s="225"/>
      <c r="BMA25" s="225"/>
      <c r="BMB25" s="225"/>
      <c r="BMC25" s="225"/>
      <c r="BMD25" s="225"/>
      <c r="BME25" s="225"/>
      <c r="BMF25" s="225"/>
      <c r="BMG25" s="225"/>
      <c r="BMH25" s="225"/>
      <c r="BMI25" s="225"/>
      <c r="BMJ25" s="225"/>
      <c r="BMK25" s="225"/>
      <c r="BML25" s="225"/>
      <c r="BMM25" s="225"/>
      <c r="BMN25" s="225"/>
      <c r="BMO25" s="225"/>
      <c r="BMP25" s="225"/>
      <c r="BMQ25" s="225"/>
      <c r="BMR25" s="225"/>
      <c r="BMS25" s="225"/>
      <c r="BMT25" s="225"/>
      <c r="BMU25" s="225"/>
      <c r="BMV25" s="225"/>
      <c r="BMW25" s="225"/>
      <c r="BMX25" s="225"/>
      <c r="BMY25" s="225"/>
      <c r="BMZ25" s="225"/>
      <c r="BNA25" s="225"/>
      <c r="BNB25" s="225"/>
      <c r="BNC25" s="225"/>
      <c r="BND25" s="225"/>
      <c r="BNE25" s="225"/>
      <c r="BNF25" s="225"/>
      <c r="BNG25" s="225"/>
      <c r="BNH25" s="225"/>
      <c r="BNI25" s="225"/>
      <c r="BNJ25" s="225"/>
      <c r="BNK25" s="225"/>
      <c r="BNL25" s="225"/>
      <c r="BNM25" s="225"/>
      <c r="BNN25" s="225"/>
      <c r="BNO25" s="225"/>
      <c r="BNP25" s="225"/>
      <c r="BNQ25" s="225"/>
      <c r="BNR25" s="225"/>
      <c r="BNS25" s="225"/>
      <c r="BNT25" s="225"/>
      <c r="BNU25" s="225"/>
      <c r="BNV25" s="225"/>
      <c r="BNW25" s="225"/>
      <c r="BNX25" s="225"/>
      <c r="BNY25" s="225"/>
      <c r="BNZ25" s="225"/>
      <c r="BOA25" s="225"/>
      <c r="BOB25" s="225"/>
      <c r="BOC25" s="225"/>
      <c r="BOD25" s="225"/>
      <c r="BOE25" s="225"/>
      <c r="BOF25" s="225"/>
      <c r="BOG25" s="225"/>
      <c r="BOH25" s="225"/>
      <c r="BOI25" s="225"/>
      <c r="BOJ25" s="225"/>
      <c r="BOK25" s="225"/>
      <c r="BOL25" s="225"/>
      <c r="BOM25" s="225"/>
      <c r="BON25" s="225"/>
      <c r="BOO25" s="225"/>
      <c r="BOP25" s="225"/>
      <c r="BOQ25" s="225"/>
      <c r="BOR25" s="225"/>
      <c r="BOS25" s="225"/>
      <c r="BOT25" s="225"/>
      <c r="BOU25" s="225"/>
      <c r="BOV25" s="225"/>
      <c r="BOW25" s="225"/>
      <c r="BOX25" s="225"/>
      <c r="BOY25" s="225"/>
      <c r="BOZ25" s="225"/>
      <c r="BPA25" s="225"/>
      <c r="BPB25" s="225"/>
      <c r="BPC25" s="225"/>
      <c r="BPD25" s="225"/>
      <c r="BPE25" s="225"/>
      <c r="BPF25" s="225"/>
      <c r="BPG25" s="225"/>
      <c r="BPH25" s="225"/>
      <c r="BPI25" s="225"/>
      <c r="BPJ25" s="225"/>
      <c r="BPK25" s="225"/>
      <c r="BPL25" s="225"/>
      <c r="BPM25" s="225"/>
      <c r="BPN25" s="225"/>
      <c r="BPO25" s="225"/>
      <c r="BPP25" s="225"/>
      <c r="BPQ25" s="225"/>
      <c r="BPR25" s="225"/>
      <c r="BPS25" s="225"/>
      <c r="BPT25" s="225"/>
      <c r="BPU25" s="225"/>
      <c r="BPV25" s="225"/>
      <c r="BPW25" s="225"/>
      <c r="BPX25" s="225"/>
      <c r="BPY25" s="225"/>
      <c r="BPZ25" s="225"/>
      <c r="BQA25" s="225"/>
      <c r="BQB25" s="225"/>
      <c r="BQC25" s="225"/>
      <c r="BQD25" s="225"/>
      <c r="BQE25" s="225"/>
      <c r="BQF25" s="225"/>
      <c r="BQG25" s="225"/>
      <c r="BQH25" s="225"/>
      <c r="BQI25" s="225"/>
      <c r="BQJ25" s="225"/>
      <c r="BQK25" s="225"/>
      <c r="BQL25" s="225"/>
      <c r="BQM25" s="225"/>
      <c r="BQN25" s="225"/>
      <c r="BQO25" s="225"/>
      <c r="BQP25" s="225"/>
      <c r="BQQ25" s="225"/>
      <c r="BQR25" s="225"/>
      <c r="BQS25" s="225"/>
      <c r="BQT25" s="225"/>
      <c r="BQU25" s="225"/>
      <c r="BQV25" s="225"/>
      <c r="BQW25" s="225"/>
      <c r="BQX25" s="225"/>
      <c r="BQY25" s="225"/>
      <c r="BQZ25" s="225"/>
      <c r="BRA25" s="225"/>
      <c r="BRB25" s="225"/>
      <c r="BRC25" s="225"/>
      <c r="BRD25" s="225"/>
      <c r="BRE25" s="225"/>
      <c r="BRF25" s="225"/>
      <c r="BRG25" s="225"/>
      <c r="BRH25" s="225"/>
      <c r="BRI25" s="225"/>
      <c r="BRJ25" s="225"/>
      <c r="BRK25" s="225"/>
      <c r="BRL25" s="225"/>
      <c r="BRM25" s="225"/>
      <c r="BRN25" s="225"/>
      <c r="BRO25" s="225"/>
      <c r="BRP25" s="225"/>
      <c r="BRQ25" s="225"/>
      <c r="BRR25" s="225"/>
      <c r="BRS25" s="225"/>
      <c r="BRT25" s="225"/>
      <c r="BRU25" s="225"/>
      <c r="BRV25" s="225"/>
      <c r="BRW25" s="225"/>
      <c r="BRX25" s="225"/>
      <c r="BRY25" s="225"/>
      <c r="BRZ25" s="225"/>
      <c r="BSA25" s="225"/>
      <c r="BSB25" s="225"/>
      <c r="BSC25" s="225"/>
      <c r="BSD25" s="225"/>
      <c r="BSE25" s="225"/>
      <c r="BSF25" s="225"/>
      <c r="BSG25" s="225"/>
      <c r="BSH25" s="225"/>
      <c r="BSI25" s="225"/>
      <c r="BSJ25" s="225"/>
      <c r="BSK25" s="225"/>
      <c r="BSL25" s="225"/>
      <c r="BSM25" s="225"/>
      <c r="BSN25" s="225"/>
      <c r="BSO25" s="225"/>
      <c r="BSP25" s="225"/>
      <c r="BSQ25" s="225"/>
      <c r="BSR25" s="225"/>
      <c r="BSS25" s="225"/>
      <c r="BST25" s="225"/>
      <c r="BSU25" s="225"/>
      <c r="BSV25" s="225"/>
      <c r="BSW25" s="225"/>
      <c r="BSX25" s="225"/>
      <c r="BSY25" s="225"/>
      <c r="BSZ25" s="225"/>
      <c r="BTA25" s="225"/>
      <c r="BTB25" s="225"/>
      <c r="BTC25" s="225"/>
      <c r="BTD25" s="225"/>
      <c r="BTE25" s="225"/>
      <c r="BTF25" s="225"/>
      <c r="BTG25" s="225"/>
      <c r="BTH25" s="225"/>
      <c r="BTI25" s="225"/>
      <c r="BTJ25" s="225"/>
      <c r="BTK25" s="225"/>
      <c r="BTL25" s="225"/>
      <c r="BTM25" s="225"/>
      <c r="BTN25" s="225"/>
      <c r="BTO25" s="225"/>
      <c r="BTP25" s="225"/>
      <c r="BTQ25" s="225"/>
      <c r="BTR25" s="225"/>
      <c r="BTS25" s="225"/>
      <c r="BTT25" s="225"/>
      <c r="BTU25" s="225"/>
      <c r="BTV25" s="225"/>
      <c r="BTW25" s="225"/>
      <c r="BTX25" s="225"/>
      <c r="BTY25" s="225"/>
      <c r="BTZ25" s="225"/>
      <c r="BUA25" s="225"/>
      <c r="BUB25" s="225"/>
      <c r="BUC25" s="225"/>
      <c r="BUD25" s="225"/>
      <c r="BUE25" s="225"/>
      <c r="BUF25" s="225"/>
      <c r="BUG25" s="225"/>
      <c r="BUH25" s="225"/>
      <c r="BUI25" s="225"/>
      <c r="BUJ25" s="225"/>
      <c r="BUK25" s="225"/>
      <c r="BUL25" s="225"/>
      <c r="BUM25" s="225"/>
      <c r="BUN25" s="225"/>
      <c r="BUO25" s="225"/>
      <c r="BUP25" s="225"/>
      <c r="BUQ25" s="225"/>
      <c r="BUR25" s="225"/>
      <c r="BUS25" s="225"/>
      <c r="BUT25" s="225"/>
      <c r="BUU25" s="225"/>
      <c r="BUV25" s="225"/>
      <c r="BUW25" s="225"/>
      <c r="BUX25" s="225"/>
      <c r="BUY25" s="225"/>
      <c r="BUZ25" s="225"/>
      <c r="BVA25" s="225"/>
      <c r="BVB25" s="225"/>
      <c r="BVC25" s="225"/>
      <c r="BVD25" s="225"/>
      <c r="BVE25" s="225"/>
      <c r="BVF25" s="225"/>
      <c r="BVG25" s="225"/>
      <c r="BVH25" s="225"/>
      <c r="BVI25" s="225"/>
      <c r="BVJ25" s="225"/>
      <c r="BVK25" s="225"/>
      <c r="BVL25" s="225"/>
      <c r="BVM25" s="225"/>
      <c r="BVN25" s="225"/>
      <c r="BVO25" s="225"/>
      <c r="BVP25" s="225"/>
      <c r="BVQ25" s="225"/>
      <c r="BVR25" s="225"/>
      <c r="BVS25" s="225"/>
      <c r="BVT25" s="225"/>
      <c r="BVU25" s="225"/>
      <c r="BVV25" s="225"/>
      <c r="BVW25" s="225"/>
      <c r="BVX25" s="225"/>
      <c r="BVY25" s="225"/>
      <c r="BVZ25" s="225"/>
      <c r="BWA25" s="225"/>
      <c r="BWB25" s="225"/>
      <c r="BWC25" s="225"/>
      <c r="BWD25" s="225"/>
      <c r="BWE25" s="225"/>
      <c r="BWF25" s="225"/>
      <c r="BWG25" s="225"/>
      <c r="BWH25" s="225"/>
      <c r="BWI25" s="225"/>
      <c r="BWJ25" s="225"/>
      <c r="BWK25" s="225"/>
      <c r="BWL25" s="225"/>
      <c r="BWM25" s="225"/>
      <c r="BWN25" s="225"/>
      <c r="BWO25" s="225"/>
      <c r="BWP25" s="225"/>
      <c r="BWQ25" s="225"/>
      <c r="BWR25" s="225"/>
      <c r="BWS25" s="225"/>
      <c r="BWT25" s="225"/>
      <c r="BWU25" s="225"/>
      <c r="BWV25" s="225"/>
      <c r="BWW25" s="225"/>
      <c r="BWX25" s="225"/>
      <c r="BWY25" s="225"/>
      <c r="BWZ25" s="225"/>
      <c r="BXA25" s="225"/>
      <c r="BXB25" s="225"/>
      <c r="BXC25" s="225"/>
      <c r="BXD25" s="225"/>
      <c r="BXE25" s="225"/>
      <c r="BXF25" s="225"/>
      <c r="BXG25" s="225"/>
      <c r="BXH25" s="225"/>
      <c r="BXI25" s="225"/>
      <c r="BXJ25" s="225"/>
      <c r="BXK25" s="225"/>
      <c r="BXL25" s="225"/>
      <c r="BXM25" s="225"/>
      <c r="BXN25" s="225"/>
      <c r="BXO25" s="225"/>
      <c r="BXP25" s="225"/>
      <c r="BXQ25" s="225"/>
      <c r="BXR25" s="225"/>
      <c r="BXS25" s="225"/>
      <c r="BXT25" s="225"/>
      <c r="BXU25" s="225"/>
      <c r="BXV25" s="225"/>
      <c r="BXW25" s="225"/>
      <c r="BXX25" s="225"/>
      <c r="BXY25" s="225"/>
      <c r="BXZ25" s="225"/>
      <c r="BYA25" s="225"/>
      <c r="BYB25" s="225"/>
      <c r="BYC25" s="225"/>
      <c r="BYD25" s="225"/>
      <c r="BYE25" s="225"/>
      <c r="BYF25" s="225"/>
      <c r="BYG25" s="225"/>
      <c r="BYH25" s="225"/>
      <c r="BYI25" s="225"/>
      <c r="BYJ25" s="225"/>
      <c r="BYK25" s="225"/>
      <c r="BYL25" s="225"/>
      <c r="BYM25" s="225"/>
      <c r="BYN25" s="225"/>
      <c r="BYO25" s="225"/>
      <c r="BYP25" s="225"/>
      <c r="BYQ25" s="225"/>
      <c r="BYR25" s="225"/>
      <c r="BYS25" s="225"/>
      <c r="BYT25" s="225"/>
      <c r="BYU25" s="225"/>
      <c r="BYV25" s="225"/>
      <c r="BYW25" s="225"/>
      <c r="BYX25" s="225"/>
      <c r="BYY25" s="225"/>
      <c r="BYZ25" s="225"/>
      <c r="BZA25" s="225"/>
      <c r="BZB25" s="225"/>
      <c r="BZC25" s="225"/>
      <c r="BZD25" s="225"/>
      <c r="BZE25" s="225"/>
      <c r="BZF25" s="225"/>
      <c r="BZG25" s="225"/>
      <c r="BZH25" s="225"/>
      <c r="BZI25" s="225"/>
      <c r="BZJ25" s="225"/>
      <c r="BZK25" s="225"/>
      <c r="BZL25" s="225"/>
      <c r="BZM25" s="225"/>
      <c r="BZN25" s="225"/>
      <c r="BZO25" s="225"/>
      <c r="BZP25" s="225"/>
      <c r="BZQ25" s="225"/>
      <c r="BZR25" s="225"/>
      <c r="BZS25" s="225"/>
      <c r="BZT25" s="225"/>
      <c r="BZU25" s="225"/>
      <c r="BZV25" s="225"/>
      <c r="BZW25" s="225"/>
      <c r="BZX25" s="225"/>
      <c r="BZY25" s="225"/>
      <c r="BZZ25" s="225"/>
      <c r="CAA25" s="225"/>
      <c r="CAB25" s="225"/>
      <c r="CAC25" s="225"/>
      <c r="CAD25" s="225"/>
      <c r="CAE25" s="225"/>
      <c r="CAF25" s="225"/>
      <c r="CAG25" s="225"/>
      <c r="CAH25" s="225"/>
      <c r="CAI25" s="225"/>
      <c r="CAJ25" s="225"/>
      <c r="CAK25" s="225"/>
      <c r="CAL25" s="225"/>
      <c r="CAM25" s="225"/>
      <c r="CAN25" s="225"/>
      <c r="CAO25" s="225"/>
      <c r="CAP25" s="225"/>
      <c r="CAQ25" s="225"/>
      <c r="CAR25" s="225"/>
      <c r="CAS25" s="225"/>
      <c r="CAT25" s="225"/>
      <c r="CAU25" s="225"/>
      <c r="CAV25" s="225"/>
      <c r="CAW25" s="225"/>
      <c r="CAX25" s="225"/>
      <c r="CAY25" s="225"/>
      <c r="CAZ25" s="225"/>
      <c r="CBA25" s="225"/>
      <c r="CBB25" s="225"/>
      <c r="CBC25" s="225"/>
      <c r="CBD25" s="225"/>
      <c r="CBE25" s="225"/>
      <c r="CBF25" s="225"/>
      <c r="CBG25" s="225"/>
      <c r="CBH25" s="225"/>
      <c r="CBI25" s="225"/>
      <c r="CBJ25" s="225"/>
      <c r="CBK25" s="225"/>
      <c r="CBL25" s="225"/>
      <c r="CBM25" s="225"/>
      <c r="CBN25" s="225"/>
      <c r="CBO25" s="225"/>
      <c r="CBP25" s="225"/>
      <c r="CBQ25" s="225"/>
      <c r="CBR25" s="225"/>
      <c r="CBS25" s="225"/>
      <c r="CBT25" s="225"/>
      <c r="CBU25" s="225"/>
      <c r="CBV25" s="225"/>
      <c r="CBW25" s="225"/>
      <c r="CBX25" s="225"/>
      <c r="CBY25" s="225"/>
      <c r="CBZ25" s="225"/>
      <c r="CCA25" s="225"/>
      <c r="CCB25" s="225"/>
      <c r="CCC25" s="225"/>
      <c r="CCD25" s="225"/>
      <c r="CCE25" s="225"/>
      <c r="CCF25" s="225"/>
      <c r="CCG25" s="225"/>
      <c r="CCH25" s="225"/>
      <c r="CCI25" s="225"/>
      <c r="CCJ25" s="225"/>
      <c r="CCK25" s="225"/>
      <c r="CCL25" s="225"/>
      <c r="CCM25" s="225"/>
      <c r="CCN25" s="225"/>
      <c r="CCO25" s="225"/>
      <c r="CCP25" s="225"/>
      <c r="CCQ25" s="225"/>
      <c r="CCR25" s="225"/>
      <c r="CCS25" s="225"/>
      <c r="CCT25" s="225"/>
      <c r="CCU25" s="225"/>
      <c r="CCV25" s="225"/>
      <c r="CCW25" s="225"/>
      <c r="CCX25" s="225"/>
      <c r="CCY25" s="225"/>
      <c r="CCZ25" s="225"/>
      <c r="CDA25" s="225"/>
      <c r="CDB25" s="225"/>
      <c r="CDC25" s="225"/>
      <c r="CDD25" s="225"/>
      <c r="CDE25" s="225"/>
      <c r="CDF25" s="225"/>
      <c r="CDG25" s="225"/>
      <c r="CDH25" s="225"/>
      <c r="CDI25" s="225"/>
      <c r="CDJ25" s="225"/>
      <c r="CDK25" s="225"/>
      <c r="CDL25" s="225"/>
      <c r="CDM25" s="225"/>
      <c r="CDN25" s="225"/>
      <c r="CDO25" s="225"/>
      <c r="CDP25" s="225"/>
      <c r="CDQ25" s="225"/>
      <c r="CDR25" s="225"/>
      <c r="CDS25" s="225"/>
      <c r="CDT25" s="225"/>
      <c r="CDU25" s="225"/>
      <c r="CDV25" s="225"/>
      <c r="CDW25" s="225"/>
      <c r="CDX25" s="225"/>
      <c r="CDY25" s="225"/>
      <c r="CDZ25" s="225"/>
      <c r="CEA25" s="225"/>
      <c r="CEB25" s="225"/>
      <c r="CEC25" s="225"/>
      <c r="CED25" s="225"/>
      <c r="CEE25" s="225"/>
      <c r="CEF25" s="225"/>
      <c r="CEG25" s="225"/>
      <c r="CEH25" s="225"/>
      <c r="CEI25" s="225"/>
      <c r="CEJ25" s="225"/>
      <c r="CEK25" s="225"/>
      <c r="CEL25" s="225"/>
      <c r="CEM25" s="225"/>
      <c r="CEN25" s="225"/>
      <c r="CEO25" s="225"/>
      <c r="CEP25" s="225"/>
      <c r="CEQ25" s="225"/>
      <c r="CER25" s="225"/>
      <c r="CES25" s="225"/>
      <c r="CET25" s="225"/>
      <c r="CEU25" s="225"/>
      <c r="CEV25" s="225"/>
      <c r="CEW25" s="225"/>
      <c r="CEX25" s="225"/>
      <c r="CEY25" s="225"/>
      <c r="CEZ25" s="225"/>
      <c r="CFA25" s="225"/>
      <c r="CFB25" s="225"/>
      <c r="CFC25" s="225"/>
      <c r="CFD25" s="225"/>
      <c r="CFE25" s="225"/>
      <c r="CFF25" s="225"/>
      <c r="CFG25" s="225"/>
      <c r="CFH25" s="225"/>
      <c r="CFI25" s="225"/>
      <c r="CFJ25" s="225"/>
      <c r="CFK25" s="225"/>
      <c r="CFL25" s="225"/>
      <c r="CFM25" s="225"/>
      <c r="CFN25" s="225"/>
      <c r="CFO25" s="225"/>
      <c r="CFP25" s="225"/>
      <c r="CFQ25" s="225"/>
      <c r="CFR25" s="225"/>
      <c r="CFS25" s="225"/>
      <c r="CFT25" s="225"/>
      <c r="CFU25" s="225"/>
      <c r="CFV25" s="225"/>
      <c r="CFW25" s="225"/>
      <c r="CFX25" s="225"/>
      <c r="CFY25" s="225"/>
      <c r="CFZ25" s="225"/>
      <c r="CGA25" s="225"/>
      <c r="CGB25" s="225"/>
      <c r="CGC25" s="225"/>
      <c r="CGD25" s="225"/>
      <c r="CGE25" s="225"/>
      <c r="CGF25" s="225"/>
      <c r="CGG25" s="225"/>
      <c r="CGH25" s="225"/>
      <c r="CGI25" s="225"/>
      <c r="CGJ25" s="225"/>
      <c r="CGK25" s="225"/>
      <c r="CGL25" s="225"/>
      <c r="CGM25" s="225"/>
      <c r="CGN25" s="225"/>
      <c r="CGO25" s="225"/>
      <c r="CGP25" s="225"/>
      <c r="CGQ25" s="225"/>
      <c r="CGR25" s="225"/>
      <c r="CGS25" s="225"/>
      <c r="CGT25" s="225"/>
      <c r="CGU25" s="225"/>
      <c r="CGV25" s="225"/>
      <c r="CGW25" s="225"/>
      <c r="CGX25" s="225"/>
      <c r="CGY25" s="225"/>
      <c r="CGZ25" s="225"/>
      <c r="CHA25" s="225"/>
      <c r="CHB25" s="225"/>
      <c r="CHC25" s="225"/>
      <c r="CHD25" s="225"/>
      <c r="CHE25" s="225"/>
      <c r="CHF25" s="225"/>
      <c r="CHG25" s="225"/>
      <c r="CHH25" s="225"/>
      <c r="CHI25" s="225"/>
      <c r="CHJ25" s="225"/>
      <c r="CHK25" s="225"/>
      <c r="CHL25" s="225"/>
      <c r="CHM25" s="225"/>
      <c r="CHN25" s="225"/>
      <c r="CHO25" s="225"/>
      <c r="CHP25" s="225"/>
      <c r="CHQ25" s="225"/>
      <c r="CHR25" s="225"/>
      <c r="CHS25" s="225"/>
      <c r="CHT25" s="225"/>
      <c r="CHU25" s="225"/>
      <c r="CHV25" s="225"/>
      <c r="CHW25" s="225"/>
      <c r="CHX25" s="225"/>
      <c r="CHY25" s="225"/>
      <c r="CHZ25" s="225"/>
      <c r="CIA25" s="225"/>
      <c r="CIB25" s="225"/>
      <c r="CIC25" s="225"/>
      <c r="CID25" s="225"/>
      <c r="CIE25" s="225"/>
      <c r="CIF25" s="225"/>
      <c r="CIG25" s="225"/>
      <c r="CIH25" s="225"/>
      <c r="CII25" s="225"/>
      <c r="CIJ25" s="225"/>
      <c r="CIK25" s="225"/>
      <c r="CIL25" s="225"/>
      <c r="CIM25" s="225"/>
      <c r="CIN25" s="225"/>
      <c r="CIO25" s="225"/>
      <c r="CIP25" s="225"/>
      <c r="CIQ25" s="225"/>
      <c r="CIR25" s="225"/>
      <c r="CIS25" s="225"/>
      <c r="CIT25" s="225"/>
      <c r="CIU25" s="225"/>
      <c r="CIV25" s="225"/>
      <c r="CIW25" s="225"/>
      <c r="CIX25" s="225"/>
      <c r="CIY25" s="225"/>
      <c r="CIZ25" s="225"/>
      <c r="CJA25" s="225"/>
      <c r="CJB25" s="225"/>
      <c r="CJC25" s="225"/>
      <c r="CJD25" s="225"/>
      <c r="CJE25" s="225"/>
      <c r="CJF25" s="225"/>
      <c r="CJG25" s="225"/>
      <c r="CJH25" s="225"/>
      <c r="CJI25" s="225"/>
      <c r="CJJ25" s="225"/>
      <c r="CJK25" s="225"/>
      <c r="CJL25" s="225"/>
      <c r="CJM25" s="225"/>
      <c r="CJN25" s="225"/>
      <c r="CJO25" s="225"/>
      <c r="CJP25" s="225"/>
      <c r="CJQ25" s="225"/>
      <c r="CJR25" s="225"/>
      <c r="CJS25" s="225"/>
      <c r="CJT25" s="225"/>
      <c r="CJU25" s="225"/>
      <c r="CJV25" s="225"/>
      <c r="CJW25" s="225"/>
      <c r="CJX25" s="225"/>
      <c r="CJY25" s="225"/>
      <c r="CJZ25" s="225"/>
      <c r="CKA25" s="225"/>
      <c r="CKB25" s="225"/>
      <c r="CKC25" s="225"/>
      <c r="CKD25" s="225"/>
      <c r="CKE25" s="225"/>
      <c r="CKF25" s="225"/>
      <c r="CKG25" s="225"/>
      <c r="CKH25" s="225"/>
      <c r="CKI25" s="225"/>
      <c r="CKJ25" s="225"/>
      <c r="CKK25" s="225"/>
      <c r="CKL25" s="225"/>
      <c r="CKM25" s="225"/>
      <c r="CKN25" s="225"/>
      <c r="CKO25" s="225"/>
      <c r="CKP25" s="225"/>
      <c r="CKQ25" s="225"/>
      <c r="CKR25" s="225"/>
      <c r="CKS25" s="225"/>
      <c r="CKT25" s="225"/>
      <c r="CKU25" s="225"/>
      <c r="CKV25" s="225"/>
      <c r="CKW25" s="225"/>
      <c r="CKX25" s="225"/>
      <c r="CKY25" s="225"/>
      <c r="CKZ25" s="225"/>
      <c r="CLA25" s="225"/>
      <c r="CLB25" s="225"/>
      <c r="CLC25" s="225"/>
      <c r="CLD25" s="225"/>
      <c r="CLE25" s="225"/>
      <c r="CLF25" s="225"/>
      <c r="CLG25" s="225"/>
      <c r="CLH25" s="225"/>
      <c r="CLI25" s="225"/>
      <c r="CLJ25" s="225"/>
      <c r="CLK25" s="225"/>
      <c r="CLL25" s="225"/>
      <c r="CLM25" s="225"/>
      <c r="CLN25" s="225"/>
      <c r="CLO25" s="225"/>
      <c r="CLP25" s="225"/>
      <c r="CLQ25" s="225"/>
      <c r="CLR25" s="225"/>
      <c r="CLS25" s="225"/>
      <c r="CLT25" s="225"/>
      <c r="CLU25" s="225"/>
      <c r="CLV25" s="225"/>
      <c r="CLW25" s="225"/>
      <c r="CLX25" s="225"/>
      <c r="CLY25" s="225"/>
      <c r="CLZ25" s="225"/>
      <c r="CMA25" s="225"/>
      <c r="CMB25" s="225"/>
      <c r="CMC25" s="225"/>
      <c r="CMD25" s="225"/>
      <c r="CME25" s="225"/>
      <c r="CMF25" s="225"/>
      <c r="CMG25" s="225"/>
      <c r="CMH25" s="225"/>
      <c r="CMI25" s="225"/>
      <c r="CMJ25" s="225"/>
      <c r="CMK25" s="225"/>
      <c r="CML25" s="225"/>
      <c r="CMM25" s="225"/>
      <c r="CMN25" s="225"/>
      <c r="CMO25" s="225"/>
      <c r="CMP25" s="225"/>
      <c r="CMQ25" s="225"/>
      <c r="CMR25" s="225"/>
      <c r="CMS25" s="225"/>
      <c r="CMT25" s="225"/>
      <c r="CMU25" s="225"/>
      <c r="CMV25" s="225"/>
      <c r="CMW25" s="225"/>
      <c r="CMX25" s="225"/>
      <c r="CMY25" s="225"/>
      <c r="CMZ25" s="225"/>
      <c r="CNA25" s="225"/>
      <c r="CNB25" s="225"/>
      <c r="CNC25" s="225"/>
      <c r="CND25" s="225"/>
      <c r="CNE25" s="225"/>
      <c r="CNF25" s="225"/>
      <c r="CNG25" s="225"/>
      <c r="CNH25" s="225"/>
      <c r="CNI25" s="225"/>
      <c r="CNJ25" s="225"/>
      <c r="CNK25" s="225"/>
      <c r="CNL25" s="225"/>
      <c r="CNM25" s="225"/>
      <c r="CNN25" s="225"/>
      <c r="CNO25" s="225"/>
      <c r="CNP25" s="225"/>
      <c r="CNQ25" s="225"/>
      <c r="CNR25" s="225"/>
      <c r="CNS25" s="225"/>
      <c r="CNT25" s="225"/>
      <c r="CNU25" s="225"/>
      <c r="CNV25" s="225"/>
      <c r="CNW25" s="225"/>
      <c r="CNX25" s="225"/>
      <c r="CNY25" s="225"/>
      <c r="CNZ25" s="225"/>
      <c r="COA25" s="225"/>
      <c r="COB25" s="225"/>
      <c r="COC25" s="225"/>
      <c r="COD25" s="225"/>
      <c r="COE25" s="225"/>
      <c r="COF25" s="225"/>
      <c r="COG25" s="225"/>
      <c r="COH25" s="225"/>
      <c r="COI25" s="225"/>
      <c r="COJ25" s="225"/>
      <c r="COK25" s="225"/>
      <c r="COL25" s="225"/>
      <c r="COM25" s="225"/>
      <c r="CON25" s="225"/>
      <c r="COO25" s="225"/>
      <c r="COP25" s="225"/>
      <c r="COQ25" s="225"/>
      <c r="COR25" s="225"/>
      <c r="COS25" s="225"/>
      <c r="COT25" s="225"/>
      <c r="COU25" s="225"/>
      <c r="COV25" s="225"/>
      <c r="COW25" s="225"/>
      <c r="COX25" s="225"/>
      <c r="COY25" s="225"/>
      <c r="COZ25" s="225"/>
      <c r="CPA25" s="225"/>
      <c r="CPB25" s="225"/>
      <c r="CPC25" s="225"/>
      <c r="CPD25" s="225"/>
      <c r="CPE25" s="225"/>
      <c r="CPF25" s="225"/>
      <c r="CPG25" s="225"/>
      <c r="CPH25" s="225"/>
      <c r="CPI25" s="225"/>
      <c r="CPJ25" s="225"/>
      <c r="CPK25" s="225"/>
      <c r="CPL25" s="225"/>
      <c r="CPM25" s="225"/>
      <c r="CPN25" s="225"/>
      <c r="CPO25" s="225"/>
      <c r="CPP25" s="225"/>
      <c r="CPQ25" s="225"/>
      <c r="CPR25" s="225"/>
      <c r="CPS25" s="225"/>
      <c r="CPT25" s="225"/>
      <c r="CPU25" s="225"/>
      <c r="CPV25" s="225"/>
      <c r="CPW25" s="225"/>
      <c r="CPX25" s="225"/>
      <c r="CPY25" s="225"/>
      <c r="CPZ25" s="225"/>
      <c r="CQA25" s="225"/>
      <c r="CQB25" s="225"/>
      <c r="CQC25" s="225"/>
      <c r="CQD25" s="225"/>
      <c r="CQE25" s="225"/>
      <c r="CQF25" s="225"/>
      <c r="CQG25" s="225"/>
      <c r="CQH25" s="225"/>
      <c r="CQI25" s="225"/>
      <c r="CQJ25" s="225"/>
      <c r="CQK25" s="225"/>
      <c r="CQL25" s="225"/>
      <c r="CQM25" s="225"/>
      <c r="CQN25" s="225"/>
      <c r="CQO25" s="225"/>
      <c r="CQP25" s="225"/>
      <c r="CQQ25" s="225"/>
      <c r="CQR25" s="225"/>
      <c r="CQS25" s="225"/>
      <c r="CQT25" s="225"/>
      <c r="CQU25" s="225"/>
      <c r="CQV25" s="225"/>
      <c r="CQW25" s="225"/>
      <c r="CQX25" s="225"/>
      <c r="CQY25" s="225"/>
      <c r="CQZ25" s="225"/>
      <c r="CRA25" s="225"/>
      <c r="CRB25" s="225"/>
      <c r="CRC25" s="225"/>
      <c r="CRD25" s="225"/>
      <c r="CRE25" s="225"/>
      <c r="CRF25" s="225"/>
      <c r="CRG25" s="225"/>
      <c r="CRH25" s="225"/>
      <c r="CRI25" s="225"/>
      <c r="CRJ25" s="225"/>
      <c r="CRK25" s="225"/>
      <c r="CRL25" s="225"/>
      <c r="CRM25" s="225"/>
      <c r="CRN25" s="225"/>
      <c r="CRO25" s="225"/>
      <c r="CRP25" s="225"/>
      <c r="CRQ25" s="225"/>
      <c r="CRR25" s="225"/>
      <c r="CRS25" s="225"/>
      <c r="CRT25" s="225"/>
      <c r="CRU25" s="225"/>
      <c r="CRV25" s="225"/>
      <c r="CRW25" s="225"/>
      <c r="CRX25" s="225"/>
      <c r="CRY25" s="225"/>
      <c r="CRZ25" s="225"/>
      <c r="CSA25" s="225"/>
      <c r="CSB25" s="225"/>
      <c r="CSC25" s="225"/>
      <c r="CSD25" s="225"/>
      <c r="CSE25" s="225"/>
      <c r="CSF25" s="225"/>
      <c r="CSG25" s="225"/>
      <c r="CSH25" s="225"/>
      <c r="CSI25" s="225"/>
      <c r="CSJ25" s="225"/>
      <c r="CSK25" s="225"/>
      <c r="CSL25" s="225"/>
      <c r="CSM25" s="225"/>
      <c r="CSN25" s="225"/>
      <c r="CSO25" s="225"/>
      <c r="CSP25" s="225"/>
      <c r="CSQ25" s="225"/>
      <c r="CSR25" s="225"/>
      <c r="CSS25" s="225"/>
      <c r="CST25" s="225"/>
      <c r="CSU25" s="225"/>
      <c r="CSV25" s="225"/>
      <c r="CSW25" s="225"/>
      <c r="CSX25" s="225"/>
      <c r="CSY25" s="225"/>
      <c r="CSZ25" s="225"/>
      <c r="CTA25" s="225"/>
      <c r="CTB25" s="225"/>
      <c r="CTC25" s="225"/>
      <c r="CTD25" s="225"/>
      <c r="CTE25" s="225"/>
      <c r="CTF25" s="225"/>
      <c r="CTG25" s="225"/>
      <c r="CTH25" s="225"/>
      <c r="CTI25" s="225"/>
      <c r="CTJ25" s="225"/>
      <c r="CTK25" s="225"/>
      <c r="CTL25" s="225"/>
      <c r="CTM25" s="225"/>
      <c r="CTN25" s="225"/>
      <c r="CTO25" s="225"/>
      <c r="CTP25" s="225"/>
      <c r="CTQ25" s="225"/>
      <c r="CTR25" s="225"/>
      <c r="CTS25" s="225"/>
      <c r="CTT25" s="225"/>
      <c r="CTU25" s="225"/>
      <c r="CTV25" s="225"/>
      <c r="CTW25" s="225"/>
      <c r="CTX25" s="225"/>
      <c r="CTY25" s="225"/>
      <c r="CTZ25" s="225"/>
      <c r="CUA25" s="225"/>
      <c r="CUB25" s="225"/>
      <c r="CUC25" s="225"/>
      <c r="CUD25" s="225"/>
      <c r="CUE25" s="225"/>
      <c r="CUF25" s="225"/>
      <c r="CUG25" s="225"/>
      <c r="CUH25" s="225"/>
      <c r="CUI25" s="225"/>
      <c r="CUJ25" s="225"/>
      <c r="CUK25" s="225"/>
      <c r="CUL25" s="225"/>
      <c r="CUM25" s="225"/>
      <c r="CUN25" s="225"/>
      <c r="CUO25" s="225"/>
      <c r="CUP25" s="225"/>
      <c r="CUQ25" s="225"/>
      <c r="CUR25" s="225"/>
      <c r="CUS25" s="225"/>
      <c r="CUT25" s="225"/>
      <c r="CUU25" s="225"/>
      <c r="CUV25" s="225"/>
      <c r="CUW25" s="225"/>
      <c r="CUX25" s="225"/>
      <c r="CUY25" s="225"/>
      <c r="CUZ25" s="225"/>
      <c r="CVA25" s="225"/>
      <c r="CVB25" s="225"/>
      <c r="CVC25" s="225"/>
      <c r="CVD25" s="225"/>
      <c r="CVE25" s="225"/>
      <c r="CVF25" s="225"/>
      <c r="CVG25" s="225"/>
      <c r="CVH25" s="225"/>
      <c r="CVI25" s="225"/>
      <c r="CVJ25" s="225"/>
      <c r="CVK25" s="225"/>
      <c r="CVL25" s="225"/>
      <c r="CVM25" s="225"/>
      <c r="CVN25" s="225"/>
      <c r="CVO25" s="225"/>
      <c r="CVP25" s="225"/>
      <c r="CVQ25" s="225"/>
      <c r="CVR25" s="225"/>
      <c r="CVS25" s="225"/>
      <c r="CVT25" s="225"/>
      <c r="CVU25" s="225"/>
      <c r="CVV25" s="225"/>
      <c r="CVW25" s="225"/>
      <c r="CVX25" s="225"/>
      <c r="CVY25" s="225"/>
      <c r="CVZ25" s="225"/>
      <c r="CWA25" s="225"/>
      <c r="CWB25" s="225"/>
      <c r="CWC25" s="225"/>
      <c r="CWD25" s="225"/>
      <c r="CWE25" s="225"/>
      <c r="CWF25" s="225"/>
      <c r="CWG25" s="225"/>
      <c r="CWH25" s="225"/>
      <c r="CWI25" s="225"/>
      <c r="CWJ25" s="225"/>
      <c r="CWK25" s="225"/>
      <c r="CWL25" s="225"/>
      <c r="CWM25" s="225"/>
      <c r="CWN25" s="225"/>
      <c r="CWO25" s="225"/>
      <c r="CWP25" s="225"/>
      <c r="CWQ25" s="225"/>
      <c r="CWR25" s="225"/>
      <c r="CWS25" s="225"/>
      <c r="CWT25" s="225"/>
      <c r="CWU25" s="225"/>
      <c r="CWV25" s="225"/>
      <c r="CWW25" s="225"/>
      <c r="CWX25" s="225"/>
      <c r="CWY25" s="225"/>
      <c r="CWZ25" s="225"/>
      <c r="CXA25" s="225"/>
      <c r="CXB25" s="225"/>
      <c r="CXC25" s="225"/>
      <c r="CXD25" s="225"/>
      <c r="CXE25" s="225"/>
      <c r="CXF25" s="225"/>
      <c r="CXG25" s="225"/>
      <c r="CXH25" s="225"/>
      <c r="CXI25" s="225"/>
      <c r="CXJ25" s="225"/>
      <c r="CXK25" s="225"/>
      <c r="CXL25" s="225"/>
      <c r="CXM25" s="225"/>
      <c r="CXN25" s="225"/>
      <c r="CXO25" s="225"/>
      <c r="CXP25" s="225"/>
      <c r="CXQ25" s="225"/>
      <c r="CXR25" s="225"/>
      <c r="CXS25" s="225"/>
      <c r="CXT25" s="225"/>
      <c r="CXU25" s="225"/>
      <c r="CXV25" s="225"/>
      <c r="CXW25" s="225"/>
      <c r="CXX25" s="225"/>
      <c r="CXY25" s="225"/>
      <c r="CXZ25" s="225"/>
      <c r="CYA25" s="225"/>
      <c r="CYB25" s="225"/>
      <c r="CYC25" s="225"/>
      <c r="CYD25" s="225"/>
      <c r="CYE25" s="225"/>
      <c r="CYF25" s="225"/>
      <c r="CYG25" s="225"/>
      <c r="CYH25" s="225"/>
      <c r="CYI25" s="225"/>
      <c r="CYJ25" s="225"/>
      <c r="CYK25" s="225"/>
      <c r="CYL25" s="225"/>
      <c r="CYM25" s="225"/>
      <c r="CYN25" s="225"/>
      <c r="CYO25" s="225"/>
      <c r="CYP25" s="225"/>
      <c r="CYQ25" s="225"/>
      <c r="CYR25" s="225"/>
      <c r="CYS25" s="225"/>
      <c r="CYT25" s="225"/>
      <c r="CYU25" s="225"/>
      <c r="CYV25" s="225"/>
      <c r="CYW25" s="225"/>
      <c r="CYX25" s="225"/>
      <c r="CYY25" s="225"/>
      <c r="CYZ25" s="225"/>
      <c r="CZA25" s="225"/>
      <c r="CZB25" s="225"/>
      <c r="CZC25" s="225"/>
      <c r="CZD25" s="225"/>
      <c r="CZE25" s="225"/>
      <c r="CZF25" s="225"/>
      <c r="CZG25" s="225"/>
      <c r="CZH25" s="225"/>
      <c r="CZI25" s="225"/>
      <c r="CZJ25" s="225"/>
      <c r="CZK25" s="225"/>
      <c r="CZL25" s="225"/>
      <c r="CZM25" s="225"/>
      <c r="CZN25" s="225"/>
      <c r="CZO25" s="225"/>
      <c r="CZP25" s="225"/>
      <c r="CZQ25" s="225"/>
      <c r="CZR25" s="225"/>
      <c r="CZS25" s="225"/>
      <c r="CZT25" s="225"/>
      <c r="CZU25" s="225"/>
      <c r="CZV25" s="225"/>
      <c r="CZW25" s="225"/>
      <c r="CZX25" s="225"/>
      <c r="CZY25" s="225"/>
      <c r="CZZ25" s="225"/>
      <c r="DAA25" s="225"/>
      <c r="DAB25" s="225"/>
      <c r="DAC25" s="225"/>
      <c r="DAD25" s="225"/>
      <c r="DAE25" s="225"/>
      <c r="DAF25" s="225"/>
      <c r="DAG25" s="225"/>
      <c r="DAH25" s="225"/>
      <c r="DAI25" s="225"/>
      <c r="DAJ25" s="225"/>
      <c r="DAK25" s="225"/>
      <c r="DAL25" s="225"/>
      <c r="DAM25" s="225"/>
      <c r="DAN25" s="225"/>
      <c r="DAO25" s="225"/>
      <c r="DAP25" s="225"/>
      <c r="DAQ25" s="225"/>
      <c r="DAR25" s="225"/>
      <c r="DAS25" s="225"/>
      <c r="DAT25" s="225"/>
      <c r="DAU25" s="225"/>
      <c r="DAV25" s="225"/>
      <c r="DAW25" s="225"/>
      <c r="DAX25" s="225"/>
      <c r="DAY25" s="225"/>
      <c r="DAZ25" s="225"/>
      <c r="DBA25" s="225"/>
      <c r="DBB25" s="225"/>
      <c r="DBC25" s="225"/>
      <c r="DBD25" s="225"/>
      <c r="DBE25" s="225"/>
      <c r="DBF25" s="225"/>
      <c r="DBG25" s="225"/>
      <c r="DBH25" s="225"/>
      <c r="DBI25" s="225"/>
      <c r="DBJ25" s="225"/>
      <c r="DBK25" s="225"/>
      <c r="DBL25" s="225"/>
      <c r="DBM25" s="225"/>
      <c r="DBN25" s="225"/>
      <c r="DBO25" s="225"/>
      <c r="DBP25" s="225"/>
      <c r="DBQ25" s="225"/>
      <c r="DBR25" s="225"/>
      <c r="DBS25" s="225"/>
      <c r="DBT25" s="225"/>
      <c r="DBU25" s="225"/>
      <c r="DBV25" s="225"/>
      <c r="DBW25" s="225"/>
      <c r="DBX25" s="225"/>
      <c r="DBY25" s="225"/>
      <c r="DBZ25" s="225"/>
      <c r="DCA25" s="225"/>
      <c r="DCB25" s="225"/>
      <c r="DCC25" s="225"/>
      <c r="DCD25" s="225"/>
      <c r="DCE25" s="225"/>
      <c r="DCF25" s="225"/>
      <c r="DCG25" s="225"/>
      <c r="DCH25" s="225"/>
      <c r="DCI25" s="225"/>
      <c r="DCJ25" s="225"/>
      <c r="DCK25" s="225"/>
      <c r="DCL25" s="225"/>
      <c r="DCM25" s="225"/>
      <c r="DCN25" s="225"/>
      <c r="DCO25" s="225"/>
      <c r="DCP25" s="225"/>
      <c r="DCQ25" s="225"/>
      <c r="DCR25" s="225"/>
      <c r="DCS25" s="225"/>
      <c r="DCT25" s="225"/>
      <c r="DCU25" s="225"/>
      <c r="DCV25" s="225"/>
      <c r="DCW25" s="225"/>
      <c r="DCX25" s="225"/>
      <c r="DCY25" s="225"/>
      <c r="DCZ25" s="225"/>
      <c r="DDA25" s="225"/>
      <c r="DDB25" s="225"/>
      <c r="DDC25" s="225"/>
      <c r="DDD25" s="225"/>
      <c r="DDE25" s="225"/>
      <c r="DDF25" s="225"/>
      <c r="DDG25" s="225"/>
      <c r="DDH25" s="225"/>
      <c r="DDI25" s="225"/>
      <c r="DDJ25" s="225"/>
      <c r="DDK25" s="225"/>
      <c r="DDL25" s="225"/>
      <c r="DDM25" s="225"/>
      <c r="DDN25" s="225"/>
      <c r="DDO25" s="225"/>
      <c r="DDP25" s="225"/>
      <c r="DDQ25" s="225"/>
      <c r="DDR25" s="225"/>
      <c r="DDS25" s="225"/>
      <c r="DDT25" s="225"/>
      <c r="DDU25" s="225"/>
      <c r="DDV25" s="225"/>
      <c r="DDW25" s="225"/>
      <c r="DDX25" s="225"/>
      <c r="DDY25" s="225"/>
      <c r="DDZ25" s="225"/>
      <c r="DEA25" s="225"/>
      <c r="DEB25" s="225"/>
      <c r="DEC25" s="225"/>
      <c r="DED25" s="225"/>
      <c r="DEE25" s="225"/>
      <c r="DEF25" s="225"/>
      <c r="DEG25" s="225"/>
      <c r="DEH25" s="225"/>
      <c r="DEI25" s="225"/>
      <c r="DEJ25" s="225"/>
      <c r="DEK25" s="225"/>
      <c r="DEL25" s="225"/>
      <c r="DEM25" s="225"/>
      <c r="DEN25" s="225"/>
      <c r="DEO25" s="225"/>
      <c r="DEP25" s="225"/>
      <c r="DEQ25" s="225"/>
      <c r="DER25" s="225"/>
      <c r="DES25" s="225"/>
      <c r="DET25" s="225"/>
      <c r="DEU25" s="225"/>
      <c r="DEV25" s="225"/>
      <c r="DEW25" s="225"/>
      <c r="DEX25" s="225"/>
      <c r="DEY25" s="225"/>
      <c r="DEZ25" s="225"/>
      <c r="DFA25" s="225"/>
      <c r="DFB25" s="225"/>
      <c r="DFC25" s="225"/>
      <c r="DFD25" s="225"/>
      <c r="DFE25" s="225"/>
      <c r="DFF25" s="225"/>
      <c r="DFG25" s="225"/>
      <c r="DFH25" s="225"/>
      <c r="DFI25" s="225"/>
      <c r="DFJ25" s="225"/>
      <c r="DFK25" s="225"/>
      <c r="DFL25" s="225"/>
      <c r="DFM25" s="225"/>
      <c r="DFN25" s="225"/>
      <c r="DFO25" s="225"/>
      <c r="DFP25" s="225"/>
      <c r="DFQ25" s="225"/>
      <c r="DFR25" s="225"/>
      <c r="DFS25" s="225"/>
      <c r="DFT25" s="225"/>
      <c r="DFU25" s="225"/>
      <c r="DFV25" s="225"/>
      <c r="DFW25" s="225"/>
      <c r="DFX25" s="225"/>
      <c r="DFY25" s="225"/>
      <c r="DFZ25" s="225"/>
      <c r="DGA25" s="225"/>
      <c r="DGB25" s="225"/>
      <c r="DGC25" s="225"/>
      <c r="DGD25" s="225"/>
      <c r="DGE25" s="225"/>
      <c r="DGF25" s="225"/>
      <c r="DGG25" s="225"/>
      <c r="DGH25" s="225"/>
      <c r="DGI25" s="225"/>
      <c r="DGJ25" s="225"/>
      <c r="DGK25" s="225"/>
      <c r="DGL25" s="225"/>
      <c r="DGM25" s="225"/>
      <c r="DGN25" s="225"/>
      <c r="DGO25" s="225"/>
      <c r="DGP25" s="225"/>
      <c r="DGQ25" s="225"/>
      <c r="DGR25" s="225"/>
      <c r="DGS25" s="225"/>
      <c r="DGT25" s="225"/>
      <c r="DGU25" s="225"/>
      <c r="DGV25" s="225"/>
      <c r="DGW25" s="225"/>
      <c r="DGX25" s="225"/>
      <c r="DGY25" s="225"/>
      <c r="DGZ25" s="225"/>
      <c r="DHA25" s="225"/>
      <c r="DHB25" s="225"/>
      <c r="DHC25" s="225"/>
      <c r="DHD25" s="225"/>
      <c r="DHE25" s="225"/>
      <c r="DHF25" s="225"/>
      <c r="DHG25" s="225"/>
      <c r="DHH25" s="225"/>
      <c r="DHI25" s="225"/>
      <c r="DHJ25" s="225"/>
      <c r="DHK25" s="225"/>
      <c r="DHL25" s="225"/>
      <c r="DHM25" s="225"/>
      <c r="DHN25" s="225"/>
      <c r="DHO25" s="225"/>
      <c r="DHP25" s="225"/>
      <c r="DHQ25" s="225"/>
      <c r="DHR25" s="225"/>
      <c r="DHS25" s="225"/>
      <c r="DHT25" s="225"/>
      <c r="DHU25" s="225"/>
      <c r="DHV25" s="225"/>
      <c r="DHW25" s="225"/>
      <c r="DHX25" s="225"/>
      <c r="DHY25" s="225"/>
      <c r="DHZ25" s="225"/>
      <c r="DIA25" s="225"/>
      <c r="DIB25" s="225"/>
      <c r="DIC25" s="225"/>
      <c r="DID25" s="225"/>
      <c r="DIE25" s="225"/>
      <c r="DIF25" s="225"/>
      <c r="DIG25" s="225"/>
      <c r="DIH25" s="225"/>
      <c r="DII25" s="225"/>
      <c r="DIJ25" s="225"/>
      <c r="DIK25" s="225"/>
      <c r="DIL25" s="225"/>
      <c r="DIM25" s="225"/>
      <c r="DIN25" s="225"/>
      <c r="DIO25" s="225"/>
      <c r="DIP25" s="225"/>
      <c r="DIQ25" s="225"/>
      <c r="DIR25" s="225"/>
      <c r="DIS25" s="225"/>
      <c r="DIT25" s="225"/>
      <c r="DIU25" s="225"/>
      <c r="DIV25" s="225"/>
      <c r="DIW25" s="225"/>
      <c r="DIX25" s="225"/>
      <c r="DIY25" s="225"/>
      <c r="DIZ25" s="225"/>
      <c r="DJA25" s="225"/>
      <c r="DJB25" s="225"/>
      <c r="DJC25" s="225"/>
      <c r="DJD25" s="225"/>
      <c r="DJE25" s="225"/>
      <c r="DJF25" s="225"/>
      <c r="DJG25" s="225"/>
      <c r="DJH25" s="225"/>
      <c r="DJI25" s="225"/>
      <c r="DJJ25" s="225"/>
      <c r="DJK25" s="225"/>
      <c r="DJL25" s="225"/>
      <c r="DJM25" s="225"/>
      <c r="DJN25" s="225"/>
      <c r="DJO25" s="225"/>
      <c r="DJP25" s="225"/>
      <c r="DJQ25" s="225"/>
      <c r="DJR25" s="225"/>
      <c r="DJS25" s="225"/>
      <c r="DJT25" s="225"/>
      <c r="DJU25" s="225"/>
      <c r="DJV25" s="225"/>
      <c r="DJW25" s="225"/>
      <c r="DJX25" s="225"/>
      <c r="DJY25" s="225"/>
      <c r="DJZ25" s="225"/>
      <c r="DKA25" s="225"/>
      <c r="DKB25" s="225"/>
      <c r="DKC25" s="225"/>
      <c r="DKD25" s="225"/>
      <c r="DKE25" s="225"/>
      <c r="DKF25" s="225"/>
      <c r="DKG25" s="225"/>
      <c r="DKH25" s="225"/>
      <c r="DKI25" s="225"/>
      <c r="DKJ25" s="225"/>
      <c r="DKK25" s="225"/>
      <c r="DKL25" s="225"/>
      <c r="DKM25" s="225"/>
      <c r="DKN25" s="225"/>
      <c r="DKO25" s="225"/>
      <c r="DKP25" s="225"/>
      <c r="DKQ25" s="225"/>
      <c r="DKR25" s="225"/>
      <c r="DKS25" s="225"/>
      <c r="DKT25" s="225"/>
      <c r="DKU25" s="225"/>
      <c r="DKV25" s="225"/>
      <c r="DKW25" s="225"/>
      <c r="DKX25" s="225"/>
      <c r="DKY25" s="225"/>
      <c r="DKZ25" s="225"/>
      <c r="DLA25" s="225"/>
      <c r="DLB25" s="225"/>
      <c r="DLC25" s="225"/>
      <c r="DLD25" s="225"/>
      <c r="DLE25" s="225"/>
      <c r="DLF25" s="225"/>
      <c r="DLG25" s="225"/>
      <c r="DLH25" s="225"/>
      <c r="DLI25" s="225"/>
      <c r="DLJ25" s="225"/>
      <c r="DLK25" s="225"/>
      <c r="DLL25" s="225"/>
      <c r="DLM25" s="225"/>
      <c r="DLN25" s="225"/>
      <c r="DLO25" s="225"/>
      <c r="DLP25" s="225"/>
      <c r="DLQ25" s="225"/>
      <c r="DLR25" s="225"/>
      <c r="DLS25" s="225"/>
      <c r="DLT25" s="225"/>
      <c r="DLU25" s="225"/>
      <c r="DLV25" s="225"/>
      <c r="DLW25" s="225"/>
      <c r="DLX25" s="225"/>
      <c r="DLY25" s="225"/>
      <c r="DLZ25" s="225"/>
      <c r="DMA25" s="225"/>
      <c r="DMB25" s="225"/>
      <c r="DMC25" s="225"/>
      <c r="DMD25" s="225"/>
      <c r="DME25" s="225"/>
      <c r="DMF25" s="225"/>
      <c r="DMG25" s="225"/>
      <c r="DMH25" s="225"/>
      <c r="DMI25" s="225"/>
      <c r="DMJ25" s="225"/>
      <c r="DMK25" s="225"/>
      <c r="DML25" s="225"/>
      <c r="DMM25" s="225"/>
      <c r="DMN25" s="225"/>
      <c r="DMO25" s="225"/>
      <c r="DMP25" s="225"/>
      <c r="DMQ25" s="225"/>
      <c r="DMR25" s="225"/>
      <c r="DMS25" s="225"/>
      <c r="DMT25" s="225"/>
      <c r="DMU25" s="225"/>
      <c r="DMV25" s="225"/>
      <c r="DMW25" s="225"/>
      <c r="DMX25" s="225"/>
      <c r="DMY25" s="225"/>
      <c r="DMZ25" s="225"/>
      <c r="DNA25" s="225"/>
      <c r="DNB25" s="225"/>
      <c r="DNC25" s="225"/>
      <c r="DND25" s="225"/>
      <c r="DNE25" s="225"/>
      <c r="DNF25" s="225"/>
      <c r="DNG25" s="225"/>
      <c r="DNH25" s="225"/>
      <c r="DNI25" s="225"/>
      <c r="DNJ25" s="225"/>
      <c r="DNK25" s="225"/>
      <c r="DNL25" s="225"/>
      <c r="DNM25" s="225"/>
      <c r="DNN25" s="225"/>
      <c r="DNO25" s="225"/>
      <c r="DNP25" s="225"/>
      <c r="DNQ25" s="225"/>
      <c r="DNR25" s="225"/>
      <c r="DNS25" s="225"/>
      <c r="DNT25" s="225"/>
      <c r="DNU25" s="225"/>
      <c r="DNV25" s="225"/>
      <c r="DNW25" s="225"/>
      <c r="DNX25" s="225"/>
      <c r="DNY25" s="225"/>
      <c r="DNZ25" s="225"/>
      <c r="DOA25" s="225"/>
      <c r="DOB25" s="225"/>
      <c r="DOC25" s="225"/>
      <c r="DOD25" s="225"/>
      <c r="DOE25" s="225"/>
      <c r="DOF25" s="225"/>
      <c r="DOG25" s="225"/>
      <c r="DOH25" s="225"/>
      <c r="DOI25" s="225"/>
      <c r="DOJ25" s="225"/>
      <c r="DOK25" s="225"/>
      <c r="DOL25" s="225"/>
      <c r="DOM25" s="225"/>
      <c r="DON25" s="225"/>
      <c r="DOO25" s="225"/>
      <c r="DOP25" s="225"/>
      <c r="DOQ25" s="225"/>
      <c r="DOR25" s="225"/>
      <c r="DOS25" s="225"/>
      <c r="DOT25" s="225"/>
      <c r="DOU25" s="225"/>
      <c r="DOV25" s="225"/>
      <c r="DOW25" s="225"/>
      <c r="DOX25" s="225"/>
      <c r="DOY25" s="225"/>
      <c r="DOZ25" s="225"/>
      <c r="DPA25" s="225"/>
      <c r="DPB25" s="225"/>
      <c r="DPC25" s="225"/>
      <c r="DPD25" s="225"/>
      <c r="DPE25" s="225"/>
      <c r="DPF25" s="225"/>
      <c r="DPG25" s="225"/>
      <c r="DPH25" s="225"/>
      <c r="DPI25" s="225"/>
      <c r="DPJ25" s="225"/>
      <c r="DPK25" s="225"/>
      <c r="DPL25" s="225"/>
      <c r="DPM25" s="225"/>
      <c r="DPN25" s="225"/>
      <c r="DPO25" s="225"/>
      <c r="DPP25" s="225"/>
      <c r="DPQ25" s="225"/>
      <c r="DPR25" s="225"/>
      <c r="DPS25" s="225"/>
      <c r="DPT25" s="225"/>
      <c r="DPU25" s="225"/>
      <c r="DPV25" s="225"/>
      <c r="DPW25" s="225"/>
      <c r="DPX25" s="225"/>
      <c r="DPY25" s="225"/>
      <c r="DPZ25" s="225"/>
      <c r="DQA25" s="225"/>
      <c r="DQB25" s="225"/>
      <c r="DQC25" s="225"/>
      <c r="DQD25" s="225"/>
      <c r="DQE25" s="225"/>
      <c r="DQF25" s="225"/>
      <c r="DQG25" s="225"/>
      <c r="DQH25" s="225"/>
      <c r="DQI25" s="225"/>
      <c r="DQJ25" s="225"/>
      <c r="DQK25" s="225"/>
      <c r="DQL25" s="225"/>
      <c r="DQM25" s="225"/>
      <c r="DQN25" s="225"/>
      <c r="DQO25" s="225"/>
      <c r="DQP25" s="225"/>
      <c r="DQQ25" s="225"/>
      <c r="DQR25" s="225"/>
      <c r="DQS25" s="225"/>
      <c r="DQT25" s="225"/>
      <c r="DQU25" s="225"/>
      <c r="DQV25" s="225"/>
      <c r="DQW25" s="225"/>
      <c r="DQX25" s="225"/>
      <c r="DQY25" s="225"/>
      <c r="DQZ25" s="225"/>
      <c r="DRA25" s="225"/>
      <c r="DRB25" s="225"/>
      <c r="DRC25" s="225"/>
      <c r="DRD25" s="225"/>
      <c r="DRE25" s="225"/>
      <c r="DRF25" s="225"/>
      <c r="DRG25" s="225"/>
      <c r="DRH25" s="225"/>
      <c r="DRI25" s="225"/>
      <c r="DRJ25" s="225"/>
      <c r="DRK25" s="225"/>
      <c r="DRL25" s="225"/>
      <c r="DRM25" s="225"/>
      <c r="DRN25" s="225"/>
      <c r="DRO25" s="225"/>
      <c r="DRP25" s="225"/>
      <c r="DRQ25" s="225"/>
      <c r="DRR25" s="225"/>
      <c r="DRS25" s="225"/>
      <c r="DRT25" s="225"/>
      <c r="DRU25" s="225"/>
      <c r="DRV25" s="225"/>
      <c r="DRW25" s="225"/>
      <c r="DRX25" s="225"/>
      <c r="DRY25" s="225"/>
      <c r="DRZ25" s="225"/>
      <c r="DSA25" s="225"/>
      <c r="DSB25" s="225"/>
      <c r="DSC25" s="225"/>
      <c r="DSD25" s="225"/>
      <c r="DSE25" s="225"/>
      <c r="DSF25" s="225"/>
      <c r="DSG25" s="225"/>
      <c r="DSH25" s="225"/>
      <c r="DSI25" s="225"/>
      <c r="DSJ25" s="225"/>
      <c r="DSK25" s="225"/>
      <c r="DSL25" s="225"/>
      <c r="DSM25" s="225"/>
      <c r="DSN25" s="225"/>
      <c r="DSO25" s="225"/>
      <c r="DSP25" s="225"/>
      <c r="DSQ25" s="225"/>
      <c r="DSR25" s="225"/>
      <c r="DSS25" s="225"/>
      <c r="DST25" s="225"/>
      <c r="DSU25" s="225"/>
      <c r="DSV25" s="225"/>
      <c r="DSW25" s="225"/>
      <c r="DSX25" s="225"/>
      <c r="DSY25" s="225"/>
      <c r="DSZ25" s="225"/>
      <c r="DTA25" s="225"/>
      <c r="DTB25" s="225"/>
      <c r="DTC25" s="225"/>
      <c r="DTD25" s="225"/>
      <c r="DTE25" s="225"/>
      <c r="DTF25" s="225"/>
      <c r="DTG25" s="225"/>
      <c r="DTH25" s="225"/>
      <c r="DTI25" s="225"/>
      <c r="DTJ25" s="225"/>
      <c r="DTK25" s="225"/>
      <c r="DTL25" s="225"/>
      <c r="DTM25" s="225"/>
      <c r="DTN25" s="225"/>
      <c r="DTO25" s="225"/>
      <c r="DTP25" s="225"/>
      <c r="DTQ25" s="225"/>
      <c r="DTR25" s="225"/>
      <c r="DTS25" s="225"/>
      <c r="DTT25" s="225"/>
      <c r="DTU25" s="225"/>
      <c r="DTV25" s="225"/>
      <c r="DTW25" s="225"/>
      <c r="DTX25" s="225"/>
      <c r="DTY25" s="225"/>
      <c r="DTZ25" s="225"/>
      <c r="DUA25" s="225"/>
      <c r="DUB25" s="225"/>
      <c r="DUC25" s="225"/>
      <c r="DUD25" s="225"/>
      <c r="DUE25" s="225"/>
      <c r="DUF25" s="225"/>
      <c r="DUG25" s="225"/>
      <c r="DUH25" s="225"/>
      <c r="DUI25" s="225"/>
      <c r="DUJ25" s="225"/>
      <c r="DUK25" s="225"/>
      <c r="DUL25" s="225"/>
      <c r="DUM25" s="225"/>
      <c r="DUN25" s="225"/>
      <c r="DUO25" s="225"/>
      <c r="DUP25" s="225"/>
      <c r="DUQ25" s="225"/>
      <c r="DUR25" s="225"/>
      <c r="DUS25" s="225"/>
      <c r="DUT25" s="225"/>
      <c r="DUU25" s="225"/>
      <c r="DUV25" s="225"/>
      <c r="DUW25" s="225"/>
      <c r="DUX25" s="225"/>
      <c r="DUY25" s="225"/>
      <c r="DUZ25" s="225"/>
      <c r="DVA25" s="225"/>
      <c r="DVB25" s="225"/>
      <c r="DVC25" s="225"/>
      <c r="DVD25" s="225"/>
      <c r="DVE25" s="225"/>
      <c r="DVF25" s="225"/>
      <c r="DVG25" s="225"/>
      <c r="DVH25" s="225"/>
      <c r="DVI25" s="225"/>
      <c r="DVJ25" s="225"/>
      <c r="DVK25" s="225"/>
      <c r="DVL25" s="225"/>
      <c r="DVM25" s="225"/>
      <c r="DVN25" s="225"/>
      <c r="DVO25" s="225"/>
      <c r="DVP25" s="225"/>
      <c r="DVQ25" s="225"/>
      <c r="DVR25" s="225"/>
      <c r="DVS25" s="225"/>
      <c r="DVT25" s="225"/>
      <c r="DVU25" s="225"/>
      <c r="DVV25" s="225"/>
      <c r="DVW25" s="225"/>
      <c r="DVX25" s="225"/>
      <c r="DVY25" s="225"/>
      <c r="DVZ25" s="225"/>
      <c r="DWA25" s="225"/>
      <c r="DWB25" s="225"/>
      <c r="DWC25" s="225"/>
      <c r="DWD25" s="225"/>
      <c r="DWE25" s="225"/>
      <c r="DWF25" s="225"/>
      <c r="DWG25" s="225"/>
      <c r="DWH25" s="225"/>
      <c r="DWI25" s="225"/>
      <c r="DWJ25" s="225"/>
      <c r="DWK25" s="225"/>
      <c r="DWL25" s="225"/>
      <c r="DWM25" s="225"/>
      <c r="DWN25" s="225"/>
      <c r="DWO25" s="225"/>
      <c r="DWP25" s="225"/>
      <c r="DWQ25" s="225"/>
      <c r="DWR25" s="225"/>
      <c r="DWS25" s="225"/>
      <c r="DWT25" s="225"/>
      <c r="DWU25" s="225"/>
      <c r="DWV25" s="225"/>
      <c r="DWW25" s="225"/>
      <c r="DWX25" s="225"/>
      <c r="DWY25" s="225"/>
      <c r="DWZ25" s="225"/>
      <c r="DXA25" s="225"/>
      <c r="DXB25" s="225"/>
      <c r="DXC25" s="225"/>
      <c r="DXD25" s="225"/>
      <c r="DXE25" s="225"/>
      <c r="DXF25" s="225"/>
      <c r="DXG25" s="225"/>
      <c r="DXH25" s="225"/>
      <c r="DXI25" s="225"/>
      <c r="DXJ25" s="225"/>
      <c r="DXK25" s="225"/>
      <c r="DXL25" s="225"/>
      <c r="DXM25" s="225"/>
      <c r="DXN25" s="225"/>
      <c r="DXO25" s="225"/>
      <c r="DXP25" s="225"/>
      <c r="DXQ25" s="225"/>
      <c r="DXR25" s="225"/>
      <c r="DXS25" s="225"/>
      <c r="DXT25" s="225"/>
      <c r="DXU25" s="225"/>
      <c r="DXV25" s="225"/>
      <c r="DXW25" s="225"/>
      <c r="DXX25" s="225"/>
      <c r="DXY25" s="225"/>
      <c r="DXZ25" s="225"/>
      <c r="DYA25" s="225"/>
      <c r="DYB25" s="225"/>
      <c r="DYC25" s="225"/>
      <c r="DYD25" s="225"/>
      <c r="DYE25" s="225"/>
      <c r="DYF25" s="225"/>
      <c r="DYG25" s="225"/>
      <c r="DYH25" s="225"/>
      <c r="DYI25" s="225"/>
      <c r="DYJ25" s="225"/>
      <c r="DYK25" s="225"/>
      <c r="DYL25" s="225"/>
      <c r="DYM25" s="225"/>
      <c r="DYN25" s="225"/>
      <c r="DYO25" s="225"/>
      <c r="DYP25" s="225"/>
      <c r="DYQ25" s="225"/>
      <c r="DYR25" s="225"/>
      <c r="DYS25" s="225"/>
      <c r="DYT25" s="225"/>
      <c r="DYU25" s="225"/>
      <c r="DYV25" s="225"/>
      <c r="DYW25" s="225"/>
      <c r="DYX25" s="225"/>
      <c r="DYY25" s="225"/>
      <c r="DYZ25" s="225"/>
      <c r="DZA25" s="225"/>
      <c r="DZB25" s="225"/>
      <c r="DZC25" s="225"/>
      <c r="DZD25" s="225"/>
      <c r="DZE25" s="225"/>
      <c r="DZF25" s="225"/>
      <c r="DZG25" s="225"/>
      <c r="DZH25" s="225"/>
      <c r="DZI25" s="225"/>
      <c r="DZJ25" s="225"/>
      <c r="DZK25" s="225"/>
      <c r="DZL25" s="225"/>
      <c r="DZM25" s="225"/>
      <c r="DZN25" s="225"/>
      <c r="DZO25" s="225"/>
      <c r="DZP25" s="225"/>
      <c r="DZQ25" s="225"/>
      <c r="DZR25" s="225"/>
      <c r="DZS25" s="225"/>
      <c r="DZT25" s="225"/>
      <c r="DZU25" s="225"/>
      <c r="DZV25" s="225"/>
      <c r="DZW25" s="225"/>
      <c r="DZX25" s="225"/>
      <c r="DZY25" s="225"/>
      <c r="DZZ25" s="225"/>
      <c r="EAA25" s="225"/>
      <c r="EAB25" s="225"/>
      <c r="EAC25" s="225"/>
      <c r="EAD25" s="225"/>
      <c r="EAE25" s="225"/>
      <c r="EAF25" s="225"/>
      <c r="EAG25" s="225"/>
      <c r="EAH25" s="225"/>
      <c r="EAI25" s="225"/>
      <c r="EAJ25" s="225"/>
      <c r="EAK25" s="225"/>
      <c r="EAL25" s="225"/>
      <c r="EAM25" s="225"/>
      <c r="EAN25" s="225"/>
      <c r="EAO25" s="225"/>
      <c r="EAP25" s="225"/>
      <c r="EAQ25" s="225"/>
      <c r="EAR25" s="225"/>
      <c r="EAS25" s="225"/>
      <c r="EAT25" s="225"/>
      <c r="EAU25" s="225"/>
      <c r="EAV25" s="225"/>
      <c r="EAW25" s="225"/>
      <c r="EAX25" s="225"/>
      <c r="EAY25" s="225"/>
      <c r="EAZ25" s="225"/>
      <c r="EBA25" s="225"/>
      <c r="EBB25" s="225"/>
      <c r="EBC25" s="225"/>
      <c r="EBD25" s="225"/>
      <c r="EBE25" s="225"/>
      <c r="EBF25" s="225"/>
      <c r="EBG25" s="225"/>
      <c r="EBH25" s="225"/>
      <c r="EBI25" s="225"/>
      <c r="EBJ25" s="225"/>
      <c r="EBK25" s="225"/>
      <c r="EBL25" s="225"/>
      <c r="EBM25" s="225"/>
      <c r="EBN25" s="225"/>
      <c r="EBO25" s="225"/>
      <c r="EBP25" s="225"/>
      <c r="EBQ25" s="225"/>
      <c r="EBR25" s="225"/>
      <c r="EBS25" s="225"/>
      <c r="EBT25" s="225"/>
      <c r="EBU25" s="225"/>
      <c r="EBV25" s="225"/>
      <c r="EBW25" s="225"/>
      <c r="EBX25" s="225"/>
      <c r="EBY25" s="225"/>
      <c r="EBZ25" s="225"/>
      <c r="ECA25" s="225"/>
      <c r="ECB25" s="225"/>
      <c r="ECC25" s="225"/>
      <c r="ECD25" s="225"/>
      <c r="ECE25" s="225"/>
      <c r="ECF25" s="225"/>
      <c r="ECG25" s="225"/>
      <c r="ECH25" s="225"/>
      <c r="ECI25" s="225"/>
      <c r="ECJ25" s="225"/>
      <c r="ECK25" s="225"/>
      <c r="ECL25" s="225"/>
      <c r="ECM25" s="225"/>
      <c r="ECN25" s="225"/>
      <c r="ECO25" s="225"/>
      <c r="ECP25" s="225"/>
      <c r="ECQ25" s="225"/>
      <c r="ECR25" s="225"/>
      <c r="ECS25" s="225"/>
      <c r="ECT25" s="225"/>
      <c r="ECU25" s="225"/>
      <c r="ECV25" s="225"/>
      <c r="ECW25" s="225"/>
      <c r="ECX25" s="225"/>
      <c r="ECY25" s="225"/>
      <c r="ECZ25" s="225"/>
      <c r="EDA25" s="225"/>
      <c r="EDB25" s="225"/>
      <c r="EDC25" s="225"/>
      <c r="EDD25" s="225"/>
      <c r="EDE25" s="225"/>
      <c r="EDF25" s="225"/>
      <c r="EDG25" s="225"/>
      <c r="EDH25" s="225"/>
      <c r="EDI25" s="225"/>
      <c r="EDJ25" s="225"/>
      <c r="EDK25" s="225"/>
      <c r="EDL25" s="225"/>
      <c r="EDM25" s="225"/>
      <c r="EDN25" s="225"/>
      <c r="EDO25" s="225"/>
      <c r="EDP25" s="225"/>
      <c r="EDQ25" s="225"/>
      <c r="EDR25" s="225"/>
      <c r="EDS25" s="225"/>
      <c r="EDT25" s="225"/>
      <c r="EDU25" s="225"/>
      <c r="EDV25" s="225"/>
      <c r="EDW25" s="225"/>
      <c r="EDX25" s="225"/>
      <c r="EDY25" s="225"/>
      <c r="EDZ25" s="225"/>
      <c r="EEA25" s="225"/>
      <c r="EEB25" s="225"/>
      <c r="EEC25" s="225"/>
      <c r="EED25" s="225"/>
      <c r="EEE25" s="225"/>
      <c r="EEF25" s="225"/>
      <c r="EEG25" s="225"/>
      <c r="EEH25" s="225"/>
      <c r="EEI25" s="225"/>
      <c r="EEJ25" s="225"/>
      <c r="EEK25" s="225"/>
      <c r="EEL25" s="225"/>
      <c r="EEM25" s="225"/>
      <c r="EEN25" s="225"/>
      <c r="EEO25" s="225"/>
      <c r="EEP25" s="225"/>
      <c r="EEQ25" s="225"/>
      <c r="EER25" s="225"/>
      <c r="EES25" s="225"/>
      <c r="EET25" s="225"/>
      <c r="EEU25" s="225"/>
      <c r="EEV25" s="225"/>
      <c r="EEW25" s="225"/>
      <c r="EEX25" s="225"/>
      <c r="EEY25" s="225"/>
      <c r="EEZ25" s="225"/>
      <c r="EFA25" s="225"/>
      <c r="EFB25" s="225"/>
      <c r="EFC25" s="225"/>
      <c r="EFD25" s="225"/>
      <c r="EFE25" s="225"/>
      <c r="EFF25" s="225"/>
      <c r="EFG25" s="225"/>
      <c r="EFH25" s="225"/>
      <c r="EFI25" s="225"/>
      <c r="EFJ25" s="225"/>
      <c r="EFK25" s="225"/>
      <c r="EFL25" s="225"/>
      <c r="EFM25" s="225"/>
      <c r="EFN25" s="225"/>
      <c r="EFO25" s="225"/>
      <c r="EFP25" s="225"/>
      <c r="EFQ25" s="225"/>
      <c r="EFR25" s="225"/>
      <c r="EFS25" s="225"/>
      <c r="EFT25" s="225"/>
      <c r="EFU25" s="225"/>
      <c r="EFV25" s="225"/>
      <c r="EFW25" s="225"/>
      <c r="EFX25" s="225"/>
      <c r="EFY25" s="225"/>
      <c r="EFZ25" s="225"/>
      <c r="EGA25" s="225"/>
      <c r="EGB25" s="225"/>
      <c r="EGC25" s="225"/>
      <c r="EGD25" s="225"/>
      <c r="EGE25" s="225"/>
      <c r="EGF25" s="225"/>
      <c r="EGG25" s="225"/>
      <c r="EGH25" s="225"/>
      <c r="EGI25" s="225"/>
      <c r="EGJ25" s="225"/>
      <c r="EGK25" s="225"/>
      <c r="EGL25" s="225"/>
      <c r="EGM25" s="225"/>
      <c r="EGN25" s="225"/>
      <c r="EGO25" s="225"/>
      <c r="EGP25" s="225"/>
      <c r="EGQ25" s="225"/>
      <c r="EGR25" s="225"/>
      <c r="EGS25" s="225"/>
      <c r="EGT25" s="225"/>
      <c r="EGU25" s="225"/>
      <c r="EGV25" s="225"/>
      <c r="EGW25" s="225"/>
      <c r="EGX25" s="225"/>
      <c r="EGY25" s="225"/>
      <c r="EGZ25" s="225"/>
      <c r="EHA25" s="225"/>
      <c r="EHB25" s="225"/>
      <c r="EHC25" s="225"/>
      <c r="EHD25" s="225"/>
      <c r="EHE25" s="225"/>
      <c r="EHF25" s="225"/>
      <c r="EHG25" s="225"/>
      <c r="EHH25" s="225"/>
      <c r="EHI25" s="225"/>
      <c r="EHJ25" s="225"/>
      <c r="EHK25" s="225"/>
      <c r="EHL25" s="225"/>
      <c r="EHM25" s="225"/>
      <c r="EHN25" s="225"/>
      <c r="EHO25" s="225"/>
      <c r="EHP25" s="225"/>
      <c r="EHQ25" s="225"/>
      <c r="EHR25" s="225"/>
      <c r="EHS25" s="225"/>
      <c r="EHT25" s="225"/>
      <c r="EHU25" s="225"/>
      <c r="EHV25" s="225"/>
      <c r="EHW25" s="225"/>
      <c r="EHX25" s="225"/>
      <c r="EHY25" s="225"/>
      <c r="EHZ25" s="225"/>
      <c r="EIA25" s="225"/>
      <c r="EIB25" s="225"/>
      <c r="EIC25" s="225"/>
      <c r="EID25" s="225"/>
      <c r="EIE25" s="225"/>
      <c r="EIF25" s="225"/>
      <c r="EIG25" s="225"/>
      <c r="EIH25" s="225"/>
      <c r="EII25" s="225"/>
      <c r="EIJ25" s="225"/>
      <c r="EIK25" s="225"/>
      <c r="EIL25" s="225"/>
      <c r="EIM25" s="225"/>
      <c r="EIN25" s="225"/>
      <c r="EIO25" s="225"/>
      <c r="EIP25" s="225"/>
      <c r="EIQ25" s="225"/>
      <c r="EIR25" s="225"/>
      <c r="EIS25" s="225"/>
      <c r="EIT25" s="225"/>
      <c r="EIU25" s="225"/>
      <c r="EIV25" s="225"/>
      <c r="EIW25" s="225"/>
      <c r="EIX25" s="225"/>
      <c r="EIY25" s="225"/>
      <c r="EIZ25" s="225"/>
      <c r="EJA25" s="225"/>
      <c r="EJB25" s="225"/>
      <c r="EJC25" s="225"/>
      <c r="EJD25" s="225"/>
      <c r="EJE25" s="225"/>
      <c r="EJF25" s="225"/>
      <c r="EJG25" s="225"/>
      <c r="EJH25" s="225"/>
      <c r="EJI25" s="225"/>
      <c r="EJJ25" s="225"/>
      <c r="EJK25" s="225"/>
      <c r="EJL25" s="225"/>
      <c r="EJM25" s="225"/>
      <c r="EJN25" s="225"/>
      <c r="EJO25" s="225"/>
      <c r="EJP25" s="225"/>
      <c r="EJQ25" s="225"/>
      <c r="EJR25" s="225"/>
      <c r="EJS25" s="225"/>
      <c r="EJT25" s="225"/>
      <c r="EJU25" s="225"/>
      <c r="EJV25" s="225"/>
      <c r="EJW25" s="225"/>
      <c r="EJX25" s="225"/>
      <c r="EJY25" s="225"/>
      <c r="EJZ25" s="225"/>
      <c r="EKA25" s="225"/>
      <c r="EKB25" s="225"/>
      <c r="EKC25" s="225"/>
      <c r="EKD25" s="225"/>
      <c r="EKE25" s="225"/>
      <c r="EKF25" s="225"/>
      <c r="EKG25" s="225"/>
      <c r="EKH25" s="225"/>
      <c r="EKI25" s="225"/>
      <c r="EKJ25" s="225"/>
      <c r="EKK25" s="225"/>
      <c r="EKL25" s="225"/>
      <c r="EKM25" s="225"/>
      <c r="EKN25" s="225"/>
      <c r="EKO25" s="225"/>
      <c r="EKP25" s="225"/>
      <c r="EKQ25" s="225"/>
      <c r="EKR25" s="225"/>
      <c r="EKS25" s="225"/>
      <c r="EKT25" s="225"/>
      <c r="EKU25" s="225"/>
      <c r="EKV25" s="225"/>
      <c r="EKW25" s="225"/>
      <c r="EKX25" s="225"/>
      <c r="EKY25" s="225"/>
      <c r="EKZ25" s="225"/>
      <c r="ELA25" s="225"/>
      <c r="ELB25" s="225"/>
      <c r="ELC25" s="225"/>
      <c r="ELD25" s="225"/>
      <c r="ELE25" s="225"/>
      <c r="ELF25" s="225"/>
      <c r="ELG25" s="225"/>
      <c r="ELH25" s="225"/>
      <c r="ELI25" s="225"/>
      <c r="ELJ25" s="225"/>
      <c r="ELK25" s="225"/>
      <c r="ELL25" s="225"/>
      <c r="ELM25" s="225"/>
      <c r="ELN25" s="225"/>
      <c r="ELO25" s="225"/>
      <c r="ELP25" s="225"/>
      <c r="ELQ25" s="225"/>
      <c r="ELR25" s="225"/>
      <c r="ELS25" s="225"/>
      <c r="ELT25" s="225"/>
      <c r="ELU25" s="225"/>
      <c r="ELV25" s="225"/>
      <c r="ELW25" s="225"/>
      <c r="ELX25" s="225"/>
      <c r="ELY25" s="225"/>
      <c r="ELZ25" s="225"/>
      <c r="EMA25" s="225"/>
      <c r="EMB25" s="225"/>
      <c r="EMC25" s="225"/>
      <c r="EMD25" s="225"/>
      <c r="EME25" s="225"/>
      <c r="EMF25" s="225"/>
      <c r="EMG25" s="225"/>
      <c r="EMH25" s="225"/>
      <c r="EMI25" s="225"/>
      <c r="EMJ25" s="225"/>
      <c r="EMK25" s="225"/>
      <c r="EML25" s="225"/>
      <c r="EMM25" s="225"/>
      <c r="EMN25" s="225"/>
      <c r="EMO25" s="225"/>
      <c r="EMP25" s="225"/>
      <c r="EMQ25" s="225"/>
      <c r="EMR25" s="225"/>
      <c r="EMS25" s="225"/>
      <c r="EMT25" s="225"/>
      <c r="EMU25" s="225"/>
      <c r="EMV25" s="225"/>
      <c r="EMW25" s="225"/>
      <c r="EMX25" s="225"/>
      <c r="EMY25" s="225"/>
      <c r="EMZ25" s="225"/>
      <c r="ENA25" s="225"/>
      <c r="ENB25" s="225"/>
      <c r="ENC25" s="225"/>
      <c r="END25" s="225"/>
      <c r="ENE25" s="225"/>
      <c r="ENF25" s="225"/>
      <c r="ENG25" s="225"/>
      <c r="ENH25" s="225"/>
      <c r="ENI25" s="225"/>
      <c r="ENJ25" s="225"/>
      <c r="ENK25" s="225"/>
      <c r="ENL25" s="225"/>
      <c r="ENM25" s="225"/>
      <c r="ENN25" s="225"/>
      <c r="ENO25" s="225"/>
      <c r="ENP25" s="225"/>
      <c r="ENQ25" s="225"/>
      <c r="ENR25" s="225"/>
      <c r="ENS25" s="225"/>
      <c r="ENT25" s="225"/>
      <c r="ENU25" s="225"/>
      <c r="ENV25" s="225"/>
      <c r="ENW25" s="225"/>
      <c r="ENX25" s="225"/>
      <c r="ENY25" s="225"/>
      <c r="ENZ25" s="225"/>
      <c r="EOA25" s="225"/>
      <c r="EOB25" s="225"/>
      <c r="EOC25" s="225"/>
      <c r="EOD25" s="225"/>
      <c r="EOE25" s="225"/>
      <c r="EOF25" s="225"/>
      <c r="EOG25" s="225"/>
      <c r="EOH25" s="225"/>
      <c r="EOI25" s="225"/>
      <c r="EOJ25" s="225"/>
      <c r="EOK25" s="225"/>
      <c r="EOL25" s="225"/>
      <c r="EOM25" s="225"/>
      <c r="EON25" s="225"/>
      <c r="EOO25" s="225"/>
      <c r="EOP25" s="225"/>
      <c r="EOQ25" s="225"/>
      <c r="EOR25" s="225"/>
      <c r="EOS25" s="225"/>
      <c r="EOT25" s="225"/>
      <c r="EOU25" s="225"/>
      <c r="EOV25" s="225"/>
      <c r="EOW25" s="225"/>
      <c r="EOX25" s="225"/>
      <c r="EOY25" s="225"/>
      <c r="EOZ25" s="225"/>
      <c r="EPA25" s="225"/>
      <c r="EPB25" s="225"/>
      <c r="EPC25" s="225"/>
      <c r="EPD25" s="225"/>
      <c r="EPE25" s="225"/>
      <c r="EPF25" s="225"/>
      <c r="EPG25" s="225"/>
      <c r="EPH25" s="225"/>
      <c r="EPI25" s="225"/>
      <c r="EPJ25" s="225"/>
      <c r="EPK25" s="225"/>
      <c r="EPL25" s="225"/>
      <c r="EPM25" s="225"/>
      <c r="EPN25" s="225"/>
      <c r="EPO25" s="225"/>
      <c r="EPP25" s="225"/>
      <c r="EPQ25" s="225"/>
      <c r="EPR25" s="225"/>
      <c r="EPS25" s="225"/>
      <c r="EPT25" s="225"/>
      <c r="EPU25" s="225"/>
      <c r="EPV25" s="225"/>
      <c r="EPW25" s="225"/>
      <c r="EPX25" s="225"/>
      <c r="EPY25" s="225"/>
      <c r="EPZ25" s="225"/>
      <c r="EQA25" s="225"/>
      <c r="EQB25" s="225"/>
      <c r="EQC25" s="225"/>
      <c r="EQD25" s="225"/>
      <c r="EQE25" s="225"/>
      <c r="EQF25" s="225"/>
      <c r="EQG25" s="225"/>
      <c r="EQH25" s="225"/>
      <c r="EQI25" s="225"/>
      <c r="EQJ25" s="225"/>
      <c r="EQK25" s="225"/>
      <c r="EQL25" s="225"/>
      <c r="EQM25" s="225"/>
      <c r="EQN25" s="225"/>
      <c r="EQO25" s="225"/>
      <c r="EQP25" s="225"/>
      <c r="EQQ25" s="225"/>
      <c r="EQR25" s="225"/>
      <c r="EQS25" s="225"/>
      <c r="EQT25" s="225"/>
      <c r="EQU25" s="225"/>
      <c r="EQV25" s="225"/>
      <c r="EQW25" s="225"/>
      <c r="EQX25" s="225"/>
      <c r="EQY25" s="225"/>
      <c r="EQZ25" s="225"/>
      <c r="ERA25" s="225"/>
      <c r="ERB25" s="225"/>
      <c r="ERC25" s="225"/>
      <c r="ERD25" s="225"/>
      <c r="ERE25" s="225"/>
      <c r="ERF25" s="225"/>
      <c r="ERG25" s="225"/>
      <c r="ERH25" s="225"/>
      <c r="ERI25" s="225"/>
      <c r="ERJ25" s="225"/>
      <c r="ERK25" s="225"/>
      <c r="ERL25" s="225"/>
      <c r="ERM25" s="225"/>
      <c r="ERN25" s="225"/>
      <c r="ERO25" s="225"/>
      <c r="ERP25" s="225"/>
      <c r="ERQ25" s="225"/>
      <c r="ERR25" s="225"/>
      <c r="ERS25" s="225"/>
      <c r="ERT25" s="225"/>
      <c r="ERU25" s="225"/>
      <c r="ERV25" s="225"/>
      <c r="ERW25" s="225"/>
      <c r="ERX25" s="225"/>
      <c r="ERY25" s="225"/>
      <c r="ERZ25" s="225"/>
      <c r="ESA25" s="225"/>
      <c r="ESB25" s="225"/>
      <c r="ESC25" s="225"/>
      <c r="ESD25" s="225"/>
      <c r="ESE25" s="225"/>
      <c r="ESF25" s="225"/>
      <c r="ESG25" s="225"/>
      <c r="ESH25" s="225"/>
      <c r="ESI25" s="225"/>
      <c r="ESJ25" s="225"/>
      <c r="ESK25" s="225"/>
      <c r="ESL25" s="225"/>
      <c r="ESM25" s="225"/>
      <c r="ESN25" s="225"/>
      <c r="ESO25" s="225"/>
      <c r="ESP25" s="225"/>
      <c r="ESQ25" s="225"/>
      <c r="ESR25" s="225"/>
      <c r="ESS25" s="225"/>
      <c r="EST25" s="225"/>
      <c r="ESU25" s="225"/>
      <c r="ESV25" s="225"/>
      <c r="ESW25" s="225"/>
      <c r="ESX25" s="225"/>
      <c r="ESY25" s="225"/>
      <c r="ESZ25" s="225"/>
      <c r="ETA25" s="225"/>
      <c r="ETB25" s="225"/>
      <c r="ETC25" s="225"/>
      <c r="ETD25" s="225"/>
      <c r="ETE25" s="225"/>
      <c r="ETF25" s="225"/>
      <c r="ETG25" s="225"/>
      <c r="ETH25" s="225"/>
      <c r="ETI25" s="225"/>
      <c r="ETJ25" s="225"/>
      <c r="ETK25" s="225"/>
      <c r="ETL25" s="225"/>
      <c r="ETM25" s="225"/>
      <c r="ETN25" s="225"/>
      <c r="ETO25" s="225"/>
      <c r="ETP25" s="225"/>
      <c r="ETQ25" s="225"/>
      <c r="ETR25" s="225"/>
      <c r="ETS25" s="225"/>
      <c r="ETT25" s="225"/>
      <c r="ETU25" s="225"/>
      <c r="ETV25" s="225"/>
      <c r="ETW25" s="225"/>
      <c r="ETX25" s="225"/>
      <c r="ETY25" s="225"/>
      <c r="ETZ25" s="225"/>
      <c r="EUA25" s="225"/>
      <c r="EUB25" s="225"/>
      <c r="EUC25" s="225"/>
      <c r="EUD25" s="225"/>
      <c r="EUE25" s="225"/>
      <c r="EUF25" s="225"/>
      <c r="EUG25" s="225"/>
      <c r="EUH25" s="225"/>
      <c r="EUI25" s="225"/>
      <c r="EUJ25" s="225"/>
      <c r="EUK25" s="225"/>
      <c r="EUL25" s="225"/>
      <c r="EUM25" s="225"/>
      <c r="EUN25" s="225"/>
      <c r="EUO25" s="225"/>
      <c r="EUP25" s="225"/>
      <c r="EUQ25" s="225"/>
      <c r="EUR25" s="225"/>
      <c r="EUS25" s="225"/>
      <c r="EUT25" s="225"/>
      <c r="EUU25" s="225"/>
      <c r="EUV25" s="225"/>
      <c r="EUW25" s="225"/>
      <c r="EUX25" s="225"/>
      <c r="EUY25" s="225"/>
      <c r="EUZ25" s="225"/>
      <c r="EVA25" s="225"/>
      <c r="EVB25" s="225"/>
      <c r="EVC25" s="225"/>
      <c r="EVD25" s="225"/>
      <c r="EVE25" s="225"/>
      <c r="EVF25" s="225"/>
      <c r="EVG25" s="225"/>
      <c r="EVH25" s="225"/>
      <c r="EVI25" s="225"/>
      <c r="EVJ25" s="225"/>
      <c r="EVK25" s="225"/>
      <c r="EVL25" s="225"/>
      <c r="EVM25" s="225"/>
      <c r="EVN25" s="225"/>
      <c r="EVO25" s="225"/>
      <c r="EVP25" s="225"/>
      <c r="EVQ25" s="225"/>
      <c r="EVR25" s="225"/>
      <c r="EVS25" s="225"/>
      <c r="EVT25" s="225"/>
      <c r="EVU25" s="225"/>
      <c r="EVV25" s="225"/>
      <c r="EVW25" s="225"/>
      <c r="EVX25" s="225"/>
      <c r="EVY25" s="225"/>
      <c r="EVZ25" s="225"/>
      <c r="EWA25" s="225"/>
      <c r="EWB25" s="225"/>
      <c r="EWC25" s="225"/>
      <c r="EWD25" s="225"/>
      <c r="EWE25" s="225"/>
      <c r="EWF25" s="225"/>
      <c r="EWG25" s="225"/>
      <c r="EWH25" s="225"/>
      <c r="EWI25" s="225"/>
      <c r="EWJ25" s="225"/>
      <c r="EWK25" s="225"/>
      <c r="EWL25" s="225"/>
      <c r="EWM25" s="225"/>
      <c r="EWN25" s="225"/>
      <c r="EWO25" s="225"/>
      <c r="EWP25" s="225"/>
      <c r="EWQ25" s="225"/>
      <c r="EWR25" s="225"/>
      <c r="EWS25" s="225"/>
      <c r="EWT25" s="225"/>
      <c r="EWU25" s="225"/>
      <c r="EWV25" s="225"/>
      <c r="EWW25" s="225"/>
      <c r="EWX25" s="225"/>
      <c r="EWY25" s="225"/>
      <c r="EWZ25" s="225"/>
      <c r="EXA25" s="225"/>
      <c r="EXB25" s="225"/>
      <c r="EXC25" s="225"/>
      <c r="EXD25" s="225"/>
      <c r="EXE25" s="225"/>
      <c r="EXF25" s="225"/>
      <c r="EXG25" s="225"/>
      <c r="EXH25" s="225"/>
      <c r="EXI25" s="225"/>
      <c r="EXJ25" s="225"/>
      <c r="EXK25" s="225"/>
      <c r="EXL25" s="225"/>
      <c r="EXM25" s="225"/>
      <c r="EXN25" s="225"/>
      <c r="EXO25" s="225"/>
      <c r="EXP25" s="225"/>
      <c r="EXQ25" s="225"/>
      <c r="EXR25" s="225"/>
      <c r="EXS25" s="225"/>
      <c r="EXT25" s="225"/>
      <c r="EXU25" s="225"/>
      <c r="EXV25" s="225"/>
      <c r="EXW25" s="225"/>
      <c r="EXX25" s="225"/>
      <c r="EXY25" s="225"/>
      <c r="EXZ25" s="225"/>
      <c r="EYA25" s="225"/>
      <c r="EYB25" s="225"/>
      <c r="EYC25" s="225"/>
      <c r="EYD25" s="225"/>
      <c r="EYE25" s="225"/>
      <c r="EYF25" s="225"/>
      <c r="EYG25" s="225"/>
      <c r="EYH25" s="225"/>
      <c r="EYI25" s="225"/>
      <c r="EYJ25" s="225"/>
      <c r="EYK25" s="225"/>
      <c r="EYL25" s="225"/>
      <c r="EYM25" s="225"/>
      <c r="EYN25" s="225"/>
      <c r="EYO25" s="225"/>
      <c r="EYP25" s="225"/>
      <c r="EYQ25" s="225"/>
      <c r="EYR25" s="225"/>
      <c r="EYS25" s="225"/>
      <c r="EYT25" s="225"/>
      <c r="EYU25" s="225"/>
      <c r="EYV25" s="225"/>
      <c r="EYW25" s="225"/>
      <c r="EYX25" s="225"/>
      <c r="EYY25" s="225"/>
      <c r="EYZ25" s="225"/>
      <c r="EZA25" s="225"/>
      <c r="EZB25" s="225"/>
      <c r="EZC25" s="225"/>
      <c r="EZD25" s="225"/>
      <c r="EZE25" s="225"/>
      <c r="EZF25" s="225"/>
      <c r="EZG25" s="225"/>
      <c r="EZH25" s="225"/>
      <c r="EZI25" s="225"/>
      <c r="EZJ25" s="225"/>
      <c r="EZK25" s="225"/>
      <c r="EZL25" s="225"/>
      <c r="EZM25" s="225"/>
      <c r="EZN25" s="225"/>
      <c r="EZO25" s="225"/>
      <c r="EZP25" s="225"/>
      <c r="EZQ25" s="225"/>
      <c r="EZR25" s="225"/>
      <c r="EZS25" s="225"/>
      <c r="EZT25" s="225"/>
      <c r="EZU25" s="225"/>
      <c r="EZV25" s="225"/>
      <c r="EZW25" s="225"/>
      <c r="EZX25" s="225"/>
      <c r="EZY25" s="225"/>
      <c r="EZZ25" s="225"/>
      <c r="FAA25" s="225"/>
      <c r="FAB25" s="225"/>
      <c r="FAC25" s="225"/>
      <c r="FAD25" s="225"/>
      <c r="FAE25" s="225"/>
      <c r="FAF25" s="225"/>
      <c r="FAG25" s="225"/>
      <c r="FAH25" s="225"/>
      <c r="FAI25" s="225"/>
      <c r="FAJ25" s="225"/>
      <c r="FAK25" s="225"/>
      <c r="FAL25" s="225"/>
      <c r="FAM25" s="225"/>
      <c r="FAN25" s="225"/>
      <c r="FAO25" s="225"/>
      <c r="FAP25" s="225"/>
      <c r="FAQ25" s="225"/>
      <c r="FAR25" s="225"/>
      <c r="FAS25" s="225"/>
      <c r="FAT25" s="225"/>
      <c r="FAU25" s="225"/>
      <c r="FAV25" s="225"/>
      <c r="FAW25" s="225"/>
      <c r="FAX25" s="225"/>
      <c r="FAY25" s="225"/>
      <c r="FAZ25" s="225"/>
      <c r="FBA25" s="225"/>
      <c r="FBB25" s="225"/>
      <c r="FBC25" s="225"/>
      <c r="FBD25" s="225"/>
      <c r="FBE25" s="225"/>
      <c r="FBF25" s="225"/>
      <c r="FBG25" s="225"/>
      <c r="FBH25" s="225"/>
      <c r="FBI25" s="225"/>
      <c r="FBJ25" s="225"/>
      <c r="FBK25" s="225"/>
      <c r="FBL25" s="225"/>
      <c r="FBM25" s="225"/>
      <c r="FBN25" s="225"/>
      <c r="FBO25" s="225"/>
      <c r="FBP25" s="225"/>
      <c r="FBQ25" s="225"/>
      <c r="FBR25" s="225"/>
      <c r="FBS25" s="225"/>
      <c r="FBT25" s="225"/>
      <c r="FBU25" s="225"/>
      <c r="FBV25" s="225"/>
      <c r="FBW25" s="225"/>
      <c r="FBX25" s="225"/>
      <c r="FBY25" s="225"/>
      <c r="FBZ25" s="225"/>
      <c r="FCA25" s="225"/>
      <c r="FCB25" s="225"/>
      <c r="FCC25" s="225"/>
      <c r="FCD25" s="225"/>
      <c r="FCE25" s="225"/>
      <c r="FCF25" s="225"/>
      <c r="FCG25" s="225"/>
      <c r="FCH25" s="225"/>
      <c r="FCI25" s="225"/>
      <c r="FCJ25" s="225"/>
      <c r="FCK25" s="225"/>
      <c r="FCL25" s="225"/>
      <c r="FCM25" s="225"/>
      <c r="FCN25" s="225"/>
      <c r="FCO25" s="225"/>
      <c r="FCP25" s="225"/>
      <c r="FCQ25" s="225"/>
      <c r="FCR25" s="225"/>
      <c r="FCS25" s="225"/>
      <c r="FCT25" s="225"/>
      <c r="FCU25" s="225"/>
      <c r="FCV25" s="225"/>
      <c r="FCW25" s="225"/>
      <c r="FCX25" s="225"/>
      <c r="FCY25" s="225"/>
      <c r="FCZ25" s="225"/>
      <c r="FDA25" s="225"/>
      <c r="FDB25" s="225"/>
      <c r="FDC25" s="225"/>
      <c r="FDD25" s="225"/>
      <c r="FDE25" s="225"/>
      <c r="FDF25" s="225"/>
      <c r="FDG25" s="225"/>
      <c r="FDH25" s="225"/>
      <c r="FDI25" s="225"/>
      <c r="FDJ25" s="225"/>
      <c r="FDK25" s="225"/>
      <c r="FDL25" s="225"/>
      <c r="FDM25" s="225"/>
      <c r="FDN25" s="225"/>
      <c r="FDO25" s="225"/>
      <c r="FDP25" s="225"/>
      <c r="FDQ25" s="225"/>
      <c r="FDR25" s="225"/>
      <c r="FDS25" s="225"/>
      <c r="FDT25" s="225"/>
      <c r="FDU25" s="225"/>
      <c r="FDV25" s="225"/>
      <c r="FDW25" s="225"/>
      <c r="FDX25" s="225"/>
      <c r="FDY25" s="225"/>
      <c r="FDZ25" s="225"/>
      <c r="FEA25" s="225"/>
      <c r="FEB25" s="225"/>
      <c r="FEC25" s="225"/>
      <c r="FED25" s="225"/>
      <c r="FEE25" s="225"/>
      <c r="FEF25" s="225"/>
      <c r="FEG25" s="225"/>
      <c r="FEH25" s="225"/>
      <c r="FEI25" s="225"/>
      <c r="FEJ25" s="225"/>
      <c r="FEK25" s="225"/>
      <c r="FEL25" s="225"/>
      <c r="FEM25" s="225"/>
      <c r="FEN25" s="225"/>
      <c r="FEO25" s="225"/>
      <c r="FEP25" s="225"/>
      <c r="FEQ25" s="225"/>
      <c r="FER25" s="225"/>
      <c r="FES25" s="225"/>
      <c r="FET25" s="225"/>
      <c r="FEU25" s="225"/>
      <c r="FEV25" s="225"/>
      <c r="FEW25" s="225"/>
      <c r="FEX25" s="225"/>
      <c r="FEY25" s="225"/>
      <c r="FEZ25" s="225"/>
      <c r="FFA25" s="225"/>
      <c r="FFB25" s="225"/>
      <c r="FFC25" s="225"/>
      <c r="FFD25" s="225"/>
      <c r="FFE25" s="225"/>
      <c r="FFF25" s="225"/>
      <c r="FFG25" s="225"/>
      <c r="FFH25" s="225"/>
      <c r="FFI25" s="225"/>
      <c r="FFJ25" s="225"/>
      <c r="FFK25" s="225"/>
      <c r="FFL25" s="225"/>
      <c r="FFM25" s="225"/>
      <c r="FFN25" s="225"/>
      <c r="FFO25" s="225"/>
      <c r="FFP25" s="225"/>
      <c r="FFQ25" s="225"/>
      <c r="FFR25" s="225"/>
      <c r="FFS25" s="225"/>
      <c r="FFT25" s="225"/>
      <c r="FFU25" s="225"/>
      <c r="FFV25" s="225"/>
      <c r="FFW25" s="225"/>
      <c r="FFX25" s="225"/>
      <c r="FFY25" s="225"/>
      <c r="FFZ25" s="225"/>
      <c r="FGA25" s="225"/>
      <c r="FGB25" s="225"/>
      <c r="FGC25" s="225"/>
      <c r="FGD25" s="225"/>
      <c r="FGE25" s="225"/>
      <c r="FGF25" s="225"/>
      <c r="FGG25" s="225"/>
      <c r="FGH25" s="225"/>
      <c r="FGI25" s="225"/>
      <c r="FGJ25" s="225"/>
      <c r="FGK25" s="225"/>
      <c r="FGL25" s="225"/>
      <c r="FGM25" s="225"/>
      <c r="FGN25" s="225"/>
      <c r="FGO25" s="225"/>
      <c r="FGP25" s="225"/>
      <c r="FGQ25" s="225"/>
      <c r="FGR25" s="225"/>
      <c r="FGS25" s="225"/>
      <c r="FGT25" s="225"/>
      <c r="FGU25" s="225"/>
      <c r="FGV25" s="225"/>
      <c r="FGW25" s="225"/>
      <c r="FGX25" s="225"/>
      <c r="FGY25" s="225"/>
      <c r="FGZ25" s="225"/>
      <c r="FHA25" s="225"/>
      <c r="FHB25" s="225"/>
      <c r="FHC25" s="225"/>
      <c r="FHD25" s="225"/>
      <c r="FHE25" s="225"/>
      <c r="FHF25" s="225"/>
      <c r="FHG25" s="225"/>
      <c r="FHH25" s="225"/>
      <c r="FHI25" s="225"/>
      <c r="FHJ25" s="225"/>
      <c r="FHK25" s="225"/>
      <c r="FHL25" s="225"/>
      <c r="FHM25" s="225"/>
      <c r="FHN25" s="225"/>
      <c r="FHO25" s="225"/>
      <c r="FHP25" s="225"/>
      <c r="FHQ25" s="225"/>
      <c r="FHR25" s="225"/>
      <c r="FHS25" s="225"/>
      <c r="FHT25" s="225"/>
      <c r="FHU25" s="225"/>
      <c r="FHV25" s="225"/>
      <c r="FHW25" s="225"/>
      <c r="FHX25" s="225"/>
      <c r="FHY25" s="225"/>
      <c r="FHZ25" s="225"/>
      <c r="FIA25" s="225"/>
      <c r="FIB25" s="225"/>
      <c r="FIC25" s="225"/>
      <c r="FID25" s="225"/>
      <c r="FIE25" s="225"/>
      <c r="FIF25" s="225"/>
      <c r="FIG25" s="225"/>
      <c r="FIH25" s="225"/>
      <c r="FII25" s="225"/>
      <c r="FIJ25" s="225"/>
      <c r="FIK25" s="225"/>
      <c r="FIL25" s="225"/>
      <c r="FIM25" s="225"/>
      <c r="FIN25" s="225"/>
      <c r="FIO25" s="225"/>
      <c r="FIP25" s="225"/>
      <c r="FIQ25" s="225"/>
      <c r="FIR25" s="225"/>
      <c r="FIS25" s="225"/>
      <c r="FIT25" s="225"/>
      <c r="FIU25" s="225"/>
      <c r="FIV25" s="225"/>
      <c r="FIW25" s="225"/>
      <c r="FIX25" s="225"/>
      <c r="FIY25" s="225"/>
      <c r="FIZ25" s="225"/>
      <c r="FJA25" s="225"/>
      <c r="FJB25" s="225"/>
      <c r="FJC25" s="225"/>
      <c r="FJD25" s="225"/>
      <c r="FJE25" s="225"/>
      <c r="FJF25" s="225"/>
      <c r="FJG25" s="225"/>
      <c r="FJH25" s="225"/>
      <c r="FJI25" s="225"/>
      <c r="FJJ25" s="225"/>
      <c r="FJK25" s="225"/>
      <c r="FJL25" s="225"/>
      <c r="FJM25" s="225"/>
      <c r="FJN25" s="225"/>
      <c r="FJO25" s="225"/>
      <c r="FJP25" s="225"/>
      <c r="FJQ25" s="225"/>
      <c r="FJR25" s="225"/>
      <c r="FJS25" s="225"/>
      <c r="FJT25" s="225"/>
      <c r="FJU25" s="225"/>
      <c r="FJV25" s="225"/>
      <c r="FJW25" s="225"/>
      <c r="FJX25" s="225"/>
      <c r="FJY25" s="225"/>
      <c r="FJZ25" s="225"/>
      <c r="FKA25" s="225"/>
      <c r="FKB25" s="225"/>
      <c r="FKC25" s="225"/>
      <c r="FKD25" s="225"/>
      <c r="FKE25" s="225"/>
      <c r="FKF25" s="225"/>
      <c r="FKG25" s="225"/>
      <c r="FKH25" s="225"/>
      <c r="FKI25" s="225"/>
      <c r="FKJ25" s="225"/>
      <c r="FKK25" s="225"/>
      <c r="FKL25" s="225"/>
      <c r="FKM25" s="225"/>
      <c r="FKN25" s="225"/>
      <c r="FKO25" s="225"/>
      <c r="FKP25" s="225"/>
      <c r="FKQ25" s="225"/>
      <c r="FKR25" s="225"/>
      <c r="FKS25" s="225"/>
      <c r="FKT25" s="225"/>
      <c r="FKU25" s="225"/>
      <c r="FKV25" s="225"/>
      <c r="FKW25" s="225"/>
      <c r="FKX25" s="225"/>
      <c r="FKY25" s="225"/>
      <c r="FKZ25" s="225"/>
      <c r="FLA25" s="225"/>
      <c r="FLB25" s="225"/>
      <c r="FLC25" s="225"/>
      <c r="FLD25" s="225"/>
      <c r="FLE25" s="225"/>
      <c r="FLF25" s="225"/>
      <c r="FLG25" s="225"/>
      <c r="FLH25" s="225"/>
      <c r="FLI25" s="225"/>
      <c r="FLJ25" s="225"/>
      <c r="FLK25" s="225"/>
      <c r="FLL25" s="225"/>
      <c r="FLM25" s="225"/>
      <c r="FLN25" s="225"/>
      <c r="FLO25" s="225"/>
      <c r="FLP25" s="225"/>
      <c r="FLQ25" s="225"/>
      <c r="FLR25" s="225"/>
      <c r="FLS25" s="225"/>
      <c r="FLT25" s="225"/>
      <c r="FLU25" s="225"/>
      <c r="FLV25" s="225"/>
      <c r="FLW25" s="225"/>
      <c r="FLX25" s="225"/>
      <c r="FLY25" s="225"/>
      <c r="FLZ25" s="225"/>
      <c r="FMA25" s="225"/>
      <c r="FMB25" s="225"/>
      <c r="FMC25" s="225"/>
      <c r="FMD25" s="225"/>
      <c r="FME25" s="225"/>
      <c r="FMF25" s="225"/>
      <c r="FMG25" s="225"/>
      <c r="FMH25" s="225"/>
      <c r="FMI25" s="225"/>
      <c r="FMJ25" s="225"/>
      <c r="FMK25" s="225"/>
      <c r="FML25" s="225"/>
      <c r="FMM25" s="225"/>
      <c r="FMN25" s="225"/>
      <c r="FMO25" s="225"/>
      <c r="FMP25" s="225"/>
      <c r="FMQ25" s="225"/>
      <c r="FMR25" s="225"/>
      <c r="FMS25" s="225"/>
      <c r="FMT25" s="225"/>
      <c r="FMU25" s="225"/>
      <c r="FMV25" s="225"/>
      <c r="FMW25" s="225"/>
      <c r="FMX25" s="225"/>
      <c r="FMY25" s="225"/>
      <c r="FMZ25" s="225"/>
      <c r="FNA25" s="225"/>
      <c r="FNB25" s="225"/>
      <c r="FNC25" s="225"/>
      <c r="FND25" s="225"/>
      <c r="FNE25" s="225"/>
      <c r="FNF25" s="225"/>
      <c r="FNG25" s="225"/>
      <c r="FNH25" s="225"/>
      <c r="FNI25" s="225"/>
      <c r="FNJ25" s="225"/>
      <c r="FNK25" s="225"/>
      <c r="FNL25" s="225"/>
      <c r="FNM25" s="225"/>
      <c r="FNN25" s="225"/>
      <c r="FNO25" s="225"/>
      <c r="FNP25" s="225"/>
      <c r="FNQ25" s="225"/>
      <c r="FNR25" s="225"/>
      <c r="FNS25" s="225"/>
      <c r="FNT25" s="225"/>
      <c r="FNU25" s="225"/>
      <c r="FNV25" s="225"/>
      <c r="FNW25" s="225"/>
      <c r="FNX25" s="225"/>
      <c r="FNY25" s="225"/>
      <c r="FNZ25" s="225"/>
      <c r="FOA25" s="225"/>
      <c r="FOB25" s="225"/>
      <c r="FOC25" s="225"/>
      <c r="FOD25" s="225"/>
      <c r="FOE25" s="225"/>
      <c r="FOF25" s="225"/>
      <c r="FOG25" s="225"/>
      <c r="FOH25" s="225"/>
      <c r="FOI25" s="225"/>
      <c r="FOJ25" s="225"/>
      <c r="FOK25" s="225"/>
      <c r="FOL25" s="225"/>
      <c r="FOM25" s="225"/>
      <c r="FON25" s="225"/>
      <c r="FOO25" s="225"/>
      <c r="FOP25" s="225"/>
      <c r="FOQ25" s="225"/>
      <c r="FOR25" s="225"/>
      <c r="FOS25" s="225"/>
      <c r="FOT25" s="225"/>
      <c r="FOU25" s="225"/>
      <c r="FOV25" s="225"/>
      <c r="FOW25" s="225"/>
      <c r="FOX25" s="225"/>
      <c r="FOY25" s="225"/>
      <c r="FOZ25" s="225"/>
      <c r="FPA25" s="225"/>
      <c r="FPB25" s="225"/>
      <c r="FPC25" s="225"/>
      <c r="FPD25" s="225"/>
      <c r="FPE25" s="225"/>
      <c r="FPF25" s="225"/>
      <c r="FPG25" s="225"/>
      <c r="FPH25" s="225"/>
      <c r="FPI25" s="225"/>
      <c r="FPJ25" s="225"/>
      <c r="FPK25" s="225"/>
      <c r="FPL25" s="225"/>
      <c r="FPM25" s="225"/>
      <c r="FPN25" s="225"/>
      <c r="FPO25" s="225"/>
      <c r="FPP25" s="225"/>
      <c r="FPQ25" s="225"/>
      <c r="FPR25" s="225"/>
      <c r="FPS25" s="225"/>
      <c r="FPT25" s="225"/>
      <c r="FPU25" s="225"/>
      <c r="FPV25" s="225"/>
      <c r="FPW25" s="225"/>
      <c r="FPX25" s="225"/>
      <c r="FPY25" s="225"/>
      <c r="FPZ25" s="225"/>
      <c r="FQA25" s="225"/>
      <c r="FQB25" s="225"/>
      <c r="FQC25" s="225"/>
      <c r="FQD25" s="225"/>
      <c r="FQE25" s="225"/>
      <c r="FQF25" s="225"/>
      <c r="FQG25" s="225"/>
      <c r="FQH25" s="225"/>
      <c r="FQI25" s="225"/>
      <c r="FQJ25" s="225"/>
      <c r="FQK25" s="225"/>
      <c r="FQL25" s="225"/>
      <c r="FQM25" s="225"/>
      <c r="FQN25" s="225"/>
      <c r="FQO25" s="225"/>
      <c r="FQP25" s="225"/>
      <c r="FQQ25" s="225"/>
      <c r="FQR25" s="225"/>
      <c r="FQS25" s="225"/>
      <c r="FQT25" s="225"/>
      <c r="FQU25" s="225"/>
      <c r="FQV25" s="225"/>
      <c r="FQW25" s="225"/>
      <c r="FQX25" s="225"/>
      <c r="FQY25" s="225"/>
      <c r="FQZ25" s="225"/>
      <c r="FRA25" s="225"/>
      <c r="FRB25" s="225"/>
      <c r="FRC25" s="225"/>
      <c r="FRD25" s="225"/>
      <c r="FRE25" s="225"/>
      <c r="FRF25" s="225"/>
      <c r="FRG25" s="225"/>
      <c r="FRH25" s="225"/>
      <c r="FRI25" s="225"/>
      <c r="FRJ25" s="225"/>
      <c r="FRK25" s="225"/>
      <c r="FRL25" s="225"/>
      <c r="FRM25" s="225"/>
      <c r="FRN25" s="225"/>
      <c r="FRO25" s="225"/>
      <c r="FRP25" s="225"/>
      <c r="FRQ25" s="225"/>
      <c r="FRR25" s="225"/>
      <c r="FRS25" s="225"/>
      <c r="FRT25" s="225"/>
      <c r="FRU25" s="225"/>
      <c r="FRV25" s="225"/>
      <c r="FRW25" s="225"/>
      <c r="FRX25" s="225"/>
      <c r="FRY25" s="225"/>
      <c r="FRZ25" s="225"/>
      <c r="FSA25" s="225"/>
      <c r="FSB25" s="225"/>
      <c r="FSC25" s="225"/>
      <c r="FSD25" s="225"/>
      <c r="FSE25" s="225"/>
      <c r="FSF25" s="225"/>
      <c r="FSG25" s="225"/>
      <c r="FSH25" s="225"/>
      <c r="FSI25" s="225"/>
      <c r="FSJ25" s="225"/>
      <c r="FSK25" s="225"/>
      <c r="FSL25" s="225"/>
      <c r="FSM25" s="225"/>
      <c r="FSN25" s="225"/>
      <c r="FSO25" s="225"/>
      <c r="FSP25" s="225"/>
      <c r="FSQ25" s="225"/>
      <c r="FSR25" s="225"/>
      <c r="FSS25" s="225"/>
      <c r="FST25" s="225"/>
      <c r="FSU25" s="225"/>
      <c r="FSV25" s="225"/>
      <c r="FSW25" s="225"/>
      <c r="FSX25" s="225"/>
      <c r="FSY25" s="225"/>
      <c r="FSZ25" s="225"/>
      <c r="FTA25" s="225"/>
      <c r="FTB25" s="225"/>
      <c r="FTC25" s="225"/>
      <c r="FTD25" s="225"/>
      <c r="FTE25" s="225"/>
      <c r="FTF25" s="225"/>
      <c r="FTG25" s="225"/>
      <c r="FTH25" s="225"/>
      <c r="FTI25" s="225"/>
      <c r="FTJ25" s="225"/>
      <c r="FTK25" s="225"/>
      <c r="FTL25" s="225"/>
      <c r="FTM25" s="225"/>
      <c r="FTN25" s="225"/>
      <c r="FTO25" s="225"/>
      <c r="FTP25" s="225"/>
      <c r="FTQ25" s="225"/>
      <c r="FTR25" s="225"/>
      <c r="FTS25" s="225"/>
      <c r="FTT25" s="225"/>
      <c r="FTU25" s="225"/>
      <c r="FTV25" s="225"/>
      <c r="FTW25" s="225"/>
      <c r="FTX25" s="225"/>
      <c r="FTY25" s="225"/>
      <c r="FTZ25" s="225"/>
      <c r="FUA25" s="225"/>
      <c r="FUB25" s="225"/>
      <c r="FUC25" s="225"/>
      <c r="FUD25" s="225"/>
      <c r="FUE25" s="225"/>
      <c r="FUF25" s="225"/>
      <c r="FUG25" s="225"/>
      <c r="FUH25" s="225"/>
      <c r="FUI25" s="225"/>
      <c r="FUJ25" s="225"/>
      <c r="FUK25" s="225"/>
      <c r="FUL25" s="225"/>
      <c r="FUM25" s="225"/>
      <c r="FUN25" s="225"/>
      <c r="FUO25" s="225"/>
      <c r="FUP25" s="225"/>
      <c r="FUQ25" s="225"/>
      <c r="FUR25" s="225"/>
      <c r="FUS25" s="225"/>
      <c r="FUT25" s="225"/>
      <c r="FUU25" s="225"/>
      <c r="FUV25" s="225"/>
      <c r="FUW25" s="225"/>
      <c r="FUX25" s="225"/>
      <c r="FUY25" s="225"/>
      <c r="FUZ25" s="225"/>
      <c r="FVA25" s="225"/>
      <c r="FVB25" s="225"/>
      <c r="FVC25" s="225"/>
      <c r="FVD25" s="225"/>
      <c r="FVE25" s="225"/>
      <c r="FVF25" s="225"/>
      <c r="FVG25" s="225"/>
      <c r="FVH25" s="225"/>
      <c r="FVI25" s="225"/>
      <c r="FVJ25" s="225"/>
      <c r="FVK25" s="225"/>
      <c r="FVL25" s="225"/>
      <c r="FVM25" s="225"/>
      <c r="FVN25" s="225"/>
      <c r="FVO25" s="225"/>
      <c r="FVP25" s="225"/>
      <c r="FVQ25" s="225"/>
      <c r="FVR25" s="225"/>
      <c r="FVS25" s="225"/>
      <c r="FVT25" s="225"/>
      <c r="FVU25" s="225"/>
      <c r="FVV25" s="225"/>
      <c r="FVW25" s="225"/>
      <c r="FVX25" s="225"/>
      <c r="FVY25" s="225"/>
      <c r="FVZ25" s="225"/>
      <c r="FWA25" s="225"/>
      <c r="FWB25" s="225"/>
      <c r="FWC25" s="225"/>
      <c r="FWD25" s="225"/>
      <c r="FWE25" s="225"/>
      <c r="FWF25" s="225"/>
      <c r="FWG25" s="225"/>
      <c r="FWH25" s="225"/>
      <c r="FWI25" s="225"/>
      <c r="FWJ25" s="225"/>
      <c r="FWK25" s="225"/>
      <c r="FWL25" s="225"/>
      <c r="FWM25" s="225"/>
      <c r="FWN25" s="225"/>
      <c r="FWO25" s="225"/>
      <c r="FWP25" s="225"/>
      <c r="FWQ25" s="225"/>
      <c r="FWR25" s="225"/>
      <c r="FWS25" s="225"/>
      <c r="FWT25" s="225"/>
      <c r="FWU25" s="225"/>
      <c r="FWV25" s="225"/>
      <c r="FWW25" s="225"/>
      <c r="FWX25" s="225"/>
      <c r="FWY25" s="225"/>
      <c r="FWZ25" s="225"/>
      <c r="FXA25" s="225"/>
      <c r="FXB25" s="225"/>
      <c r="FXC25" s="225"/>
      <c r="FXD25" s="225"/>
      <c r="FXE25" s="225"/>
      <c r="FXF25" s="225"/>
      <c r="FXG25" s="225"/>
      <c r="FXH25" s="225"/>
      <c r="FXI25" s="225"/>
      <c r="FXJ25" s="225"/>
      <c r="FXK25" s="225"/>
      <c r="FXL25" s="225"/>
      <c r="FXM25" s="225"/>
      <c r="FXN25" s="225"/>
      <c r="FXO25" s="225"/>
      <c r="FXP25" s="225"/>
      <c r="FXQ25" s="225"/>
      <c r="FXR25" s="225"/>
      <c r="FXS25" s="225"/>
      <c r="FXT25" s="225"/>
      <c r="FXU25" s="225"/>
      <c r="FXV25" s="225"/>
      <c r="FXW25" s="225"/>
      <c r="FXX25" s="225"/>
      <c r="FXY25" s="225"/>
      <c r="FXZ25" s="225"/>
      <c r="FYA25" s="225"/>
      <c r="FYB25" s="225"/>
      <c r="FYC25" s="225"/>
      <c r="FYD25" s="225"/>
      <c r="FYE25" s="225"/>
      <c r="FYF25" s="225"/>
      <c r="FYG25" s="225"/>
      <c r="FYH25" s="225"/>
      <c r="FYI25" s="225"/>
      <c r="FYJ25" s="225"/>
      <c r="FYK25" s="225"/>
      <c r="FYL25" s="225"/>
      <c r="FYM25" s="225"/>
      <c r="FYN25" s="225"/>
      <c r="FYO25" s="225"/>
      <c r="FYP25" s="225"/>
      <c r="FYQ25" s="225"/>
      <c r="FYR25" s="225"/>
      <c r="FYS25" s="225"/>
      <c r="FYT25" s="225"/>
      <c r="FYU25" s="225"/>
      <c r="FYV25" s="225"/>
      <c r="FYW25" s="225"/>
      <c r="FYX25" s="225"/>
      <c r="FYY25" s="225"/>
      <c r="FYZ25" s="225"/>
      <c r="FZA25" s="225"/>
      <c r="FZB25" s="225"/>
      <c r="FZC25" s="225"/>
      <c r="FZD25" s="225"/>
      <c r="FZE25" s="225"/>
      <c r="FZF25" s="225"/>
      <c r="FZG25" s="225"/>
      <c r="FZH25" s="225"/>
      <c r="FZI25" s="225"/>
      <c r="FZJ25" s="225"/>
      <c r="FZK25" s="225"/>
      <c r="FZL25" s="225"/>
      <c r="FZM25" s="225"/>
      <c r="FZN25" s="225"/>
      <c r="FZO25" s="225"/>
      <c r="FZP25" s="225"/>
      <c r="FZQ25" s="225"/>
      <c r="FZR25" s="225"/>
      <c r="FZS25" s="225"/>
      <c r="FZT25" s="225"/>
      <c r="FZU25" s="225"/>
      <c r="FZV25" s="225"/>
      <c r="FZW25" s="225"/>
      <c r="FZX25" s="225"/>
      <c r="FZY25" s="225"/>
      <c r="FZZ25" s="225"/>
      <c r="GAA25" s="225"/>
      <c r="GAB25" s="225"/>
      <c r="GAC25" s="225"/>
      <c r="GAD25" s="225"/>
      <c r="GAE25" s="225"/>
      <c r="GAF25" s="225"/>
      <c r="GAG25" s="225"/>
      <c r="GAH25" s="225"/>
      <c r="GAI25" s="225"/>
      <c r="GAJ25" s="225"/>
      <c r="GAK25" s="225"/>
      <c r="GAL25" s="225"/>
      <c r="GAM25" s="225"/>
      <c r="GAN25" s="225"/>
      <c r="GAO25" s="225"/>
      <c r="GAP25" s="225"/>
      <c r="GAQ25" s="225"/>
      <c r="GAR25" s="225"/>
      <c r="GAS25" s="225"/>
      <c r="GAT25" s="225"/>
      <c r="GAU25" s="225"/>
      <c r="GAV25" s="225"/>
      <c r="GAW25" s="225"/>
      <c r="GAX25" s="225"/>
      <c r="GAY25" s="225"/>
      <c r="GAZ25" s="225"/>
      <c r="GBA25" s="225"/>
      <c r="GBB25" s="225"/>
      <c r="GBC25" s="225"/>
      <c r="GBD25" s="225"/>
      <c r="GBE25" s="225"/>
      <c r="GBF25" s="225"/>
      <c r="GBG25" s="225"/>
      <c r="GBH25" s="225"/>
      <c r="GBI25" s="225"/>
      <c r="GBJ25" s="225"/>
      <c r="GBK25" s="225"/>
      <c r="GBL25" s="225"/>
      <c r="GBM25" s="225"/>
      <c r="GBN25" s="225"/>
      <c r="GBO25" s="225"/>
      <c r="GBP25" s="225"/>
      <c r="GBQ25" s="225"/>
      <c r="GBR25" s="225"/>
      <c r="GBS25" s="225"/>
      <c r="GBT25" s="225"/>
      <c r="GBU25" s="225"/>
      <c r="GBV25" s="225"/>
      <c r="GBW25" s="225"/>
      <c r="GBX25" s="225"/>
      <c r="GBY25" s="225"/>
      <c r="GBZ25" s="225"/>
      <c r="GCA25" s="225"/>
      <c r="GCB25" s="225"/>
      <c r="GCC25" s="225"/>
      <c r="GCD25" s="225"/>
      <c r="GCE25" s="225"/>
      <c r="GCF25" s="225"/>
      <c r="GCG25" s="225"/>
      <c r="GCH25" s="225"/>
      <c r="GCI25" s="225"/>
      <c r="GCJ25" s="225"/>
      <c r="GCK25" s="225"/>
      <c r="GCL25" s="225"/>
      <c r="GCM25" s="225"/>
      <c r="GCN25" s="225"/>
      <c r="GCO25" s="225"/>
      <c r="GCP25" s="225"/>
      <c r="GCQ25" s="225"/>
      <c r="GCR25" s="225"/>
      <c r="GCS25" s="225"/>
      <c r="GCT25" s="225"/>
      <c r="GCU25" s="225"/>
      <c r="GCV25" s="225"/>
      <c r="GCW25" s="225"/>
      <c r="GCX25" s="225"/>
      <c r="GCY25" s="225"/>
      <c r="GCZ25" s="225"/>
      <c r="GDA25" s="225"/>
      <c r="GDB25" s="225"/>
      <c r="GDC25" s="225"/>
      <c r="GDD25" s="225"/>
      <c r="GDE25" s="225"/>
      <c r="GDF25" s="225"/>
      <c r="GDG25" s="225"/>
      <c r="GDH25" s="225"/>
      <c r="GDI25" s="225"/>
      <c r="GDJ25" s="225"/>
      <c r="GDK25" s="225"/>
      <c r="GDL25" s="225"/>
      <c r="GDM25" s="225"/>
      <c r="GDN25" s="225"/>
      <c r="GDO25" s="225"/>
      <c r="GDP25" s="225"/>
      <c r="GDQ25" s="225"/>
      <c r="GDR25" s="225"/>
      <c r="GDS25" s="225"/>
      <c r="GDT25" s="225"/>
      <c r="GDU25" s="225"/>
      <c r="GDV25" s="225"/>
      <c r="GDW25" s="225"/>
      <c r="GDX25" s="225"/>
      <c r="GDY25" s="225"/>
      <c r="GDZ25" s="225"/>
      <c r="GEA25" s="225"/>
      <c r="GEB25" s="225"/>
      <c r="GEC25" s="225"/>
      <c r="GED25" s="225"/>
      <c r="GEE25" s="225"/>
      <c r="GEF25" s="225"/>
      <c r="GEG25" s="225"/>
      <c r="GEH25" s="225"/>
      <c r="GEI25" s="225"/>
      <c r="GEJ25" s="225"/>
      <c r="GEK25" s="225"/>
      <c r="GEL25" s="225"/>
      <c r="GEM25" s="225"/>
      <c r="GEN25" s="225"/>
      <c r="GEO25" s="225"/>
      <c r="GEP25" s="225"/>
      <c r="GEQ25" s="225"/>
      <c r="GER25" s="225"/>
      <c r="GES25" s="225"/>
      <c r="GET25" s="225"/>
      <c r="GEU25" s="225"/>
      <c r="GEV25" s="225"/>
      <c r="GEW25" s="225"/>
      <c r="GEX25" s="225"/>
      <c r="GEY25" s="225"/>
      <c r="GEZ25" s="225"/>
      <c r="GFA25" s="225"/>
      <c r="GFB25" s="225"/>
      <c r="GFC25" s="225"/>
      <c r="GFD25" s="225"/>
      <c r="GFE25" s="225"/>
      <c r="GFF25" s="225"/>
      <c r="GFG25" s="225"/>
      <c r="GFH25" s="225"/>
      <c r="GFI25" s="225"/>
      <c r="GFJ25" s="225"/>
      <c r="GFK25" s="225"/>
      <c r="GFL25" s="225"/>
      <c r="GFM25" s="225"/>
      <c r="GFN25" s="225"/>
      <c r="GFO25" s="225"/>
      <c r="GFP25" s="225"/>
      <c r="GFQ25" s="225"/>
      <c r="GFR25" s="225"/>
      <c r="GFS25" s="225"/>
      <c r="GFT25" s="225"/>
      <c r="GFU25" s="225"/>
      <c r="GFV25" s="225"/>
      <c r="GFW25" s="225"/>
      <c r="GFX25" s="225"/>
      <c r="GFY25" s="225"/>
      <c r="GFZ25" s="225"/>
      <c r="GGA25" s="225"/>
      <c r="GGB25" s="225"/>
      <c r="GGC25" s="225"/>
      <c r="GGD25" s="225"/>
      <c r="GGE25" s="225"/>
      <c r="GGF25" s="225"/>
      <c r="GGG25" s="225"/>
      <c r="GGH25" s="225"/>
      <c r="GGI25" s="225"/>
      <c r="GGJ25" s="225"/>
      <c r="GGK25" s="225"/>
      <c r="GGL25" s="225"/>
      <c r="GGM25" s="225"/>
      <c r="GGN25" s="225"/>
      <c r="GGO25" s="225"/>
      <c r="GGP25" s="225"/>
      <c r="GGQ25" s="225"/>
      <c r="GGR25" s="225"/>
      <c r="GGS25" s="225"/>
      <c r="GGT25" s="225"/>
      <c r="GGU25" s="225"/>
      <c r="GGV25" s="225"/>
      <c r="GGW25" s="225"/>
      <c r="GGX25" s="225"/>
      <c r="GGY25" s="225"/>
      <c r="GGZ25" s="225"/>
      <c r="GHA25" s="225"/>
      <c r="GHB25" s="225"/>
      <c r="GHC25" s="225"/>
      <c r="GHD25" s="225"/>
      <c r="GHE25" s="225"/>
      <c r="GHF25" s="225"/>
      <c r="GHG25" s="225"/>
      <c r="GHH25" s="225"/>
      <c r="GHI25" s="225"/>
      <c r="GHJ25" s="225"/>
      <c r="GHK25" s="225"/>
      <c r="GHL25" s="225"/>
      <c r="GHM25" s="225"/>
      <c r="GHN25" s="225"/>
      <c r="GHO25" s="225"/>
      <c r="GHP25" s="225"/>
      <c r="GHQ25" s="225"/>
      <c r="GHR25" s="225"/>
      <c r="GHS25" s="225"/>
      <c r="GHT25" s="225"/>
      <c r="GHU25" s="225"/>
      <c r="GHV25" s="225"/>
      <c r="GHW25" s="225"/>
      <c r="GHX25" s="225"/>
      <c r="GHY25" s="225"/>
      <c r="GHZ25" s="225"/>
      <c r="GIA25" s="225"/>
      <c r="GIB25" s="225"/>
      <c r="GIC25" s="225"/>
      <c r="GID25" s="225"/>
      <c r="GIE25" s="225"/>
      <c r="GIF25" s="225"/>
      <c r="GIG25" s="225"/>
      <c r="GIH25" s="225"/>
      <c r="GII25" s="225"/>
      <c r="GIJ25" s="225"/>
      <c r="GIK25" s="225"/>
      <c r="GIL25" s="225"/>
      <c r="GIM25" s="225"/>
      <c r="GIN25" s="225"/>
      <c r="GIO25" s="225"/>
      <c r="GIP25" s="225"/>
      <c r="GIQ25" s="225"/>
      <c r="GIR25" s="225"/>
      <c r="GIS25" s="225"/>
      <c r="GIT25" s="225"/>
      <c r="GIU25" s="225"/>
      <c r="GIV25" s="225"/>
      <c r="GIW25" s="225"/>
      <c r="GIX25" s="225"/>
      <c r="GIY25" s="225"/>
      <c r="GIZ25" s="225"/>
      <c r="GJA25" s="225"/>
      <c r="GJB25" s="225"/>
      <c r="GJC25" s="225"/>
      <c r="GJD25" s="225"/>
      <c r="GJE25" s="225"/>
      <c r="GJF25" s="225"/>
      <c r="GJG25" s="225"/>
      <c r="GJH25" s="225"/>
      <c r="GJI25" s="225"/>
      <c r="GJJ25" s="225"/>
      <c r="GJK25" s="225"/>
      <c r="GJL25" s="225"/>
      <c r="GJM25" s="225"/>
      <c r="GJN25" s="225"/>
      <c r="GJO25" s="225"/>
      <c r="GJP25" s="225"/>
      <c r="GJQ25" s="225"/>
      <c r="GJR25" s="225"/>
      <c r="GJS25" s="225"/>
      <c r="GJT25" s="225"/>
      <c r="GJU25" s="225"/>
      <c r="GJV25" s="225"/>
      <c r="GJW25" s="225"/>
      <c r="GJX25" s="225"/>
      <c r="GJY25" s="225"/>
      <c r="GJZ25" s="225"/>
      <c r="GKA25" s="225"/>
      <c r="GKB25" s="225"/>
      <c r="GKC25" s="225"/>
      <c r="GKD25" s="225"/>
      <c r="GKE25" s="225"/>
      <c r="GKF25" s="225"/>
      <c r="GKG25" s="225"/>
      <c r="GKH25" s="225"/>
      <c r="GKI25" s="225"/>
      <c r="GKJ25" s="225"/>
      <c r="GKK25" s="225"/>
      <c r="GKL25" s="225"/>
      <c r="GKM25" s="225"/>
      <c r="GKN25" s="225"/>
      <c r="GKO25" s="225"/>
      <c r="GKP25" s="225"/>
      <c r="GKQ25" s="225"/>
      <c r="GKR25" s="225"/>
      <c r="GKS25" s="225"/>
      <c r="GKT25" s="225"/>
      <c r="GKU25" s="225"/>
      <c r="GKV25" s="225"/>
      <c r="GKW25" s="225"/>
      <c r="GKX25" s="225"/>
      <c r="GKY25" s="225"/>
      <c r="GKZ25" s="225"/>
      <c r="GLA25" s="225"/>
      <c r="GLB25" s="225"/>
      <c r="GLC25" s="225"/>
      <c r="GLD25" s="225"/>
      <c r="GLE25" s="225"/>
      <c r="GLF25" s="225"/>
      <c r="GLG25" s="225"/>
      <c r="GLH25" s="225"/>
      <c r="GLI25" s="225"/>
      <c r="GLJ25" s="225"/>
      <c r="GLK25" s="225"/>
      <c r="GLL25" s="225"/>
      <c r="GLM25" s="225"/>
      <c r="GLN25" s="225"/>
      <c r="GLO25" s="225"/>
      <c r="GLP25" s="225"/>
      <c r="GLQ25" s="225"/>
      <c r="GLR25" s="225"/>
      <c r="GLS25" s="225"/>
      <c r="GLT25" s="225"/>
      <c r="GLU25" s="225"/>
      <c r="GLV25" s="225"/>
      <c r="GLW25" s="225"/>
      <c r="GLX25" s="225"/>
      <c r="GLY25" s="225"/>
      <c r="GLZ25" s="225"/>
      <c r="GMA25" s="225"/>
      <c r="GMB25" s="225"/>
      <c r="GMC25" s="225"/>
      <c r="GMD25" s="225"/>
      <c r="GME25" s="225"/>
      <c r="GMF25" s="225"/>
      <c r="GMG25" s="225"/>
      <c r="GMH25" s="225"/>
      <c r="GMI25" s="225"/>
      <c r="GMJ25" s="225"/>
      <c r="GMK25" s="225"/>
      <c r="GML25" s="225"/>
      <c r="GMM25" s="225"/>
      <c r="GMN25" s="225"/>
      <c r="GMO25" s="225"/>
      <c r="GMP25" s="225"/>
      <c r="GMQ25" s="225"/>
      <c r="GMR25" s="225"/>
      <c r="GMS25" s="225"/>
      <c r="GMT25" s="225"/>
      <c r="GMU25" s="225"/>
      <c r="GMV25" s="225"/>
      <c r="GMW25" s="225"/>
      <c r="GMX25" s="225"/>
      <c r="GMY25" s="225"/>
      <c r="GMZ25" s="225"/>
      <c r="GNA25" s="225"/>
      <c r="GNB25" s="225"/>
      <c r="GNC25" s="225"/>
      <c r="GND25" s="225"/>
      <c r="GNE25" s="225"/>
      <c r="GNF25" s="225"/>
      <c r="GNG25" s="225"/>
      <c r="GNH25" s="225"/>
      <c r="GNI25" s="225"/>
      <c r="GNJ25" s="225"/>
      <c r="GNK25" s="225"/>
      <c r="GNL25" s="225"/>
      <c r="GNM25" s="225"/>
      <c r="GNN25" s="225"/>
      <c r="GNO25" s="225"/>
      <c r="GNP25" s="225"/>
      <c r="GNQ25" s="225"/>
      <c r="GNR25" s="225"/>
      <c r="GNS25" s="225"/>
      <c r="GNT25" s="225"/>
      <c r="GNU25" s="225"/>
      <c r="GNV25" s="225"/>
      <c r="GNW25" s="225"/>
      <c r="GNX25" s="225"/>
      <c r="GNY25" s="225"/>
      <c r="GNZ25" s="225"/>
      <c r="GOA25" s="225"/>
      <c r="GOB25" s="225"/>
      <c r="GOC25" s="225"/>
      <c r="GOD25" s="225"/>
      <c r="GOE25" s="225"/>
      <c r="GOF25" s="225"/>
      <c r="GOG25" s="225"/>
      <c r="GOH25" s="225"/>
      <c r="GOI25" s="225"/>
      <c r="GOJ25" s="225"/>
      <c r="GOK25" s="225"/>
      <c r="GOL25" s="225"/>
      <c r="GOM25" s="225"/>
      <c r="GON25" s="225"/>
      <c r="GOO25" s="225"/>
      <c r="GOP25" s="225"/>
      <c r="GOQ25" s="225"/>
      <c r="GOR25" s="225"/>
      <c r="GOS25" s="225"/>
      <c r="GOT25" s="225"/>
      <c r="GOU25" s="225"/>
      <c r="GOV25" s="225"/>
      <c r="GOW25" s="225"/>
      <c r="GOX25" s="225"/>
      <c r="GOY25" s="225"/>
      <c r="GOZ25" s="225"/>
      <c r="GPA25" s="225"/>
      <c r="GPB25" s="225"/>
      <c r="GPC25" s="225"/>
      <c r="GPD25" s="225"/>
      <c r="GPE25" s="225"/>
      <c r="GPF25" s="225"/>
      <c r="GPG25" s="225"/>
      <c r="GPH25" s="225"/>
      <c r="GPI25" s="225"/>
      <c r="GPJ25" s="225"/>
      <c r="GPK25" s="225"/>
      <c r="GPL25" s="225"/>
      <c r="GPM25" s="225"/>
      <c r="GPN25" s="225"/>
      <c r="GPO25" s="225"/>
      <c r="GPP25" s="225"/>
      <c r="GPQ25" s="225"/>
      <c r="GPR25" s="225"/>
      <c r="GPS25" s="225"/>
      <c r="GPT25" s="225"/>
      <c r="GPU25" s="225"/>
      <c r="GPV25" s="225"/>
      <c r="GPW25" s="225"/>
      <c r="GPX25" s="225"/>
      <c r="GPY25" s="225"/>
      <c r="GPZ25" s="225"/>
      <c r="GQA25" s="225"/>
      <c r="GQB25" s="225"/>
      <c r="GQC25" s="225"/>
      <c r="GQD25" s="225"/>
      <c r="GQE25" s="225"/>
      <c r="GQF25" s="225"/>
      <c r="GQG25" s="225"/>
      <c r="GQH25" s="225"/>
      <c r="GQI25" s="225"/>
      <c r="GQJ25" s="225"/>
      <c r="GQK25" s="225"/>
      <c r="GQL25" s="225"/>
      <c r="GQM25" s="225"/>
      <c r="GQN25" s="225"/>
      <c r="GQO25" s="225"/>
      <c r="GQP25" s="225"/>
      <c r="GQQ25" s="225"/>
      <c r="GQR25" s="225"/>
      <c r="GQS25" s="225"/>
      <c r="GQT25" s="225"/>
      <c r="GQU25" s="225"/>
      <c r="GQV25" s="225"/>
      <c r="GQW25" s="225"/>
      <c r="GQX25" s="225"/>
      <c r="GQY25" s="225"/>
      <c r="GQZ25" s="225"/>
      <c r="GRA25" s="225"/>
      <c r="GRB25" s="225"/>
      <c r="GRC25" s="225"/>
      <c r="GRD25" s="225"/>
      <c r="GRE25" s="225"/>
      <c r="GRF25" s="225"/>
      <c r="GRG25" s="225"/>
      <c r="GRH25" s="225"/>
      <c r="GRI25" s="225"/>
      <c r="GRJ25" s="225"/>
      <c r="GRK25" s="225"/>
      <c r="GRL25" s="225"/>
      <c r="GRM25" s="225"/>
      <c r="GRN25" s="225"/>
      <c r="GRO25" s="225"/>
      <c r="GRP25" s="225"/>
      <c r="GRQ25" s="225"/>
      <c r="GRR25" s="225"/>
      <c r="GRS25" s="225"/>
      <c r="GRT25" s="225"/>
      <c r="GRU25" s="225"/>
      <c r="GRV25" s="225"/>
      <c r="GRW25" s="225"/>
      <c r="GRX25" s="225"/>
      <c r="GRY25" s="225"/>
      <c r="GRZ25" s="225"/>
      <c r="GSA25" s="225"/>
      <c r="GSB25" s="225"/>
      <c r="GSC25" s="225"/>
      <c r="GSD25" s="225"/>
      <c r="GSE25" s="225"/>
      <c r="GSF25" s="225"/>
      <c r="GSG25" s="225"/>
      <c r="GSH25" s="225"/>
      <c r="GSI25" s="225"/>
      <c r="GSJ25" s="225"/>
      <c r="GSK25" s="225"/>
      <c r="GSL25" s="225"/>
      <c r="GSM25" s="225"/>
      <c r="GSN25" s="225"/>
      <c r="GSO25" s="225"/>
      <c r="GSP25" s="225"/>
      <c r="GSQ25" s="225"/>
      <c r="GSR25" s="225"/>
      <c r="GSS25" s="225"/>
      <c r="GST25" s="225"/>
      <c r="GSU25" s="225"/>
      <c r="GSV25" s="225"/>
      <c r="GSW25" s="225"/>
      <c r="GSX25" s="225"/>
      <c r="GSY25" s="225"/>
      <c r="GSZ25" s="225"/>
      <c r="GTA25" s="225"/>
      <c r="GTB25" s="225"/>
      <c r="GTC25" s="225"/>
      <c r="GTD25" s="225"/>
      <c r="GTE25" s="225"/>
      <c r="GTF25" s="225"/>
      <c r="GTG25" s="225"/>
      <c r="GTH25" s="225"/>
      <c r="GTI25" s="225"/>
      <c r="GTJ25" s="225"/>
      <c r="GTK25" s="225"/>
      <c r="GTL25" s="225"/>
      <c r="GTM25" s="225"/>
      <c r="GTN25" s="225"/>
      <c r="GTO25" s="225"/>
      <c r="GTP25" s="225"/>
      <c r="GTQ25" s="225"/>
      <c r="GTR25" s="225"/>
      <c r="GTS25" s="225"/>
      <c r="GTT25" s="225"/>
      <c r="GTU25" s="225"/>
      <c r="GTV25" s="225"/>
      <c r="GTW25" s="225"/>
      <c r="GTX25" s="225"/>
      <c r="GTY25" s="225"/>
      <c r="GTZ25" s="225"/>
      <c r="GUA25" s="225"/>
      <c r="GUB25" s="225"/>
      <c r="GUC25" s="225"/>
      <c r="GUD25" s="225"/>
      <c r="GUE25" s="225"/>
      <c r="GUF25" s="225"/>
      <c r="GUG25" s="225"/>
      <c r="GUH25" s="225"/>
      <c r="GUI25" s="225"/>
      <c r="GUJ25" s="225"/>
      <c r="GUK25" s="225"/>
      <c r="GUL25" s="225"/>
      <c r="GUM25" s="225"/>
      <c r="GUN25" s="225"/>
      <c r="GUO25" s="225"/>
      <c r="GUP25" s="225"/>
      <c r="GUQ25" s="225"/>
      <c r="GUR25" s="225"/>
      <c r="GUS25" s="225"/>
      <c r="GUT25" s="225"/>
      <c r="GUU25" s="225"/>
      <c r="GUV25" s="225"/>
      <c r="GUW25" s="225"/>
      <c r="GUX25" s="225"/>
      <c r="GUY25" s="225"/>
      <c r="GUZ25" s="225"/>
      <c r="GVA25" s="225"/>
      <c r="GVB25" s="225"/>
      <c r="GVC25" s="225"/>
      <c r="GVD25" s="225"/>
      <c r="GVE25" s="225"/>
      <c r="GVF25" s="225"/>
      <c r="GVG25" s="225"/>
      <c r="GVH25" s="225"/>
      <c r="GVI25" s="225"/>
      <c r="GVJ25" s="225"/>
      <c r="GVK25" s="225"/>
      <c r="GVL25" s="225"/>
      <c r="GVM25" s="225"/>
      <c r="GVN25" s="225"/>
      <c r="GVO25" s="225"/>
      <c r="GVP25" s="225"/>
      <c r="GVQ25" s="225"/>
      <c r="GVR25" s="225"/>
      <c r="GVS25" s="225"/>
      <c r="GVT25" s="225"/>
      <c r="GVU25" s="225"/>
      <c r="GVV25" s="225"/>
      <c r="GVW25" s="225"/>
      <c r="GVX25" s="225"/>
      <c r="GVY25" s="225"/>
      <c r="GVZ25" s="225"/>
      <c r="GWA25" s="225"/>
      <c r="GWB25" s="225"/>
      <c r="GWC25" s="225"/>
      <c r="GWD25" s="225"/>
      <c r="GWE25" s="225"/>
      <c r="GWF25" s="225"/>
      <c r="GWG25" s="225"/>
      <c r="GWH25" s="225"/>
      <c r="GWI25" s="225"/>
      <c r="GWJ25" s="225"/>
      <c r="GWK25" s="225"/>
      <c r="GWL25" s="225"/>
      <c r="GWM25" s="225"/>
      <c r="GWN25" s="225"/>
      <c r="GWO25" s="225"/>
      <c r="GWP25" s="225"/>
      <c r="GWQ25" s="225"/>
      <c r="GWR25" s="225"/>
      <c r="GWS25" s="225"/>
      <c r="GWT25" s="225"/>
      <c r="GWU25" s="225"/>
      <c r="GWV25" s="225"/>
      <c r="GWW25" s="225"/>
      <c r="GWX25" s="225"/>
      <c r="GWY25" s="225"/>
      <c r="GWZ25" s="225"/>
      <c r="GXA25" s="225"/>
      <c r="GXB25" s="225"/>
      <c r="GXC25" s="225"/>
      <c r="GXD25" s="225"/>
      <c r="GXE25" s="225"/>
      <c r="GXF25" s="225"/>
      <c r="GXG25" s="225"/>
      <c r="GXH25" s="225"/>
      <c r="GXI25" s="225"/>
      <c r="GXJ25" s="225"/>
      <c r="GXK25" s="225"/>
      <c r="GXL25" s="225"/>
      <c r="GXM25" s="225"/>
      <c r="GXN25" s="225"/>
      <c r="GXO25" s="225"/>
      <c r="GXP25" s="225"/>
      <c r="GXQ25" s="225"/>
      <c r="GXR25" s="225"/>
      <c r="GXS25" s="225"/>
      <c r="GXT25" s="225"/>
      <c r="GXU25" s="225"/>
      <c r="GXV25" s="225"/>
      <c r="GXW25" s="225"/>
      <c r="GXX25" s="225"/>
      <c r="GXY25" s="225"/>
      <c r="GXZ25" s="225"/>
      <c r="GYA25" s="225"/>
      <c r="GYB25" s="225"/>
      <c r="GYC25" s="225"/>
      <c r="GYD25" s="225"/>
      <c r="GYE25" s="225"/>
      <c r="GYF25" s="225"/>
      <c r="GYG25" s="225"/>
      <c r="GYH25" s="225"/>
      <c r="GYI25" s="225"/>
      <c r="GYJ25" s="225"/>
      <c r="GYK25" s="225"/>
      <c r="GYL25" s="225"/>
      <c r="GYM25" s="225"/>
      <c r="GYN25" s="225"/>
      <c r="GYO25" s="225"/>
      <c r="GYP25" s="225"/>
      <c r="GYQ25" s="225"/>
      <c r="GYR25" s="225"/>
      <c r="GYS25" s="225"/>
      <c r="GYT25" s="225"/>
      <c r="GYU25" s="225"/>
      <c r="GYV25" s="225"/>
      <c r="GYW25" s="225"/>
      <c r="GYX25" s="225"/>
      <c r="GYY25" s="225"/>
      <c r="GYZ25" s="225"/>
      <c r="GZA25" s="225"/>
      <c r="GZB25" s="225"/>
      <c r="GZC25" s="225"/>
      <c r="GZD25" s="225"/>
      <c r="GZE25" s="225"/>
      <c r="GZF25" s="225"/>
      <c r="GZG25" s="225"/>
      <c r="GZH25" s="225"/>
      <c r="GZI25" s="225"/>
      <c r="GZJ25" s="225"/>
      <c r="GZK25" s="225"/>
      <c r="GZL25" s="225"/>
      <c r="GZM25" s="225"/>
      <c r="GZN25" s="225"/>
      <c r="GZO25" s="225"/>
      <c r="GZP25" s="225"/>
      <c r="GZQ25" s="225"/>
      <c r="GZR25" s="225"/>
      <c r="GZS25" s="225"/>
      <c r="GZT25" s="225"/>
      <c r="GZU25" s="225"/>
      <c r="GZV25" s="225"/>
      <c r="GZW25" s="225"/>
      <c r="GZX25" s="225"/>
      <c r="GZY25" s="225"/>
      <c r="GZZ25" s="225"/>
      <c r="HAA25" s="225"/>
      <c r="HAB25" s="225"/>
      <c r="HAC25" s="225"/>
      <c r="HAD25" s="225"/>
      <c r="HAE25" s="225"/>
      <c r="HAF25" s="225"/>
      <c r="HAG25" s="225"/>
      <c r="HAH25" s="225"/>
      <c r="HAI25" s="225"/>
      <c r="HAJ25" s="225"/>
      <c r="HAK25" s="225"/>
      <c r="HAL25" s="225"/>
      <c r="HAM25" s="225"/>
      <c r="HAN25" s="225"/>
      <c r="HAO25" s="225"/>
      <c r="HAP25" s="225"/>
      <c r="HAQ25" s="225"/>
      <c r="HAR25" s="225"/>
      <c r="HAS25" s="225"/>
      <c r="HAT25" s="225"/>
      <c r="HAU25" s="225"/>
      <c r="HAV25" s="225"/>
      <c r="HAW25" s="225"/>
      <c r="HAX25" s="225"/>
      <c r="HAY25" s="225"/>
      <c r="HAZ25" s="225"/>
      <c r="HBA25" s="225"/>
      <c r="HBB25" s="225"/>
      <c r="HBC25" s="225"/>
      <c r="HBD25" s="225"/>
      <c r="HBE25" s="225"/>
      <c r="HBF25" s="225"/>
      <c r="HBG25" s="225"/>
      <c r="HBH25" s="225"/>
      <c r="HBI25" s="225"/>
      <c r="HBJ25" s="225"/>
      <c r="HBK25" s="225"/>
      <c r="HBL25" s="225"/>
      <c r="HBM25" s="225"/>
      <c r="HBN25" s="225"/>
      <c r="HBO25" s="225"/>
      <c r="HBP25" s="225"/>
      <c r="HBQ25" s="225"/>
      <c r="HBR25" s="225"/>
      <c r="HBS25" s="225"/>
      <c r="HBT25" s="225"/>
      <c r="HBU25" s="225"/>
      <c r="HBV25" s="225"/>
      <c r="HBW25" s="225"/>
      <c r="HBX25" s="225"/>
      <c r="HBY25" s="225"/>
      <c r="HBZ25" s="225"/>
      <c r="HCA25" s="225"/>
      <c r="HCB25" s="225"/>
      <c r="HCC25" s="225"/>
      <c r="HCD25" s="225"/>
      <c r="HCE25" s="225"/>
      <c r="HCF25" s="225"/>
      <c r="HCG25" s="225"/>
      <c r="HCH25" s="225"/>
      <c r="HCI25" s="225"/>
      <c r="HCJ25" s="225"/>
      <c r="HCK25" s="225"/>
      <c r="HCL25" s="225"/>
      <c r="HCM25" s="225"/>
      <c r="HCN25" s="225"/>
      <c r="HCO25" s="225"/>
      <c r="HCP25" s="225"/>
      <c r="HCQ25" s="225"/>
      <c r="HCR25" s="225"/>
      <c r="HCS25" s="225"/>
      <c r="HCT25" s="225"/>
      <c r="HCU25" s="225"/>
      <c r="HCV25" s="225"/>
      <c r="HCW25" s="225"/>
      <c r="HCX25" s="225"/>
      <c r="HCY25" s="225"/>
      <c r="HCZ25" s="225"/>
      <c r="HDA25" s="225"/>
      <c r="HDB25" s="225"/>
      <c r="HDC25" s="225"/>
      <c r="HDD25" s="225"/>
      <c r="HDE25" s="225"/>
      <c r="HDF25" s="225"/>
      <c r="HDG25" s="225"/>
      <c r="HDH25" s="225"/>
      <c r="HDI25" s="225"/>
      <c r="HDJ25" s="225"/>
      <c r="HDK25" s="225"/>
      <c r="HDL25" s="225"/>
      <c r="HDM25" s="225"/>
      <c r="HDN25" s="225"/>
      <c r="HDO25" s="225"/>
      <c r="HDP25" s="225"/>
      <c r="HDQ25" s="225"/>
      <c r="HDR25" s="225"/>
      <c r="HDS25" s="225"/>
      <c r="HDT25" s="225"/>
      <c r="HDU25" s="225"/>
      <c r="HDV25" s="225"/>
      <c r="HDW25" s="225"/>
      <c r="HDX25" s="225"/>
      <c r="HDY25" s="225"/>
      <c r="HDZ25" s="225"/>
      <c r="HEA25" s="225"/>
      <c r="HEB25" s="225"/>
      <c r="HEC25" s="225"/>
      <c r="HED25" s="225"/>
      <c r="HEE25" s="225"/>
      <c r="HEF25" s="225"/>
      <c r="HEG25" s="225"/>
      <c r="HEH25" s="225"/>
      <c r="HEI25" s="225"/>
      <c r="HEJ25" s="225"/>
      <c r="HEK25" s="225"/>
      <c r="HEL25" s="225"/>
      <c r="HEM25" s="225"/>
      <c r="HEN25" s="225"/>
      <c r="HEO25" s="225"/>
      <c r="HEP25" s="225"/>
      <c r="HEQ25" s="225"/>
      <c r="HER25" s="225"/>
      <c r="HES25" s="225"/>
      <c r="HET25" s="225"/>
      <c r="HEU25" s="225"/>
      <c r="HEV25" s="225"/>
      <c r="HEW25" s="225"/>
      <c r="HEX25" s="225"/>
      <c r="HEY25" s="225"/>
      <c r="HEZ25" s="225"/>
      <c r="HFA25" s="225"/>
      <c r="HFB25" s="225"/>
      <c r="HFC25" s="225"/>
      <c r="HFD25" s="225"/>
      <c r="HFE25" s="225"/>
      <c r="HFF25" s="225"/>
      <c r="HFG25" s="225"/>
      <c r="HFH25" s="225"/>
      <c r="HFI25" s="225"/>
      <c r="HFJ25" s="225"/>
      <c r="HFK25" s="225"/>
      <c r="HFL25" s="225"/>
      <c r="HFM25" s="225"/>
      <c r="HFN25" s="225"/>
      <c r="HFO25" s="225"/>
      <c r="HFP25" s="225"/>
      <c r="HFQ25" s="225"/>
      <c r="HFR25" s="225"/>
      <c r="HFS25" s="225"/>
      <c r="HFT25" s="225"/>
      <c r="HFU25" s="225"/>
      <c r="HFV25" s="225"/>
      <c r="HFW25" s="225"/>
      <c r="HFX25" s="225"/>
      <c r="HFY25" s="225"/>
      <c r="HFZ25" s="225"/>
      <c r="HGA25" s="225"/>
      <c r="HGB25" s="225"/>
      <c r="HGC25" s="225"/>
      <c r="HGD25" s="225"/>
      <c r="HGE25" s="225"/>
      <c r="HGF25" s="225"/>
      <c r="HGG25" s="225"/>
      <c r="HGH25" s="225"/>
      <c r="HGI25" s="225"/>
      <c r="HGJ25" s="225"/>
      <c r="HGK25" s="225"/>
      <c r="HGL25" s="225"/>
      <c r="HGM25" s="225"/>
      <c r="HGN25" s="225"/>
      <c r="HGO25" s="225"/>
      <c r="HGP25" s="225"/>
      <c r="HGQ25" s="225"/>
      <c r="HGR25" s="225"/>
      <c r="HGS25" s="225"/>
      <c r="HGT25" s="225"/>
      <c r="HGU25" s="225"/>
      <c r="HGV25" s="225"/>
      <c r="HGW25" s="225"/>
      <c r="HGX25" s="225"/>
      <c r="HGY25" s="225"/>
      <c r="HGZ25" s="225"/>
      <c r="HHA25" s="225"/>
      <c r="HHB25" s="225"/>
      <c r="HHC25" s="225"/>
      <c r="HHD25" s="225"/>
      <c r="HHE25" s="225"/>
      <c r="HHF25" s="225"/>
      <c r="HHG25" s="225"/>
      <c r="HHH25" s="225"/>
      <c r="HHI25" s="225"/>
      <c r="HHJ25" s="225"/>
      <c r="HHK25" s="225"/>
      <c r="HHL25" s="225"/>
      <c r="HHM25" s="225"/>
      <c r="HHN25" s="225"/>
      <c r="HHO25" s="225"/>
      <c r="HHP25" s="225"/>
      <c r="HHQ25" s="225"/>
      <c r="HHR25" s="225"/>
      <c r="HHS25" s="225"/>
      <c r="HHT25" s="225"/>
      <c r="HHU25" s="225"/>
      <c r="HHV25" s="225"/>
      <c r="HHW25" s="225"/>
      <c r="HHX25" s="225"/>
      <c r="HHY25" s="225"/>
      <c r="HHZ25" s="225"/>
      <c r="HIA25" s="225"/>
      <c r="HIB25" s="225"/>
      <c r="HIC25" s="225"/>
      <c r="HID25" s="225"/>
      <c r="HIE25" s="225"/>
      <c r="HIF25" s="225"/>
      <c r="HIG25" s="225"/>
      <c r="HIH25" s="225"/>
      <c r="HII25" s="225"/>
      <c r="HIJ25" s="225"/>
      <c r="HIK25" s="225"/>
      <c r="HIL25" s="225"/>
      <c r="HIM25" s="225"/>
      <c r="HIN25" s="225"/>
      <c r="HIO25" s="225"/>
      <c r="HIP25" s="225"/>
      <c r="HIQ25" s="225"/>
      <c r="HIR25" s="225"/>
      <c r="HIS25" s="225"/>
      <c r="HIT25" s="225"/>
      <c r="HIU25" s="225"/>
      <c r="HIV25" s="225"/>
      <c r="HIW25" s="225"/>
      <c r="HIX25" s="225"/>
      <c r="HIY25" s="225"/>
      <c r="HIZ25" s="225"/>
      <c r="HJA25" s="225"/>
      <c r="HJB25" s="225"/>
      <c r="HJC25" s="225"/>
      <c r="HJD25" s="225"/>
      <c r="HJE25" s="225"/>
      <c r="HJF25" s="225"/>
      <c r="HJG25" s="225"/>
      <c r="HJH25" s="225"/>
      <c r="HJI25" s="225"/>
      <c r="HJJ25" s="225"/>
      <c r="HJK25" s="225"/>
      <c r="HJL25" s="225"/>
      <c r="HJM25" s="225"/>
      <c r="HJN25" s="225"/>
      <c r="HJO25" s="225"/>
      <c r="HJP25" s="225"/>
      <c r="HJQ25" s="225"/>
      <c r="HJR25" s="225"/>
      <c r="HJS25" s="225"/>
      <c r="HJT25" s="225"/>
      <c r="HJU25" s="225"/>
      <c r="HJV25" s="225"/>
      <c r="HJW25" s="225"/>
      <c r="HJX25" s="225"/>
      <c r="HJY25" s="225"/>
      <c r="HJZ25" s="225"/>
      <c r="HKA25" s="225"/>
      <c r="HKB25" s="225"/>
      <c r="HKC25" s="225"/>
      <c r="HKD25" s="225"/>
      <c r="HKE25" s="225"/>
      <c r="HKF25" s="225"/>
      <c r="HKG25" s="225"/>
      <c r="HKH25" s="225"/>
      <c r="HKI25" s="225"/>
      <c r="HKJ25" s="225"/>
      <c r="HKK25" s="225"/>
      <c r="HKL25" s="225"/>
      <c r="HKM25" s="225"/>
      <c r="HKN25" s="225"/>
      <c r="HKO25" s="225"/>
      <c r="HKP25" s="225"/>
      <c r="HKQ25" s="225"/>
      <c r="HKR25" s="225"/>
      <c r="HKS25" s="225"/>
      <c r="HKT25" s="225"/>
      <c r="HKU25" s="225"/>
      <c r="HKV25" s="225"/>
      <c r="HKW25" s="225"/>
      <c r="HKX25" s="225"/>
      <c r="HKY25" s="225"/>
      <c r="HKZ25" s="225"/>
      <c r="HLA25" s="225"/>
      <c r="HLB25" s="225"/>
      <c r="HLC25" s="225"/>
      <c r="HLD25" s="225"/>
      <c r="HLE25" s="225"/>
      <c r="HLF25" s="225"/>
      <c r="HLG25" s="225"/>
      <c r="HLH25" s="225"/>
      <c r="HLI25" s="225"/>
      <c r="HLJ25" s="225"/>
      <c r="HLK25" s="225"/>
      <c r="HLL25" s="225"/>
      <c r="HLM25" s="225"/>
      <c r="HLN25" s="225"/>
      <c r="HLO25" s="225"/>
      <c r="HLP25" s="225"/>
      <c r="HLQ25" s="225"/>
      <c r="HLR25" s="225"/>
      <c r="HLS25" s="225"/>
      <c r="HLT25" s="225"/>
      <c r="HLU25" s="225"/>
      <c r="HLV25" s="225"/>
      <c r="HLW25" s="225"/>
      <c r="HLX25" s="225"/>
      <c r="HLY25" s="225"/>
      <c r="HLZ25" s="225"/>
      <c r="HMA25" s="225"/>
      <c r="HMB25" s="225"/>
      <c r="HMC25" s="225"/>
      <c r="HMD25" s="225"/>
      <c r="HME25" s="225"/>
      <c r="HMF25" s="225"/>
      <c r="HMG25" s="225"/>
      <c r="HMH25" s="225"/>
      <c r="HMI25" s="225"/>
      <c r="HMJ25" s="225"/>
      <c r="HMK25" s="225"/>
      <c r="HML25" s="225"/>
      <c r="HMM25" s="225"/>
      <c r="HMN25" s="225"/>
      <c r="HMO25" s="225"/>
      <c r="HMP25" s="225"/>
      <c r="HMQ25" s="225"/>
      <c r="HMR25" s="225"/>
      <c r="HMS25" s="225"/>
      <c r="HMT25" s="225"/>
      <c r="HMU25" s="225"/>
      <c r="HMV25" s="225"/>
      <c r="HMW25" s="225"/>
      <c r="HMX25" s="225"/>
      <c r="HMY25" s="225"/>
      <c r="HMZ25" s="225"/>
      <c r="HNA25" s="225"/>
      <c r="HNB25" s="225"/>
      <c r="HNC25" s="225"/>
      <c r="HND25" s="225"/>
      <c r="HNE25" s="225"/>
      <c r="HNF25" s="225"/>
      <c r="HNG25" s="225"/>
      <c r="HNH25" s="225"/>
      <c r="HNI25" s="225"/>
      <c r="HNJ25" s="225"/>
      <c r="HNK25" s="225"/>
      <c r="HNL25" s="225"/>
      <c r="HNM25" s="225"/>
      <c r="HNN25" s="225"/>
      <c r="HNO25" s="225"/>
      <c r="HNP25" s="225"/>
      <c r="HNQ25" s="225"/>
      <c r="HNR25" s="225"/>
      <c r="HNS25" s="225"/>
      <c r="HNT25" s="225"/>
      <c r="HNU25" s="225"/>
      <c r="HNV25" s="225"/>
      <c r="HNW25" s="225"/>
      <c r="HNX25" s="225"/>
      <c r="HNY25" s="225"/>
      <c r="HNZ25" s="225"/>
      <c r="HOA25" s="225"/>
      <c r="HOB25" s="225"/>
      <c r="HOC25" s="225"/>
      <c r="HOD25" s="225"/>
      <c r="HOE25" s="225"/>
      <c r="HOF25" s="225"/>
      <c r="HOG25" s="225"/>
      <c r="HOH25" s="225"/>
      <c r="HOI25" s="225"/>
      <c r="HOJ25" s="225"/>
      <c r="HOK25" s="225"/>
      <c r="HOL25" s="225"/>
      <c r="HOM25" s="225"/>
      <c r="HON25" s="225"/>
      <c r="HOO25" s="225"/>
      <c r="HOP25" s="225"/>
      <c r="HOQ25" s="225"/>
      <c r="HOR25" s="225"/>
      <c r="HOS25" s="225"/>
      <c r="HOT25" s="225"/>
      <c r="HOU25" s="225"/>
      <c r="HOV25" s="225"/>
      <c r="HOW25" s="225"/>
      <c r="HOX25" s="225"/>
      <c r="HOY25" s="225"/>
      <c r="HOZ25" s="225"/>
      <c r="HPA25" s="225"/>
      <c r="HPB25" s="225"/>
      <c r="HPC25" s="225"/>
      <c r="HPD25" s="225"/>
      <c r="HPE25" s="225"/>
      <c r="HPF25" s="225"/>
      <c r="HPG25" s="225"/>
      <c r="HPH25" s="225"/>
      <c r="HPI25" s="225"/>
      <c r="HPJ25" s="225"/>
      <c r="HPK25" s="225"/>
      <c r="HPL25" s="225"/>
      <c r="HPM25" s="225"/>
      <c r="HPN25" s="225"/>
      <c r="HPO25" s="225"/>
      <c r="HPP25" s="225"/>
      <c r="HPQ25" s="225"/>
      <c r="HPR25" s="225"/>
      <c r="HPS25" s="225"/>
      <c r="HPT25" s="225"/>
      <c r="HPU25" s="225"/>
      <c r="HPV25" s="225"/>
      <c r="HPW25" s="225"/>
      <c r="HPX25" s="225"/>
      <c r="HPY25" s="225"/>
      <c r="HPZ25" s="225"/>
      <c r="HQA25" s="225"/>
      <c r="HQB25" s="225"/>
      <c r="HQC25" s="225"/>
      <c r="HQD25" s="225"/>
      <c r="HQE25" s="225"/>
      <c r="HQF25" s="225"/>
      <c r="HQG25" s="225"/>
      <c r="HQH25" s="225"/>
      <c r="HQI25" s="225"/>
      <c r="HQJ25" s="225"/>
      <c r="HQK25" s="225"/>
      <c r="HQL25" s="225"/>
      <c r="HQM25" s="225"/>
      <c r="HQN25" s="225"/>
      <c r="HQO25" s="225"/>
      <c r="HQP25" s="225"/>
      <c r="HQQ25" s="225"/>
      <c r="HQR25" s="225"/>
      <c r="HQS25" s="225"/>
      <c r="HQT25" s="225"/>
      <c r="HQU25" s="225"/>
      <c r="HQV25" s="225"/>
      <c r="HQW25" s="225"/>
      <c r="HQX25" s="225"/>
      <c r="HQY25" s="225"/>
      <c r="HQZ25" s="225"/>
      <c r="HRA25" s="225"/>
      <c r="HRB25" s="225"/>
      <c r="HRC25" s="225"/>
      <c r="HRD25" s="225"/>
      <c r="HRE25" s="225"/>
      <c r="HRF25" s="225"/>
      <c r="HRG25" s="225"/>
      <c r="HRH25" s="225"/>
      <c r="HRI25" s="225"/>
      <c r="HRJ25" s="225"/>
      <c r="HRK25" s="225"/>
      <c r="HRL25" s="225"/>
      <c r="HRM25" s="225"/>
      <c r="HRN25" s="225"/>
      <c r="HRO25" s="225"/>
      <c r="HRP25" s="225"/>
      <c r="HRQ25" s="225"/>
      <c r="HRR25" s="225"/>
      <c r="HRS25" s="225"/>
      <c r="HRT25" s="225"/>
      <c r="HRU25" s="225"/>
      <c r="HRV25" s="225"/>
      <c r="HRW25" s="225"/>
      <c r="HRX25" s="225"/>
      <c r="HRY25" s="225"/>
      <c r="HRZ25" s="225"/>
      <c r="HSA25" s="225"/>
      <c r="HSB25" s="225"/>
      <c r="HSC25" s="225"/>
      <c r="HSD25" s="225"/>
      <c r="HSE25" s="225"/>
      <c r="HSF25" s="225"/>
      <c r="HSG25" s="225"/>
      <c r="HSH25" s="225"/>
      <c r="HSI25" s="225"/>
      <c r="HSJ25" s="225"/>
      <c r="HSK25" s="225"/>
      <c r="HSL25" s="225"/>
      <c r="HSM25" s="225"/>
      <c r="HSN25" s="225"/>
      <c r="HSO25" s="225"/>
      <c r="HSP25" s="225"/>
      <c r="HSQ25" s="225"/>
      <c r="HSR25" s="225"/>
      <c r="HSS25" s="225"/>
      <c r="HST25" s="225"/>
      <c r="HSU25" s="225"/>
      <c r="HSV25" s="225"/>
      <c r="HSW25" s="225"/>
      <c r="HSX25" s="225"/>
      <c r="HSY25" s="225"/>
      <c r="HSZ25" s="225"/>
      <c r="HTA25" s="225"/>
      <c r="HTB25" s="225"/>
      <c r="HTC25" s="225"/>
      <c r="HTD25" s="225"/>
    </row>
    <row r="26" spans="1:5932" s="226" customFormat="1" ht="9.9499999999999993" hidden="1" customHeight="1" x14ac:dyDescent="0.25">
      <c r="A26" s="74" t="s">
        <v>306</v>
      </c>
      <c r="B26" s="75"/>
      <c r="C26" s="75"/>
      <c r="D26" s="453">
        <f>SUM(B26:C26)</f>
        <v>0</v>
      </c>
      <c r="E26" s="457"/>
      <c r="F26" s="457"/>
      <c r="G26" s="459">
        <f t="shared" ref="G26" si="41">B26*E26</f>
        <v>0</v>
      </c>
      <c r="H26" s="459">
        <f t="shared" ref="H26" si="42">C26*F26</f>
        <v>0</v>
      </c>
      <c r="I26" s="456" t="e">
        <f t="shared" ref="I26" si="43">(SUM(G26:H26)/D26)</f>
        <v>#DIV/0!</v>
      </c>
      <c r="J26" s="75">
        <v>1</v>
      </c>
      <c r="K26" s="75"/>
      <c r="L26" s="453">
        <f>SUM(J26:K26)</f>
        <v>1</v>
      </c>
      <c r="M26" s="457">
        <v>4.71</v>
      </c>
      <c r="N26" s="457"/>
      <c r="O26" s="459">
        <f t="shared" si="38"/>
        <v>4.71</v>
      </c>
      <c r="P26" s="459">
        <f t="shared" si="39"/>
        <v>0</v>
      </c>
      <c r="Q26" s="456">
        <f t="shared" si="40"/>
        <v>4.71</v>
      </c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10"/>
      <c r="AI26" s="210"/>
      <c r="AJ26" s="217"/>
      <c r="AK26" s="210"/>
      <c r="AL26" s="210"/>
      <c r="AM26" s="217"/>
      <c r="AN26" s="210"/>
      <c r="AO26" s="247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  <c r="IS26" s="225"/>
      <c r="IT26" s="225"/>
      <c r="IU26" s="225"/>
      <c r="IV26" s="225"/>
      <c r="IW26" s="225"/>
      <c r="IX26" s="225"/>
      <c r="IY26" s="225"/>
      <c r="IZ26" s="225"/>
      <c r="JA26" s="225"/>
      <c r="JB26" s="225"/>
      <c r="JC26" s="225"/>
      <c r="JD26" s="225"/>
      <c r="JE26" s="225"/>
      <c r="JF26" s="225"/>
      <c r="JG26" s="225"/>
      <c r="JH26" s="225"/>
      <c r="JI26" s="225"/>
      <c r="JJ26" s="225"/>
      <c r="JK26" s="225"/>
      <c r="JL26" s="225"/>
      <c r="JM26" s="225"/>
      <c r="JN26" s="225"/>
      <c r="JO26" s="225"/>
      <c r="JP26" s="225"/>
      <c r="JQ26" s="225"/>
      <c r="JR26" s="225"/>
      <c r="JS26" s="225"/>
      <c r="JT26" s="225"/>
      <c r="JU26" s="225"/>
      <c r="JV26" s="225"/>
      <c r="JW26" s="225"/>
      <c r="JX26" s="225"/>
      <c r="JY26" s="225"/>
      <c r="JZ26" s="225"/>
      <c r="KA26" s="225"/>
      <c r="KB26" s="225"/>
      <c r="KC26" s="225"/>
      <c r="KD26" s="225"/>
      <c r="KE26" s="225"/>
      <c r="KF26" s="225"/>
      <c r="KG26" s="225"/>
      <c r="KH26" s="225"/>
      <c r="KI26" s="225"/>
      <c r="KJ26" s="225"/>
      <c r="KK26" s="225"/>
      <c r="KL26" s="225"/>
      <c r="KM26" s="225"/>
      <c r="KN26" s="225"/>
      <c r="KO26" s="225"/>
      <c r="KP26" s="225"/>
      <c r="KQ26" s="225"/>
      <c r="KR26" s="225"/>
      <c r="KS26" s="225"/>
      <c r="KT26" s="225"/>
      <c r="KU26" s="225"/>
      <c r="KV26" s="225"/>
      <c r="KW26" s="225"/>
      <c r="KX26" s="225"/>
      <c r="KY26" s="225"/>
      <c r="KZ26" s="225"/>
      <c r="LA26" s="225"/>
      <c r="LB26" s="225"/>
      <c r="LC26" s="225"/>
      <c r="LD26" s="225"/>
      <c r="LE26" s="225"/>
      <c r="LF26" s="225"/>
      <c r="LG26" s="225"/>
      <c r="LH26" s="225"/>
      <c r="LI26" s="225"/>
      <c r="LJ26" s="225"/>
      <c r="LK26" s="225"/>
      <c r="LL26" s="225"/>
      <c r="LM26" s="225"/>
      <c r="LN26" s="225"/>
      <c r="LO26" s="225"/>
      <c r="LP26" s="225"/>
      <c r="LQ26" s="225"/>
      <c r="LR26" s="225"/>
      <c r="LS26" s="225"/>
      <c r="LT26" s="225"/>
      <c r="LU26" s="225"/>
      <c r="LV26" s="225"/>
      <c r="LW26" s="225"/>
      <c r="LX26" s="225"/>
      <c r="LY26" s="225"/>
      <c r="LZ26" s="225"/>
      <c r="MA26" s="225"/>
      <c r="MB26" s="225"/>
      <c r="MC26" s="225"/>
      <c r="MD26" s="225"/>
      <c r="ME26" s="225"/>
      <c r="MF26" s="225"/>
      <c r="MG26" s="225"/>
      <c r="MH26" s="225"/>
      <c r="MI26" s="225"/>
      <c r="MJ26" s="225"/>
      <c r="MK26" s="225"/>
      <c r="ML26" s="225"/>
      <c r="MM26" s="225"/>
      <c r="MN26" s="225"/>
      <c r="MO26" s="225"/>
      <c r="MP26" s="225"/>
      <c r="MQ26" s="225"/>
      <c r="MR26" s="225"/>
      <c r="MS26" s="225"/>
      <c r="MT26" s="225"/>
      <c r="MU26" s="225"/>
      <c r="MV26" s="225"/>
      <c r="MW26" s="225"/>
      <c r="MX26" s="225"/>
      <c r="MY26" s="225"/>
      <c r="MZ26" s="225"/>
      <c r="NA26" s="225"/>
      <c r="NB26" s="225"/>
      <c r="NC26" s="225"/>
      <c r="ND26" s="225"/>
      <c r="NE26" s="225"/>
      <c r="NF26" s="225"/>
      <c r="NG26" s="225"/>
      <c r="NH26" s="225"/>
      <c r="NI26" s="225"/>
      <c r="NJ26" s="225"/>
      <c r="NK26" s="225"/>
      <c r="NL26" s="225"/>
      <c r="NM26" s="225"/>
      <c r="NN26" s="225"/>
      <c r="NO26" s="225"/>
      <c r="NP26" s="225"/>
      <c r="NQ26" s="225"/>
      <c r="NR26" s="225"/>
      <c r="NS26" s="225"/>
      <c r="NT26" s="225"/>
      <c r="NU26" s="225"/>
      <c r="NV26" s="225"/>
      <c r="NW26" s="225"/>
      <c r="NX26" s="225"/>
      <c r="NY26" s="225"/>
      <c r="NZ26" s="225"/>
      <c r="OA26" s="225"/>
      <c r="OB26" s="225"/>
      <c r="OC26" s="225"/>
      <c r="OD26" s="225"/>
      <c r="OE26" s="225"/>
      <c r="OF26" s="225"/>
      <c r="OG26" s="225"/>
      <c r="OH26" s="225"/>
      <c r="OI26" s="225"/>
      <c r="OJ26" s="225"/>
      <c r="OK26" s="225"/>
      <c r="OL26" s="225"/>
      <c r="OM26" s="225"/>
      <c r="ON26" s="225"/>
      <c r="OO26" s="225"/>
      <c r="OP26" s="225"/>
      <c r="OQ26" s="225"/>
      <c r="OR26" s="225"/>
      <c r="OS26" s="225"/>
      <c r="OT26" s="225"/>
      <c r="OU26" s="225"/>
      <c r="OV26" s="225"/>
      <c r="OW26" s="225"/>
      <c r="OX26" s="225"/>
      <c r="OY26" s="225"/>
      <c r="OZ26" s="225"/>
      <c r="PA26" s="225"/>
      <c r="PB26" s="225"/>
      <c r="PC26" s="225"/>
      <c r="PD26" s="225"/>
      <c r="PE26" s="225"/>
      <c r="PF26" s="225"/>
      <c r="PG26" s="225"/>
      <c r="PH26" s="225"/>
      <c r="PI26" s="225"/>
      <c r="PJ26" s="225"/>
      <c r="PK26" s="225"/>
      <c r="PL26" s="225"/>
      <c r="PM26" s="225"/>
      <c r="PN26" s="225"/>
      <c r="PO26" s="225"/>
      <c r="PP26" s="225"/>
      <c r="PQ26" s="225"/>
      <c r="PR26" s="225"/>
      <c r="PS26" s="225"/>
      <c r="PT26" s="225"/>
      <c r="PU26" s="225"/>
      <c r="PV26" s="225"/>
      <c r="PW26" s="225"/>
      <c r="PX26" s="225"/>
      <c r="PY26" s="225"/>
      <c r="PZ26" s="225"/>
      <c r="QA26" s="225"/>
      <c r="QB26" s="225"/>
      <c r="QC26" s="225"/>
      <c r="QD26" s="225"/>
      <c r="QE26" s="225"/>
      <c r="QF26" s="225"/>
      <c r="QG26" s="225"/>
      <c r="QH26" s="225"/>
      <c r="QI26" s="225"/>
      <c r="QJ26" s="225"/>
      <c r="QK26" s="225"/>
      <c r="QL26" s="225"/>
      <c r="QM26" s="225"/>
      <c r="QN26" s="225"/>
      <c r="QO26" s="225"/>
      <c r="QP26" s="225"/>
      <c r="QQ26" s="225"/>
      <c r="QR26" s="225"/>
      <c r="QS26" s="225"/>
      <c r="QT26" s="225"/>
      <c r="QU26" s="225"/>
      <c r="QV26" s="225"/>
      <c r="QW26" s="225"/>
      <c r="QX26" s="225"/>
      <c r="QY26" s="225"/>
      <c r="QZ26" s="225"/>
      <c r="RA26" s="225"/>
      <c r="RB26" s="225"/>
      <c r="RC26" s="225"/>
      <c r="RD26" s="225"/>
      <c r="RE26" s="225"/>
      <c r="RF26" s="225"/>
      <c r="RG26" s="225"/>
      <c r="RH26" s="225"/>
      <c r="RI26" s="225"/>
      <c r="RJ26" s="225"/>
      <c r="RK26" s="225"/>
      <c r="RL26" s="225"/>
      <c r="RM26" s="225"/>
      <c r="RN26" s="225"/>
      <c r="RO26" s="225"/>
      <c r="RP26" s="225"/>
      <c r="RQ26" s="225"/>
      <c r="RR26" s="225"/>
      <c r="RS26" s="225"/>
      <c r="RT26" s="225"/>
      <c r="RU26" s="225"/>
      <c r="RV26" s="225"/>
      <c r="RW26" s="225"/>
      <c r="RX26" s="225"/>
      <c r="RY26" s="225"/>
      <c r="RZ26" s="225"/>
      <c r="SA26" s="225"/>
      <c r="SB26" s="225"/>
      <c r="SC26" s="225"/>
      <c r="SD26" s="225"/>
      <c r="SE26" s="225"/>
      <c r="SF26" s="225"/>
      <c r="SG26" s="225"/>
      <c r="SH26" s="225"/>
      <c r="SI26" s="225"/>
      <c r="SJ26" s="225"/>
      <c r="SK26" s="225"/>
      <c r="SL26" s="225"/>
      <c r="SM26" s="225"/>
      <c r="SN26" s="225"/>
      <c r="SO26" s="225"/>
      <c r="SP26" s="225"/>
      <c r="SQ26" s="225"/>
      <c r="SR26" s="225"/>
      <c r="SS26" s="225"/>
      <c r="ST26" s="225"/>
      <c r="SU26" s="225"/>
      <c r="SV26" s="225"/>
      <c r="SW26" s="225"/>
      <c r="SX26" s="225"/>
      <c r="SY26" s="225"/>
      <c r="SZ26" s="225"/>
      <c r="TA26" s="225"/>
      <c r="TB26" s="225"/>
      <c r="TC26" s="225"/>
      <c r="TD26" s="225"/>
      <c r="TE26" s="225"/>
      <c r="TF26" s="225"/>
      <c r="TG26" s="225"/>
      <c r="TH26" s="225"/>
      <c r="TI26" s="225"/>
      <c r="TJ26" s="225"/>
      <c r="TK26" s="225"/>
      <c r="TL26" s="225"/>
      <c r="TM26" s="225"/>
      <c r="TN26" s="225"/>
      <c r="TO26" s="225"/>
      <c r="TP26" s="225"/>
      <c r="TQ26" s="225"/>
      <c r="TR26" s="225"/>
      <c r="TS26" s="225"/>
      <c r="TT26" s="225"/>
      <c r="TU26" s="225"/>
      <c r="TV26" s="225"/>
      <c r="TW26" s="225"/>
      <c r="TX26" s="225"/>
      <c r="TY26" s="225"/>
      <c r="TZ26" s="225"/>
      <c r="UA26" s="225"/>
      <c r="UB26" s="225"/>
      <c r="UC26" s="225"/>
      <c r="UD26" s="225"/>
      <c r="UE26" s="225"/>
      <c r="UF26" s="225"/>
      <c r="UG26" s="225"/>
      <c r="UH26" s="225"/>
      <c r="UI26" s="225"/>
      <c r="UJ26" s="225"/>
      <c r="UK26" s="225"/>
      <c r="UL26" s="225"/>
      <c r="UM26" s="225"/>
      <c r="UN26" s="225"/>
      <c r="UO26" s="225"/>
      <c r="UP26" s="225"/>
      <c r="UQ26" s="225"/>
      <c r="UR26" s="225"/>
      <c r="US26" s="225"/>
      <c r="UT26" s="225"/>
      <c r="UU26" s="225"/>
      <c r="UV26" s="225"/>
      <c r="UW26" s="225"/>
      <c r="UX26" s="225"/>
      <c r="UY26" s="225"/>
      <c r="UZ26" s="225"/>
      <c r="VA26" s="225"/>
      <c r="VB26" s="225"/>
      <c r="VC26" s="225"/>
      <c r="VD26" s="225"/>
      <c r="VE26" s="225"/>
      <c r="VF26" s="225"/>
      <c r="VG26" s="225"/>
      <c r="VH26" s="225"/>
      <c r="VI26" s="225"/>
      <c r="VJ26" s="225"/>
      <c r="VK26" s="225"/>
      <c r="VL26" s="225"/>
      <c r="VM26" s="225"/>
      <c r="VN26" s="225"/>
      <c r="VO26" s="225"/>
      <c r="VP26" s="225"/>
      <c r="VQ26" s="225"/>
      <c r="VR26" s="225"/>
      <c r="VS26" s="225"/>
      <c r="VT26" s="225"/>
      <c r="VU26" s="225"/>
      <c r="VV26" s="225"/>
      <c r="VW26" s="225"/>
      <c r="VX26" s="225"/>
      <c r="VY26" s="225"/>
      <c r="VZ26" s="225"/>
      <c r="WA26" s="225"/>
      <c r="WB26" s="225"/>
      <c r="WC26" s="225"/>
      <c r="WD26" s="225"/>
      <c r="WE26" s="225"/>
      <c r="WF26" s="225"/>
      <c r="WG26" s="225"/>
      <c r="WH26" s="225"/>
      <c r="WI26" s="225"/>
      <c r="WJ26" s="225"/>
      <c r="WK26" s="225"/>
      <c r="WL26" s="225"/>
      <c r="WM26" s="225"/>
      <c r="WN26" s="225"/>
      <c r="WO26" s="225"/>
      <c r="WP26" s="225"/>
      <c r="WQ26" s="225"/>
      <c r="WR26" s="225"/>
      <c r="WS26" s="225"/>
      <c r="WT26" s="225"/>
      <c r="WU26" s="225"/>
      <c r="WV26" s="225"/>
      <c r="WW26" s="225"/>
      <c r="WX26" s="225"/>
      <c r="WY26" s="225"/>
      <c r="WZ26" s="225"/>
      <c r="XA26" s="225"/>
      <c r="XB26" s="225"/>
      <c r="XC26" s="225"/>
      <c r="XD26" s="225"/>
      <c r="XE26" s="225"/>
      <c r="XF26" s="225"/>
      <c r="XG26" s="225"/>
      <c r="XH26" s="225"/>
      <c r="XI26" s="225"/>
      <c r="XJ26" s="225"/>
      <c r="XK26" s="225"/>
      <c r="XL26" s="225"/>
      <c r="XM26" s="225"/>
      <c r="XN26" s="225"/>
      <c r="XO26" s="225"/>
      <c r="XP26" s="225"/>
      <c r="XQ26" s="225"/>
      <c r="XR26" s="225"/>
      <c r="XS26" s="225"/>
      <c r="XT26" s="225"/>
      <c r="XU26" s="225"/>
      <c r="XV26" s="225"/>
      <c r="XW26" s="225"/>
      <c r="XX26" s="225"/>
      <c r="XY26" s="225"/>
      <c r="XZ26" s="225"/>
      <c r="YA26" s="225"/>
      <c r="YB26" s="225"/>
      <c r="YC26" s="225"/>
      <c r="YD26" s="225"/>
      <c r="YE26" s="225"/>
      <c r="YF26" s="225"/>
      <c r="YG26" s="225"/>
      <c r="YH26" s="225"/>
      <c r="YI26" s="225"/>
      <c r="YJ26" s="225"/>
      <c r="YK26" s="225"/>
      <c r="YL26" s="225"/>
      <c r="YM26" s="225"/>
      <c r="YN26" s="225"/>
      <c r="YO26" s="225"/>
      <c r="YP26" s="225"/>
      <c r="YQ26" s="225"/>
      <c r="YR26" s="225"/>
      <c r="YS26" s="225"/>
      <c r="YT26" s="225"/>
      <c r="YU26" s="225"/>
      <c r="YV26" s="225"/>
      <c r="YW26" s="225"/>
      <c r="YX26" s="225"/>
      <c r="YY26" s="225"/>
      <c r="YZ26" s="225"/>
      <c r="ZA26" s="225"/>
      <c r="ZB26" s="225"/>
      <c r="ZC26" s="225"/>
      <c r="ZD26" s="225"/>
      <c r="ZE26" s="225"/>
      <c r="ZF26" s="225"/>
      <c r="ZG26" s="225"/>
      <c r="ZH26" s="225"/>
      <c r="ZI26" s="225"/>
      <c r="ZJ26" s="225"/>
      <c r="ZK26" s="225"/>
      <c r="ZL26" s="225"/>
      <c r="ZM26" s="225"/>
      <c r="ZN26" s="225"/>
      <c r="ZO26" s="225"/>
      <c r="ZP26" s="225"/>
      <c r="ZQ26" s="225"/>
      <c r="ZR26" s="225"/>
      <c r="ZS26" s="225"/>
      <c r="ZT26" s="225"/>
      <c r="ZU26" s="225"/>
      <c r="ZV26" s="225"/>
      <c r="ZW26" s="225"/>
      <c r="ZX26" s="225"/>
      <c r="ZY26" s="225"/>
      <c r="ZZ26" s="225"/>
      <c r="AAA26" s="225"/>
      <c r="AAB26" s="225"/>
      <c r="AAC26" s="225"/>
      <c r="AAD26" s="225"/>
      <c r="AAE26" s="225"/>
      <c r="AAF26" s="225"/>
      <c r="AAG26" s="225"/>
      <c r="AAH26" s="225"/>
      <c r="AAI26" s="225"/>
      <c r="AAJ26" s="225"/>
      <c r="AAK26" s="225"/>
      <c r="AAL26" s="225"/>
      <c r="AAM26" s="225"/>
      <c r="AAN26" s="225"/>
      <c r="AAO26" s="225"/>
      <c r="AAP26" s="225"/>
      <c r="AAQ26" s="225"/>
      <c r="AAR26" s="225"/>
      <c r="AAS26" s="225"/>
      <c r="AAT26" s="225"/>
      <c r="AAU26" s="225"/>
      <c r="AAV26" s="225"/>
      <c r="AAW26" s="225"/>
      <c r="AAX26" s="225"/>
      <c r="AAY26" s="225"/>
      <c r="AAZ26" s="225"/>
      <c r="ABA26" s="225"/>
      <c r="ABB26" s="225"/>
      <c r="ABC26" s="225"/>
      <c r="ABD26" s="225"/>
      <c r="ABE26" s="225"/>
      <c r="ABF26" s="225"/>
      <c r="ABG26" s="225"/>
      <c r="ABH26" s="225"/>
      <c r="ABI26" s="225"/>
      <c r="ABJ26" s="225"/>
      <c r="ABK26" s="225"/>
      <c r="ABL26" s="225"/>
      <c r="ABM26" s="225"/>
      <c r="ABN26" s="225"/>
      <c r="ABO26" s="225"/>
      <c r="ABP26" s="225"/>
      <c r="ABQ26" s="225"/>
      <c r="ABR26" s="225"/>
      <c r="ABS26" s="225"/>
      <c r="ABT26" s="225"/>
      <c r="ABU26" s="225"/>
      <c r="ABV26" s="225"/>
      <c r="ABW26" s="225"/>
      <c r="ABX26" s="225"/>
      <c r="ABY26" s="225"/>
      <c r="ABZ26" s="225"/>
      <c r="ACA26" s="225"/>
      <c r="ACB26" s="225"/>
      <c r="ACC26" s="225"/>
      <c r="ACD26" s="225"/>
      <c r="ACE26" s="225"/>
      <c r="ACF26" s="225"/>
      <c r="ACG26" s="225"/>
      <c r="ACH26" s="225"/>
      <c r="ACI26" s="225"/>
      <c r="ACJ26" s="225"/>
      <c r="ACK26" s="225"/>
      <c r="ACL26" s="225"/>
      <c r="ACM26" s="225"/>
      <c r="ACN26" s="225"/>
      <c r="ACO26" s="225"/>
      <c r="ACP26" s="225"/>
      <c r="ACQ26" s="225"/>
      <c r="ACR26" s="225"/>
      <c r="ACS26" s="225"/>
      <c r="ACT26" s="225"/>
      <c r="ACU26" s="225"/>
      <c r="ACV26" s="225"/>
      <c r="ACW26" s="225"/>
      <c r="ACX26" s="225"/>
      <c r="ACY26" s="225"/>
      <c r="ACZ26" s="225"/>
      <c r="ADA26" s="225"/>
      <c r="ADB26" s="225"/>
      <c r="ADC26" s="225"/>
      <c r="ADD26" s="225"/>
      <c r="ADE26" s="225"/>
      <c r="ADF26" s="225"/>
      <c r="ADG26" s="225"/>
      <c r="ADH26" s="225"/>
      <c r="ADI26" s="225"/>
      <c r="ADJ26" s="225"/>
      <c r="ADK26" s="225"/>
      <c r="ADL26" s="225"/>
      <c r="ADM26" s="225"/>
      <c r="ADN26" s="225"/>
      <c r="ADO26" s="225"/>
      <c r="ADP26" s="225"/>
      <c r="ADQ26" s="225"/>
      <c r="ADR26" s="225"/>
      <c r="ADS26" s="225"/>
      <c r="ADT26" s="225"/>
      <c r="ADU26" s="225"/>
      <c r="ADV26" s="225"/>
      <c r="ADW26" s="225"/>
      <c r="ADX26" s="225"/>
      <c r="ADY26" s="225"/>
      <c r="ADZ26" s="225"/>
      <c r="AEA26" s="225"/>
      <c r="AEB26" s="225"/>
      <c r="AEC26" s="225"/>
      <c r="AED26" s="225"/>
      <c r="AEE26" s="225"/>
      <c r="AEF26" s="225"/>
      <c r="AEG26" s="225"/>
      <c r="AEH26" s="225"/>
      <c r="AEI26" s="225"/>
      <c r="AEJ26" s="225"/>
      <c r="AEK26" s="225"/>
      <c r="AEL26" s="225"/>
      <c r="AEM26" s="225"/>
      <c r="AEN26" s="225"/>
      <c r="AEO26" s="225"/>
      <c r="AEP26" s="225"/>
      <c r="AEQ26" s="225"/>
      <c r="AER26" s="225"/>
      <c r="AES26" s="225"/>
      <c r="AET26" s="225"/>
      <c r="AEU26" s="225"/>
      <c r="AEV26" s="225"/>
      <c r="AEW26" s="225"/>
      <c r="AEX26" s="225"/>
      <c r="AEY26" s="225"/>
      <c r="AEZ26" s="225"/>
      <c r="AFA26" s="225"/>
      <c r="AFB26" s="225"/>
      <c r="AFC26" s="225"/>
      <c r="AFD26" s="225"/>
      <c r="AFE26" s="225"/>
      <c r="AFF26" s="225"/>
      <c r="AFG26" s="225"/>
      <c r="AFH26" s="225"/>
      <c r="AFI26" s="225"/>
      <c r="AFJ26" s="225"/>
      <c r="AFK26" s="225"/>
      <c r="AFL26" s="225"/>
      <c r="AFM26" s="225"/>
      <c r="AFN26" s="225"/>
      <c r="AFO26" s="225"/>
      <c r="AFP26" s="225"/>
      <c r="AFQ26" s="225"/>
      <c r="AFR26" s="225"/>
      <c r="AFS26" s="225"/>
      <c r="AFT26" s="225"/>
      <c r="AFU26" s="225"/>
      <c r="AFV26" s="225"/>
      <c r="AFW26" s="225"/>
      <c r="AFX26" s="225"/>
      <c r="AFY26" s="225"/>
      <c r="AFZ26" s="225"/>
      <c r="AGA26" s="225"/>
      <c r="AGB26" s="225"/>
      <c r="AGC26" s="225"/>
      <c r="AGD26" s="225"/>
      <c r="AGE26" s="225"/>
      <c r="AGF26" s="225"/>
      <c r="AGG26" s="225"/>
      <c r="AGH26" s="225"/>
      <c r="AGI26" s="225"/>
      <c r="AGJ26" s="225"/>
      <c r="AGK26" s="225"/>
      <c r="AGL26" s="225"/>
      <c r="AGM26" s="225"/>
      <c r="AGN26" s="225"/>
      <c r="AGO26" s="225"/>
      <c r="AGP26" s="225"/>
      <c r="AGQ26" s="225"/>
      <c r="AGR26" s="225"/>
      <c r="AGS26" s="225"/>
      <c r="AGT26" s="225"/>
      <c r="AGU26" s="225"/>
      <c r="AGV26" s="225"/>
      <c r="AGW26" s="225"/>
      <c r="AGX26" s="225"/>
      <c r="AGY26" s="225"/>
      <c r="AGZ26" s="225"/>
      <c r="AHA26" s="225"/>
      <c r="AHB26" s="225"/>
      <c r="AHC26" s="225"/>
      <c r="AHD26" s="225"/>
      <c r="AHE26" s="225"/>
      <c r="AHF26" s="225"/>
      <c r="AHG26" s="225"/>
      <c r="AHH26" s="225"/>
      <c r="AHI26" s="225"/>
      <c r="AHJ26" s="225"/>
      <c r="AHK26" s="225"/>
      <c r="AHL26" s="225"/>
      <c r="AHM26" s="225"/>
      <c r="AHN26" s="225"/>
      <c r="AHO26" s="225"/>
      <c r="AHP26" s="225"/>
      <c r="AHQ26" s="225"/>
      <c r="AHR26" s="225"/>
      <c r="AHS26" s="225"/>
      <c r="AHT26" s="225"/>
      <c r="AHU26" s="225"/>
      <c r="AHV26" s="225"/>
      <c r="AHW26" s="225"/>
      <c r="AHX26" s="225"/>
      <c r="AHY26" s="225"/>
      <c r="AHZ26" s="225"/>
      <c r="AIA26" s="225"/>
      <c r="AIB26" s="225"/>
      <c r="AIC26" s="225"/>
      <c r="AID26" s="225"/>
      <c r="AIE26" s="225"/>
      <c r="AIF26" s="225"/>
      <c r="AIG26" s="225"/>
      <c r="AIH26" s="225"/>
      <c r="AII26" s="225"/>
      <c r="AIJ26" s="225"/>
      <c r="AIK26" s="225"/>
      <c r="AIL26" s="225"/>
      <c r="AIM26" s="225"/>
      <c r="AIN26" s="225"/>
      <c r="AIO26" s="225"/>
      <c r="AIP26" s="225"/>
      <c r="AIQ26" s="225"/>
      <c r="AIR26" s="225"/>
      <c r="AIS26" s="225"/>
      <c r="AIT26" s="225"/>
      <c r="AIU26" s="225"/>
      <c r="AIV26" s="225"/>
      <c r="AIW26" s="225"/>
      <c r="AIX26" s="225"/>
      <c r="AIY26" s="225"/>
      <c r="AIZ26" s="225"/>
      <c r="AJA26" s="225"/>
      <c r="AJB26" s="225"/>
      <c r="AJC26" s="225"/>
      <c r="AJD26" s="225"/>
      <c r="AJE26" s="225"/>
      <c r="AJF26" s="225"/>
      <c r="AJG26" s="225"/>
      <c r="AJH26" s="225"/>
      <c r="AJI26" s="225"/>
      <c r="AJJ26" s="225"/>
      <c r="AJK26" s="225"/>
      <c r="AJL26" s="225"/>
      <c r="AJM26" s="225"/>
      <c r="AJN26" s="225"/>
      <c r="AJO26" s="225"/>
      <c r="AJP26" s="225"/>
      <c r="AJQ26" s="225"/>
      <c r="AJR26" s="225"/>
      <c r="AJS26" s="225"/>
      <c r="AJT26" s="225"/>
      <c r="AJU26" s="225"/>
      <c r="AJV26" s="225"/>
      <c r="AJW26" s="225"/>
      <c r="AJX26" s="225"/>
      <c r="AJY26" s="225"/>
      <c r="AJZ26" s="225"/>
      <c r="AKA26" s="225"/>
      <c r="AKB26" s="225"/>
      <c r="AKC26" s="225"/>
      <c r="AKD26" s="225"/>
      <c r="AKE26" s="225"/>
      <c r="AKF26" s="225"/>
      <c r="AKG26" s="225"/>
      <c r="AKH26" s="225"/>
      <c r="AKI26" s="225"/>
      <c r="AKJ26" s="225"/>
      <c r="AKK26" s="225"/>
      <c r="AKL26" s="225"/>
      <c r="AKM26" s="225"/>
      <c r="AKN26" s="225"/>
      <c r="AKO26" s="225"/>
      <c r="AKP26" s="225"/>
      <c r="AKQ26" s="225"/>
      <c r="AKR26" s="225"/>
      <c r="AKS26" s="225"/>
      <c r="AKT26" s="225"/>
      <c r="AKU26" s="225"/>
      <c r="AKV26" s="225"/>
      <c r="AKW26" s="225"/>
      <c r="AKX26" s="225"/>
      <c r="AKY26" s="225"/>
      <c r="AKZ26" s="225"/>
      <c r="ALA26" s="225"/>
      <c r="ALB26" s="225"/>
      <c r="ALC26" s="225"/>
      <c r="ALD26" s="225"/>
      <c r="ALE26" s="225"/>
      <c r="ALF26" s="225"/>
      <c r="ALG26" s="225"/>
      <c r="ALH26" s="225"/>
      <c r="ALI26" s="225"/>
      <c r="ALJ26" s="225"/>
      <c r="ALK26" s="225"/>
      <c r="ALL26" s="225"/>
      <c r="ALM26" s="225"/>
      <c r="ALN26" s="225"/>
      <c r="ALO26" s="225"/>
      <c r="ALP26" s="225"/>
      <c r="ALQ26" s="225"/>
      <c r="ALR26" s="225"/>
      <c r="ALS26" s="225"/>
      <c r="ALT26" s="225"/>
      <c r="ALU26" s="225"/>
      <c r="ALV26" s="225"/>
      <c r="ALW26" s="225"/>
      <c r="ALX26" s="225"/>
      <c r="ALY26" s="225"/>
      <c r="ALZ26" s="225"/>
      <c r="AMA26" s="225"/>
      <c r="AMB26" s="225"/>
      <c r="AMC26" s="225"/>
      <c r="AMD26" s="225"/>
      <c r="AME26" s="225"/>
      <c r="AMF26" s="225"/>
      <c r="AMG26" s="225"/>
      <c r="AMH26" s="225"/>
      <c r="AMI26" s="225"/>
      <c r="AMJ26" s="225"/>
      <c r="AMK26" s="225"/>
      <c r="AML26" s="225"/>
      <c r="AMM26" s="225"/>
      <c r="AMN26" s="225"/>
      <c r="AMO26" s="225"/>
      <c r="AMP26" s="225"/>
      <c r="AMQ26" s="225"/>
      <c r="AMR26" s="225"/>
      <c r="AMS26" s="225"/>
      <c r="AMT26" s="225"/>
      <c r="AMU26" s="225"/>
      <c r="AMV26" s="225"/>
      <c r="AMW26" s="225"/>
      <c r="AMX26" s="225"/>
      <c r="AMY26" s="225"/>
      <c r="AMZ26" s="225"/>
      <c r="ANA26" s="225"/>
      <c r="ANB26" s="225"/>
      <c r="ANC26" s="225"/>
      <c r="AND26" s="225"/>
      <c r="ANE26" s="225"/>
      <c r="ANF26" s="225"/>
      <c r="ANG26" s="225"/>
      <c r="ANH26" s="225"/>
      <c r="ANI26" s="225"/>
      <c r="ANJ26" s="225"/>
      <c r="ANK26" s="225"/>
      <c r="ANL26" s="225"/>
      <c r="ANM26" s="225"/>
      <c r="ANN26" s="225"/>
      <c r="ANO26" s="225"/>
      <c r="ANP26" s="225"/>
      <c r="ANQ26" s="225"/>
      <c r="ANR26" s="225"/>
      <c r="ANS26" s="225"/>
      <c r="ANT26" s="225"/>
      <c r="ANU26" s="225"/>
      <c r="ANV26" s="225"/>
      <c r="ANW26" s="225"/>
      <c r="ANX26" s="225"/>
      <c r="ANY26" s="225"/>
      <c r="ANZ26" s="225"/>
      <c r="AOA26" s="225"/>
      <c r="AOB26" s="225"/>
      <c r="AOC26" s="225"/>
      <c r="AOD26" s="225"/>
      <c r="AOE26" s="225"/>
      <c r="AOF26" s="225"/>
      <c r="AOG26" s="225"/>
      <c r="AOH26" s="225"/>
      <c r="AOI26" s="225"/>
      <c r="AOJ26" s="225"/>
      <c r="AOK26" s="225"/>
      <c r="AOL26" s="225"/>
      <c r="AOM26" s="225"/>
      <c r="AON26" s="225"/>
      <c r="AOO26" s="225"/>
      <c r="AOP26" s="225"/>
      <c r="AOQ26" s="225"/>
      <c r="AOR26" s="225"/>
      <c r="AOS26" s="225"/>
      <c r="AOT26" s="225"/>
      <c r="AOU26" s="225"/>
      <c r="AOV26" s="225"/>
      <c r="AOW26" s="225"/>
      <c r="AOX26" s="225"/>
      <c r="AOY26" s="225"/>
      <c r="AOZ26" s="225"/>
      <c r="APA26" s="225"/>
      <c r="APB26" s="225"/>
      <c r="APC26" s="225"/>
      <c r="APD26" s="225"/>
      <c r="APE26" s="225"/>
      <c r="APF26" s="225"/>
      <c r="APG26" s="225"/>
      <c r="APH26" s="225"/>
      <c r="API26" s="225"/>
      <c r="APJ26" s="225"/>
      <c r="APK26" s="225"/>
      <c r="APL26" s="225"/>
      <c r="APM26" s="225"/>
      <c r="APN26" s="225"/>
      <c r="APO26" s="225"/>
      <c r="APP26" s="225"/>
      <c r="APQ26" s="225"/>
      <c r="APR26" s="225"/>
      <c r="APS26" s="225"/>
      <c r="APT26" s="225"/>
      <c r="APU26" s="225"/>
      <c r="APV26" s="225"/>
      <c r="APW26" s="225"/>
      <c r="APX26" s="225"/>
      <c r="APY26" s="225"/>
      <c r="APZ26" s="225"/>
      <c r="AQA26" s="225"/>
      <c r="AQB26" s="225"/>
      <c r="AQC26" s="225"/>
      <c r="AQD26" s="225"/>
      <c r="AQE26" s="225"/>
      <c r="AQF26" s="225"/>
      <c r="AQG26" s="225"/>
      <c r="AQH26" s="225"/>
      <c r="AQI26" s="225"/>
      <c r="AQJ26" s="225"/>
      <c r="AQK26" s="225"/>
      <c r="AQL26" s="225"/>
      <c r="AQM26" s="225"/>
      <c r="AQN26" s="225"/>
      <c r="AQO26" s="225"/>
      <c r="AQP26" s="225"/>
      <c r="AQQ26" s="225"/>
      <c r="AQR26" s="225"/>
      <c r="AQS26" s="225"/>
      <c r="AQT26" s="225"/>
      <c r="AQU26" s="225"/>
      <c r="AQV26" s="225"/>
      <c r="AQW26" s="225"/>
      <c r="AQX26" s="225"/>
      <c r="AQY26" s="225"/>
      <c r="AQZ26" s="225"/>
      <c r="ARA26" s="225"/>
      <c r="ARB26" s="225"/>
      <c r="ARC26" s="225"/>
      <c r="ARD26" s="225"/>
      <c r="ARE26" s="225"/>
      <c r="ARF26" s="225"/>
      <c r="ARG26" s="225"/>
      <c r="ARH26" s="225"/>
      <c r="ARI26" s="225"/>
      <c r="ARJ26" s="225"/>
      <c r="ARK26" s="225"/>
      <c r="ARL26" s="225"/>
      <c r="ARM26" s="225"/>
      <c r="ARN26" s="225"/>
      <c r="ARO26" s="225"/>
      <c r="ARP26" s="225"/>
      <c r="ARQ26" s="225"/>
      <c r="ARR26" s="225"/>
      <c r="ARS26" s="225"/>
      <c r="ART26" s="225"/>
      <c r="ARU26" s="225"/>
      <c r="ARV26" s="225"/>
      <c r="ARW26" s="225"/>
      <c r="ARX26" s="225"/>
      <c r="ARY26" s="225"/>
      <c r="ARZ26" s="225"/>
      <c r="ASA26" s="225"/>
      <c r="ASB26" s="225"/>
      <c r="ASC26" s="225"/>
      <c r="ASD26" s="225"/>
      <c r="ASE26" s="225"/>
      <c r="ASF26" s="225"/>
      <c r="ASG26" s="225"/>
      <c r="ASH26" s="225"/>
      <c r="ASI26" s="225"/>
      <c r="ASJ26" s="225"/>
      <c r="ASK26" s="225"/>
      <c r="ASL26" s="225"/>
      <c r="ASM26" s="225"/>
      <c r="ASN26" s="225"/>
      <c r="ASO26" s="225"/>
      <c r="ASP26" s="225"/>
      <c r="ASQ26" s="225"/>
      <c r="ASR26" s="225"/>
      <c r="ASS26" s="225"/>
      <c r="AST26" s="225"/>
      <c r="ASU26" s="225"/>
      <c r="ASV26" s="225"/>
      <c r="ASW26" s="225"/>
      <c r="ASX26" s="225"/>
      <c r="ASY26" s="225"/>
      <c r="ASZ26" s="225"/>
      <c r="ATA26" s="225"/>
      <c r="ATB26" s="225"/>
      <c r="ATC26" s="225"/>
      <c r="ATD26" s="225"/>
      <c r="ATE26" s="225"/>
      <c r="ATF26" s="225"/>
      <c r="ATG26" s="225"/>
      <c r="ATH26" s="225"/>
      <c r="ATI26" s="225"/>
      <c r="ATJ26" s="225"/>
      <c r="ATK26" s="225"/>
      <c r="ATL26" s="225"/>
      <c r="ATM26" s="225"/>
      <c r="ATN26" s="225"/>
      <c r="ATO26" s="225"/>
      <c r="ATP26" s="225"/>
      <c r="ATQ26" s="225"/>
      <c r="ATR26" s="225"/>
      <c r="ATS26" s="225"/>
      <c r="ATT26" s="225"/>
      <c r="ATU26" s="225"/>
      <c r="ATV26" s="225"/>
      <c r="ATW26" s="225"/>
      <c r="ATX26" s="225"/>
      <c r="ATY26" s="225"/>
      <c r="ATZ26" s="225"/>
      <c r="AUA26" s="225"/>
      <c r="AUB26" s="225"/>
      <c r="AUC26" s="225"/>
      <c r="AUD26" s="225"/>
      <c r="AUE26" s="225"/>
      <c r="AUF26" s="225"/>
      <c r="AUG26" s="225"/>
      <c r="AUH26" s="225"/>
      <c r="AUI26" s="225"/>
      <c r="AUJ26" s="225"/>
      <c r="AUK26" s="225"/>
      <c r="AUL26" s="225"/>
      <c r="AUM26" s="225"/>
      <c r="AUN26" s="225"/>
      <c r="AUO26" s="225"/>
      <c r="AUP26" s="225"/>
      <c r="AUQ26" s="225"/>
      <c r="AUR26" s="225"/>
      <c r="AUS26" s="225"/>
      <c r="AUT26" s="225"/>
      <c r="AUU26" s="225"/>
      <c r="AUV26" s="225"/>
      <c r="AUW26" s="225"/>
      <c r="AUX26" s="225"/>
      <c r="AUY26" s="225"/>
      <c r="AUZ26" s="225"/>
      <c r="AVA26" s="225"/>
      <c r="AVB26" s="225"/>
      <c r="AVC26" s="225"/>
      <c r="AVD26" s="225"/>
      <c r="AVE26" s="225"/>
      <c r="AVF26" s="225"/>
      <c r="AVG26" s="225"/>
      <c r="AVH26" s="225"/>
      <c r="AVI26" s="225"/>
      <c r="AVJ26" s="225"/>
      <c r="AVK26" s="225"/>
      <c r="AVL26" s="225"/>
      <c r="AVM26" s="225"/>
      <c r="AVN26" s="225"/>
      <c r="AVO26" s="225"/>
      <c r="AVP26" s="225"/>
      <c r="AVQ26" s="225"/>
      <c r="AVR26" s="225"/>
      <c r="AVS26" s="225"/>
      <c r="AVT26" s="225"/>
      <c r="AVU26" s="225"/>
      <c r="AVV26" s="225"/>
      <c r="AVW26" s="225"/>
      <c r="AVX26" s="225"/>
      <c r="AVY26" s="225"/>
      <c r="AVZ26" s="225"/>
      <c r="AWA26" s="225"/>
      <c r="AWB26" s="225"/>
      <c r="AWC26" s="225"/>
      <c r="AWD26" s="225"/>
      <c r="AWE26" s="225"/>
      <c r="AWF26" s="225"/>
      <c r="AWG26" s="225"/>
      <c r="AWH26" s="225"/>
      <c r="AWI26" s="225"/>
      <c r="AWJ26" s="225"/>
      <c r="AWK26" s="225"/>
      <c r="AWL26" s="225"/>
      <c r="AWM26" s="225"/>
      <c r="AWN26" s="225"/>
      <c r="AWO26" s="225"/>
      <c r="AWP26" s="225"/>
      <c r="AWQ26" s="225"/>
      <c r="AWR26" s="225"/>
      <c r="AWS26" s="225"/>
      <c r="AWT26" s="225"/>
      <c r="AWU26" s="225"/>
      <c r="AWV26" s="225"/>
      <c r="AWW26" s="225"/>
      <c r="AWX26" s="225"/>
      <c r="AWY26" s="225"/>
      <c r="AWZ26" s="225"/>
      <c r="AXA26" s="225"/>
      <c r="AXB26" s="225"/>
      <c r="AXC26" s="225"/>
      <c r="AXD26" s="225"/>
      <c r="AXE26" s="225"/>
      <c r="AXF26" s="225"/>
      <c r="AXG26" s="225"/>
      <c r="AXH26" s="225"/>
      <c r="AXI26" s="225"/>
      <c r="AXJ26" s="225"/>
      <c r="AXK26" s="225"/>
      <c r="AXL26" s="225"/>
      <c r="AXM26" s="225"/>
      <c r="AXN26" s="225"/>
      <c r="AXO26" s="225"/>
      <c r="AXP26" s="225"/>
      <c r="AXQ26" s="225"/>
      <c r="AXR26" s="225"/>
      <c r="AXS26" s="225"/>
      <c r="AXT26" s="225"/>
      <c r="AXU26" s="225"/>
      <c r="AXV26" s="225"/>
      <c r="AXW26" s="225"/>
      <c r="AXX26" s="225"/>
      <c r="AXY26" s="225"/>
      <c r="AXZ26" s="225"/>
      <c r="AYA26" s="225"/>
      <c r="AYB26" s="225"/>
      <c r="AYC26" s="225"/>
      <c r="AYD26" s="225"/>
      <c r="AYE26" s="225"/>
      <c r="AYF26" s="225"/>
      <c r="AYG26" s="225"/>
      <c r="AYH26" s="225"/>
      <c r="AYI26" s="225"/>
      <c r="AYJ26" s="225"/>
      <c r="AYK26" s="225"/>
      <c r="AYL26" s="225"/>
      <c r="AYM26" s="225"/>
      <c r="AYN26" s="225"/>
      <c r="AYO26" s="225"/>
      <c r="AYP26" s="225"/>
      <c r="AYQ26" s="225"/>
      <c r="AYR26" s="225"/>
      <c r="AYS26" s="225"/>
      <c r="AYT26" s="225"/>
      <c r="AYU26" s="225"/>
      <c r="AYV26" s="225"/>
      <c r="AYW26" s="225"/>
      <c r="AYX26" s="225"/>
      <c r="AYY26" s="225"/>
      <c r="AYZ26" s="225"/>
      <c r="AZA26" s="225"/>
      <c r="AZB26" s="225"/>
      <c r="AZC26" s="225"/>
      <c r="AZD26" s="225"/>
      <c r="AZE26" s="225"/>
      <c r="AZF26" s="225"/>
      <c r="AZG26" s="225"/>
      <c r="AZH26" s="225"/>
      <c r="AZI26" s="225"/>
      <c r="AZJ26" s="225"/>
      <c r="AZK26" s="225"/>
      <c r="AZL26" s="225"/>
      <c r="AZM26" s="225"/>
      <c r="AZN26" s="225"/>
      <c r="AZO26" s="225"/>
      <c r="AZP26" s="225"/>
      <c r="AZQ26" s="225"/>
      <c r="AZR26" s="225"/>
      <c r="AZS26" s="225"/>
      <c r="AZT26" s="225"/>
      <c r="AZU26" s="225"/>
      <c r="AZV26" s="225"/>
      <c r="AZW26" s="225"/>
      <c r="AZX26" s="225"/>
      <c r="AZY26" s="225"/>
      <c r="AZZ26" s="225"/>
      <c r="BAA26" s="225"/>
      <c r="BAB26" s="225"/>
      <c r="BAC26" s="225"/>
      <c r="BAD26" s="225"/>
      <c r="BAE26" s="225"/>
      <c r="BAF26" s="225"/>
      <c r="BAG26" s="225"/>
      <c r="BAH26" s="225"/>
      <c r="BAI26" s="225"/>
      <c r="BAJ26" s="225"/>
      <c r="BAK26" s="225"/>
      <c r="BAL26" s="225"/>
      <c r="BAM26" s="225"/>
      <c r="BAN26" s="225"/>
      <c r="BAO26" s="225"/>
      <c r="BAP26" s="225"/>
      <c r="BAQ26" s="225"/>
      <c r="BAR26" s="225"/>
      <c r="BAS26" s="225"/>
      <c r="BAT26" s="225"/>
      <c r="BAU26" s="225"/>
      <c r="BAV26" s="225"/>
      <c r="BAW26" s="225"/>
      <c r="BAX26" s="225"/>
      <c r="BAY26" s="225"/>
      <c r="BAZ26" s="225"/>
      <c r="BBA26" s="225"/>
      <c r="BBB26" s="225"/>
      <c r="BBC26" s="225"/>
      <c r="BBD26" s="225"/>
      <c r="BBE26" s="225"/>
      <c r="BBF26" s="225"/>
      <c r="BBG26" s="225"/>
      <c r="BBH26" s="225"/>
      <c r="BBI26" s="225"/>
      <c r="BBJ26" s="225"/>
      <c r="BBK26" s="225"/>
      <c r="BBL26" s="225"/>
      <c r="BBM26" s="225"/>
      <c r="BBN26" s="225"/>
      <c r="BBO26" s="225"/>
      <c r="BBP26" s="225"/>
      <c r="BBQ26" s="225"/>
      <c r="BBR26" s="225"/>
      <c r="BBS26" s="225"/>
      <c r="BBT26" s="225"/>
      <c r="BBU26" s="225"/>
      <c r="BBV26" s="225"/>
      <c r="BBW26" s="225"/>
      <c r="BBX26" s="225"/>
      <c r="BBY26" s="225"/>
      <c r="BBZ26" s="225"/>
      <c r="BCA26" s="225"/>
      <c r="BCB26" s="225"/>
      <c r="BCC26" s="225"/>
      <c r="BCD26" s="225"/>
      <c r="BCE26" s="225"/>
      <c r="BCF26" s="225"/>
      <c r="BCG26" s="225"/>
      <c r="BCH26" s="225"/>
      <c r="BCI26" s="225"/>
      <c r="BCJ26" s="225"/>
      <c r="BCK26" s="225"/>
      <c r="BCL26" s="225"/>
      <c r="BCM26" s="225"/>
      <c r="BCN26" s="225"/>
      <c r="BCO26" s="225"/>
      <c r="BCP26" s="225"/>
      <c r="BCQ26" s="225"/>
      <c r="BCR26" s="225"/>
      <c r="BCS26" s="225"/>
      <c r="BCT26" s="225"/>
      <c r="BCU26" s="225"/>
      <c r="BCV26" s="225"/>
      <c r="BCW26" s="225"/>
      <c r="BCX26" s="225"/>
      <c r="BCY26" s="225"/>
      <c r="BCZ26" s="225"/>
      <c r="BDA26" s="225"/>
      <c r="BDB26" s="225"/>
      <c r="BDC26" s="225"/>
      <c r="BDD26" s="225"/>
      <c r="BDE26" s="225"/>
      <c r="BDF26" s="225"/>
      <c r="BDG26" s="225"/>
      <c r="BDH26" s="225"/>
      <c r="BDI26" s="225"/>
      <c r="BDJ26" s="225"/>
      <c r="BDK26" s="225"/>
      <c r="BDL26" s="225"/>
      <c r="BDM26" s="225"/>
      <c r="BDN26" s="225"/>
      <c r="BDO26" s="225"/>
      <c r="BDP26" s="225"/>
      <c r="BDQ26" s="225"/>
      <c r="BDR26" s="225"/>
      <c r="BDS26" s="225"/>
      <c r="BDT26" s="225"/>
      <c r="BDU26" s="225"/>
      <c r="BDV26" s="225"/>
      <c r="BDW26" s="225"/>
      <c r="BDX26" s="225"/>
      <c r="BDY26" s="225"/>
      <c r="BDZ26" s="225"/>
      <c r="BEA26" s="225"/>
      <c r="BEB26" s="225"/>
      <c r="BEC26" s="225"/>
      <c r="BED26" s="225"/>
      <c r="BEE26" s="225"/>
      <c r="BEF26" s="225"/>
      <c r="BEG26" s="225"/>
      <c r="BEH26" s="225"/>
      <c r="BEI26" s="225"/>
      <c r="BEJ26" s="225"/>
      <c r="BEK26" s="225"/>
      <c r="BEL26" s="225"/>
      <c r="BEM26" s="225"/>
      <c r="BEN26" s="225"/>
      <c r="BEO26" s="225"/>
      <c r="BEP26" s="225"/>
      <c r="BEQ26" s="225"/>
      <c r="BER26" s="225"/>
      <c r="BES26" s="225"/>
      <c r="BET26" s="225"/>
      <c r="BEU26" s="225"/>
      <c r="BEV26" s="225"/>
      <c r="BEW26" s="225"/>
      <c r="BEX26" s="225"/>
      <c r="BEY26" s="225"/>
      <c r="BEZ26" s="225"/>
      <c r="BFA26" s="225"/>
      <c r="BFB26" s="225"/>
      <c r="BFC26" s="225"/>
      <c r="BFD26" s="225"/>
      <c r="BFE26" s="225"/>
      <c r="BFF26" s="225"/>
      <c r="BFG26" s="225"/>
      <c r="BFH26" s="225"/>
      <c r="BFI26" s="225"/>
      <c r="BFJ26" s="225"/>
      <c r="BFK26" s="225"/>
      <c r="BFL26" s="225"/>
      <c r="BFM26" s="225"/>
      <c r="BFN26" s="225"/>
      <c r="BFO26" s="225"/>
      <c r="BFP26" s="225"/>
      <c r="BFQ26" s="225"/>
      <c r="BFR26" s="225"/>
      <c r="BFS26" s="225"/>
      <c r="BFT26" s="225"/>
      <c r="BFU26" s="225"/>
      <c r="BFV26" s="225"/>
      <c r="BFW26" s="225"/>
      <c r="BFX26" s="225"/>
      <c r="BFY26" s="225"/>
      <c r="BFZ26" s="225"/>
      <c r="BGA26" s="225"/>
      <c r="BGB26" s="225"/>
      <c r="BGC26" s="225"/>
      <c r="BGD26" s="225"/>
      <c r="BGE26" s="225"/>
      <c r="BGF26" s="225"/>
      <c r="BGG26" s="225"/>
      <c r="BGH26" s="225"/>
      <c r="BGI26" s="225"/>
      <c r="BGJ26" s="225"/>
      <c r="BGK26" s="225"/>
      <c r="BGL26" s="225"/>
      <c r="BGM26" s="225"/>
      <c r="BGN26" s="225"/>
      <c r="BGO26" s="225"/>
      <c r="BGP26" s="225"/>
      <c r="BGQ26" s="225"/>
      <c r="BGR26" s="225"/>
      <c r="BGS26" s="225"/>
      <c r="BGT26" s="225"/>
      <c r="BGU26" s="225"/>
      <c r="BGV26" s="225"/>
      <c r="BGW26" s="225"/>
      <c r="BGX26" s="225"/>
      <c r="BGY26" s="225"/>
      <c r="BGZ26" s="225"/>
      <c r="BHA26" s="225"/>
      <c r="BHB26" s="225"/>
      <c r="BHC26" s="225"/>
      <c r="BHD26" s="225"/>
      <c r="BHE26" s="225"/>
      <c r="BHF26" s="225"/>
      <c r="BHG26" s="225"/>
      <c r="BHH26" s="225"/>
      <c r="BHI26" s="225"/>
      <c r="BHJ26" s="225"/>
      <c r="BHK26" s="225"/>
      <c r="BHL26" s="225"/>
      <c r="BHM26" s="225"/>
      <c r="BHN26" s="225"/>
      <c r="BHO26" s="225"/>
      <c r="BHP26" s="225"/>
      <c r="BHQ26" s="225"/>
      <c r="BHR26" s="225"/>
      <c r="BHS26" s="225"/>
      <c r="BHT26" s="225"/>
      <c r="BHU26" s="225"/>
      <c r="BHV26" s="225"/>
      <c r="BHW26" s="225"/>
      <c r="BHX26" s="225"/>
      <c r="BHY26" s="225"/>
      <c r="BHZ26" s="225"/>
      <c r="BIA26" s="225"/>
      <c r="BIB26" s="225"/>
      <c r="BIC26" s="225"/>
      <c r="BID26" s="225"/>
      <c r="BIE26" s="225"/>
      <c r="BIF26" s="225"/>
      <c r="BIG26" s="225"/>
      <c r="BIH26" s="225"/>
      <c r="BII26" s="225"/>
      <c r="BIJ26" s="225"/>
      <c r="BIK26" s="225"/>
      <c r="BIL26" s="225"/>
      <c r="BIM26" s="225"/>
      <c r="BIN26" s="225"/>
      <c r="BIO26" s="225"/>
      <c r="BIP26" s="225"/>
      <c r="BIQ26" s="225"/>
      <c r="BIR26" s="225"/>
      <c r="BIS26" s="225"/>
      <c r="BIT26" s="225"/>
      <c r="BIU26" s="225"/>
      <c r="BIV26" s="225"/>
      <c r="BIW26" s="225"/>
      <c r="BIX26" s="225"/>
      <c r="BIY26" s="225"/>
      <c r="BIZ26" s="225"/>
      <c r="BJA26" s="225"/>
      <c r="BJB26" s="225"/>
      <c r="BJC26" s="225"/>
      <c r="BJD26" s="225"/>
      <c r="BJE26" s="225"/>
      <c r="BJF26" s="225"/>
      <c r="BJG26" s="225"/>
      <c r="BJH26" s="225"/>
      <c r="BJI26" s="225"/>
      <c r="BJJ26" s="225"/>
      <c r="BJK26" s="225"/>
      <c r="BJL26" s="225"/>
      <c r="BJM26" s="225"/>
      <c r="BJN26" s="225"/>
      <c r="BJO26" s="225"/>
      <c r="BJP26" s="225"/>
      <c r="BJQ26" s="225"/>
      <c r="BJR26" s="225"/>
      <c r="BJS26" s="225"/>
      <c r="BJT26" s="225"/>
      <c r="BJU26" s="225"/>
      <c r="BJV26" s="225"/>
      <c r="BJW26" s="225"/>
      <c r="BJX26" s="225"/>
      <c r="BJY26" s="225"/>
      <c r="BJZ26" s="225"/>
      <c r="BKA26" s="225"/>
      <c r="BKB26" s="225"/>
      <c r="BKC26" s="225"/>
      <c r="BKD26" s="225"/>
      <c r="BKE26" s="225"/>
      <c r="BKF26" s="225"/>
      <c r="BKG26" s="225"/>
      <c r="BKH26" s="225"/>
      <c r="BKI26" s="225"/>
      <c r="BKJ26" s="225"/>
      <c r="BKK26" s="225"/>
      <c r="BKL26" s="225"/>
      <c r="BKM26" s="225"/>
      <c r="BKN26" s="225"/>
      <c r="BKO26" s="225"/>
      <c r="BKP26" s="225"/>
      <c r="BKQ26" s="225"/>
      <c r="BKR26" s="225"/>
      <c r="BKS26" s="225"/>
      <c r="BKT26" s="225"/>
      <c r="BKU26" s="225"/>
      <c r="BKV26" s="225"/>
      <c r="BKW26" s="225"/>
      <c r="BKX26" s="225"/>
      <c r="BKY26" s="225"/>
      <c r="BKZ26" s="225"/>
      <c r="BLA26" s="225"/>
      <c r="BLB26" s="225"/>
      <c r="BLC26" s="225"/>
      <c r="BLD26" s="225"/>
      <c r="BLE26" s="225"/>
      <c r="BLF26" s="225"/>
      <c r="BLG26" s="225"/>
      <c r="BLH26" s="225"/>
      <c r="BLI26" s="225"/>
      <c r="BLJ26" s="225"/>
      <c r="BLK26" s="225"/>
      <c r="BLL26" s="225"/>
      <c r="BLM26" s="225"/>
      <c r="BLN26" s="225"/>
      <c r="BLO26" s="225"/>
      <c r="BLP26" s="225"/>
      <c r="BLQ26" s="225"/>
      <c r="BLR26" s="225"/>
      <c r="BLS26" s="225"/>
      <c r="BLT26" s="225"/>
      <c r="BLU26" s="225"/>
      <c r="BLV26" s="225"/>
      <c r="BLW26" s="225"/>
      <c r="BLX26" s="225"/>
      <c r="BLY26" s="225"/>
      <c r="BLZ26" s="225"/>
      <c r="BMA26" s="225"/>
      <c r="BMB26" s="225"/>
      <c r="BMC26" s="225"/>
      <c r="BMD26" s="225"/>
      <c r="BME26" s="225"/>
      <c r="BMF26" s="225"/>
      <c r="BMG26" s="225"/>
      <c r="BMH26" s="225"/>
      <c r="BMI26" s="225"/>
      <c r="BMJ26" s="225"/>
      <c r="BMK26" s="225"/>
      <c r="BML26" s="225"/>
      <c r="BMM26" s="225"/>
      <c r="BMN26" s="225"/>
      <c r="BMO26" s="225"/>
      <c r="BMP26" s="225"/>
      <c r="BMQ26" s="225"/>
      <c r="BMR26" s="225"/>
      <c r="BMS26" s="225"/>
      <c r="BMT26" s="225"/>
      <c r="BMU26" s="225"/>
      <c r="BMV26" s="225"/>
      <c r="BMW26" s="225"/>
      <c r="BMX26" s="225"/>
      <c r="BMY26" s="225"/>
      <c r="BMZ26" s="225"/>
      <c r="BNA26" s="225"/>
      <c r="BNB26" s="225"/>
      <c r="BNC26" s="225"/>
      <c r="BND26" s="225"/>
      <c r="BNE26" s="225"/>
      <c r="BNF26" s="225"/>
      <c r="BNG26" s="225"/>
      <c r="BNH26" s="225"/>
      <c r="BNI26" s="225"/>
      <c r="BNJ26" s="225"/>
      <c r="BNK26" s="225"/>
      <c r="BNL26" s="225"/>
      <c r="BNM26" s="225"/>
      <c r="BNN26" s="225"/>
      <c r="BNO26" s="225"/>
      <c r="BNP26" s="225"/>
      <c r="BNQ26" s="225"/>
      <c r="BNR26" s="225"/>
      <c r="BNS26" s="225"/>
      <c r="BNT26" s="225"/>
      <c r="BNU26" s="225"/>
      <c r="BNV26" s="225"/>
      <c r="BNW26" s="225"/>
      <c r="BNX26" s="225"/>
      <c r="BNY26" s="225"/>
      <c r="BNZ26" s="225"/>
      <c r="BOA26" s="225"/>
      <c r="BOB26" s="225"/>
      <c r="BOC26" s="225"/>
      <c r="BOD26" s="225"/>
      <c r="BOE26" s="225"/>
      <c r="BOF26" s="225"/>
      <c r="BOG26" s="225"/>
      <c r="BOH26" s="225"/>
      <c r="BOI26" s="225"/>
      <c r="BOJ26" s="225"/>
      <c r="BOK26" s="225"/>
      <c r="BOL26" s="225"/>
      <c r="BOM26" s="225"/>
      <c r="BON26" s="225"/>
      <c r="BOO26" s="225"/>
      <c r="BOP26" s="225"/>
      <c r="BOQ26" s="225"/>
      <c r="BOR26" s="225"/>
      <c r="BOS26" s="225"/>
      <c r="BOT26" s="225"/>
      <c r="BOU26" s="225"/>
      <c r="BOV26" s="225"/>
      <c r="BOW26" s="225"/>
      <c r="BOX26" s="225"/>
      <c r="BOY26" s="225"/>
      <c r="BOZ26" s="225"/>
      <c r="BPA26" s="225"/>
      <c r="BPB26" s="225"/>
      <c r="BPC26" s="225"/>
      <c r="BPD26" s="225"/>
      <c r="BPE26" s="225"/>
      <c r="BPF26" s="225"/>
      <c r="BPG26" s="225"/>
      <c r="BPH26" s="225"/>
      <c r="BPI26" s="225"/>
      <c r="BPJ26" s="225"/>
      <c r="BPK26" s="225"/>
      <c r="BPL26" s="225"/>
      <c r="BPM26" s="225"/>
      <c r="BPN26" s="225"/>
      <c r="BPO26" s="225"/>
      <c r="BPP26" s="225"/>
      <c r="BPQ26" s="225"/>
      <c r="BPR26" s="225"/>
      <c r="BPS26" s="225"/>
      <c r="BPT26" s="225"/>
      <c r="BPU26" s="225"/>
      <c r="BPV26" s="225"/>
      <c r="BPW26" s="225"/>
      <c r="BPX26" s="225"/>
      <c r="BPY26" s="225"/>
      <c r="BPZ26" s="225"/>
      <c r="BQA26" s="225"/>
      <c r="BQB26" s="225"/>
      <c r="BQC26" s="225"/>
      <c r="BQD26" s="225"/>
      <c r="BQE26" s="225"/>
      <c r="BQF26" s="225"/>
      <c r="BQG26" s="225"/>
      <c r="BQH26" s="225"/>
      <c r="BQI26" s="225"/>
      <c r="BQJ26" s="225"/>
      <c r="BQK26" s="225"/>
      <c r="BQL26" s="225"/>
      <c r="BQM26" s="225"/>
      <c r="BQN26" s="225"/>
      <c r="BQO26" s="225"/>
      <c r="BQP26" s="225"/>
      <c r="BQQ26" s="225"/>
      <c r="BQR26" s="225"/>
      <c r="BQS26" s="225"/>
      <c r="BQT26" s="225"/>
      <c r="BQU26" s="225"/>
      <c r="BQV26" s="225"/>
      <c r="BQW26" s="225"/>
      <c r="BQX26" s="225"/>
      <c r="BQY26" s="225"/>
      <c r="BQZ26" s="225"/>
      <c r="BRA26" s="225"/>
      <c r="BRB26" s="225"/>
      <c r="BRC26" s="225"/>
      <c r="BRD26" s="225"/>
      <c r="BRE26" s="225"/>
      <c r="BRF26" s="225"/>
      <c r="BRG26" s="225"/>
      <c r="BRH26" s="225"/>
      <c r="BRI26" s="225"/>
      <c r="BRJ26" s="225"/>
      <c r="BRK26" s="225"/>
      <c r="BRL26" s="225"/>
      <c r="BRM26" s="225"/>
      <c r="BRN26" s="225"/>
      <c r="BRO26" s="225"/>
      <c r="BRP26" s="225"/>
      <c r="BRQ26" s="225"/>
      <c r="BRR26" s="225"/>
      <c r="BRS26" s="225"/>
      <c r="BRT26" s="225"/>
      <c r="BRU26" s="225"/>
      <c r="BRV26" s="225"/>
      <c r="BRW26" s="225"/>
      <c r="BRX26" s="225"/>
      <c r="BRY26" s="225"/>
      <c r="BRZ26" s="225"/>
      <c r="BSA26" s="225"/>
      <c r="BSB26" s="225"/>
      <c r="BSC26" s="225"/>
      <c r="BSD26" s="225"/>
      <c r="BSE26" s="225"/>
      <c r="BSF26" s="225"/>
      <c r="BSG26" s="225"/>
      <c r="BSH26" s="225"/>
      <c r="BSI26" s="225"/>
      <c r="BSJ26" s="225"/>
      <c r="BSK26" s="225"/>
      <c r="BSL26" s="225"/>
      <c r="BSM26" s="225"/>
      <c r="BSN26" s="225"/>
      <c r="BSO26" s="225"/>
      <c r="BSP26" s="225"/>
      <c r="BSQ26" s="225"/>
      <c r="BSR26" s="225"/>
      <c r="BSS26" s="225"/>
      <c r="BST26" s="225"/>
      <c r="BSU26" s="225"/>
      <c r="BSV26" s="225"/>
      <c r="BSW26" s="225"/>
      <c r="BSX26" s="225"/>
      <c r="BSY26" s="225"/>
      <c r="BSZ26" s="225"/>
      <c r="BTA26" s="225"/>
      <c r="BTB26" s="225"/>
      <c r="BTC26" s="225"/>
      <c r="BTD26" s="225"/>
      <c r="BTE26" s="225"/>
      <c r="BTF26" s="225"/>
      <c r="BTG26" s="225"/>
      <c r="BTH26" s="225"/>
      <c r="BTI26" s="225"/>
      <c r="BTJ26" s="225"/>
      <c r="BTK26" s="225"/>
      <c r="BTL26" s="225"/>
      <c r="BTM26" s="225"/>
      <c r="BTN26" s="225"/>
      <c r="BTO26" s="225"/>
      <c r="BTP26" s="225"/>
      <c r="BTQ26" s="225"/>
      <c r="BTR26" s="225"/>
      <c r="BTS26" s="225"/>
      <c r="BTT26" s="225"/>
      <c r="BTU26" s="225"/>
      <c r="BTV26" s="225"/>
      <c r="BTW26" s="225"/>
      <c r="BTX26" s="225"/>
      <c r="BTY26" s="225"/>
      <c r="BTZ26" s="225"/>
      <c r="BUA26" s="225"/>
      <c r="BUB26" s="225"/>
      <c r="BUC26" s="225"/>
      <c r="BUD26" s="225"/>
      <c r="BUE26" s="225"/>
      <c r="BUF26" s="225"/>
      <c r="BUG26" s="225"/>
      <c r="BUH26" s="225"/>
      <c r="BUI26" s="225"/>
      <c r="BUJ26" s="225"/>
      <c r="BUK26" s="225"/>
      <c r="BUL26" s="225"/>
      <c r="BUM26" s="225"/>
      <c r="BUN26" s="225"/>
      <c r="BUO26" s="225"/>
      <c r="BUP26" s="225"/>
      <c r="BUQ26" s="225"/>
      <c r="BUR26" s="225"/>
      <c r="BUS26" s="225"/>
      <c r="BUT26" s="225"/>
      <c r="BUU26" s="225"/>
      <c r="BUV26" s="225"/>
      <c r="BUW26" s="225"/>
      <c r="BUX26" s="225"/>
      <c r="BUY26" s="225"/>
      <c r="BUZ26" s="225"/>
      <c r="BVA26" s="225"/>
      <c r="BVB26" s="225"/>
      <c r="BVC26" s="225"/>
      <c r="BVD26" s="225"/>
      <c r="BVE26" s="225"/>
      <c r="BVF26" s="225"/>
      <c r="BVG26" s="225"/>
      <c r="BVH26" s="225"/>
      <c r="BVI26" s="225"/>
      <c r="BVJ26" s="225"/>
      <c r="BVK26" s="225"/>
      <c r="BVL26" s="225"/>
      <c r="BVM26" s="225"/>
      <c r="BVN26" s="225"/>
      <c r="BVO26" s="225"/>
      <c r="BVP26" s="225"/>
      <c r="BVQ26" s="225"/>
      <c r="BVR26" s="225"/>
      <c r="BVS26" s="225"/>
      <c r="BVT26" s="225"/>
      <c r="BVU26" s="225"/>
      <c r="BVV26" s="225"/>
      <c r="BVW26" s="225"/>
      <c r="BVX26" s="225"/>
      <c r="BVY26" s="225"/>
      <c r="BVZ26" s="225"/>
      <c r="BWA26" s="225"/>
      <c r="BWB26" s="225"/>
      <c r="BWC26" s="225"/>
      <c r="BWD26" s="225"/>
      <c r="BWE26" s="225"/>
      <c r="BWF26" s="225"/>
      <c r="BWG26" s="225"/>
      <c r="BWH26" s="225"/>
      <c r="BWI26" s="225"/>
      <c r="BWJ26" s="225"/>
      <c r="BWK26" s="225"/>
      <c r="BWL26" s="225"/>
      <c r="BWM26" s="225"/>
      <c r="BWN26" s="225"/>
      <c r="BWO26" s="225"/>
      <c r="BWP26" s="225"/>
      <c r="BWQ26" s="225"/>
      <c r="BWR26" s="225"/>
      <c r="BWS26" s="225"/>
      <c r="BWT26" s="225"/>
      <c r="BWU26" s="225"/>
      <c r="BWV26" s="225"/>
      <c r="BWW26" s="225"/>
      <c r="BWX26" s="225"/>
      <c r="BWY26" s="225"/>
      <c r="BWZ26" s="225"/>
      <c r="BXA26" s="225"/>
      <c r="BXB26" s="225"/>
      <c r="BXC26" s="225"/>
      <c r="BXD26" s="225"/>
      <c r="BXE26" s="225"/>
      <c r="BXF26" s="225"/>
      <c r="BXG26" s="225"/>
      <c r="BXH26" s="225"/>
      <c r="BXI26" s="225"/>
      <c r="BXJ26" s="225"/>
      <c r="BXK26" s="225"/>
      <c r="BXL26" s="225"/>
      <c r="BXM26" s="225"/>
      <c r="BXN26" s="225"/>
      <c r="BXO26" s="225"/>
      <c r="BXP26" s="225"/>
      <c r="BXQ26" s="225"/>
      <c r="BXR26" s="225"/>
      <c r="BXS26" s="225"/>
      <c r="BXT26" s="225"/>
      <c r="BXU26" s="225"/>
      <c r="BXV26" s="225"/>
      <c r="BXW26" s="225"/>
      <c r="BXX26" s="225"/>
      <c r="BXY26" s="225"/>
      <c r="BXZ26" s="225"/>
      <c r="BYA26" s="225"/>
      <c r="BYB26" s="225"/>
      <c r="BYC26" s="225"/>
      <c r="BYD26" s="225"/>
      <c r="BYE26" s="225"/>
      <c r="BYF26" s="225"/>
      <c r="BYG26" s="225"/>
      <c r="BYH26" s="225"/>
      <c r="BYI26" s="225"/>
      <c r="BYJ26" s="225"/>
      <c r="BYK26" s="225"/>
      <c r="BYL26" s="225"/>
      <c r="BYM26" s="225"/>
      <c r="BYN26" s="225"/>
      <c r="BYO26" s="225"/>
      <c r="BYP26" s="225"/>
      <c r="BYQ26" s="225"/>
      <c r="BYR26" s="225"/>
      <c r="BYS26" s="225"/>
      <c r="BYT26" s="225"/>
      <c r="BYU26" s="225"/>
      <c r="BYV26" s="225"/>
      <c r="BYW26" s="225"/>
      <c r="BYX26" s="225"/>
      <c r="BYY26" s="225"/>
      <c r="BYZ26" s="225"/>
      <c r="BZA26" s="225"/>
      <c r="BZB26" s="225"/>
      <c r="BZC26" s="225"/>
      <c r="BZD26" s="225"/>
      <c r="BZE26" s="225"/>
      <c r="BZF26" s="225"/>
      <c r="BZG26" s="225"/>
      <c r="BZH26" s="225"/>
      <c r="BZI26" s="225"/>
      <c r="BZJ26" s="225"/>
      <c r="BZK26" s="225"/>
      <c r="BZL26" s="225"/>
      <c r="BZM26" s="225"/>
      <c r="BZN26" s="225"/>
      <c r="BZO26" s="225"/>
      <c r="BZP26" s="225"/>
      <c r="BZQ26" s="225"/>
      <c r="BZR26" s="225"/>
      <c r="BZS26" s="225"/>
      <c r="BZT26" s="225"/>
      <c r="BZU26" s="225"/>
      <c r="BZV26" s="225"/>
      <c r="BZW26" s="225"/>
      <c r="BZX26" s="225"/>
      <c r="BZY26" s="225"/>
      <c r="BZZ26" s="225"/>
      <c r="CAA26" s="225"/>
      <c r="CAB26" s="225"/>
      <c r="CAC26" s="225"/>
      <c r="CAD26" s="225"/>
      <c r="CAE26" s="225"/>
      <c r="CAF26" s="225"/>
      <c r="CAG26" s="225"/>
      <c r="CAH26" s="225"/>
      <c r="CAI26" s="225"/>
      <c r="CAJ26" s="225"/>
      <c r="CAK26" s="225"/>
      <c r="CAL26" s="225"/>
      <c r="CAM26" s="225"/>
      <c r="CAN26" s="225"/>
      <c r="CAO26" s="225"/>
      <c r="CAP26" s="225"/>
      <c r="CAQ26" s="225"/>
      <c r="CAR26" s="225"/>
      <c r="CAS26" s="225"/>
      <c r="CAT26" s="225"/>
      <c r="CAU26" s="225"/>
      <c r="CAV26" s="225"/>
      <c r="CAW26" s="225"/>
      <c r="CAX26" s="225"/>
      <c r="CAY26" s="225"/>
      <c r="CAZ26" s="225"/>
      <c r="CBA26" s="225"/>
      <c r="CBB26" s="225"/>
      <c r="CBC26" s="225"/>
      <c r="CBD26" s="225"/>
      <c r="CBE26" s="225"/>
      <c r="CBF26" s="225"/>
      <c r="CBG26" s="225"/>
      <c r="CBH26" s="225"/>
      <c r="CBI26" s="225"/>
      <c r="CBJ26" s="225"/>
      <c r="CBK26" s="225"/>
      <c r="CBL26" s="225"/>
      <c r="CBM26" s="225"/>
      <c r="CBN26" s="225"/>
      <c r="CBO26" s="225"/>
      <c r="CBP26" s="225"/>
      <c r="CBQ26" s="225"/>
      <c r="CBR26" s="225"/>
      <c r="CBS26" s="225"/>
      <c r="CBT26" s="225"/>
      <c r="CBU26" s="225"/>
      <c r="CBV26" s="225"/>
      <c r="CBW26" s="225"/>
      <c r="CBX26" s="225"/>
      <c r="CBY26" s="225"/>
      <c r="CBZ26" s="225"/>
      <c r="CCA26" s="225"/>
      <c r="CCB26" s="225"/>
      <c r="CCC26" s="225"/>
      <c r="CCD26" s="225"/>
      <c r="CCE26" s="225"/>
      <c r="CCF26" s="225"/>
      <c r="CCG26" s="225"/>
      <c r="CCH26" s="225"/>
      <c r="CCI26" s="225"/>
      <c r="CCJ26" s="225"/>
      <c r="CCK26" s="225"/>
      <c r="CCL26" s="225"/>
      <c r="CCM26" s="225"/>
      <c r="CCN26" s="225"/>
      <c r="CCO26" s="225"/>
      <c r="CCP26" s="225"/>
      <c r="CCQ26" s="225"/>
      <c r="CCR26" s="225"/>
      <c r="CCS26" s="225"/>
      <c r="CCT26" s="225"/>
      <c r="CCU26" s="225"/>
      <c r="CCV26" s="225"/>
      <c r="CCW26" s="225"/>
      <c r="CCX26" s="225"/>
      <c r="CCY26" s="225"/>
      <c r="CCZ26" s="225"/>
      <c r="CDA26" s="225"/>
      <c r="CDB26" s="225"/>
      <c r="CDC26" s="225"/>
      <c r="CDD26" s="225"/>
      <c r="CDE26" s="225"/>
      <c r="CDF26" s="225"/>
      <c r="CDG26" s="225"/>
      <c r="CDH26" s="225"/>
      <c r="CDI26" s="225"/>
      <c r="CDJ26" s="225"/>
      <c r="CDK26" s="225"/>
      <c r="CDL26" s="225"/>
      <c r="CDM26" s="225"/>
      <c r="CDN26" s="225"/>
      <c r="CDO26" s="225"/>
      <c r="CDP26" s="225"/>
      <c r="CDQ26" s="225"/>
      <c r="CDR26" s="225"/>
      <c r="CDS26" s="225"/>
      <c r="CDT26" s="225"/>
      <c r="CDU26" s="225"/>
      <c r="CDV26" s="225"/>
      <c r="CDW26" s="225"/>
      <c r="CDX26" s="225"/>
      <c r="CDY26" s="225"/>
      <c r="CDZ26" s="225"/>
      <c r="CEA26" s="225"/>
      <c r="CEB26" s="225"/>
      <c r="CEC26" s="225"/>
      <c r="CED26" s="225"/>
      <c r="CEE26" s="225"/>
      <c r="CEF26" s="225"/>
      <c r="CEG26" s="225"/>
      <c r="CEH26" s="225"/>
      <c r="CEI26" s="225"/>
      <c r="CEJ26" s="225"/>
      <c r="CEK26" s="225"/>
      <c r="CEL26" s="225"/>
      <c r="CEM26" s="225"/>
      <c r="CEN26" s="225"/>
      <c r="CEO26" s="225"/>
      <c r="CEP26" s="225"/>
      <c r="CEQ26" s="225"/>
      <c r="CER26" s="225"/>
      <c r="CES26" s="225"/>
      <c r="CET26" s="225"/>
      <c r="CEU26" s="225"/>
      <c r="CEV26" s="225"/>
      <c r="CEW26" s="225"/>
      <c r="CEX26" s="225"/>
      <c r="CEY26" s="225"/>
      <c r="CEZ26" s="225"/>
      <c r="CFA26" s="225"/>
      <c r="CFB26" s="225"/>
      <c r="CFC26" s="225"/>
      <c r="CFD26" s="225"/>
      <c r="CFE26" s="225"/>
      <c r="CFF26" s="225"/>
      <c r="CFG26" s="225"/>
      <c r="CFH26" s="225"/>
      <c r="CFI26" s="225"/>
      <c r="CFJ26" s="225"/>
      <c r="CFK26" s="225"/>
      <c r="CFL26" s="225"/>
      <c r="CFM26" s="225"/>
      <c r="CFN26" s="225"/>
      <c r="CFO26" s="225"/>
      <c r="CFP26" s="225"/>
      <c r="CFQ26" s="225"/>
      <c r="CFR26" s="225"/>
      <c r="CFS26" s="225"/>
      <c r="CFT26" s="225"/>
      <c r="CFU26" s="225"/>
      <c r="CFV26" s="225"/>
      <c r="CFW26" s="225"/>
      <c r="CFX26" s="225"/>
      <c r="CFY26" s="225"/>
      <c r="CFZ26" s="225"/>
      <c r="CGA26" s="225"/>
      <c r="CGB26" s="225"/>
      <c r="CGC26" s="225"/>
      <c r="CGD26" s="225"/>
      <c r="CGE26" s="225"/>
      <c r="CGF26" s="225"/>
      <c r="CGG26" s="225"/>
      <c r="CGH26" s="225"/>
      <c r="CGI26" s="225"/>
      <c r="CGJ26" s="225"/>
      <c r="CGK26" s="225"/>
      <c r="CGL26" s="225"/>
      <c r="CGM26" s="225"/>
      <c r="CGN26" s="225"/>
      <c r="CGO26" s="225"/>
      <c r="CGP26" s="225"/>
      <c r="CGQ26" s="225"/>
      <c r="CGR26" s="225"/>
      <c r="CGS26" s="225"/>
      <c r="CGT26" s="225"/>
      <c r="CGU26" s="225"/>
      <c r="CGV26" s="225"/>
      <c r="CGW26" s="225"/>
      <c r="CGX26" s="225"/>
      <c r="CGY26" s="225"/>
      <c r="CGZ26" s="225"/>
      <c r="CHA26" s="225"/>
      <c r="CHB26" s="225"/>
      <c r="CHC26" s="225"/>
      <c r="CHD26" s="225"/>
      <c r="CHE26" s="225"/>
      <c r="CHF26" s="225"/>
      <c r="CHG26" s="225"/>
      <c r="CHH26" s="225"/>
      <c r="CHI26" s="225"/>
      <c r="CHJ26" s="225"/>
      <c r="CHK26" s="225"/>
      <c r="CHL26" s="225"/>
      <c r="CHM26" s="225"/>
      <c r="CHN26" s="225"/>
      <c r="CHO26" s="225"/>
      <c r="CHP26" s="225"/>
      <c r="CHQ26" s="225"/>
      <c r="CHR26" s="225"/>
      <c r="CHS26" s="225"/>
      <c r="CHT26" s="225"/>
      <c r="CHU26" s="225"/>
      <c r="CHV26" s="225"/>
      <c r="CHW26" s="225"/>
      <c r="CHX26" s="225"/>
      <c r="CHY26" s="225"/>
      <c r="CHZ26" s="225"/>
      <c r="CIA26" s="225"/>
      <c r="CIB26" s="225"/>
      <c r="CIC26" s="225"/>
      <c r="CID26" s="225"/>
      <c r="CIE26" s="225"/>
      <c r="CIF26" s="225"/>
      <c r="CIG26" s="225"/>
      <c r="CIH26" s="225"/>
      <c r="CII26" s="225"/>
      <c r="CIJ26" s="225"/>
      <c r="CIK26" s="225"/>
      <c r="CIL26" s="225"/>
      <c r="CIM26" s="225"/>
      <c r="CIN26" s="225"/>
      <c r="CIO26" s="225"/>
      <c r="CIP26" s="225"/>
      <c r="CIQ26" s="225"/>
      <c r="CIR26" s="225"/>
      <c r="CIS26" s="225"/>
      <c r="CIT26" s="225"/>
      <c r="CIU26" s="225"/>
      <c r="CIV26" s="225"/>
      <c r="CIW26" s="225"/>
      <c r="CIX26" s="225"/>
      <c r="CIY26" s="225"/>
      <c r="CIZ26" s="225"/>
      <c r="CJA26" s="225"/>
      <c r="CJB26" s="225"/>
      <c r="CJC26" s="225"/>
      <c r="CJD26" s="225"/>
      <c r="CJE26" s="225"/>
      <c r="CJF26" s="225"/>
      <c r="CJG26" s="225"/>
      <c r="CJH26" s="225"/>
      <c r="CJI26" s="225"/>
      <c r="CJJ26" s="225"/>
      <c r="CJK26" s="225"/>
      <c r="CJL26" s="225"/>
      <c r="CJM26" s="225"/>
      <c r="CJN26" s="225"/>
      <c r="CJO26" s="225"/>
      <c r="CJP26" s="225"/>
      <c r="CJQ26" s="225"/>
      <c r="CJR26" s="225"/>
      <c r="CJS26" s="225"/>
      <c r="CJT26" s="225"/>
      <c r="CJU26" s="225"/>
      <c r="CJV26" s="225"/>
      <c r="CJW26" s="225"/>
      <c r="CJX26" s="225"/>
      <c r="CJY26" s="225"/>
      <c r="CJZ26" s="225"/>
      <c r="CKA26" s="225"/>
      <c r="CKB26" s="225"/>
      <c r="CKC26" s="225"/>
      <c r="CKD26" s="225"/>
      <c r="CKE26" s="225"/>
      <c r="CKF26" s="225"/>
      <c r="CKG26" s="225"/>
      <c r="CKH26" s="225"/>
      <c r="CKI26" s="225"/>
      <c r="CKJ26" s="225"/>
      <c r="CKK26" s="225"/>
      <c r="CKL26" s="225"/>
      <c r="CKM26" s="225"/>
      <c r="CKN26" s="225"/>
      <c r="CKO26" s="225"/>
      <c r="CKP26" s="225"/>
      <c r="CKQ26" s="225"/>
      <c r="CKR26" s="225"/>
      <c r="CKS26" s="225"/>
      <c r="CKT26" s="225"/>
      <c r="CKU26" s="225"/>
      <c r="CKV26" s="225"/>
      <c r="CKW26" s="225"/>
      <c r="CKX26" s="225"/>
      <c r="CKY26" s="225"/>
      <c r="CKZ26" s="225"/>
      <c r="CLA26" s="225"/>
      <c r="CLB26" s="225"/>
      <c r="CLC26" s="225"/>
      <c r="CLD26" s="225"/>
      <c r="CLE26" s="225"/>
      <c r="CLF26" s="225"/>
      <c r="CLG26" s="225"/>
      <c r="CLH26" s="225"/>
      <c r="CLI26" s="225"/>
      <c r="CLJ26" s="225"/>
      <c r="CLK26" s="225"/>
      <c r="CLL26" s="225"/>
      <c r="CLM26" s="225"/>
      <c r="CLN26" s="225"/>
      <c r="CLO26" s="225"/>
      <c r="CLP26" s="225"/>
      <c r="CLQ26" s="225"/>
      <c r="CLR26" s="225"/>
      <c r="CLS26" s="225"/>
      <c r="CLT26" s="225"/>
      <c r="CLU26" s="225"/>
      <c r="CLV26" s="225"/>
      <c r="CLW26" s="225"/>
      <c r="CLX26" s="225"/>
      <c r="CLY26" s="225"/>
      <c r="CLZ26" s="225"/>
      <c r="CMA26" s="225"/>
      <c r="CMB26" s="225"/>
      <c r="CMC26" s="225"/>
      <c r="CMD26" s="225"/>
      <c r="CME26" s="225"/>
      <c r="CMF26" s="225"/>
      <c r="CMG26" s="225"/>
      <c r="CMH26" s="225"/>
      <c r="CMI26" s="225"/>
      <c r="CMJ26" s="225"/>
      <c r="CMK26" s="225"/>
      <c r="CML26" s="225"/>
      <c r="CMM26" s="225"/>
      <c r="CMN26" s="225"/>
      <c r="CMO26" s="225"/>
      <c r="CMP26" s="225"/>
      <c r="CMQ26" s="225"/>
      <c r="CMR26" s="225"/>
      <c r="CMS26" s="225"/>
      <c r="CMT26" s="225"/>
      <c r="CMU26" s="225"/>
      <c r="CMV26" s="225"/>
      <c r="CMW26" s="225"/>
      <c r="CMX26" s="225"/>
      <c r="CMY26" s="225"/>
      <c r="CMZ26" s="225"/>
      <c r="CNA26" s="225"/>
      <c r="CNB26" s="225"/>
      <c r="CNC26" s="225"/>
      <c r="CND26" s="225"/>
      <c r="CNE26" s="225"/>
      <c r="CNF26" s="225"/>
      <c r="CNG26" s="225"/>
      <c r="CNH26" s="225"/>
      <c r="CNI26" s="225"/>
      <c r="CNJ26" s="225"/>
      <c r="CNK26" s="225"/>
      <c r="CNL26" s="225"/>
      <c r="CNM26" s="225"/>
      <c r="CNN26" s="225"/>
      <c r="CNO26" s="225"/>
      <c r="CNP26" s="225"/>
      <c r="CNQ26" s="225"/>
      <c r="CNR26" s="225"/>
      <c r="CNS26" s="225"/>
      <c r="CNT26" s="225"/>
      <c r="CNU26" s="225"/>
      <c r="CNV26" s="225"/>
      <c r="CNW26" s="225"/>
      <c r="CNX26" s="225"/>
      <c r="CNY26" s="225"/>
      <c r="CNZ26" s="225"/>
      <c r="COA26" s="225"/>
      <c r="COB26" s="225"/>
      <c r="COC26" s="225"/>
      <c r="COD26" s="225"/>
      <c r="COE26" s="225"/>
      <c r="COF26" s="225"/>
      <c r="COG26" s="225"/>
      <c r="COH26" s="225"/>
      <c r="COI26" s="225"/>
      <c r="COJ26" s="225"/>
      <c r="COK26" s="225"/>
      <c r="COL26" s="225"/>
      <c r="COM26" s="225"/>
      <c r="CON26" s="225"/>
      <c r="COO26" s="225"/>
      <c r="COP26" s="225"/>
      <c r="COQ26" s="225"/>
      <c r="COR26" s="225"/>
      <c r="COS26" s="225"/>
      <c r="COT26" s="225"/>
      <c r="COU26" s="225"/>
      <c r="COV26" s="225"/>
      <c r="COW26" s="225"/>
      <c r="COX26" s="225"/>
      <c r="COY26" s="225"/>
      <c r="COZ26" s="225"/>
      <c r="CPA26" s="225"/>
      <c r="CPB26" s="225"/>
      <c r="CPC26" s="225"/>
      <c r="CPD26" s="225"/>
      <c r="CPE26" s="225"/>
      <c r="CPF26" s="225"/>
      <c r="CPG26" s="225"/>
      <c r="CPH26" s="225"/>
      <c r="CPI26" s="225"/>
      <c r="CPJ26" s="225"/>
      <c r="CPK26" s="225"/>
      <c r="CPL26" s="225"/>
      <c r="CPM26" s="225"/>
      <c r="CPN26" s="225"/>
      <c r="CPO26" s="225"/>
      <c r="CPP26" s="225"/>
      <c r="CPQ26" s="225"/>
      <c r="CPR26" s="225"/>
      <c r="CPS26" s="225"/>
      <c r="CPT26" s="225"/>
      <c r="CPU26" s="225"/>
      <c r="CPV26" s="225"/>
      <c r="CPW26" s="225"/>
      <c r="CPX26" s="225"/>
      <c r="CPY26" s="225"/>
      <c r="CPZ26" s="225"/>
      <c r="CQA26" s="225"/>
      <c r="CQB26" s="225"/>
      <c r="CQC26" s="225"/>
      <c r="CQD26" s="225"/>
      <c r="CQE26" s="225"/>
      <c r="CQF26" s="225"/>
      <c r="CQG26" s="225"/>
      <c r="CQH26" s="225"/>
      <c r="CQI26" s="225"/>
      <c r="CQJ26" s="225"/>
      <c r="CQK26" s="225"/>
      <c r="CQL26" s="225"/>
      <c r="CQM26" s="225"/>
      <c r="CQN26" s="225"/>
      <c r="CQO26" s="225"/>
      <c r="CQP26" s="225"/>
      <c r="CQQ26" s="225"/>
      <c r="CQR26" s="225"/>
      <c r="CQS26" s="225"/>
      <c r="CQT26" s="225"/>
      <c r="CQU26" s="225"/>
      <c r="CQV26" s="225"/>
      <c r="CQW26" s="225"/>
      <c r="CQX26" s="225"/>
      <c r="CQY26" s="225"/>
      <c r="CQZ26" s="225"/>
      <c r="CRA26" s="225"/>
      <c r="CRB26" s="225"/>
      <c r="CRC26" s="225"/>
      <c r="CRD26" s="225"/>
      <c r="CRE26" s="225"/>
      <c r="CRF26" s="225"/>
      <c r="CRG26" s="225"/>
      <c r="CRH26" s="225"/>
      <c r="CRI26" s="225"/>
      <c r="CRJ26" s="225"/>
      <c r="CRK26" s="225"/>
      <c r="CRL26" s="225"/>
      <c r="CRM26" s="225"/>
      <c r="CRN26" s="225"/>
      <c r="CRO26" s="225"/>
      <c r="CRP26" s="225"/>
      <c r="CRQ26" s="225"/>
      <c r="CRR26" s="225"/>
      <c r="CRS26" s="225"/>
      <c r="CRT26" s="225"/>
      <c r="CRU26" s="225"/>
      <c r="CRV26" s="225"/>
      <c r="CRW26" s="225"/>
      <c r="CRX26" s="225"/>
      <c r="CRY26" s="225"/>
      <c r="CRZ26" s="225"/>
      <c r="CSA26" s="225"/>
      <c r="CSB26" s="225"/>
      <c r="CSC26" s="225"/>
      <c r="CSD26" s="225"/>
      <c r="CSE26" s="225"/>
      <c r="CSF26" s="225"/>
      <c r="CSG26" s="225"/>
      <c r="CSH26" s="225"/>
      <c r="CSI26" s="225"/>
      <c r="CSJ26" s="225"/>
      <c r="CSK26" s="225"/>
      <c r="CSL26" s="225"/>
      <c r="CSM26" s="225"/>
      <c r="CSN26" s="225"/>
      <c r="CSO26" s="225"/>
      <c r="CSP26" s="225"/>
      <c r="CSQ26" s="225"/>
      <c r="CSR26" s="225"/>
      <c r="CSS26" s="225"/>
      <c r="CST26" s="225"/>
      <c r="CSU26" s="225"/>
      <c r="CSV26" s="225"/>
      <c r="CSW26" s="225"/>
      <c r="CSX26" s="225"/>
      <c r="CSY26" s="225"/>
      <c r="CSZ26" s="225"/>
      <c r="CTA26" s="225"/>
      <c r="CTB26" s="225"/>
      <c r="CTC26" s="225"/>
      <c r="CTD26" s="225"/>
      <c r="CTE26" s="225"/>
      <c r="CTF26" s="225"/>
      <c r="CTG26" s="225"/>
      <c r="CTH26" s="225"/>
      <c r="CTI26" s="225"/>
      <c r="CTJ26" s="225"/>
      <c r="CTK26" s="225"/>
      <c r="CTL26" s="225"/>
      <c r="CTM26" s="225"/>
      <c r="CTN26" s="225"/>
      <c r="CTO26" s="225"/>
      <c r="CTP26" s="225"/>
      <c r="CTQ26" s="225"/>
      <c r="CTR26" s="225"/>
      <c r="CTS26" s="225"/>
      <c r="CTT26" s="225"/>
      <c r="CTU26" s="225"/>
      <c r="CTV26" s="225"/>
      <c r="CTW26" s="225"/>
      <c r="CTX26" s="225"/>
      <c r="CTY26" s="225"/>
      <c r="CTZ26" s="225"/>
      <c r="CUA26" s="225"/>
      <c r="CUB26" s="225"/>
      <c r="CUC26" s="225"/>
      <c r="CUD26" s="225"/>
      <c r="CUE26" s="225"/>
      <c r="CUF26" s="225"/>
      <c r="CUG26" s="225"/>
      <c r="CUH26" s="225"/>
      <c r="CUI26" s="225"/>
      <c r="CUJ26" s="225"/>
      <c r="CUK26" s="225"/>
      <c r="CUL26" s="225"/>
      <c r="CUM26" s="225"/>
      <c r="CUN26" s="225"/>
      <c r="CUO26" s="225"/>
      <c r="CUP26" s="225"/>
      <c r="CUQ26" s="225"/>
      <c r="CUR26" s="225"/>
      <c r="CUS26" s="225"/>
      <c r="CUT26" s="225"/>
      <c r="CUU26" s="225"/>
      <c r="CUV26" s="225"/>
      <c r="CUW26" s="225"/>
      <c r="CUX26" s="225"/>
      <c r="CUY26" s="225"/>
      <c r="CUZ26" s="225"/>
      <c r="CVA26" s="225"/>
      <c r="CVB26" s="225"/>
      <c r="CVC26" s="225"/>
      <c r="CVD26" s="225"/>
      <c r="CVE26" s="225"/>
      <c r="CVF26" s="225"/>
      <c r="CVG26" s="225"/>
      <c r="CVH26" s="225"/>
      <c r="CVI26" s="225"/>
      <c r="CVJ26" s="225"/>
      <c r="CVK26" s="225"/>
      <c r="CVL26" s="225"/>
      <c r="CVM26" s="225"/>
      <c r="CVN26" s="225"/>
      <c r="CVO26" s="225"/>
      <c r="CVP26" s="225"/>
      <c r="CVQ26" s="225"/>
      <c r="CVR26" s="225"/>
      <c r="CVS26" s="225"/>
      <c r="CVT26" s="225"/>
      <c r="CVU26" s="225"/>
      <c r="CVV26" s="225"/>
      <c r="CVW26" s="225"/>
      <c r="CVX26" s="225"/>
      <c r="CVY26" s="225"/>
      <c r="CVZ26" s="225"/>
      <c r="CWA26" s="225"/>
      <c r="CWB26" s="225"/>
      <c r="CWC26" s="225"/>
      <c r="CWD26" s="225"/>
      <c r="CWE26" s="225"/>
      <c r="CWF26" s="225"/>
      <c r="CWG26" s="225"/>
      <c r="CWH26" s="225"/>
      <c r="CWI26" s="225"/>
      <c r="CWJ26" s="225"/>
      <c r="CWK26" s="225"/>
      <c r="CWL26" s="225"/>
      <c r="CWM26" s="225"/>
      <c r="CWN26" s="225"/>
      <c r="CWO26" s="225"/>
      <c r="CWP26" s="225"/>
      <c r="CWQ26" s="225"/>
      <c r="CWR26" s="225"/>
      <c r="CWS26" s="225"/>
      <c r="CWT26" s="225"/>
      <c r="CWU26" s="225"/>
      <c r="CWV26" s="225"/>
      <c r="CWW26" s="225"/>
      <c r="CWX26" s="225"/>
      <c r="CWY26" s="225"/>
      <c r="CWZ26" s="225"/>
      <c r="CXA26" s="225"/>
      <c r="CXB26" s="225"/>
      <c r="CXC26" s="225"/>
      <c r="CXD26" s="225"/>
      <c r="CXE26" s="225"/>
      <c r="CXF26" s="225"/>
      <c r="CXG26" s="225"/>
      <c r="CXH26" s="225"/>
      <c r="CXI26" s="225"/>
      <c r="CXJ26" s="225"/>
      <c r="CXK26" s="225"/>
      <c r="CXL26" s="225"/>
      <c r="CXM26" s="225"/>
      <c r="CXN26" s="225"/>
      <c r="CXO26" s="225"/>
      <c r="CXP26" s="225"/>
      <c r="CXQ26" s="225"/>
      <c r="CXR26" s="225"/>
      <c r="CXS26" s="225"/>
      <c r="CXT26" s="225"/>
      <c r="CXU26" s="225"/>
      <c r="CXV26" s="225"/>
      <c r="CXW26" s="225"/>
      <c r="CXX26" s="225"/>
      <c r="CXY26" s="225"/>
      <c r="CXZ26" s="225"/>
      <c r="CYA26" s="225"/>
      <c r="CYB26" s="225"/>
      <c r="CYC26" s="225"/>
      <c r="CYD26" s="225"/>
      <c r="CYE26" s="225"/>
      <c r="CYF26" s="225"/>
      <c r="CYG26" s="225"/>
      <c r="CYH26" s="225"/>
      <c r="CYI26" s="225"/>
      <c r="CYJ26" s="225"/>
      <c r="CYK26" s="225"/>
      <c r="CYL26" s="225"/>
      <c r="CYM26" s="225"/>
      <c r="CYN26" s="225"/>
      <c r="CYO26" s="225"/>
      <c r="CYP26" s="225"/>
      <c r="CYQ26" s="225"/>
      <c r="CYR26" s="225"/>
      <c r="CYS26" s="225"/>
      <c r="CYT26" s="225"/>
      <c r="CYU26" s="225"/>
      <c r="CYV26" s="225"/>
      <c r="CYW26" s="225"/>
      <c r="CYX26" s="225"/>
      <c r="CYY26" s="225"/>
      <c r="CYZ26" s="225"/>
      <c r="CZA26" s="225"/>
      <c r="CZB26" s="225"/>
      <c r="CZC26" s="225"/>
      <c r="CZD26" s="225"/>
      <c r="CZE26" s="225"/>
      <c r="CZF26" s="225"/>
      <c r="CZG26" s="225"/>
      <c r="CZH26" s="225"/>
      <c r="CZI26" s="225"/>
      <c r="CZJ26" s="225"/>
      <c r="CZK26" s="225"/>
      <c r="CZL26" s="225"/>
      <c r="CZM26" s="225"/>
      <c r="CZN26" s="225"/>
      <c r="CZO26" s="225"/>
      <c r="CZP26" s="225"/>
      <c r="CZQ26" s="225"/>
      <c r="CZR26" s="225"/>
      <c r="CZS26" s="225"/>
      <c r="CZT26" s="225"/>
      <c r="CZU26" s="225"/>
      <c r="CZV26" s="225"/>
      <c r="CZW26" s="225"/>
      <c r="CZX26" s="225"/>
      <c r="CZY26" s="225"/>
      <c r="CZZ26" s="225"/>
      <c r="DAA26" s="225"/>
      <c r="DAB26" s="225"/>
      <c r="DAC26" s="225"/>
      <c r="DAD26" s="225"/>
      <c r="DAE26" s="225"/>
      <c r="DAF26" s="225"/>
      <c r="DAG26" s="225"/>
      <c r="DAH26" s="225"/>
      <c r="DAI26" s="225"/>
      <c r="DAJ26" s="225"/>
      <c r="DAK26" s="225"/>
      <c r="DAL26" s="225"/>
      <c r="DAM26" s="225"/>
      <c r="DAN26" s="225"/>
      <c r="DAO26" s="225"/>
      <c r="DAP26" s="225"/>
      <c r="DAQ26" s="225"/>
      <c r="DAR26" s="225"/>
      <c r="DAS26" s="225"/>
      <c r="DAT26" s="225"/>
      <c r="DAU26" s="225"/>
      <c r="DAV26" s="225"/>
      <c r="DAW26" s="225"/>
      <c r="DAX26" s="225"/>
      <c r="DAY26" s="225"/>
      <c r="DAZ26" s="225"/>
      <c r="DBA26" s="225"/>
      <c r="DBB26" s="225"/>
      <c r="DBC26" s="225"/>
      <c r="DBD26" s="225"/>
      <c r="DBE26" s="225"/>
      <c r="DBF26" s="225"/>
      <c r="DBG26" s="225"/>
      <c r="DBH26" s="225"/>
      <c r="DBI26" s="225"/>
      <c r="DBJ26" s="225"/>
      <c r="DBK26" s="225"/>
      <c r="DBL26" s="225"/>
      <c r="DBM26" s="225"/>
      <c r="DBN26" s="225"/>
      <c r="DBO26" s="225"/>
      <c r="DBP26" s="225"/>
      <c r="DBQ26" s="225"/>
      <c r="DBR26" s="225"/>
      <c r="DBS26" s="225"/>
      <c r="DBT26" s="225"/>
      <c r="DBU26" s="225"/>
      <c r="DBV26" s="225"/>
      <c r="DBW26" s="225"/>
      <c r="DBX26" s="225"/>
      <c r="DBY26" s="225"/>
      <c r="DBZ26" s="225"/>
      <c r="DCA26" s="225"/>
      <c r="DCB26" s="225"/>
      <c r="DCC26" s="225"/>
      <c r="DCD26" s="225"/>
      <c r="DCE26" s="225"/>
      <c r="DCF26" s="225"/>
      <c r="DCG26" s="225"/>
      <c r="DCH26" s="225"/>
      <c r="DCI26" s="225"/>
      <c r="DCJ26" s="225"/>
      <c r="DCK26" s="225"/>
      <c r="DCL26" s="225"/>
      <c r="DCM26" s="225"/>
      <c r="DCN26" s="225"/>
      <c r="DCO26" s="225"/>
      <c r="DCP26" s="225"/>
      <c r="DCQ26" s="225"/>
      <c r="DCR26" s="225"/>
      <c r="DCS26" s="225"/>
      <c r="DCT26" s="225"/>
      <c r="DCU26" s="225"/>
      <c r="DCV26" s="225"/>
      <c r="DCW26" s="225"/>
      <c r="DCX26" s="225"/>
      <c r="DCY26" s="225"/>
      <c r="DCZ26" s="225"/>
      <c r="DDA26" s="225"/>
      <c r="DDB26" s="225"/>
      <c r="DDC26" s="225"/>
      <c r="DDD26" s="225"/>
      <c r="DDE26" s="225"/>
      <c r="DDF26" s="225"/>
      <c r="DDG26" s="225"/>
      <c r="DDH26" s="225"/>
      <c r="DDI26" s="225"/>
      <c r="DDJ26" s="225"/>
      <c r="DDK26" s="225"/>
      <c r="DDL26" s="225"/>
      <c r="DDM26" s="225"/>
      <c r="DDN26" s="225"/>
      <c r="DDO26" s="225"/>
      <c r="DDP26" s="225"/>
      <c r="DDQ26" s="225"/>
      <c r="DDR26" s="225"/>
      <c r="DDS26" s="225"/>
      <c r="DDT26" s="225"/>
      <c r="DDU26" s="225"/>
      <c r="DDV26" s="225"/>
      <c r="DDW26" s="225"/>
      <c r="DDX26" s="225"/>
      <c r="DDY26" s="225"/>
      <c r="DDZ26" s="225"/>
      <c r="DEA26" s="225"/>
      <c r="DEB26" s="225"/>
      <c r="DEC26" s="225"/>
      <c r="DED26" s="225"/>
      <c r="DEE26" s="225"/>
      <c r="DEF26" s="225"/>
      <c r="DEG26" s="225"/>
      <c r="DEH26" s="225"/>
      <c r="DEI26" s="225"/>
      <c r="DEJ26" s="225"/>
      <c r="DEK26" s="225"/>
      <c r="DEL26" s="225"/>
      <c r="DEM26" s="225"/>
      <c r="DEN26" s="225"/>
      <c r="DEO26" s="225"/>
      <c r="DEP26" s="225"/>
      <c r="DEQ26" s="225"/>
      <c r="DER26" s="225"/>
      <c r="DES26" s="225"/>
      <c r="DET26" s="225"/>
      <c r="DEU26" s="225"/>
      <c r="DEV26" s="225"/>
      <c r="DEW26" s="225"/>
      <c r="DEX26" s="225"/>
      <c r="DEY26" s="225"/>
      <c r="DEZ26" s="225"/>
      <c r="DFA26" s="225"/>
      <c r="DFB26" s="225"/>
      <c r="DFC26" s="225"/>
      <c r="DFD26" s="225"/>
      <c r="DFE26" s="225"/>
      <c r="DFF26" s="225"/>
      <c r="DFG26" s="225"/>
      <c r="DFH26" s="225"/>
      <c r="DFI26" s="225"/>
      <c r="DFJ26" s="225"/>
      <c r="DFK26" s="225"/>
      <c r="DFL26" s="225"/>
      <c r="DFM26" s="225"/>
      <c r="DFN26" s="225"/>
      <c r="DFO26" s="225"/>
      <c r="DFP26" s="225"/>
      <c r="DFQ26" s="225"/>
      <c r="DFR26" s="225"/>
      <c r="DFS26" s="225"/>
      <c r="DFT26" s="225"/>
      <c r="DFU26" s="225"/>
      <c r="DFV26" s="225"/>
      <c r="DFW26" s="225"/>
      <c r="DFX26" s="225"/>
      <c r="DFY26" s="225"/>
      <c r="DFZ26" s="225"/>
      <c r="DGA26" s="225"/>
      <c r="DGB26" s="225"/>
      <c r="DGC26" s="225"/>
      <c r="DGD26" s="225"/>
      <c r="DGE26" s="225"/>
      <c r="DGF26" s="225"/>
      <c r="DGG26" s="225"/>
      <c r="DGH26" s="225"/>
      <c r="DGI26" s="225"/>
      <c r="DGJ26" s="225"/>
      <c r="DGK26" s="225"/>
      <c r="DGL26" s="225"/>
      <c r="DGM26" s="225"/>
      <c r="DGN26" s="225"/>
      <c r="DGO26" s="225"/>
      <c r="DGP26" s="225"/>
      <c r="DGQ26" s="225"/>
      <c r="DGR26" s="225"/>
      <c r="DGS26" s="225"/>
      <c r="DGT26" s="225"/>
      <c r="DGU26" s="225"/>
      <c r="DGV26" s="225"/>
      <c r="DGW26" s="225"/>
      <c r="DGX26" s="225"/>
      <c r="DGY26" s="225"/>
      <c r="DGZ26" s="225"/>
      <c r="DHA26" s="225"/>
      <c r="DHB26" s="225"/>
      <c r="DHC26" s="225"/>
      <c r="DHD26" s="225"/>
      <c r="DHE26" s="225"/>
      <c r="DHF26" s="225"/>
      <c r="DHG26" s="225"/>
      <c r="DHH26" s="225"/>
      <c r="DHI26" s="225"/>
      <c r="DHJ26" s="225"/>
      <c r="DHK26" s="225"/>
      <c r="DHL26" s="225"/>
      <c r="DHM26" s="225"/>
      <c r="DHN26" s="225"/>
      <c r="DHO26" s="225"/>
      <c r="DHP26" s="225"/>
      <c r="DHQ26" s="225"/>
      <c r="DHR26" s="225"/>
      <c r="DHS26" s="225"/>
      <c r="DHT26" s="225"/>
      <c r="DHU26" s="225"/>
      <c r="DHV26" s="225"/>
      <c r="DHW26" s="225"/>
      <c r="DHX26" s="225"/>
      <c r="DHY26" s="225"/>
      <c r="DHZ26" s="225"/>
      <c r="DIA26" s="225"/>
      <c r="DIB26" s="225"/>
      <c r="DIC26" s="225"/>
      <c r="DID26" s="225"/>
      <c r="DIE26" s="225"/>
      <c r="DIF26" s="225"/>
      <c r="DIG26" s="225"/>
      <c r="DIH26" s="225"/>
      <c r="DII26" s="225"/>
      <c r="DIJ26" s="225"/>
      <c r="DIK26" s="225"/>
      <c r="DIL26" s="225"/>
      <c r="DIM26" s="225"/>
      <c r="DIN26" s="225"/>
      <c r="DIO26" s="225"/>
      <c r="DIP26" s="225"/>
      <c r="DIQ26" s="225"/>
      <c r="DIR26" s="225"/>
      <c r="DIS26" s="225"/>
      <c r="DIT26" s="225"/>
      <c r="DIU26" s="225"/>
      <c r="DIV26" s="225"/>
      <c r="DIW26" s="225"/>
      <c r="DIX26" s="225"/>
      <c r="DIY26" s="225"/>
      <c r="DIZ26" s="225"/>
      <c r="DJA26" s="225"/>
      <c r="DJB26" s="225"/>
      <c r="DJC26" s="225"/>
      <c r="DJD26" s="225"/>
      <c r="DJE26" s="225"/>
      <c r="DJF26" s="225"/>
      <c r="DJG26" s="225"/>
      <c r="DJH26" s="225"/>
      <c r="DJI26" s="225"/>
      <c r="DJJ26" s="225"/>
      <c r="DJK26" s="225"/>
      <c r="DJL26" s="225"/>
      <c r="DJM26" s="225"/>
      <c r="DJN26" s="225"/>
      <c r="DJO26" s="225"/>
      <c r="DJP26" s="225"/>
      <c r="DJQ26" s="225"/>
      <c r="DJR26" s="225"/>
      <c r="DJS26" s="225"/>
      <c r="DJT26" s="225"/>
      <c r="DJU26" s="225"/>
      <c r="DJV26" s="225"/>
      <c r="DJW26" s="225"/>
      <c r="DJX26" s="225"/>
      <c r="DJY26" s="225"/>
      <c r="DJZ26" s="225"/>
      <c r="DKA26" s="225"/>
      <c r="DKB26" s="225"/>
      <c r="DKC26" s="225"/>
      <c r="DKD26" s="225"/>
      <c r="DKE26" s="225"/>
      <c r="DKF26" s="225"/>
      <c r="DKG26" s="225"/>
      <c r="DKH26" s="225"/>
      <c r="DKI26" s="225"/>
      <c r="DKJ26" s="225"/>
      <c r="DKK26" s="225"/>
      <c r="DKL26" s="225"/>
      <c r="DKM26" s="225"/>
      <c r="DKN26" s="225"/>
      <c r="DKO26" s="225"/>
      <c r="DKP26" s="225"/>
      <c r="DKQ26" s="225"/>
      <c r="DKR26" s="225"/>
      <c r="DKS26" s="225"/>
      <c r="DKT26" s="225"/>
      <c r="DKU26" s="225"/>
      <c r="DKV26" s="225"/>
      <c r="DKW26" s="225"/>
      <c r="DKX26" s="225"/>
      <c r="DKY26" s="225"/>
      <c r="DKZ26" s="225"/>
      <c r="DLA26" s="225"/>
      <c r="DLB26" s="225"/>
      <c r="DLC26" s="225"/>
      <c r="DLD26" s="225"/>
      <c r="DLE26" s="225"/>
      <c r="DLF26" s="225"/>
      <c r="DLG26" s="225"/>
      <c r="DLH26" s="225"/>
      <c r="DLI26" s="225"/>
      <c r="DLJ26" s="225"/>
      <c r="DLK26" s="225"/>
      <c r="DLL26" s="225"/>
      <c r="DLM26" s="225"/>
      <c r="DLN26" s="225"/>
      <c r="DLO26" s="225"/>
      <c r="DLP26" s="225"/>
      <c r="DLQ26" s="225"/>
      <c r="DLR26" s="225"/>
      <c r="DLS26" s="225"/>
      <c r="DLT26" s="225"/>
      <c r="DLU26" s="225"/>
      <c r="DLV26" s="225"/>
      <c r="DLW26" s="225"/>
      <c r="DLX26" s="225"/>
      <c r="DLY26" s="225"/>
      <c r="DLZ26" s="225"/>
      <c r="DMA26" s="225"/>
      <c r="DMB26" s="225"/>
      <c r="DMC26" s="225"/>
      <c r="DMD26" s="225"/>
      <c r="DME26" s="225"/>
      <c r="DMF26" s="225"/>
      <c r="DMG26" s="225"/>
      <c r="DMH26" s="225"/>
      <c r="DMI26" s="225"/>
      <c r="DMJ26" s="225"/>
      <c r="DMK26" s="225"/>
      <c r="DML26" s="225"/>
      <c r="DMM26" s="225"/>
      <c r="DMN26" s="225"/>
      <c r="DMO26" s="225"/>
      <c r="DMP26" s="225"/>
      <c r="DMQ26" s="225"/>
      <c r="DMR26" s="225"/>
      <c r="DMS26" s="225"/>
      <c r="DMT26" s="225"/>
      <c r="DMU26" s="225"/>
      <c r="DMV26" s="225"/>
      <c r="DMW26" s="225"/>
      <c r="DMX26" s="225"/>
      <c r="DMY26" s="225"/>
      <c r="DMZ26" s="225"/>
      <c r="DNA26" s="225"/>
      <c r="DNB26" s="225"/>
      <c r="DNC26" s="225"/>
      <c r="DND26" s="225"/>
      <c r="DNE26" s="225"/>
      <c r="DNF26" s="225"/>
      <c r="DNG26" s="225"/>
      <c r="DNH26" s="225"/>
      <c r="DNI26" s="225"/>
      <c r="DNJ26" s="225"/>
      <c r="DNK26" s="225"/>
      <c r="DNL26" s="225"/>
      <c r="DNM26" s="225"/>
      <c r="DNN26" s="225"/>
      <c r="DNO26" s="225"/>
      <c r="DNP26" s="225"/>
      <c r="DNQ26" s="225"/>
      <c r="DNR26" s="225"/>
      <c r="DNS26" s="225"/>
      <c r="DNT26" s="225"/>
      <c r="DNU26" s="225"/>
      <c r="DNV26" s="225"/>
      <c r="DNW26" s="225"/>
      <c r="DNX26" s="225"/>
      <c r="DNY26" s="225"/>
      <c r="DNZ26" s="225"/>
      <c r="DOA26" s="225"/>
      <c r="DOB26" s="225"/>
      <c r="DOC26" s="225"/>
      <c r="DOD26" s="225"/>
      <c r="DOE26" s="225"/>
      <c r="DOF26" s="225"/>
      <c r="DOG26" s="225"/>
      <c r="DOH26" s="225"/>
      <c r="DOI26" s="225"/>
      <c r="DOJ26" s="225"/>
      <c r="DOK26" s="225"/>
      <c r="DOL26" s="225"/>
      <c r="DOM26" s="225"/>
      <c r="DON26" s="225"/>
      <c r="DOO26" s="225"/>
      <c r="DOP26" s="225"/>
      <c r="DOQ26" s="225"/>
      <c r="DOR26" s="225"/>
      <c r="DOS26" s="225"/>
      <c r="DOT26" s="225"/>
      <c r="DOU26" s="225"/>
      <c r="DOV26" s="225"/>
      <c r="DOW26" s="225"/>
      <c r="DOX26" s="225"/>
      <c r="DOY26" s="225"/>
      <c r="DOZ26" s="225"/>
      <c r="DPA26" s="225"/>
      <c r="DPB26" s="225"/>
      <c r="DPC26" s="225"/>
      <c r="DPD26" s="225"/>
      <c r="DPE26" s="225"/>
      <c r="DPF26" s="225"/>
      <c r="DPG26" s="225"/>
      <c r="DPH26" s="225"/>
      <c r="DPI26" s="225"/>
      <c r="DPJ26" s="225"/>
      <c r="DPK26" s="225"/>
      <c r="DPL26" s="225"/>
      <c r="DPM26" s="225"/>
      <c r="DPN26" s="225"/>
      <c r="DPO26" s="225"/>
      <c r="DPP26" s="225"/>
      <c r="DPQ26" s="225"/>
      <c r="DPR26" s="225"/>
      <c r="DPS26" s="225"/>
      <c r="DPT26" s="225"/>
      <c r="DPU26" s="225"/>
      <c r="DPV26" s="225"/>
      <c r="DPW26" s="225"/>
      <c r="DPX26" s="225"/>
      <c r="DPY26" s="225"/>
      <c r="DPZ26" s="225"/>
      <c r="DQA26" s="225"/>
      <c r="DQB26" s="225"/>
      <c r="DQC26" s="225"/>
      <c r="DQD26" s="225"/>
      <c r="DQE26" s="225"/>
      <c r="DQF26" s="225"/>
      <c r="DQG26" s="225"/>
      <c r="DQH26" s="225"/>
      <c r="DQI26" s="225"/>
      <c r="DQJ26" s="225"/>
      <c r="DQK26" s="225"/>
      <c r="DQL26" s="225"/>
      <c r="DQM26" s="225"/>
      <c r="DQN26" s="225"/>
      <c r="DQO26" s="225"/>
      <c r="DQP26" s="225"/>
      <c r="DQQ26" s="225"/>
      <c r="DQR26" s="225"/>
      <c r="DQS26" s="225"/>
      <c r="DQT26" s="225"/>
      <c r="DQU26" s="225"/>
      <c r="DQV26" s="225"/>
      <c r="DQW26" s="225"/>
      <c r="DQX26" s="225"/>
      <c r="DQY26" s="225"/>
      <c r="DQZ26" s="225"/>
      <c r="DRA26" s="225"/>
      <c r="DRB26" s="225"/>
      <c r="DRC26" s="225"/>
      <c r="DRD26" s="225"/>
      <c r="DRE26" s="225"/>
      <c r="DRF26" s="225"/>
      <c r="DRG26" s="225"/>
      <c r="DRH26" s="225"/>
      <c r="DRI26" s="225"/>
      <c r="DRJ26" s="225"/>
      <c r="DRK26" s="225"/>
      <c r="DRL26" s="225"/>
      <c r="DRM26" s="225"/>
      <c r="DRN26" s="225"/>
      <c r="DRO26" s="225"/>
      <c r="DRP26" s="225"/>
      <c r="DRQ26" s="225"/>
      <c r="DRR26" s="225"/>
      <c r="DRS26" s="225"/>
      <c r="DRT26" s="225"/>
      <c r="DRU26" s="225"/>
      <c r="DRV26" s="225"/>
      <c r="DRW26" s="225"/>
      <c r="DRX26" s="225"/>
      <c r="DRY26" s="225"/>
      <c r="DRZ26" s="225"/>
      <c r="DSA26" s="225"/>
      <c r="DSB26" s="225"/>
      <c r="DSC26" s="225"/>
      <c r="DSD26" s="225"/>
      <c r="DSE26" s="225"/>
      <c r="DSF26" s="225"/>
      <c r="DSG26" s="225"/>
      <c r="DSH26" s="225"/>
      <c r="DSI26" s="225"/>
      <c r="DSJ26" s="225"/>
      <c r="DSK26" s="225"/>
      <c r="DSL26" s="225"/>
      <c r="DSM26" s="225"/>
      <c r="DSN26" s="225"/>
      <c r="DSO26" s="225"/>
      <c r="DSP26" s="225"/>
      <c r="DSQ26" s="225"/>
      <c r="DSR26" s="225"/>
      <c r="DSS26" s="225"/>
      <c r="DST26" s="225"/>
      <c r="DSU26" s="225"/>
      <c r="DSV26" s="225"/>
      <c r="DSW26" s="225"/>
      <c r="DSX26" s="225"/>
      <c r="DSY26" s="225"/>
      <c r="DSZ26" s="225"/>
      <c r="DTA26" s="225"/>
      <c r="DTB26" s="225"/>
      <c r="DTC26" s="225"/>
      <c r="DTD26" s="225"/>
      <c r="DTE26" s="225"/>
      <c r="DTF26" s="225"/>
      <c r="DTG26" s="225"/>
      <c r="DTH26" s="225"/>
      <c r="DTI26" s="225"/>
      <c r="DTJ26" s="225"/>
      <c r="DTK26" s="225"/>
      <c r="DTL26" s="225"/>
      <c r="DTM26" s="225"/>
      <c r="DTN26" s="225"/>
      <c r="DTO26" s="225"/>
      <c r="DTP26" s="225"/>
      <c r="DTQ26" s="225"/>
      <c r="DTR26" s="225"/>
      <c r="DTS26" s="225"/>
      <c r="DTT26" s="225"/>
      <c r="DTU26" s="225"/>
      <c r="DTV26" s="225"/>
      <c r="DTW26" s="225"/>
      <c r="DTX26" s="225"/>
      <c r="DTY26" s="225"/>
      <c r="DTZ26" s="225"/>
      <c r="DUA26" s="225"/>
      <c r="DUB26" s="225"/>
      <c r="DUC26" s="225"/>
      <c r="DUD26" s="225"/>
      <c r="DUE26" s="225"/>
      <c r="DUF26" s="225"/>
      <c r="DUG26" s="225"/>
      <c r="DUH26" s="225"/>
      <c r="DUI26" s="225"/>
      <c r="DUJ26" s="225"/>
      <c r="DUK26" s="225"/>
      <c r="DUL26" s="225"/>
      <c r="DUM26" s="225"/>
      <c r="DUN26" s="225"/>
      <c r="DUO26" s="225"/>
      <c r="DUP26" s="225"/>
      <c r="DUQ26" s="225"/>
      <c r="DUR26" s="225"/>
      <c r="DUS26" s="225"/>
      <c r="DUT26" s="225"/>
      <c r="DUU26" s="225"/>
      <c r="DUV26" s="225"/>
      <c r="DUW26" s="225"/>
      <c r="DUX26" s="225"/>
      <c r="DUY26" s="225"/>
      <c r="DUZ26" s="225"/>
      <c r="DVA26" s="225"/>
      <c r="DVB26" s="225"/>
      <c r="DVC26" s="225"/>
      <c r="DVD26" s="225"/>
      <c r="DVE26" s="225"/>
      <c r="DVF26" s="225"/>
      <c r="DVG26" s="225"/>
      <c r="DVH26" s="225"/>
      <c r="DVI26" s="225"/>
      <c r="DVJ26" s="225"/>
      <c r="DVK26" s="225"/>
      <c r="DVL26" s="225"/>
      <c r="DVM26" s="225"/>
      <c r="DVN26" s="225"/>
      <c r="DVO26" s="225"/>
      <c r="DVP26" s="225"/>
      <c r="DVQ26" s="225"/>
      <c r="DVR26" s="225"/>
      <c r="DVS26" s="225"/>
      <c r="DVT26" s="225"/>
      <c r="DVU26" s="225"/>
      <c r="DVV26" s="225"/>
      <c r="DVW26" s="225"/>
      <c r="DVX26" s="225"/>
      <c r="DVY26" s="225"/>
      <c r="DVZ26" s="225"/>
      <c r="DWA26" s="225"/>
      <c r="DWB26" s="225"/>
      <c r="DWC26" s="225"/>
      <c r="DWD26" s="225"/>
      <c r="DWE26" s="225"/>
      <c r="DWF26" s="225"/>
      <c r="DWG26" s="225"/>
      <c r="DWH26" s="225"/>
      <c r="DWI26" s="225"/>
      <c r="DWJ26" s="225"/>
      <c r="DWK26" s="225"/>
      <c r="DWL26" s="225"/>
      <c r="DWM26" s="225"/>
      <c r="DWN26" s="225"/>
      <c r="DWO26" s="225"/>
      <c r="DWP26" s="225"/>
      <c r="DWQ26" s="225"/>
      <c r="DWR26" s="225"/>
      <c r="DWS26" s="225"/>
      <c r="DWT26" s="225"/>
      <c r="DWU26" s="225"/>
      <c r="DWV26" s="225"/>
      <c r="DWW26" s="225"/>
      <c r="DWX26" s="225"/>
      <c r="DWY26" s="225"/>
      <c r="DWZ26" s="225"/>
      <c r="DXA26" s="225"/>
      <c r="DXB26" s="225"/>
      <c r="DXC26" s="225"/>
      <c r="DXD26" s="225"/>
      <c r="DXE26" s="225"/>
      <c r="DXF26" s="225"/>
      <c r="DXG26" s="225"/>
      <c r="DXH26" s="225"/>
      <c r="DXI26" s="225"/>
      <c r="DXJ26" s="225"/>
      <c r="DXK26" s="225"/>
      <c r="DXL26" s="225"/>
      <c r="DXM26" s="225"/>
      <c r="DXN26" s="225"/>
      <c r="DXO26" s="225"/>
      <c r="DXP26" s="225"/>
      <c r="DXQ26" s="225"/>
      <c r="DXR26" s="225"/>
      <c r="DXS26" s="225"/>
      <c r="DXT26" s="225"/>
      <c r="DXU26" s="225"/>
      <c r="DXV26" s="225"/>
      <c r="DXW26" s="225"/>
      <c r="DXX26" s="225"/>
      <c r="DXY26" s="225"/>
      <c r="DXZ26" s="225"/>
      <c r="DYA26" s="225"/>
      <c r="DYB26" s="225"/>
      <c r="DYC26" s="225"/>
      <c r="DYD26" s="225"/>
      <c r="DYE26" s="225"/>
      <c r="DYF26" s="225"/>
      <c r="DYG26" s="225"/>
      <c r="DYH26" s="225"/>
      <c r="DYI26" s="225"/>
      <c r="DYJ26" s="225"/>
      <c r="DYK26" s="225"/>
      <c r="DYL26" s="225"/>
      <c r="DYM26" s="225"/>
      <c r="DYN26" s="225"/>
      <c r="DYO26" s="225"/>
      <c r="DYP26" s="225"/>
      <c r="DYQ26" s="225"/>
      <c r="DYR26" s="225"/>
      <c r="DYS26" s="225"/>
      <c r="DYT26" s="225"/>
      <c r="DYU26" s="225"/>
      <c r="DYV26" s="225"/>
      <c r="DYW26" s="225"/>
      <c r="DYX26" s="225"/>
      <c r="DYY26" s="225"/>
      <c r="DYZ26" s="225"/>
      <c r="DZA26" s="225"/>
      <c r="DZB26" s="225"/>
      <c r="DZC26" s="225"/>
      <c r="DZD26" s="225"/>
      <c r="DZE26" s="225"/>
      <c r="DZF26" s="225"/>
      <c r="DZG26" s="225"/>
      <c r="DZH26" s="225"/>
      <c r="DZI26" s="225"/>
      <c r="DZJ26" s="225"/>
      <c r="DZK26" s="225"/>
      <c r="DZL26" s="225"/>
      <c r="DZM26" s="225"/>
      <c r="DZN26" s="225"/>
      <c r="DZO26" s="225"/>
      <c r="DZP26" s="225"/>
      <c r="DZQ26" s="225"/>
      <c r="DZR26" s="225"/>
      <c r="DZS26" s="225"/>
      <c r="DZT26" s="225"/>
      <c r="DZU26" s="225"/>
      <c r="DZV26" s="225"/>
      <c r="DZW26" s="225"/>
      <c r="DZX26" s="225"/>
      <c r="DZY26" s="225"/>
      <c r="DZZ26" s="225"/>
      <c r="EAA26" s="225"/>
      <c r="EAB26" s="225"/>
      <c r="EAC26" s="225"/>
      <c r="EAD26" s="225"/>
      <c r="EAE26" s="225"/>
      <c r="EAF26" s="225"/>
      <c r="EAG26" s="225"/>
      <c r="EAH26" s="225"/>
      <c r="EAI26" s="225"/>
      <c r="EAJ26" s="225"/>
      <c r="EAK26" s="225"/>
      <c r="EAL26" s="225"/>
      <c r="EAM26" s="225"/>
      <c r="EAN26" s="225"/>
      <c r="EAO26" s="225"/>
      <c r="EAP26" s="225"/>
      <c r="EAQ26" s="225"/>
      <c r="EAR26" s="225"/>
      <c r="EAS26" s="225"/>
      <c r="EAT26" s="225"/>
      <c r="EAU26" s="225"/>
      <c r="EAV26" s="225"/>
      <c r="EAW26" s="225"/>
      <c r="EAX26" s="225"/>
      <c r="EAY26" s="225"/>
      <c r="EAZ26" s="225"/>
      <c r="EBA26" s="225"/>
      <c r="EBB26" s="225"/>
      <c r="EBC26" s="225"/>
      <c r="EBD26" s="225"/>
      <c r="EBE26" s="225"/>
      <c r="EBF26" s="225"/>
      <c r="EBG26" s="225"/>
      <c r="EBH26" s="225"/>
      <c r="EBI26" s="225"/>
      <c r="EBJ26" s="225"/>
      <c r="EBK26" s="225"/>
      <c r="EBL26" s="225"/>
      <c r="EBM26" s="225"/>
      <c r="EBN26" s="225"/>
      <c r="EBO26" s="225"/>
      <c r="EBP26" s="225"/>
      <c r="EBQ26" s="225"/>
      <c r="EBR26" s="225"/>
      <c r="EBS26" s="225"/>
      <c r="EBT26" s="225"/>
      <c r="EBU26" s="225"/>
      <c r="EBV26" s="225"/>
      <c r="EBW26" s="225"/>
      <c r="EBX26" s="225"/>
      <c r="EBY26" s="225"/>
      <c r="EBZ26" s="225"/>
      <c r="ECA26" s="225"/>
      <c r="ECB26" s="225"/>
      <c r="ECC26" s="225"/>
      <c r="ECD26" s="225"/>
      <c r="ECE26" s="225"/>
      <c r="ECF26" s="225"/>
      <c r="ECG26" s="225"/>
      <c r="ECH26" s="225"/>
      <c r="ECI26" s="225"/>
      <c r="ECJ26" s="225"/>
      <c r="ECK26" s="225"/>
      <c r="ECL26" s="225"/>
      <c r="ECM26" s="225"/>
      <c r="ECN26" s="225"/>
      <c r="ECO26" s="225"/>
      <c r="ECP26" s="225"/>
      <c r="ECQ26" s="225"/>
      <c r="ECR26" s="225"/>
      <c r="ECS26" s="225"/>
      <c r="ECT26" s="225"/>
      <c r="ECU26" s="225"/>
      <c r="ECV26" s="225"/>
      <c r="ECW26" s="225"/>
      <c r="ECX26" s="225"/>
      <c r="ECY26" s="225"/>
      <c r="ECZ26" s="225"/>
      <c r="EDA26" s="225"/>
      <c r="EDB26" s="225"/>
      <c r="EDC26" s="225"/>
      <c r="EDD26" s="225"/>
      <c r="EDE26" s="225"/>
      <c r="EDF26" s="225"/>
      <c r="EDG26" s="225"/>
      <c r="EDH26" s="225"/>
      <c r="EDI26" s="225"/>
      <c r="EDJ26" s="225"/>
      <c r="EDK26" s="225"/>
      <c r="EDL26" s="225"/>
      <c r="EDM26" s="225"/>
      <c r="EDN26" s="225"/>
      <c r="EDO26" s="225"/>
      <c r="EDP26" s="225"/>
      <c r="EDQ26" s="225"/>
      <c r="EDR26" s="225"/>
      <c r="EDS26" s="225"/>
      <c r="EDT26" s="225"/>
      <c r="EDU26" s="225"/>
      <c r="EDV26" s="225"/>
      <c r="EDW26" s="225"/>
      <c r="EDX26" s="225"/>
      <c r="EDY26" s="225"/>
      <c r="EDZ26" s="225"/>
      <c r="EEA26" s="225"/>
      <c r="EEB26" s="225"/>
      <c r="EEC26" s="225"/>
      <c r="EED26" s="225"/>
      <c r="EEE26" s="225"/>
      <c r="EEF26" s="225"/>
      <c r="EEG26" s="225"/>
      <c r="EEH26" s="225"/>
      <c r="EEI26" s="225"/>
      <c r="EEJ26" s="225"/>
      <c r="EEK26" s="225"/>
      <c r="EEL26" s="225"/>
      <c r="EEM26" s="225"/>
      <c r="EEN26" s="225"/>
      <c r="EEO26" s="225"/>
      <c r="EEP26" s="225"/>
      <c r="EEQ26" s="225"/>
      <c r="EER26" s="225"/>
      <c r="EES26" s="225"/>
      <c r="EET26" s="225"/>
      <c r="EEU26" s="225"/>
      <c r="EEV26" s="225"/>
      <c r="EEW26" s="225"/>
      <c r="EEX26" s="225"/>
      <c r="EEY26" s="225"/>
      <c r="EEZ26" s="225"/>
      <c r="EFA26" s="225"/>
      <c r="EFB26" s="225"/>
      <c r="EFC26" s="225"/>
      <c r="EFD26" s="225"/>
      <c r="EFE26" s="225"/>
      <c r="EFF26" s="225"/>
      <c r="EFG26" s="225"/>
      <c r="EFH26" s="225"/>
      <c r="EFI26" s="225"/>
      <c r="EFJ26" s="225"/>
      <c r="EFK26" s="225"/>
      <c r="EFL26" s="225"/>
      <c r="EFM26" s="225"/>
      <c r="EFN26" s="225"/>
      <c r="EFO26" s="225"/>
      <c r="EFP26" s="225"/>
      <c r="EFQ26" s="225"/>
      <c r="EFR26" s="225"/>
      <c r="EFS26" s="225"/>
      <c r="EFT26" s="225"/>
      <c r="EFU26" s="225"/>
      <c r="EFV26" s="225"/>
      <c r="EFW26" s="225"/>
      <c r="EFX26" s="225"/>
      <c r="EFY26" s="225"/>
      <c r="EFZ26" s="225"/>
      <c r="EGA26" s="225"/>
      <c r="EGB26" s="225"/>
      <c r="EGC26" s="225"/>
      <c r="EGD26" s="225"/>
      <c r="EGE26" s="225"/>
      <c r="EGF26" s="225"/>
      <c r="EGG26" s="225"/>
      <c r="EGH26" s="225"/>
      <c r="EGI26" s="225"/>
      <c r="EGJ26" s="225"/>
      <c r="EGK26" s="225"/>
      <c r="EGL26" s="225"/>
      <c r="EGM26" s="225"/>
      <c r="EGN26" s="225"/>
      <c r="EGO26" s="225"/>
      <c r="EGP26" s="225"/>
      <c r="EGQ26" s="225"/>
      <c r="EGR26" s="225"/>
      <c r="EGS26" s="225"/>
      <c r="EGT26" s="225"/>
      <c r="EGU26" s="225"/>
      <c r="EGV26" s="225"/>
      <c r="EGW26" s="225"/>
      <c r="EGX26" s="225"/>
      <c r="EGY26" s="225"/>
      <c r="EGZ26" s="225"/>
      <c r="EHA26" s="225"/>
      <c r="EHB26" s="225"/>
      <c r="EHC26" s="225"/>
      <c r="EHD26" s="225"/>
      <c r="EHE26" s="225"/>
      <c r="EHF26" s="225"/>
      <c r="EHG26" s="225"/>
      <c r="EHH26" s="225"/>
      <c r="EHI26" s="225"/>
      <c r="EHJ26" s="225"/>
      <c r="EHK26" s="225"/>
      <c r="EHL26" s="225"/>
      <c r="EHM26" s="225"/>
      <c r="EHN26" s="225"/>
      <c r="EHO26" s="225"/>
      <c r="EHP26" s="225"/>
      <c r="EHQ26" s="225"/>
      <c r="EHR26" s="225"/>
      <c r="EHS26" s="225"/>
      <c r="EHT26" s="225"/>
      <c r="EHU26" s="225"/>
      <c r="EHV26" s="225"/>
      <c r="EHW26" s="225"/>
      <c r="EHX26" s="225"/>
      <c r="EHY26" s="225"/>
      <c r="EHZ26" s="225"/>
      <c r="EIA26" s="225"/>
      <c r="EIB26" s="225"/>
      <c r="EIC26" s="225"/>
      <c r="EID26" s="225"/>
      <c r="EIE26" s="225"/>
      <c r="EIF26" s="225"/>
      <c r="EIG26" s="225"/>
      <c r="EIH26" s="225"/>
      <c r="EII26" s="225"/>
      <c r="EIJ26" s="225"/>
      <c r="EIK26" s="225"/>
      <c r="EIL26" s="225"/>
      <c r="EIM26" s="225"/>
      <c r="EIN26" s="225"/>
      <c r="EIO26" s="225"/>
      <c r="EIP26" s="225"/>
      <c r="EIQ26" s="225"/>
      <c r="EIR26" s="225"/>
      <c r="EIS26" s="225"/>
      <c r="EIT26" s="225"/>
      <c r="EIU26" s="225"/>
      <c r="EIV26" s="225"/>
      <c r="EIW26" s="225"/>
      <c r="EIX26" s="225"/>
      <c r="EIY26" s="225"/>
      <c r="EIZ26" s="225"/>
      <c r="EJA26" s="225"/>
      <c r="EJB26" s="225"/>
      <c r="EJC26" s="225"/>
      <c r="EJD26" s="225"/>
      <c r="EJE26" s="225"/>
      <c r="EJF26" s="225"/>
      <c r="EJG26" s="225"/>
      <c r="EJH26" s="225"/>
      <c r="EJI26" s="225"/>
      <c r="EJJ26" s="225"/>
      <c r="EJK26" s="225"/>
      <c r="EJL26" s="225"/>
      <c r="EJM26" s="225"/>
      <c r="EJN26" s="225"/>
      <c r="EJO26" s="225"/>
      <c r="EJP26" s="225"/>
      <c r="EJQ26" s="225"/>
      <c r="EJR26" s="225"/>
      <c r="EJS26" s="225"/>
      <c r="EJT26" s="225"/>
      <c r="EJU26" s="225"/>
      <c r="EJV26" s="225"/>
      <c r="EJW26" s="225"/>
      <c r="EJX26" s="225"/>
      <c r="EJY26" s="225"/>
      <c r="EJZ26" s="225"/>
      <c r="EKA26" s="225"/>
      <c r="EKB26" s="225"/>
      <c r="EKC26" s="225"/>
      <c r="EKD26" s="225"/>
      <c r="EKE26" s="225"/>
      <c r="EKF26" s="225"/>
      <c r="EKG26" s="225"/>
      <c r="EKH26" s="225"/>
      <c r="EKI26" s="225"/>
      <c r="EKJ26" s="225"/>
      <c r="EKK26" s="225"/>
      <c r="EKL26" s="225"/>
      <c r="EKM26" s="225"/>
      <c r="EKN26" s="225"/>
      <c r="EKO26" s="225"/>
      <c r="EKP26" s="225"/>
      <c r="EKQ26" s="225"/>
      <c r="EKR26" s="225"/>
      <c r="EKS26" s="225"/>
      <c r="EKT26" s="225"/>
      <c r="EKU26" s="225"/>
      <c r="EKV26" s="225"/>
      <c r="EKW26" s="225"/>
      <c r="EKX26" s="225"/>
      <c r="EKY26" s="225"/>
      <c r="EKZ26" s="225"/>
      <c r="ELA26" s="225"/>
      <c r="ELB26" s="225"/>
      <c r="ELC26" s="225"/>
      <c r="ELD26" s="225"/>
      <c r="ELE26" s="225"/>
      <c r="ELF26" s="225"/>
      <c r="ELG26" s="225"/>
      <c r="ELH26" s="225"/>
      <c r="ELI26" s="225"/>
      <c r="ELJ26" s="225"/>
      <c r="ELK26" s="225"/>
      <c r="ELL26" s="225"/>
      <c r="ELM26" s="225"/>
      <c r="ELN26" s="225"/>
      <c r="ELO26" s="225"/>
      <c r="ELP26" s="225"/>
      <c r="ELQ26" s="225"/>
      <c r="ELR26" s="225"/>
      <c r="ELS26" s="225"/>
      <c r="ELT26" s="225"/>
      <c r="ELU26" s="225"/>
      <c r="ELV26" s="225"/>
      <c r="ELW26" s="225"/>
      <c r="ELX26" s="225"/>
      <c r="ELY26" s="225"/>
      <c r="ELZ26" s="225"/>
      <c r="EMA26" s="225"/>
      <c r="EMB26" s="225"/>
      <c r="EMC26" s="225"/>
      <c r="EMD26" s="225"/>
      <c r="EME26" s="225"/>
      <c r="EMF26" s="225"/>
      <c r="EMG26" s="225"/>
      <c r="EMH26" s="225"/>
      <c r="EMI26" s="225"/>
      <c r="EMJ26" s="225"/>
      <c r="EMK26" s="225"/>
      <c r="EML26" s="225"/>
      <c r="EMM26" s="225"/>
      <c r="EMN26" s="225"/>
      <c r="EMO26" s="225"/>
      <c r="EMP26" s="225"/>
      <c r="EMQ26" s="225"/>
      <c r="EMR26" s="225"/>
      <c r="EMS26" s="225"/>
      <c r="EMT26" s="225"/>
      <c r="EMU26" s="225"/>
      <c r="EMV26" s="225"/>
      <c r="EMW26" s="225"/>
      <c r="EMX26" s="225"/>
      <c r="EMY26" s="225"/>
      <c r="EMZ26" s="225"/>
      <c r="ENA26" s="225"/>
      <c r="ENB26" s="225"/>
      <c r="ENC26" s="225"/>
      <c r="END26" s="225"/>
      <c r="ENE26" s="225"/>
      <c r="ENF26" s="225"/>
      <c r="ENG26" s="225"/>
      <c r="ENH26" s="225"/>
      <c r="ENI26" s="225"/>
      <c r="ENJ26" s="225"/>
      <c r="ENK26" s="225"/>
      <c r="ENL26" s="225"/>
      <c r="ENM26" s="225"/>
      <c r="ENN26" s="225"/>
      <c r="ENO26" s="225"/>
      <c r="ENP26" s="225"/>
      <c r="ENQ26" s="225"/>
      <c r="ENR26" s="225"/>
      <c r="ENS26" s="225"/>
      <c r="ENT26" s="225"/>
      <c r="ENU26" s="225"/>
      <c r="ENV26" s="225"/>
      <c r="ENW26" s="225"/>
      <c r="ENX26" s="225"/>
      <c r="ENY26" s="225"/>
      <c r="ENZ26" s="225"/>
      <c r="EOA26" s="225"/>
      <c r="EOB26" s="225"/>
      <c r="EOC26" s="225"/>
      <c r="EOD26" s="225"/>
      <c r="EOE26" s="225"/>
      <c r="EOF26" s="225"/>
      <c r="EOG26" s="225"/>
      <c r="EOH26" s="225"/>
      <c r="EOI26" s="225"/>
      <c r="EOJ26" s="225"/>
      <c r="EOK26" s="225"/>
      <c r="EOL26" s="225"/>
      <c r="EOM26" s="225"/>
      <c r="EON26" s="225"/>
      <c r="EOO26" s="225"/>
      <c r="EOP26" s="225"/>
      <c r="EOQ26" s="225"/>
      <c r="EOR26" s="225"/>
      <c r="EOS26" s="225"/>
      <c r="EOT26" s="225"/>
      <c r="EOU26" s="225"/>
      <c r="EOV26" s="225"/>
      <c r="EOW26" s="225"/>
      <c r="EOX26" s="225"/>
      <c r="EOY26" s="225"/>
      <c r="EOZ26" s="225"/>
      <c r="EPA26" s="225"/>
      <c r="EPB26" s="225"/>
      <c r="EPC26" s="225"/>
      <c r="EPD26" s="225"/>
      <c r="EPE26" s="225"/>
      <c r="EPF26" s="225"/>
      <c r="EPG26" s="225"/>
      <c r="EPH26" s="225"/>
      <c r="EPI26" s="225"/>
      <c r="EPJ26" s="225"/>
      <c r="EPK26" s="225"/>
      <c r="EPL26" s="225"/>
      <c r="EPM26" s="225"/>
      <c r="EPN26" s="225"/>
      <c r="EPO26" s="225"/>
      <c r="EPP26" s="225"/>
      <c r="EPQ26" s="225"/>
      <c r="EPR26" s="225"/>
      <c r="EPS26" s="225"/>
      <c r="EPT26" s="225"/>
      <c r="EPU26" s="225"/>
      <c r="EPV26" s="225"/>
      <c r="EPW26" s="225"/>
      <c r="EPX26" s="225"/>
      <c r="EPY26" s="225"/>
      <c r="EPZ26" s="225"/>
      <c r="EQA26" s="225"/>
      <c r="EQB26" s="225"/>
      <c r="EQC26" s="225"/>
      <c r="EQD26" s="225"/>
      <c r="EQE26" s="225"/>
      <c r="EQF26" s="225"/>
      <c r="EQG26" s="225"/>
      <c r="EQH26" s="225"/>
      <c r="EQI26" s="225"/>
      <c r="EQJ26" s="225"/>
      <c r="EQK26" s="225"/>
      <c r="EQL26" s="225"/>
      <c r="EQM26" s="225"/>
      <c r="EQN26" s="225"/>
      <c r="EQO26" s="225"/>
      <c r="EQP26" s="225"/>
      <c r="EQQ26" s="225"/>
      <c r="EQR26" s="225"/>
      <c r="EQS26" s="225"/>
      <c r="EQT26" s="225"/>
      <c r="EQU26" s="225"/>
      <c r="EQV26" s="225"/>
      <c r="EQW26" s="225"/>
      <c r="EQX26" s="225"/>
      <c r="EQY26" s="225"/>
      <c r="EQZ26" s="225"/>
      <c r="ERA26" s="225"/>
      <c r="ERB26" s="225"/>
      <c r="ERC26" s="225"/>
      <c r="ERD26" s="225"/>
      <c r="ERE26" s="225"/>
      <c r="ERF26" s="225"/>
      <c r="ERG26" s="225"/>
      <c r="ERH26" s="225"/>
      <c r="ERI26" s="225"/>
      <c r="ERJ26" s="225"/>
      <c r="ERK26" s="225"/>
      <c r="ERL26" s="225"/>
      <c r="ERM26" s="225"/>
      <c r="ERN26" s="225"/>
      <c r="ERO26" s="225"/>
      <c r="ERP26" s="225"/>
      <c r="ERQ26" s="225"/>
      <c r="ERR26" s="225"/>
      <c r="ERS26" s="225"/>
      <c r="ERT26" s="225"/>
      <c r="ERU26" s="225"/>
      <c r="ERV26" s="225"/>
      <c r="ERW26" s="225"/>
      <c r="ERX26" s="225"/>
      <c r="ERY26" s="225"/>
      <c r="ERZ26" s="225"/>
      <c r="ESA26" s="225"/>
      <c r="ESB26" s="225"/>
      <c r="ESC26" s="225"/>
      <c r="ESD26" s="225"/>
      <c r="ESE26" s="225"/>
      <c r="ESF26" s="225"/>
      <c r="ESG26" s="225"/>
      <c r="ESH26" s="225"/>
      <c r="ESI26" s="225"/>
      <c r="ESJ26" s="225"/>
      <c r="ESK26" s="225"/>
      <c r="ESL26" s="225"/>
      <c r="ESM26" s="225"/>
      <c r="ESN26" s="225"/>
      <c r="ESO26" s="225"/>
      <c r="ESP26" s="225"/>
      <c r="ESQ26" s="225"/>
      <c r="ESR26" s="225"/>
      <c r="ESS26" s="225"/>
      <c r="EST26" s="225"/>
      <c r="ESU26" s="225"/>
      <c r="ESV26" s="225"/>
      <c r="ESW26" s="225"/>
      <c r="ESX26" s="225"/>
      <c r="ESY26" s="225"/>
      <c r="ESZ26" s="225"/>
      <c r="ETA26" s="225"/>
      <c r="ETB26" s="225"/>
      <c r="ETC26" s="225"/>
      <c r="ETD26" s="225"/>
      <c r="ETE26" s="225"/>
      <c r="ETF26" s="225"/>
      <c r="ETG26" s="225"/>
      <c r="ETH26" s="225"/>
      <c r="ETI26" s="225"/>
      <c r="ETJ26" s="225"/>
      <c r="ETK26" s="225"/>
      <c r="ETL26" s="225"/>
      <c r="ETM26" s="225"/>
      <c r="ETN26" s="225"/>
      <c r="ETO26" s="225"/>
      <c r="ETP26" s="225"/>
      <c r="ETQ26" s="225"/>
      <c r="ETR26" s="225"/>
      <c r="ETS26" s="225"/>
      <c r="ETT26" s="225"/>
      <c r="ETU26" s="225"/>
      <c r="ETV26" s="225"/>
      <c r="ETW26" s="225"/>
      <c r="ETX26" s="225"/>
      <c r="ETY26" s="225"/>
      <c r="ETZ26" s="225"/>
      <c r="EUA26" s="225"/>
      <c r="EUB26" s="225"/>
      <c r="EUC26" s="225"/>
      <c r="EUD26" s="225"/>
      <c r="EUE26" s="225"/>
      <c r="EUF26" s="225"/>
      <c r="EUG26" s="225"/>
      <c r="EUH26" s="225"/>
      <c r="EUI26" s="225"/>
      <c r="EUJ26" s="225"/>
      <c r="EUK26" s="225"/>
      <c r="EUL26" s="225"/>
      <c r="EUM26" s="225"/>
      <c r="EUN26" s="225"/>
      <c r="EUO26" s="225"/>
      <c r="EUP26" s="225"/>
      <c r="EUQ26" s="225"/>
      <c r="EUR26" s="225"/>
      <c r="EUS26" s="225"/>
      <c r="EUT26" s="225"/>
      <c r="EUU26" s="225"/>
      <c r="EUV26" s="225"/>
      <c r="EUW26" s="225"/>
      <c r="EUX26" s="225"/>
      <c r="EUY26" s="225"/>
      <c r="EUZ26" s="225"/>
      <c r="EVA26" s="225"/>
      <c r="EVB26" s="225"/>
      <c r="EVC26" s="225"/>
      <c r="EVD26" s="225"/>
      <c r="EVE26" s="225"/>
      <c r="EVF26" s="225"/>
      <c r="EVG26" s="225"/>
      <c r="EVH26" s="225"/>
      <c r="EVI26" s="225"/>
      <c r="EVJ26" s="225"/>
      <c r="EVK26" s="225"/>
      <c r="EVL26" s="225"/>
      <c r="EVM26" s="225"/>
      <c r="EVN26" s="225"/>
      <c r="EVO26" s="225"/>
      <c r="EVP26" s="225"/>
      <c r="EVQ26" s="225"/>
      <c r="EVR26" s="225"/>
      <c r="EVS26" s="225"/>
      <c r="EVT26" s="225"/>
      <c r="EVU26" s="225"/>
      <c r="EVV26" s="225"/>
      <c r="EVW26" s="225"/>
      <c r="EVX26" s="225"/>
      <c r="EVY26" s="225"/>
      <c r="EVZ26" s="225"/>
      <c r="EWA26" s="225"/>
      <c r="EWB26" s="225"/>
      <c r="EWC26" s="225"/>
      <c r="EWD26" s="225"/>
      <c r="EWE26" s="225"/>
      <c r="EWF26" s="225"/>
      <c r="EWG26" s="225"/>
      <c r="EWH26" s="225"/>
      <c r="EWI26" s="225"/>
      <c r="EWJ26" s="225"/>
      <c r="EWK26" s="225"/>
      <c r="EWL26" s="225"/>
      <c r="EWM26" s="225"/>
      <c r="EWN26" s="225"/>
      <c r="EWO26" s="225"/>
      <c r="EWP26" s="225"/>
      <c r="EWQ26" s="225"/>
      <c r="EWR26" s="225"/>
      <c r="EWS26" s="225"/>
      <c r="EWT26" s="225"/>
      <c r="EWU26" s="225"/>
      <c r="EWV26" s="225"/>
      <c r="EWW26" s="225"/>
      <c r="EWX26" s="225"/>
      <c r="EWY26" s="225"/>
      <c r="EWZ26" s="225"/>
      <c r="EXA26" s="225"/>
      <c r="EXB26" s="225"/>
      <c r="EXC26" s="225"/>
      <c r="EXD26" s="225"/>
      <c r="EXE26" s="225"/>
      <c r="EXF26" s="225"/>
      <c r="EXG26" s="225"/>
      <c r="EXH26" s="225"/>
      <c r="EXI26" s="225"/>
      <c r="EXJ26" s="225"/>
      <c r="EXK26" s="225"/>
      <c r="EXL26" s="225"/>
      <c r="EXM26" s="225"/>
      <c r="EXN26" s="225"/>
      <c r="EXO26" s="225"/>
      <c r="EXP26" s="225"/>
      <c r="EXQ26" s="225"/>
      <c r="EXR26" s="225"/>
      <c r="EXS26" s="225"/>
      <c r="EXT26" s="225"/>
      <c r="EXU26" s="225"/>
      <c r="EXV26" s="225"/>
      <c r="EXW26" s="225"/>
      <c r="EXX26" s="225"/>
      <c r="EXY26" s="225"/>
      <c r="EXZ26" s="225"/>
      <c r="EYA26" s="225"/>
      <c r="EYB26" s="225"/>
      <c r="EYC26" s="225"/>
      <c r="EYD26" s="225"/>
      <c r="EYE26" s="225"/>
      <c r="EYF26" s="225"/>
      <c r="EYG26" s="225"/>
      <c r="EYH26" s="225"/>
      <c r="EYI26" s="225"/>
      <c r="EYJ26" s="225"/>
      <c r="EYK26" s="225"/>
      <c r="EYL26" s="225"/>
      <c r="EYM26" s="225"/>
      <c r="EYN26" s="225"/>
      <c r="EYO26" s="225"/>
      <c r="EYP26" s="225"/>
      <c r="EYQ26" s="225"/>
      <c r="EYR26" s="225"/>
      <c r="EYS26" s="225"/>
      <c r="EYT26" s="225"/>
      <c r="EYU26" s="225"/>
      <c r="EYV26" s="225"/>
      <c r="EYW26" s="225"/>
      <c r="EYX26" s="225"/>
      <c r="EYY26" s="225"/>
      <c r="EYZ26" s="225"/>
      <c r="EZA26" s="225"/>
      <c r="EZB26" s="225"/>
      <c r="EZC26" s="225"/>
      <c r="EZD26" s="225"/>
      <c r="EZE26" s="225"/>
      <c r="EZF26" s="225"/>
      <c r="EZG26" s="225"/>
      <c r="EZH26" s="225"/>
      <c r="EZI26" s="225"/>
      <c r="EZJ26" s="225"/>
      <c r="EZK26" s="225"/>
      <c r="EZL26" s="225"/>
      <c r="EZM26" s="225"/>
      <c r="EZN26" s="225"/>
      <c r="EZO26" s="225"/>
      <c r="EZP26" s="225"/>
      <c r="EZQ26" s="225"/>
      <c r="EZR26" s="225"/>
      <c r="EZS26" s="225"/>
      <c r="EZT26" s="225"/>
      <c r="EZU26" s="225"/>
      <c r="EZV26" s="225"/>
      <c r="EZW26" s="225"/>
      <c r="EZX26" s="225"/>
      <c r="EZY26" s="225"/>
      <c r="EZZ26" s="225"/>
      <c r="FAA26" s="225"/>
      <c r="FAB26" s="225"/>
      <c r="FAC26" s="225"/>
      <c r="FAD26" s="225"/>
      <c r="FAE26" s="225"/>
      <c r="FAF26" s="225"/>
      <c r="FAG26" s="225"/>
      <c r="FAH26" s="225"/>
      <c r="FAI26" s="225"/>
      <c r="FAJ26" s="225"/>
      <c r="FAK26" s="225"/>
      <c r="FAL26" s="225"/>
      <c r="FAM26" s="225"/>
      <c r="FAN26" s="225"/>
      <c r="FAO26" s="225"/>
      <c r="FAP26" s="225"/>
      <c r="FAQ26" s="225"/>
      <c r="FAR26" s="225"/>
      <c r="FAS26" s="225"/>
      <c r="FAT26" s="225"/>
      <c r="FAU26" s="225"/>
      <c r="FAV26" s="225"/>
      <c r="FAW26" s="225"/>
      <c r="FAX26" s="225"/>
      <c r="FAY26" s="225"/>
      <c r="FAZ26" s="225"/>
      <c r="FBA26" s="225"/>
      <c r="FBB26" s="225"/>
      <c r="FBC26" s="225"/>
      <c r="FBD26" s="225"/>
      <c r="FBE26" s="225"/>
      <c r="FBF26" s="225"/>
      <c r="FBG26" s="225"/>
      <c r="FBH26" s="225"/>
      <c r="FBI26" s="225"/>
      <c r="FBJ26" s="225"/>
      <c r="FBK26" s="225"/>
      <c r="FBL26" s="225"/>
      <c r="FBM26" s="225"/>
      <c r="FBN26" s="225"/>
      <c r="FBO26" s="225"/>
      <c r="FBP26" s="225"/>
      <c r="FBQ26" s="225"/>
      <c r="FBR26" s="225"/>
      <c r="FBS26" s="225"/>
      <c r="FBT26" s="225"/>
      <c r="FBU26" s="225"/>
      <c r="FBV26" s="225"/>
      <c r="FBW26" s="225"/>
      <c r="FBX26" s="225"/>
      <c r="FBY26" s="225"/>
      <c r="FBZ26" s="225"/>
      <c r="FCA26" s="225"/>
      <c r="FCB26" s="225"/>
      <c r="FCC26" s="225"/>
      <c r="FCD26" s="225"/>
      <c r="FCE26" s="225"/>
      <c r="FCF26" s="225"/>
      <c r="FCG26" s="225"/>
      <c r="FCH26" s="225"/>
      <c r="FCI26" s="225"/>
      <c r="FCJ26" s="225"/>
      <c r="FCK26" s="225"/>
      <c r="FCL26" s="225"/>
      <c r="FCM26" s="225"/>
      <c r="FCN26" s="225"/>
      <c r="FCO26" s="225"/>
      <c r="FCP26" s="225"/>
      <c r="FCQ26" s="225"/>
      <c r="FCR26" s="225"/>
      <c r="FCS26" s="225"/>
      <c r="FCT26" s="225"/>
      <c r="FCU26" s="225"/>
      <c r="FCV26" s="225"/>
      <c r="FCW26" s="225"/>
      <c r="FCX26" s="225"/>
      <c r="FCY26" s="225"/>
      <c r="FCZ26" s="225"/>
      <c r="FDA26" s="225"/>
      <c r="FDB26" s="225"/>
      <c r="FDC26" s="225"/>
      <c r="FDD26" s="225"/>
      <c r="FDE26" s="225"/>
      <c r="FDF26" s="225"/>
      <c r="FDG26" s="225"/>
      <c r="FDH26" s="225"/>
      <c r="FDI26" s="225"/>
      <c r="FDJ26" s="225"/>
      <c r="FDK26" s="225"/>
      <c r="FDL26" s="225"/>
      <c r="FDM26" s="225"/>
      <c r="FDN26" s="225"/>
      <c r="FDO26" s="225"/>
      <c r="FDP26" s="225"/>
      <c r="FDQ26" s="225"/>
      <c r="FDR26" s="225"/>
      <c r="FDS26" s="225"/>
      <c r="FDT26" s="225"/>
      <c r="FDU26" s="225"/>
      <c r="FDV26" s="225"/>
      <c r="FDW26" s="225"/>
      <c r="FDX26" s="225"/>
      <c r="FDY26" s="225"/>
      <c r="FDZ26" s="225"/>
      <c r="FEA26" s="225"/>
      <c r="FEB26" s="225"/>
      <c r="FEC26" s="225"/>
      <c r="FED26" s="225"/>
      <c r="FEE26" s="225"/>
      <c r="FEF26" s="225"/>
      <c r="FEG26" s="225"/>
      <c r="FEH26" s="225"/>
      <c r="FEI26" s="225"/>
      <c r="FEJ26" s="225"/>
      <c r="FEK26" s="225"/>
      <c r="FEL26" s="225"/>
      <c r="FEM26" s="225"/>
      <c r="FEN26" s="225"/>
      <c r="FEO26" s="225"/>
      <c r="FEP26" s="225"/>
      <c r="FEQ26" s="225"/>
      <c r="FER26" s="225"/>
      <c r="FES26" s="225"/>
      <c r="FET26" s="225"/>
      <c r="FEU26" s="225"/>
      <c r="FEV26" s="225"/>
      <c r="FEW26" s="225"/>
      <c r="FEX26" s="225"/>
      <c r="FEY26" s="225"/>
      <c r="FEZ26" s="225"/>
      <c r="FFA26" s="225"/>
      <c r="FFB26" s="225"/>
      <c r="FFC26" s="225"/>
      <c r="FFD26" s="225"/>
      <c r="FFE26" s="225"/>
      <c r="FFF26" s="225"/>
      <c r="FFG26" s="225"/>
      <c r="FFH26" s="225"/>
      <c r="FFI26" s="225"/>
      <c r="FFJ26" s="225"/>
      <c r="FFK26" s="225"/>
      <c r="FFL26" s="225"/>
      <c r="FFM26" s="225"/>
      <c r="FFN26" s="225"/>
      <c r="FFO26" s="225"/>
      <c r="FFP26" s="225"/>
      <c r="FFQ26" s="225"/>
      <c r="FFR26" s="225"/>
      <c r="FFS26" s="225"/>
      <c r="FFT26" s="225"/>
      <c r="FFU26" s="225"/>
      <c r="FFV26" s="225"/>
      <c r="FFW26" s="225"/>
      <c r="FFX26" s="225"/>
      <c r="FFY26" s="225"/>
      <c r="FFZ26" s="225"/>
      <c r="FGA26" s="225"/>
      <c r="FGB26" s="225"/>
      <c r="FGC26" s="225"/>
      <c r="FGD26" s="225"/>
      <c r="FGE26" s="225"/>
      <c r="FGF26" s="225"/>
      <c r="FGG26" s="225"/>
      <c r="FGH26" s="225"/>
      <c r="FGI26" s="225"/>
      <c r="FGJ26" s="225"/>
      <c r="FGK26" s="225"/>
      <c r="FGL26" s="225"/>
      <c r="FGM26" s="225"/>
      <c r="FGN26" s="225"/>
      <c r="FGO26" s="225"/>
      <c r="FGP26" s="225"/>
      <c r="FGQ26" s="225"/>
      <c r="FGR26" s="225"/>
      <c r="FGS26" s="225"/>
      <c r="FGT26" s="225"/>
      <c r="FGU26" s="225"/>
      <c r="FGV26" s="225"/>
      <c r="FGW26" s="225"/>
      <c r="FGX26" s="225"/>
      <c r="FGY26" s="225"/>
      <c r="FGZ26" s="225"/>
      <c r="FHA26" s="225"/>
      <c r="FHB26" s="225"/>
      <c r="FHC26" s="225"/>
      <c r="FHD26" s="225"/>
      <c r="FHE26" s="225"/>
      <c r="FHF26" s="225"/>
      <c r="FHG26" s="225"/>
      <c r="FHH26" s="225"/>
      <c r="FHI26" s="225"/>
      <c r="FHJ26" s="225"/>
      <c r="FHK26" s="225"/>
      <c r="FHL26" s="225"/>
      <c r="FHM26" s="225"/>
      <c r="FHN26" s="225"/>
      <c r="FHO26" s="225"/>
      <c r="FHP26" s="225"/>
      <c r="FHQ26" s="225"/>
      <c r="FHR26" s="225"/>
      <c r="FHS26" s="225"/>
      <c r="FHT26" s="225"/>
      <c r="FHU26" s="225"/>
      <c r="FHV26" s="225"/>
      <c r="FHW26" s="225"/>
      <c r="FHX26" s="225"/>
      <c r="FHY26" s="225"/>
      <c r="FHZ26" s="225"/>
      <c r="FIA26" s="225"/>
      <c r="FIB26" s="225"/>
      <c r="FIC26" s="225"/>
      <c r="FID26" s="225"/>
      <c r="FIE26" s="225"/>
      <c r="FIF26" s="225"/>
      <c r="FIG26" s="225"/>
      <c r="FIH26" s="225"/>
      <c r="FII26" s="225"/>
      <c r="FIJ26" s="225"/>
      <c r="FIK26" s="225"/>
      <c r="FIL26" s="225"/>
      <c r="FIM26" s="225"/>
      <c r="FIN26" s="225"/>
      <c r="FIO26" s="225"/>
      <c r="FIP26" s="225"/>
      <c r="FIQ26" s="225"/>
      <c r="FIR26" s="225"/>
      <c r="FIS26" s="225"/>
      <c r="FIT26" s="225"/>
      <c r="FIU26" s="225"/>
      <c r="FIV26" s="225"/>
      <c r="FIW26" s="225"/>
      <c r="FIX26" s="225"/>
      <c r="FIY26" s="225"/>
      <c r="FIZ26" s="225"/>
      <c r="FJA26" s="225"/>
      <c r="FJB26" s="225"/>
      <c r="FJC26" s="225"/>
      <c r="FJD26" s="225"/>
      <c r="FJE26" s="225"/>
      <c r="FJF26" s="225"/>
      <c r="FJG26" s="225"/>
      <c r="FJH26" s="225"/>
      <c r="FJI26" s="225"/>
      <c r="FJJ26" s="225"/>
      <c r="FJK26" s="225"/>
      <c r="FJL26" s="225"/>
      <c r="FJM26" s="225"/>
      <c r="FJN26" s="225"/>
      <c r="FJO26" s="225"/>
      <c r="FJP26" s="225"/>
      <c r="FJQ26" s="225"/>
      <c r="FJR26" s="225"/>
      <c r="FJS26" s="225"/>
      <c r="FJT26" s="225"/>
      <c r="FJU26" s="225"/>
      <c r="FJV26" s="225"/>
      <c r="FJW26" s="225"/>
      <c r="FJX26" s="225"/>
      <c r="FJY26" s="225"/>
      <c r="FJZ26" s="225"/>
      <c r="FKA26" s="225"/>
      <c r="FKB26" s="225"/>
      <c r="FKC26" s="225"/>
      <c r="FKD26" s="225"/>
      <c r="FKE26" s="225"/>
      <c r="FKF26" s="225"/>
      <c r="FKG26" s="225"/>
      <c r="FKH26" s="225"/>
      <c r="FKI26" s="225"/>
      <c r="FKJ26" s="225"/>
      <c r="FKK26" s="225"/>
      <c r="FKL26" s="225"/>
      <c r="FKM26" s="225"/>
      <c r="FKN26" s="225"/>
      <c r="FKO26" s="225"/>
      <c r="FKP26" s="225"/>
      <c r="FKQ26" s="225"/>
      <c r="FKR26" s="225"/>
      <c r="FKS26" s="225"/>
      <c r="FKT26" s="225"/>
      <c r="FKU26" s="225"/>
      <c r="FKV26" s="225"/>
      <c r="FKW26" s="225"/>
      <c r="FKX26" s="225"/>
      <c r="FKY26" s="225"/>
      <c r="FKZ26" s="225"/>
      <c r="FLA26" s="225"/>
      <c r="FLB26" s="225"/>
      <c r="FLC26" s="225"/>
      <c r="FLD26" s="225"/>
      <c r="FLE26" s="225"/>
      <c r="FLF26" s="225"/>
      <c r="FLG26" s="225"/>
      <c r="FLH26" s="225"/>
      <c r="FLI26" s="225"/>
      <c r="FLJ26" s="225"/>
      <c r="FLK26" s="225"/>
      <c r="FLL26" s="225"/>
      <c r="FLM26" s="225"/>
      <c r="FLN26" s="225"/>
      <c r="FLO26" s="225"/>
      <c r="FLP26" s="225"/>
      <c r="FLQ26" s="225"/>
      <c r="FLR26" s="225"/>
      <c r="FLS26" s="225"/>
      <c r="FLT26" s="225"/>
      <c r="FLU26" s="225"/>
      <c r="FLV26" s="225"/>
      <c r="FLW26" s="225"/>
      <c r="FLX26" s="225"/>
      <c r="FLY26" s="225"/>
      <c r="FLZ26" s="225"/>
      <c r="FMA26" s="225"/>
      <c r="FMB26" s="225"/>
      <c r="FMC26" s="225"/>
      <c r="FMD26" s="225"/>
      <c r="FME26" s="225"/>
      <c r="FMF26" s="225"/>
      <c r="FMG26" s="225"/>
      <c r="FMH26" s="225"/>
      <c r="FMI26" s="225"/>
      <c r="FMJ26" s="225"/>
      <c r="FMK26" s="225"/>
      <c r="FML26" s="225"/>
      <c r="FMM26" s="225"/>
      <c r="FMN26" s="225"/>
      <c r="FMO26" s="225"/>
      <c r="FMP26" s="225"/>
      <c r="FMQ26" s="225"/>
      <c r="FMR26" s="225"/>
      <c r="FMS26" s="225"/>
      <c r="FMT26" s="225"/>
      <c r="FMU26" s="225"/>
      <c r="FMV26" s="225"/>
      <c r="FMW26" s="225"/>
      <c r="FMX26" s="225"/>
      <c r="FMY26" s="225"/>
      <c r="FMZ26" s="225"/>
      <c r="FNA26" s="225"/>
      <c r="FNB26" s="225"/>
      <c r="FNC26" s="225"/>
      <c r="FND26" s="225"/>
      <c r="FNE26" s="225"/>
      <c r="FNF26" s="225"/>
      <c r="FNG26" s="225"/>
      <c r="FNH26" s="225"/>
      <c r="FNI26" s="225"/>
      <c r="FNJ26" s="225"/>
      <c r="FNK26" s="225"/>
      <c r="FNL26" s="225"/>
      <c r="FNM26" s="225"/>
      <c r="FNN26" s="225"/>
      <c r="FNO26" s="225"/>
      <c r="FNP26" s="225"/>
      <c r="FNQ26" s="225"/>
      <c r="FNR26" s="225"/>
      <c r="FNS26" s="225"/>
      <c r="FNT26" s="225"/>
      <c r="FNU26" s="225"/>
      <c r="FNV26" s="225"/>
      <c r="FNW26" s="225"/>
      <c r="FNX26" s="225"/>
      <c r="FNY26" s="225"/>
      <c r="FNZ26" s="225"/>
      <c r="FOA26" s="225"/>
      <c r="FOB26" s="225"/>
      <c r="FOC26" s="225"/>
      <c r="FOD26" s="225"/>
      <c r="FOE26" s="225"/>
      <c r="FOF26" s="225"/>
      <c r="FOG26" s="225"/>
      <c r="FOH26" s="225"/>
      <c r="FOI26" s="225"/>
      <c r="FOJ26" s="225"/>
      <c r="FOK26" s="225"/>
      <c r="FOL26" s="225"/>
      <c r="FOM26" s="225"/>
      <c r="FON26" s="225"/>
      <c r="FOO26" s="225"/>
      <c r="FOP26" s="225"/>
      <c r="FOQ26" s="225"/>
      <c r="FOR26" s="225"/>
      <c r="FOS26" s="225"/>
      <c r="FOT26" s="225"/>
      <c r="FOU26" s="225"/>
      <c r="FOV26" s="225"/>
      <c r="FOW26" s="225"/>
      <c r="FOX26" s="225"/>
      <c r="FOY26" s="225"/>
      <c r="FOZ26" s="225"/>
      <c r="FPA26" s="225"/>
      <c r="FPB26" s="225"/>
      <c r="FPC26" s="225"/>
      <c r="FPD26" s="225"/>
      <c r="FPE26" s="225"/>
      <c r="FPF26" s="225"/>
      <c r="FPG26" s="225"/>
      <c r="FPH26" s="225"/>
      <c r="FPI26" s="225"/>
      <c r="FPJ26" s="225"/>
      <c r="FPK26" s="225"/>
      <c r="FPL26" s="225"/>
      <c r="FPM26" s="225"/>
      <c r="FPN26" s="225"/>
      <c r="FPO26" s="225"/>
      <c r="FPP26" s="225"/>
      <c r="FPQ26" s="225"/>
      <c r="FPR26" s="225"/>
      <c r="FPS26" s="225"/>
      <c r="FPT26" s="225"/>
      <c r="FPU26" s="225"/>
      <c r="FPV26" s="225"/>
      <c r="FPW26" s="225"/>
      <c r="FPX26" s="225"/>
      <c r="FPY26" s="225"/>
      <c r="FPZ26" s="225"/>
      <c r="FQA26" s="225"/>
      <c r="FQB26" s="225"/>
      <c r="FQC26" s="225"/>
      <c r="FQD26" s="225"/>
      <c r="FQE26" s="225"/>
      <c r="FQF26" s="225"/>
      <c r="FQG26" s="225"/>
      <c r="FQH26" s="225"/>
      <c r="FQI26" s="225"/>
      <c r="FQJ26" s="225"/>
      <c r="FQK26" s="225"/>
      <c r="FQL26" s="225"/>
      <c r="FQM26" s="225"/>
      <c r="FQN26" s="225"/>
      <c r="FQO26" s="225"/>
      <c r="FQP26" s="225"/>
      <c r="FQQ26" s="225"/>
      <c r="FQR26" s="225"/>
      <c r="FQS26" s="225"/>
      <c r="FQT26" s="225"/>
      <c r="FQU26" s="225"/>
      <c r="FQV26" s="225"/>
      <c r="FQW26" s="225"/>
      <c r="FQX26" s="225"/>
      <c r="FQY26" s="225"/>
      <c r="FQZ26" s="225"/>
      <c r="FRA26" s="225"/>
      <c r="FRB26" s="225"/>
      <c r="FRC26" s="225"/>
      <c r="FRD26" s="225"/>
      <c r="FRE26" s="225"/>
      <c r="FRF26" s="225"/>
      <c r="FRG26" s="225"/>
      <c r="FRH26" s="225"/>
      <c r="FRI26" s="225"/>
      <c r="FRJ26" s="225"/>
      <c r="FRK26" s="225"/>
      <c r="FRL26" s="225"/>
      <c r="FRM26" s="225"/>
      <c r="FRN26" s="225"/>
      <c r="FRO26" s="225"/>
      <c r="FRP26" s="225"/>
      <c r="FRQ26" s="225"/>
      <c r="FRR26" s="225"/>
      <c r="FRS26" s="225"/>
      <c r="FRT26" s="225"/>
      <c r="FRU26" s="225"/>
      <c r="FRV26" s="225"/>
      <c r="FRW26" s="225"/>
      <c r="FRX26" s="225"/>
      <c r="FRY26" s="225"/>
      <c r="FRZ26" s="225"/>
      <c r="FSA26" s="225"/>
      <c r="FSB26" s="225"/>
      <c r="FSC26" s="225"/>
      <c r="FSD26" s="225"/>
      <c r="FSE26" s="225"/>
      <c r="FSF26" s="225"/>
      <c r="FSG26" s="225"/>
      <c r="FSH26" s="225"/>
      <c r="FSI26" s="225"/>
      <c r="FSJ26" s="225"/>
      <c r="FSK26" s="225"/>
      <c r="FSL26" s="225"/>
      <c r="FSM26" s="225"/>
      <c r="FSN26" s="225"/>
      <c r="FSO26" s="225"/>
      <c r="FSP26" s="225"/>
      <c r="FSQ26" s="225"/>
      <c r="FSR26" s="225"/>
      <c r="FSS26" s="225"/>
      <c r="FST26" s="225"/>
      <c r="FSU26" s="225"/>
      <c r="FSV26" s="225"/>
      <c r="FSW26" s="225"/>
      <c r="FSX26" s="225"/>
      <c r="FSY26" s="225"/>
      <c r="FSZ26" s="225"/>
      <c r="FTA26" s="225"/>
      <c r="FTB26" s="225"/>
      <c r="FTC26" s="225"/>
      <c r="FTD26" s="225"/>
      <c r="FTE26" s="225"/>
      <c r="FTF26" s="225"/>
      <c r="FTG26" s="225"/>
      <c r="FTH26" s="225"/>
      <c r="FTI26" s="225"/>
      <c r="FTJ26" s="225"/>
      <c r="FTK26" s="225"/>
      <c r="FTL26" s="225"/>
      <c r="FTM26" s="225"/>
      <c r="FTN26" s="225"/>
      <c r="FTO26" s="225"/>
      <c r="FTP26" s="225"/>
      <c r="FTQ26" s="225"/>
      <c r="FTR26" s="225"/>
      <c r="FTS26" s="225"/>
      <c r="FTT26" s="225"/>
      <c r="FTU26" s="225"/>
      <c r="FTV26" s="225"/>
      <c r="FTW26" s="225"/>
      <c r="FTX26" s="225"/>
      <c r="FTY26" s="225"/>
      <c r="FTZ26" s="225"/>
      <c r="FUA26" s="225"/>
      <c r="FUB26" s="225"/>
      <c r="FUC26" s="225"/>
      <c r="FUD26" s="225"/>
      <c r="FUE26" s="225"/>
      <c r="FUF26" s="225"/>
      <c r="FUG26" s="225"/>
      <c r="FUH26" s="225"/>
      <c r="FUI26" s="225"/>
      <c r="FUJ26" s="225"/>
      <c r="FUK26" s="225"/>
      <c r="FUL26" s="225"/>
      <c r="FUM26" s="225"/>
      <c r="FUN26" s="225"/>
      <c r="FUO26" s="225"/>
      <c r="FUP26" s="225"/>
      <c r="FUQ26" s="225"/>
      <c r="FUR26" s="225"/>
      <c r="FUS26" s="225"/>
      <c r="FUT26" s="225"/>
      <c r="FUU26" s="225"/>
      <c r="FUV26" s="225"/>
      <c r="FUW26" s="225"/>
      <c r="FUX26" s="225"/>
      <c r="FUY26" s="225"/>
      <c r="FUZ26" s="225"/>
      <c r="FVA26" s="225"/>
      <c r="FVB26" s="225"/>
      <c r="FVC26" s="225"/>
      <c r="FVD26" s="225"/>
      <c r="FVE26" s="225"/>
      <c r="FVF26" s="225"/>
      <c r="FVG26" s="225"/>
      <c r="FVH26" s="225"/>
      <c r="FVI26" s="225"/>
      <c r="FVJ26" s="225"/>
      <c r="FVK26" s="225"/>
      <c r="FVL26" s="225"/>
      <c r="FVM26" s="225"/>
      <c r="FVN26" s="225"/>
      <c r="FVO26" s="225"/>
      <c r="FVP26" s="225"/>
      <c r="FVQ26" s="225"/>
      <c r="FVR26" s="225"/>
      <c r="FVS26" s="225"/>
      <c r="FVT26" s="225"/>
      <c r="FVU26" s="225"/>
      <c r="FVV26" s="225"/>
      <c r="FVW26" s="225"/>
      <c r="FVX26" s="225"/>
      <c r="FVY26" s="225"/>
      <c r="FVZ26" s="225"/>
      <c r="FWA26" s="225"/>
      <c r="FWB26" s="225"/>
      <c r="FWC26" s="225"/>
      <c r="FWD26" s="225"/>
      <c r="FWE26" s="225"/>
      <c r="FWF26" s="225"/>
      <c r="FWG26" s="225"/>
      <c r="FWH26" s="225"/>
      <c r="FWI26" s="225"/>
      <c r="FWJ26" s="225"/>
      <c r="FWK26" s="225"/>
      <c r="FWL26" s="225"/>
      <c r="FWM26" s="225"/>
      <c r="FWN26" s="225"/>
      <c r="FWO26" s="225"/>
      <c r="FWP26" s="225"/>
      <c r="FWQ26" s="225"/>
      <c r="FWR26" s="225"/>
      <c r="FWS26" s="225"/>
      <c r="FWT26" s="225"/>
      <c r="FWU26" s="225"/>
      <c r="FWV26" s="225"/>
      <c r="FWW26" s="225"/>
      <c r="FWX26" s="225"/>
      <c r="FWY26" s="225"/>
      <c r="FWZ26" s="225"/>
      <c r="FXA26" s="225"/>
      <c r="FXB26" s="225"/>
      <c r="FXC26" s="225"/>
      <c r="FXD26" s="225"/>
      <c r="FXE26" s="225"/>
      <c r="FXF26" s="225"/>
      <c r="FXG26" s="225"/>
      <c r="FXH26" s="225"/>
      <c r="FXI26" s="225"/>
      <c r="FXJ26" s="225"/>
      <c r="FXK26" s="225"/>
      <c r="FXL26" s="225"/>
      <c r="FXM26" s="225"/>
      <c r="FXN26" s="225"/>
      <c r="FXO26" s="225"/>
      <c r="FXP26" s="225"/>
      <c r="FXQ26" s="225"/>
      <c r="FXR26" s="225"/>
      <c r="FXS26" s="225"/>
      <c r="FXT26" s="225"/>
      <c r="FXU26" s="225"/>
      <c r="FXV26" s="225"/>
      <c r="FXW26" s="225"/>
      <c r="FXX26" s="225"/>
      <c r="FXY26" s="225"/>
      <c r="FXZ26" s="225"/>
      <c r="FYA26" s="225"/>
      <c r="FYB26" s="225"/>
      <c r="FYC26" s="225"/>
      <c r="FYD26" s="225"/>
      <c r="FYE26" s="225"/>
      <c r="FYF26" s="225"/>
      <c r="FYG26" s="225"/>
      <c r="FYH26" s="225"/>
      <c r="FYI26" s="225"/>
      <c r="FYJ26" s="225"/>
      <c r="FYK26" s="225"/>
      <c r="FYL26" s="225"/>
      <c r="FYM26" s="225"/>
      <c r="FYN26" s="225"/>
      <c r="FYO26" s="225"/>
      <c r="FYP26" s="225"/>
      <c r="FYQ26" s="225"/>
      <c r="FYR26" s="225"/>
      <c r="FYS26" s="225"/>
      <c r="FYT26" s="225"/>
      <c r="FYU26" s="225"/>
      <c r="FYV26" s="225"/>
      <c r="FYW26" s="225"/>
      <c r="FYX26" s="225"/>
      <c r="FYY26" s="225"/>
      <c r="FYZ26" s="225"/>
      <c r="FZA26" s="225"/>
      <c r="FZB26" s="225"/>
      <c r="FZC26" s="225"/>
      <c r="FZD26" s="225"/>
      <c r="FZE26" s="225"/>
      <c r="FZF26" s="225"/>
      <c r="FZG26" s="225"/>
      <c r="FZH26" s="225"/>
      <c r="FZI26" s="225"/>
      <c r="FZJ26" s="225"/>
      <c r="FZK26" s="225"/>
      <c r="FZL26" s="225"/>
      <c r="FZM26" s="225"/>
      <c r="FZN26" s="225"/>
      <c r="FZO26" s="225"/>
      <c r="FZP26" s="225"/>
      <c r="FZQ26" s="225"/>
      <c r="FZR26" s="225"/>
      <c r="FZS26" s="225"/>
      <c r="FZT26" s="225"/>
      <c r="FZU26" s="225"/>
      <c r="FZV26" s="225"/>
      <c r="FZW26" s="225"/>
      <c r="FZX26" s="225"/>
      <c r="FZY26" s="225"/>
      <c r="FZZ26" s="225"/>
      <c r="GAA26" s="225"/>
      <c r="GAB26" s="225"/>
      <c r="GAC26" s="225"/>
      <c r="GAD26" s="225"/>
      <c r="GAE26" s="225"/>
      <c r="GAF26" s="225"/>
      <c r="GAG26" s="225"/>
      <c r="GAH26" s="225"/>
      <c r="GAI26" s="225"/>
      <c r="GAJ26" s="225"/>
      <c r="GAK26" s="225"/>
      <c r="GAL26" s="225"/>
      <c r="GAM26" s="225"/>
      <c r="GAN26" s="225"/>
      <c r="GAO26" s="225"/>
      <c r="GAP26" s="225"/>
      <c r="GAQ26" s="225"/>
      <c r="GAR26" s="225"/>
      <c r="GAS26" s="225"/>
      <c r="GAT26" s="225"/>
      <c r="GAU26" s="225"/>
      <c r="GAV26" s="225"/>
      <c r="GAW26" s="225"/>
      <c r="GAX26" s="225"/>
      <c r="GAY26" s="225"/>
      <c r="GAZ26" s="225"/>
      <c r="GBA26" s="225"/>
      <c r="GBB26" s="225"/>
      <c r="GBC26" s="225"/>
      <c r="GBD26" s="225"/>
      <c r="GBE26" s="225"/>
      <c r="GBF26" s="225"/>
      <c r="GBG26" s="225"/>
      <c r="GBH26" s="225"/>
      <c r="GBI26" s="225"/>
      <c r="GBJ26" s="225"/>
      <c r="GBK26" s="225"/>
      <c r="GBL26" s="225"/>
      <c r="GBM26" s="225"/>
      <c r="GBN26" s="225"/>
      <c r="GBO26" s="225"/>
      <c r="GBP26" s="225"/>
      <c r="GBQ26" s="225"/>
      <c r="GBR26" s="225"/>
      <c r="GBS26" s="225"/>
      <c r="GBT26" s="225"/>
      <c r="GBU26" s="225"/>
      <c r="GBV26" s="225"/>
      <c r="GBW26" s="225"/>
      <c r="GBX26" s="225"/>
      <c r="GBY26" s="225"/>
      <c r="GBZ26" s="225"/>
      <c r="GCA26" s="225"/>
      <c r="GCB26" s="225"/>
      <c r="GCC26" s="225"/>
      <c r="GCD26" s="225"/>
      <c r="GCE26" s="225"/>
      <c r="GCF26" s="225"/>
      <c r="GCG26" s="225"/>
      <c r="GCH26" s="225"/>
      <c r="GCI26" s="225"/>
      <c r="GCJ26" s="225"/>
      <c r="GCK26" s="225"/>
      <c r="GCL26" s="225"/>
      <c r="GCM26" s="225"/>
      <c r="GCN26" s="225"/>
      <c r="GCO26" s="225"/>
      <c r="GCP26" s="225"/>
      <c r="GCQ26" s="225"/>
      <c r="GCR26" s="225"/>
      <c r="GCS26" s="225"/>
      <c r="GCT26" s="225"/>
      <c r="GCU26" s="225"/>
      <c r="GCV26" s="225"/>
      <c r="GCW26" s="225"/>
      <c r="GCX26" s="225"/>
      <c r="GCY26" s="225"/>
      <c r="GCZ26" s="225"/>
      <c r="GDA26" s="225"/>
      <c r="GDB26" s="225"/>
      <c r="GDC26" s="225"/>
      <c r="GDD26" s="225"/>
      <c r="GDE26" s="225"/>
      <c r="GDF26" s="225"/>
      <c r="GDG26" s="225"/>
      <c r="GDH26" s="225"/>
      <c r="GDI26" s="225"/>
      <c r="GDJ26" s="225"/>
      <c r="GDK26" s="225"/>
      <c r="GDL26" s="225"/>
      <c r="GDM26" s="225"/>
      <c r="GDN26" s="225"/>
      <c r="GDO26" s="225"/>
      <c r="GDP26" s="225"/>
      <c r="GDQ26" s="225"/>
      <c r="GDR26" s="225"/>
      <c r="GDS26" s="225"/>
      <c r="GDT26" s="225"/>
      <c r="GDU26" s="225"/>
      <c r="GDV26" s="225"/>
      <c r="GDW26" s="225"/>
      <c r="GDX26" s="225"/>
      <c r="GDY26" s="225"/>
      <c r="GDZ26" s="225"/>
      <c r="GEA26" s="225"/>
      <c r="GEB26" s="225"/>
      <c r="GEC26" s="225"/>
      <c r="GED26" s="225"/>
      <c r="GEE26" s="225"/>
      <c r="GEF26" s="225"/>
      <c r="GEG26" s="225"/>
      <c r="GEH26" s="225"/>
      <c r="GEI26" s="225"/>
      <c r="GEJ26" s="225"/>
      <c r="GEK26" s="225"/>
      <c r="GEL26" s="225"/>
      <c r="GEM26" s="225"/>
      <c r="GEN26" s="225"/>
      <c r="GEO26" s="225"/>
      <c r="GEP26" s="225"/>
      <c r="GEQ26" s="225"/>
      <c r="GER26" s="225"/>
      <c r="GES26" s="225"/>
      <c r="GET26" s="225"/>
      <c r="GEU26" s="225"/>
      <c r="GEV26" s="225"/>
      <c r="GEW26" s="225"/>
      <c r="GEX26" s="225"/>
      <c r="GEY26" s="225"/>
      <c r="GEZ26" s="225"/>
      <c r="GFA26" s="225"/>
      <c r="GFB26" s="225"/>
      <c r="GFC26" s="225"/>
      <c r="GFD26" s="225"/>
      <c r="GFE26" s="225"/>
      <c r="GFF26" s="225"/>
      <c r="GFG26" s="225"/>
      <c r="GFH26" s="225"/>
      <c r="GFI26" s="225"/>
      <c r="GFJ26" s="225"/>
      <c r="GFK26" s="225"/>
      <c r="GFL26" s="225"/>
      <c r="GFM26" s="225"/>
      <c r="GFN26" s="225"/>
      <c r="GFO26" s="225"/>
      <c r="GFP26" s="225"/>
      <c r="GFQ26" s="225"/>
      <c r="GFR26" s="225"/>
      <c r="GFS26" s="225"/>
      <c r="GFT26" s="225"/>
      <c r="GFU26" s="225"/>
      <c r="GFV26" s="225"/>
      <c r="GFW26" s="225"/>
      <c r="GFX26" s="225"/>
      <c r="GFY26" s="225"/>
      <c r="GFZ26" s="225"/>
      <c r="GGA26" s="225"/>
      <c r="GGB26" s="225"/>
      <c r="GGC26" s="225"/>
      <c r="GGD26" s="225"/>
      <c r="GGE26" s="225"/>
      <c r="GGF26" s="225"/>
      <c r="GGG26" s="225"/>
      <c r="GGH26" s="225"/>
      <c r="GGI26" s="225"/>
      <c r="GGJ26" s="225"/>
      <c r="GGK26" s="225"/>
      <c r="GGL26" s="225"/>
      <c r="GGM26" s="225"/>
      <c r="GGN26" s="225"/>
      <c r="GGO26" s="225"/>
      <c r="GGP26" s="225"/>
      <c r="GGQ26" s="225"/>
      <c r="GGR26" s="225"/>
      <c r="GGS26" s="225"/>
      <c r="GGT26" s="225"/>
      <c r="GGU26" s="225"/>
      <c r="GGV26" s="225"/>
      <c r="GGW26" s="225"/>
      <c r="GGX26" s="225"/>
      <c r="GGY26" s="225"/>
      <c r="GGZ26" s="225"/>
      <c r="GHA26" s="225"/>
      <c r="GHB26" s="225"/>
      <c r="GHC26" s="225"/>
      <c r="GHD26" s="225"/>
      <c r="GHE26" s="225"/>
      <c r="GHF26" s="225"/>
      <c r="GHG26" s="225"/>
      <c r="GHH26" s="225"/>
      <c r="GHI26" s="225"/>
      <c r="GHJ26" s="225"/>
      <c r="GHK26" s="225"/>
      <c r="GHL26" s="225"/>
      <c r="GHM26" s="225"/>
      <c r="GHN26" s="225"/>
      <c r="GHO26" s="225"/>
      <c r="GHP26" s="225"/>
      <c r="GHQ26" s="225"/>
      <c r="GHR26" s="225"/>
      <c r="GHS26" s="225"/>
      <c r="GHT26" s="225"/>
      <c r="GHU26" s="225"/>
      <c r="GHV26" s="225"/>
      <c r="GHW26" s="225"/>
      <c r="GHX26" s="225"/>
      <c r="GHY26" s="225"/>
      <c r="GHZ26" s="225"/>
      <c r="GIA26" s="225"/>
      <c r="GIB26" s="225"/>
      <c r="GIC26" s="225"/>
      <c r="GID26" s="225"/>
      <c r="GIE26" s="225"/>
      <c r="GIF26" s="225"/>
      <c r="GIG26" s="225"/>
      <c r="GIH26" s="225"/>
      <c r="GII26" s="225"/>
      <c r="GIJ26" s="225"/>
      <c r="GIK26" s="225"/>
      <c r="GIL26" s="225"/>
      <c r="GIM26" s="225"/>
      <c r="GIN26" s="225"/>
      <c r="GIO26" s="225"/>
      <c r="GIP26" s="225"/>
      <c r="GIQ26" s="225"/>
      <c r="GIR26" s="225"/>
      <c r="GIS26" s="225"/>
      <c r="GIT26" s="225"/>
      <c r="GIU26" s="225"/>
      <c r="GIV26" s="225"/>
      <c r="GIW26" s="225"/>
      <c r="GIX26" s="225"/>
      <c r="GIY26" s="225"/>
      <c r="GIZ26" s="225"/>
      <c r="GJA26" s="225"/>
      <c r="GJB26" s="225"/>
      <c r="GJC26" s="225"/>
      <c r="GJD26" s="225"/>
      <c r="GJE26" s="225"/>
      <c r="GJF26" s="225"/>
      <c r="GJG26" s="225"/>
      <c r="GJH26" s="225"/>
      <c r="GJI26" s="225"/>
      <c r="GJJ26" s="225"/>
      <c r="GJK26" s="225"/>
      <c r="GJL26" s="225"/>
      <c r="GJM26" s="225"/>
      <c r="GJN26" s="225"/>
      <c r="GJO26" s="225"/>
      <c r="GJP26" s="225"/>
      <c r="GJQ26" s="225"/>
      <c r="GJR26" s="225"/>
      <c r="GJS26" s="225"/>
      <c r="GJT26" s="225"/>
      <c r="GJU26" s="225"/>
      <c r="GJV26" s="225"/>
      <c r="GJW26" s="225"/>
      <c r="GJX26" s="225"/>
      <c r="GJY26" s="225"/>
      <c r="GJZ26" s="225"/>
      <c r="GKA26" s="225"/>
      <c r="GKB26" s="225"/>
      <c r="GKC26" s="225"/>
      <c r="GKD26" s="225"/>
      <c r="GKE26" s="225"/>
      <c r="GKF26" s="225"/>
      <c r="GKG26" s="225"/>
      <c r="GKH26" s="225"/>
      <c r="GKI26" s="225"/>
      <c r="GKJ26" s="225"/>
      <c r="GKK26" s="225"/>
      <c r="GKL26" s="225"/>
      <c r="GKM26" s="225"/>
      <c r="GKN26" s="225"/>
      <c r="GKO26" s="225"/>
      <c r="GKP26" s="225"/>
      <c r="GKQ26" s="225"/>
      <c r="GKR26" s="225"/>
      <c r="GKS26" s="225"/>
      <c r="GKT26" s="225"/>
      <c r="GKU26" s="225"/>
      <c r="GKV26" s="225"/>
      <c r="GKW26" s="225"/>
      <c r="GKX26" s="225"/>
      <c r="GKY26" s="225"/>
      <c r="GKZ26" s="225"/>
      <c r="GLA26" s="225"/>
      <c r="GLB26" s="225"/>
      <c r="GLC26" s="225"/>
      <c r="GLD26" s="225"/>
      <c r="GLE26" s="225"/>
      <c r="GLF26" s="225"/>
      <c r="GLG26" s="225"/>
      <c r="GLH26" s="225"/>
      <c r="GLI26" s="225"/>
      <c r="GLJ26" s="225"/>
      <c r="GLK26" s="225"/>
      <c r="GLL26" s="225"/>
      <c r="GLM26" s="225"/>
      <c r="GLN26" s="225"/>
      <c r="GLO26" s="225"/>
      <c r="GLP26" s="225"/>
      <c r="GLQ26" s="225"/>
      <c r="GLR26" s="225"/>
      <c r="GLS26" s="225"/>
      <c r="GLT26" s="225"/>
      <c r="GLU26" s="225"/>
      <c r="GLV26" s="225"/>
      <c r="GLW26" s="225"/>
      <c r="GLX26" s="225"/>
      <c r="GLY26" s="225"/>
      <c r="GLZ26" s="225"/>
      <c r="GMA26" s="225"/>
      <c r="GMB26" s="225"/>
      <c r="GMC26" s="225"/>
      <c r="GMD26" s="225"/>
      <c r="GME26" s="225"/>
      <c r="GMF26" s="225"/>
      <c r="GMG26" s="225"/>
      <c r="GMH26" s="225"/>
      <c r="GMI26" s="225"/>
      <c r="GMJ26" s="225"/>
      <c r="GMK26" s="225"/>
      <c r="GML26" s="225"/>
      <c r="GMM26" s="225"/>
      <c r="GMN26" s="225"/>
      <c r="GMO26" s="225"/>
      <c r="GMP26" s="225"/>
      <c r="GMQ26" s="225"/>
      <c r="GMR26" s="225"/>
      <c r="GMS26" s="225"/>
      <c r="GMT26" s="225"/>
      <c r="GMU26" s="225"/>
      <c r="GMV26" s="225"/>
      <c r="GMW26" s="225"/>
      <c r="GMX26" s="225"/>
      <c r="GMY26" s="225"/>
      <c r="GMZ26" s="225"/>
      <c r="GNA26" s="225"/>
      <c r="GNB26" s="225"/>
      <c r="GNC26" s="225"/>
      <c r="GND26" s="225"/>
      <c r="GNE26" s="225"/>
      <c r="GNF26" s="225"/>
      <c r="GNG26" s="225"/>
      <c r="GNH26" s="225"/>
      <c r="GNI26" s="225"/>
      <c r="GNJ26" s="225"/>
      <c r="GNK26" s="225"/>
      <c r="GNL26" s="225"/>
      <c r="GNM26" s="225"/>
      <c r="GNN26" s="225"/>
      <c r="GNO26" s="225"/>
      <c r="GNP26" s="225"/>
      <c r="GNQ26" s="225"/>
      <c r="GNR26" s="225"/>
      <c r="GNS26" s="225"/>
      <c r="GNT26" s="225"/>
      <c r="GNU26" s="225"/>
      <c r="GNV26" s="225"/>
      <c r="GNW26" s="225"/>
      <c r="GNX26" s="225"/>
      <c r="GNY26" s="225"/>
      <c r="GNZ26" s="225"/>
      <c r="GOA26" s="225"/>
      <c r="GOB26" s="225"/>
      <c r="GOC26" s="225"/>
      <c r="GOD26" s="225"/>
      <c r="GOE26" s="225"/>
      <c r="GOF26" s="225"/>
      <c r="GOG26" s="225"/>
      <c r="GOH26" s="225"/>
      <c r="GOI26" s="225"/>
      <c r="GOJ26" s="225"/>
      <c r="GOK26" s="225"/>
      <c r="GOL26" s="225"/>
      <c r="GOM26" s="225"/>
      <c r="GON26" s="225"/>
      <c r="GOO26" s="225"/>
      <c r="GOP26" s="225"/>
      <c r="GOQ26" s="225"/>
      <c r="GOR26" s="225"/>
      <c r="GOS26" s="225"/>
      <c r="GOT26" s="225"/>
      <c r="GOU26" s="225"/>
      <c r="GOV26" s="225"/>
      <c r="GOW26" s="225"/>
      <c r="GOX26" s="225"/>
      <c r="GOY26" s="225"/>
      <c r="GOZ26" s="225"/>
      <c r="GPA26" s="225"/>
      <c r="GPB26" s="225"/>
      <c r="GPC26" s="225"/>
      <c r="GPD26" s="225"/>
      <c r="GPE26" s="225"/>
      <c r="GPF26" s="225"/>
      <c r="GPG26" s="225"/>
      <c r="GPH26" s="225"/>
      <c r="GPI26" s="225"/>
      <c r="GPJ26" s="225"/>
      <c r="GPK26" s="225"/>
      <c r="GPL26" s="225"/>
      <c r="GPM26" s="225"/>
      <c r="GPN26" s="225"/>
      <c r="GPO26" s="225"/>
      <c r="GPP26" s="225"/>
      <c r="GPQ26" s="225"/>
      <c r="GPR26" s="225"/>
      <c r="GPS26" s="225"/>
      <c r="GPT26" s="225"/>
      <c r="GPU26" s="225"/>
      <c r="GPV26" s="225"/>
      <c r="GPW26" s="225"/>
      <c r="GPX26" s="225"/>
      <c r="GPY26" s="225"/>
      <c r="GPZ26" s="225"/>
      <c r="GQA26" s="225"/>
      <c r="GQB26" s="225"/>
      <c r="GQC26" s="225"/>
      <c r="GQD26" s="225"/>
      <c r="GQE26" s="225"/>
      <c r="GQF26" s="225"/>
      <c r="GQG26" s="225"/>
      <c r="GQH26" s="225"/>
      <c r="GQI26" s="225"/>
      <c r="GQJ26" s="225"/>
      <c r="GQK26" s="225"/>
      <c r="GQL26" s="225"/>
      <c r="GQM26" s="225"/>
      <c r="GQN26" s="225"/>
      <c r="GQO26" s="225"/>
      <c r="GQP26" s="225"/>
      <c r="GQQ26" s="225"/>
      <c r="GQR26" s="225"/>
      <c r="GQS26" s="225"/>
      <c r="GQT26" s="225"/>
      <c r="GQU26" s="225"/>
      <c r="GQV26" s="225"/>
      <c r="GQW26" s="225"/>
      <c r="GQX26" s="225"/>
      <c r="GQY26" s="225"/>
      <c r="GQZ26" s="225"/>
      <c r="GRA26" s="225"/>
      <c r="GRB26" s="225"/>
      <c r="GRC26" s="225"/>
      <c r="GRD26" s="225"/>
      <c r="GRE26" s="225"/>
      <c r="GRF26" s="225"/>
      <c r="GRG26" s="225"/>
      <c r="GRH26" s="225"/>
      <c r="GRI26" s="225"/>
      <c r="GRJ26" s="225"/>
      <c r="GRK26" s="225"/>
      <c r="GRL26" s="225"/>
      <c r="GRM26" s="225"/>
      <c r="GRN26" s="225"/>
      <c r="GRO26" s="225"/>
      <c r="GRP26" s="225"/>
      <c r="GRQ26" s="225"/>
      <c r="GRR26" s="225"/>
      <c r="GRS26" s="225"/>
      <c r="GRT26" s="225"/>
      <c r="GRU26" s="225"/>
      <c r="GRV26" s="225"/>
      <c r="GRW26" s="225"/>
      <c r="GRX26" s="225"/>
      <c r="GRY26" s="225"/>
      <c r="GRZ26" s="225"/>
      <c r="GSA26" s="225"/>
      <c r="GSB26" s="225"/>
      <c r="GSC26" s="225"/>
      <c r="GSD26" s="225"/>
      <c r="GSE26" s="225"/>
      <c r="GSF26" s="225"/>
      <c r="GSG26" s="225"/>
      <c r="GSH26" s="225"/>
      <c r="GSI26" s="225"/>
      <c r="GSJ26" s="225"/>
      <c r="GSK26" s="225"/>
      <c r="GSL26" s="225"/>
      <c r="GSM26" s="225"/>
      <c r="GSN26" s="225"/>
      <c r="GSO26" s="225"/>
      <c r="GSP26" s="225"/>
      <c r="GSQ26" s="225"/>
      <c r="GSR26" s="225"/>
      <c r="GSS26" s="225"/>
      <c r="GST26" s="225"/>
      <c r="GSU26" s="225"/>
      <c r="GSV26" s="225"/>
      <c r="GSW26" s="225"/>
      <c r="GSX26" s="225"/>
      <c r="GSY26" s="225"/>
      <c r="GSZ26" s="225"/>
      <c r="GTA26" s="225"/>
      <c r="GTB26" s="225"/>
      <c r="GTC26" s="225"/>
      <c r="GTD26" s="225"/>
      <c r="GTE26" s="225"/>
      <c r="GTF26" s="225"/>
      <c r="GTG26" s="225"/>
      <c r="GTH26" s="225"/>
      <c r="GTI26" s="225"/>
      <c r="GTJ26" s="225"/>
      <c r="GTK26" s="225"/>
      <c r="GTL26" s="225"/>
      <c r="GTM26" s="225"/>
      <c r="GTN26" s="225"/>
      <c r="GTO26" s="225"/>
      <c r="GTP26" s="225"/>
      <c r="GTQ26" s="225"/>
      <c r="GTR26" s="225"/>
      <c r="GTS26" s="225"/>
      <c r="GTT26" s="225"/>
      <c r="GTU26" s="225"/>
      <c r="GTV26" s="225"/>
      <c r="GTW26" s="225"/>
      <c r="GTX26" s="225"/>
      <c r="GTY26" s="225"/>
      <c r="GTZ26" s="225"/>
      <c r="GUA26" s="225"/>
      <c r="GUB26" s="225"/>
      <c r="GUC26" s="225"/>
      <c r="GUD26" s="225"/>
      <c r="GUE26" s="225"/>
      <c r="GUF26" s="225"/>
      <c r="GUG26" s="225"/>
      <c r="GUH26" s="225"/>
      <c r="GUI26" s="225"/>
      <c r="GUJ26" s="225"/>
      <c r="GUK26" s="225"/>
      <c r="GUL26" s="225"/>
      <c r="GUM26" s="225"/>
      <c r="GUN26" s="225"/>
      <c r="GUO26" s="225"/>
      <c r="GUP26" s="225"/>
      <c r="GUQ26" s="225"/>
      <c r="GUR26" s="225"/>
      <c r="GUS26" s="225"/>
      <c r="GUT26" s="225"/>
      <c r="GUU26" s="225"/>
      <c r="GUV26" s="225"/>
      <c r="GUW26" s="225"/>
      <c r="GUX26" s="225"/>
      <c r="GUY26" s="225"/>
      <c r="GUZ26" s="225"/>
      <c r="GVA26" s="225"/>
      <c r="GVB26" s="225"/>
      <c r="GVC26" s="225"/>
      <c r="GVD26" s="225"/>
      <c r="GVE26" s="225"/>
      <c r="GVF26" s="225"/>
      <c r="GVG26" s="225"/>
      <c r="GVH26" s="225"/>
      <c r="GVI26" s="225"/>
      <c r="GVJ26" s="225"/>
      <c r="GVK26" s="225"/>
      <c r="GVL26" s="225"/>
      <c r="GVM26" s="225"/>
      <c r="GVN26" s="225"/>
      <c r="GVO26" s="225"/>
      <c r="GVP26" s="225"/>
      <c r="GVQ26" s="225"/>
      <c r="GVR26" s="225"/>
      <c r="GVS26" s="225"/>
      <c r="GVT26" s="225"/>
      <c r="GVU26" s="225"/>
      <c r="GVV26" s="225"/>
      <c r="GVW26" s="225"/>
      <c r="GVX26" s="225"/>
      <c r="GVY26" s="225"/>
      <c r="GVZ26" s="225"/>
      <c r="GWA26" s="225"/>
      <c r="GWB26" s="225"/>
      <c r="GWC26" s="225"/>
      <c r="GWD26" s="225"/>
      <c r="GWE26" s="225"/>
      <c r="GWF26" s="225"/>
      <c r="GWG26" s="225"/>
      <c r="GWH26" s="225"/>
      <c r="GWI26" s="225"/>
      <c r="GWJ26" s="225"/>
      <c r="GWK26" s="225"/>
      <c r="GWL26" s="225"/>
      <c r="GWM26" s="225"/>
      <c r="GWN26" s="225"/>
      <c r="GWO26" s="225"/>
      <c r="GWP26" s="225"/>
      <c r="GWQ26" s="225"/>
      <c r="GWR26" s="225"/>
      <c r="GWS26" s="225"/>
      <c r="GWT26" s="225"/>
      <c r="GWU26" s="225"/>
      <c r="GWV26" s="225"/>
      <c r="GWW26" s="225"/>
      <c r="GWX26" s="225"/>
      <c r="GWY26" s="225"/>
      <c r="GWZ26" s="225"/>
      <c r="GXA26" s="225"/>
      <c r="GXB26" s="225"/>
      <c r="GXC26" s="225"/>
      <c r="GXD26" s="225"/>
      <c r="GXE26" s="225"/>
      <c r="GXF26" s="225"/>
      <c r="GXG26" s="225"/>
      <c r="GXH26" s="225"/>
      <c r="GXI26" s="225"/>
      <c r="GXJ26" s="225"/>
      <c r="GXK26" s="225"/>
      <c r="GXL26" s="225"/>
      <c r="GXM26" s="225"/>
      <c r="GXN26" s="225"/>
      <c r="GXO26" s="225"/>
      <c r="GXP26" s="225"/>
      <c r="GXQ26" s="225"/>
      <c r="GXR26" s="225"/>
      <c r="GXS26" s="225"/>
      <c r="GXT26" s="225"/>
      <c r="GXU26" s="225"/>
      <c r="GXV26" s="225"/>
      <c r="GXW26" s="225"/>
      <c r="GXX26" s="225"/>
      <c r="GXY26" s="225"/>
      <c r="GXZ26" s="225"/>
      <c r="GYA26" s="225"/>
      <c r="GYB26" s="225"/>
      <c r="GYC26" s="225"/>
      <c r="GYD26" s="225"/>
      <c r="GYE26" s="225"/>
      <c r="GYF26" s="225"/>
      <c r="GYG26" s="225"/>
      <c r="GYH26" s="225"/>
      <c r="GYI26" s="225"/>
      <c r="GYJ26" s="225"/>
      <c r="GYK26" s="225"/>
      <c r="GYL26" s="225"/>
      <c r="GYM26" s="225"/>
      <c r="GYN26" s="225"/>
      <c r="GYO26" s="225"/>
      <c r="GYP26" s="225"/>
      <c r="GYQ26" s="225"/>
      <c r="GYR26" s="225"/>
      <c r="GYS26" s="225"/>
      <c r="GYT26" s="225"/>
      <c r="GYU26" s="225"/>
      <c r="GYV26" s="225"/>
      <c r="GYW26" s="225"/>
      <c r="GYX26" s="225"/>
      <c r="GYY26" s="225"/>
      <c r="GYZ26" s="225"/>
      <c r="GZA26" s="225"/>
      <c r="GZB26" s="225"/>
      <c r="GZC26" s="225"/>
      <c r="GZD26" s="225"/>
      <c r="GZE26" s="225"/>
      <c r="GZF26" s="225"/>
      <c r="GZG26" s="225"/>
      <c r="GZH26" s="225"/>
      <c r="GZI26" s="225"/>
      <c r="GZJ26" s="225"/>
      <c r="GZK26" s="225"/>
      <c r="GZL26" s="225"/>
      <c r="GZM26" s="225"/>
      <c r="GZN26" s="225"/>
      <c r="GZO26" s="225"/>
      <c r="GZP26" s="225"/>
      <c r="GZQ26" s="225"/>
      <c r="GZR26" s="225"/>
      <c r="GZS26" s="225"/>
      <c r="GZT26" s="225"/>
      <c r="GZU26" s="225"/>
      <c r="GZV26" s="225"/>
      <c r="GZW26" s="225"/>
      <c r="GZX26" s="225"/>
      <c r="GZY26" s="225"/>
      <c r="GZZ26" s="225"/>
      <c r="HAA26" s="225"/>
      <c r="HAB26" s="225"/>
      <c r="HAC26" s="225"/>
      <c r="HAD26" s="225"/>
      <c r="HAE26" s="225"/>
      <c r="HAF26" s="225"/>
      <c r="HAG26" s="225"/>
      <c r="HAH26" s="225"/>
      <c r="HAI26" s="225"/>
      <c r="HAJ26" s="225"/>
      <c r="HAK26" s="225"/>
      <c r="HAL26" s="225"/>
      <c r="HAM26" s="225"/>
      <c r="HAN26" s="225"/>
      <c r="HAO26" s="225"/>
      <c r="HAP26" s="225"/>
      <c r="HAQ26" s="225"/>
      <c r="HAR26" s="225"/>
      <c r="HAS26" s="225"/>
      <c r="HAT26" s="225"/>
      <c r="HAU26" s="225"/>
      <c r="HAV26" s="225"/>
      <c r="HAW26" s="225"/>
      <c r="HAX26" s="225"/>
      <c r="HAY26" s="225"/>
      <c r="HAZ26" s="225"/>
      <c r="HBA26" s="225"/>
      <c r="HBB26" s="225"/>
      <c r="HBC26" s="225"/>
      <c r="HBD26" s="225"/>
      <c r="HBE26" s="225"/>
      <c r="HBF26" s="225"/>
      <c r="HBG26" s="225"/>
      <c r="HBH26" s="225"/>
      <c r="HBI26" s="225"/>
      <c r="HBJ26" s="225"/>
      <c r="HBK26" s="225"/>
      <c r="HBL26" s="225"/>
      <c r="HBM26" s="225"/>
      <c r="HBN26" s="225"/>
      <c r="HBO26" s="225"/>
      <c r="HBP26" s="225"/>
      <c r="HBQ26" s="225"/>
      <c r="HBR26" s="225"/>
      <c r="HBS26" s="225"/>
      <c r="HBT26" s="225"/>
      <c r="HBU26" s="225"/>
      <c r="HBV26" s="225"/>
      <c r="HBW26" s="225"/>
      <c r="HBX26" s="225"/>
      <c r="HBY26" s="225"/>
      <c r="HBZ26" s="225"/>
      <c r="HCA26" s="225"/>
      <c r="HCB26" s="225"/>
      <c r="HCC26" s="225"/>
      <c r="HCD26" s="225"/>
      <c r="HCE26" s="225"/>
      <c r="HCF26" s="225"/>
      <c r="HCG26" s="225"/>
      <c r="HCH26" s="225"/>
      <c r="HCI26" s="225"/>
      <c r="HCJ26" s="225"/>
      <c r="HCK26" s="225"/>
      <c r="HCL26" s="225"/>
      <c r="HCM26" s="225"/>
      <c r="HCN26" s="225"/>
      <c r="HCO26" s="225"/>
      <c r="HCP26" s="225"/>
      <c r="HCQ26" s="225"/>
      <c r="HCR26" s="225"/>
      <c r="HCS26" s="225"/>
      <c r="HCT26" s="225"/>
      <c r="HCU26" s="225"/>
      <c r="HCV26" s="225"/>
      <c r="HCW26" s="225"/>
      <c r="HCX26" s="225"/>
      <c r="HCY26" s="225"/>
      <c r="HCZ26" s="225"/>
      <c r="HDA26" s="225"/>
      <c r="HDB26" s="225"/>
      <c r="HDC26" s="225"/>
      <c r="HDD26" s="225"/>
      <c r="HDE26" s="225"/>
      <c r="HDF26" s="225"/>
      <c r="HDG26" s="225"/>
      <c r="HDH26" s="225"/>
      <c r="HDI26" s="225"/>
      <c r="HDJ26" s="225"/>
      <c r="HDK26" s="225"/>
      <c r="HDL26" s="225"/>
      <c r="HDM26" s="225"/>
      <c r="HDN26" s="225"/>
      <c r="HDO26" s="225"/>
      <c r="HDP26" s="225"/>
      <c r="HDQ26" s="225"/>
      <c r="HDR26" s="225"/>
      <c r="HDS26" s="225"/>
      <c r="HDT26" s="225"/>
      <c r="HDU26" s="225"/>
      <c r="HDV26" s="225"/>
      <c r="HDW26" s="225"/>
      <c r="HDX26" s="225"/>
      <c r="HDY26" s="225"/>
      <c r="HDZ26" s="225"/>
      <c r="HEA26" s="225"/>
      <c r="HEB26" s="225"/>
      <c r="HEC26" s="225"/>
      <c r="HED26" s="225"/>
      <c r="HEE26" s="225"/>
      <c r="HEF26" s="225"/>
      <c r="HEG26" s="225"/>
      <c r="HEH26" s="225"/>
      <c r="HEI26" s="225"/>
      <c r="HEJ26" s="225"/>
      <c r="HEK26" s="225"/>
      <c r="HEL26" s="225"/>
      <c r="HEM26" s="225"/>
      <c r="HEN26" s="225"/>
      <c r="HEO26" s="225"/>
      <c r="HEP26" s="225"/>
      <c r="HEQ26" s="225"/>
      <c r="HER26" s="225"/>
      <c r="HES26" s="225"/>
      <c r="HET26" s="225"/>
      <c r="HEU26" s="225"/>
      <c r="HEV26" s="225"/>
      <c r="HEW26" s="225"/>
      <c r="HEX26" s="225"/>
      <c r="HEY26" s="225"/>
      <c r="HEZ26" s="225"/>
      <c r="HFA26" s="225"/>
      <c r="HFB26" s="225"/>
      <c r="HFC26" s="225"/>
      <c r="HFD26" s="225"/>
      <c r="HFE26" s="225"/>
      <c r="HFF26" s="225"/>
      <c r="HFG26" s="225"/>
      <c r="HFH26" s="225"/>
      <c r="HFI26" s="225"/>
      <c r="HFJ26" s="225"/>
      <c r="HFK26" s="225"/>
      <c r="HFL26" s="225"/>
      <c r="HFM26" s="225"/>
      <c r="HFN26" s="225"/>
      <c r="HFO26" s="225"/>
      <c r="HFP26" s="225"/>
      <c r="HFQ26" s="225"/>
      <c r="HFR26" s="225"/>
      <c r="HFS26" s="225"/>
      <c r="HFT26" s="225"/>
      <c r="HFU26" s="225"/>
      <c r="HFV26" s="225"/>
      <c r="HFW26" s="225"/>
      <c r="HFX26" s="225"/>
      <c r="HFY26" s="225"/>
      <c r="HFZ26" s="225"/>
      <c r="HGA26" s="225"/>
      <c r="HGB26" s="225"/>
      <c r="HGC26" s="225"/>
      <c r="HGD26" s="225"/>
      <c r="HGE26" s="225"/>
      <c r="HGF26" s="225"/>
      <c r="HGG26" s="225"/>
      <c r="HGH26" s="225"/>
      <c r="HGI26" s="225"/>
      <c r="HGJ26" s="225"/>
      <c r="HGK26" s="225"/>
      <c r="HGL26" s="225"/>
      <c r="HGM26" s="225"/>
      <c r="HGN26" s="225"/>
      <c r="HGO26" s="225"/>
      <c r="HGP26" s="225"/>
      <c r="HGQ26" s="225"/>
      <c r="HGR26" s="225"/>
      <c r="HGS26" s="225"/>
      <c r="HGT26" s="225"/>
      <c r="HGU26" s="225"/>
      <c r="HGV26" s="225"/>
      <c r="HGW26" s="225"/>
      <c r="HGX26" s="225"/>
      <c r="HGY26" s="225"/>
      <c r="HGZ26" s="225"/>
      <c r="HHA26" s="225"/>
      <c r="HHB26" s="225"/>
      <c r="HHC26" s="225"/>
      <c r="HHD26" s="225"/>
      <c r="HHE26" s="225"/>
      <c r="HHF26" s="225"/>
      <c r="HHG26" s="225"/>
      <c r="HHH26" s="225"/>
      <c r="HHI26" s="225"/>
      <c r="HHJ26" s="225"/>
      <c r="HHK26" s="225"/>
      <c r="HHL26" s="225"/>
      <c r="HHM26" s="225"/>
      <c r="HHN26" s="225"/>
      <c r="HHO26" s="225"/>
      <c r="HHP26" s="225"/>
      <c r="HHQ26" s="225"/>
      <c r="HHR26" s="225"/>
      <c r="HHS26" s="225"/>
      <c r="HHT26" s="225"/>
      <c r="HHU26" s="225"/>
      <c r="HHV26" s="225"/>
      <c r="HHW26" s="225"/>
      <c r="HHX26" s="225"/>
      <c r="HHY26" s="225"/>
      <c r="HHZ26" s="225"/>
      <c r="HIA26" s="225"/>
      <c r="HIB26" s="225"/>
      <c r="HIC26" s="225"/>
      <c r="HID26" s="225"/>
      <c r="HIE26" s="225"/>
      <c r="HIF26" s="225"/>
      <c r="HIG26" s="225"/>
      <c r="HIH26" s="225"/>
      <c r="HII26" s="225"/>
      <c r="HIJ26" s="225"/>
      <c r="HIK26" s="225"/>
      <c r="HIL26" s="225"/>
      <c r="HIM26" s="225"/>
      <c r="HIN26" s="225"/>
      <c r="HIO26" s="225"/>
      <c r="HIP26" s="225"/>
      <c r="HIQ26" s="225"/>
      <c r="HIR26" s="225"/>
      <c r="HIS26" s="225"/>
      <c r="HIT26" s="225"/>
      <c r="HIU26" s="225"/>
      <c r="HIV26" s="225"/>
      <c r="HIW26" s="225"/>
      <c r="HIX26" s="225"/>
      <c r="HIY26" s="225"/>
      <c r="HIZ26" s="225"/>
      <c r="HJA26" s="225"/>
      <c r="HJB26" s="225"/>
      <c r="HJC26" s="225"/>
      <c r="HJD26" s="225"/>
      <c r="HJE26" s="225"/>
      <c r="HJF26" s="225"/>
      <c r="HJG26" s="225"/>
      <c r="HJH26" s="225"/>
      <c r="HJI26" s="225"/>
      <c r="HJJ26" s="225"/>
      <c r="HJK26" s="225"/>
      <c r="HJL26" s="225"/>
      <c r="HJM26" s="225"/>
      <c r="HJN26" s="225"/>
      <c r="HJO26" s="225"/>
      <c r="HJP26" s="225"/>
      <c r="HJQ26" s="225"/>
      <c r="HJR26" s="225"/>
      <c r="HJS26" s="225"/>
      <c r="HJT26" s="225"/>
      <c r="HJU26" s="225"/>
      <c r="HJV26" s="225"/>
      <c r="HJW26" s="225"/>
      <c r="HJX26" s="225"/>
      <c r="HJY26" s="225"/>
      <c r="HJZ26" s="225"/>
      <c r="HKA26" s="225"/>
      <c r="HKB26" s="225"/>
      <c r="HKC26" s="225"/>
      <c r="HKD26" s="225"/>
      <c r="HKE26" s="225"/>
      <c r="HKF26" s="225"/>
      <c r="HKG26" s="225"/>
      <c r="HKH26" s="225"/>
      <c r="HKI26" s="225"/>
      <c r="HKJ26" s="225"/>
      <c r="HKK26" s="225"/>
      <c r="HKL26" s="225"/>
      <c r="HKM26" s="225"/>
      <c r="HKN26" s="225"/>
      <c r="HKO26" s="225"/>
      <c r="HKP26" s="225"/>
      <c r="HKQ26" s="225"/>
      <c r="HKR26" s="225"/>
      <c r="HKS26" s="225"/>
      <c r="HKT26" s="225"/>
      <c r="HKU26" s="225"/>
      <c r="HKV26" s="225"/>
      <c r="HKW26" s="225"/>
      <c r="HKX26" s="225"/>
      <c r="HKY26" s="225"/>
      <c r="HKZ26" s="225"/>
      <c r="HLA26" s="225"/>
      <c r="HLB26" s="225"/>
      <c r="HLC26" s="225"/>
      <c r="HLD26" s="225"/>
      <c r="HLE26" s="225"/>
      <c r="HLF26" s="225"/>
      <c r="HLG26" s="225"/>
      <c r="HLH26" s="225"/>
      <c r="HLI26" s="225"/>
      <c r="HLJ26" s="225"/>
      <c r="HLK26" s="225"/>
      <c r="HLL26" s="225"/>
      <c r="HLM26" s="225"/>
      <c r="HLN26" s="225"/>
      <c r="HLO26" s="225"/>
      <c r="HLP26" s="225"/>
      <c r="HLQ26" s="225"/>
      <c r="HLR26" s="225"/>
      <c r="HLS26" s="225"/>
      <c r="HLT26" s="225"/>
      <c r="HLU26" s="225"/>
      <c r="HLV26" s="225"/>
      <c r="HLW26" s="225"/>
      <c r="HLX26" s="225"/>
      <c r="HLY26" s="225"/>
      <c r="HLZ26" s="225"/>
      <c r="HMA26" s="225"/>
      <c r="HMB26" s="225"/>
      <c r="HMC26" s="225"/>
      <c r="HMD26" s="225"/>
      <c r="HME26" s="225"/>
      <c r="HMF26" s="225"/>
      <c r="HMG26" s="225"/>
      <c r="HMH26" s="225"/>
      <c r="HMI26" s="225"/>
      <c r="HMJ26" s="225"/>
      <c r="HMK26" s="225"/>
      <c r="HML26" s="225"/>
      <c r="HMM26" s="225"/>
      <c r="HMN26" s="225"/>
      <c r="HMO26" s="225"/>
      <c r="HMP26" s="225"/>
      <c r="HMQ26" s="225"/>
      <c r="HMR26" s="225"/>
      <c r="HMS26" s="225"/>
      <c r="HMT26" s="225"/>
      <c r="HMU26" s="225"/>
      <c r="HMV26" s="225"/>
      <c r="HMW26" s="225"/>
      <c r="HMX26" s="225"/>
      <c r="HMY26" s="225"/>
      <c r="HMZ26" s="225"/>
      <c r="HNA26" s="225"/>
      <c r="HNB26" s="225"/>
      <c r="HNC26" s="225"/>
      <c r="HND26" s="225"/>
      <c r="HNE26" s="225"/>
      <c r="HNF26" s="225"/>
      <c r="HNG26" s="225"/>
      <c r="HNH26" s="225"/>
      <c r="HNI26" s="225"/>
      <c r="HNJ26" s="225"/>
      <c r="HNK26" s="225"/>
      <c r="HNL26" s="225"/>
      <c r="HNM26" s="225"/>
      <c r="HNN26" s="225"/>
      <c r="HNO26" s="225"/>
      <c r="HNP26" s="225"/>
      <c r="HNQ26" s="225"/>
      <c r="HNR26" s="225"/>
      <c r="HNS26" s="225"/>
      <c r="HNT26" s="225"/>
      <c r="HNU26" s="225"/>
      <c r="HNV26" s="225"/>
      <c r="HNW26" s="225"/>
      <c r="HNX26" s="225"/>
      <c r="HNY26" s="225"/>
      <c r="HNZ26" s="225"/>
      <c r="HOA26" s="225"/>
      <c r="HOB26" s="225"/>
      <c r="HOC26" s="225"/>
      <c r="HOD26" s="225"/>
      <c r="HOE26" s="225"/>
      <c r="HOF26" s="225"/>
      <c r="HOG26" s="225"/>
      <c r="HOH26" s="225"/>
      <c r="HOI26" s="225"/>
      <c r="HOJ26" s="225"/>
      <c r="HOK26" s="225"/>
      <c r="HOL26" s="225"/>
      <c r="HOM26" s="225"/>
      <c r="HON26" s="225"/>
      <c r="HOO26" s="225"/>
      <c r="HOP26" s="225"/>
      <c r="HOQ26" s="225"/>
      <c r="HOR26" s="225"/>
      <c r="HOS26" s="225"/>
      <c r="HOT26" s="225"/>
      <c r="HOU26" s="225"/>
      <c r="HOV26" s="225"/>
      <c r="HOW26" s="225"/>
      <c r="HOX26" s="225"/>
      <c r="HOY26" s="225"/>
      <c r="HOZ26" s="225"/>
      <c r="HPA26" s="225"/>
      <c r="HPB26" s="225"/>
      <c r="HPC26" s="225"/>
      <c r="HPD26" s="225"/>
      <c r="HPE26" s="225"/>
      <c r="HPF26" s="225"/>
      <c r="HPG26" s="225"/>
      <c r="HPH26" s="225"/>
      <c r="HPI26" s="225"/>
      <c r="HPJ26" s="225"/>
      <c r="HPK26" s="225"/>
      <c r="HPL26" s="225"/>
      <c r="HPM26" s="225"/>
      <c r="HPN26" s="225"/>
      <c r="HPO26" s="225"/>
      <c r="HPP26" s="225"/>
      <c r="HPQ26" s="225"/>
      <c r="HPR26" s="225"/>
      <c r="HPS26" s="225"/>
      <c r="HPT26" s="225"/>
      <c r="HPU26" s="225"/>
      <c r="HPV26" s="225"/>
      <c r="HPW26" s="225"/>
      <c r="HPX26" s="225"/>
      <c r="HPY26" s="225"/>
      <c r="HPZ26" s="225"/>
      <c r="HQA26" s="225"/>
      <c r="HQB26" s="225"/>
      <c r="HQC26" s="225"/>
      <c r="HQD26" s="225"/>
      <c r="HQE26" s="225"/>
      <c r="HQF26" s="225"/>
      <c r="HQG26" s="225"/>
      <c r="HQH26" s="225"/>
      <c r="HQI26" s="225"/>
      <c r="HQJ26" s="225"/>
      <c r="HQK26" s="225"/>
      <c r="HQL26" s="225"/>
      <c r="HQM26" s="225"/>
      <c r="HQN26" s="225"/>
      <c r="HQO26" s="225"/>
      <c r="HQP26" s="225"/>
      <c r="HQQ26" s="225"/>
      <c r="HQR26" s="225"/>
      <c r="HQS26" s="225"/>
      <c r="HQT26" s="225"/>
      <c r="HQU26" s="225"/>
      <c r="HQV26" s="225"/>
      <c r="HQW26" s="225"/>
      <c r="HQX26" s="225"/>
      <c r="HQY26" s="225"/>
      <c r="HQZ26" s="225"/>
      <c r="HRA26" s="225"/>
      <c r="HRB26" s="225"/>
      <c r="HRC26" s="225"/>
      <c r="HRD26" s="225"/>
      <c r="HRE26" s="225"/>
      <c r="HRF26" s="225"/>
      <c r="HRG26" s="225"/>
      <c r="HRH26" s="225"/>
      <c r="HRI26" s="225"/>
      <c r="HRJ26" s="225"/>
      <c r="HRK26" s="225"/>
      <c r="HRL26" s="225"/>
      <c r="HRM26" s="225"/>
      <c r="HRN26" s="225"/>
      <c r="HRO26" s="225"/>
      <c r="HRP26" s="225"/>
      <c r="HRQ26" s="225"/>
      <c r="HRR26" s="225"/>
      <c r="HRS26" s="225"/>
      <c r="HRT26" s="225"/>
      <c r="HRU26" s="225"/>
      <c r="HRV26" s="225"/>
      <c r="HRW26" s="225"/>
      <c r="HRX26" s="225"/>
      <c r="HRY26" s="225"/>
      <c r="HRZ26" s="225"/>
      <c r="HSA26" s="225"/>
      <c r="HSB26" s="225"/>
      <c r="HSC26" s="225"/>
      <c r="HSD26" s="225"/>
      <c r="HSE26" s="225"/>
      <c r="HSF26" s="225"/>
      <c r="HSG26" s="225"/>
      <c r="HSH26" s="225"/>
      <c r="HSI26" s="225"/>
      <c r="HSJ26" s="225"/>
      <c r="HSK26" s="225"/>
      <c r="HSL26" s="225"/>
      <c r="HSM26" s="225"/>
      <c r="HSN26" s="225"/>
      <c r="HSO26" s="225"/>
      <c r="HSP26" s="225"/>
      <c r="HSQ26" s="225"/>
      <c r="HSR26" s="225"/>
      <c r="HSS26" s="225"/>
      <c r="HST26" s="225"/>
      <c r="HSU26" s="225"/>
      <c r="HSV26" s="225"/>
      <c r="HSW26" s="225"/>
      <c r="HSX26" s="225"/>
      <c r="HSY26" s="225"/>
      <c r="HSZ26" s="225"/>
      <c r="HTA26" s="225"/>
      <c r="HTB26" s="225"/>
      <c r="HTC26" s="225"/>
      <c r="HTD26" s="225"/>
    </row>
    <row r="27" spans="1:5932" s="226" customFormat="1" ht="9.9499999999999993" hidden="1" customHeight="1" x14ac:dyDescent="0.25">
      <c r="A27" s="74" t="s">
        <v>308</v>
      </c>
      <c r="B27" s="75"/>
      <c r="C27" s="75"/>
      <c r="D27" s="453">
        <f t="shared" ref="D27:D28" si="44">SUM(B27:C27)</f>
        <v>0</v>
      </c>
      <c r="E27" s="457"/>
      <c r="F27" s="457"/>
      <c r="G27" s="459">
        <f t="shared" si="35"/>
        <v>0</v>
      </c>
      <c r="H27" s="459">
        <f t="shared" si="36"/>
        <v>0</v>
      </c>
      <c r="I27" s="456" t="e">
        <f t="shared" si="37"/>
        <v>#DIV/0!</v>
      </c>
      <c r="J27" s="75">
        <v>2</v>
      </c>
      <c r="K27" s="75"/>
      <c r="L27" s="453">
        <f t="shared" ref="L27:L28" si="45">SUM(J27:K27)</f>
        <v>2</v>
      </c>
      <c r="M27" s="457">
        <v>4.71</v>
      </c>
      <c r="N27" s="457"/>
      <c r="O27" s="459">
        <f t="shared" si="38"/>
        <v>9.42</v>
      </c>
      <c r="P27" s="459">
        <f t="shared" si="39"/>
        <v>0</v>
      </c>
      <c r="Q27" s="456">
        <f t="shared" si="40"/>
        <v>4.71</v>
      </c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  <c r="AD27" s="267"/>
      <c r="AE27" s="267"/>
      <c r="AF27" s="267"/>
      <c r="AG27" s="267"/>
      <c r="AH27" s="210">
        <v>3.9</v>
      </c>
      <c r="AI27" s="210"/>
      <c r="AJ27" s="217"/>
      <c r="AK27" s="210">
        <v>5</v>
      </c>
      <c r="AL27" s="210"/>
      <c r="AM27" s="217"/>
      <c r="AN27" s="210">
        <v>0.5</v>
      </c>
      <c r="AO27" s="247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  <c r="IQ27" s="225"/>
      <c r="IR27" s="225"/>
      <c r="IS27" s="225"/>
      <c r="IT27" s="225"/>
      <c r="IU27" s="225"/>
      <c r="IV27" s="225"/>
      <c r="IW27" s="225"/>
      <c r="IX27" s="225"/>
      <c r="IY27" s="225"/>
      <c r="IZ27" s="225"/>
      <c r="JA27" s="225"/>
      <c r="JB27" s="225"/>
      <c r="JC27" s="225"/>
      <c r="JD27" s="225"/>
      <c r="JE27" s="225"/>
      <c r="JF27" s="225"/>
      <c r="JG27" s="225"/>
      <c r="JH27" s="225"/>
      <c r="JI27" s="225"/>
      <c r="JJ27" s="225"/>
      <c r="JK27" s="225"/>
      <c r="JL27" s="225"/>
      <c r="JM27" s="225"/>
      <c r="JN27" s="225"/>
      <c r="JO27" s="225"/>
      <c r="JP27" s="225"/>
      <c r="JQ27" s="225"/>
      <c r="JR27" s="225"/>
      <c r="JS27" s="225"/>
      <c r="JT27" s="225"/>
      <c r="JU27" s="225"/>
      <c r="JV27" s="225"/>
      <c r="JW27" s="225"/>
      <c r="JX27" s="225"/>
      <c r="JY27" s="225"/>
      <c r="JZ27" s="225"/>
      <c r="KA27" s="225"/>
      <c r="KB27" s="225"/>
      <c r="KC27" s="225"/>
      <c r="KD27" s="225"/>
      <c r="KE27" s="225"/>
      <c r="KF27" s="225"/>
      <c r="KG27" s="225"/>
      <c r="KH27" s="225"/>
      <c r="KI27" s="225"/>
      <c r="KJ27" s="225"/>
      <c r="KK27" s="225"/>
      <c r="KL27" s="225"/>
      <c r="KM27" s="225"/>
      <c r="KN27" s="225"/>
      <c r="KO27" s="225"/>
      <c r="KP27" s="225"/>
      <c r="KQ27" s="225"/>
      <c r="KR27" s="225"/>
      <c r="KS27" s="225"/>
      <c r="KT27" s="225"/>
      <c r="KU27" s="225"/>
      <c r="KV27" s="225"/>
      <c r="KW27" s="225"/>
      <c r="KX27" s="225"/>
      <c r="KY27" s="225"/>
      <c r="KZ27" s="225"/>
      <c r="LA27" s="225"/>
      <c r="LB27" s="225"/>
      <c r="LC27" s="225"/>
      <c r="LD27" s="225"/>
      <c r="LE27" s="225"/>
      <c r="LF27" s="225"/>
      <c r="LG27" s="225"/>
      <c r="LH27" s="225"/>
      <c r="LI27" s="225"/>
      <c r="LJ27" s="225"/>
      <c r="LK27" s="225"/>
      <c r="LL27" s="225"/>
      <c r="LM27" s="225"/>
      <c r="LN27" s="225"/>
      <c r="LO27" s="225"/>
      <c r="LP27" s="225"/>
      <c r="LQ27" s="225"/>
      <c r="LR27" s="225"/>
      <c r="LS27" s="225"/>
      <c r="LT27" s="225"/>
      <c r="LU27" s="225"/>
      <c r="LV27" s="225"/>
      <c r="LW27" s="225"/>
      <c r="LX27" s="225"/>
      <c r="LY27" s="225"/>
      <c r="LZ27" s="225"/>
      <c r="MA27" s="225"/>
      <c r="MB27" s="225"/>
      <c r="MC27" s="225"/>
      <c r="MD27" s="225"/>
      <c r="ME27" s="225"/>
      <c r="MF27" s="225"/>
      <c r="MG27" s="225"/>
      <c r="MH27" s="225"/>
      <c r="MI27" s="225"/>
      <c r="MJ27" s="225"/>
      <c r="MK27" s="225"/>
      <c r="ML27" s="225"/>
      <c r="MM27" s="225"/>
      <c r="MN27" s="225"/>
      <c r="MO27" s="225"/>
      <c r="MP27" s="225"/>
      <c r="MQ27" s="225"/>
      <c r="MR27" s="225"/>
      <c r="MS27" s="225"/>
      <c r="MT27" s="225"/>
      <c r="MU27" s="225"/>
      <c r="MV27" s="225"/>
      <c r="MW27" s="225"/>
      <c r="MX27" s="225"/>
      <c r="MY27" s="225"/>
      <c r="MZ27" s="225"/>
      <c r="NA27" s="225"/>
      <c r="NB27" s="225"/>
      <c r="NC27" s="225"/>
      <c r="ND27" s="225"/>
      <c r="NE27" s="225"/>
      <c r="NF27" s="225"/>
      <c r="NG27" s="225"/>
      <c r="NH27" s="225"/>
      <c r="NI27" s="225"/>
      <c r="NJ27" s="225"/>
      <c r="NK27" s="225"/>
      <c r="NL27" s="225"/>
      <c r="NM27" s="225"/>
      <c r="NN27" s="225"/>
      <c r="NO27" s="225"/>
      <c r="NP27" s="225"/>
      <c r="NQ27" s="225"/>
      <c r="NR27" s="225"/>
      <c r="NS27" s="225"/>
      <c r="NT27" s="225"/>
      <c r="NU27" s="225"/>
      <c r="NV27" s="225"/>
      <c r="NW27" s="225"/>
      <c r="NX27" s="225"/>
      <c r="NY27" s="225"/>
      <c r="NZ27" s="225"/>
      <c r="OA27" s="225"/>
      <c r="OB27" s="225"/>
      <c r="OC27" s="225"/>
      <c r="OD27" s="225"/>
      <c r="OE27" s="225"/>
      <c r="OF27" s="225"/>
      <c r="OG27" s="225"/>
      <c r="OH27" s="225"/>
      <c r="OI27" s="225"/>
      <c r="OJ27" s="225"/>
      <c r="OK27" s="225"/>
      <c r="OL27" s="225"/>
      <c r="OM27" s="225"/>
      <c r="ON27" s="225"/>
      <c r="OO27" s="225"/>
      <c r="OP27" s="225"/>
      <c r="OQ27" s="225"/>
      <c r="OR27" s="225"/>
      <c r="OS27" s="225"/>
      <c r="OT27" s="225"/>
      <c r="OU27" s="225"/>
      <c r="OV27" s="225"/>
      <c r="OW27" s="225"/>
      <c r="OX27" s="225"/>
      <c r="OY27" s="225"/>
      <c r="OZ27" s="225"/>
      <c r="PA27" s="225"/>
      <c r="PB27" s="225"/>
      <c r="PC27" s="225"/>
      <c r="PD27" s="225"/>
      <c r="PE27" s="225"/>
      <c r="PF27" s="225"/>
      <c r="PG27" s="225"/>
      <c r="PH27" s="225"/>
      <c r="PI27" s="225"/>
      <c r="PJ27" s="225"/>
      <c r="PK27" s="225"/>
      <c r="PL27" s="225"/>
      <c r="PM27" s="225"/>
      <c r="PN27" s="225"/>
      <c r="PO27" s="225"/>
      <c r="PP27" s="225"/>
      <c r="PQ27" s="225"/>
      <c r="PR27" s="225"/>
      <c r="PS27" s="225"/>
      <c r="PT27" s="225"/>
      <c r="PU27" s="225"/>
      <c r="PV27" s="225"/>
      <c r="PW27" s="225"/>
      <c r="PX27" s="225"/>
      <c r="PY27" s="225"/>
      <c r="PZ27" s="225"/>
      <c r="QA27" s="225"/>
      <c r="QB27" s="225"/>
      <c r="QC27" s="225"/>
      <c r="QD27" s="225"/>
      <c r="QE27" s="225"/>
      <c r="QF27" s="225"/>
      <c r="QG27" s="225"/>
      <c r="QH27" s="225"/>
      <c r="QI27" s="225"/>
      <c r="QJ27" s="225"/>
      <c r="QK27" s="225"/>
      <c r="QL27" s="225"/>
      <c r="QM27" s="225"/>
      <c r="QN27" s="225"/>
      <c r="QO27" s="225"/>
      <c r="QP27" s="225"/>
      <c r="QQ27" s="225"/>
      <c r="QR27" s="225"/>
      <c r="QS27" s="225"/>
      <c r="QT27" s="225"/>
      <c r="QU27" s="225"/>
      <c r="QV27" s="225"/>
      <c r="QW27" s="225"/>
      <c r="QX27" s="225"/>
      <c r="QY27" s="225"/>
      <c r="QZ27" s="225"/>
      <c r="RA27" s="225"/>
      <c r="RB27" s="225"/>
      <c r="RC27" s="225"/>
      <c r="RD27" s="225"/>
      <c r="RE27" s="225"/>
      <c r="RF27" s="225"/>
      <c r="RG27" s="225"/>
      <c r="RH27" s="225"/>
      <c r="RI27" s="225"/>
      <c r="RJ27" s="225"/>
      <c r="RK27" s="225"/>
      <c r="RL27" s="225"/>
      <c r="RM27" s="225"/>
      <c r="RN27" s="225"/>
      <c r="RO27" s="225"/>
      <c r="RP27" s="225"/>
      <c r="RQ27" s="225"/>
      <c r="RR27" s="225"/>
      <c r="RS27" s="225"/>
      <c r="RT27" s="225"/>
      <c r="RU27" s="225"/>
      <c r="RV27" s="225"/>
      <c r="RW27" s="225"/>
      <c r="RX27" s="225"/>
      <c r="RY27" s="225"/>
      <c r="RZ27" s="225"/>
      <c r="SA27" s="225"/>
      <c r="SB27" s="225"/>
      <c r="SC27" s="225"/>
      <c r="SD27" s="225"/>
      <c r="SE27" s="225"/>
      <c r="SF27" s="225"/>
      <c r="SG27" s="225"/>
      <c r="SH27" s="225"/>
      <c r="SI27" s="225"/>
      <c r="SJ27" s="225"/>
      <c r="SK27" s="225"/>
      <c r="SL27" s="225"/>
      <c r="SM27" s="225"/>
      <c r="SN27" s="225"/>
      <c r="SO27" s="225"/>
      <c r="SP27" s="225"/>
      <c r="SQ27" s="225"/>
      <c r="SR27" s="225"/>
      <c r="SS27" s="225"/>
      <c r="ST27" s="225"/>
      <c r="SU27" s="225"/>
      <c r="SV27" s="225"/>
      <c r="SW27" s="225"/>
      <c r="SX27" s="225"/>
      <c r="SY27" s="225"/>
      <c r="SZ27" s="225"/>
      <c r="TA27" s="225"/>
      <c r="TB27" s="225"/>
      <c r="TC27" s="225"/>
      <c r="TD27" s="225"/>
      <c r="TE27" s="225"/>
      <c r="TF27" s="225"/>
      <c r="TG27" s="225"/>
      <c r="TH27" s="225"/>
      <c r="TI27" s="225"/>
      <c r="TJ27" s="225"/>
      <c r="TK27" s="225"/>
      <c r="TL27" s="225"/>
      <c r="TM27" s="225"/>
      <c r="TN27" s="225"/>
      <c r="TO27" s="225"/>
      <c r="TP27" s="225"/>
      <c r="TQ27" s="225"/>
      <c r="TR27" s="225"/>
      <c r="TS27" s="225"/>
      <c r="TT27" s="225"/>
      <c r="TU27" s="225"/>
      <c r="TV27" s="225"/>
      <c r="TW27" s="225"/>
      <c r="TX27" s="225"/>
      <c r="TY27" s="225"/>
      <c r="TZ27" s="225"/>
      <c r="UA27" s="225"/>
      <c r="UB27" s="225"/>
      <c r="UC27" s="225"/>
      <c r="UD27" s="225"/>
      <c r="UE27" s="225"/>
      <c r="UF27" s="225"/>
      <c r="UG27" s="225"/>
      <c r="UH27" s="225"/>
      <c r="UI27" s="225"/>
      <c r="UJ27" s="225"/>
      <c r="UK27" s="225"/>
      <c r="UL27" s="225"/>
      <c r="UM27" s="225"/>
      <c r="UN27" s="225"/>
      <c r="UO27" s="225"/>
      <c r="UP27" s="225"/>
      <c r="UQ27" s="225"/>
      <c r="UR27" s="225"/>
      <c r="US27" s="225"/>
      <c r="UT27" s="225"/>
      <c r="UU27" s="225"/>
      <c r="UV27" s="225"/>
      <c r="UW27" s="225"/>
      <c r="UX27" s="225"/>
      <c r="UY27" s="225"/>
      <c r="UZ27" s="225"/>
      <c r="VA27" s="225"/>
      <c r="VB27" s="225"/>
      <c r="VC27" s="225"/>
      <c r="VD27" s="225"/>
      <c r="VE27" s="225"/>
      <c r="VF27" s="225"/>
      <c r="VG27" s="225"/>
      <c r="VH27" s="225"/>
      <c r="VI27" s="225"/>
      <c r="VJ27" s="225"/>
      <c r="VK27" s="225"/>
      <c r="VL27" s="225"/>
      <c r="VM27" s="225"/>
      <c r="VN27" s="225"/>
      <c r="VO27" s="225"/>
      <c r="VP27" s="225"/>
      <c r="VQ27" s="225"/>
      <c r="VR27" s="225"/>
      <c r="VS27" s="225"/>
      <c r="VT27" s="225"/>
      <c r="VU27" s="225"/>
      <c r="VV27" s="225"/>
      <c r="VW27" s="225"/>
      <c r="VX27" s="225"/>
      <c r="VY27" s="225"/>
      <c r="VZ27" s="225"/>
      <c r="WA27" s="225"/>
      <c r="WB27" s="225"/>
      <c r="WC27" s="225"/>
      <c r="WD27" s="225"/>
      <c r="WE27" s="225"/>
      <c r="WF27" s="225"/>
      <c r="WG27" s="225"/>
      <c r="WH27" s="225"/>
      <c r="WI27" s="225"/>
      <c r="WJ27" s="225"/>
      <c r="WK27" s="225"/>
      <c r="WL27" s="225"/>
      <c r="WM27" s="225"/>
      <c r="WN27" s="225"/>
      <c r="WO27" s="225"/>
      <c r="WP27" s="225"/>
      <c r="WQ27" s="225"/>
      <c r="WR27" s="225"/>
      <c r="WS27" s="225"/>
      <c r="WT27" s="225"/>
      <c r="WU27" s="225"/>
      <c r="WV27" s="225"/>
      <c r="WW27" s="225"/>
      <c r="WX27" s="225"/>
      <c r="WY27" s="225"/>
      <c r="WZ27" s="225"/>
      <c r="XA27" s="225"/>
      <c r="XB27" s="225"/>
      <c r="XC27" s="225"/>
      <c r="XD27" s="225"/>
      <c r="XE27" s="225"/>
      <c r="XF27" s="225"/>
      <c r="XG27" s="225"/>
      <c r="XH27" s="225"/>
      <c r="XI27" s="225"/>
      <c r="XJ27" s="225"/>
      <c r="XK27" s="225"/>
      <c r="XL27" s="225"/>
      <c r="XM27" s="225"/>
      <c r="XN27" s="225"/>
      <c r="XO27" s="225"/>
      <c r="XP27" s="225"/>
      <c r="XQ27" s="225"/>
      <c r="XR27" s="225"/>
      <c r="XS27" s="225"/>
      <c r="XT27" s="225"/>
      <c r="XU27" s="225"/>
      <c r="XV27" s="225"/>
      <c r="XW27" s="225"/>
      <c r="XX27" s="225"/>
      <c r="XY27" s="225"/>
      <c r="XZ27" s="225"/>
      <c r="YA27" s="225"/>
      <c r="YB27" s="225"/>
      <c r="YC27" s="225"/>
      <c r="YD27" s="225"/>
      <c r="YE27" s="225"/>
      <c r="YF27" s="225"/>
      <c r="YG27" s="225"/>
      <c r="YH27" s="225"/>
      <c r="YI27" s="225"/>
      <c r="YJ27" s="225"/>
      <c r="YK27" s="225"/>
      <c r="YL27" s="225"/>
      <c r="YM27" s="225"/>
      <c r="YN27" s="225"/>
      <c r="YO27" s="225"/>
      <c r="YP27" s="225"/>
      <c r="YQ27" s="225"/>
      <c r="YR27" s="225"/>
      <c r="YS27" s="225"/>
      <c r="YT27" s="225"/>
      <c r="YU27" s="225"/>
      <c r="YV27" s="225"/>
      <c r="YW27" s="225"/>
      <c r="YX27" s="225"/>
      <c r="YY27" s="225"/>
      <c r="YZ27" s="225"/>
      <c r="ZA27" s="225"/>
      <c r="ZB27" s="225"/>
      <c r="ZC27" s="225"/>
      <c r="ZD27" s="225"/>
      <c r="ZE27" s="225"/>
      <c r="ZF27" s="225"/>
      <c r="ZG27" s="225"/>
      <c r="ZH27" s="225"/>
      <c r="ZI27" s="225"/>
      <c r="ZJ27" s="225"/>
      <c r="ZK27" s="225"/>
      <c r="ZL27" s="225"/>
      <c r="ZM27" s="225"/>
      <c r="ZN27" s="225"/>
      <c r="ZO27" s="225"/>
      <c r="ZP27" s="225"/>
      <c r="ZQ27" s="225"/>
      <c r="ZR27" s="225"/>
      <c r="ZS27" s="225"/>
      <c r="ZT27" s="225"/>
      <c r="ZU27" s="225"/>
      <c r="ZV27" s="225"/>
      <c r="ZW27" s="225"/>
      <c r="ZX27" s="225"/>
      <c r="ZY27" s="225"/>
      <c r="ZZ27" s="225"/>
      <c r="AAA27" s="225"/>
      <c r="AAB27" s="225"/>
      <c r="AAC27" s="225"/>
      <c r="AAD27" s="225"/>
      <c r="AAE27" s="225"/>
      <c r="AAF27" s="225"/>
      <c r="AAG27" s="225"/>
      <c r="AAH27" s="225"/>
      <c r="AAI27" s="225"/>
      <c r="AAJ27" s="225"/>
      <c r="AAK27" s="225"/>
      <c r="AAL27" s="225"/>
      <c r="AAM27" s="225"/>
      <c r="AAN27" s="225"/>
      <c r="AAO27" s="225"/>
      <c r="AAP27" s="225"/>
      <c r="AAQ27" s="225"/>
      <c r="AAR27" s="225"/>
      <c r="AAS27" s="225"/>
      <c r="AAT27" s="225"/>
      <c r="AAU27" s="225"/>
      <c r="AAV27" s="225"/>
      <c r="AAW27" s="225"/>
      <c r="AAX27" s="225"/>
      <c r="AAY27" s="225"/>
      <c r="AAZ27" s="225"/>
      <c r="ABA27" s="225"/>
      <c r="ABB27" s="225"/>
      <c r="ABC27" s="225"/>
      <c r="ABD27" s="225"/>
      <c r="ABE27" s="225"/>
      <c r="ABF27" s="225"/>
      <c r="ABG27" s="225"/>
      <c r="ABH27" s="225"/>
      <c r="ABI27" s="225"/>
      <c r="ABJ27" s="225"/>
      <c r="ABK27" s="225"/>
      <c r="ABL27" s="225"/>
      <c r="ABM27" s="225"/>
      <c r="ABN27" s="225"/>
      <c r="ABO27" s="225"/>
      <c r="ABP27" s="225"/>
      <c r="ABQ27" s="225"/>
      <c r="ABR27" s="225"/>
      <c r="ABS27" s="225"/>
      <c r="ABT27" s="225"/>
      <c r="ABU27" s="225"/>
      <c r="ABV27" s="225"/>
      <c r="ABW27" s="225"/>
      <c r="ABX27" s="225"/>
      <c r="ABY27" s="225"/>
      <c r="ABZ27" s="225"/>
      <c r="ACA27" s="225"/>
      <c r="ACB27" s="225"/>
      <c r="ACC27" s="225"/>
      <c r="ACD27" s="225"/>
      <c r="ACE27" s="225"/>
      <c r="ACF27" s="225"/>
      <c r="ACG27" s="225"/>
      <c r="ACH27" s="225"/>
      <c r="ACI27" s="225"/>
      <c r="ACJ27" s="225"/>
      <c r="ACK27" s="225"/>
      <c r="ACL27" s="225"/>
      <c r="ACM27" s="225"/>
      <c r="ACN27" s="225"/>
      <c r="ACO27" s="225"/>
      <c r="ACP27" s="225"/>
      <c r="ACQ27" s="225"/>
      <c r="ACR27" s="225"/>
      <c r="ACS27" s="225"/>
      <c r="ACT27" s="225"/>
      <c r="ACU27" s="225"/>
      <c r="ACV27" s="225"/>
      <c r="ACW27" s="225"/>
      <c r="ACX27" s="225"/>
      <c r="ACY27" s="225"/>
      <c r="ACZ27" s="225"/>
      <c r="ADA27" s="225"/>
      <c r="ADB27" s="225"/>
      <c r="ADC27" s="225"/>
      <c r="ADD27" s="225"/>
      <c r="ADE27" s="225"/>
      <c r="ADF27" s="225"/>
      <c r="ADG27" s="225"/>
      <c r="ADH27" s="225"/>
      <c r="ADI27" s="225"/>
      <c r="ADJ27" s="225"/>
      <c r="ADK27" s="225"/>
      <c r="ADL27" s="225"/>
      <c r="ADM27" s="225"/>
      <c r="ADN27" s="225"/>
      <c r="ADO27" s="225"/>
      <c r="ADP27" s="225"/>
      <c r="ADQ27" s="225"/>
      <c r="ADR27" s="225"/>
      <c r="ADS27" s="225"/>
      <c r="ADT27" s="225"/>
      <c r="ADU27" s="225"/>
      <c r="ADV27" s="225"/>
      <c r="ADW27" s="225"/>
      <c r="ADX27" s="225"/>
      <c r="ADY27" s="225"/>
      <c r="ADZ27" s="225"/>
      <c r="AEA27" s="225"/>
      <c r="AEB27" s="225"/>
      <c r="AEC27" s="225"/>
      <c r="AED27" s="225"/>
      <c r="AEE27" s="225"/>
      <c r="AEF27" s="225"/>
      <c r="AEG27" s="225"/>
      <c r="AEH27" s="225"/>
      <c r="AEI27" s="225"/>
      <c r="AEJ27" s="225"/>
      <c r="AEK27" s="225"/>
      <c r="AEL27" s="225"/>
      <c r="AEM27" s="225"/>
      <c r="AEN27" s="225"/>
      <c r="AEO27" s="225"/>
      <c r="AEP27" s="225"/>
      <c r="AEQ27" s="225"/>
      <c r="AER27" s="225"/>
      <c r="AES27" s="225"/>
      <c r="AET27" s="225"/>
      <c r="AEU27" s="225"/>
      <c r="AEV27" s="225"/>
      <c r="AEW27" s="225"/>
      <c r="AEX27" s="225"/>
      <c r="AEY27" s="225"/>
      <c r="AEZ27" s="225"/>
      <c r="AFA27" s="225"/>
      <c r="AFB27" s="225"/>
      <c r="AFC27" s="225"/>
      <c r="AFD27" s="225"/>
      <c r="AFE27" s="225"/>
      <c r="AFF27" s="225"/>
      <c r="AFG27" s="225"/>
      <c r="AFH27" s="225"/>
      <c r="AFI27" s="225"/>
      <c r="AFJ27" s="225"/>
      <c r="AFK27" s="225"/>
      <c r="AFL27" s="225"/>
      <c r="AFM27" s="225"/>
      <c r="AFN27" s="225"/>
      <c r="AFO27" s="225"/>
      <c r="AFP27" s="225"/>
      <c r="AFQ27" s="225"/>
      <c r="AFR27" s="225"/>
      <c r="AFS27" s="225"/>
      <c r="AFT27" s="225"/>
      <c r="AFU27" s="225"/>
      <c r="AFV27" s="225"/>
      <c r="AFW27" s="225"/>
      <c r="AFX27" s="225"/>
      <c r="AFY27" s="225"/>
      <c r="AFZ27" s="225"/>
      <c r="AGA27" s="225"/>
      <c r="AGB27" s="225"/>
      <c r="AGC27" s="225"/>
      <c r="AGD27" s="225"/>
      <c r="AGE27" s="225"/>
      <c r="AGF27" s="225"/>
      <c r="AGG27" s="225"/>
      <c r="AGH27" s="225"/>
      <c r="AGI27" s="225"/>
      <c r="AGJ27" s="225"/>
      <c r="AGK27" s="225"/>
      <c r="AGL27" s="225"/>
      <c r="AGM27" s="225"/>
      <c r="AGN27" s="225"/>
      <c r="AGO27" s="225"/>
      <c r="AGP27" s="225"/>
      <c r="AGQ27" s="225"/>
      <c r="AGR27" s="225"/>
      <c r="AGS27" s="225"/>
      <c r="AGT27" s="225"/>
      <c r="AGU27" s="225"/>
      <c r="AGV27" s="225"/>
      <c r="AGW27" s="225"/>
      <c r="AGX27" s="225"/>
      <c r="AGY27" s="225"/>
      <c r="AGZ27" s="225"/>
      <c r="AHA27" s="225"/>
      <c r="AHB27" s="225"/>
      <c r="AHC27" s="225"/>
      <c r="AHD27" s="225"/>
      <c r="AHE27" s="225"/>
      <c r="AHF27" s="225"/>
      <c r="AHG27" s="225"/>
      <c r="AHH27" s="225"/>
      <c r="AHI27" s="225"/>
      <c r="AHJ27" s="225"/>
      <c r="AHK27" s="225"/>
      <c r="AHL27" s="225"/>
      <c r="AHM27" s="225"/>
      <c r="AHN27" s="225"/>
      <c r="AHO27" s="225"/>
      <c r="AHP27" s="225"/>
      <c r="AHQ27" s="225"/>
      <c r="AHR27" s="225"/>
      <c r="AHS27" s="225"/>
      <c r="AHT27" s="225"/>
      <c r="AHU27" s="225"/>
      <c r="AHV27" s="225"/>
      <c r="AHW27" s="225"/>
      <c r="AHX27" s="225"/>
      <c r="AHY27" s="225"/>
      <c r="AHZ27" s="225"/>
      <c r="AIA27" s="225"/>
      <c r="AIB27" s="225"/>
      <c r="AIC27" s="225"/>
      <c r="AID27" s="225"/>
      <c r="AIE27" s="225"/>
      <c r="AIF27" s="225"/>
      <c r="AIG27" s="225"/>
      <c r="AIH27" s="225"/>
      <c r="AII27" s="225"/>
      <c r="AIJ27" s="225"/>
      <c r="AIK27" s="225"/>
      <c r="AIL27" s="225"/>
      <c r="AIM27" s="225"/>
      <c r="AIN27" s="225"/>
      <c r="AIO27" s="225"/>
      <c r="AIP27" s="225"/>
      <c r="AIQ27" s="225"/>
      <c r="AIR27" s="225"/>
      <c r="AIS27" s="225"/>
      <c r="AIT27" s="225"/>
      <c r="AIU27" s="225"/>
      <c r="AIV27" s="225"/>
      <c r="AIW27" s="225"/>
      <c r="AIX27" s="225"/>
      <c r="AIY27" s="225"/>
      <c r="AIZ27" s="225"/>
      <c r="AJA27" s="225"/>
      <c r="AJB27" s="225"/>
      <c r="AJC27" s="225"/>
      <c r="AJD27" s="225"/>
      <c r="AJE27" s="225"/>
      <c r="AJF27" s="225"/>
      <c r="AJG27" s="225"/>
      <c r="AJH27" s="225"/>
      <c r="AJI27" s="225"/>
      <c r="AJJ27" s="225"/>
      <c r="AJK27" s="225"/>
      <c r="AJL27" s="225"/>
      <c r="AJM27" s="225"/>
      <c r="AJN27" s="225"/>
      <c r="AJO27" s="225"/>
      <c r="AJP27" s="225"/>
      <c r="AJQ27" s="225"/>
      <c r="AJR27" s="225"/>
      <c r="AJS27" s="225"/>
      <c r="AJT27" s="225"/>
      <c r="AJU27" s="225"/>
      <c r="AJV27" s="225"/>
      <c r="AJW27" s="225"/>
      <c r="AJX27" s="225"/>
      <c r="AJY27" s="225"/>
      <c r="AJZ27" s="225"/>
      <c r="AKA27" s="225"/>
      <c r="AKB27" s="225"/>
      <c r="AKC27" s="225"/>
      <c r="AKD27" s="225"/>
      <c r="AKE27" s="225"/>
      <c r="AKF27" s="225"/>
      <c r="AKG27" s="225"/>
      <c r="AKH27" s="225"/>
      <c r="AKI27" s="225"/>
      <c r="AKJ27" s="225"/>
      <c r="AKK27" s="225"/>
      <c r="AKL27" s="225"/>
      <c r="AKM27" s="225"/>
      <c r="AKN27" s="225"/>
      <c r="AKO27" s="225"/>
      <c r="AKP27" s="225"/>
      <c r="AKQ27" s="225"/>
      <c r="AKR27" s="225"/>
      <c r="AKS27" s="225"/>
      <c r="AKT27" s="225"/>
      <c r="AKU27" s="225"/>
      <c r="AKV27" s="225"/>
      <c r="AKW27" s="225"/>
      <c r="AKX27" s="225"/>
      <c r="AKY27" s="225"/>
      <c r="AKZ27" s="225"/>
      <c r="ALA27" s="225"/>
      <c r="ALB27" s="225"/>
      <c r="ALC27" s="225"/>
      <c r="ALD27" s="225"/>
      <c r="ALE27" s="225"/>
      <c r="ALF27" s="225"/>
      <c r="ALG27" s="225"/>
      <c r="ALH27" s="225"/>
      <c r="ALI27" s="225"/>
      <c r="ALJ27" s="225"/>
      <c r="ALK27" s="225"/>
      <c r="ALL27" s="225"/>
      <c r="ALM27" s="225"/>
      <c r="ALN27" s="225"/>
      <c r="ALO27" s="225"/>
      <c r="ALP27" s="225"/>
      <c r="ALQ27" s="225"/>
      <c r="ALR27" s="225"/>
      <c r="ALS27" s="225"/>
      <c r="ALT27" s="225"/>
      <c r="ALU27" s="225"/>
      <c r="ALV27" s="225"/>
      <c r="ALW27" s="225"/>
      <c r="ALX27" s="225"/>
      <c r="ALY27" s="225"/>
      <c r="ALZ27" s="225"/>
      <c r="AMA27" s="225"/>
      <c r="AMB27" s="225"/>
      <c r="AMC27" s="225"/>
      <c r="AMD27" s="225"/>
      <c r="AME27" s="225"/>
      <c r="AMF27" s="225"/>
      <c r="AMG27" s="225"/>
      <c r="AMH27" s="225"/>
      <c r="AMI27" s="225"/>
      <c r="AMJ27" s="225"/>
      <c r="AMK27" s="225"/>
      <c r="AML27" s="225"/>
      <c r="AMM27" s="225"/>
      <c r="AMN27" s="225"/>
      <c r="AMO27" s="225"/>
      <c r="AMP27" s="225"/>
      <c r="AMQ27" s="225"/>
      <c r="AMR27" s="225"/>
      <c r="AMS27" s="225"/>
      <c r="AMT27" s="225"/>
      <c r="AMU27" s="225"/>
      <c r="AMV27" s="225"/>
      <c r="AMW27" s="225"/>
      <c r="AMX27" s="225"/>
      <c r="AMY27" s="225"/>
      <c r="AMZ27" s="225"/>
      <c r="ANA27" s="225"/>
      <c r="ANB27" s="225"/>
      <c r="ANC27" s="225"/>
      <c r="AND27" s="225"/>
      <c r="ANE27" s="225"/>
      <c r="ANF27" s="225"/>
      <c r="ANG27" s="225"/>
      <c r="ANH27" s="225"/>
      <c r="ANI27" s="225"/>
      <c r="ANJ27" s="225"/>
      <c r="ANK27" s="225"/>
      <c r="ANL27" s="225"/>
      <c r="ANM27" s="225"/>
      <c r="ANN27" s="225"/>
      <c r="ANO27" s="225"/>
      <c r="ANP27" s="225"/>
      <c r="ANQ27" s="225"/>
      <c r="ANR27" s="225"/>
      <c r="ANS27" s="225"/>
      <c r="ANT27" s="225"/>
      <c r="ANU27" s="225"/>
      <c r="ANV27" s="225"/>
      <c r="ANW27" s="225"/>
      <c r="ANX27" s="225"/>
      <c r="ANY27" s="225"/>
      <c r="ANZ27" s="225"/>
      <c r="AOA27" s="225"/>
      <c r="AOB27" s="225"/>
      <c r="AOC27" s="225"/>
      <c r="AOD27" s="225"/>
      <c r="AOE27" s="225"/>
      <c r="AOF27" s="225"/>
      <c r="AOG27" s="225"/>
      <c r="AOH27" s="225"/>
      <c r="AOI27" s="225"/>
      <c r="AOJ27" s="225"/>
      <c r="AOK27" s="225"/>
      <c r="AOL27" s="225"/>
      <c r="AOM27" s="225"/>
      <c r="AON27" s="225"/>
      <c r="AOO27" s="225"/>
      <c r="AOP27" s="225"/>
      <c r="AOQ27" s="225"/>
      <c r="AOR27" s="225"/>
      <c r="AOS27" s="225"/>
      <c r="AOT27" s="225"/>
      <c r="AOU27" s="225"/>
      <c r="AOV27" s="225"/>
      <c r="AOW27" s="225"/>
      <c r="AOX27" s="225"/>
      <c r="AOY27" s="225"/>
      <c r="AOZ27" s="225"/>
      <c r="APA27" s="225"/>
      <c r="APB27" s="225"/>
      <c r="APC27" s="225"/>
      <c r="APD27" s="225"/>
      <c r="APE27" s="225"/>
      <c r="APF27" s="225"/>
      <c r="APG27" s="225"/>
      <c r="APH27" s="225"/>
      <c r="API27" s="225"/>
      <c r="APJ27" s="225"/>
      <c r="APK27" s="225"/>
      <c r="APL27" s="225"/>
      <c r="APM27" s="225"/>
      <c r="APN27" s="225"/>
      <c r="APO27" s="225"/>
      <c r="APP27" s="225"/>
      <c r="APQ27" s="225"/>
      <c r="APR27" s="225"/>
      <c r="APS27" s="225"/>
      <c r="APT27" s="225"/>
      <c r="APU27" s="225"/>
      <c r="APV27" s="225"/>
      <c r="APW27" s="225"/>
      <c r="APX27" s="225"/>
      <c r="APY27" s="225"/>
      <c r="APZ27" s="225"/>
      <c r="AQA27" s="225"/>
      <c r="AQB27" s="225"/>
      <c r="AQC27" s="225"/>
      <c r="AQD27" s="225"/>
      <c r="AQE27" s="225"/>
      <c r="AQF27" s="225"/>
      <c r="AQG27" s="225"/>
      <c r="AQH27" s="225"/>
      <c r="AQI27" s="225"/>
      <c r="AQJ27" s="225"/>
      <c r="AQK27" s="225"/>
      <c r="AQL27" s="225"/>
      <c r="AQM27" s="225"/>
      <c r="AQN27" s="225"/>
      <c r="AQO27" s="225"/>
      <c r="AQP27" s="225"/>
      <c r="AQQ27" s="225"/>
      <c r="AQR27" s="225"/>
      <c r="AQS27" s="225"/>
      <c r="AQT27" s="225"/>
      <c r="AQU27" s="225"/>
      <c r="AQV27" s="225"/>
      <c r="AQW27" s="225"/>
      <c r="AQX27" s="225"/>
      <c r="AQY27" s="225"/>
      <c r="AQZ27" s="225"/>
      <c r="ARA27" s="225"/>
      <c r="ARB27" s="225"/>
      <c r="ARC27" s="225"/>
      <c r="ARD27" s="225"/>
      <c r="ARE27" s="225"/>
      <c r="ARF27" s="225"/>
      <c r="ARG27" s="225"/>
      <c r="ARH27" s="225"/>
      <c r="ARI27" s="225"/>
      <c r="ARJ27" s="225"/>
      <c r="ARK27" s="225"/>
      <c r="ARL27" s="225"/>
      <c r="ARM27" s="225"/>
      <c r="ARN27" s="225"/>
      <c r="ARO27" s="225"/>
      <c r="ARP27" s="225"/>
      <c r="ARQ27" s="225"/>
      <c r="ARR27" s="225"/>
      <c r="ARS27" s="225"/>
      <c r="ART27" s="225"/>
      <c r="ARU27" s="225"/>
      <c r="ARV27" s="225"/>
      <c r="ARW27" s="225"/>
      <c r="ARX27" s="225"/>
      <c r="ARY27" s="225"/>
      <c r="ARZ27" s="225"/>
      <c r="ASA27" s="225"/>
      <c r="ASB27" s="225"/>
      <c r="ASC27" s="225"/>
      <c r="ASD27" s="225"/>
      <c r="ASE27" s="225"/>
      <c r="ASF27" s="225"/>
      <c r="ASG27" s="225"/>
      <c r="ASH27" s="225"/>
      <c r="ASI27" s="225"/>
      <c r="ASJ27" s="225"/>
      <c r="ASK27" s="225"/>
      <c r="ASL27" s="225"/>
      <c r="ASM27" s="225"/>
      <c r="ASN27" s="225"/>
      <c r="ASO27" s="225"/>
      <c r="ASP27" s="225"/>
      <c r="ASQ27" s="225"/>
      <c r="ASR27" s="225"/>
      <c r="ASS27" s="225"/>
      <c r="AST27" s="225"/>
      <c r="ASU27" s="225"/>
      <c r="ASV27" s="225"/>
      <c r="ASW27" s="225"/>
      <c r="ASX27" s="225"/>
      <c r="ASY27" s="225"/>
      <c r="ASZ27" s="225"/>
      <c r="ATA27" s="225"/>
      <c r="ATB27" s="225"/>
      <c r="ATC27" s="225"/>
      <c r="ATD27" s="225"/>
      <c r="ATE27" s="225"/>
      <c r="ATF27" s="225"/>
      <c r="ATG27" s="225"/>
      <c r="ATH27" s="225"/>
      <c r="ATI27" s="225"/>
      <c r="ATJ27" s="225"/>
      <c r="ATK27" s="225"/>
      <c r="ATL27" s="225"/>
      <c r="ATM27" s="225"/>
      <c r="ATN27" s="225"/>
      <c r="ATO27" s="225"/>
      <c r="ATP27" s="225"/>
      <c r="ATQ27" s="225"/>
      <c r="ATR27" s="225"/>
      <c r="ATS27" s="225"/>
      <c r="ATT27" s="225"/>
      <c r="ATU27" s="225"/>
      <c r="ATV27" s="225"/>
      <c r="ATW27" s="225"/>
      <c r="ATX27" s="225"/>
      <c r="ATY27" s="225"/>
      <c r="ATZ27" s="225"/>
      <c r="AUA27" s="225"/>
      <c r="AUB27" s="225"/>
      <c r="AUC27" s="225"/>
      <c r="AUD27" s="225"/>
      <c r="AUE27" s="225"/>
      <c r="AUF27" s="225"/>
      <c r="AUG27" s="225"/>
      <c r="AUH27" s="225"/>
      <c r="AUI27" s="225"/>
      <c r="AUJ27" s="225"/>
      <c r="AUK27" s="225"/>
      <c r="AUL27" s="225"/>
      <c r="AUM27" s="225"/>
      <c r="AUN27" s="225"/>
      <c r="AUO27" s="225"/>
      <c r="AUP27" s="225"/>
      <c r="AUQ27" s="225"/>
      <c r="AUR27" s="225"/>
      <c r="AUS27" s="225"/>
      <c r="AUT27" s="225"/>
      <c r="AUU27" s="225"/>
      <c r="AUV27" s="225"/>
      <c r="AUW27" s="225"/>
      <c r="AUX27" s="225"/>
      <c r="AUY27" s="225"/>
      <c r="AUZ27" s="225"/>
      <c r="AVA27" s="225"/>
      <c r="AVB27" s="225"/>
      <c r="AVC27" s="225"/>
      <c r="AVD27" s="225"/>
      <c r="AVE27" s="225"/>
      <c r="AVF27" s="225"/>
      <c r="AVG27" s="225"/>
      <c r="AVH27" s="225"/>
      <c r="AVI27" s="225"/>
      <c r="AVJ27" s="225"/>
      <c r="AVK27" s="225"/>
      <c r="AVL27" s="225"/>
      <c r="AVM27" s="225"/>
      <c r="AVN27" s="225"/>
      <c r="AVO27" s="225"/>
      <c r="AVP27" s="225"/>
      <c r="AVQ27" s="225"/>
      <c r="AVR27" s="225"/>
      <c r="AVS27" s="225"/>
      <c r="AVT27" s="225"/>
      <c r="AVU27" s="225"/>
      <c r="AVV27" s="225"/>
      <c r="AVW27" s="225"/>
      <c r="AVX27" s="225"/>
      <c r="AVY27" s="225"/>
      <c r="AVZ27" s="225"/>
      <c r="AWA27" s="225"/>
      <c r="AWB27" s="225"/>
      <c r="AWC27" s="225"/>
      <c r="AWD27" s="225"/>
      <c r="AWE27" s="225"/>
      <c r="AWF27" s="225"/>
      <c r="AWG27" s="225"/>
      <c r="AWH27" s="225"/>
      <c r="AWI27" s="225"/>
      <c r="AWJ27" s="225"/>
      <c r="AWK27" s="225"/>
      <c r="AWL27" s="225"/>
      <c r="AWM27" s="225"/>
      <c r="AWN27" s="225"/>
      <c r="AWO27" s="225"/>
      <c r="AWP27" s="225"/>
      <c r="AWQ27" s="225"/>
      <c r="AWR27" s="225"/>
      <c r="AWS27" s="225"/>
      <c r="AWT27" s="225"/>
      <c r="AWU27" s="225"/>
      <c r="AWV27" s="225"/>
      <c r="AWW27" s="225"/>
      <c r="AWX27" s="225"/>
      <c r="AWY27" s="225"/>
      <c r="AWZ27" s="225"/>
      <c r="AXA27" s="225"/>
      <c r="AXB27" s="225"/>
      <c r="AXC27" s="225"/>
      <c r="AXD27" s="225"/>
      <c r="AXE27" s="225"/>
      <c r="AXF27" s="225"/>
      <c r="AXG27" s="225"/>
      <c r="AXH27" s="225"/>
      <c r="AXI27" s="225"/>
      <c r="AXJ27" s="225"/>
      <c r="AXK27" s="225"/>
      <c r="AXL27" s="225"/>
      <c r="AXM27" s="225"/>
      <c r="AXN27" s="225"/>
      <c r="AXO27" s="225"/>
      <c r="AXP27" s="225"/>
      <c r="AXQ27" s="225"/>
      <c r="AXR27" s="225"/>
      <c r="AXS27" s="225"/>
      <c r="AXT27" s="225"/>
      <c r="AXU27" s="225"/>
      <c r="AXV27" s="225"/>
      <c r="AXW27" s="225"/>
      <c r="AXX27" s="225"/>
      <c r="AXY27" s="225"/>
      <c r="AXZ27" s="225"/>
      <c r="AYA27" s="225"/>
      <c r="AYB27" s="225"/>
      <c r="AYC27" s="225"/>
      <c r="AYD27" s="225"/>
      <c r="AYE27" s="225"/>
      <c r="AYF27" s="225"/>
      <c r="AYG27" s="225"/>
      <c r="AYH27" s="225"/>
      <c r="AYI27" s="225"/>
      <c r="AYJ27" s="225"/>
      <c r="AYK27" s="225"/>
      <c r="AYL27" s="225"/>
      <c r="AYM27" s="225"/>
      <c r="AYN27" s="225"/>
      <c r="AYO27" s="225"/>
      <c r="AYP27" s="225"/>
      <c r="AYQ27" s="225"/>
      <c r="AYR27" s="225"/>
      <c r="AYS27" s="225"/>
      <c r="AYT27" s="225"/>
      <c r="AYU27" s="225"/>
      <c r="AYV27" s="225"/>
      <c r="AYW27" s="225"/>
      <c r="AYX27" s="225"/>
      <c r="AYY27" s="225"/>
      <c r="AYZ27" s="225"/>
      <c r="AZA27" s="225"/>
      <c r="AZB27" s="225"/>
      <c r="AZC27" s="225"/>
      <c r="AZD27" s="225"/>
      <c r="AZE27" s="225"/>
      <c r="AZF27" s="225"/>
      <c r="AZG27" s="225"/>
      <c r="AZH27" s="225"/>
      <c r="AZI27" s="225"/>
      <c r="AZJ27" s="225"/>
      <c r="AZK27" s="225"/>
      <c r="AZL27" s="225"/>
      <c r="AZM27" s="225"/>
      <c r="AZN27" s="225"/>
      <c r="AZO27" s="225"/>
      <c r="AZP27" s="225"/>
      <c r="AZQ27" s="225"/>
      <c r="AZR27" s="225"/>
      <c r="AZS27" s="225"/>
      <c r="AZT27" s="225"/>
      <c r="AZU27" s="225"/>
      <c r="AZV27" s="225"/>
      <c r="AZW27" s="225"/>
      <c r="AZX27" s="225"/>
      <c r="AZY27" s="225"/>
      <c r="AZZ27" s="225"/>
      <c r="BAA27" s="225"/>
      <c r="BAB27" s="225"/>
      <c r="BAC27" s="225"/>
      <c r="BAD27" s="225"/>
      <c r="BAE27" s="225"/>
      <c r="BAF27" s="225"/>
      <c r="BAG27" s="225"/>
      <c r="BAH27" s="225"/>
      <c r="BAI27" s="225"/>
      <c r="BAJ27" s="225"/>
      <c r="BAK27" s="225"/>
      <c r="BAL27" s="225"/>
      <c r="BAM27" s="225"/>
      <c r="BAN27" s="225"/>
      <c r="BAO27" s="225"/>
      <c r="BAP27" s="225"/>
      <c r="BAQ27" s="225"/>
      <c r="BAR27" s="225"/>
      <c r="BAS27" s="225"/>
      <c r="BAT27" s="225"/>
      <c r="BAU27" s="225"/>
      <c r="BAV27" s="225"/>
      <c r="BAW27" s="225"/>
      <c r="BAX27" s="225"/>
      <c r="BAY27" s="225"/>
      <c r="BAZ27" s="225"/>
      <c r="BBA27" s="225"/>
      <c r="BBB27" s="225"/>
      <c r="BBC27" s="225"/>
      <c r="BBD27" s="225"/>
      <c r="BBE27" s="225"/>
      <c r="BBF27" s="225"/>
      <c r="BBG27" s="225"/>
      <c r="BBH27" s="225"/>
      <c r="BBI27" s="225"/>
      <c r="BBJ27" s="225"/>
      <c r="BBK27" s="225"/>
      <c r="BBL27" s="225"/>
      <c r="BBM27" s="225"/>
      <c r="BBN27" s="225"/>
      <c r="BBO27" s="225"/>
      <c r="BBP27" s="225"/>
      <c r="BBQ27" s="225"/>
      <c r="BBR27" s="225"/>
      <c r="BBS27" s="225"/>
      <c r="BBT27" s="225"/>
      <c r="BBU27" s="225"/>
      <c r="BBV27" s="225"/>
      <c r="BBW27" s="225"/>
      <c r="BBX27" s="225"/>
      <c r="BBY27" s="225"/>
      <c r="BBZ27" s="225"/>
      <c r="BCA27" s="225"/>
      <c r="BCB27" s="225"/>
      <c r="BCC27" s="225"/>
      <c r="BCD27" s="225"/>
      <c r="BCE27" s="225"/>
      <c r="BCF27" s="225"/>
      <c r="BCG27" s="225"/>
      <c r="BCH27" s="225"/>
      <c r="BCI27" s="225"/>
      <c r="BCJ27" s="225"/>
      <c r="BCK27" s="225"/>
      <c r="BCL27" s="225"/>
      <c r="BCM27" s="225"/>
      <c r="BCN27" s="225"/>
      <c r="BCO27" s="225"/>
      <c r="BCP27" s="225"/>
      <c r="BCQ27" s="225"/>
      <c r="BCR27" s="225"/>
      <c r="BCS27" s="225"/>
      <c r="BCT27" s="225"/>
      <c r="BCU27" s="225"/>
      <c r="BCV27" s="225"/>
      <c r="BCW27" s="225"/>
      <c r="BCX27" s="225"/>
      <c r="BCY27" s="225"/>
      <c r="BCZ27" s="225"/>
      <c r="BDA27" s="225"/>
      <c r="BDB27" s="225"/>
      <c r="BDC27" s="225"/>
      <c r="BDD27" s="225"/>
      <c r="BDE27" s="225"/>
      <c r="BDF27" s="225"/>
      <c r="BDG27" s="225"/>
      <c r="BDH27" s="225"/>
      <c r="BDI27" s="225"/>
      <c r="BDJ27" s="225"/>
      <c r="BDK27" s="225"/>
      <c r="BDL27" s="225"/>
      <c r="BDM27" s="225"/>
      <c r="BDN27" s="225"/>
      <c r="BDO27" s="225"/>
      <c r="BDP27" s="225"/>
      <c r="BDQ27" s="225"/>
      <c r="BDR27" s="225"/>
      <c r="BDS27" s="225"/>
      <c r="BDT27" s="225"/>
      <c r="BDU27" s="225"/>
      <c r="BDV27" s="225"/>
      <c r="BDW27" s="225"/>
      <c r="BDX27" s="225"/>
      <c r="BDY27" s="225"/>
      <c r="BDZ27" s="225"/>
      <c r="BEA27" s="225"/>
      <c r="BEB27" s="225"/>
      <c r="BEC27" s="225"/>
      <c r="BED27" s="225"/>
      <c r="BEE27" s="225"/>
      <c r="BEF27" s="225"/>
      <c r="BEG27" s="225"/>
      <c r="BEH27" s="225"/>
      <c r="BEI27" s="225"/>
      <c r="BEJ27" s="225"/>
      <c r="BEK27" s="225"/>
      <c r="BEL27" s="225"/>
      <c r="BEM27" s="225"/>
      <c r="BEN27" s="225"/>
      <c r="BEO27" s="225"/>
      <c r="BEP27" s="225"/>
      <c r="BEQ27" s="225"/>
      <c r="BER27" s="225"/>
      <c r="BES27" s="225"/>
      <c r="BET27" s="225"/>
      <c r="BEU27" s="225"/>
      <c r="BEV27" s="225"/>
      <c r="BEW27" s="225"/>
      <c r="BEX27" s="225"/>
      <c r="BEY27" s="225"/>
      <c r="BEZ27" s="225"/>
      <c r="BFA27" s="225"/>
      <c r="BFB27" s="225"/>
      <c r="BFC27" s="225"/>
      <c r="BFD27" s="225"/>
      <c r="BFE27" s="225"/>
      <c r="BFF27" s="225"/>
      <c r="BFG27" s="225"/>
      <c r="BFH27" s="225"/>
      <c r="BFI27" s="225"/>
      <c r="BFJ27" s="225"/>
      <c r="BFK27" s="225"/>
      <c r="BFL27" s="225"/>
      <c r="BFM27" s="225"/>
      <c r="BFN27" s="225"/>
      <c r="BFO27" s="225"/>
      <c r="BFP27" s="225"/>
      <c r="BFQ27" s="225"/>
      <c r="BFR27" s="225"/>
      <c r="BFS27" s="225"/>
      <c r="BFT27" s="225"/>
      <c r="BFU27" s="225"/>
      <c r="BFV27" s="225"/>
      <c r="BFW27" s="225"/>
      <c r="BFX27" s="225"/>
      <c r="BFY27" s="225"/>
      <c r="BFZ27" s="225"/>
      <c r="BGA27" s="225"/>
      <c r="BGB27" s="225"/>
      <c r="BGC27" s="225"/>
      <c r="BGD27" s="225"/>
      <c r="BGE27" s="225"/>
      <c r="BGF27" s="225"/>
      <c r="BGG27" s="225"/>
      <c r="BGH27" s="225"/>
      <c r="BGI27" s="225"/>
      <c r="BGJ27" s="225"/>
      <c r="BGK27" s="225"/>
      <c r="BGL27" s="225"/>
      <c r="BGM27" s="225"/>
      <c r="BGN27" s="225"/>
      <c r="BGO27" s="225"/>
      <c r="BGP27" s="225"/>
      <c r="BGQ27" s="225"/>
      <c r="BGR27" s="225"/>
      <c r="BGS27" s="225"/>
      <c r="BGT27" s="225"/>
      <c r="BGU27" s="225"/>
      <c r="BGV27" s="225"/>
      <c r="BGW27" s="225"/>
      <c r="BGX27" s="225"/>
      <c r="BGY27" s="225"/>
      <c r="BGZ27" s="225"/>
      <c r="BHA27" s="225"/>
      <c r="BHB27" s="225"/>
      <c r="BHC27" s="225"/>
      <c r="BHD27" s="225"/>
      <c r="BHE27" s="225"/>
      <c r="BHF27" s="225"/>
      <c r="BHG27" s="225"/>
      <c r="BHH27" s="225"/>
      <c r="BHI27" s="225"/>
      <c r="BHJ27" s="225"/>
      <c r="BHK27" s="225"/>
      <c r="BHL27" s="225"/>
      <c r="BHM27" s="225"/>
      <c r="BHN27" s="225"/>
      <c r="BHO27" s="225"/>
      <c r="BHP27" s="225"/>
      <c r="BHQ27" s="225"/>
      <c r="BHR27" s="225"/>
      <c r="BHS27" s="225"/>
      <c r="BHT27" s="225"/>
      <c r="BHU27" s="225"/>
      <c r="BHV27" s="225"/>
      <c r="BHW27" s="225"/>
      <c r="BHX27" s="225"/>
      <c r="BHY27" s="225"/>
      <c r="BHZ27" s="225"/>
      <c r="BIA27" s="225"/>
      <c r="BIB27" s="225"/>
      <c r="BIC27" s="225"/>
      <c r="BID27" s="225"/>
      <c r="BIE27" s="225"/>
      <c r="BIF27" s="225"/>
      <c r="BIG27" s="225"/>
      <c r="BIH27" s="225"/>
      <c r="BII27" s="225"/>
      <c r="BIJ27" s="225"/>
      <c r="BIK27" s="225"/>
      <c r="BIL27" s="225"/>
      <c r="BIM27" s="225"/>
      <c r="BIN27" s="225"/>
      <c r="BIO27" s="225"/>
      <c r="BIP27" s="225"/>
      <c r="BIQ27" s="225"/>
      <c r="BIR27" s="225"/>
      <c r="BIS27" s="225"/>
      <c r="BIT27" s="225"/>
      <c r="BIU27" s="225"/>
      <c r="BIV27" s="225"/>
      <c r="BIW27" s="225"/>
      <c r="BIX27" s="225"/>
      <c r="BIY27" s="225"/>
      <c r="BIZ27" s="225"/>
      <c r="BJA27" s="225"/>
      <c r="BJB27" s="225"/>
      <c r="BJC27" s="225"/>
      <c r="BJD27" s="225"/>
      <c r="BJE27" s="225"/>
      <c r="BJF27" s="225"/>
      <c r="BJG27" s="225"/>
      <c r="BJH27" s="225"/>
      <c r="BJI27" s="225"/>
      <c r="BJJ27" s="225"/>
      <c r="BJK27" s="225"/>
      <c r="BJL27" s="225"/>
      <c r="BJM27" s="225"/>
      <c r="BJN27" s="225"/>
      <c r="BJO27" s="225"/>
      <c r="BJP27" s="225"/>
      <c r="BJQ27" s="225"/>
      <c r="BJR27" s="225"/>
      <c r="BJS27" s="225"/>
      <c r="BJT27" s="225"/>
      <c r="BJU27" s="225"/>
      <c r="BJV27" s="225"/>
      <c r="BJW27" s="225"/>
      <c r="BJX27" s="225"/>
      <c r="BJY27" s="225"/>
      <c r="BJZ27" s="225"/>
      <c r="BKA27" s="225"/>
      <c r="BKB27" s="225"/>
      <c r="BKC27" s="225"/>
      <c r="BKD27" s="225"/>
      <c r="BKE27" s="225"/>
      <c r="BKF27" s="225"/>
      <c r="BKG27" s="225"/>
      <c r="BKH27" s="225"/>
      <c r="BKI27" s="225"/>
      <c r="BKJ27" s="225"/>
      <c r="BKK27" s="225"/>
      <c r="BKL27" s="225"/>
      <c r="BKM27" s="225"/>
      <c r="BKN27" s="225"/>
      <c r="BKO27" s="225"/>
      <c r="BKP27" s="225"/>
      <c r="BKQ27" s="225"/>
      <c r="BKR27" s="225"/>
      <c r="BKS27" s="225"/>
      <c r="BKT27" s="225"/>
      <c r="BKU27" s="225"/>
      <c r="BKV27" s="225"/>
      <c r="BKW27" s="225"/>
      <c r="BKX27" s="225"/>
      <c r="BKY27" s="225"/>
      <c r="BKZ27" s="225"/>
      <c r="BLA27" s="225"/>
      <c r="BLB27" s="225"/>
      <c r="BLC27" s="225"/>
      <c r="BLD27" s="225"/>
      <c r="BLE27" s="225"/>
      <c r="BLF27" s="225"/>
      <c r="BLG27" s="225"/>
      <c r="BLH27" s="225"/>
      <c r="BLI27" s="225"/>
      <c r="BLJ27" s="225"/>
      <c r="BLK27" s="225"/>
      <c r="BLL27" s="225"/>
      <c r="BLM27" s="225"/>
      <c r="BLN27" s="225"/>
      <c r="BLO27" s="225"/>
      <c r="BLP27" s="225"/>
      <c r="BLQ27" s="225"/>
      <c r="BLR27" s="225"/>
      <c r="BLS27" s="225"/>
      <c r="BLT27" s="225"/>
      <c r="BLU27" s="225"/>
      <c r="BLV27" s="225"/>
      <c r="BLW27" s="225"/>
      <c r="BLX27" s="225"/>
      <c r="BLY27" s="225"/>
      <c r="BLZ27" s="225"/>
      <c r="BMA27" s="225"/>
      <c r="BMB27" s="225"/>
      <c r="BMC27" s="225"/>
      <c r="BMD27" s="225"/>
      <c r="BME27" s="225"/>
      <c r="BMF27" s="225"/>
      <c r="BMG27" s="225"/>
      <c r="BMH27" s="225"/>
      <c r="BMI27" s="225"/>
      <c r="BMJ27" s="225"/>
      <c r="BMK27" s="225"/>
      <c r="BML27" s="225"/>
      <c r="BMM27" s="225"/>
      <c r="BMN27" s="225"/>
      <c r="BMO27" s="225"/>
      <c r="BMP27" s="225"/>
      <c r="BMQ27" s="225"/>
      <c r="BMR27" s="225"/>
      <c r="BMS27" s="225"/>
      <c r="BMT27" s="225"/>
      <c r="BMU27" s="225"/>
      <c r="BMV27" s="225"/>
      <c r="BMW27" s="225"/>
      <c r="BMX27" s="225"/>
      <c r="BMY27" s="225"/>
      <c r="BMZ27" s="225"/>
      <c r="BNA27" s="225"/>
      <c r="BNB27" s="225"/>
      <c r="BNC27" s="225"/>
      <c r="BND27" s="225"/>
      <c r="BNE27" s="225"/>
      <c r="BNF27" s="225"/>
      <c r="BNG27" s="225"/>
      <c r="BNH27" s="225"/>
      <c r="BNI27" s="225"/>
      <c r="BNJ27" s="225"/>
      <c r="BNK27" s="225"/>
      <c r="BNL27" s="225"/>
      <c r="BNM27" s="225"/>
      <c r="BNN27" s="225"/>
      <c r="BNO27" s="225"/>
      <c r="BNP27" s="225"/>
      <c r="BNQ27" s="225"/>
      <c r="BNR27" s="225"/>
      <c r="BNS27" s="225"/>
      <c r="BNT27" s="225"/>
      <c r="BNU27" s="225"/>
      <c r="BNV27" s="225"/>
      <c r="BNW27" s="225"/>
      <c r="BNX27" s="225"/>
      <c r="BNY27" s="225"/>
      <c r="BNZ27" s="225"/>
      <c r="BOA27" s="225"/>
      <c r="BOB27" s="225"/>
      <c r="BOC27" s="225"/>
      <c r="BOD27" s="225"/>
      <c r="BOE27" s="225"/>
      <c r="BOF27" s="225"/>
      <c r="BOG27" s="225"/>
      <c r="BOH27" s="225"/>
      <c r="BOI27" s="225"/>
      <c r="BOJ27" s="225"/>
      <c r="BOK27" s="225"/>
      <c r="BOL27" s="225"/>
      <c r="BOM27" s="225"/>
      <c r="BON27" s="225"/>
      <c r="BOO27" s="225"/>
      <c r="BOP27" s="225"/>
      <c r="BOQ27" s="225"/>
      <c r="BOR27" s="225"/>
      <c r="BOS27" s="225"/>
      <c r="BOT27" s="225"/>
      <c r="BOU27" s="225"/>
      <c r="BOV27" s="225"/>
      <c r="BOW27" s="225"/>
      <c r="BOX27" s="225"/>
      <c r="BOY27" s="225"/>
      <c r="BOZ27" s="225"/>
      <c r="BPA27" s="225"/>
      <c r="BPB27" s="225"/>
      <c r="BPC27" s="225"/>
      <c r="BPD27" s="225"/>
      <c r="BPE27" s="225"/>
      <c r="BPF27" s="225"/>
      <c r="BPG27" s="225"/>
      <c r="BPH27" s="225"/>
      <c r="BPI27" s="225"/>
      <c r="BPJ27" s="225"/>
      <c r="BPK27" s="225"/>
      <c r="BPL27" s="225"/>
      <c r="BPM27" s="225"/>
      <c r="BPN27" s="225"/>
      <c r="BPO27" s="225"/>
      <c r="BPP27" s="225"/>
      <c r="BPQ27" s="225"/>
      <c r="BPR27" s="225"/>
      <c r="BPS27" s="225"/>
      <c r="BPT27" s="225"/>
      <c r="BPU27" s="225"/>
      <c r="BPV27" s="225"/>
      <c r="BPW27" s="225"/>
      <c r="BPX27" s="225"/>
      <c r="BPY27" s="225"/>
      <c r="BPZ27" s="225"/>
      <c r="BQA27" s="225"/>
      <c r="BQB27" s="225"/>
      <c r="BQC27" s="225"/>
      <c r="BQD27" s="225"/>
      <c r="BQE27" s="225"/>
      <c r="BQF27" s="225"/>
      <c r="BQG27" s="225"/>
      <c r="BQH27" s="225"/>
      <c r="BQI27" s="225"/>
      <c r="BQJ27" s="225"/>
      <c r="BQK27" s="225"/>
      <c r="BQL27" s="225"/>
      <c r="BQM27" s="225"/>
      <c r="BQN27" s="225"/>
      <c r="BQO27" s="225"/>
      <c r="BQP27" s="225"/>
      <c r="BQQ27" s="225"/>
      <c r="BQR27" s="225"/>
      <c r="BQS27" s="225"/>
      <c r="BQT27" s="225"/>
      <c r="BQU27" s="225"/>
      <c r="BQV27" s="225"/>
      <c r="BQW27" s="225"/>
      <c r="BQX27" s="225"/>
      <c r="BQY27" s="225"/>
      <c r="BQZ27" s="225"/>
      <c r="BRA27" s="225"/>
      <c r="BRB27" s="225"/>
      <c r="BRC27" s="225"/>
      <c r="BRD27" s="225"/>
      <c r="BRE27" s="225"/>
      <c r="BRF27" s="225"/>
      <c r="BRG27" s="225"/>
      <c r="BRH27" s="225"/>
      <c r="BRI27" s="225"/>
      <c r="BRJ27" s="225"/>
      <c r="BRK27" s="225"/>
      <c r="BRL27" s="225"/>
      <c r="BRM27" s="225"/>
      <c r="BRN27" s="225"/>
      <c r="BRO27" s="225"/>
      <c r="BRP27" s="225"/>
      <c r="BRQ27" s="225"/>
      <c r="BRR27" s="225"/>
      <c r="BRS27" s="225"/>
      <c r="BRT27" s="225"/>
      <c r="BRU27" s="225"/>
      <c r="BRV27" s="225"/>
      <c r="BRW27" s="225"/>
      <c r="BRX27" s="225"/>
      <c r="BRY27" s="225"/>
      <c r="BRZ27" s="225"/>
      <c r="BSA27" s="225"/>
      <c r="BSB27" s="225"/>
      <c r="BSC27" s="225"/>
      <c r="BSD27" s="225"/>
      <c r="BSE27" s="225"/>
      <c r="BSF27" s="225"/>
      <c r="BSG27" s="225"/>
      <c r="BSH27" s="225"/>
      <c r="BSI27" s="225"/>
      <c r="BSJ27" s="225"/>
      <c r="BSK27" s="225"/>
      <c r="BSL27" s="225"/>
      <c r="BSM27" s="225"/>
      <c r="BSN27" s="225"/>
      <c r="BSO27" s="225"/>
      <c r="BSP27" s="225"/>
      <c r="BSQ27" s="225"/>
      <c r="BSR27" s="225"/>
      <c r="BSS27" s="225"/>
      <c r="BST27" s="225"/>
      <c r="BSU27" s="225"/>
      <c r="BSV27" s="225"/>
      <c r="BSW27" s="225"/>
      <c r="BSX27" s="225"/>
      <c r="BSY27" s="225"/>
      <c r="BSZ27" s="225"/>
      <c r="BTA27" s="225"/>
      <c r="BTB27" s="225"/>
      <c r="BTC27" s="225"/>
      <c r="BTD27" s="225"/>
      <c r="BTE27" s="225"/>
      <c r="BTF27" s="225"/>
      <c r="BTG27" s="225"/>
      <c r="BTH27" s="225"/>
      <c r="BTI27" s="225"/>
      <c r="BTJ27" s="225"/>
      <c r="BTK27" s="225"/>
      <c r="BTL27" s="225"/>
      <c r="BTM27" s="225"/>
      <c r="BTN27" s="225"/>
      <c r="BTO27" s="225"/>
      <c r="BTP27" s="225"/>
      <c r="BTQ27" s="225"/>
      <c r="BTR27" s="225"/>
      <c r="BTS27" s="225"/>
      <c r="BTT27" s="225"/>
      <c r="BTU27" s="225"/>
      <c r="BTV27" s="225"/>
      <c r="BTW27" s="225"/>
      <c r="BTX27" s="225"/>
      <c r="BTY27" s="225"/>
      <c r="BTZ27" s="225"/>
      <c r="BUA27" s="225"/>
      <c r="BUB27" s="225"/>
      <c r="BUC27" s="225"/>
      <c r="BUD27" s="225"/>
      <c r="BUE27" s="225"/>
      <c r="BUF27" s="225"/>
      <c r="BUG27" s="225"/>
      <c r="BUH27" s="225"/>
      <c r="BUI27" s="225"/>
      <c r="BUJ27" s="225"/>
      <c r="BUK27" s="225"/>
      <c r="BUL27" s="225"/>
      <c r="BUM27" s="225"/>
      <c r="BUN27" s="225"/>
      <c r="BUO27" s="225"/>
      <c r="BUP27" s="225"/>
      <c r="BUQ27" s="225"/>
      <c r="BUR27" s="225"/>
      <c r="BUS27" s="225"/>
      <c r="BUT27" s="225"/>
      <c r="BUU27" s="225"/>
      <c r="BUV27" s="225"/>
      <c r="BUW27" s="225"/>
      <c r="BUX27" s="225"/>
      <c r="BUY27" s="225"/>
      <c r="BUZ27" s="225"/>
      <c r="BVA27" s="225"/>
      <c r="BVB27" s="225"/>
      <c r="BVC27" s="225"/>
      <c r="BVD27" s="225"/>
      <c r="BVE27" s="225"/>
      <c r="BVF27" s="225"/>
      <c r="BVG27" s="225"/>
      <c r="BVH27" s="225"/>
      <c r="BVI27" s="225"/>
      <c r="BVJ27" s="225"/>
      <c r="BVK27" s="225"/>
      <c r="BVL27" s="225"/>
      <c r="BVM27" s="225"/>
      <c r="BVN27" s="225"/>
      <c r="BVO27" s="225"/>
      <c r="BVP27" s="225"/>
      <c r="BVQ27" s="225"/>
      <c r="BVR27" s="225"/>
      <c r="BVS27" s="225"/>
      <c r="BVT27" s="225"/>
      <c r="BVU27" s="225"/>
      <c r="BVV27" s="225"/>
      <c r="BVW27" s="225"/>
      <c r="BVX27" s="225"/>
      <c r="BVY27" s="225"/>
      <c r="BVZ27" s="225"/>
      <c r="BWA27" s="225"/>
      <c r="BWB27" s="225"/>
      <c r="BWC27" s="225"/>
      <c r="BWD27" s="225"/>
      <c r="BWE27" s="225"/>
      <c r="BWF27" s="225"/>
      <c r="BWG27" s="225"/>
      <c r="BWH27" s="225"/>
      <c r="BWI27" s="225"/>
      <c r="BWJ27" s="225"/>
      <c r="BWK27" s="225"/>
      <c r="BWL27" s="225"/>
      <c r="BWM27" s="225"/>
      <c r="BWN27" s="225"/>
      <c r="BWO27" s="225"/>
      <c r="BWP27" s="225"/>
      <c r="BWQ27" s="225"/>
      <c r="BWR27" s="225"/>
      <c r="BWS27" s="225"/>
      <c r="BWT27" s="225"/>
      <c r="BWU27" s="225"/>
      <c r="BWV27" s="225"/>
      <c r="BWW27" s="225"/>
      <c r="BWX27" s="225"/>
      <c r="BWY27" s="225"/>
      <c r="BWZ27" s="225"/>
      <c r="BXA27" s="225"/>
      <c r="BXB27" s="225"/>
      <c r="BXC27" s="225"/>
      <c r="BXD27" s="225"/>
      <c r="BXE27" s="225"/>
      <c r="BXF27" s="225"/>
      <c r="BXG27" s="225"/>
      <c r="BXH27" s="225"/>
      <c r="BXI27" s="225"/>
      <c r="BXJ27" s="225"/>
      <c r="BXK27" s="225"/>
      <c r="BXL27" s="225"/>
      <c r="BXM27" s="225"/>
      <c r="BXN27" s="225"/>
      <c r="BXO27" s="225"/>
      <c r="BXP27" s="225"/>
      <c r="BXQ27" s="225"/>
      <c r="BXR27" s="225"/>
      <c r="BXS27" s="225"/>
      <c r="BXT27" s="225"/>
      <c r="BXU27" s="225"/>
      <c r="BXV27" s="225"/>
      <c r="BXW27" s="225"/>
      <c r="BXX27" s="225"/>
      <c r="BXY27" s="225"/>
      <c r="BXZ27" s="225"/>
      <c r="BYA27" s="225"/>
      <c r="BYB27" s="225"/>
      <c r="BYC27" s="225"/>
      <c r="BYD27" s="225"/>
      <c r="BYE27" s="225"/>
      <c r="BYF27" s="225"/>
      <c r="BYG27" s="225"/>
      <c r="BYH27" s="225"/>
      <c r="BYI27" s="225"/>
      <c r="BYJ27" s="225"/>
      <c r="BYK27" s="225"/>
      <c r="BYL27" s="225"/>
      <c r="BYM27" s="225"/>
      <c r="BYN27" s="225"/>
      <c r="BYO27" s="225"/>
      <c r="BYP27" s="225"/>
      <c r="BYQ27" s="225"/>
      <c r="BYR27" s="225"/>
      <c r="BYS27" s="225"/>
      <c r="BYT27" s="225"/>
      <c r="BYU27" s="225"/>
      <c r="BYV27" s="225"/>
      <c r="BYW27" s="225"/>
      <c r="BYX27" s="225"/>
      <c r="BYY27" s="225"/>
      <c r="BYZ27" s="225"/>
      <c r="BZA27" s="225"/>
      <c r="BZB27" s="225"/>
      <c r="BZC27" s="225"/>
      <c r="BZD27" s="225"/>
      <c r="BZE27" s="225"/>
      <c r="BZF27" s="225"/>
      <c r="BZG27" s="225"/>
      <c r="BZH27" s="225"/>
      <c r="BZI27" s="225"/>
      <c r="BZJ27" s="225"/>
      <c r="BZK27" s="225"/>
      <c r="BZL27" s="225"/>
      <c r="BZM27" s="225"/>
      <c r="BZN27" s="225"/>
      <c r="BZO27" s="225"/>
      <c r="BZP27" s="225"/>
      <c r="BZQ27" s="225"/>
      <c r="BZR27" s="225"/>
      <c r="BZS27" s="225"/>
      <c r="BZT27" s="225"/>
      <c r="BZU27" s="225"/>
      <c r="BZV27" s="225"/>
      <c r="BZW27" s="225"/>
      <c r="BZX27" s="225"/>
      <c r="BZY27" s="225"/>
      <c r="BZZ27" s="225"/>
      <c r="CAA27" s="225"/>
      <c r="CAB27" s="225"/>
      <c r="CAC27" s="225"/>
      <c r="CAD27" s="225"/>
      <c r="CAE27" s="225"/>
      <c r="CAF27" s="225"/>
      <c r="CAG27" s="225"/>
      <c r="CAH27" s="225"/>
      <c r="CAI27" s="225"/>
      <c r="CAJ27" s="225"/>
      <c r="CAK27" s="225"/>
      <c r="CAL27" s="225"/>
      <c r="CAM27" s="225"/>
      <c r="CAN27" s="225"/>
      <c r="CAO27" s="225"/>
      <c r="CAP27" s="225"/>
      <c r="CAQ27" s="225"/>
      <c r="CAR27" s="225"/>
      <c r="CAS27" s="225"/>
      <c r="CAT27" s="225"/>
      <c r="CAU27" s="225"/>
      <c r="CAV27" s="225"/>
      <c r="CAW27" s="225"/>
      <c r="CAX27" s="225"/>
      <c r="CAY27" s="225"/>
      <c r="CAZ27" s="225"/>
      <c r="CBA27" s="225"/>
      <c r="CBB27" s="225"/>
      <c r="CBC27" s="225"/>
      <c r="CBD27" s="225"/>
      <c r="CBE27" s="225"/>
      <c r="CBF27" s="225"/>
      <c r="CBG27" s="225"/>
      <c r="CBH27" s="225"/>
      <c r="CBI27" s="225"/>
      <c r="CBJ27" s="225"/>
      <c r="CBK27" s="225"/>
      <c r="CBL27" s="225"/>
      <c r="CBM27" s="225"/>
      <c r="CBN27" s="225"/>
      <c r="CBO27" s="225"/>
      <c r="CBP27" s="225"/>
      <c r="CBQ27" s="225"/>
      <c r="CBR27" s="225"/>
      <c r="CBS27" s="225"/>
      <c r="CBT27" s="225"/>
      <c r="CBU27" s="225"/>
      <c r="CBV27" s="225"/>
      <c r="CBW27" s="225"/>
      <c r="CBX27" s="225"/>
      <c r="CBY27" s="225"/>
      <c r="CBZ27" s="225"/>
      <c r="CCA27" s="225"/>
      <c r="CCB27" s="225"/>
      <c r="CCC27" s="225"/>
      <c r="CCD27" s="225"/>
      <c r="CCE27" s="225"/>
      <c r="CCF27" s="225"/>
      <c r="CCG27" s="225"/>
      <c r="CCH27" s="225"/>
      <c r="CCI27" s="225"/>
      <c r="CCJ27" s="225"/>
      <c r="CCK27" s="225"/>
      <c r="CCL27" s="225"/>
      <c r="CCM27" s="225"/>
      <c r="CCN27" s="225"/>
      <c r="CCO27" s="225"/>
      <c r="CCP27" s="225"/>
      <c r="CCQ27" s="225"/>
      <c r="CCR27" s="225"/>
      <c r="CCS27" s="225"/>
      <c r="CCT27" s="225"/>
      <c r="CCU27" s="225"/>
      <c r="CCV27" s="225"/>
      <c r="CCW27" s="225"/>
      <c r="CCX27" s="225"/>
      <c r="CCY27" s="225"/>
      <c r="CCZ27" s="225"/>
      <c r="CDA27" s="225"/>
      <c r="CDB27" s="225"/>
      <c r="CDC27" s="225"/>
      <c r="CDD27" s="225"/>
      <c r="CDE27" s="225"/>
      <c r="CDF27" s="225"/>
      <c r="CDG27" s="225"/>
      <c r="CDH27" s="225"/>
      <c r="CDI27" s="225"/>
      <c r="CDJ27" s="225"/>
      <c r="CDK27" s="225"/>
      <c r="CDL27" s="225"/>
      <c r="CDM27" s="225"/>
      <c r="CDN27" s="225"/>
      <c r="CDO27" s="225"/>
      <c r="CDP27" s="225"/>
      <c r="CDQ27" s="225"/>
      <c r="CDR27" s="225"/>
      <c r="CDS27" s="225"/>
      <c r="CDT27" s="225"/>
      <c r="CDU27" s="225"/>
      <c r="CDV27" s="225"/>
      <c r="CDW27" s="225"/>
      <c r="CDX27" s="225"/>
      <c r="CDY27" s="225"/>
      <c r="CDZ27" s="225"/>
      <c r="CEA27" s="225"/>
      <c r="CEB27" s="225"/>
      <c r="CEC27" s="225"/>
      <c r="CED27" s="225"/>
      <c r="CEE27" s="225"/>
      <c r="CEF27" s="225"/>
      <c r="CEG27" s="225"/>
      <c r="CEH27" s="225"/>
      <c r="CEI27" s="225"/>
      <c r="CEJ27" s="225"/>
      <c r="CEK27" s="225"/>
      <c r="CEL27" s="225"/>
      <c r="CEM27" s="225"/>
      <c r="CEN27" s="225"/>
      <c r="CEO27" s="225"/>
      <c r="CEP27" s="225"/>
      <c r="CEQ27" s="225"/>
      <c r="CER27" s="225"/>
      <c r="CES27" s="225"/>
      <c r="CET27" s="225"/>
      <c r="CEU27" s="225"/>
      <c r="CEV27" s="225"/>
      <c r="CEW27" s="225"/>
      <c r="CEX27" s="225"/>
      <c r="CEY27" s="225"/>
      <c r="CEZ27" s="225"/>
      <c r="CFA27" s="225"/>
      <c r="CFB27" s="225"/>
      <c r="CFC27" s="225"/>
      <c r="CFD27" s="225"/>
      <c r="CFE27" s="225"/>
      <c r="CFF27" s="225"/>
      <c r="CFG27" s="225"/>
      <c r="CFH27" s="225"/>
      <c r="CFI27" s="225"/>
      <c r="CFJ27" s="225"/>
      <c r="CFK27" s="225"/>
      <c r="CFL27" s="225"/>
      <c r="CFM27" s="225"/>
      <c r="CFN27" s="225"/>
      <c r="CFO27" s="225"/>
      <c r="CFP27" s="225"/>
      <c r="CFQ27" s="225"/>
      <c r="CFR27" s="225"/>
      <c r="CFS27" s="225"/>
      <c r="CFT27" s="225"/>
      <c r="CFU27" s="225"/>
      <c r="CFV27" s="225"/>
      <c r="CFW27" s="225"/>
      <c r="CFX27" s="225"/>
      <c r="CFY27" s="225"/>
      <c r="CFZ27" s="225"/>
      <c r="CGA27" s="225"/>
      <c r="CGB27" s="225"/>
      <c r="CGC27" s="225"/>
      <c r="CGD27" s="225"/>
      <c r="CGE27" s="225"/>
      <c r="CGF27" s="225"/>
      <c r="CGG27" s="225"/>
      <c r="CGH27" s="225"/>
      <c r="CGI27" s="225"/>
      <c r="CGJ27" s="225"/>
      <c r="CGK27" s="225"/>
      <c r="CGL27" s="225"/>
      <c r="CGM27" s="225"/>
      <c r="CGN27" s="225"/>
      <c r="CGO27" s="225"/>
      <c r="CGP27" s="225"/>
      <c r="CGQ27" s="225"/>
      <c r="CGR27" s="225"/>
      <c r="CGS27" s="225"/>
      <c r="CGT27" s="225"/>
      <c r="CGU27" s="225"/>
      <c r="CGV27" s="225"/>
      <c r="CGW27" s="225"/>
      <c r="CGX27" s="225"/>
      <c r="CGY27" s="225"/>
      <c r="CGZ27" s="225"/>
      <c r="CHA27" s="225"/>
      <c r="CHB27" s="225"/>
      <c r="CHC27" s="225"/>
      <c r="CHD27" s="225"/>
      <c r="CHE27" s="225"/>
      <c r="CHF27" s="225"/>
      <c r="CHG27" s="225"/>
      <c r="CHH27" s="225"/>
      <c r="CHI27" s="225"/>
      <c r="CHJ27" s="225"/>
      <c r="CHK27" s="225"/>
      <c r="CHL27" s="225"/>
      <c r="CHM27" s="225"/>
      <c r="CHN27" s="225"/>
      <c r="CHO27" s="225"/>
      <c r="CHP27" s="225"/>
      <c r="CHQ27" s="225"/>
      <c r="CHR27" s="225"/>
      <c r="CHS27" s="225"/>
      <c r="CHT27" s="225"/>
      <c r="CHU27" s="225"/>
      <c r="CHV27" s="225"/>
      <c r="CHW27" s="225"/>
      <c r="CHX27" s="225"/>
      <c r="CHY27" s="225"/>
      <c r="CHZ27" s="225"/>
      <c r="CIA27" s="225"/>
      <c r="CIB27" s="225"/>
      <c r="CIC27" s="225"/>
      <c r="CID27" s="225"/>
      <c r="CIE27" s="225"/>
      <c r="CIF27" s="225"/>
      <c r="CIG27" s="225"/>
      <c r="CIH27" s="225"/>
      <c r="CII27" s="225"/>
      <c r="CIJ27" s="225"/>
      <c r="CIK27" s="225"/>
      <c r="CIL27" s="225"/>
      <c r="CIM27" s="225"/>
      <c r="CIN27" s="225"/>
      <c r="CIO27" s="225"/>
      <c r="CIP27" s="225"/>
      <c r="CIQ27" s="225"/>
      <c r="CIR27" s="225"/>
      <c r="CIS27" s="225"/>
      <c r="CIT27" s="225"/>
      <c r="CIU27" s="225"/>
      <c r="CIV27" s="225"/>
      <c r="CIW27" s="225"/>
      <c r="CIX27" s="225"/>
      <c r="CIY27" s="225"/>
      <c r="CIZ27" s="225"/>
      <c r="CJA27" s="225"/>
      <c r="CJB27" s="225"/>
      <c r="CJC27" s="225"/>
      <c r="CJD27" s="225"/>
      <c r="CJE27" s="225"/>
      <c r="CJF27" s="225"/>
      <c r="CJG27" s="225"/>
      <c r="CJH27" s="225"/>
      <c r="CJI27" s="225"/>
      <c r="CJJ27" s="225"/>
      <c r="CJK27" s="225"/>
      <c r="CJL27" s="225"/>
      <c r="CJM27" s="225"/>
      <c r="CJN27" s="225"/>
      <c r="CJO27" s="225"/>
      <c r="CJP27" s="225"/>
      <c r="CJQ27" s="225"/>
      <c r="CJR27" s="225"/>
      <c r="CJS27" s="225"/>
      <c r="CJT27" s="225"/>
      <c r="CJU27" s="225"/>
      <c r="CJV27" s="225"/>
      <c r="CJW27" s="225"/>
      <c r="CJX27" s="225"/>
      <c r="CJY27" s="225"/>
      <c r="CJZ27" s="225"/>
      <c r="CKA27" s="225"/>
      <c r="CKB27" s="225"/>
      <c r="CKC27" s="225"/>
      <c r="CKD27" s="225"/>
      <c r="CKE27" s="225"/>
      <c r="CKF27" s="225"/>
      <c r="CKG27" s="225"/>
      <c r="CKH27" s="225"/>
      <c r="CKI27" s="225"/>
      <c r="CKJ27" s="225"/>
      <c r="CKK27" s="225"/>
      <c r="CKL27" s="225"/>
      <c r="CKM27" s="225"/>
      <c r="CKN27" s="225"/>
      <c r="CKO27" s="225"/>
      <c r="CKP27" s="225"/>
      <c r="CKQ27" s="225"/>
      <c r="CKR27" s="225"/>
      <c r="CKS27" s="225"/>
      <c r="CKT27" s="225"/>
      <c r="CKU27" s="225"/>
      <c r="CKV27" s="225"/>
      <c r="CKW27" s="225"/>
      <c r="CKX27" s="225"/>
      <c r="CKY27" s="225"/>
      <c r="CKZ27" s="225"/>
      <c r="CLA27" s="225"/>
      <c r="CLB27" s="225"/>
      <c r="CLC27" s="225"/>
      <c r="CLD27" s="225"/>
      <c r="CLE27" s="225"/>
      <c r="CLF27" s="225"/>
      <c r="CLG27" s="225"/>
      <c r="CLH27" s="225"/>
      <c r="CLI27" s="225"/>
      <c r="CLJ27" s="225"/>
      <c r="CLK27" s="225"/>
      <c r="CLL27" s="225"/>
      <c r="CLM27" s="225"/>
      <c r="CLN27" s="225"/>
      <c r="CLO27" s="225"/>
      <c r="CLP27" s="225"/>
      <c r="CLQ27" s="225"/>
      <c r="CLR27" s="225"/>
      <c r="CLS27" s="225"/>
      <c r="CLT27" s="225"/>
      <c r="CLU27" s="225"/>
      <c r="CLV27" s="225"/>
      <c r="CLW27" s="225"/>
      <c r="CLX27" s="225"/>
      <c r="CLY27" s="225"/>
      <c r="CLZ27" s="225"/>
      <c r="CMA27" s="225"/>
      <c r="CMB27" s="225"/>
      <c r="CMC27" s="225"/>
      <c r="CMD27" s="225"/>
      <c r="CME27" s="225"/>
      <c r="CMF27" s="225"/>
      <c r="CMG27" s="225"/>
      <c r="CMH27" s="225"/>
      <c r="CMI27" s="225"/>
      <c r="CMJ27" s="225"/>
      <c r="CMK27" s="225"/>
      <c r="CML27" s="225"/>
      <c r="CMM27" s="225"/>
      <c r="CMN27" s="225"/>
      <c r="CMO27" s="225"/>
      <c r="CMP27" s="225"/>
      <c r="CMQ27" s="225"/>
      <c r="CMR27" s="225"/>
      <c r="CMS27" s="225"/>
      <c r="CMT27" s="225"/>
      <c r="CMU27" s="225"/>
      <c r="CMV27" s="225"/>
      <c r="CMW27" s="225"/>
      <c r="CMX27" s="225"/>
      <c r="CMY27" s="225"/>
      <c r="CMZ27" s="225"/>
      <c r="CNA27" s="225"/>
      <c r="CNB27" s="225"/>
      <c r="CNC27" s="225"/>
      <c r="CND27" s="225"/>
      <c r="CNE27" s="225"/>
      <c r="CNF27" s="225"/>
      <c r="CNG27" s="225"/>
      <c r="CNH27" s="225"/>
      <c r="CNI27" s="225"/>
      <c r="CNJ27" s="225"/>
      <c r="CNK27" s="225"/>
      <c r="CNL27" s="225"/>
      <c r="CNM27" s="225"/>
      <c r="CNN27" s="225"/>
      <c r="CNO27" s="225"/>
      <c r="CNP27" s="225"/>
      <c r="CNQ27" s="225"/>
      <c r="CNR27" s="225"/>
      <c r="CNS27" s="225"/>
      <c r="CNT27" s="225"/>
      <c r="CNU27" s="225"/>
      <c r="CNV27" s="225"/>
      <c r="CNW27" s="225"/>
      <c r="CNX27" s="225"/>
      <c r="CNY27" s="225"/>
      <c r="CNZ27" s="225"/>
      <c r="COA27" s="225"/>
      <c r="COB27" s="225"/>
      <c r="COC27" s="225"/>
      <c r="COD27" s="225"/>
      <c r="COE27" s="225"/>
      <c r="COF27" s="225"/>
      <c r="COG27" s="225"/>
      <c r="COH27" s="225"/>
      <c r="COI27" s="225"/>
      <c r="COJ27" s="225"/>
      <c r="COK27" s="225"/>
      <c r="COL27" s="225"/>
      <c r="COM27" s="225"/>
      <c r="CON27" s="225"/>
      <c r="COO27" s="225"/>
      <c r="COP27" s="225"/>
      <c r="COQ27" s="225"/>
      <c r="COR27" s="225"/>
      <c r="COS27" s="225"/>
      <c r="COT27" s="225"/>
      <c r="COU27" s="225"/>
      <c r="COV27" s="225"/>
      <c r="COW27" s="225"/>
      <c r="COX27" s="225"/>
      <c r="COY27" s="225"/>
      <c r="COZ27" s="225"/>
      <c r="CPA27" s="225"/>
      <c r="CPB27" s="225"/>
      <c r="CPC27" s="225"/>
      <c r="CPD27" s="225"/>
      <c r="CPE27" s="225"/>
      <c r="CPF27" s="225"/>
      <c r="CPG27" s="225"/>
      <c r="CPH27" s="225"/>
      <c r="CPI27" s="225"/>
      <c r="CPJ27" s="225"/>
      <c r="CPK27" s="225"/>
      <c r="CPL27" s="225"/>
      <c r="CPM27" s="225"/>
      <c r="CPN27" s="225"/>
      <c r="CPO27" s="225"/>
      <c r="CPP27" s="225"/>
      <c r="CPQ27" s="225"/>
      <c r="CPR27" s="225"/>
      <c r="CPS27" s="225"/>
      <c r="CPT27" s="225"/>
      <c r="CPU27" s="225"/>
      <c r="CPV27" s="225"/>
      <c r="CPW27" s="225"/>
      <c r="CPX27" s="225"/>
      <c r="CPY27" s="225"/>
      <c r="CPZ27" s="225"/>
      <c r="CQA27" s="225"/>
      <c r="CQB27" s="225"/>
      <c r="CQC27" s="225"/>
      <c r="CQD27" s="225"/>
      <c r="CQE27" s="225"/>
      <c r="CQF27" s="225"/>
      <c r="CQG27" s="225"/>
      <c r="CQH27" s="225"/>
      <c r="CQI27" s="225"/>
      <c r="CQJ27" s="225"/>
      <c r="CQK27" s="225"/>
      <c r="CQL27" s="225"/>
      <c r="CQM27" s="225"/>
      <c r="CQN27" s="225"/>
      <c r="CQO27" s="225"/>
      <c r="CQP27" s="225"/>
      <c r="CQQ27" s="225"/>
      <c r="CQR27" s="225"/>
      <c r="CQS27" s="225"/>
      <c r="CQT27" s="225"/>
      <c r="CQU27" s="225"/>
      <c r="CQV27" s="225"/>
      <c r="CQW27" s="225"/>
      <c r="CQX27" s="225"/>
      <c r="CQY27" s="225"/>
      <c r="CQZ27" s="225"/>
      <c r="CRA27" s="225"/>
      <c r="CRB27" s="225"/>
      <c r="CRC27" s="225"/>
      <c r="CRD27" s="225"/>
      <c r="CRE27" s="225"/>
      <c r="CRF27" s="225"/>
      <c r="CRG27" s="225"/>
      <c r="CRH27" s="225"/>
      <c r="CRI27" s="225"/>
      <c r="CRJ27" s="225"/>
      <c r="CRK27" s="225"/>
      <c r="CRL27" s="225"/>
      <c r="CRM27" s="225"/>
      <c r="CRN27" s="225"/>
      <c r="CRO27" s="225"/>
      <c r="CRP27" s="225"/>
      <c r="CRQ27" s="225"/>
      <c r="CRR27" s="225"/>
      <c r="CRS27" s="225"/>
      <c r="CRT27" s="225"/>
      <c r="CRU27" s="225"/>
      <c r="CRV27" s="225"/>
      <c r="CRW27" s="225"/>
      <c r="CRX27" s="225"/>
      <c r="CRY27" s="225"/>
      <c r="CRZ27" s="225"/>
      <c r="CSA27" s="225"/>
      <c r="CSB27" s="225"/>
      <c r="CSC27" s="225"/>
      <c r="CSD27" s="225"/>
      <c r="CSE27" s="225"/>
      <c r="CSF27" s="225"/>
      <c r="CSG27" s="225"/>
      <c r="CSH27" s="225"/>
      <c r="CSI27" s="225"/>
      <c r="CSJ27" s="225"/>
      <c r="CSK27" s="225"/>
      <c r="CSL27" s="225"/>
      <c r="CSM27" s="225"/>
      <c r="CSN27" s="225"/>
      <c r="CSO27" s="225"/>
      <c r="CSP27" s="225"/>
      <c r="CSQ27" s="225"/>
      <c r="CSR27" s="225"/>
      <c r="CSS27" s="225"/>
      <c r="CST27" s="225"/>
      <c r="CSU27" s="225"/>
      <c r="CSV27" s="225"/>
      <c r="CSW27" s="225"/>
      <c r="CSX27" s="225"/>
      <c r="CSY27" s="225"/>
      <c r="CSZ27" s="225"/>
      <c r="CTA27" s="225"/>
      <c r="CTB27" s="225"/>
      <c r="CTC27" s="225"/>
      <c r="CTD27" s="225"/>
      <c r="CTE27" s="225"/>
      <c r="CTF27" s="225"/>
      <c r="CTG27" s="225"/>
      <c r="CTH27" s="225"/>
      <c r="CTI27" s="225"/>
      <c r="CTJ27" s="225"/>
      <c r="CTK27" s="225"/>
      <c r="CTL27" s="225"/>
      <c r="CTM27" s="225"/>
      <c r="CTN27" s="225"/>
      <c r="CTO27" s="225"/>
      <c r="CTP27" s="225"/>
      <c r="CTQ27" s="225"/>
      <c r="CTR27" s="225"/>
      <c r="CTS27" s="225"/>
      <c r="CTT27" s="225"/>
      <c r="CTU27" s="225"/>
      <c r="CTV27" s="225"/>
      <c r="CTW27" s="225"/>
      <c r="CTX27" s="225"/>
      <c r="CTY27" s="225"/>
      <c r="CTZ27" s="225"/>
      <c r="CUA27" s="225"/>
      <c r="CUB27" s="225"/>
      <c r="CUC27" s="225"/>
      <c r="CUD27" s="225"/>
      <c r="CUE27" s="225"/>
      <c r="CUF27" s="225"/>
      <c r="CUG27" s="225"/>
      <c r="CUH27" s="225"/>
      <c r="CUI27" s="225"/>
      <c r="CUJ27" s="225"/>
      <c r="CUK27" s="225"/>
      <c r="CUL27" s="225"/>
      <c r="CUM27" s="225"/>
      <c r="CUN27" s="225"/>
      <c r="CUO27" s="225"/>
      <c r="CUP27" s="225"/>
      <c r="CUQ27" s="225"/>
      <c r="CUR27" s="225"/>
      <c r="CUS27" s="225"/>
      <c r="CUT27" s="225"/>
      <c r="CUU27" s="225"/>
      <c r="CUV27" s="225"/>
      <c r="CUW27" s="225"/>
      <c r="CUX27" s="225"/>
      <c r="CUY27" s="225"/>
      <c r="CUZ27" s="225"/>
      <c r="CVA27" s="225"/>
      <c r="CVB27" s="225"/>
      <c r="CVC27" s="225"/>
      <c r="CVD27" s="225"/>
      <c r="CVE27" s="225"/>
      <c r="CVF27" s="225"/>
      <c r="CVG27" s="225"/>
      <c r="CVH27" s="225"/>
      <c r="CVI27" s="225"/>
      <c r="CVJ27" s="225"/>
      <c r="CVK27" s="225"/>
      <c r="CVL27" s="225"/>
      <c r="CVM27" s="225"/>
      <c r="CVN27" s="225"/>
      <c r="CVO27" s="225"/>
      <c r="CVP27" s="225"/>
      <c r="CVQ27" s="225"/>
      <c r="CVR27" s="225"/>
      <c r="CVS27" s="225"/>
      <c r="CVT27" s="225"/>
      <c r="CVU27" s="225"/>
      <c r="CVV27" s="225"/>
      <c r="CVW27" s="225"/>
      <c r="CVX27" s="225"/>
      <c r="CVY27" s="225"/>
      <c r="CVZ27" s="225"/>
      <c r="CWA27" s="225"/>
      <c r="CWB27" s="225"/>
      <c r="CWC27" s="225"/>
      <c r="CWD27" s="225"/>
      <c r="CWE27" s="225"/>
      <c r="CWF27" s="225"/>
      <c r="CWG27" s="225"/>
      <c r="CWH27" s="225"/>
      <c r="CWI27" s="225"/>
      <c r="CWJ27" s="225"/>
      <c r="CWK27" s="225"/>
      <c r="CWL27" s="225"/>
      <c r="CWM27" s="225"/>
      <c r="CWN27" s="225"/>
      <c r="CWO27" s="225"/>
      <c r="CWP27" s="225"/>
      <c r="CWQ27" s="225"/>
      <c r="CWR27" s="225"/>
      <c r="CWS27" s="225"/>
      <c r="CWT27" s="225"/>
      <c r="CWU27" s="225"/>
      <c r="CWV27" s="225"/>
      <c r="CWW27" s="225"/>
      <c r="CWX27" s="225"/>
      <c r="CWY27" s="225"/>
      <c r="CWZ27" s="225"/>
      <c r="CXA27" s="225"/>
      <c r="CXB27" s="225"/>
      <c r="CXC27" s="225"/>
      <c r="CXD27" s="225"/>
      <c r="CXE27" s="225"/>
      <c r="CXF27" s="225"/>
      <c r="CXG27" s="225"/>
      <c r="CXH27" s="225"/>
      <c r="CXI27" s="225"/>
      <c r="CXJ27" s="225"/>
      <c r="CXK27" s="225"/>
      <c r="CXL27" s="225"/>
      <c r="CXM27" s="225"/>
      <c r="CXN27" s="225"/>
      <c r="CXO27" s="225"/>
      <c r="CXP27" s="225"/>
      <c r="CXQ27" s="225"/>
      <c r="CXR27" s="225"/>
      <c r="CXS27" s="225"/>
      <c r="CXT27" s="225"/>
      <c r="CXU27" s="225"/>
      <c r="CXV27" s="225"/>
      <c r="CXW27" s="225"/>
      <c r="CXX27" s="225"/>
      <c r="CXY27" s="225"/>
      <c r="CXZ27" s="225"/>
      <c r="CYA27" s="225"/>
      <c r="CYB27" s="225"/>
      <c r="CYC27" s="225"/>
      <c r="CYD27" s="225"/>
      <c r="CYE27" s="225"/>
      <c r="CYF27" s="225"/>
      <c r="CYG27" s="225"/>
      <c r="CYH27" s="225"/>
      <c r="CYI27" s="225"/>
      <c r="CYJ27" s="225"/>
      <c r="CYK27" s="225"/>
      <c r="CYL27" s="225"/>
      <c r="CYM27" s="225"/>
      <c r="CYN27" s="225"/>
      <c r="CYO27" s="225"/>
      <c r="CYP27" s="225"/>
      <c r="CYQ27" s="225"/>
      <c r="CYR27" s="225"/>
      <c r="CYS27" s="225"/>
      <c r="CYT27" s="225"/>
      <c r="CYU27" s="225"/>
      <c r="CYV27" s="225"/>
      <c r="CYW27" s="225"/>
      <c r="CYX27" s="225"/>
      <c r="CYY27" s="225"/>
      <c r="CYZ27" s="225"/>
      <c r="CZA27" s="225"/>
      <c r="CZB27" s="225"/>
      <c r="CZC27" s="225"/>
      <c r="CZD27" s="225"/>
      <c r="CZE27" s="225"/>
      <c r="CZF27" s="225"/>
      <c r="CZG27" s="225"/>
      <c r="CZH27" s="225"/>
      <c r="CZI27" s="225"/>
      <c r="CZJ27" s="225"/>
      <c r="CZK27" s="225"/>
      <c r="CZL27" s="225"/>
      <c r="CZM27" s="225"/>
      <c r="CZN27" s="225"/>
      <c r="CZO27" s="225"/>
      <c r="CZP27" s="225"/>
      <c r="CZQ27" s="225"/>
      <c r="CZR27" s="225"/>
      <c r="CZS27" s="225"/>
      <c r="CZT27" s="225"/>
      <c r="CZU27" s="225"/>
      <c r="CZV27" s="225"/>
      <c r="CZW27" s="225"/>
      <c r="CZX27" s="225"/>
      <c r="CZY27" s="225"/>
      <c r="CZZ27" s="225"/>
      <c r="DAA27" s="225"/>
      <c r="DAB27" s="225"/>
      <c r="DAC27" s="225"/>
      <c r="DAD27" s="225"/>
      <c r="DAE27" s="225"/>
      <c r="DAF27" s="225"/>
      <c r="DAG27" s="225"/>
      <c r="DAH27" s="225"/>
      <c r="DAI27" s="225"/>
      <c r="DAJ27" s="225"/>
      <c r="DAK27" s="225"/>
      <c r="DAL27" s="225"/>
      <c r="DAM27" s="225"/>
      <c r="DAN27" s="225"/>
      <c r="DAO27" s="225"/>
      <c r="DAP27" s="225"/>
      <c r="DAQ27" s="225"/>
      <c r="DAR27" s="225"/>
      <c r="DAS27" s="225"/>
      <c r="DAT27" s="225"/>
      <c r="DAU27" s="225"/>
      <c r="DAV27" s="225"/>
      <c r="DAW27" s="225"/>
      <c r="DAX27" s="225"/>
      <c r="DAY27" s="225"/>
      <c r="DAZ27" s="225"/>
      <c r="DBA27" s="225"/>
      <c r="DBB27" s="225"/>
      <c r="DBC27" s="225"/>
      <c r="DBD27" s="225"/>
      <c r="DBE27" s="225"/>
      <c r="DBF27" s="225"/>
      <c r="DBG27" s="225"/>
      <c r="DBH27" s="225"/>
      <c r="DBI27" s="225"/>
      <c r="DBJ27" s="225"/>
      <c r="DBK27" s="225"/>
      <c r="DBL27" s="225"/>
      <c r="DBM27" s="225"/>
      <c r="DBN27" s="225"/>
      <c r="DBO27" s="225"/>
      <c r="DBP27" s="225"/>
      <c r="DBQ27" s="225"/>
      <c r="DBR27" s="225"/>
      <c r="DBS27" s="225"/>
      <c r="DBT27" s="225"/>
      <c r="DBU27" s="225"/>
      <c r="DBV27" s="225"/>
      <c r="DBW27" s="225"/>
      <c r="DBX27" s="225"/>
      <c r="DBY27" s="225"/>
      <c r="DBZ27" s="225"/>
      <c r="DCA27" s="225"/>
      <c r="DCB27" s="225"/>
      <c r="DCC27" s="225"/>
      <c r="DCD27" s="225"/>
      <c r="DCE27" s="225"/>
      <c r="DCF27" s="225"/>
      <c r="DCG27" s="225"/>
      <c r="DCH27" s="225"/>
      <c r="DCI27" s="225"/>
      <c r="DCJ27" s="225"/>
      <c r="DCK27" s="225"/>
      <c r="DCL27" s="225"/>
      <c r="DCM27" s="225"/>
      <c r="DCN27" s="225"/>
      <c r="DCO27" s="225"/>
      <c r="DCP27" s="225"/>
      <c r="DCQ27" s="225"/>
      <c r="DCR27" s="225"/>
      <c r="DCS27" s="225"/>
      <c r="DCT27" s="225"/>
      <c r="DCU27" s="225"/>
      <c r="DCV27" s="225"/>
      <c r="DCW27" s="225"/>
      <c r="DCX27" s="225"/>
      <c r="DCY27" s="225"/>
      <c r="DCZ27" s="225"/>
      <c r="DDA27" s="225"/>
      <c r="DDB27" s="225"/>
      <c r="DDC27" s="225"/>
      <c r="DDD27" s="225"/>
      <c r="DDE27" s="225"/>
      <c r="DDF27" s="225"/>
      <c r="DDG27" s="225"/>
      <c r="DDH27" s="225"/>
      <c r="DDI27" s="225"/>
      <c r="DDJ27" s="225"/>
      <c r="DDK27" s="225"/>
      <c r="DDL27" s="225"/>
      <c r="DDM27" s="225"/>
      <c r="DDN27" s="225"/>
      <c r="DDO27" s="225"/>
      <c r="DDP27" s="225"/>
      <c r="DDQ27" s="225"/>
      <c r="DDR27" s="225"/>
      <c r="DDS27" s="225"/>
      <c r="DDT27" s="225"/>
      <c r="DDU27" s="225"/>
      <c r="DDV27" s="225"/>
      <c r="DDW27" s="225"/>
      <c r="DDX27" s="225"/>
      <c r="DDY27" s="225"/>
      <c r="DDZ27" s="225"/>
      <c r="DEA27" s="225"/>
      <c r="DEB27" s="225"/>
      <c r="DEC27" s="225"/>
      <c r="DED27" s="225"/>
      <c r="DEE27" s="225"/>
      <c r="DEF27" s="225"/>
      <c r="DEG27" s="225"/>
      <c r="DEH27" s="225"/>
      <c r="DEI27" s="225"/>
      <c r="DEJ27" s="225"/>
      <c r="DEK27" s="225"/>
      <c r="DEL27" s="225"/>
      <c r="DEM27" s="225"/>
      <c r="DEN27" s="225"/>
      <c r="DEO27" s="225"/>
      <c r="DEP27" s="225"/>
      <c r="DEQ27" s="225"/>
      <c r="DER27" s="225"/>
      <c r="DES27" s="225"/>
      <c r="DET27" s="225"/>
      <c r="DEU27" s="225"/>
      <c r="DEV27" s="225"/>
      <c r="DEW27" s="225"/>
      <c r="DEX27" s="225"/>
      <c r="DEY27" s="225"/>
      <c r="DEZ27" s="225"/>
      <c r="DFA27" s="225"/>
      <c r="DFB27" s="225"/>
      <c r="DFC27" s="225"/>
      <c r="DFD27" s="225"/>
      <c r="DFE27" s="225"/>
      <c r="DFF27" s="225"/>
      <c r="DFG27" s="225"/>
      <c r="DFH27" s="225"/>
      <c r="DFI27" s="225"/>
      <c r="DFJ27" s="225"/>
      <c r="DFK27" s="225"/>
      <c r="DFL27" s="225"/>
      <c r="DFM27" s="225"/>
      <c r="DFN27" s="225"/>
      <c r="DFO27" s="225"/>
      <c r="DFP27" s="225"/>
      <c r="DFQ27" s="225"/>
      <c r="DFR27" s="225"/>
      <c r="DFS27" s="225"/>
      <c r="DFT27" s="225"/>
      <c r="DFU27" s="225"/>
      <c r="DFV27" s="225"/>
      <c r="DFW27" s="225"/>
      <c r="DFX27" s="225"/>
      <c r="DFY27" s="225"/>
      <c r="DFZ27" s="225"/>
      <c r="DGA27" s="225"/>
      <c r="DGB27" s="225"/>
      <c r="DGC27" s="225"/>
      <c r="DGD27" s="225"/>
      <c r="DGE27" s="225"/>
      <c r="DGF27" s="225"/>
      <c r="DGG27" s="225"/>
      <c r="DGH27" s="225"/>
      <c r="DGI27" s="225"/>
      <c r="DGJ27" s="225"/>
      <c r="DGK27" s="225"/>
      <c r="DGL27" s="225"/>
      <c r="DGM27" s="225"/>
      <c r="DGN27" s="225"/>
      <c r="DGO27" s="225"/>
      <c r="DGP27" s="225"/>
      <c r="DGQ27" s="225"/>
      <c r="DGR27" s="225"/>
      <c r="DGS27" s="225"/>
      <c r="DGT27" s="225"/>
      <c r="DGU27" s="225"/>
      <c r="DGV27" s="225"/>
      <c r="DGW27" s="225"/>
      <c r="DGX27" s="225"/>
      <c r="DGY27" s="225"/>
      <c r="DGZ27" s="225"/>
      <c r="DHA27" s="225"/>
      <c r="DHB27" s="225"/>
      <c r="DHC27" s="225"/>
      <c r="DHD27" s="225"/>
      <c r="DHE27" s="225"/>
      <c r="DHF27" s="225"/>
      <c r="DHG27" s="225"/>
      <c r="DHH27" s="225"/>
      <c r="DHI27" s="225"/>
      <c r="DHJ27" s="225"/>
      <c r="DHK27" s="225"/>
      <c r="DHL27" s="225"/>
      <c r="DHM27" s="225"/>
      <c r="DHN27" s="225"/>
      <c r="DHO27" s="225"/>
      <c r="DHP27" s="225"/>
      <c r="DHQ27" s="225"/>
      <c r="DHR27" s="225"/>
      <c r="DHS27" s="225"/>
      <c r="DHT27" s="225"/>
      <c r="DHU27" s="225"/>
      <c r="DHV27" s="225"/>
      <c r="DHW27" s="225"/>
      <c r="DHX27" s="225"/>
      <c r="DHY27" s="225"/>
      <c r="DHZ27" s="225"/>
      <c r="DIA27" s="225"/>
      <c r="DIB27" s="225"/>
      <c r="DIC27" s="225"/>
      <c r="DID27" s="225"/>
      <c r="DIE27" s="225"/>
      <c r="DIF27" s="225"/>
      <c r="DIG27" s="225"/>
      <c r="DIH27" s="225"/>
      <c r="DII27" s="225"/>
      <c r="DIJ27" s="225"/>
      <c r="DIK27" s="225"/>
      <c r="DIL27" s="225"/>
      <c r="DIM27" s="225"/>
      <c r="DIN27" s="225"/>
      <c r="DIO27" s="225"/>
      <c r="DIP27" s="225"/>
      <c r="DIQ27" s="225"/>
      <c r="DIR27" s="225"/>
      <c r="DIS27" s="225"/>
      <c r="DIT27" s="225"/>
      <c r="DIU27" s="225"/>
      <c r="DIV27" s="225"/>
      <c r="DIW27" s="225"/>
      <c r="DIX27" s="225"/>
      <c r="DIY27" s="225"/>
      <c r="DIZ27" s="225"/>
      <c r="DJA27" s="225"/>
      <c r="DJB27" s="225"/>
      <c r="DJC27" s="225"/>
      <c r="DJD27" s="225"/>
      <c r="DJE27" s="225"/>
      <c r="DJF27" s="225"/>
      <c r="DJG27" s="225"/>
      <c r="DJH27" s="225"/>
      <c r="DJI27" s="225"/>
      <c r="DJJ27" s="225"/>
      <c r="DJK27" s="225"/>
      <c r="DJL27" s="225"/>
      <c r="DJM27" s="225"/>
      <c r="DJN27" s="225"/>
      <c r="DJO27" s="225"/>
      <c r="DJP27" s="225"/>
      <c r="DJQ27" s="225"/>
      <c r="DJR27" s="225"/>
      <c r="DJS27" s="225"/>
      <c r="DJT27" s="225"/>
      <c r="DJU27" s="225"/>
      <c r="DJV27" s="225"/>
      <c r="DJW27" s="225"/>
      <c r="DJX27" s="225"/>
      <c r="DJY27" s="225"/>
      <c r="DJZ27" s="225"/>
      <c r="DKA27" s="225"/>
      <c r="DKB27" s="225"/>
      <c r="DKC27" s="225"/>
      <c r="DKD27" s="225"/>
      <c r="DKE27" s="225"/>
      <c r="DKF27" s="225"/>
      <c r="DKG27" s="225"/>
      <c r="DKH27" s="225"/>
      <c r="DKI27" s="225"/>
      <c r="DKJ27" s="225"/>
      <c r="DKK27" s="225"/>
      <c r="DKL27" s="225"/>
      <c r="DKM27" s="225"/>
      <c r="DKN27" s="225"/>
      <c r="DKO27" s="225"/>
      <c r="DKP27" s="225"/>
      <c r="DKQ27" s="225"/>
      <c r="DKR27" s="225"/>
      <c r="DKS27" s="225"/>
      <c r="DKT27" s="225"/>
      <c r="DKU27" s="225"/>
      <c r="DKV27" s="225"/>
      <c r="DKW27" s="225"/>
      <c r="DKX27" s="225"/>
      <c r="DKY27" s="225"/>
      <c r="DKZ27" s="225"/>
      <c r="DLA27" s="225"/>
      <c r="DLB27" s="225"/>
      <c r="DLC27" s="225"/>
      <c r="DLD27" s="225"/>
      <c r="DLE27" s="225"/>
      <c r="DLF27" s="225"/>
      <c r="DLG27" s="225"/>
      <c r="DLH27" s="225"/>
      <c r="DLI27" s="225"/>
      <c r="DLJ27" s="225"/>
      <c r="DLK27" s="225"/>
      <c r="DLL27" s="225"/>
      <c r="DLM27" s="225"/>
      <c r="DLN27" s="225"/>
      <c r="DLO27" s="225"/>
      <c r="DLP27" s="225"/>
      <c r="DLQ27" s="225"/>
      <c r="DLR27" s="225"/>
      <c r="DLS27" s="225"/>
      <c r="DLT27" s="225"/>
      <c r="DLU27" s="225"/>
      <c r="DLV27" s="225"/>
      <c r="DLW27" s="225"/>
      <c r="DLX27" s="225"/>
      <c r="DLY27" s="225"/>
      <c r="DLZ27" s="225"/>
      <c r="DMA27" s="225"/>
      <c r="DMB27" s="225"/>
      <c r="DMC27" s="225"/>
      <c r="DMD27" s="225"/>
      <c r="DME27" s="225"/>
      <c r="DMF27" s="225"/>
      <c r="DMG27" s="225"/>
      <c r="DMH27" s="225"/>
      <c r="DMI27" s="225"/>
      <c r="DMJ27" s="225"/>
      <c r="DMK27" s="225"/>
      <c r="DML27" s="225"/>
      <c r="DMM27" s="225"/>
      <c r="DMN27" s="225"/>
      <c r="DMO27" s="225"/>
      <c r="DMP27" s="225"/>
      <c r="DMQ27" s="225"/>
      <c r="DMR27" s="225"/>
      <c r="DMS27" s="225"/>
      <c r="DMT27" s="225"/>
      <c r="DMU27" s="225"/>
      <c r="DMV27" s="225"/>
      <c r="DMW27" s="225"/>
      <c r="DMX27" s="225"/>
      <c r="DMY27" s="225"/>
      <c r="DMZ27" s="225"/>
      <c r="DNA27" s="225"/>
      <c r="DNB27" s="225"/>
      <c r="DNC27" s="225"/>
      <c r="DND27" s="225"/>
      <c r="DNE27" s="225"/>
      <c r="DNF27" s="225"/>
      <c r="DNG27" s="225"/>
      <c r="DNH27" s="225"/>
      <c r="DNI27" s="225"/>
      <c r="DNJ27" s="225"/>
      <c r="DNK27" s="225"/>
      <c r="DNL27" s="225"/>
      <c r="DNM27" s="225"/>
      <c r="DNN27" s="225"/>
      <c r="DNO27" s="225"/>
      <c r="DNP27" s="225"/>
      <c r="DNQ27" s="225"/>
      <c r="DNR27" s="225"/>
      <c r="DNS27" s="225"/>
      <c r="DNT27" s="225"/>
      <c r="DNU27" s="225"/>
      <c r="DNV27" s="225"/>
      <c r="DNW27" s="225"/>
      <c r="DNX27" s="225"/>
      <c r="DNY27" s="225"/>
      <c r="DNZ27" s="225"/>
      <c r="DOA27" s="225"/>
      <c r="DOB27" s="225"/>
      <c r="DOC27" s="225"/>
      <c r="DOD27" s="225"/>
      <c r="DOE27" s="225"/>
      <c r="DOF27" s="225"/>
      <c r="DOG27" s="225"/>
      <c r="DOH27" s="225"/>
      <c r="DOI27" s="225"/>
      <c r="DOJ27" s="225"/>
      <c r="DOK27" s="225"/>
      <c r="DOL27" s="225"/>
      <c r="DOM27" s="225"/>
      <c r="DON27" s="225"/>
      <c r="DOO27" s="225"/>
      <c r="DOP27" s="225"/>
      <c r="DOQ27" s="225"/>
      <c r="DOR27" s="225"/>
      <c r="DOS27" s="225"/>
      <c r="DOT27" s="225"/>
      <c r="DOU27" s="225"/>
      <c r="DOV27" s="225"/>
      <c r="DOW27" s="225"/>
      <c r="DOX27" s="225"/>
      <c r="DOY27" s="225"/>
      <c r="DOZ27" s="225"/>
      <c r="DPA27" s="225"/>
      <c r="DPB27" s="225"/>
      <c r="DPC27" s="225"/>
      <c r="DPD27" s="225"/>
      <c r="DPE27" s="225"/>
      <c r="DPF27" s="225"/>
      <c r="DPG27" s="225"/>
      <c r="DPH27" s="225"/>
      <c r="DPI27" s="225"/>
      <c r="DPJ27" s="225"/>
      <c r="DPK27" s="225"/>
      <c r="DPL27" s="225"/>
      <c r="DPM27" s="225"/>
      <c r="DPN27" s="225"/>
      <c r="DPO27" s="225"/>
      <c r="DPP27" s="225"/>
      <c r="DPQ27" s="225"/>
      <c r="DPR27" s="225"/>
      <c r="DPS27" s="225"/>
      <c r="DPT27" s="225"/>
      <c r="DPU27" s="225"/>
      <c r="DPV27" s="225"/>
      <c r="DPW27" s="225"/>
      <c r="DPX27" s="225"/>
      <c r="DPY27" s="225"/>
      <c r="DPZ27" s="225"/>
      <c r="DQA27" s="225"/>
      <c r="DQB27" s="225"/>
      <c r="DQC27" s="225"/>
      <c r="DQD27" s="225"/>
      <c r="DQE27" s="225"/>
      <c r="DQF27" s="225"/>
      <c r="DQG27" s="225"/>
      <c r="DQH27" s="225"/>
      <c r="DQI27" s="225"/>
      <c r="DQJ27" s="225"/>
      <c r="DQK27" s="225"/>
      <c r="DQL27" s="225"/>
      <c r="DQM27" s="225"/>
      <c r="DQN27" s="225"/>
      <c r="DQO27" s="225"/>
      <c r="DQP27" s="225"/>
      <c r="DQQ27" s="225"/>
      <c r="DQR27" s="225"/>
      <c r="DQS27" s="225"/>
      <c r="DQT27" s="225"/>
      <c r="DQU27" s="225"/>
      <c r="DQV27" s="225"/>
      <c r="DQW27" s="225"/>
      <c r="DQX27" s="225"/>
      <c r="DQY27" s="225"/>
      <c r="DQZ27" s="225"/>
      <c r="DRA27" s="225"/>
      <c r="DRB27" s="225"/>
      <c r="DRC27" s="225"/>
      <c r="DRD27" s="225"/>
      <c r="DRE27" s="225"/>
      <c r="DRF27" s="225"/>
      <c r="DRG27" s="225"/>
      <c r="DRH27" s="225"/>
      <c r="DRI27" s="225"/>
      <c r="DRJ27" s="225"/>
      <c r="DRK27" s="225"/>
      <c r="DRL27" s="225"/>
      <c r="DRM27" s="225"/>
      <c r="DRN27" s="225"/>
      <c r="DRO27" s="225"/>
      <c r="DRP27" s="225"/>
      <c r="DRQ27" s="225"/>
      <c r="DRR27" s="225"/>
      <c r="DRS27" s="225"/>
      <c r="DRT27" s="225"/>
      <c r="DRU27" s="225"/>
      <c r="DRV27" s="225"/>
      <c r="DRW27" s="225"/>
      <c r="DRX27" s="225"/>
      <c r="DRY27" s="225"/>
      <c r="DRZ27" s="225"/>
      <c r="DSA27" s="225"/>
      <c r="DSB27" s="225"/>
      <c r="DSC27" s="225"/>
      <c r="DSD27" s="225"/>
      <c r="DSE27" s="225"/>
      <c r="DSF27" s="225"/>
      <c r="DSG27" s="225"/>
      <c r="DSH27" s="225"/>
      <c r="DSI27" s="225"/>
      <c r="DSJ27" s="225"/>
      <c r="DSK27" s="225"/>
      <c r="DSL27" s="225"/>
      <c r="DSM27" s="225"/>
      <c r="DSN27" s="225"/>
      <c r="DSO27" s="225"/>
      <c r="DSP27" s="225"/>
      <c r="DSQ27" s="225"/>
      <c r="DSR27" s="225"/>
      <c r="DSS27" s="225"/>
      <c r="DST27" s="225"/>
      <c r="DSU27" s="225"/>
      <c r="DSV27" s="225"/>
      <c r="DSW27" s="225"/>
      <c r="DSX27" s="225"/>
      <c r="DSY27" s="225"/>
      <c r="DSZ27" s="225"/>
      <c r="DTA27" s="225"/>
      <c r="DTB27" s="225"/>
      <c r="DTC27" s="225"/>
      <c r="DTD27" s="225"/>
      <c r="DTE27" s="225"/>
      <c r="DTF27" s="225"/>
      <c r="DTG27" s="225"/>
      <c r="DTH27" s="225"/>
      <c r="DTI27" s="225"/>
      <c r="DTJ27" s="225"/>
      <c r="DTK27" s="225"/>
      <c r="DTL27" s="225"/>
      <c r="DTM27" s="225"/>
      <c r="DTN27" s="225"/>
      <c r="DTO27" s="225"/>
      <c r="DTP27" s="225"/>
      <c r="DTQ27" s="225"/>
      <c r="DTR27" s="225"/>
      <c r="DTS27" s="225"/>
      <c r="DTT27" s="225"/>
      <c r="DTU27" s="225"/>
      <c r="DTV27" s="225"/>
      <c r="DTW27" s="225"/>
      <c r="DTX27" s="225"/>
      <c r="DTY27" s="225"/>
      <c r="DTZ27" s="225"/>
      <c r="DUA27" s="225"/>
      <c r="DUB27" s="225"/>
      <c r="DUC27" s="225"/>
      <c r="DUD27" s="225"/>
      <c r="DUE27" s="225"/>
      <c r="DUF27" s="225"/>
      <c r="DUG27" s="225"/>
      <c r="DUH27" s="225"/>
      <c r="DUI27" s="225"/>
      <c r="DUJ27" s="225"/>
      <c r="DUK27" s="225"/>
      <c r="DUL27" s="225"/>
      <c r="DUM27" s="225"/>
      <c r="DUN27" s="225"/>
      <c r="DUO27" s="225"/>
      <c r="DUP27" s="225"/>
      <c r="DUQ27" s="225"/>
      <c r="DUR27" s="225"/>
      <c r="DUS27" s="225"/>
      <c r="DUT27" s="225"/>
      <c r="DUU27" s="225"/>
      <c r="DUV27" s="225"/>
      <c r="DUW27" s="225"/>
      <c r="DUX27" s="225"/>
      <c r="DUY27" s="225"/>
      <c r="DUZ27" s="225"/>
      <c r="DVA27" s="225"/>
      <c r="DVB27" s="225"/>
      <c r="DVC27" s="225"/>
      <c r="DVD27" s="225"/>
      <c r="DVE27" s="225"/>
      <c r="DVF27" s="225"/>
      <c r="DVG27" s="225"/>
      <c r="DVH27" s="225"/>
      <c r="DVI27" s="225"/>
      <c r="DVJ27" s="225"/>
      <c r="DVK27" s="225"/>
      <c r="DVL27" s="225"/>
      <c r="DVM27" s="225"/>
      <c r="DVN27" s="225"/>
      <c r="DVO27" s="225"/>
      <c r="DVP27" s="225"/>
      <c r="DVQ27" s="225"/>
      <c r="DVR27" s="225"/>
      <c r="DVS27" s="225"/>
      <c r="DVT27" s="225"/>
      <c r="DVU27" s="225"/>
      <c r="DVV27" s="225"/>
      <c r="DVW27" s="225"/>
      <c r="DVX27" s="225"/>
      <c r="DVY27" s="225"/>
      <c r="DVZ27" s="225"/>
      <c r="DWA27" s="225"/>
      <c r="DWB27" s="225"/>
      <c r="DWC27" s="225"/>
      <c r="DWD27" s="225"/>
      <c r="DWE27" s="225"/>
      <c r="DWF27" s="225"/>
      <c r="DWG27" s="225"/>
      <c r="DWH27" s="225"/>
      <c r="DWI27" s="225"/>
      <c r="DWJ27" s="225"/>
      <c r="DWK27" s="225"/>
      <c r="DWL27" s="225"/>
      <c r="DWM27" s="225"/>
      <c r="DWN27" s="225"/>
      <c r="DWO27" s="225"/>
      <c r="DWP27" s="225"/>
      <c r="DWQ27" s="225"/>
      <c r="DWR27" s="225"/>
      <c r="DWS27" s="225"/>
      <c r="DWT27" s="225"/>
      <c r="DWU27" s="225"/>
      <c r="DWV27" s="225"/>
      <c r="DWW27" s="225"/>
      <c r="DWX27" s="225"/>
      <c r="DWY27" s="225"/>
      <c r="DWZ27" s="225"/>
      <c r="DXA27" s="225"/>
      <c r="DXB27" s="225"/>
      <c r="DXC27" s="225"/>
      <c r="DXD27" s="225"/>
      <c r="DXE27" s="225"/>
      <c r="DXF27" s="225"/>
      <c r="DXG27" s="225"/>
      <c r="DXH27" s="225"/>
      <c r="DXI27" s="225"/>
      <c r="DXJ27" s="225"/>
      <c r="DXK27" s="225"/>
      <c r="DXL27" s="225"/>
      <c r="DXM27" s="225"/>
      <c r="DXN27" s="225"/>
      <c r="DXO27" s="225"/>
      <c r="DXP27" s="225"/>
      <c r="DXQ27" s="225"/>
      <c r="DXR27" s="225"/>
      <c r="DXS27" s="225"/>
      <c r="DXT27" s="225"/>
      <c r="DXU27" s="225"/>
      <c r="DXV27" s="225"/>
      <c r="DXW27" s="225"/>
      <c r="DXX27" s="225"/>
      <c r="DXY27" s="225"/>
      <c r="DXZ27" s="225"/>
      <c r="DYA27" s="225"/>
      <c r="DYB27" s="225"/>
      <c r="DYC27" s="225"/>
      <c r="DYD27" s="225"/>
      <c r="DYE27" s="225"/>
      <c r="DYF27" s="225"/>
      <c r="DYG27" s="225"/>
      <c r="DYH27" s="225"/>
      <c r="DYI27" s="225"/>
      <c r="DYJ27" s="225"/>
      <c r="DYK27" s="225"/>
      <c r="DYL27" s="225"/>
      <c r="DYM27" s="225"/>
      <c r="DYN27" s="225"/>
      <c r="DYO27" s="225"/>
      <c r="DYP27" s="225"/>
      <c r="DYQ27" s="225"/>
      <c r="DYR27" s="225"/>
      <c r="DYS27" s="225"/>
      <c r="DYT27" s="225"/>
      <c r="DYU27" s="225"/>
      <c r="DYV27" s="225"/>
      <c r="DYW27" s="225"/>
      <c r="DYX27" s="225"/>
      <c r="DYY27" s="225"/>
      <c r="DYZ27" s="225"/>
      <c r="DZA27" s="225"/>
      <c r="DZB27" s="225"/>
      <c r="DZC27" s="225"/>
      <c r="DZD27" s="225"/>
      <c r="DZE27" s="225"/>
      <c r="DZF27" s="225"/>
      <c r="DZG27" s="225"/>
      <c r="DZH27" s="225"/>
      <c r="DZI27" s="225"/>
      <c r="DZJ27" s="225"/>
      <c r="DZK27" s="225"/>
      <c r="DZL27" s="225"/>
      <c r="DZM27" s="225"/>
      <c r="DZN27" s="225"/>
      <c r="DZO27" s="225"/>
      <c r="DZP27" s="225"/>
      <c r="DZQ27" s="225"/>
      <c r="DZR27" s="225"/>
      <c r="DZS27" s="225"/>
      <c r="DZT27" s="225"/>
      <c r="DZU27" s="225"/>
      <c r="DZV27" s="225"/>
      <c r="DZW27" s="225"/>
      <c r="DZX27" s="225"/>
      <c r="DZY27" s="225"/>
      <c r="DZZ27" s="225"/>
      <c r="EAA27" s="225"/>
      <c r="EAB27" s="225"/>
      <c r="EAC27" s="225"/>
      <c r="EAD27" s="225"/>
      <c r="EAE27" s="225"/>
      <c r="EAF27" s="225"/>
      <c r="EAG27" s="225"/>
      <c r="EAH27" s="225"/>
      <c r="EAI27" s="225"/>
      <c r="EAJ27" s="225"/>
      <c r="EAK27" s="225"/>
      <c r="EAL27" s="225"/>
      <c r="EAM27" s="225"/>
      <c r="EAN27" s="225"/>
      <c r="EAO27" s="225"/>
      <c r="EAP27" s="225"/>
      <c r="EAQ27" s="225"/>
      <c r="EAR27" s="225"/>
      <c r="EAS27" s="225"/>
      <c r="EAT27" s="225"/>
      <c r="EAU27" s="225"/>
      <c r="EAV27" s="225"/>
      <c r="EAW27" s="225"/>
      <c r="EAX27" s="225"/>
      <c r="EAY27" s="225"/>
      <c r="EAZ27" s="225"/>
      <c r="EBA27" s="225"/>
      <c r="EBB27" s="225"/>
      <c r="EBC27" s="225"/>
      <c r="EBD27" s="225"/>
      <c r="EBE27" s="225"/>
      <c r="EBF27" s="225"/>
      <c r="EBG27" s="225"/>
      <c r="EBH27" s="225"/>
      <c r="EBI27" s="225"/>
      <c r="EBJ27" s="225"/>
      <c r="EBK27" s="225"/>
      <c r="EBL27" s="225"/>
      <c r="EBM27" s="225"/>
      <c r="EBN27" s="225"/>
      <c r="EBO27" s="225"/>
      <c r="EBP27" s="225"/>
      <c r="EBQ27" s="225"/>
      <c r="EBR27" s="225"/>
      <c r="EBS27" s="225"/>
      <c r="EBT27" s="225"/>
      <c r="EBU27" s="225"/>
      <c r="EBV27" s="225"/>
      <c r="EBW27" s="225"/>
      <c r="EBX27" s="225"/>
      <c r="EBY27" s="225"/>
      <c r="EBZ27" s="225"/>
      <c r="ECA27" s="225"/>
      <c r="ECB27" s="225"/>
      <c r="ECC27" s="225"/>
      <c r="ECD27" s="225"/>
      <c r="ECE27" s="225"/>
      <c r="ECF27" s="225"/>
      <c r="ECG27" s="225"/>
      <c r="ECH27" s="225"/>
      <c r="ECI27" s="225"/>
      <c r="ECJ27" s="225"/>
      <c r="ECK27" s="225"/>
      <c r="ECL27" s="225"/>
      <c r="ECM27" s="225"/>
      <c r="ECN27" s="225"/>
      <c r="ECO27" s="225"/>
      <c r="ECP27" s="225"/>
      <c r="ECQ27" s="225"/>
      <c r="ECR27" s="225"/>
      <c r="ECS27" s="225"/>
      <c r="ECT27" s="225"/>
      <c r="ECU27" s="225"/>
      <c r="ECV27" s="225"/>
      <c r="ECW27" s="225"/>
      <c r="ECX27" s="225"/>
      <c r="ECY27" s="225"/>
      <c r="ECZ27" s="225"/>
      <c r="EDA27" s="225"/>
      <c r="EDB27" s="225"/>
      <c r="EDC27" s="225"/>
      <c r="EDD27" s="225"/>
      <c r="EDE27" s="225"/>
      <c r="EDF27" s="225"/>
      <c r="EDG27" s="225"/>
      <c r="EDH27" s="225"/>
      <c r="EDI27" s="225"/>
      <c r="EDJ27" s="225"/>
      <c r="EDK27" s="225"/>
      <c r="EDL27" s="225"/>
      <c r="EDM27" s="225"/>
      <c r="EDN27" s="225"/>
      <c r="EDO27" s="225"/>
      <c r="EDP27" s="225"/>
      <c r="EDQ27" s="225"/>
      <c r="EDR27" s="225"/>
      <c r="EDS27" s="225"/>
      <c r="EDT27" s="225"/>
      <c r="EDU27" s="225"/>
      <c r="EDV27" s="225"/>
      <c r="EDW27" s="225"/>
      <c r="EDX27" s="225"/>
      <c r="EDY27" s="225"/>
      <c r="EDZ27" s="225"/>
      <c r="EEA27" s="225"/>
      <c r="EEB27" s="225"/>
      <c r="EEC27" s="225"/>
      <c r="EED27" s="225"/>
      <c r="EEE27" s="225"/>
      <c r="EEF27" s="225"/>
      <c r="EEG27" s="225"/>
      <c r="EEH27" s="225"/>
      <c r="EEI27" s="225"/>
      <c r="EEJ27" s="225"/>
      <c r="EEK27" s="225"/>
      <c r="EEL27" s="225"/>
      <c r="EEM27" s="225"/>
      <c r="EEN27" s="225"/>
      <c r="EEO27" s="225"/>
      <c r="EEP27" s="225"/>
      <c r="EEQ27" s="225"/>
      <c r="EER27" s="225"/>
      <c r="EES27" s="225"/>
      <c r="EET27" s="225"/>
      <c r="EEU27" s="225"/>
      <c r="EEV27" s="225"/>
      <c r="EEW27" s="225"/>
      <c r="EEX27" s="225"/>
      <c r="EEY27" s="225"/>
      <c r="EEZ27" s="225"/>
      <c r="EFA27" s="225"/>
      <c r="EFB27" s="225"/>
      <c r="EFC27" s="225"/>
      <c r="EFD27" s="225"/>
      <c r="EFE27" s="225"/>
      <c r="EFF27" s="225"/>
      <c r="EFG27" s="225"/>
      <c r="EFH27" s="225"/>
      <c r="EFI27" s="225"/>
      <c r="EFJ27" s="225"/>
      <c r="EFK27" s="225"/>
      <c r="EFL27" s="225"/>
      <c r="EFM27" s="225"/>
      <c r="EFN27" s="225"/>
      <c r="EFO27" s="225"/>
      <c r="EFP27" s="225"/>
      <c r="EFQ27" s="225"/>
      <c r="EFR27" s="225"/>
      <c r="EFS27" s="225"/>
      <c r="EFT27" s="225"/>
      <c r="EFU27" s="225"/>
      <c r="EFV27" s="225"/>
      <c r="EFW27" s="225"/>
      <c r="EFX27" s="225"/>
      <c r="EFY27" s="225"/>
      <c r="EFZ27" s="225"/>
      <c r="EGA27" s="225"/>
      <c r="EGB27" s="225"/>
      <c r="EGC27" s="225"/>
      <c r="EGD27" s="225"/>
      <c r="EGE27" s="225"/>
      <c r="EGF27" s="225"/>
      <c r="EGG27" s="225"/>
      <c r="EGH27" s="225"/>
      <c r="EGI27" s="225"/>
      <c r="EGJ27" s="225"/>
      <c r="EGK27" s="225"/>
      <c r="EGL27" s="225"/>
      <c r="EGM27" s="225"/>
      <c r="EGN27" s="225"/>
      <c r="EGO27" s="225"/>
      <c r="EGP27" s="225"/>
      <c r="EGQ27" s="225"/>
      <c r="EGR27" s="225"/>
      <c r="EGS27" s="225"/>
      <c r="EGT27" s="225"/>
      <c r="EGU27" s="225"/>
      <c r="EGV27" s="225"/>
      <c r="EGW27" s="225"/>
      <c r="EGX27" s="225"/>
      <c r="EGY27" s="225"/>
      <c r="EGZ27" s="225"/>
      <c r="EHA27" s="225"/>
      <c r="EHB27" s="225"/>
      <c r="EHC27" s="225"/>
      <c r="EHD27" s="225"/>
      <c r="EHE27" s="225"/>
      <c r="EHF27" s="225"/>
      <c r="EHG27" s="225"/>
      <c r="EHH27" s="225"/>
      <c r="EHI27" s="225"/>
      <c r="EHJ27" s="225"/>
      <c r="EHK27" s="225"/>
      <c r="EHL27" s="225"/>
      <c r="EHM27" s="225"/>
      <c r="EHN27" s="225"/>
      <c r="EHO27" s="225"/>
      <c r="EHP27" s="225"/>
      <c r="EHQ27" s="225"/>
      <c r="EHR27" s="225"/>
      <c r="EHS27" s="225"/>
      <c r="EHT27" s="225"/>
      <c r="EHU27" s="225"/>
      <c r="EHV27" s="225"/>
      <c r="EHW27" s="225"/>
      <c r="EHX27" s="225"/>
      <c r="EHY27" s="225"/>
      <c r="EHZ27" s="225"/>
      <c r="EIA27" s="225"/>
      <c r="EIB27" s="225"/>
      <c r="EIC27" s="225"/>
      <c r="EID27" s="225"/>
      <c r="EIE27" s="225"/>
      <c r="EIF27" s="225"/>
      <c r="EIG27" s="225"/>
      <c r="EIH27" s="225"/>
      <c r="EII27" s="225"/>
      <c r="EIJ27" s="225"/>
      <c r="EIK27" s="225"/>
      <c r="EIL27" s="225"/>
      <c r="EIM27" s="225"/>
      <c r="EIN27" s="225"/>
      <c r="EIO27" s="225"/>
      <c r="EIP27" s="225"/>
      <c r="EIQ27" s="225"/>
      <c r="EIR27" s="225"/>
      <c r="EIS27" s="225"/>
      <c r="EIT27" s="225"/>
      <c r="EIU27" s="225"/>
      <c r="EIV27" s="225"/>
      <c r="EIW27" s="225"/>
      <c r="EIX27" s="225"/>
      <c r="EIY27" s="225"/>
      <c r="EIZ27" s="225"/>
      <c r="EJA27" s="225"/>
      <c r="EJB27" s="225"/>
      <c r="EJC27" s="225"/>
      <c r="EJD27" s="225"/>
      <c r="EJE27" s="225"/>
      <c r="EJF27" s="225"/>
      <c r="EJG27" s="225"/>
      <c r="EJH27" s="225"/>
      <c r="EJI27" s="225"/>
      <c r="EJJ27" s="225"/>
      <c r="EJK27" s="225"/>
      <c r="EJL27" s="225"/>
      <c r="EJM27" s="225"/>
      <c r="EJN27" s="225"/>
      <c r="EJO27" s="225"/>
      <c r="EJP27" s="225"/>
      <c r="EJQ27" s="225"/>
      <c r="EJR27" s="225"/>
      <c r="EJS27" s="225"/>
      <c r="EJT27" s="225"/>
      <c r="EJU27" s="225"/>
      <c r="EJV27" s="225"/>
      <c r="EJW27" s="225"/>
      <c r="EJX27" s="225"/>
      <c r="EJY27" s="225"/>
      <c r="EJZ27" s="225"/>
      <c r="EKA27" s="225"/>
      <c r="EKB27" s="225"/>
      <c r="EKC27" s="225"/>
      <c r="EKD27" s="225"/>
      <c r="EKE27" s="225"/>
      <c r="EKF27" s="225"/>
      <c r="EKG27" s="225"/>
      <c r="EKH27" s="225"/>
      <c r="EKI27" s="225"/>
      <c r="EKJ27" s="225"/>
      <c r="EKK27" s="225"/>
      <c r="EKL27" s="225"/>
      <c r="EKM27" s="225"/>
      <c r="EKN27" s="225"/>
      <c r="EKO27" s="225"/>
      <c r="EKP27" s="225"/>
      <c r="EKQ27" s="225"/>
      <c r="EKR27" s="225"/>
      <c r="EKS27" s="225"/>
      <c r="EKT27" s="225"/>
      <c r="EKU27" s="225"/>
      <c r="EKV27" s="225"/>
      <c r="EKW27" s="225"/>
      <c r="EKX27" s="225"/>
      <c r="EKY27" s="225"/>
      <c r="EKZ27" s="225"/>
      <c r="ELA27" s="225"/>
      <c r="ELB27" s="225"/>
      <c r="ELC27" s="225"/>
      <c r="ELD27" s="225"/>
      <c r="ELE27" s="225"/>
      <c r="ELF27" s="225"/>
      <c r="ELG27" s="225"/>
      <c r="ELH27" s="225"/>
      <c r="ELI27" s="225"/>
      <c r="ELJ27" s="225"/>
      <c r="ELK27" s="225"/>
      <c r="ELL27" s="225"/>
      <c r="ELM27" s="225"/>
      <c r="ELN27" s="225"/>
      <c r="ELO27" s="225"/>
      <c r="ELP27" s="225"/>
      <c r="ELQ27" s="225"/>
      <c r="ELR27" s="225"/>
      <c r="ELS27" s="225"/>
      <c r="ELT27" s="225"/>
      <c r="ELU27" s="225"/>
      <c r="ELV27" s="225"/>
      <c r="ELW27" s="225"/>
      <c r="ELX27" s="225"/>
      <c r="ELY27" s="225"/>
      <c r="ELZ27" s="225"/>
      <c r="EMA27" s="225"/>
      <c r="EMB27" s="225"/>
      <c r="EMC27" s="225"/>
      <c r="EMD27" s="225"/>
      <c r="EME27" s="225"/>
      <c r="EMF27" s="225"/>
      <c r="EMG27" s="225"/>
      <c r="EMH27" s="225"/>
      <c r="EMI27" s="225"/>
      <c r="EMJ27" s="225"/>
      <c r="EMK27" s="225"/>
      <c r="EML27" s="225"/>
      <c r="EMM27" s="225"/>
      <c r="EMN27" s="225"/>
      <c r="EMO27" s="225"/>
      <c r="EMP27" s="225"/>
      <c r="EMQ27" s="225"/>
      <c r="EMR27" s="225"/>
      <c r="EMS27" s="225"/>
      <c r="EMT27" s="225"/>
      <c r="EMU27" s="225"/>
      <c r="EMV27" s="225"/>
      <c r="EMW27" s="225"/>
      <c r="EMX27" s="225"/>
      <c r="EMY27" s="225"/>
      <c r="EMZ27" s="225"/>
      <c r="ENA27" s="225"/>
      <c r="ENB27" s="225"/>
      <c r="ENC27" s="225"/>
      <c r="END27" s="225"/>
      <c r="ENE27" s="225"/>
      <c r="ENF27" s="225"/>
      <c r="ENG27" s="225"/>
      <c r="ENH27" s="225"/>
      <c r="ENI27" s="225"/>
      <c r="ENJ27" s="225"/>
      <c r="ENK27" s="225"/>
      <c r="ENL27" s="225"/>
      <c r="ENM27" s="225"/>
      <c r="ENN27" s="225"/>
      <c r="ENO27" s="225"/>
      <c r="ENP27" s="225"/>
      <c r="ENQ27" s="225"/>
      <c r="ENR27" s="225"/>
      <c r="ENS27" s="225"/>
      <c r="ENT27" s="225"/>
      <c r="ENU27" s="225"/>
      <c r="ENV27" s="225"/>
      <c r="ENW27" s="225"/>
      <c r="ENX27" s="225"/>
      <c r="ENY27" s="225"/>
      <c r="ENZ27" s="225"/>
      <c r="EOA27" s="225"/>
      <c r="EOB27" s="225"/>
      <c r="EOC27" s="225"/>
      <c r="EOD27" s="225"/>
      <c r="EOE27" s="225"/>
      <c r="EOF27" s="225"/>
      <c r="EOG27" s="225"/>
      <c r="EOH27" s="225"/>
      <c r="EOI27" s="225"/>
      <c r="EOJ27" s="225"/>
      <c r="EOK27" s="225"/>
      <c r="EOL27" s="225"/>
      <c r="EOM27" s="225"/>
      <c r="EON27" s="225"/>
      <c r="EOO27" s="225"/>
      <c r="EOP27" s="225"/>
      <c r="EOQ27" s="225"/>
      <c r="EOR27" s="225"/>
      <c r="EOS27" s="225"/>
      <c r="EOT27" s="225"/>
      <c r="EOU27" s="225"/>
      <c r="EOV27" s="225"/>
      <c r="EOW27" s="225"/>
      <c r="EOX27" s="225"/>
      <c r="EOY27" s="225"/>
      <c r="EOZ27" s="225"/>
      <c r="EPA27" s="225"/>
      <c r="EPB27" s="225"/>
      <c r="EPC27" s="225"/>
      <c r="EPD27" s="225"/>
      <c r="EPE27" s="225"/>
      <c r="EPF27" s="225"/>
      <c r="EPG27" s="225"/>
      <c r="EPH27" s="225"/>
      <c r="EPI27" s="225"/>
      <c r="EPJ27" s="225"/>
      <c r="EPK27" s="225"/>
      <c r="EPL27" s="225"/>
      <c r="EPM27" s="225"/>
      <c r="EPN27" s="225"/>
      <c r="EPO27" s="225"/>
      <c r="EPP27" s="225"/>
      <c r="EPQ27" s="225"/>
      <c r="EPR27" s="225"/>
      <c r="EPS27" s="225"/>
      <c r="EPT27" s="225"/>
      <c r="EPU27" s="225"/>
      <c r="EPV27" s="225"/>
      <c r="EPW27" s="225"/>
      <c r="EPX27" s="225"/>
      <c r="EPY27" s="225"/>
      <c r="EPZ27" s="225"/>
      <c r="EQA27" s="225"/>
      <c r="EQB27" s="225"/>
      <c r="EQC27" s="225"/>
      <c r="EQD27" s="225"/>
      <c r="EQE27" s="225"/>
      <c r="EQF27" s="225"/>
      <c r="EQG27" s="225"/>
      <c r="EQH27" s="225"/>
      <c r="EQI27" s="225"/>
      <c r="EQJ27" s="225"/>
      <c r="EQK27" s="225"/>
      <c r="EQL27" s="225"/>
      <c r="EQM27" s="225"/>
      <c r="EQN27" s="225"/>
      <c r="EQO27" s="225"/>
      <c r="EQP27" s="225"/>
      <c r="EQQ27" s="225"/>
      <c r="EQR27" s="225"/>
      <c r="EQS27" s="225"/>
      <c r="EQT27" s="225"/>
      <c r="EQU27" s="225"/>
      <c r="EQV27" s="225"/>
      <c r="EQW27" s="225"/>
      <c r="EQX27" s="225"/>
      <c r="EQY27" s="225"/>
      <c r="EQZ27" s="225"/>
      <c r="ERA27" s="225"/>
      <c r="ERB27" s="225"/>
      <c r="ERC27" s="225"/>
      <c r="ERD27" s="225"/>
      <c r="ERE27" s="225"/>
      <c r="ERF27" s="225"/>
      <c r="ERG27" s="225"/>
      <c r="ERH27" s="225"/>
      <c r="ERI27" s="225"/>
      <c r="ERJ27" s="225"/>
      <c r="ERK27" s="225"/>
      <c r="ERL27" s="225"/>
      <c r="ERM27" s="225"/>
      <c r="ERN27" s="225"/>
      <c r="ERO27" s="225"/>
      <c r="ERP27" s="225"/>
      <c r="ERQ27" s="225"/>
      <c r="ERR27" s="225"/>
      <c r="ERS27" s="225"/>
      <c r="ERT27" s="225"/>
      <c r="ERU27" s="225"/>
      <c r="ERV27" s="225"/>
      <c r="ERW27" s="225"/>
      <c r="ERX27" s="225"/>
      <c r="ERY27" s="225"/>
      <c r="ERZ27" s="225"/>
      <c r="ESA27" s="225"/>
      <c r="ESB27" s="225"/>
      <c r="ESC27" s="225"/>
      <c r="ESD27" s="225"/>
      <c r="ESE27" s="225"/>
      <c r="ESF27" s="225"/>
      <c r="ESG27" s="225"/>
      <c r="ESH27" s="225"/>
      <c r="ESI27" s="225"/>
      <c r="ESJ27" s="225"/>
      <c r="ESK27" s="225"/>
      <c r="ESL27" s="225"/>
      <c r="ESM27" s="225"/>
      <c r="ESN27" s="225"/>
      <c r="ESO27" s="225"/>
      <c r="ESP27" s="225"/>
      <c r="ESQ27" s="225"/>
      <c r="ESR27" s="225"/>
      <c r="ESS27" s="225"/>
      <c r="EST27" s="225"/>
      <c r="ESU27" s="225"/>
      <c r="ESV27" s="225"/>
      <c r="ESW27" s="225"/>
      <c r="ESX27" s="225"/>
      <c r="ESY27" s="225"/>
      <c r="ESZ27" s="225"/>
      <c r="ETA27" s="225"/>
      <c r="ETB27" s="225"/>
      <c r="ETC27" s="225"/>
      <c r="ETD27" s="225"/>
      <c r="ETE27" s="225"/>
      <c r="ETF27" s="225"/>
      <c r="ETG27" s="225"/>
      <c r="ETH27" s="225"/>
      <c r="ETI27" s="225"/>
      <c r="ETJ27" s="225"/>
      <c r="ETK27" s="225"/>
      <c r="ETL27" s="225"/>
      <c r="ETM27" s="225"/>
      <c r="ETN27" s="225"/>
      <c r="ETO27" s="225"/>
      <c r="ETP27" s="225"/>
      <c r="ETQ27" s="225"/>
      <c r="ETR27" s="225"/>
      <c r="ETS27" s="225"/>
      <c r="ETT27" s="225"/>
      <c r="ETU27" s="225"/>
      <c r="ETV27" s="225"/>
      <c r="ETW27" s="225"/>
      <c r="ETX27" s="225"/>
      <c r="ETY27" s="225"/>
      <c r="ETZ27" s="225"/>
      <c r="EUA27" s="225"/>
      <c r="EUB27" s="225"/>
      <c r="EUC27" s="225"/>
      <c r="EUD27" s="225"/>
      <c r="EUE27" s="225"/>
      <c r="EUF27" s="225"/>
      <c r="EUG27" s="225"/>
      <c r="EUH27" s="225"/>
      <c r="EUI27" s="225"/>
      <c r="EUJ27" s="225"/>
      <c r="EUK27" s="225"/>
      <c r="EUL27" s="225"/>
      <c r="EUM27" s="225"/>
      <c r="EUN27" s="225"/>
      <c r="EUO27" s="225"/>
      <c r="EUP27" s="225"/>
      <c r="EUQ27" s="225"/>
      <c r="EUR27" s="225"/>
      <c r="EUS27" s="225"/>
      <c r="EUT27" s="225"/>
      <c r="EUU27" s="225"/>
      <c r="EUV27" s="225"/>
      <c r="EUW27" s="225"/>
      <c r="EUX27" s="225"/>
      <c r="EUY27" s="225"/>
      <c r="EUZ27" s="225"/>
      <c r="EVA27" s="225"/>
      <c r="EVB27" s="225"/>
      <c r="EVC27" s="225"/>
      <c r="EVD27" s="225"/>
      <c r="EVE27" s="225"/>
      <c r="EVF27" s="225"/>
      <c r="EVG27" s="225"/>
      <c r="EVH27" s="225"/>
      <c r="EVI27" s="225"/>
      <c r="EVJ27" s="225"/>
      <c r="EVK27" s="225"/>
      <c r="EVL27" s="225"/>
      <c r="EVM27" s="225"/>
      <c r="EVN27" s="225"/>
      <c r="EVO27" s="225"/>
      <c r="EVP27" s="225"/>
      <c r="EVQ27" s="225"/>
      <c r="EVR27" s="225"/>
      <c r="EVS27" s="225"/>
      <c r="EVT27" s="225"/>
      <c r="EVU27" s="225"/>
      <c r="EVV27" s="225"/>
      <c r="EVW27" s="225"/>
      <c r="EVX27" s="225"/>
      <c r="EVY27" s="225"/>
      <c r="EVZ27" s="225"/>
      <c r="EWA27" s="225"/>
      <c r="EWB27" s="225"/>
      <c r="EWC27" s="225"/>
      <c r="EWD27" s="225"/>
      <c r="EWE27" s="225"/>
      <c r="EWF27" s="225"/>
      <c r="EWG27" s="225"/>
      <c r="EWH27" s="225"/>
      <c r="EWI27" s="225"/>
      <c r="EWJ27" s="225"/>
      <c r="EWK27" s="225"/>
      <c r="EWL27" s="225"/>
      <c r="EWM27" s="225"/>
      <c r="EWN27" s="225"/>
      <c r="EWO27" s="225"/>
      <c r="EWP27" s="225"/>
      <c r="EWQ27" s="225"/>
      <c r="EWR27" s="225"/>
      <c r="EWS27" s="225"/>
      <c r="EWT27" s="225"/>
      <c r="EWU27" s="225"/>
      <c r="EWV27" s="225"/>
      <c r="EWW27" s="225"/>
      <c r="EWX27" s="225"/>
      <c r="EWY27" s="225"/>
      <c r="EWZ27" s="225"/>
      <c r="EXA27" s="225"/>
      <c r="EXB27" s="225"/>
      <c r="EXC27" s="225"/>
      <c r="EXD27" s="225"/>
      <c r="EXE27" s="225"/>
      <c r="EXF27" s="225"/>
      <c r="EXG27" s="225"/>
      <c r="EXH27" s="225"/>
      <c r="EXI27" s="225"/>
      <c r="EXJ27" s="225"/>
      <c r="EXK27" s="225"/>
      <c r="EXL27" s="225"/>
      <c r="EXM27" s="225"/>
      <c r="EXN27" s="225"/>
      <c r="EXO27" s="225"/>
      <c r="EXP27" s="225"/>
      <c r="EXQ27" s="225"/>
      <c r="EXR27" s="225"/>
      <c r="EXS27" s="225"/>
      <c r="EXT27" s="225"/>
      <c r="EXU27" s="225"/>
      <c r="EXV27" s="225"/>
      <c r="EXW27" s="225"/>
      <c r="EXX27" s="225"/>
      <c r="EXY27" s="225"/>
      <c r="EXZ27" s="225"/>
      <c r="EYA27" s="225"/>
      <c r="EYB27" s="225"/>
      <c r="EYC27" s="225"/>
      <c r="EYD27" s="225"/>
      <c r="EYE27" s="225"/>
      <c r="EYF27" s="225"/>
      <c r="EYG27" s="225"/>
      <c r="EYH27" s="225"/>
      <c r="EYI27" s="225"/>
      <c r="EYJ27" s="225"/>
      <c r="EYK27" s="225"/>
      <c r="EYL27" s="225"/>
      <c r="EYM27" s="225"/>
      <c r="EYN27" s="225"/>
      <c r="EYO27" s="225"/>
      <c r="EYP27" s="225"/>
      <c r="EYQ27" s="225"/>
      <c r="EYR27" s="225"/>
      <c r="EYS27" s="225"/>
      <c r="EYT27" s="225"/>
      <c r="EYU27" s="225"/>
      <c r="EYV27" s="225"/>
      <c r="EYW27" s="225"/>
      <c r="EYX27" s="225"/>
      <c r="EYY27" s="225"/>
      <c r="EYZ27" s="225"/>
      <c r="EZA27" s="225"/>
      <c r="EZB27" s="225"/>
      <c r="EZC27" s="225"/>
      <c r="EZD27" s="225"/>
      <c r="EZE27" s="225"/>
      <c r="EZF27" s="225"/>
      <c r="EZG27" s="225"/>
      <c r="EZH27" s="225"/>
      <c r="EZI27" s="225"/>
      <c r="EZJ27" s="225"/>
      <c r="EZK27" s="225"/>
      <c r="EZL27" s="225"/>
      <c r="EZM27" s="225"/>
      <c r="EZN27" s="225"/>
      <c r="EZO27" s="225"/>
      <c r="EZP27" s="225"/>
      <c r="EZQ27" s="225"/>
      <c r="EZR27" s="225"/>
      <c r="EZS27" s="225"/>
      <c r="EZT27" s="225"/>
      <c r="EZU27" s="225"/>
      <c r="EZV27" s="225"/>
      <c r="EZW27" s="225"/>
      <c r="EZX27" s="225"/>
      <c r="EZY27" s="225"/>
      <c r="EZZ27" s="225"/>
      <c r="FAA27" s="225"/>
      <c r="FAB27" s="225"/>
      <c r="FAC27" s="225"/>
      <c r="FAD27" s="225"/>
      <c r="FAE27" s="225"/>
      <c r="FAF27" s="225"/>
      <c r="FAG27" s="225"/>
      <c r="FAH27" s="225"/>
      <c r="FAI27" s="225"/>
      <c r="FAJ27" s="225"/>
      <c r="FAK27" s="225"/>
      <c r="FAL27" s="225"/>
      <c r="FAM27" s="225"/>
      <c r="FAN27" s="225"/>
      <c r="FAO27" s="225"/>
      <c r="FAP27" s="225"/>
      <c r="FAQ27" s="225"/>
      <c r="FAR27" s="225"/>
      <c r="FAS27" s="225"/>
      <c r="FAT27" s="225"/>
      <c r="FAU27" s="225"/>
      <c r="FAV27" s="225"/>
      <c r="FAW27" s="225"/>
      <c r="FAX27" s="225"/>
      <c r="FAY27" s="225"/>
      <c r="FAZ27" s="225"/>
      <c r="FBA27" s="225"/>
      <c r="FBB27" s="225"/>
      <c r="FBC27" s="225"/>
      <c r="FBD27" s="225"/>
      <c r="FBE27" s="225"/>
      <c r="FBF27" s="225"/>
      <c r="FBG27" s="225"/>
      <c r="FBH27" s="225"/>
      <c r="FBI27" s="225"/>
      <c r="FBJ27" s="225"/>
      <c r="FBK27" s="225"/>
      <c r="FBL27" s="225"/>
      <c r="FBM27" s="225"/>
      <c r="FBN27" s="225"/>
      <c r="FBO27" s="225"/>
      <c r="FBP27" s="225"/>
      <c r="FBQ27" s="225"/>
      <c r="FBR27" s="225"/>
      <c r="FBS27" s="225"/>
      <c r="FBT27" s="225"/>
      <c r="FBU27" s="225"/>
      <c r="FBV27" s="225"/>
      <c r="FBW27" s="225"/>
      <c r="FBX27" s="225"/>
      <c r="FBY27" s="225"/>
      <c r="FBZ27" s="225"/>
      <c r="FCA27" s="225"/>
      <c r="FCB27" s="225"/>
      <c r="FCC27" s="225"/>
      <c r="FCD27" s="225"/>
      <c r="FCE27" s="225"/>
      <c r="FCF27" s="225"/>
      <c r="FCG27" s="225"/>
      <c r="FCH27" s="225"/>
      <c r="FCI27" s="225"/>
      <c r="FCJ27" s="225"/>
      <c r="FCK27" s="225"/>
      <c r="FCL27" s="225"/>
      <c r="FCM27" s="225"/>
      <c r="FCN27" s="225"/>
      <c r="FCO27" s="225"/>
      <c r="FCP27" s="225"/>
      <c r="FCQ27" s="225"/>
      <c r="FCR27" s="225"/>
      <c r="FCS27" s="225"/>
      <c r="FCT27" s="225"/>
      <c r="FCU27" s="225"/>
      <c r="FCV27" s="225"/>
      <c r="FCW27" s="225"/>
      <c r="FCX27" s="225"/>
      <c r="FCY27" s="225"/>
      <c r="FCZ27" s="225"/>
      <c r="FDA27" s="225"/>
      <c r="FDB27" s="225"/>
      <c r="FDC27" s="225"/>
      <c r="FDD27" s="225"/>
      <c r="FDE27" s="225"/>
      <c r="FDF27" s="225"/>
      <c r="FDG27" s="225"/>
      <c r="FDH27" s="225"/>
      <c r="FDI27" s="225"/>
      <c r="FDJ27" s="225"/>
      <c r="FDK27" s="225"/>
      <c r="FDL27" s="225"/>
      <c r="FDM27" s="225"/>
      <c r="FDN27" s="225"/>
      <c r="FDO27" s="225"/>
      <c r="FDP27" s="225"/>
      <c r="FDQ27" s="225"/>
      <c r="FDR27" s="225"/>
      <c r="FDS27" s="225"/>
      <c r="FDT27" s="225"/>
      <c r="FDU27" s="225"/>
      <c r="FDV27" s="225"/>
      <c r="FDW27" s="225"/>
      <c r="FDX27" s="225"/>
      <c r="FDY27" s="225"/>
      <c r="FDZ27" s="225"/>
      <c r="FEA27" s="225"/>
      <c r="FEB27" s="225"/>
      <c r="FEC27" s="225"/>
      <c r="FED27" s="225"/>
      <c r="FEE27" s="225"/>
      <c r="FEF27" s="225"/>
      <c r="FEG27" s="225"/>
      <c r="FEH27" s="225"/>
      <c r="FEI27" s="225"/>
      <c r="FEJ27" s="225"/>
      <c r="FEK27" s="225"/>
      <c r="FEL27" s="225"/>
      <c r="FEM27" s="225"/>
      <c r="FEN27" s="225"/>
      <c r="FEO27" s="225"/>
      <c r="FEP27" s="225"/>
      <c r="FEQ27" s="225"/>
      <c r="FER27" s="225"/>
      <c r="FES27" s="225"/>
      <c r="FET27" s="225"/>
      <c r="FEU27" s="225"/>
      <c r="FEV27" s="225"/>
      <c r="FEW27" s="225"/>
      <c r="FEX27" s="225"/>
      <c r="FEY27" s="225"/>
      <c r="FEZ27" s="225"/>
      <c r="FFA27" s="225"/>
      <c r="FFB27" s="225"/>
      <c r="FFC27" s="225"/>
      <c r="FFD27" s="225"/>
      <c r="FFE27" s="225"/>
      <c r="FFF27" s="225"/>
      <c r="FFG27" s="225"/>
      <c r="FFH27" s="225"/>
      <c r="FFI27" s="225"/>
      <c r="FFJ27" s="225"/>
      <c r="FFK27" s="225"/>
      <c r="FFL27" s="225"/>
      <c r="FFM27" s="225"/>
      <c r="FFN27" s="225"/>
      <c r="FFO27" s="225"/>
      <c r="FFP27" s="225"/>
      <c r="FFQ27" s="225"/>
      <c r="FFR27" s="225"/>
      <c r="FFS27" s="225"/>
      <c r="FFT27" s="225"/>
      <c r="FFU27" s="225"/>
      <c r="FFV27" s="225"/>
      <c r="FFW27" s="225"/>
      <c r="FFX27" s="225"/>
      <c r="FFY27" s="225"/>
      <c r="FFZ27" s="225"/>
      <c r="FGA27" s="225"/>
      <c r="FGB27" s="225"/>
      <c r="FGC27" s="225"/>
      <c r="FGD27" s="225"/>
      <c r="FGE27" s="225"/>
      <c r="FGF27" s="225"/>
      <c r="FGG27" s="225"/>
      <c r="FGH27" s="225"/>
      <c r="FGI27" s="225"/>
      <c r="FGJ27" s="225"/>
      <c r="FGK27" s="225"/>
      <c r="FGL27" s="225"/>
      <c r="FGM27" s="225"/>
      <c r="FGN27" s="225"/>
      <c r="FGO27" s="225"/>
      <c r="FGP27" s="225"/>
      <c r="FGQ27" s="225"/>
      <c r="FGR27" s="225"/>
      <c r="FGS27" s="225"/>
      <c r="FGT27" s="225"/>
      <c r="FGU27" s="225"/>
      <c r="FGV27" s="225"/>
      <c r="FGW27" s="225"/>
      <c r="FGX27" s="225"/>
      <c r="FGY27" s="225"/>
      <c r="FGZ27" s="225"/>
      <c r="FHA27" s="225"/>
      <c r="FHB27" s="225"/>
      <c r="FHC27" s="225"/>
      <c r="FHD27" s="225"/>
      <c r="FHE27" s="225"/>
      <c r="FHF27" s="225"/>
      <c r="FHG27" s="225"/>
      <c r="FHH27" s="225"/>
      <c r="FHI27" s="225"/>
      <c r="FHJ27" s="225"/>
      <c r="FHK27" s="225"/>
      <c r="FHL27" s="225"/>
      <c r="FHM27" s="225"/>
      <c r="FHN27" s="225"/>
      <c r="FHO27" s="225"/>
      <c r="FHP27" s="225"/>
      <c r="FHQ27" s="225"/>
      <c r="FHR27" s="225"/>
      <c r="FHS27" s="225"/>
      <c r="FHT27" s="225"/>
      <c r="FHU27" s="225"/>
      <c r="FHV27" s="225"/>
      <c r="FHW27" s="225"/>
      <c r="FHX27" s="225"/>
      <c r="FHY27" s="225"/>
      <c r="FHZ27" s="225"/>
      <c r="FIA27" s="225"/>
      <c r="FIB27" s="225"/>
      <c r="FIC27" s="225"/>
      <c r="FID27" s="225"/>
      <c r="FIE27" s="225"/>
      <c r="FIF27" s="225"/>
      <c r="FIG27" s="225"/>
      <c r="FIH27" s="225"/>
      <c r="FII27" s="225"/>
      <c r="FIJ27" s="225"/>
      <c r="FIK27" s="225"/>
      <c r="FIL27" s="225"/>
      <c r="FIM27" s="225"/>
      <c r="FIN27" s="225"/>
      <c r="FIO27" s="225"/>
      <c r="FIP27" s="225"/>
      <c r="FIQ27" s="225"/>
      <c r="FIR27" s="225"/>
      <c r="FIS27" s="225"/>
      <c r="FIT27" s="225"/>
      <c r="FIU27" s="225"/>
      <c r="FIV27" s="225"/>
      <c r="FIW27" s="225"/>
      <c r="FIX27" s="225"/>
      <c r="FIY27" s="225"/>
      <c r="FIZ27" s="225"/>
      <c r="FJA27" s="225"/>
      <c r="FJB27" s="225"/>
      <c r="FJC27" s="225"/>
      <c r="FJD27" s="225"/>
      <c r="FJE27" s="225"/>
      <c r="FJF27" s="225"/>
      <c r="FJG27" s="225"/>
      <c r="FJH27" s="225"/>
      <c r="FJI27" s="225"/>
      <c r="FJJ27" s="225"/>
      <c r="FJK27" s="225"/>
      <c r="FJL27" s="225"/>
      <c r="FJM27" s="225"/>
      <c r="FJN27" s="225"/>
      <c r="FJO27" s="225"/>
      <c r="FJP27" s="225"/>
      <c r="FJQ27" s="225"/>
      <c r="FJR27" s="225"/>
      <c r="FJS27" s="225"/>
      <c r="FJT27" s="225"/>
      <c r="FJU27" s="225"/>
      <c r="FJV27" s="225"/>
      <c r="FJW27" s="225"/>
      <c r="FJX27" s="225"/>
      <c r="FJY27" s="225"/>
      <c r="FJZ27" s="225"/>
      <c r="FKA27" s="225"/>
      <c r="FKB27" s="225"/>
      <c r="FKC27" s="225"/>
      <c r="FKD27" s="225"/>
      <c r="FKE27" s="225"/>
      <c r="FKF27" s="225"/>
      <c r="FKG27" s="225"/>
      <c r="FKH27" s="225"/>
      <c r="FKI27" s="225"/>
      <c r="FKJ27" s="225"/>
      <c r="FKK27" s="225"/>
      <c r="FKL27" s="225"/>
      <c r="FKM27" s="225"/>
      <c r="FKN27" s="225"/>
      <c r="FKO27" s="225"/>
      <c r="FKP27" s="225"/>
      <c r="FKQ27" s="225"/>
      <c r="FKR27" s="225"/>
      <c r="FKS27" s="225"/>
      <c r="FKT27" s="225"/>
      <c r="FKU27" s="225"/>
      <c r="FKV27" s="225"/>
      <c r="FKW27" s="225"/>
      <c r="FKX27" s="225"/>
      <c r="FKY27" s="225"/>
      <c r="FKZ27" s="225"/>
      <c r="FLA27" s="225"/>
      <c r="FLB27" s="225"/>
      <c r="FLC27" s="225"/>
      <c r="FLD27" s="225"/>
      <c r="FLE27" s="225"/>
      <c r="FLF27" s="225"/>
      <c r="FLG27" s="225"/>
      <c r="FLH27" s="225"/>
      <c r="FLI27" s="225"/>
      <c r="FLJ27" s="225"/>
      <c r="FLK27" s="225"/>
      <c r="FLL27" s="225"/>
      <c r="FLM27" s="225"/>
      <c r="FLN27" s="225"/>
      <c r="FLO27" s="225"/>
      <c r="FLP27" s="225"/>
      <c r="FLQ27" s="225"/>
      <c r="FLR27" s="225"/>
      <c r="FLS27" s="225"/>
      <c r="FLT27" s="225"/>
      <c r="FLU27" s="225"/>
      <c r="FLV27" s="225"/>
      <c r="FLW27" s="225"/>
      <c r="FLX27" s="225"/>
      <c r="FLY27" s="225"/>
      <c r="FLZ27" s="225"/>
      <c r="FMA27" s="225"/>
      <c r="FMB27" s="225"/>
      <c r="FMC27" s="225"/>
      <c r="FMD27" s="225"/>
      <c r="FME27" s="225"/>
      <c r="FMF27" s="225"/>
      <c r="FMG27" s="225"/>
      <c r="FMH27" s="225"/>
      <c r="FMI27" s="225"/>
      <c r="FMJ27" s="225"/>
      <c r="FMK27" s="225"/>
      <c r="FML27" s="225"/>
      <c r="FMM27" s="225"/>
      <c r="FMN27" s="225"/>
      <c r="FMO27" s="225"/>
      <c r="FMP27" s="225"/>
      <c r="FMQ27" s="225"/>
      <c r="FMR27" s="225"/>
      <c r="FMS27" s="225"/>
      <c r="FMT27" s="225"/>
      <c r="FMU27" s="225"/>
      <c r="FMV27" s="225"/>
      <c r="FMW27" s="225"/>
      <c r="FMX27" s="225"/>
      <c r="FMY27" s="225"/>
      <c r="FMZ27" s="225"/>
      <c r="FNA27" s="225"/>
      <c r="FNB27" s="225"/>
      <c r="FNC27" s="225"/>
      <c r="FND27" s="225"/>
      <c r="FNE27" s="225"/>
      <c r="FNF27" s="225"/>
      <c r="FNG27" s="225"/>
      <c r="FNH27" s="225"/>
      <c r="FNI27" s="225"/>
      <c r="FNJ27" s="225"/>
      <c r="FNK27" s="225"/>
      <c r="FNL27" s="225"/>
      <c r="FNM27" s="225"/>
      <c r="FNN27" s="225"/>
      <c r="FNO27" s="225"/>
      <c r="FNP27" s="225"/>
      <c r="FNQ27" s="225"/>
      <c r="FNR27" s="225"/>
      <c r="FNS27" s="225"/>
      <c r="FNT27" s="225"/>
      <c r="FNU27" s="225"/>
      <c r="FNV27" s="225"/>
      <c r="FNW27" s="225"/>
      <c r="FNX27" s="225"/>
      <c r="FNY27" s="225"/>
      <c r="FNZ27" s="225"/>
      <c r="FOA27" s="225"/>
      <c r="FOB27" s="225"/>
      <c r="FOC27" s="225"/>
      <c r="FOD27" s="225"/>
      <c r="FOE27" s="225"/>
      <c r="FOF27" s="225"/>
      <c r="FOG27" s="225"/>
      <c r="FOH27" s="225"/>
      <c r="FOI27" s="225"/>
      <c r="FOJ27" s="225"/>
      <c r="FOK27" s="225"/>
      <c r="FOL27" s="225"/>
      <c r="FOM27" s="225"/>
      <c r="FON27" s="225"/>
      <c r="FOO27" s="225"/>
      <c r="FOP27" s="225"/>
      <c r="FOQ27" s="225"/>
      <c r="FOR27" s="225"/>
      <c r="FOS27" s="225"/>
      <c r="FOT27" s="225"/>
      <c r="FOU27" s="225"/>
      <c r="FOV27" s="225"/>
      <c r="FOW27" s="225"/>
      <c r="FOX27" s="225"/>
      <c r="FOY27" s="225"/>
      <c r="FOZ27" s="225"/>
      <c r="FPA27" s="225"/>
      <c r="FPB27" s="225"/>
      <c r="FPC27" s="225"/>
      <c r="FPD27" s="225"/>
      <c r="FPE27" s="225"/>
      <c r="FPF27" s="225"/>
      <c r="FPG27" s="225"/>
      <c r="FPH27" s="225"/>
      <c r="FPI27" s="225"/>
      <c r="FPJ27" s="225"/>
      <c r="FPK27" s="225"/>
      <c r="FPL27" s="225"/>
      <c r="FPM27" s="225"/>
      <c r="FPN27" s="225"/>
      <c r="FPO27" s="225"/>
      <c r="FPP27" s="225"/>
      <c r="FPQ27" s="225"/>
      <c r="FPR27" s="225"/>
      <c r="FPS27" s="225"/>
      <c r="FPT27" s="225"/>
      <c r="FPU27" s="225"/>
      <c r="FPV27" s="225"/>
      <c r="FPW27" s="225"/>
      <c r="FPX27" s="225"/>
      <c r="FPY27" s="225"/>
      <c r="FPZ27" s="225"/>
      <c r="FQA27" s="225"/>
      <c r="FQB27" s="225"/>
      <c r="FQC27" s="225"/>
      <c r="FQD27" s="225"/>
      <c r="FQE27" s="225"/>
      <c r="FQF27" s="225"/>
      <c r="FQG27" s="225"/>
      <c r="FQH27" s="225"/>
      <c r="FQI27" s="225"/>
      <c r="FQJ27" s="225"/>
      <c r="FQK27" s="225"/>
      <c r="FQL27" s="225"/>
      <c r="FQM27" s="225"/>
      <c r="FQN27" s="225"/>
      <c r="FQO27" s="225"/>
      <c r="FQP27" s="225"/>
      <c r="FQQ27" s="225"/>
      <c r="FQR27" s="225"/>
      <c r="FQS27" s="225"/>
      <c r="FQT27" s="225"/>
      <c r="FQU27" s="225"/>
      <c r="FQV27" s="225"/>
      <c r="FQW27" s="225"/>
      <c r="FQX27" s="225"/>
      <c r="FQY27" s="225"/>
      <c r="FQZ27" s="225"/>
      <c r="FRA27" s="225"/>
      <c r="FRB27" s="225"/>
      <c r="FRC27" s="225"/>
      <c r="FRD27" s="225"/>
      <c r="FRE27" s="225"/>
      <c r="FRF27" s="225"/>
      <c r="FRG27" s="225"/>
      <c r="FRH27" s="225"/>
      <c r="FRI27" s="225"/>
      <c r="FRJ27" s="225"/>
      <c r="FRK27" s="225"/>
      <c r="FRL27" s="225"/>
      <c r="FRM27" s="225"/>
      <c r="FRN27" s="225"/>
      <c r="FRO27" s="225"/>
      <c r="FRP27" s="225"/>
      <c r="FRQ27" s="225"/>
      <c r="FRR27" s="225"/>
      <c r="FRS27" s="225"/>
      <c r="FRT27" s="225"/>
      <c r="FRU27" s="225"/>
      <c r="FRV27" s="225"/>
      <c r="FRW27" s="225"/>
      <c r="FRX27" s="225"/>
      <c r="FRY27" s="225"/>
      <c r="FRZ27" s="225"/>
      <c r="FSA27" s="225"/>
      <c r="FSB27" s="225"/>
      <c r="FSC27" s="225"/>
      <c r="FSD27" s="225"/>
      <c r="FSE27" s="225"/>
      <c r="FSF27" s="225"/>
      <c r="FSG27" s="225"/>
      <c r="FSH27" s="225"/>
      <c r="FSI27" s="225"/>
      <c r="FSJ27" s="225"/>
      <c r="FSK27" s="225"/>
      <c r="FSL27" s="225"/>
      <c r="FSM27" s="225"/>
      <c r="FSN27" s="225"/>
      <c r="FSO27" s="225"/>
      <c r="FSP27" s="225"/>
      <c r="FSQ27" s="225"/>
      <c r="FSR27" s="225"/>
      <c r="FSS27" s="225"/>
      <c r="FST27" s="225"/>
      <c r="FSU27" s="225"/>
      <c r="FSV27" s="225"/>
      <c r="FSW27" s="225"/>
      <c r="FSX27" s="225"/>
      <c r="FSY27" s="225"/>
      <c r="FSZ27" s="225"/>
      <c r="FTA27" s="225"/>
      <c r="FTB27" s="225"/>
      <c r="FTC27" s="225"/>
      <c r="FTD27" s="225"/>
      <c r="FTE27" s="225"/>
      <c r="FTF27" s="225"/>
      <c r="FTG27" s="225"/>
      <c r="FTH27" s="225"/>
      <c r="FTI27" s="225"/>
      <c r="FTJ27" s="225"/>
      <c r="FTK27" s="225"/>
      <c r="FTL27" s="225"/>
      <c r="FTM27" s="225"/>
      <c r="FTN27" s="225"/>
      <c r="FTO27" s="225"/>
      <c r="FTP27" s="225"/>
      <c r="FTQ27" s="225"/>
      <c r="FTR27" s="225"/>
      <c r="FTS27" s="225"/>
      <c r="FTT27" s="225"/>
      <c r="FTU27" s="225"/>
      <c r="FTV27" s="225"/>
      <c r="FTW27" s="225"/>
      <c r="FTX27" s="225"/>
      <c r="FTY27" s="225"/>
      <c r="FTZ27" s="225"/>
      <c r="FUA27" s="225"/>
      <c r="FUB27" s="225"/>
      <c r="FUC27" s="225"/>
      <c r="FUD27" s="225"/>
      <c r="FUE27" s="225"/>
      <c r="FUF27" s="225"/>
      <c r="FUG27" s="225"/>
      <c r="FUH27" s="225"/>
      <c r="FUI27" s="225"/>
      <c r="FUJ27" s="225"/>
      <c r="FUK27" s="225"/>
      <c r="FUL27" s="225"/>
      <c r="FUM27" s="225"/>
      <c r="FUN27" s="225"/>
      <c r="FUO27" s="225"/>
      <c r="FUP27" s="225"/>
      <c r="FUQ27" s="225"/>
      <c r="FUR27" s="225"/>
      <c r="FUS27" s="225"/>
      <c r="FUT27" s="225"/>
      <c r="FUU27" s="225"/>
      <c r="FUV27" s="225"/>
      <c r="FUW27" s="225"/>
      <c r="FUX27" s="225"/>
      <c r="FUY27" s="225"/>
      <c r="FUZ27" s="225"/>
      <c r="FVA27" s="225"/>
      <c r="FVB27" s="225"/>
      <c r="FVC27" s="225"/>
      <c r="FVD27" s="225"/>
      <c r="FVE27" s="225"/>
      <c r="FVF27" s="225"/>
      <c r="FVG27" s="225"/>
      <c r="FVH27" s="225"/>
      <c r="FVI27" s="225"/>
      <c r="FVJ27" s="225"/>
      <c r="FVK27" s="225"/>
      <c r="FVL27" s="225"/>
      <c r="FVM27" s="225"/>
      <c r="FVN27" s="225"/>
      <c r="FVO27" s="225"/>
      <c r="FVP27" s="225"/>
      <c r="FVQ27" s="225"/>
      <c r="FVR27" s="225"/>
      <c r="FVS27" s="225"/>
      <c r="FVT27" s="225"/>
      <c r="FVU27" s="225"/>
      <c r="FVV27" s="225"/>
      <c r="FVW27" s="225"/>
      <c r="FVX27" s="225"/>
      <c r="FVY27" s="225"/>
      <c r="FVZ27" s="225"/>
      <c r="FWA27" s="225"/>
      <c r="FWB27" s="225"/>
      <c r="FWC27" s="225"/>
      <c r="FWD27" s="225"/>
      <c r="FWE27" s="225"/>
      <c r="FWF27" s="225"/>
      <c r="FWG27" s="225"/>
      <c r="FWH27" s="225"/>
      <c r="FWI27" s="225"/>
      <c r="FWJ27" s="225"/>
      <c r="FWK27" s="225"/>
      <c r="FWL27" s="225"/>
      <c r="FWM27" s="225"/>
      <c r="FWN27" s="225"/>
      <c r="FWO27" s="225"/>
      <c r="FWP27" s="225"/>
      <c r="FWQ27" s="225"/>
      <c r="FWR27" s="225"/>
      <c r="FWS27" s="225"/>
      <c r="FWT27" s="225"/>
      <c r="FWU27" s="225"/>
      <c r="FWV27" s="225"/>
      <c r="FWW27" s="225"/>
      <c r="FWX27" s="225"/>
      <c r="FWY27" s="225"/>
      <c r="FWZ27" s="225"/>
      <c r="FXA27" s="225"/>
      <c r="FXB27" s="225"/>
      <c r="FXC27" s="225"/>
      <c r="FXD27" s="225"/>
      <c r="FXE27" s="225"/>
      <c r="FXF27" s="225"/>
      <c r="FXG27" s="225"/>
      <c r="FXH27" s="225"/>
      <c r="FXI27" s="225"/>
      <c r="FXJ27" s="225"/>
      <c r="FXK27" s="225"/>
      <c r="FXL27" s="225"/>
      <c r="FXM27" s="225"/>
      <c r="FXN27" s="225"/>
      <c r="FXO27" s="225"/>
      <c r="FXP27" s="225"/>
      <c r="FXQ27" s="225"/>
      <c r="FXR27" s="225"/>
      <c r="FXS27" s="225"/>
      <c r="FXT27" s="225"/>
      <c r="FXU27" s="225"/>
      <c r="FXV27" s="225"/>
      <c r="FXW27" s="225"/>
      <c r="FXX27" s="225"/>
      <c r="FXY27" s="225"/>
      <c r="FXZ27" s="225"/>
      <c r="FYA27" s="225"/>
      <c r="FYB27" s="225"/>
      <c r="FYC27" s="225"/>
      <c r="FYD27" s="225"/>
      <c r="FYE27" s="225"/>
      <c r="FYF27" s="225"/>
      <c r="FYG27" s="225"/>
      <c r="FYH27" s="225"/>
      <c r="FYI27" s="225"/>
      <c r="FYJ27" s="225"/>
      <c r="FYK27" s="225"/>
      <c r="FYL27" s="225"/>
      <c r="FYM27" s="225"/>
      <c r="FYN27" s="225"/>
      <c r="FYO27" s="225"/>
      <c r="FYP27" s="225"/>
      <c r="FYQ27" s="225"/>
      <c r="FYR27" s="225"/>
      <c r="FYS27" s="225"/>
      <c r="FYT27" s="225"/>
      <c r="FYU27" s="225"/>
      <c r="FYV27" s="225"/>
      <c r="FYW27" s="225"/>
      <c r="FYX27" s="225"/>
      <c r="FYY27" s="225"/>
      <c r="FYZ27" s="225"/>
      <c r="FZA27" s="225"/>
      <c r="FZB27" s="225"/>
      <c r="FZC27" s="225"/>
      <c r="FZD27" s="225"/>
      <c r="FZE27" s="225"/>
      <c r="FZF27" s="225"/>
      <c r="FZG27" s="225"/>
      <c r="FZH27" s="225"/>
      <c r="FZI27" s="225"/>
      <c r="FZJ27" s="225"/>
      <c r="FZK27" s="225"/>
      <c r="FZL27" s="225"/>
      <c r="FZM27" s="225"/>
      <c r="FZN27" s="225"/>
      <c r="FZO27" s="225"/>
      <c r="FZP27" s="225"/>
      <c r="FZQ27" s="225"/>
      <c r="FZR27" s="225"/>
      <c r="FZS27" s="225"/>
      <c r="FZT27" s="225"/>
      <c r="FZU27" s="225"/>
      <c r="FZV27" s="225"/>
      <c r="FZW27" s="225"/>
      <c r="FZX27" s="225"/>
      <c r="FZY27" s="225"/>
      <c r="FZZ27" s="225"/>
      <c r="GAA27" s="225"/>
      <c r="GAB27" s="225"/>
      <c r="GAC27" s="225"/>
      <c r="GAD27" s="225"/>
      <c r="GAE27" s="225"/>
      <c r="GAF27" s="225"/>
      <c r="GAG27" s="225"/>
      <c r="GAH27" s="225"/>
      <c r="GAI27" s="225"/>
      <c r="GAJ27" s="225"/>
      <c r="GAK27" s="225"/>
      <c r="GAL27" s="225"/>
      <c r="GAM27" s="225"/>
      <c r="GAN27" s="225"/>
      <c r="GAO27" s="225"/>
      <c r="GAP27" s="225"/>
      <c r="GAQ27" s="225"/>
      <c r="GAR27" s="225"/>
      <c r="GAS27" s="225"/>
      <c r="GAT27" s="225"/>
      <c r="GAU27" s="225"/>
      <c r="GAV27" s="225"/>
      <c r="GAW27" s="225"/>
      <c r="GAX27" s="225"/>
      <c r="GAY27" s="225"/>
      <c r="GAZ27" s="225"/>
      <c r="GBA27" s="225"/>
      <c r="GBB27" s="225"/>
      <c r="GBC27" s="225"/>
      <c r="GBD27" s="225"/>
      <c r="GBE27" s="225"/>
      <c r="GBF27" s="225"/>
      <c r="GBG27" s="225"/>
      <c r="GBH27" s="225"/>
      <c r="GBI27" s="225"/>
      <c r="GBJ27" s="225"/>
      <c r="GBK27" s="225"/>
      <c r="GBL27" s="225"/>
      <c r="GBM27" s="225"/>
      <c r="GBN27" s="225"/>
      <c r="GBO27" s="225"/>
      <c r="GBP27" s="225"/>
      <c r="GBQ27" s="225"/>
      <c r="GBR27" s="225"/>
      <c r="GBS27" s="225"/>
      <c r="GBT27" s="225"/>
      <c r="GBU27" s="225"/>
      <c r="GBV27" s="225"/>
      <c r="GBW27" s="225"/>
      <c r="GBX27" s="225"/>
      <c r="GBY27" s="225"/>
      <c r="GBZ27" s="225"/>
      <c r="GCA27" s="225"/>
      <c r="GCB27" s="225"/>
      <c r="GCC27" s="225"/>
      <c r="GCD27" s="225"/>
      <c r="GCE27" s="225"/>
      <c r="GCF27" s="225"/>
      <c r="GCG27" s="225"/>
      <c r="GCH27" s="225"/>
      <c r="GCI27" s="225"/>
      <c r="GCJ27" s="225"/>
      <c r="GCK27" s="225"/>
      <c r="GCL27" s="225"/>
      <c r="GCM27" s="225"/>
      <c r="GCN27" s="225"/>
      <c r="GCO27" s="225"/>
      <c r="GCP27" s="225"/>
      <c r="GCQ27" s="225"/>
      <c r="GCR27" s="225"/>
      <c r="GCS27" s="225"/>
      <c r="GCT27" s="225"/>
      <c r="GCU27" s="225"/>
      <c r="GCV27" s="225"/>
      <c r="GCW27" s="225"/>
      <c r="GCX27" s="225"/>
      <c r="GCY27" s="225"/>
      <c r="GCZ27" s="225"/>
      <c r="GDA27" s="225"/>
      <c r="GDB27" s="225"/>
      <c r="GDC27" s="225"/>
      <c r="GDD27" s="225"/>
      <c r="GDE27" s="225"/>
      <c r="GDF27" s="225"/>
      <c r="GDG27" s="225"/>
      <c r="GDH27" s="225"/>
      <c r="GDI27" s="225"/>
      <c r="GDJ27" s="225"/>
      <c r="GDK27" s="225"/>
      <c r="GDL27" s="225"/>
      <c r="GDM27" s="225"/>
      <c r="GDN27" s="225"/>
      <c r="GDO27" s="225"/>
      <c r="GDP27" s="225"/>
      <c r="GDQ27" s="225"/>
      <c r="GDR27" s="225"/>
      <c r="GDS27" s="225"/>
      <c r="GDT27" s="225"/>
      <c r="GDU27" s="225"/>
      <c r="GDV27" s="225"/>
      <c r="GDW27" s="225"/>
      <c r="GDX27" s="225"/>
      <c r="GDY27" s="225"/>
      <c r="GDZ27" s="225"/>
      <c r="GEA27" s="225"/>
      <c r="GEB27" s="225"/>
      <c r="GEC27" s="225"/>
      <c r="GED27" s="225"/>
      <c r="GEE27" s="225"/>
      <c r="GEF27" s="225"/>
      <c r="GEG27" s="225"/>
      <c r="GEH27" s="225"/>
      <c r="GEI27" s="225"/>
      <c r="GEJ27" s="225"/>
      <c r="GEK27" s="225"/>
      <c r="GEL27" s="225"/>
      <c r="GEM27" s="225"/>
      <c r="GEN27" s="225"/>
      <c r="GEO27" s="225"/>
      <c r="GEP27" s="225"/>
      <c r="GEQ27" s="225"/>
      <c r="GER27" s="225"/>
      <c r="GES27" s="225"/>
      <c r="GET27" s="225"/>
      <c r="GEU27" s="225"/>
      <c r="GEV27" s="225"/>
      <c r="GEW27" s="225"/>
      <c r="GEX27" s="225"/>
      <c r="GEY27" s="225"/>
      <c r="GEZ27" s="225"/>
      <c r="GFA27" s="225"/>
      <c r="GFB27" s="225"/>
      <c r="GFC27" s="225"/>
      <c r="GFD27" s="225"/>
      <c r="GFE27" s="225"/>
      <c r="GFF27" s="225"/>
      <c r="GFG27" s="225"/>
      <c r="GFH27" s="225"/>
      <c r="GFI27" s="225"/>
      <c r="GFJ27" s="225"/>
      <c r="GFK27" s="225"/>
      <c r="GFL27" s="225"/>
      <c r="GFM27" s="225"/>
      <c r="GFN27" s="225"/>
      <c r="GFO27" s="225"/>
      <c r="GFP27" s="225"/>
      <c r="GFQ27" s="225"/>
      <c r="GFR27" s="225"/>
      <c r="GFS27" s="225"/>
      <c r="GFT27" s="225"/>
      <c r="GFU27" s="225"/>
      <c r="GFV27" s="225"/>
      <c r="GFW27" s="225"/>
      <c r="GFX27" s="225"/>
      <c r="GFY27" s="225"/>
      <c r="GFZ27" s="225"/>
      <c r="GGA27" s="225"/>
      <c r="GGB27" s="225"/>
      <c r="GGC27" s="225"/>
      <c r="GGD27" s="225"/>
      <c r="GGE27" s="225"/>
      <c r="GGF27" s="225"/>
      <c r="GGG27" s="225"/>
      <c r="GGH27" s="225"/>
      <c r="GGI27" s="225"/>
      <c r="GGJ27" s="225"/>
      <c r="GGK27" s="225"/>
      <c r="GGL27" s="225"/>
      <c r="GGM27" s="225"/>
      <c r="GGN27" s="225"/>
      <c r="GGO27" s="225"/>
      <c r="GGP27" s="225"/>
      <c r="GGQ27" s="225"/>
      <c r="GGR27" s="225"/>
      <c r="GGS27" s="225"/>
      <c r="GGT27" s="225"/>
      <c r="GGU27" s="225"/>
      <c r="GGV27" s="225"/>
      <c r="GGW27" s="225"/>
      <c r="GGX27" s="225"/>
      <c r="GGY27" s="225"/>
      <c r="GGZ27" s="225"/>
      <c r="GHA27" s="225"/>
      <c r="GHB27" s="225"/>
      <c r="GHC27" s="225"/>
      <c r="GHD27" s="225"/>
      <c r="GHE27" s="225"/>
      <c r="GHF27" s="225"/>
      <c r="GHG27" s="225"/>
      <c r="GHH27" s="225"/>
      <c r="GHI27" s="225"/>
      <c r="GHJ27" s="225"/>
      <c r="GHK27" s="225"/>
      <c r="GHL27" s="225"/>
      <c r="GHM27" s="225"/>
      <c r="GHN27" s="225"/>
      <c r="GHO27" s="225"/>
      <c r="GHP27" s="225"/>
      <c r="GHQ27" s="225"/>
      <c r="GHR27" s="225"/>
      <c r="GHS27" s="225"/>
      <c r="GHT27" s="225"/>
      <c r="GHU27" s="225"/>
      <c r="GHV27" s="225"/>
      <c r="GHW27" s="225"/>
      <c r="GHX27" s="225"/>
      <c r="GHY27" s="225"/>
      <c r="GHZ27" s="225"/>
      <c r="GIA27" s="225"/>
      <c r="GIB27" s="225"/>
      <c r="GIC27" s="225"/>
      <c r="GID27" s="225"/>
      <c r="GIE27" s="225"/>
      <c r="GIF27" s="225"/>
      <c r="GIG27" s="225"/>
      <c r="GIH27" s="225"/>
      <c r="GII27" s="225"/>
      <c r="GIJ27" s="225"/>
      <c r="GIK27" s="225"/>
      <c r="GIL27" s="225"/>
      <c r="GIM27" s="225"/>
      <c r="GIN27" s="225"/>
      <c r="GIO27" s="225"/>
      <c r="GIP27" s="225"/>
      <c r="GIQ27" s="225"/>
      <c r="GIR27" s="225"/>
      <c r="GIS27" s="225"/>
      <c r="GIT27" s="225"/>
      <c r="GIU27" s="225"/>
      <c r="GIV27" s="225"/>
      <c r="GIW27" s="225"/>
      <c r="GIX27" s="225"/>
      <c r="GIY27" s="225"/>
      <c r="GIZ27" s="225"/>
      <c r="GJA27" s="225"/>
      <c r="GJB27" s="225"/>
      <c r="GJC27" s="225"/>
      <c r="GJD27" s="225"/>
      <c r="GJE27" s="225"/>
      <c r="GJF27" s="225"/>
      <c r="GJG27" s="225"/>
      <c r="GJH27" s="225"/>
      <c r="GJI27" s="225"/>
      <c r="GJJ27" s="225"/>
      <c r="GJK27" s="225"/>
      <c r="GJL27" s="225"/>
      <c r="GJM27" s="225"/>
      <c r="GJN27" s="225"/>
      <c r="GJO27" s="225"/>
      <c r="GJP27" s="225"/>
      <c r="GJQ27" s="225"/>
      <c r="GJR27" s="225"/>
      <c r="GJS27" s="225"/>
      <c r="GJT27" s="225"/>
      <c r="GJU27" s="225"/>
      <c r="GJV27" s="225"/>
      <c r="GJW27" s="225"/>
      <c r="GJX27" s="225"/>
      <c r="GJY27" s="225"/>
      <c r="GJZ27" s="225"/>
      <c r="GKA27" s="225"/>
      <c r="GKB27" s="225"/>
      <c r="GKC27" s="225"/>
      <c r="GKD27" s="225"/>
      <c r="GKE27" s="225"/>
      <c r="GKF27" s="225"/>
      <c r="GKG27" s="225"/>
      <c r="GKH27" s="225"/>
      <c r="GKI27" s="225"/>
      <c r="GKJ27" s="225"/>
      <c r="GKK27" s="225"/>
      <c r="GKL27" s="225"/>
      <c r="GKM27" s="225"/>
      <c r="GKN27" s="225"/>
      <c r="GKO27" s="225"/>
      <c r="GKP27" s="225"/>
      <c r="GKQ27" s="225"/>
      <c r="GKR27" s="225"/>
      <c r="GKS27" s="225"/>
      <c r="GKT27" s="225"/>
      <c r="GKU27" s="225"/>
      <c r="GKV27" s="225"/>
      <c r="GKW27" s="225"/>
      <c r="GKX27" s="225"/>
      <c r="GKY27" s="225"/>
      <c r="GKZ27" s="225"/>
      <c r="GLA27" s="225"/>
      <c r="GLB27" s="225"/>
      <c r="GLC27" s="225"/>
      <c r="GLD27" s="225"/>
      <c r="GLE27" s="225"/>
      <c r="GLF27" s="225"/>
      <c r="GLG27" s="225"/>
      <c r="GLH27" s="225"/>
      <c r="GLI27" s="225"/>
      <c r="GLJ27" s="225"/>
      <c r="GLK27" s="225"/>
      <c r="GLL27" s="225"/>
      <c r="GLM27" s="225"/>
      <c r="GLN27" s="225"/>
      <c r="GLO27" s="225"/>
      <c r="GLP27" s="225"/>
      <c r="GLQ27" s="225"/>
      <c r="GLR27" s="225"/>
      <c r="GLS27" s="225"/>
      <c r="GLT27" s="225"/>
      <c r="GLU27" s="225"/>
      <c r="GLV27" s="225"/>
      <c r="GLW27" s="225"/>
      <c r="GLX27" s="225"/>
      <c r="GLY27" s="225"/>
      <c r="GLZ27" s="225"/>
      <c r="GMA27" s="225"/>
      <c r="GMB27" s="225"/>
      <c r="GMC27" s="225"/>
      <c r="GMD27" s="225"/>
      <c r="GME27" s="225"/>
      <c r="GMF27" s="225"/>
      <c r="GMG27" s="225"/>
      <c r="GMH27" s="225"/>
      <c r="GMI27" s="225"/>
      <c r="GMJ27" s="225"/>
      <c r="GMK27" s="225"/>
      <c r="GML27" s="225"/>
      <c r="GMM27" s="225"/>
      <c r="GMN27" s="225"/>
      <c r="GMO27" s="225"/>
      <c r="GMP27" s="225"/>
      <c r="GMQ27" s="225"/>
      <c r="GMR27" s="225"/>
      <c r="GMS27" s="225"/>
      <c r="GMT27" s="225"/>
      <c r="GMU27" s="225"/>
      <c r="GMV27" s="225"/>
      <c r="GMW27" s="225"/>
      <c r="GMX27" s="225"/>
      <c r="GMY27" s="225"/>
      <c r="GMZ27" s="225"/>
      <c r="GNA27" s="225"/>
      <c r="GNB27" s="225"/>
      <c r="GNC27" s="225"/>
      <c r="GND27" s="225"/>
      <c r="GNE27" s="225"/>
      <c r="GNF27" s="225"/>
      <c r="GNG27" s="225"/>
      <c r="GNH27" s="225"/>
      <c r="GNI27" s="225"/>
      <c r="GNJ27" s="225"/>
      <c r="GNK27" s="225"/>
      <c r="GNL27" s="225"/>
      <c r="GNM27" s="225"/>
      <c r="GNN27" s="225"/>
      <c r="GNO27" s="225"/>
      <c r="GNP27" s="225"/>
      <c r="GNQ27" s="225"/>
      <c r="GNR27" s="225"/>
      <c r="GNS27" s="225"/>
      <c r="GNT27" s="225"/>
      <c r="GNU27" s="225"/>
      <c r="GNV27" s="225"/>
      <c r="GNW27" s="225"/>
      <c r="GNX27" s="225"/>
      <c r="GNY27" s="225"/>
      <c r="GNZ27" s="225"/>
      <c r="GOA27" s="225"/>
      <c r="GOB27" s="225"/>
      <c r="GOC27" s="225"/>
      <c r="GOD27" s="225"/>
      <c r="GOE27" s="225"/>
      <c r="GOF27" s="225"/>
      <c r="GOG27" s="225"/>
      <c r="GOH27" s="225"/>
      <c r="GOI27" s="225"/>
      <c r="GOJ27" s="225"/>
      <c r="GOK27" s="225"/>
      <c r="GOL27" s="225"/>
      <c r="GOM27" s="225"/>
      <c r="GON27" s="225"/>
      <c r="GOO27" s="225"/>
      <c r="GOP27" s="225"/>
      <c r="GOQ27" s="225"/>
      <c r="GOR27" s="225"/>
      <c r="GOS27" s="225"/>
      <c r="GOT27" s="225"/>
      <c r="GOU27" s="225"/>
      <c r="GOV27" s="225"/>
      <c r="GOW27" s="225"/>
      <c r="GOX27" s="225"/>
      <c r="GOY27" s="225"/>
      <c r="GOZ27" s="225"/>
      <c r="GPA27" s="225"/>
      <c r="GPB27" s="225"/>
      <c r="GPC27" s="225"/>
      <c r="GPD27" s="225"/>
      <c r="GPE27" s="225"/>
      <c r="GPF27" s="225"/>
      <c r="GPG27" s="225"/>
      <c r="GPH27" s="225"/>
      <c r="GPI27" s="225"/>
      <c r="GPJ27" s="225"/>
      <c r="GPK27" s="225"/>
      <c r="GPL27" s="225"/>
      <c r="GPM27" s="225"/>
      <c r="GPN27" s="225"/>
      <c r="GPO27" s="225"/>
      <c r="GPP27" s="225"/>
      <c r="GPQ27" s="225"/>
      <c r="GPR27" s="225"/>
      <c r="GPS27" s="225"/>
      <c r="GPT27" s="225"/>
      <c r="GPU27" s="225"/>
      <c r="GPV27" s="225"/>
      <c r="GPW27" s="225"/>
      <c r="GPX27" s="225"/>
      <c r="GPY27" s="225"/>
      <c r="GPZ27" s="225"/>
      <c r="GQA27" s="225"/>
      <c r="GQB27" s="225"/>
      <c r="GQC27" s="225"/>
      <c r="GQD27" s="225"/>
      <c r="GQE27" s="225"/>
      <c r="GQF27" s="225"/>
      <c r="GQG27" s="225"/>
      <c r="GQH27" s="225"/>
      <c r="GQI27" s="225"/>
      <c r="GQJ27" s="225"/>
      <c r="GQK27" s="225"/>
      <c r="GQL27" s="225"/>
      <c r="GQM27" s="225"/>
      <c r="GQN27" s="225"/>
      <c r="GQO27" s="225"/>
      <c r="GQP27" s="225"/>
      <c r="GQQ27" s="225"/>
      <c r="GQR27" s="225"/>
      <c r="GQS27" s="225"/>
      <c r="GQT27" s="225"/>
      <c r="GQU27" s="225"/>
      <c r="GQV27" s="225"/>
      <c r="GQW27" s="225"/>
      <c r="GQX27" s="225"/>
      <c r="GQY27" s="225"/>
      <c r="GQZ27" s="225"/>
      <c r="GRA27" s="225"/>
      <c r="GRB27" s="225"/>
      <c r="GRC27" s="225"/>
      <c r="GRD27" s="225"/>
      <c r="GRE27" s="225"/>
      <c r="GRF27" s="225"/>
      <c r="GRG27" s="225"/>
      <c r="GRH27" s="225"/>
      <c r="GRI27" s="225"/>
      <c r="GRJ27" s="225"/>
      <c r="GRK27" s="225"/>
      <c r="GRL27" s="225"/>
      <c r="GRM27" s="225"/>
      <c r="GRN27" s="225"/>
      <c r="GRO27" s="225"/>
      <c r="GRP27" s="225"/>
      <c r="GRQ27" s="225"/>
      <c r="GRR27" s="225"/>
      <c r="GRS27" s="225"/>
      <c r="GRT27" s="225"/>
      <c r="GRU27" s="225"/>
      <c r="GRV27" s="225"/>
      <c r="GRW27" s="225"/>
      <c r="GRX27" s="225"/>
      <c r="GRY27" s="225"/>
      <c r="GRZ27" s="225"/>
      <c r="GSA27" s="225"/>
      <c r="GSB27" s="225"/>
      <c r="GSC27" s="225"/>
      <c r="GSD27" s="225"/>
      <c r="GSE27" s="225"/>
      <c r="GSF27" s="225"/>
      <c r="GSG27" s="225"/>
      <c r="GSH27" s="225"/>
      <c r="GSI27" s="225"/>
      <c r="GSJ27" s="225"/>
      <c r="GSK27" s="225"/>
      <c r="GSL27" s="225"/>
      <c r="GSM27" s="225"/>
      <c r="GSN27" s="225"/>
      <c r="GSO27" s="225"/>
      <c r="GSP27" s="225"/>
      <c r="GSQ27" s="225"/>
      <c r="GSR27" s="225"/>
      <c r="GSS27" s="225"/>
      <c r="GST27" s="225"/>
      <c r="GSU27" s="225"/>
      <c r="GSV27" s="225"/>
      <c r="GSW27" s="225"/>
      <c r="GSX27" s="225"/>
      <c r="GSY27" s="225"/>
      <c r="GSZ27" s="225"/>
      <c r="GTA27" s="225"/>
      <c r="GTB27" s="225"/>
      <c r="GTC27" s="225"/>
      <c r="GTD27" s="225"/>
      <c r="GTE27" s="225"/>
      <c r="GTF27" s="225"/>
      <c r="GTG27" s="225"/>
      <c r="GTH27" s="225"/>
      <c r="GTI27" s="225"/>
      <c r="GTJ27" s="225"/>
      <c r="GTK27" s="225"/>
      <c r="GTL27" s="225"/>
      <c r="GTM27" s="225"/>
      <c r="GTN27" s="225"/>
      <c r="GTO27" s="225"/>
      <c r="GTP27" s="225"/>
      <c r="GTQ27" s="225"/>
      <c r="GTR27" s="225"/>
      <c r="GTS27" s="225"/>
      <c r="GTT27" s="225"/>
      <c r="GTU27" s="225"/>
      <c r="GTV27" s="225"/>
      <c r="GTW27" s="225"/>
      <c r="GTX27" s="225"/>
      <c r="GTY27" s="225"/>
      <c r="GTZ27" s="225"/>
      <c r="GUA27" s="225"/>
      <c r="GUB27" s="225"/>
      <c r="GUC27" s="225"/>
      <c r="GUD27" s="225"/>
      <c r="GUE27" s="225"/>
      <c r="GUF27" s="225"/>
      <c r="GUG27" s="225"/>
      <c r="GUH27" s="225"/>
      <c r="GUI27" s="225"/>
      <c r="GUJ27" s="225"/>
      <c r="GUK27" s="225"/>
      <c r="GUL27" s="225"/>
      <c r="GUM27" s="225"/>
      <c r="GUN27" s="225"/>
      <c r="GUO27" s="225"/>
      <c r="GUP27" s="225"/>
      <c r="GUQ27" s="225"/>
      <c r="GUR27" s="225"/>
      <c r="GUS27" s="225"/>
      <c r="GUT27" s="225"/>
      <c r="GUU27" s="225"/>
      <c r="GUV27" s="225"/>
      <c r="GUW27" s="225"/>
      <c r="GUX27" s="225"/>
      <c r="GUY27" s="225"/>
      <c r="GUZ27" s="225"/>
      <c r="GVA27" s="225"/>
      <c r="GVB27" s="225"/>
      <c r="GVC27" s="225"/>
      <c r="GVD27" s="225"/>
      <c r="GVE27" s="225"/>
      <c r="GVF27" s="225"/>
      <c r="GVG27" s="225"/>
      <c r="GVH27" s="225"/>
      <c r="GVI27" s="225"/>
      <c r="GVJ27" s="225"/>
      <c r="GVK27" s="225"/>
      <c r="GVL27" s="225"/>
      <c r="GVM27" s="225"/>
      <c r="GVN27" s="225"/>
      <c r="GVO27" s="225"/>
      <c r="GVP27" s="225"/>
      <c r="GVQ27" s="225"/>
      <c r="GVR27" s="225"/>
      <c r="GVS27" s="225"/>
      <c r="GVT27" s="225"/>
      <c r="GVU27" s="225"/>
      <c r="GVV27" s="225"/>
      <c r="GVW27" s="225"/>
      <c r="GVX27" s="225"/>
      <c r="GVY27" s="225"/>
      <c r="GVZ27" s="225"/>
      <c r="GWA27" s="225"/>
      <c r="GWB27" s="225"/>
      <c r="GWC27" s="225"/>
      <c r="GWD27" s="225"/>
      <c r="GWE27" s="225"/>
      <c r="GWF27" s="225"/>
      <c r="GWG27" s="225"/>
      <c r="GWH27" s="225"/>
      <c r="GWI27" s="225"/>
      <c r="GWJ27" s="225"/>
      <c r="GWK27" s="225"/>
      <c r="GWL27" s="225"/>
      <c r="GWM27" s="225"/>
      <c r="GWN27" s="225"/>
      <c r="GWO27" s="225"/>
      <c r="GWP27" s="225"/>
      <c r="GWQ27" s="225"/>
      <c r="GWR27" s="225"/>
      <c r="GWS27" s="225"/>
      <c r="GWT27" s="225"/>
      <c r="GWU27" s="225"/>
      <c r="GWV27" s="225"/>
      <c r="GWW27" s="225"/>
      <c r="GWX27" s="225"/>
      <c r="GWY27" s="225"/>
      <c r="GWZ27" s="225"/>
      <c r="GXA27" s="225"/>
      <c r="GXB27" s="225"/>
      <c r="GXC27" s="225"/>
      <c r="GXD27" s="225"/>
      <c r="GXE27" s="225"/>
      <c r="GXF27" s="225"/>
      <c r="GXG27" s="225"/>
      <c r="GXH27" s="225"/>
      <c r="GXI27" s="225"/>
      <c r="GXJ27" s="225"/>
      <c r="GXK27" s="225"/>
      <c r="GXL27" s="225"/>
      <c r="GXM27" s="225"/>
      <c r="GXN27" s="225"/>
      <c r="GXO27" s="225"/>
      <c r="GXP27" s="225"/>
      <c r="GXQ27" s="225"/>
      <c r="GXR27" s="225"/>
      <c r="GXS27" s="225"/>
      <c r="GXT27" s="225"/>
      <c r="GXU27" s="225"/>
      <c r="GXV27" s="225"/>
      <c r="GXW27" s="225"/>
      <c r="GXX27" s="225"/>
      <c r="GXY27" s="225"/>
      <c r="GXZ27" s="225"/>
      <c r="GYA27" s="225"/>
      <c r="GYB27" s="225"/>
      <c r="GYC27" s="225"/>
      <c r="GYD27" s="225"/>
      <c r="GYE27" s="225"/>
      <c r="GYF27" s="225"/>
      <c r="GYG27" s="225"/>
      <c r="GYH27" s="225"/>
      <c r="GYI27" s="225"/>
      <c r="GYJ27" s="225"/>
      <c r="GYK27" s="225"/>
      <c r="GYL27" s="225"/>
      <c r="GYM27" s="225"/>
      <c r="GYN27" s="225"/>
      <c r="GYO27" s="225"/>
      <c r="GYP27" s="225"/>
      <c r="GYQ27" s="225"/>
      <c r="GYR27" s="225"/>
      <c r="GYS27" s="225"/>
      <c r="GYT27" s="225"/>
      <c r="GYU27" s="225"/>
      <c r="GYV27" s="225"/>
      <c r="GYW27" s="225"/>
      <c r="GYX27" s="225"/>
      <c r="GYY27" s="225"/>
      <c r="GYZ27" s="225"/>
      <c r="GZA27" s="225"/>
      <c r="GZB27" s="225"/>
      <c r="GZC27" s="225"/>
      <c r="GZD27" s="225"/>
      <c r="GZE27" s="225"/>
      <c r="GZF27" s="225"/>
      <c r="GZG27" s="225"/>
      <c r="GZH27" s="225"/>
      <c r="GZI27" s="225"/>
      <c r="GZJ27" s="225"/>
      <c r="GZK27" s="225"/>
      <c r="GZL27" s="225"/>
      <c r="GZM27" s="225"/>
      <c r="GZN27" s="225"/>
      <c r="GZO27" s="225"/>
      <c r="GZP27" s="225"/>
      <c r="GZQ27" s="225"/>
      <c r="GZR27" s="225"/>
      <c r="GZS27" s="225"/>
      <c r="GZT27" s="225"/>
      <c r="GZU27" s="225"/>
      <c r="GZV27" s="225"/>
      <c r="GZW27" s="225"/>
      <c r="GZX27" s="225"/>
      <c r="GZY27" s="225"/>
      <c r="GZZ27" s="225"/>
      <c r="HAA27" s="225"/>
      <c r="HAB27" s="225"/>
      <c r="HAC27" s="225"/>
      <c r="HAD27" s="225"/>
      <c r="HAE27" s="225"/>
      <c r="HAF27" s="225"/>
      <c r="HAG27" s="225"/>
      <c r="HAH27" s="225"/>
      <c r="HAI27" s="225"/>
      <c r="HAJ27" s="225"/>
      <c r="HAK27" s="225"/>
      <c r="HAL27" s="225"/>
      <c r="HAM27" s="225"/>
      <c r="HAN27" s="225"/>
      <c r="HAO27" s="225"/>
      <c r="HAP27" s="225"/>
      <c r="HAQ27" s="225"/>
      <c r="HAR27" s="225"/>
      <c r="HAS27" s="225"/>
      <c r="HAT27" s="225"/>
      <c r="HAU27" s="225"/>
      <c r="HAV27" s="225"/>
      <c r="HAW27" s="225"/>
      <c r="HAX27" s="225"/>
      <c r="HAY27" s="225"/>
      <c r="HAZ27" s="225"/>
      <c r="HBA27" s="225"/>
      <c r="HBB27" s="225"/>
      <c r="HBC27" s="225"/>
      <c r="HBD27" s="225"/>
      <c r="HBE27" s="225"/>
      <c r="HBF27" s="225"/>
      <c r="HBG27" s="225"/>
      <c r="HBH27" s="225"/>
      <c r="HBI27" s="225"/>
      <c r="HBJ27" s="225"/>
      <c r="HBK27" s="225"/>
      <c r="HBL27" s="225"/>
      <c r="HBM27" s="225"/>
      <c r="HBN27" s="225"/>
      <c r="HBO27" s="225"/>
      <c r="HBP27" s="225"/>
      <c r="HBQ27" s="225"/>
      <c r="HBR27" s="225"/>
      <c r="HBS27" s="225"/>
      <c r="HBT27" s="225"/>
      <c r="HBU27" s="225"/>
      <c r="HBV27" s="225"/>
      <c r="HBW27" s="225"/>
      <c r="HBX27" s="225"/>
      <c r="HBY27" s="225"/>
      <c r="HBZ27" s="225"/>
      <c r="HCA27" s="225"/>
      <c r="HCB27" s="225"/>
      <c r="HCC27" s="225"/>
      <c r="HCD27" s="225"/>
      <c r="HCE27" s="225"/>
      <c r="HCF27" s="225"/>
      <c r="HCG27" s="225"/>
      <c r="HCH27" s="225"/>
      <c r="HCI27" s="225"/>
      <c r="HCJ27" s="225"/>
      <c r="HCK27" s="225"/>
      <c r="HCL27" s="225"/>
      <c r="HCM27" s="225"/>
      <c r="HCN27" s="225"/>
      <c r="HCO27" s="225"/>
      <c r="HCP27" s="225"/>
      <c r="HCQ27" s="225"/>
      <c r="HCR27" s="225"/>
      <c r="HCS27" s="225"/>
      <c r="HCT27" s="225"/>
      <c r="HCU27" s="225"/>
      <c r="HCV27" s="225"/>
      <c r="HCW27" s="225"/>
      <c r="HCX27" s="225"/>
      <c r="HCY27" s="225"/>
      <c r="HCZ27" s="225"/>
      <c r="HDA27" s="225"/>
      <c r="HDB27" s="225"/>
      <c r="HDC27" s="225"/>
      <c r="HDD27" s="225"/>
      <c r="HDE27" s="225"/>
      <c r="HDF27" s="225"/>
      <c r="HDG27" s="225"/>
      <c r="HDH27" s="225"/>
      <c r="HDI27" s="225"/>
      <c r="HDJ27" s="225"/>
      <c r="HDK27" s="225"/>
      <c r="HDL27" s="225"/>
      <c r="HDM27" s="225"/>
      <c r="HDN27" s="225"/>
      <c r="HDO27" s="225"/>
      <c r="HDP27" s="225"/>
      <c r="HDQ27" s="225"/>
      <c r="HDR27" s="225"/>
      <c r="HDS27" s="225"/>
      <c r="HDT27" s="225"/>
      <c r="HDU27" s="225"/>
      <c r="HDV27" s="225"/>
      <c r="HDW27" s="225"/>
      <c r="HDX27" s="225"/>
      <c r="HDY27" s="225"/>
      <c r="HDZ27" s="225"/>
      <c r="HEA27" s="225"/>
      <c r="HEB27" s="225"/>
      <c r="HEC27" s="225"/>
      <c r="HED27" s="225"/>
      <c r="HEE27" s="225"/>
      <c r="HEF27" s="225"/>
      <c r="HEG27" s="225"/>
      <c r="HEH27" s="225"/>
      <c r="HEI27" s="225"/>
      <c r="HEJ27" s="225"/>
      <c r="HEK27" s="225"/>
      <c r="HEL27" s="225"/>
      <c r="HEM27" s="225"/>
      <c r="HEN27" s="225"/>
      <c r="HEO27" s="225"/>
      <c r="HEP27" s="225"/>
      <c r="HEQ27" s="225"/>
      <c r="HER27" s="225"/>
      <c r="HES27" s="225"/>
      <c r="HET27" s="225"/>
      <c r="HEU27" s="225"/>
      <c r="HEV27" s="225"/>
      <c r="HEW27" s="225"/>
      <c r="HEX27" s="225"/>
      <c r="HEY27" s="225"/>
      <c r="HEZ27" s="225"/>
      <c r="HFA27" s="225"/>
      <c r="HFB27" s="225"/>
      <c r="HFC27" s="225"/>
      <c r="HFD27" s="225"/>
      <c r="HFE27" s="225"/>
      <c r="HFF27" s="225"/>
      <c r="HFG27" s="225"/>
      <c r="HFH27" s="225"/>
      <c r="HFI27" s="225"/>
      <c r="HFJ27" s="225"/>
      <c r="HFK27" s="225"/>
      <c r="HFL27" s="225"/>
      <c r="HFM27" s="225"/>
      <c r="HFN27" s="225"/>
      <c r="HFO27" s="225"/>
      <c r="HFP27" s="225"/>
      <c r="HFQ27" s="225"/>
      <c r="HFR27" s="225"/>
      <c r="HFS27" s="225"/>
      <c r="HFT27" s="225"/>
      <c r="HFU27" s="225"/>
      <c r="HFV27" s="225"/>
      <c r="HFW27" s="225"/>
      <c r="HFX27" s="225"/>
      <c r="HFY27" s="225"/>
      <c r="HFZ27" s="225"/>
      <c r="HGA27" s="225"/>
      <c r="HGB27" s="225"/>
      <c r="HGC27" s="225"/>
      <c r="HGD27" s="225"/>
      <c r="HGE27" s="225"/>
      <c r="HGF27" s="225"/>
      <c r="HGG27" s="225"/>
      <c r="HGH27" s="225"/>
      <c r="HGI27" s="225"/>
      <c r="HGJ27" s="225"/>
      <c r="HGK27" s="225"/>
      <c r="HGL27" s="225"/>
      <c r="HGM27" s="225"/>
      <c r="HGN27" s="225"/>
      <c r="HGO27" s="225"/>
      <c r="HGP27" s="225"/>
      <c r="HGQ27" s="225"/>
      <c r="HGR27" s="225"/>
      <c r="HGS27" s="225"/>
      <c r="HGT27" s="225"/>
      <c r="HGU27" s="225"/>
      <c r="HGV27" s="225"/>
      <c r="HGW27" s="225"/>
      <c r="HGX27" s="225"/>
      <c r="HGY27" s="225"/>
      <c r="HGZ27" s="225"/>
      <c r="HHA27" s="225"/>
      <c r="HHB27" s="225"/>
      <c r="HHC27" s="225"/>
      <c r="HHD27" s="225"/>
      <c r="HHE27" s="225"/>
      <c r="HHF27" s="225"/>
      <c r="HHG27" s="225"/>
      <c r="HHH27" s="225"/>
      <c r="HHI27" s="225"/>
      <c r="HHJ27" s="225"/>
      <c r="HHK27" s="225"/>
      <c r="HHL27" s="225"/>
      <c r="HHM27" s="225"/>
      <c r="HHN27" s="225"/>
      <c r="HHO27" s="225"/>
      <c r="HHP27" s="225"/>
      <c r="HHQ27" s="225"/>
      <c r="HHR27" s="225"/>
      <c r="HHS27" s="225"/>
      <c r="HHT27" s="225"/>
      <c r="HHU27" s="225"/>
      <c r="HHV27" s="225"/>
      <c r="HHW27" s="225"/>
      <c r="HHX27" s="225"/>
      <c r="HHY27" s="225"/>
      <c r="HHZ27" s="225"/>
      <c r="HIA27" s="225"/>
      <c r="HIB27" s="225"/>
      <c r="HIC27" s="225"/>
      <c r="HID27" s="225"/>
      <c r="HIE27" s="225"/>
      <c r="HIF27" s="225"/>
      <c r="HIG27" s="225"/>
      <c r="HIH27" s="225"/>
      <c r="HII27" s="225"/>
      <c r="HIJ27" s="225"/>
      <c r="HIK27" s="225"/>
      <c r="HIL27" s="225"/>
      <c r="HIM27" s="225"/>
      <c r="HIN27" s="225"/>
      <c r="HIO27" s="225"/>
      <c r="HIP27" s="225"/>
      <c r="HIQ27" s="225"/>
      <c r="HIR27" s="225"/>
      <c r="HIS27" s="225"/>
      <c r="HIT27" s="225"/>
      <c r="HIU27" s="225"/>
      <c r="HIV27" s="225"/>
      <c r="HIW27" s="225"/>
      <c r="HIX27" s="225"/>
      <c r="HIY27" s="225"/>
      <c r="HIZ27" s="225"/>
      <c r="HJA27" s="225"/>
      <c r="HJB27" s="225"/>
      <c r="HJC27" s="225"/>
      <c r="HJD27" s="225"/>
      <c r="HJE27" s="225"/>
      <c r="HJF27" s="225"/>
      <c r="HJG27" s="225"/>
      <c r="HJH27" s="225"/>
      <c r="HJI27" s="225"/>
      <c r="HJJ27" s="225"/>
      <c r="HJK27" s="225"/>
      <c r="HJL27" s="225"/>
      <c r="HJM27" s="225"/>
      <c r="HJN27" s="225"/>
      <c r="HJO27" s="225"/>
      <c r="HJP27" s="225"/>
      <c r="HJQ27" s="225"/>
      <c r="HJR27" s="225"/>
      <c r="HJS27" s="225"/>
      <c r="HJT27" s="225"/>
      <c r="HJU27" s="225"/>
      <c r="HJV27" s="225"/>
      <c r="HJW27" s="225"/>
      <c r="HJX27" s="225"/>
      <c r="HJY27" s="225"/>
      <c r="HJZ27" s="225"/>
      <c r="HKA27" s="225"/>
      <c r="HKB27" s="225"/>
      <c r="HKC27" s="225"/>
      <c r="HKD27" s="225"/>
      <c r="HKE27" s="225"/>
      <c r="HKF27" s="225"/>
      <c r="HKG27" s="225"/>
      <c r="HKH27" s="225"/>
      <c r="HKI27" s="225"/>
      <c r="HKJ27" s="225"/>
      <c r="HKK27" s="225"/>
      <c r="HKL27" s="225"/>
      <c r="HKM27" s="225"/>
      <c r="HKN27" s="225"/>
      <c r="HKO27" s="225"/>
      <c r="HKP27" s="225"/>
      <c r="HKQ27" s="225"/>
      <c r="HKR27" s="225"/>
      <c r="HKS27" s="225"/>
      <c r="HKT27" s="225"/>
      <c r="HKU27" s="225"/>
      <c r="HKV27" s="225"/>
      <c r="HKW27" s="225"/>
      <c r="HKX27" s="225"/>
      <c r="HKY27" s="225"/>
      <c r="HKZ27" s="225"/>
      <c r="HLA27" s="225"/>
      <c r="HLB27" s="225"/>
      <c r="HLC27" s="225"/>
      <c r="HLD27" s="225"/>
      <c r="HLE27" s="225"/>
      <c r="HLF27" s="225"/>
      <c r="HLG27" s="225"/>
      <c r="HLH27" s="225"/>
      <c r="HLI27" s="225"/>
      <c r="HLJ27" s="225"/>
      <c r="HLK27" s="225"/>
      <c r="HLL27" s="225"/>
      <c r="HLM27" s="225"/>
      <c r="HLN27" s="225"/>
      <c r="HLO27" s="225"/>
      <c r="HLP27" s="225"/>
      <c r="HLQ27" s="225"/>
      <c r="HLR27" s="225"/>
      <c r="HLS27" s="225"/>
      <c r="HLT27" s="225"/>
      <c r="HLU27" s="225"/>
      <c r="HLV27" s="225"/>
      <c r="HLW27" s="225"/>
      <c r="HLX27" s="225"/>
      <c r="HLY27" s="225"/>
      <c r="HLZ27" s="225"/>
      <c r="HMA27" s="225"/>
      <c r="HMB27" s="225"/>
      <c r="HMC27" s="225"/>
      <c r="HMD27" s="225"/>
      <c r="HME27" s="225"/>
      <c r="HMF27" s="225"/>
      <c r="HMG27" s="225"/>
      <c r="HMH27" s="225"/>
      <c r="HMI27" s="225"/>
      <c r="HMJ27" s="225"/>
      <c r="HMK27" s="225"/>
      <c r="HML27" s="225"/>
      <c r="HMM27" s="225"/>
      <c r="HMN27" s="225"/>
      <c r="HMO27" s="225"/>
      <c r="HMP27" s="225"/>
      <c r="HMQ27" s="225"/>
      <c r="HMR27" s="225"/>
      <c r="HMS27" s="225"/>
      <c r="HMT27" s="225"/>
      <c r="HMU27" s="225"/>
      <c r="HMV27" s="225"/>
      <c r="HMW27" s="225"/>
      <c r="HMX27" s="225"/>
      <c r="HMY27" s="225"/>
      <c r="HMZ27" s="225"/>
      <c r="HNA27" s="225"/>
      <c r="HNB27" s="225"/>
      <c r="HNC27" s="225"/>
      <c r="HND27" s="225"/>
      <c r="HNE27" s="225"/>
      <c r="HNF27" s="225"/>
      <c r="HNG27" s="225"/>
      <c r="HNH27" s="225"/>
      <c r="HNI27" s="225"/>
      <c r="HNJ27" s="225"/>
      <c r="HNK27" s="225"/>
      <c r="HNL27" s="225"/>
      <c r="HNM27" s="225"/>
      <c r="HNN27" s="225"/>
      <c r="HNO27" s="225"/>
      <c r="HNP27" s="225"/>
      <c r="HNQ27" s="225"/>
      <c r="HNR27" s="225"/>
      <c r="HNS27" s="225"/>
      <c r="HNT27" s="225"/>
      <c r="HNU27" s="225"/>
      <c r="HNV27" s="225"/>
      <c r="HNW27" s="225"/>
      <c r="HNX27" s="225"/>
      <c r="HNY27" s="225"/>
      <c r="HNZ27" s="225"/>
      <c r="HOA27" s="225"/>
      <c r="HOB27" s="225"/>
      <c r="HOC27" s="225"/>
      <c r="HOD27" s="225"/>
      <c r="HOE27" s="225"/>
      <c r="HOF27" s="225"/>
      <c r="HOG27" s="225"/>
      <c r="HOH27" s="225"/>
      <c r="HOI27" s="225"/>
      <c r="HOJ27" s="225"/>
      <c r="HOK27" s="225"/>
      <c r="HOL27" s="225"/>
      <c r="HOM27" s="225"/>
      <c r="HON27" s="225"/>
      <c r="HOO27" s="225"/>
      <c r="HOP27" s="225"/>
      <c r="HOQ27" s="225"/>
      <c r="HOR27" s="225"/>
      <c r="HOS27" s="225"/>
      <c r="HOT27" s="225"/>
      <c r="HOU27" s="225"/>
      <c r="HOV27" s="225"/>
      <c r="HOW27" s="225"/>
      <c r="HOX27" s="225"/>
      <c r="HOY27" s="225"/>
      <c r="HOZ27" s="225"/>
      <c r="HPA27" s="225"/>
      <c r="HPB27" s="225"/>
      <c r="HPC27" s="225"/>
      <c r="HPD27" s="225"/>
      <c r="HPE27" s="225"/>
      <c r="HPF27" s="225"/>
      <c r="HPG27" s="225"/>
      <c r="HPH27" s="225"/>
      <c r="HPI27" s="225"/>
      <c r="HPJ27" s="225"/>
      <c r="HPK27" s="225"/>
      <c r="HPL27" s="225"/>
      <c r="HPM27" s="225"/>
      <c r="HPN27" s="225"/>
      <c r="HPO27" s="225"/>
      <c r="HPP27" s="225"/>
      <c r="HPQ27" s="225"/>
      <c r="HPR27" s="225"/>
      <c r="HPS27" s="225"/>
      <c r="HPT27" s="225"/>
      <c r="HPU27" s="225"/>
      <c r="HPV27" s="225"/>
      <c r="HPW27" s="225"/>
      <c r="HPX27" s="225"/>
      <c r="HPY27" s="225"/>
      <c r="HPZ27" s="225"/>
      <c r="HQA27" s="225"/>
      <c r="HQB27" s="225"/>
      <c r="HQC27" s="225"/>
      <c r="HQD27" s="225"/>
      <c r="HQE27" s="225"/>
      <c r="HQF27" s="225"/>
      <c r="HQG27" s="225"/>
      <c r="HQH27" s="225"/>
      <c r="HQI27" s="225"/>
      <c r="HQJ27" s="225"/>
      <c r="HQK27" s="225"/>
      <c r="HQL27" s="225"/>
      <c r="HQM27" s="225"/>
      <c r="HQN27" s="225"/>
      <c r="HQO27" s="225"/>
      <c r="HQP27" s="225"/>
      <c r="HQQ27" s="225"/>
      <c r="HQR27" s="225"/>
      <c r="HQS27" s="225"/>
      <c r="HQT27" s="225"/>
      <c r="HQU27" s="225"/>
      <c r="HQV27" s="225"/>
      <c r="HQW27" s="225"/>
      <c r="HQX27" s="225"/>
      <c r="HQY27" s="225"/>
      <c r="HQZ27" s="225"/>
      <c r="HRA27" s="225"/>
      <c r="HRB27" s="225"/>
      <c r="HRC27" s="225"/>
      <c r="HRD27" s="225"/>
      <c r="HRE27" s="225"/>
      <c r="HRF27" s="225"/>
      <c r="HRG27" s="225"/>
      <c r="HRH27" s="225"/>
      <c r="HRI27" s="225"/>
      <c r="HRJ27" s="225"/>
      <c r="HRK27" s="225"/>
      <c r="HRL27" s="225"/>
      <c r="HRM27" s="225"/>
      <c r="HRN27" s="225"/>
      <c r="HRO27" s="225"/>
      <c r="HRP27" s="225"/>
      <c r="HRQ27" s="225"/>
      <c r="HRR27" s="225"/>
      <c r="HRS27" s="225"/>
      <c r="HRT27" s="225"/>
      <c r="HRU27" s="225"/>
      <c r="HRV27" s="225"/>
      <c r="HRW27" s="225"/>
      <c r="HRX27" s="225"/>
      <c r="HRY27" s="225"/>
      <c r="HRZ27" s="225"/>
      <c r="HSA27" s="225"/>
      <c r="HSB27" s="225"/>
      <c r="HSC27" s="225"/>
      <c r="HSD27" s="225"/>
      <c r="HSE27" s="225"/>
      <c r="HSF27" s="225"/>
      <c r="HSG27" s="225"/>
      <c r="HSH27" s="225"/>
      <c r="HSI27" s="225"/>
      <c r="HSJ27" s="225"/>
      <c r="HSK27" s="225"/>
      <c r="HSL27" s="225"/>
      <c r="HSM27" s="225"/>
      <c r="HSN27" s="225"/>
      <c r="HSO27" s="225"/>
      <c r="HSP27" s="225"/>
      <c r="HSQ27" s="225"/>
      <c r="HSR27" s="225"/>
      <c r="HSS27" s="225"/>
      <c r="HST27" s="225"/>
      <c r="HSU27" s="225"/>
      <c r="HSV27" s="225"/>
      <c r="HSW27" s="225"/>
      <c r="HSX27" s="225"/>
      <c r="HSY27" s="225"/>
      <c r="HSZ27" s="225"/>
      <c r="HTA27" s="225"/>
      <c r="HTB27" s="225"/>
      <c r="HTC27" s="225"/>
      <c r="HTD27" s="225"/>
    </row>
    <row r="28" spans="1:5932" s="226" customFormat="1" ht="9.9499999999999993" hidden="1" customHeight="1" x14ac:dyDescent="0.25">
      <c r="A28" s="74" t="s">
        <v>307</v>
      </c>
      <c r="B28" s="75"/>
      <c r="C28" s="75"/>
      <c r="D28" s="453">
        <f t="shared" si="44"/>
        <v>0</v>
      </c>
      <c r="E28" s="457"/>
      <c r="F28" s="457"/>
      <c r="G28" s="459">
        <f t="shared" si="35"/>
        <v>0</v>
      </c>
      <c r="H28" s="459">
        <f t="shared" si="36"/>
        <v>0</v>
      </c>
      <c r="I28" s="456" t="e">
        <f t="shared" si="37"/>
        <v>#DIV/0!</v>
      </c>
      <c r="J28" s="75">
        <v>1</v>
      </c>
      <c r="K28" s="75"/>
      <c r="L28" s="453">
        <f t="shared" si="45"/>
        <v>1</v>
      </c>
      <c r="M28" s="457">
        <v>4.68</v>
      </c>
      <c r="N28" s="457"/>
      <c r="O28" s="459">
        <f t="shared" si="38"/>
        <v>4.68</v>
      </c>
      <c r="P28" s="459">
        <f t="shared" si="39"/>
        <v>0</v>
      </c>
      <c r="Q28" s="456">
        <f t="shared" si="40"/>
        <v>4.68</v>
      </c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10"/>
      <c r="AI28" s="210"/>
      <c r="AJ28" s="217"/>
      <c r="AK28" s="210">
        <v>4</v>
      </c>
      <c r="AL28" s="210"/>
      <c r="AM28" s="217"/>
      <c r="AN28" s="210"/>
      <c r="AO28" s="247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  <c r="IQ28" s="225"/>
      <c r="IR28" s="225"/>
      <c r="IS28" s="225"/>
      <c r="IT28" s="225"/>
      <c r="IU28" s="225"/>
      <c r="IV28" s="225"/>
      <c r="IW28" s="225"/>
      <c r="IX28" s="225"/>
      <c r="IY28" s="225"/>
      <c r="IZ28" s="225"/>
      <c r="JA28" s="225"/>
      <c r="JB28" s="225"/>
      <c r="JC28" s="225"/>
      <c r="JD28" s="225"/>
      <c r="JE28" s="225"/>
      <c r="JF28" s="225"/>
      <c r="JG28" s="225"/>
      <c r="JH28" s="225"/>
      <c r="JI28" s="225"/>
      <c r="JJ28" s="225"/>
      <c r="JK28" s="225"/>
      <c r="JL28" s="225"/>
      <c r="JM28" s="225"/>
      <c r="JN28" s="225"/>
      <c r="JO28" s="225"/>
      <c r="JP28" s="225"/>
      <c r="JQ28" s="225"/>
      <c r="JR28" s="225"/>
      <c r="JS28" s="225"/>
      <c r="JT28" s="225"/>
      <c r="JU28" s="225"/>
      <c r="JV28" s="225"/>
      <c r="JW28" s="225"/>
      <c r="JX28" s="225"/>
      <c r="JY28" s="225"/>
      <c r="JZ28" s="225"/>
      <c r="KA28" s="225"/>
      <c r="KB28" s="225"/>
      <c r="KC28" s="225"/>
      <c r="KD28" s="225"/>
      <c r="KE28" s="225"/>
      <c r="KF28" s="225"/>
      <c r="KG28" s="225"/>
      <c r="KH28" s="225"/>
      <c r="KI28" s="225"/>
      <c r="KJ28" s="225"/>
      <c r="KK28" s="225"/>
      <c r="KL28" s="225"/>
      <c r="KM28" s="225"/>
      <c r="KN28" s="225"/>
      <c r="KO28" s="225"/>
      <c r="KP28" s="225"/>
      <c r="KQ28" s="225"/>
      <c r="KR28" s="225"/>
      <c r="KS28" s="225"/>
      <c r="KT28" s="225"/>
      <c r="KU28" s="225"/>
      <c r="KV28" s="225"/>
      <c r="KW28" s="225"/>
      <c r="KX28" s="225"/>
      <c r="KY28" s="225"/>
      <c r="KZ28" s="225"/>
      <c r="LA28" s="225"/>
      <c r="LB28" s="225"/>
      <c r="LC28" s="225"/>
      <c r="LD28" s="225"/>
      <c r="LE28" s="225"/>
      <c r="LF28" s="225"/>
      <c r="LG28" s="225"/>
      <c r="LH28" s="225"/>
      <c r="LI28" s="225"/>
      <c r="LJ28" s="225"/>
      <c r="LK28" s="225"/>
      <c r="LL28" s="225"/>
      <c r="LM28" s="225"/>
      <c r="LN28" s="225"/>
      <c r="LO28" s="225"/>
      <c r="LP28" s="225"/>
      <c r="LQ28" s="225"/>
      <c r="LR28" s="225"/>
      <c r="LS28" s="225"/>
      <c r="LT28" s="225"/>
      <c r="LU28" s="225"/>
      <c r="LV28" s="225"/>
      <c r="LW28" s="225"/>
      <c r="LX28" s="225"/>
      <c r="LY28" s="225"/>
      <c r="LZ28" s="225"/>
      <c r="MA28" s="225"/>
      <c r="MB28" s="225"/>
      <c r="MC28" s="225"/>
      <c r="MD28" s="225"/>
      <c r="ME28" s="225"/>
      <c r="MF28" s="225"/>
      <c r="MG28" s="225"/>
      <c r="MH28" s="225"/>
      <c r="MI28" s="225"/>
      <c r="MJ28" s="225"/>
      <c r="MK28" s="225"/>
      <c r="ML28" s="225"/>
      <c r="MM28" s="225"/>
      <c r="MN28" s="225"/>
      <c r="MO28" s="225"/>
      <c r="MP28" s="225"/>
      <c r="MQ28" s="225"/>
      <c r="MR28" s="225"/>
      <c r="MS28" s="225"/>
      <c r="MT28" s="225"/>
      <c r="MU28" s="225"/>
      <c r="MV28" s="225"/>
      <c r="MW28" s="225"/>
      <c r="MX28" s="225"/>
      <c r="MY28" s="225"/>
      <c r="MZ28" s="225"/>
      <c r="NA28" s="225"/>
      <c r="NB28" s="225"/>
      <c r="NC28" s="225"/>
      <c r="ND28" s="225"/>
      <c r="NE28" s="225"/>
      <c r="NF28" s="225"/>
      <c r="NG28" s="225"/>
      <c r="NH28" s="225"/>
      <c r="NI28" s="225"/>
      <c r="NJ28" s="225"/>
      <c r="NK28" s="225"/>
      <c r="NL28" s="225"/>
      <c r="NM28" s="225"/>
      <c r="NN28" s="225"/>
      <c r="NO28" s="225"/>
      <c r="NP28" s="225"/>
      <c r="NQ28" s="225"/>
      <c r="NR28" s="225"/>
      <c r="NS28" s="225"/>
      <c r="NT28" s="225"/>
      <c r="NU28" s="225"/>
      <c r="NV28" s="225"/>
      <c r="NW28" s="225"/>
      <c r="NX28" s="225"/>
      <c r="NY28" s="225"/>
      <c r="NZ28" s="225"/>
      <c r="OA28" s="225"/>
      <c r="OB28" s="225"/>
      <c r="OC28" s="225"/>
      <c r="OD28" s="225"/>
      <c r="OE28" s="225"/>
      <c r="OF28" s="225"/>
      <c r="OG28" s="225"/>
      <c r="OH28" s="225"/>
      <c r="OI28" s="225"/>
      <c r="OJ28" s="225"/>
      <c r="OK28" s="225"/>
      <c r="OL28" s="225"/>
      <c r="OM28" s="225"/>
      <c r="ON28" s="225"/>
      <c r="OO28" s="225"/>
      <c r="OP28" s="225"/>
      <c r="OQ28" s="225"/>
      <c r="OR28" s="225"/>
      <c r="OS28" s="225"/>
      <c r="OT28" s="225"/>
      <c r="OU28" s="225"/>
      <c r="OV28" s="225"/>
      <c r="OW28" s="225"/>
      <c r="OX28" s="225"/>
      <c r="OY28" s="225"/>
      <c r="OZ28" s="225"/>
      <c r="PA28" s="225"/>
      <c r="PB28" s="225"/>
      <c r="PC28" s="225"/>
      <c r="PD28" s="225"/>
      <c r="PE28" s="225"/>
      <c r="PF28" s="225"/>
      <c r="PG28" s="225"/>
      <c r="PH28" s="225"/>
      <c r="PI28" s="225"/>
      <c r="PJ28" s="225"/>
      <c r="PK28" s="225"/>
      <c r="PL28" s="225"/>
      <c r="PM28" s="225"/>
      <c r="PN28" s="225"/>
      <c r="PO28" s="225"/>
      <c r="PP28" s="225"/>
      <c r="PQ28" s="225"/>
      <c r="PR28" s="225"/>
      <c r="PS28" s="225"/>
      <c r="PT28" s="225"/>
      <c r="PU28" s="225"/>
      <c r="PV28" s="225"/>
      <c r="PW28" s="225"/>
      <c r="PX28" s="225"/>
      <c r="PY28" s="225"/>
      <c r="PZ28" s="225"/>
      <c r="QA28" s="225"/>
      <c r="QB28" s="225"/>
      <c r="QC28" s="225"/>
      <c r="QD28" s="225"/>
      <c r="QE28" s="225"/>
      <c r="QF28" s="225"/>
      <c r="QG28" s="225"/>
      <c r="QH28" s="225"/>
      <c r="QI28" s="225"/>
      <c r="QJ28" s="225"/>
      <c r="QK28" s="225"/>
      <c r="QL28" s="225"/>
      <c r="QM28" s="225"/>
      <c r="QN28" s="225"/>
      <c r="QO28" s="225"/>
      <c r="QP28" s="225"/>
      <c r="QQ28" s="225"/>
      <c r="QR28" s="225"/>
      <c r="QS28" s="225"/>
      <c r="QT28" s="225"/>
      <c r="QU28" s="225"/>
      <c r="QV28" s="225"/>
      <c r="QW28" s="225"/>
      <c r="QX28" s="225"/>
      <c r="QY28" s="225"/>
      <c r="QZ28" s="225"/>
      <c r="RA28" s="225"/>
      <c r="RB28" s="225"/>
      <c r="RC28" s="225"/>
      <c r="RD28" s="225"/>
      <c r="RE28" s="225"/>
      <c r="RF28" s="225"/>
      <c r="RG28" s="225"/>
      <c r="RH28" s="225"/>
      <c r="RI28" s="225"/>
      <c r="RJ28" s="225"/>
      <c r="RK28" s="225"/>
      <c r="RL28" s="225"/>
      <c r="RM28" s="225"/>
      <c r="RN28" s="225"/>
      <c r="RO28" s="225"/>
      <c r="RP28" s="225"/>
      <c r="RQ28" s="225"/>
      <c r="RR28" s="225"/>
      <c r="RS28" s="225"/>
      <c r="RT28" s="225"/>
      <c r="RU28" s="225"/>
      <c r="RV28" s="225"/>
      <c r="RW28" s="225"/>
      <c r="RX28" s="225"/>
      <c r="RY28" s="225"/>
      <c r="RZ28" s="225"/>
      <c r="SA28" s="225"/>
      <c r="SB28" s="225"/>
      <c r="SC28" s="225"/>
      <c r="SD28" s="225"/>
      <c r="SE28" s="225"/>
      <c r="SF28" s="225"/>
      <c r="SG28" s="225"/>
      <c r="SH28" s="225"/>
      <c r="SI28" s="225"/>
      <c r="SJ28" s="225"/>
      <c r="SK28" s="225"/>
      <c r="SL28" s="225"/>
      <c r="SM28" s="225"/>
      <c r="SN28" s="225"/>
      <c r="SO28" s="225"/>
      <c r="SP28" s="225"/>
      <c r="SQ28" s="225"/>
      <c r="SR28" s="225"/>
      <c r="SS28" s="225"/>
      <c r="ST28" s="225"/>
      <c r="SU28" s="225"/>
      <c r="SV28" s="225"/>
      <c r="SW28" s="225"/>
      <c r="SX28" s="225"/>
      <c r="SY28" s="225"/>
      <c r="SZ28" s="225"/>
      <c r="TA28" s="225"/>
      <c r="TB28" s="225"/>
      <c r="TC28" s="225"/>
      <c r="TD28" s="225"/>
      <c r="TE28" s="225"/>
      <c r="TF28" s="225"/>
      <c r="TG28" s="225"/>
      <c r="TH28" s="225"/>
      <c r="TI28" s="225"/>
      <c r="TJ28" s="225"/>
      <c r="TK28" s="225"/>
      <c r="TL28" s="225"/>
      <c r="TM28" s="225"/>
      <c r="TN28" s="225"/>
      <c r="TO28" s="225"/>
      <c r="TP28" s="225"/>
      <c r="TQ28" s="225"/>
      <c r="TR28" s="225"/>
      <c r="TS28" s="225"/>
      <c r="TT28" s="225"/>
      <c r="TU28" s="225"/>
      <c r="TV28" s="225"/>
      <c r="TW28" s="225"/>
      <c r="TX28" s="225"/>
      <c r="TY28" s="225"/>
      <c r="TZ28" s="225"/>
      <c r="UA28" s="225"/>
      <c r="UB28" s="225"/>
      <c r="UC28" s="225"/>
      <c r="UD28" s="225"/>
      <c r="UE28" s="225"/>
      <c r="UF28" s="225"/>
      <c r="UG28" s="225"/>
      <c r="UH28" s="225"/>
      <c r="UI28" s="225"/>
      <c r="UJ28" s="225"/>
      <c r="UK28" s="225"/>
      <c r="UL28" s="225"/>
      <c r="UM28" s="225"/>
      <c r="UN28" s="225"/>
      <c r="UO28" s="225"/>
      <c r="UP28" s="225"/>
      <c r="UQ28" s="225"/>
      <c r="UR28" s="225"/>
      <c r="US28" s="225"/>
      <c r="UT28" s="225"/>
      <c r="UU28" s="225"/>
      <c r="UV28" s="225"/>
      <c r="UW28" s="225"/>
      <c r="UX28" s="225"/>
      <c r="UY28" s="225"/>
      <c r="UZ28" s="225"/>
      <c r="VA28" s="225"/>
      <c r="VB28" s="225"/>
      <c r="VC28" s="225"/>
      <c r="VD28" s="225"/>
      <c r="VE28" s="225"/>
      <c r="VF28" s="225"/>
      <c r="VG28" s="225"/>
      <c r="VH28" s="225"/>
      <c r="VI28" s="225"/>
      <c r="VJ28" s="225"/>
      <c r="VK28" s="225"/>
      <c r="VL28" s="225"/>
      <c r="VM28" s="225"/>
      <c r="VN28" s="225"/>
      <c r="VO28" s="225"/>
      <c r="VP28" s="225"/>
      <c r="VQ28" s="225"/>
      <c r="VR28" s="225"/>
      <c r="VS28" s="225"/>
      <c r="VT28" s="225"/>
      <c r="VU28" s="225"/>
      <c r="VV28" s="225"/>
      <c r="VW28" s="225"/>
      <c r="VX28" s="225"/>
      <c r="VY28" s="225"/>
      <c r="VZ28" s="225"/>
      <c r="WA28" s="225"/>
      <c r="WB28" s="225"/>
      <c r="WC28" s="225"/>
      <c r="WD28" s="225"/>
      <c r="WE28" s="225"/>
      <c r="WF28" s="225"/>
      <c r="WG28" s="225"/>
      <c r="WH28" s="225"/>
      <c r="WI28" s="225"/>
      <c r="WJ28" s="225"/>
      <c r="WK28" s="225"/>
      <c r="WL28" s="225"/>
      <c r="WM28" s="225"/>
      <c r="WN28" s="225"/>
      <c r="WO28" s="225"/>
      <c r="WP28" s="225"/>
      <c r="WQ28" s="225"/>
      <c r="WR28" s="225"/>
      <c r="WS28" s="225"/>
      <c r="WT28" s="225"/>
      <c r="WU28" s="225"/>
      <c r="WV28" s="225"/>
      <c r="WW28" s="225"/>
      <c r="WX28" s="225"/>
      <c r="WY28" s="225"/>
      <c r="WZ28" s="225"/>
      <c r="XA28" s="225"/>
      <c r="XB28" s="225"/>
      <c r="XC28" s="225"/>
      <c r="XD28" s="225"/>
      <c r="XE28" s="225"/>
      <c r="XF28" s="225"/>
      <c r="XG28" s="225"/>
      <c r="XH28" s="225"/>
      <c r="XI28" s="225"/>
      <c r="XJ28" s="225"/>
      <c r="XK28" s="225"/>
      <c r="XL28" s="225"/>
      <c r="XM28" s="225"/>
      <c r="XN28" s="225"/>
      <c r="XO28" s="225"/>
      <c r="XP28" s="225"/>
      <c r="XQ28" s="225"/>
      <c r="XR28" s="225"/>
      <c r="XS28" s="225"/>
      <c r="XT28" s="225"/>
      <c r="XU28" s="225"/>
      <c r="XV28" s="225"/>
      <c r="XW28" s="225"/>
      <c r="XX28" s="225"/>
      <c r="XY28" s="225"/>
      <c r="XZ28" s="225"/>
      <c r="YA28" s="225"/>
      <c r="YB28" s="225"/>
      <c r="YC28" s="225"/>
      <c r="YD28" s="225"/>
      <c r="YE28" s="225"/>
      <c r="YF28" s="225"/>
      <c r="YG28" s="225"/>
      <c r="YH28" s="225"/>
      <c r="YI28" s="225"/>
      <c r="YJ28" s="225"/>
      <c r="YK28" s="225"/>
      <c r="YL28" s="225"/>
      <c r="YM28" s="225"/>
      <c r="YN28" s="225"/>
      <c r="YO28" s="225"/>
      <c r="YP28" s="225"/>
      <c r="YQ28" s="225"/>
      <c r="YR28" s="225"/>
      <c r="YS28" s="225"/>
      <c r="YT28" s="225"/>
      <c r="YU28" s="225"/>
      <c r="YV28" s="225"/>
      <c r="YW28" s="225"/>
      <c r="YX28" s="225"/>
      <c r="YY28" s="225"/>
      <c r="YZ28" s="225"/>
      <c r="ZA28" s="225"/>
      <c r="ZB28" s="225"/>
      <c r="ZC28" s="225"/>
      <c r="ZD28" s="225"/>
      <c r="ZE28" s="225"/>
      <c r="ZF28" s="225"/>
      <c r="ZG28" s="225"/>
      <c r="ZH28" s="225"/>
      <c r="ZI28" s="225"/>
      <c r="ZJ28" s="225"/>
      <c r="ZK28" s="225"/>
      <c r="ZL28" s="225"/>
      <c r="ZM28" s="225"/>
      <c r="ZN28" s="225"/>
      <c r="ZO28" s="225"/>
      <c r="ZP28" s="225"/>
      <c r="ZQ28" s="225"/>
      <c r="ZR28" s="225"/>
      <c r="ZS28" s="225"/>
      <c r="ZT28" s="225"/>
      <c r="ZU28" s="225"/>
      <c r="ZV28" s="225"/>
      <c r="ZW28" s="225"/>
      <c r="ZX28" s="225"/>
      <c r="ZY28" s="225"/>
      <c r="ZZ28" s="225"/>
      <c r="AAA28" s="225"/>
      <c r="AAB28" s="225"/>
      <c r="AAC28" s="225"/>
      <c r="AAD28" s="225"/>
      <c r="AAE28" s="225"/>
      <c r="AAF28" s="225"/>
      <c r="AAG28" s="225"/>
      <c r="AAH28" s="225"/>
      <c r="AAI28" s="225"/>
      <c r="AAJ28" s="225"/>
      <c r="AAK28" s="225"/>
      <c r="AAL28" s="225"/>
      <c r="AAM28" s="225"/>
      <c r="AAN28" s="225"/>
      <c r="AAO28" s="225"/>
      <c r="AAP28" s="225"/>
      <c r="AAQ28" s="225"/>
      <c r="AAR28" s="225"/>
      <c r="AAS28" s="225"/>
      <c r="AAT28" s="225"/>
      <c r="AAU28" s="225"/>
      <c r="AAV28" s="225"/>
      <c r="AAW28" s="225"/>
      <c r="AAX28" s="225"/>
      <c r="AAY28" s="225"/>
      <c r="AAZ28" s="225"/>
      <c r="ABA28" s="225"/>
      <c r="ABB28" s="225"/>
      <c r="ABC28" s="225"/>
      <c r="ABD28" s="225"/>
      <c r="ABE28" s="225"/>
      <c r="ABF28" s="225"/>
      <c r="ABG28" s="225"/>
      <c r="ABH28" s="225"/>
      <c r="ABI28" s="225"/>
      <c r="ABJ28" s="225"/>
      <c r="ABK28" s="225"/>
      <c r="ABL28" s="225"/>
      <c r="ABM28" s="225"/>
      <c r="ABN28" s="225"/>
      <c r="ABO28" s="225"/>
      <c r="ABP28" s="225"/>
      <c r="ABQ28" s="225"/>
      <c r="ABR28" s="225"/>
      <c r="ABS28" s="225"/>
      <c r="ABT28" s="225"/>
      <c r="ABU28" s="225"/>
      <c r="ABV28" s="225"/>
      <c r="ABW28" s="225"/>
      <c r="ABX28" s="225"/>
      <c r="ABY28" s="225"/>
      <c r="ABZ28" s="225"/>
      <c r="ACA28" s="225"/>
      <c r="ACB28" s="225"/>
      <c r="ACC28" s="225"/>
      <c r="ACD28" s="225"/>
      <c r="ACE28" s="225"/>
      <c r="ACF28" s="225"/>
      <c r="ACG28" s="225"/>
      <c r="ACH28" s="225"/>
      <c r="ACI28" s="225"/>
      <c r="ACJ28" s="225"/>
      <c r="ACK28" s="225"/>
      <c r="ACL28" s="225"/>
      <c r="ACM28" s="225"/>
      <c r="ACN28" s="225"/>
      <c r="ACO28" s="225"/>
      <c r="ACP28" s="225"/>
      <c r="ACQ28" s="225"/>
      <c r="ACR28" s="225"/>
      <c r="ACS28" s="225"/>
      <c r="ACT28" s="225"/>
      <c r="ACU28" s="225"/>
      <c r="ACV28" s="225"/>
      <c r="ACW28" s="225"/>
      <c r="ACX28" s="225"/>
      <c r="ACY28" s="225"/>
      <c r="ACZ28" s="225"/>
      <c r="ADA28" s="225"/>
      <c r="ADB28" s="225"/>
      <c r="ADC28" s="225"/>
      <c r="ADD28" s="225"/>
      <c r="ADE28" s="225"/>
      <c r="ADF28" s="225"/>
      <c r="ADG28" s="225"/>
      <c r="ADH28" s="225"/>
      <c r="ADI28" s="225"/>
      <c r="ADJ28" s="225"/>
      <c r="ADK28" s="225"/>
      <c r="ADL28" s="225"/>
      <c r="ADM28" s="225"/>
      <c r="ADN28" s="225"/>
      <c r="ADO28" s="225"/>
      <c r="ADP28" s="225"/>
      <c r="ADQ28" s="225"/>
      <c r="ADR28" s="225"/>
      <c r="ADS28" s="225"/>
      <c r="ADT28" s="225"/>
      <c r="ADU28" s="225"/>
      <c r="ADV28" s="225"/>
      <c r="ADW28" s="225"/>
      <c r="ADX28" s="225"/>
      <c r="ADY28" s="225"/>
      <c r="ADZ28" s="225"/>
      <c r="AEA28" s="225"/>
      <c r="AEB28" s="225"/>
      <c r="AEC28" s="225"/>
      <c r="AED28" s="225"/>
      <c r="AEE28" s="225"/>
      <c r="AEF28" s="225"/>
      <c r="AEG28" s="225"/>
      <c r="AEH28" s="225"/>
      <c r="AEI28" s="225"/>
      <c r="AEJ28" s="225"/>
      <c r="AEK28" s="225"/>
      <c r="AEL28" s="225"/>
      <c r="AEM28" s="225"/>
      <c r="AEN28" s="225"/>
      <c r="AEO28" s="225"/>
      <c r="AEP28" s="225"/>
      <c r="AEQ28" s="225"/>
      <c r="AER28" s="225"/>
      <c r="AES28" s="225"/>
      <c r="AET28" s="225"/>
      <c r="AEU28" s="225"/>
      <c r="AEV28" s="225"/>
      <c r="AEW28" s="225"/>
      <c r="AEX28" s="225"/>
      <c r="AEY28" s="225"/>
      <c r="AEZ28" s="225"/>
      <c r="AFA28" s="225"/>
      <c r="AFB28" s="225"/>
      <c r="AFC28" s="225"/>
      <c r="AFD28" s="225"/>
      <c r="AFE28" s="225"/>
      <c r="AFF28" s="225"/>
      <c r="AFG28" s="225"/>
      <c r="AFH28" s="225"/>
      <c r="AFI28" s="225"/>
      <c r="AFJ28" s="225"/>
      <c r="AFK28" s="225"/>
      <c r="AFL28" s="225"/>
      <c r="AFM28" s="225"/>
      <c r="AFN28" s="225"/>
      <c r="AFO28" s="225"/>
      <c r="AFP28" s="225"/>
      <c r="AFQ28" s="225"/>
      <c r="AFR28" s="225"/>
      <c r="AFS28" s="225"/>
      <c r="AFT28" s="225"/>
      <c r="AFU28" s="225"/>
      <c r="AFV28" s="225"/>
      <c r="AFW28" s="225"/>
      <c r="AFX28" s="225"/>
      <c r="AFY28" s="225"/>
      <c r="AFZ28" s="225"/>
      <c r="AGA28" s="225"/>
      <c r="AGB28" s="225"/>
      <c r="AGC28" s="225"/>
      <c r="AGD28" s="225"/>
      <c r="AGE28" s="225"/>
      <c r="AGF28" s="225"/>
      <c r="AGG28" s="225"/>
      <c r="AGH28" s="225"/>
      <c r="AGI28" s="225"/>
      <c r="AGJ28" s="225"/>
      <c r="AGK28" s="225"/>
      <c r="AGL28" s="225"/>
      <c r="AGM28" s="225"/>
      <c r="AGN28" s="225"/>
      <c r="AGO28" s="225"/>
      <c r="AGP28" s="225"/>
      <c r="AGQ28" s="225"/>
      <c r="AGR28" s="225"/>
      <c r="AGS28" s="225"/>
      <c r="AGT28" s="225"/>
      <c r="AGU28" s="225"/>
      <c r="AGV28" s="225"/>
      <c r="AGW28" s="225"/>
      <c r="AGX28" s="225"/>
      <c r="AGY28" s="225"/>
      <c r="AGZ28" s="225"/>
      <c r="AHA28" s="225"/>
      <c r="AHB28" s="225"/>
      <c r="AHC28" s="225"/>
      <c r="AHD28" s="225"/>
      <c r="AHE28" s="225"/>
      <c r="AHF28" s="225"/>
      <c r="AHG28" s="225"/>
      <c r="AHH28" s="225"/>
      <c r="AHI28" s="225"/>
      <c r="AHJ28" s="225"/>
      <c r="AHK28" s="225"/>
      <c r="AHL28" s="225"/>
      <c r="AHM28" s="225"/>
      <c r="AHN28" s="225"/>
      <c r="AHO28" s="225"/>
      <c r="AHP28" s="225"/>
      <c r="AHQ28" s="225"/>
      <c r="AHR28" s="225"/>
      <c r="AHS28" s="225"/>
      <c r="AHT28" s="225"/>
      <c r="AHU28" s="225"/>
      <c r="AHV28" s="225"/>
      <c r="AHW28" s="225"/>
      <c r="AHX28" s="225"/>
      <c r="AHY28" s="225"/>
      <c r="AHZ28" s="225"/>
      <c r="AIA28" s="225"/>
      <c r="AIB28" s="225"/>
      <c r="AIC28" s="225"/>
      <c r="AID28" s="225"/>
      <c r="AIE28" s="225"/>
      <c r="AIF28" s="225"/>
      <c r="AIG28" s="225"/>
      <c r="AIH28" s="225"/>
      <c r="AII28" s="225"/>
      <c r="AIJ28" s="225"/>
      <c r="AIK28" s="225"/>
      <c r="AIL28" s="225"/>
      <c r="AIM28" s="225"/>
      <c r="AIN28" s="225"/>
      <c r="AIO28" s="225"/>
      <c r="AIP28" s="225"/>
      <c r="AIQ28" s="225"/>
      <c r="AIR28" s="225"/>
      <c r="AIS28" s="225"/>
      <c r="AIT28" s="225"/>
      <c r="AIU28" s="225"/>
      <c r="AIV28" s="225"/>
      <c r="AIW28" s="225"/>
      <c r="AIX28" s="225"/>
      <c r="AIY28" s="225"/>
      <c r="AIZ28" s="225"/>
      <c r="AJA28" s="225"/>
      <c r="AJB28" s="225"/>
      <c r="AJC28" s="225"/>
      <c r="AJD28" s="225"/>
      <c r="AJE28" s="225"/>
      <c r="AJF28" s="225"/>
      <c r="AJG28" s="225"/>
      <c r="AJH28" s="225"/>
      <c r="AJI28" s="225"/>
      <c r="AJJ28" s="225"/>
      <c r="AJK28" s="225"/>
      <c r="AJL28" s="225"/>
      <c r="AJM28" s="225"/>
      <c r="AJN28" s="225"/>
      <c r="AJO28" s="225"/>
      <c r="AJP28" s="225"/>
      <c r="AJQ28" s="225"/>
      <c r="AJR28" s="225"/>
      <c r="AJS28" s="225"/>
      <c r="AJT28" s="225"/>
      <c r="AJU28" s="225"/>
      <c r="AJV28" s="225"/>
      <c r="AJW28" s="225"/>
      <c r="AJX28" s="225"/>
      <c r="AJY28" s="225"/>
      <c r="AJZ28" s="225"/>
      <c r="AKA28" s="225"/>
      <c r="AKB28" s="225"/>
      <c r="AKC28" s="225"/>
      <c r="AKD28" s="225"/>
      <c r="AKE28" s="225"/>
      <c r="AKF28" s="225"/>
      <c r="AKG28" s="225"/>
      <c r="AKH28" s="225"/>
      <c r="AKI28" s="225"/>
      <c r="AKJ28" s="225"/>
      <c r="AKK28" s="225"/>
      <c r="AKL28" s="225"/>
      <c r="AKM28" s="225"/>
      <c r="AKN28" s="225"/>
      <c r="AKO28" s="225"/>
      <c r="AKP28" s="225"/>
      <c r="AKQ28" s="225"/>
      <c r="AKR28" s="225"/>
      <c r="AKS28" s="225"/>
      <c r="AKT28" s="225"/>
      <c r="AKU28" s="225"/>
      <c r="AKV28" s="225"/>
      <c r="AKW28" s="225"/>
      <c r="AKX28" s="225"/>
      <c r="AKY28" s="225"/>
      <c r="AKZ28" s="225"/>
      <c r="ALA28" s="225"/>
      <c r="ALB28" s="225"/>
      <c r="ALC28" s="225"/>
      <c r="ALD28" s="225"/>
      <c r="ALE28" s="225"/>
      <c r="ALF28" s="225"/>
      <c r="ALG28" s="225"/>
      <c r="ALH28" s="225"/>
      <c r="ALI28" s="225"/>
      <c r="ALJ28" s="225"/>
      <c r="ALK28" s="225"/>
      <c r="ALL28" s="225"/>
      <c r="ALM28" s="225"/>
      <c r="ALN28" s="225"/>
      <c r="ALO28" s="225"/>
      <c r="ALP28" s="225"/>
      <c r="ALQ28" s="225"/>
      <c r="ALR28" s="225"/>
      <c r="ALS28" s="225"/>
      <c r="ALT28" s="225"/>
      <c r="ALU28" s="225"/>
      <c r="ALV28" s="225"/>
      <c r="ALW28" s="225"/>
      <c r="ALX28" s="225"/>
      <c r="ALY28" s="225"/>
      <c r="ALZ28" s="225"/>
      <c r="AMA28" s="225"/>
      <c r="AMB28" s="225"/>
      <c r="AMC28" s="225"/>
      <c r="AMD28" s="225"/>
      <c r="AME28" s="225"/>
      <c r="AMF28" s="225"/>
      <c r="AMG28" s="225"/>
      <c r="AMH28" s="225"/>
      <c r="AMI28" s="225"/>
      <c r="AMJ28" s="225"/>
      <c r="AMK28" s="225"/>
      <c r="AML28" s="225"/>
      <c r="AMM28" s="225"/>
      <c r="AMN28" s="225"/>
      <c r="AMO28" s="225"/>
      <c r="AMP28" s="225"/>
      <c r="AMQ28" s="225"/>
      <c r="AMR28" s="225"/>
      <c r="AMS28" s="225"/>
      <c r="AMT28" s="225"/>
      <c r="AMU28" s="225"/>
      <c r="AMV28" s="225"/>
      <c r="AMW28" s="225"/>
      <c r="AMX28" s="225"/>
      <c r="AMY28" s="225"/>
      <c r="AMZ28" s="225"/>
      <c r="ANA28" s="225"/>
      <c r="ANB28" s="225"/>
      <c r="ANC28" s="225"/>
      <c r="AND28" s="225"/>
      <c r="ANE28" s="225"/>
      <c r="ANF28" s="225"/>
      <c r="ANG28" s="225"/>
      <c r="ANH28" s="225"/>
      <c r="ANI28" s="225"/>
      <c r="ANJ28" s="225"/>
      <c r="ANK28" s="225"/>
      <c r="ANL28" s="225"/>
      <c r="ANM28" s="225"/>
      <c r="ANN28" s="225"/>
      <c r="ANO28" s="225"/>
      <c r="ANP28" s="225"/>
      <c r="ANQ28" s="225"/>
      <c r="ANR28" s="225"/>
      <c r="ANS28" s="225"/>
      <c r="ANT28" s="225"/>
      <c r="ANU28" s="225"/>
      <c r="ANV28" s="225"/>
      <c r="ANW28" s="225"/>
      <c r="ANX28" s="225"/>
      <c r="ANY28" s="225"/>
      <c r="ANZ28" s="225"/>
      <c r="AOA28" s="225"/>
      <c r="AOB28" s="225"/>
      <c r="AOC28" s="225"/>
      <c r="AOD28" s="225"/>
      <c r="AOE28" s="225"/>
      <c r="AOF28" s="225"/>
      <c r="AOG28" s="225"/>
      <c r="AOH28" s="225"/>
      <c r="AOI28" s="225"/>
      <c r="AOJ28" s="225"/>
      <c r="AOK28" s="225"/>
      <c r="AOL28" s="225"/>
      <c r="AOM28" s="225"/>
      <c r="AON28" s="225"/>
      <c r="AOO28" s="225"/>
      <c r="AOP28" s="225"/>
      <c r="AOQ28" s="225"/>
      <c r="AOR28" s="225"/>
      <c r="AOS28" s="225"/>
      <c r="AOT28" s="225"/>
      <c r="AOU28" s="225"/>
      <c r="AOV28" s="225"/>
      <c r="AOW28" s="225"/>
      <c r="AOX28" s="225"/>
      <c r="AOY28" s="225"/>
      <c r="AOZ28" s="225"/>
      <c r="APA28" s="225"/>
      <c r="APB28" s="225"/>
      <c r="APC28" s="225"/>
      <c r="APD28" s="225"/>
      <c r="APE28" s="225"/>
      <c r="APF28" s="225"/>
      <c r="APG28" s="225"/>
      <c r="APH28" s="225"/>
      <c r="API28" s="225"/>
      <c r="APJ28" s="225"/>
      <c r="APK28" s="225"/>
      <c r="APL28" s="225"/>
      <c r="APM28" s="225"/>
      <c r="APN28" s="225"/>
      <c r="APO28" s="225"/>
      <c r="APP28" s="225"/>
      <c r="APQ28" s="225"/>
      <c r="APR28" s="225"/>
      <c r="APS28" s="225"/>
      <c r="APT28" s="225"/>
      <c r="APU28" s="225"/>
      <c r="APV28" s="225"/>
      <c r="APW28" s="225"/>
      <c r="APX28" s="225"/>
      <c r="APY28" s="225"/>
      <c r="APZ28" s="225"/>
      <c r="AQA28" s="225"/>
      <c r="AQB28" s="225"/>
      <c r="AQC28" s="225"/>
      <c r="AQD28" s="225"/>
      <c r="AQE28" s="225"/>
      <c r="AQF28" s="225"/>
      <c r="AQG28" s="225"/>
      <c r="AQH28" s="225"/>
      <c r="AQI28" s="225"/>
      <c r="AQJ28" s="225"/>
      <c r="AQK28" s="225"/>
      <c r="AQL28" s="225"/>
      <c r="AQM28" s="225"/>
      <c r="AQN28" s="225"/>
      <c r="AQO28" s="225"/>
      <c r="AQP28" s="225"/>
      <c r="AQQ28" s="225"/>
      <c r="AQR28" s="225"/>
      <c r="AQS28" s="225"/>
      <c r="AQT28" s="225"/>
      <c r="AQU28" s="225"/>
      <c r="AQV28" s="225"/>
      <c r="AQW28" s="225"/>
      <c r="AQX28" s="225"/>
      <c r="AQY28" s="225"/>
      <c r="AQZ28" s="225"/>
      <c r="ARA28" s="225"/>
      <c r="ARB28" s="225"/>
      <c r="ARC28" s="225"/>
      <c r="ARD28" s="225"/>
      <c r="ARE28" s="225"/>
      <c r="ARF28" s="225"/>
      <c r="ARG28" s="225"/>
      <c r="ARH28" s="225"/>
      <c r="ARI28" s="225"/>
      <c r="ARJ28" s="225"/>
      <c r="ARK28" s="225"/>
      <c r="ARL28" s="225"/>
      <c r="ARM28" s="225"/>
      <c r="ARN28" s="225"/>
      <c r="ARO28" s="225"/>
      <c r="ARP28" s="225"/>
      <c r="ARQ28" s="225"/>
      <c r="ARR28" s="225"/>
      <c r="ARS28" s="225"/>
      <c r="ART28" s="225"/>
      <c r="ARU28" s="225"/>
      <c r="ARV28" s="225"/>
      <c r="ARW28" s="225"/>
      <c r="ARX28" s="225"/>
      <c r="ARY28" s="225"/>
      <c r="ARZ28" s="225"/>
      <c r="ASA28" s="225"/>
      <c r="ASB28" s="225"/>
      <c r="ASC28" s="225"/>
      <c r="ASD28" s="225"/>
      <c r="ASE28" s="225"/>
      <c r="ASF28" s="225"/>
      <c r="ASG28" s="225"/>
      <c r="ASH28" s="225"/>
      <c r="ASI28" s="225"/>
      <c r="ASJ28" s="225"/>
      <c r="ASK28" s="225"/>
      <c r="ASL28" s="225"/>
      <c r="ASM28" s="225"/>
      <c r="ASN28" s="225"/>
      <c r="ASO28" s="225"/>
      <c r="ASP28" s="225"/>
      <c r="ASQ28" s="225"/>
      <c r="ASR28" s="225"/>
      <c r="ASS28" s="225"/>
      <c r="AST28" s="225"/>
      <c r="ASU28" s="225"/>
      <c r="ASV28" s="225"/>
      <c r="ASW28" s="225"/>
      <c r="ASX28" s="225"/>
      <c r="ASY28" s="225"/>
      <c r="ASZ28" s="225"/>
      <c r="ATA28" s="225"/>
      <c r="ATB28" s="225"/>
      <c r="ATC28" s="225"/>
      <c r="ATD28" s="225"/>
      <c r="ATE28" s="225"/>
      <c r="ATF28" s="225"/>
      <c r="ATG28" s="225"/>
      <c r="ATH28" s="225"/>
      <c r="ATI28" s="225"/>
      <c r="ATJ28" s="225"/>
      <c r="ATK28" s="225"/>
      <c r="ATL28" s="225"/>
      <c r="ATM28" s="225"/>
      <c r="ATN28" s="225"/>
      <c r="ATO28" s="225"/>
      <c r="ATP28" s="225"/>
      <c r="ATQ28" s="225"/>
      <c r="ATR28" s="225"/>
      <c r="ATS28" s="225"/>
      <c r="ATT28" s="225"/>
      <c r="ATU28" s="225"/>
      <c r="ATV28" s="225"/>
      <c r="ATW28" s="225"/>
      <c r="ATX28" s="225"/>
      <c r="ATY28" s="225"/>
      <c r="ATZ28" s="225"/>
      <c r="AUA28" s="225"/>
      <c r="AUB28" s="225"/>
      <c r="AUC28" s="225"/>
      <c r="AUD28" s="225"/>
      <c r="AUE28" s="225"/>
      <c r="AUF28" s="225"/>
      <c r="AUG28" s="225"/>
      <c r="AUH28" s="225"/>
      <c r="AUI28" s="225"/>
      <c r="AUJ28" s="225"/>
      <c r="AUK28" s="225"/>
      <c r="AUL28" s="225"/>
      <c r="AUM28" s="225"/>
      <c r="AUN28" s="225"/>
      <c r="AUO28" s="225"/>
      <c r="AUP28" s="225"/>
      <c r="AUQ28" s="225"/>
      <c r="AUR28" s="225"/>
      <c r="AUS28" s="225"/>
      <c r="AUT28" s="225"/>
      <c r="AUU28" s="225"/>
      <c r="AUV28" s="225"/>
      <c r="AUW28" s="225"/>
      <c r="AUX28" s="225"/>
      <c r="AUY28" s="225"/>
      <c r="AUZ28" s="225"/>
      <c r="AVA28" s="225"/>
      <c r="AVB28" s="225"/>
      <c r="AVC28" s="225"/>
      <c r="AVD28" s="225"/>
      <c r="AVE28" s="225"/>
      <c r="AVF28" s="225"/>
      <c r="AVG28" s="225"/>
      <c r="AVH28" s="225"/>
      <c r="AVI28" s="225"/>
      <c r="AVJ28" s="225"/>
      <c r="AVK28" s="225"/>
      <c r="AVL28" s="225"/>
      <c r="AVM28" s="225"/>
      <c r="AVN28" s="225"/>
      <c r="AVO28" s="225"/>
      <c r="AVP28" s="225"/>
      <c r="AVQ28" s="225"/>
      <c r="AVR28" s="225"/>
      <c r="AVS28" s="225"/>
      <c r="AVT28" s="225"/>
      <c r="AVU28" s="225"/>
      <c r="AVV28" s="225"/>
      <c r="AVW28" s="225"/>
      <c r="AVX28" s="225"/>
      <c r="AVY28" s="225"/>
      <c r="AVZ28" s="225"/>
      <c r="AWA28" s="225"/>
      <c r="AWB28" s="225"/>
      <c r="AWC28" s="225"/>
      <c r="AWD28" s="225"/>
      <c r="AWE28" s="225"/>
      <c r="AWF28" s="225"/>
      <c r="AWG28" s="225"/>
      <c r="AWH28" s="225"/>
      <c r="AWI28" s="225"/>
      <c r="AWJ28" s="225"/>
      <c r="AWK28" s="225"/>
      <c r="AWL28" s="225"/>
      <c r="AWM28" s="225"/>
      <c r="AWN28" s="225"/>
      <c r="AWO28" s="225"/>
      <c r="AWP28" s="225"/>
      <c r="AWQ28" s="225"/>
      <c r="AWR28" s="225"/>
      <c r="AWS28" s="225"/>
      <c r="AWT28" s="225"/>
      <c r="AWU28" s="225"/>
      <c r="AWV28" s="225"/>
      <c r="AWW28" s="225"/>
      <c r="AWX28" s="225"/>
      <c r="AWY28" s="225"/>
      <c r="AWZ28" s="225"/>
      <c r="AXA28" s="225"/>
      <c r="AXB28" s="225"/>
      <c r="AXC28" s="225"/>
      <c r="AXD28" s="225"/>
      <c r="AXE28" s="225"/>
      <c r="AXF28" s="225"/>
      <c r="AXG28" s="225"/>
      <c r="AXH28" s="225"/>
      <c r="AXI28" s="225"/>
      <c r="AXJ28" s="225"/>
      <c r="AXK28" s="225"/>
      <c r="AXL28" s="225"/>
      <c r="AXM28" s="225"/>
      <c r="AXN28" s="225"/>
      <c r="AXO28" s="225"/>
      <c r="AXP28" s="225"/>
      <c r="AXQ28" s="225"/>
      <c r="AXR28" s="225"/>
      <c r="AXS28" s="225"/>
      <c r="AXT28" s="225"/>
      <c r="AXU28" s="225"/>
      <c r="AXV28" s="225"/>
      <c r="AXW28" s="225"/>
      <c r="AXX28" s="225"/>
      <c r="AXY28" s="225"/>
      <c r="AXZ28" s="225"/>
      <c r="AYA28" s="225"/>
      <c r="AYB28" s="225"/>
      <c r="AYC28" s="225"/>
      <c r="AYD28" s="225"/>
      <c r="AYE28" s="225"/>
      <c r="AYF28" s="225"/>
      <c r="AYG28" s="225"/>
      <c r="AYH28" s="225"/>
      <c r="AYI28" s="225"/>
      <c r="AYJ28" s="225"/>
      <c r="AYK28" s="225"/>
      <c r="AYL28" s="225"/>
      <c r="AYM28" s="225"/>
      <c r="AYN28" s="225"/>
      <c r="AYO28" s="225"/>
      <c r="AYP28" s="225"/>
      <c r="AYQ28" s="225"/>
      <c r="AYR28" s="225"/>
      <c r="AYS28" s="225"/>
      <c r="AYT28" s="225"/>
      <c r="AYU28" s="225"/>
      <c r="AYV28" s="225"/>
      <c r="AYW28" s="225"/>
      <c r="AYX28" s="225"/>
      <c r="AYY28" s="225"/>
      <c r="AYZ28" s="225"/>
      <c r="AZA28" s="225"/>
      <c r="AZB28" s="225"/>
      <c r="AZC28" s="225"/>
      <c r="AZD28" s="225"/>
      <c r="AZE28" s="225"/>
      <c r="AZF28" s="225"/>
      <c r="AZG28" s="225"/>
      <c r="AZH28" s="225"/>
      <c r="AZI28" s="225"/>
      <c r="AZJ28" s="225"/>
      <c r="AZK28" s="225"/>
      <c r="AZL28" s="225"/>
      <c r="AZM28" s="225"/>
      <c r="AZN28" s="225"/>
      <c r="AZO28" s="225"/>
      <c r="AZP28" s="225"/>
      <c r="AZQ28" s="225"/>
      <c r="AZR28" s="225"/>
      <c r="AZS28" s="225"/>
      <c r="AZT28" s="225"/>
      <c r="AZU28" s="225"/>
      <c r="AZV28" s="225"/>
      <c r="AZW28" s="225"/>
      <c r="AZX28" s="225"/>
      <c r="AZY28" s="225"/>
      <c r="AZZ28" s="225"/>
      <c r="BAA28" s="225"/>
      <c r="BAB28" s="225"/>
      <c r="BAC28" s="225"/>
      <c r="BAD28" s="225"/>
      <c r="BAE28" s="225"/>
      <c r="BAF28" s="225"/>
      <c r="BAG28" s="225"/>
      <c r="BAH28" s="225"/>
      <c r="BAI28" s="225"/>
      <c r="BAJ28" s="225"/>
      <c r="BAK28" s="225"/>
      <c r="BAL28" s="225"/>
      <c r="BAM28" s="225"/>
      <c r="BAN28" s="225"/>
      <c r="BAO28" s="225"/>
      <c r="BAP28" s="225"/>
      <c r="BAQ28" s="225"/>
      <c r="BAR28" s="225"/>
      <c r="BAS28" s="225"/>
      <c r="BAT28" s="225"/>
      <c r="BAU28" s="225"/>
      <c r="BAV28" s="225"/>
      <c r="BAW28" s="225"/>
      <c r="BAX28" s="225"/>
      <c r="BAY28" s="225"/>
      <c r="BAZ28" s="225"/>
      <c r="BBA28" s="225"/>
      <c r="BBB28" s="225"/>
      <c r="BBC28" s="225"/>
      <c r="BBD28" s="225"/>
      <c r="BBE28" s="225"/>
      <c r="BBF28" s="225"/>
      <c r="BBG28" s="225"/>
      <c r="BBH28" s="225"/>
      <c r="BBI28" s="225"/>
      <c r="BBJ28" s="225"/>
      <c r="BBK28" s="225"/>
      <c r="BBL28" s="225"/>
      <c r="BBM28" s="225"/>
      <c r="BBN28" s="225"/>
      <c r="BBO28" s="225"/>
      <c r="BBP28" s="225"/>
      <c r="BBQ28" s="225"/>
      <c r="BBR28" s="225"/>
      <c r="BBS28" s="225"/>
      <c r="BBT28" s="225"/>
      <c r="BBU28" s="225"/>
      <c r="BBV28" s="225"/>
      <c r="BBW28" s="225"/>
      <c r="BBX28" s="225"/>
      <c r="BBY28" s="225"/>
      <c r="BBZ28" s="225"/>
      <c r="BCA28" s="225"/>
      <c r="BCB28" s="225"/>
      <c r="BCC28" s="225"/>
      <c r="BCD28" s="225"/>
      <c r="BCE28" s="225"/>
      <c r="BCF28" s="225"/>
      <c r="BCG28" s="225"/>
      <c r="BCH28" s="225"/>
      <c r="BCI28" s="225"/>
      <c r="BCJ28" s="225"/>
      <c r="BCK28" s="225"/>
      <c r="BCL28" s="225"/>
      <c r="BCM28" s="225"/>
      <c r="BCN28" s="225"/>
      <c r="BCO28" s="225"/>
      <c r="BCP28" s="225"/>
      <c r="BCQ28" s="225"/>
      <c r="BCR28" s="225"/>
      <c r="BCS28" s="225"/>
      <c r="BCT28" s="225"/>
      <c r="BCU28" s="225"/>
      <c r="BCV28" s="225"/>
      <c r="BCW28" s="225"/>
      <c r="BCX28" s="225"/>
      <c r="BCY28" s="225"/>
      <c r="BCZ28" s="225"/>
      <c r="BDA28" s="225"/>
      <c r="BDB28" s="225"/>
      <c r="BDC28" s="225"/>
      <c r="BDD28" s="225"/>
      <c r="BDE28" s="225"/>
      <c r="BDF28" s="225"/>
      <c r="BDG28" s="225"/>
      <c r="BDH28" s="225"/>
      <c r="BDI28" s="225"/>
      <c r="BDJ28" s="225"/>
      <c r="BDK28" s="225"/>
      <c r="BDL28" s="225"/>
      <c r="BDM28" s="225"/>
      <c r="BDN28" s="225"/>
      <c r="BDO28" s="225"/>
      <c r="BDP28" s="225"/>
      <c r="BDQ28" s="225"/>
      <c r="BDR28" s="225"/>
      <c r="BDS28" s="225"/>
      <c r="BDT28" s="225"/>
      <c r="BDU28" s="225"/>
      <c r="BDV28" s="225"/>
      <c r="BDW28" s="225"/>
      <c r="BDX28" s="225"/>
      <c r="BDY28" s="225"/>
      <c r="BDZ28" s="225"/>
      <c r="BEA28" s="225"/>
      <c r="BEB28" s="225"/>
      <c r="BEC28" s="225"/>
      <c r="BED28" s="225"/>
      <c r="BEE28" s="225"/>
      <c r="BEF28" s="225"/>
      <c r="BEG28" s="225"/>
      <c r="BEH28" s="225"/>
      <c r="BEI28" s="225"/>
      <c r="BEJ28" s="225"/>
      <c r="BEK28" s="225"/>
      <c r="BEL28" s="225"/>
      <c r="BEM28" s="225"/>
      <c r="BEN28" s="225"/>
      <c r="BEO28" s="225"/>
      <c r="BEP28" s="225"/>
      <c r="BEQ28" s="225"/>
      <c r="BER28" s="225"/>
      <c r="BES28" s="225"/>
      <c r="BET28" s="225"/>
      <c r="BEU28" s="225"/>
      <c r="BEV28" s="225"/>
      <c r="BEW28" s="225"/>
      <c r="BEX28" s="225"/>
      <c r="BEY28" s="225"/>
      <c r="BEZ28" s="225"/>
      <c r="BFA28" s="225"/>
      <c r="BFB28" s="225"/>
      <c r="BFC28" s="225"/>
      <c r="BFD28" s="225"/>
      <c r="BFE28" s="225"/>
      <c r="BFF28" s="225"/>
      <c r="BFG28" s="225"/>
      <c r="BFH28" s="225"/>
      <c r="BFI28" s="225"/>
      <c r="BFJ28" s="225"/>
      <c r="BFK28" s="225"/>
      <c r="BFL28" s="225"/>
      <c r="BFM28" s="225"/>
      <c r="BFN28" s="225"/>
      <c r="BFO28" s="225"/>
      <c r="BFP28" s="225"/>
      <c r="BFQ28" s="225"/>
      <c r="BFR28" s="225"/>
      <c r="BFS28" s="225"/>
      <c r="BFT28" s="225"/>
      <c r="BFU28" s="225"/>
      <c r="BFV28" s="225"/>
      <c r="BFW28" s="225"/>
      <c r="BFX28" s="225"/>
      <c r="BFY28" s="225"/>
      <c r="BFZ28" s="225"/>
      <c r="BGA28" s="225"/>
      <c r="BGB28" s="225"/>
      <c r="BGC28" s="225"/>
      <c r="BGD28" s="225"/>
      <c r="BGE28" s="225"/>
      <c r="BGF28" s="225"/>
      <c r="BGG28" s="225"/>
      <c r="BGH28" s="225"/>
      <c r="BGI28" s="225"/>
      <c r="BGJ28" s="225"/>
      <c r="BGK28" s="225"/>
      <c r="BGL28" s="225"/>
      <c r="BGM28" s="225"/>
      <c r="BGN28" s="225"/>
      <c r="BGO28" s="225"/>
      <c r="BGP28" s="225"/>
      <c r="BGQ28" s="225"/>
      <c r="BGR28" s="225"/>
      <c r="BGS28" s="225"/>
      <c r="BGT28" s="225"/>
      <c r="BGU28" s="225"/>
      <c r="BGV28" s="225"/>
      <c r="BGW28" s="225"/>
      <c r="BGX28" s="225"/>
      <c r="BGY28" s="225"/>
      <c r="BGZ28" s="225"/>
      <c r="BHA28" s="225"/>
      <c r="BHB28" s="225"/>
      <c r="BHC28" s="225"/>
      <c r="BHD28" s="225"/>
      <c r="BHE28" s="225"/>
      <c r="BHF28" s="225"/>
      <c r="BHG28" s="225"/>
      <c r="BHH28" s="225"/>
      <c r="BHI28" s="225"/>
      <c r="BHJ28" s="225"/>
      <c r="BHK28" s="225"/>
      <c r="BHL28" s="225"/>
      <c r="BHM28" s="225"/>
      <c r="BHN28" s="225"/>
      <c r="BHO28" s="225"/>
      <c r="BHP28" s="225"/>
      <c r="BHQ28" s="225"/>
      <c r="BHR28" s="225"/>
      <c r="BHS28" s="225"/>
      <c r="BHT28" s="225"/>
      <c r="BHU28" s="225"/>
      <c r="BHV28" s="225"/>
      <c r="BHW28" s="225"/>
      <c r="BHX28" s="225"/>
      <c r="BHY28" s="225"/>
      <c r="BHZ28" s="225"/>
      <c r="BIA28" s="225"/>
      <c r="BIB28" s="225"/>
      <c r="BIC28" s="225"/>
      <c r="BID28" s="225"/>
      <c r="BIE28" s="225"/>
      <c r="BIF28" s="225"/>
      <c r="BIG28" s="225"/>
      <c r="BIH28" s="225"/>
      <c r="BII28" s="225"/>
      <c r="BIJ28" s="225"/>
      <c r="BIK28" s="225"/>
      <c r="BIL28" s="225"/>
      <c r="BIM28" s="225"/>
      <c r="BIN28" s="225"/>
      <c r="BIO28" s="225"/>
      <c r="BIP28" s="225"/>
      <c r="BIQ28" s="225"/>
      <c r="BIR28" s="225"/>
      <c r="BIS28" s="225"/>
      <c r="BIT28" s="225"/>
      <c r="BIU28" s="225"/>
      <c r="BIV28" s="225"/>
      <c r="BIW28" s="225"/>
      <c r="BIX28" s="225"/>
      <c r="BIY28" s="225"/>
      <c r="BIZ28" s="225"/>
      <c r="BJA28" s="225"/>
      <c r="BJB28" s="225"/>
      <c r="BJC28" s="225"/>
      <c r="BJD28" s="225"/>
      <c r="BJE28" s="225"/>
      <c r="BJF28" s="225"/>
      <c r="BJG28" s="225"/>
      <c r="BJH28" s="225"/>
      <c r="BJI28" s="225"/>
      <c r="BJJ28" s="225"/>
      <c r="BJK28" s="225"/>
      <c r="BJL28" s="225"/>
      <c r="BJM28" s="225"/>
      <c r="BJN28" s="225"/>
      <c r="BJO28" s="225"/>
      <c r="BJP28" s="225"/>
      <c r="BJQ28" s="225"/>
      <c r="BJR28" s="225"/>
      <c r="BJS28" s="225"/>
      <c r="BJT28" s="225"/>
      <c r="BJU28" s="225"/>
      <c r="BJV28" s="225"/>
      <c r="BJW28" s="225"/>
      <c r="BJX28" s="225"/>
      <c r="BJY28" s="225"/>
      <c r="BJZ28" s="225"/>
      <c r="BKA28" s="225"/>
      <c r="BKB28" s="225"/>
      <c r="BKC28" s="225"/>
      <c r="BKD28" s="225"/>
      <c r="BKE28" s="225"/>
      <c r="BKF28" s="225"/>
      <c r="BKG28" s="225"/>
      <c r="BKH28" s="225"/>
      <c r="BKI28" s="225"/>
      <c r="BKJ28" s="225"/>
      <c r="BKK28" s="225"/>
      <c r="BKL28" s="225"/>
      <c r="BKM28" s="225"/>
      <c r="BKN28" s="225"/>
      <c r="BKO28" s="225"/>
      <c r="BKP28" s="225"/>
      <c r="BKQ28" s="225"/>
      <c r="BKR28" s="225"/>
      <c r="BKS28" s="225"/>
      <c r="BKT28" s="225"/>
      <c r="BKU28" s="225"/>
      <c r="BKV28" s="225"/>
      <c r="BKW28" s="225"/>
      <c r="BKX28" s="225"/>
      <c r="BKY28" s="225"/>
      <c r="BKZ28" s="225"/>
      <c r="BLA28" s="225"/>
      <c r="BLB28" s="225"/>
      <c r="BLC28" s="225"/>
      <c r="BLD28" s="225"/>
      <c r="BLE28" s="225"/>
      <c r="BLF28" s="225"/>
      <c r="BLG28" s="225"/>
      <c r="BLH28" s="225"/>
      <c r="BLI28" s="225"/>
      <c r="BLJ28" s="225"/>
      <c r="BLK28" s="225"/>
      <c r="BLL28" s="225"/>
      <c r="BLM28" s="225"/>
      <c r="BLN28" s="225"/>
      <c r="BLO28" s="225"/>
      <c r="BLP28" s="225"/>
      <c r="BLQ28" s="225"/>
      <c r="BLR28" s="225"/>
      <c r="BLS28" s="225"/>
      <c r="BLT28" s="225"/>
      <c r="BLU28" s="225"/>
      <c r="BLV28" s="225"/>
      <c r="BLW28" s="225"/>
      <c r="BLX28" s="225"/>
      <c r="BLY28" s="225"/>
      <c r="BLZ28" s="225"/>
      <c r="BMA28" s="225"/>
      <c r="BMB28" s="225"/>
      <c r="BMC28" s="225"/>
      <c r="BMD28" s="225"/>
      <c r="BME28" s="225"/>
      <c r="BMF28" s="225"/>
      <c r="BMG28" s="225"/>
      <c r="BMH28" s="225"/>
      <c r="BMI28" s="225"/>
      <c r="BMJ28" s="225"/>
      <c r="BMK28" s="225"/>
      <c r="BML28" s="225"/>
      <c r="BMM28" s="225"/>
      <c r="BMN28" s="225"/>
      <c r="BMO28" s="225"/>
      <c r="BMP28" s="225"/>
      <c r="BMQ28" s="225"/>
      <c r="BMR28" s="225"/>
      <c r="BMS28" s="225"/>
      <c r="BMT28" s="225"/>
      <c r="BMU28" s="225"/>
      <c r="BMV28" s="225"/>
      <c r="BMW28" s="225"/>
      <c r="BMX28" s="225"/>
      <c r="BMY28" s="225"/>
      <c r="BMZ28" s="225"/>
      <c r="BNA28" s="225"/>
      <c r="BNB28" s="225"/>
      <c r="BNC28" s="225"/>
      <c r="BND28" s="225"/>
      <c r="BNE28" s="225"/>
      <c r="BNF28" s="225"/>
      <c r="BNG28" s="225"/>
      <c r="BNH28" s="225"/>
      <c r="BNI28" s="225"/>
      <c r="BNJ28" s="225"/>
      <c r="BNK28" s="225"/>
      <c r="BNL28" s="225"/>
      <c r="BNM28" s="225"/>
      <c r="BNN28" s="225"/>
      <c r="BNO28" s="225"/>
      <c r="BNP28" s="225"/>
      <c r="BNQ28" s="225"/>
      <c r="BNR28" s="225"/>
      <c r="BNS28" s="225"/>
      <c r="BNT28" s="225"/>
      <c r="BNU28" s="225"/>
      <c r="BNV28" s="225"/>
      <c r="BNW28" s="225"/>
      <c r="BNX28" s="225"/>
      <c r="BNY28" s="225"/>
      <c r="BNZ28" s="225"/>
      <c r="BOA28" s="225"/>
      <c r="BOB28" s="225"/>
      <c r="BOC28" s="225"/>
      <c r="BOD28" s="225"/>
      <c r="BOE28" s="225"/>
      <c r="BOF28" s="225"/>
      <c r="BOG28" s="225"/>
      <c r="BOH28" s="225"/>
      <c r="BOI28" s="225"/>
      <c r="BOJ28" s="225"/>
      <c r="BOK28" s="225"/>
      <c r="BOL28" s="225"/>
      <c r="BOM28" s="225"/>
      <c r="BON28" s="225"/>
      <c r="BOO28" s="225"/>
      <c r="BOP28" s="225"/>
      <c r="BOQ28" s="225"/>
      <c r="BOR28" s="225"/>
      <c r="BOS28" s="225"/>
      <c r="BOT28" s="225"/>
      <c r="BOU28" s="225"/>
      <c r="BOV28" s="225"/>
      <c r="BOW28" s="225"/>
      <c r="BOX28" s="225"/>
      <c r="BOY28" s="225"/>
      <c r="BOZ28" s="225"/>
      <c r="BPA28" s="225"/>
      <c r="BPB28" s="225"/>
      <c r="BPC28" s="225"/>
      <c r="BPD28" s="225"/>
      <c r="BPE28" s="225"/>
      <c r="BPF28" s="225"/>
      <c r="BPG28" s="225"/>
      <c r="BPH28" s="225"/>
      <c r="BPI28" s="225"/>
      <c r="BPJ28" s="225"/>
      <c r="BPK28" s="225"/>
      <c r="BPL28" s="225"/>
      <c r="BPM28" s="225"/>
      <c r="BPN28" s="225"/>
      <c r="BPO28" s="225"/>
      <c r="BPP28" s="225"/>
      <c r="BPQ28" s="225"/>
      <c r="BPR28" s="225"/>
      <c r="BPS28" s="225"/>
      <c r="BPT28" s="225"/>
      <c r="BPU28" s="225"/>
      <c r="BPV28" s="225"/>
      <c r="BPW28" s="225"/>
      <c r="BPX28" s="225"/>
      <c r="BPY28" s="225"/>
      <c r="BPZ28" s="225"/>
      <c r="BQA28" s="225"/>
      <c r="BQB28" s="225"/>
      <c r="BQC28" s="225"/>
      <c r="BQD28" s="225"/>
      <c r="BQE28" s="225"/>
      <c r="BQF28" s="225"/>
      <c r="BQG28" s="225"/>
      <c r="BQH28" s="225"/>
      <c r="BQI28" s="225"/>
      <c r="BQJ28" s="225"/>
      <c r="BQK28" s="225"/>
      <c r="BQL28" s="225"/>
      <c r="BQM28" s="225"/>
      <c r="BQN28" s="225"/>
      <c r="BQO28" s="225"/>
      <c r="BQP28" s="225"/>
      <c r="BQQ28" s="225"/>
      <c r="BQR28" s="225"/>
      <c r="BQS28" s="225"/>
      <c r="BQT28" s="225"/>
      <c r="BQU28" s="225"/>
      <c r="BQV28" s="225"/>
      <c r="BQW28" s="225"/>
      <c r="BQX28" s="225"/>
      <c r="BQY28" s="225"/>
      <c r="BQZ28" s="225"/>
      <c r="BRA28" s="225"/>
      <c r="BRB28" s="225"/>
      <c r="BRC28" s="225"/>
      <c r="BRD28" s="225"/>
      <c r="BRE28" s="225"/>
      <c r="BRF28" s="225"/>
      <c r="BRG28" s="225"/>
      <c r="BRH28" s="225"/>
      <c r="BRI28" s="225"/>
      <c r="BRJ28" s="225"/>
      <c r="BRK28" s="225"/>
      <c r="BRL28" s="225"/>
      <c r="BRM28" s="225"/>
      <c r="BRN28" s="225"/>
      <c r="BRO28" s="225"/>
      <c r="BRP28" s="225"/>
      <c r="BRQ28" s="225"/>
      <c r="BRR28" s="225"/>
      <c r="BRS28" s="225"/>
      <c r="BRT28" s="225"/>
      <c r="BRU28" s="225"/>
      <c r="BRV28" s="225"/>
      <c r="BRW28" s="225"/>
      <c r="BRX28" s="225"/>
      <c r="BRY28" s="225"/>
      <c r="BRZ28" s="225"/>
      <c r="BSA28" s="225"/>
      <c r="BSB28" s="225"/>
      <c r="BSC28" s="225"/>
      <c r="BSD28" s="225"/>
      <c r="BSE28" s="225"/>
      <c r="BSF28" s="225"/>
      <c r="BSG28" s="225"/>
      <c r="BSH28" s="225"/>
      <c r="BSI28" s="225"/>
      <c r="BSJ28" s="225"/>
      <c r="BSK28" s="225"/>
      <c r="BSL28" s="225"/>
      <c r="BSM28" s="225"/>
      <c r="BSN28" s="225"/>
      <c r="BSO28" s="225"/>
      <c r="BSP28" s="225"/>
      <c r="BSQ28" s="225"/>
      <c r="BSR28" s="225"/>
      <c r="BSS28" s="225"/>
      <c r="BST28" s="225"/>
      <c r="BSU28" s="225"/>
      <c r="BSV28" s="225"/>
      <c r="BSW28" s="225"/>
      <c r="BSX28" s="225"/>
      <c r="BSY28" s="225"/>
      <c r="BSZ28" s="225"/>
      <c r="BTA28" s="225"/>
      <c r="BTB28" s="225"/>
      <c r="BTC28" s="225"/>
      <c r="BTD28" s="225"/>
      <c r="BTE28" s="225"/>
      <c r="BTF28" s="225"/>
      <c r="BTG28" s="225"/>
      <c r="BTH28" s="225"/>
      <c r="BTI28" s="225"/>
      <c r="BTJ28" s="225"/>
      <c r="BTK28" s="225"/>
      <c r="BTL28" s="225"/>
      <c r="BTM28" s="225"/>
      <c r="BTN28" s="225"/>
      <c r="BTO28" s="225"/>
      <c r="BTP28" s="225"/>
      <c r="BTQ28" s="225"/>
      <c r="BTR28" s="225"/>
      <c r="BTS28" s="225"/>
      <c r="BTT28" s="225"/>
      <c r="BTU28" s="225"/>
      <c r="BTV28" s="225"/>
      <c r="BTW28" s="225"/>
      <c r="BTX28" s="225"/>
      <c r="BTY28" s="225"/>
      <c r="BTZ28" s="225"/>
      <c r="BUA28" s="225"/>
      <c r="BUB28" s="225"/>
      <c r="BUC28" s="225"/>
      <c r="BUD28" s="225"/>
      <c r="BUE28" s="225"/>
      <c r="BUF28" s="225"/>
      <c r="BUG28" s="225"/>
      <c r="BUH28" s="225"/>
      <c r="BUI28" s="225"/>
      <c r="BUJ28" s="225"/>
      <c r="BUK28" s="225"/>
      <c r="BUL28" s="225"/>
      <c r="BUM28" s="225"/>
      <c r="BUN28" s="225"/>
      <c r="BUO28" s="225"/>
      <c r="BUP28" s="225"/>
      <c r="BUQ28" s="225"/>
      <c r="BUR28" s="225"/>
      <c r="BUS28" s="225"/>
      <c r="BUT28" s="225"/>
      <c r="BUU28" s="225"/>
      <c r="BUV28" s="225"/>
      <c r="BUW28" s="225"/>
      <c r="BUX28" s="225"/>
      <c r="BUY28" s="225"/>
      <c r="BUZ28" s="225"/>
      <c r="BVA28" s="225"/>
      <c r="BVB28" s="225"/>
      <c r="BVC28" s="225"/>
      <c r="BVD28" s="225"/>
      <c r="BVE28" s="225"/>
      <c r="BVF28" s="225"/>
      <c r="BVG28" s="225"/>
      <c r="BVH28" s="225"/>
      <c r="BVI28" s="225"/>
      <c r="BVJ28" s="225"/>
      <c r="BVK28" s="225"/>
      <c r="BVL28" s="225"/>
      <c r="BVM28" s="225"/>
      <c r="BVN28" s="225"/>
      <c r="BVO28" s="225"/>
      <c r="BVP28" s="225"/>
      <c r="BVQ28" s="225"/>
      <c r="BVR28" s="225"/>
      <c r="BVS28" s="225"/>
      <c r="BVT28" s="225"/>
      <c r="BVU28" s="225"/>
      <c r="BVV28" s="225"/>
      <c r="BVW28" s="225"/>
      <c r="BVX28" s="225"/>
      <c r="BVY28" s="225"/>
      <c r="BVZ28" s="225"/>
      <c r="BWA28" s="225"/>
      <c r="BWB28" s="225"/>
      <c r="BWC28" s="225"/>
      <c r="BWD28" s="225"/>
      <c r="BWE28" s="225"/>
      <c r="BWF28" s="225"/>
      <c r="BWG28" s="225"/>
      <c r="BWH28" s="225"/>
      <c r="BWI28" s="225"/>
      <c r="BWJ28" s="225"/>
      <c r="BWK28" s="225"/>
      <c r="BWL28" s="225"/>
      <c r="BWM28" s="225"/>
      <c r="BWN28" s="225"/>
      <c r="BWO28" s="225"/>
      <c r="BWP28" s="225"/>
      <c r="BWQ28" s="225"/>
      <c r="BWR28" s="225"/>
      <c r="BWS28" s="225"/>
      <c r="BWT28" s="225"/>
      <c r="BWU28" s="225"/>
      <c r="BWV28" s="225"/>
      <c r="BWW28" s="225"/>
      <c r="BWX28" s="225"/>
      <c r="BWY28" s="225"/>
      <c r="BWZ28" s="225"/>
      <c r="BXA28" s="225"/>
      <c r="BXB28" s="225"/>
      <c r="BXC28" s="225"/>
      <c r="BXD28" s="225"/>
      <c r="BXE28" s="225"/>
      <c r="BXF28" s="225"/>
      <c r="BXG28" s="225"/>
      <c r="BXH28" s="225"/>
      <c r="BXI28" s="225"/>
      <c r="BXJ28" s="225"/>
      <c r="BXK28" s="225"/>
      <c r="BXL28" s="225"/>
      <c r="BXM28" s="225"/>
      <c r="BXN28" s="225"/>
      <c r="BXO28" s="225"/>
      <c r="BXP28" s="225"/>
      <c r="BXQ28" s="225"/>
      <c r="BXR28" s="225"/>
      <c r="BXS28" s="225"/>
      <c r="BXT28" s="225"/>
      <c r="BXU28" s="225"/>
      <c r="BXV28" s="225"/>
      <c r="BXW28" s="225"/>
      <c r="BXX28" s="225"/>
      <c r="BXY28" s="225"/>
      <c r="BXZ28" s="225"/>
      <c r="BYA28" s="225"/>
      <c r="BYB28" s="225"/>
      <c r="BYC28" s="225"/>
      <c r="BYD28" s="225"/>
      <c r="BYE28" s="225"/>
      <c r="BYF28" s="225"/>
      <c r="BYG28" s="225"/>
      <c r="BYH28" s="225"/>
      <c r="BYI28" s="225"/>
      <c r="BYJ28" s="225"/>
      <c r="BYK28" s="225"/>
      <c r="BYL28" s="225"/>
      <c r="BYM28" s="225"/>
      <c r="BYN28" s="225"/>
      <c r="BYO28" s="225"/>
      <c r="BYP28" s="225"/>
      <c r="BYQ28" s="225"/>
      <c r="BYR28" s="225"/>
      <c r="BYS28" s="225"/>
      <c r="BYT28" s="225"/>
      <c r="BYU28" s="225"/>
      <c r="BYV28" s="225"/>
      <c r="BYW28" s="225"/>
      <c r="BYX28" s="225"/>
      <c r="BYY28" s="225"/>
      <c r="BYZ28" s="225"/>
      <c r="BZA28" s="225"/>
      <c r="BZB28" s="225"/>
      <c r="BZC28" s="225"/>
      <c r="BZD28" s="225"/>
      <c r="BZE28" s="225"/>
      <c r="BZF28" s="225"/>
      <c r="BZG28" s="225"/>
      <c r="BZH28" s="225"/>
      <c r="BZI28" s="225"/>
      <c r="BZJ28" s="225"/>
      <c r="BZK28" s="225"/>
      <c r="BZL28" s="225"/>
      <c r="BZM28" s="225"/>
      <c r="BZN28" s="225"/>
      <c r="BZO28" s="225"/>
      <c r="BZP28" s="225"/>
      <c r="BZQ28" s="225"/>
      <c r="BZR28" s="225"/>
      <c r="BZS28" s="225"/>
      <c r="BZT28" s="225"/>
      <c r="BZU28" s="225"/>
      <c r="BZV28" s="225"/>
      <c r="BZW28" s="225"/>
      <c r="BZX28" s="225"/>
      <c r="BZY28" s="225"/>
      <c r="BZZ28" s="225"/>
      <c r="CAA28" s="225"/>
      <c r="CAB28" s="225"/>
      <c r="CAC28" s="225"/>
      <c r="CAD28" s="225"/>
      <c r="CAE28" s="225"/>
      <c r="CAF28" s="225"/>
      <c r="CAG28" s="225"/>
      <c r="CAH28" s="225"/>
      <c r="CAI28" s="225"/>
      <c r="CAJ28" s="225"/>
      <c r="CAK28" s="225"/>
      <c r="CAL28" s="225"/>
      <c r="CAM28" s="225"/>
      <c r="CAN28" s="225"/>
      <c r="CAO28" s="225"/>
      <c r="CAP28" s="225"/>
      <c r="CAQ28" s="225"/>
      <c r="CAR28" s="225"/>
      <c r="CAS28" s="225"/>
      <c r="CAT28" s="225"/>
      <c r="CAU28" s="225"/>
      <c r="CAV28" s="225"/>
      <c r="CAW28" s="225"/>
      <c r="CAX28" s="225"/>
      <c r="CAY28" s="225"/>
      <c r="CAZ28" s="225"/>
      <c r="CBA28" s="225"/>
      <c r="CBB28" s="225"/>
      <c r="CBC28" s="225"/>
      <c r="CBD28" s="225"/>
      <c r="CBE28" s="225"/>
      <c r="CBF28" s="225"/>
      <c r="CBG28" s="225"/>
      <c r="CBH28" s="225"/>
      <c r="CBI28" s="225"/>
      <c r="CBJ28" s="225"/>
      <c r="CBK28" s="225"/>
      <c r="CBL28" s="225"/>
      <c r="CBM28" s="225"/>
      <c r="CBN28" s="225"/>
      <c r="CBO28" s="225"/>
      <c r="CBP28" s="225"/>
      <c r="CBQ28" s="225"/>
      <c r="CBR28" s="225"/>
      <c r="CBS28" s="225"/>
      <c r="CBT28" s="225"/>
      <c r="CBU28" s="225"/>
      <c r="CBV28" s="225"/>
      <c r="CBW28" s="225"/>
      <c r="CBX28" s="225"/>
      <c r="CBY28" s="225"/>
      <c r="CBZ28" s="225"/>
      <c r="CCA28" s="225"/>
      <c r="CCB28" s="225"/>
      <c r="CCC28" s="225"/>
      <c r="CCD28" s="225"/>
      <c r="CCE28" s="225"/>
      <c r="CCF28" s="225"/>
      <c r="CCG28" s="225"/>
      <c r="CCH28" s="225"/>
      <c r="CCI28" s="225"/>
      <c r="CCJ28" s="225"/>
      <c r="CCK28" s="225"/>
      <c r="CCL28" s="225"/>
      <c r="CCM28" s="225"/>
      <c r="CCN28" s="225"/>
      <c r="CCO28" s="225"/>
      <c r="CCP28" s="225"/>
      <c r="CCQ28" s="225"/>
      <c r="CCR28" s="225"/>
      <c r="CCS28" s="225"/>
      <c r="CCT28" s="225"/>
      <c r="CCU28" s="225"/>
      <c r="CCV28" s="225"/>
      <c r="CCW28" s="225"/>
      <c r="CCX28" s="225"/>
      <c r="CCY28" s="225"/>
      <c r="CCZ28" s="225"/>
      <c r="CDA28" s="225"/>
      <c r="CDB28" s="225"/>
      <c r="CDC28" s="225"/>
      <c r="CDD28" s="225"/>
      <c r="CDE28" s="225"/>
      <c r="CDF28" s="225"/>
      <c r="CDG28" s="225"/>
      <c r="CDH28" s="225"/>
      <c r="CDI28" s="225"/>
      <c r="CDJ28" s="225"/>
      <c r="CDK28" s="225"/>
      <c r="CDL28" s="225"/>
      <c r="CDM28" s="225"/>
      <c r="CDN28" s="225"/>
      <c r="CDO28" s="225"/>
      <c r="CDP28" s="225"/>
      <c r="CDQ28" s="225"/>
      <c r="CDR28" s="225"/>
      <c r="CDS28" s="225"/>
      <c r="CDT28" s="225"/>
      <c r="CDU28" s="225"/>
      <c r="CDV28" s="225"/>
      <c r="CDW28" s="225"/>
      <c r="CDX28" s="225"/>
      <c r="CDY28" s="225"/>
      <c r="CDZ28" s="225"/>
      <c r="CEA28" s="225"/>
      <c r="CEB28" s="225"/>
      <c r="CEC28" s="225"/>
      <c r="CED28" s="225"/>
      <c r="CEE28" s="225"/>
      <c r="CEF28" s="225"/>
      <c r="CEG28" s="225"/>
      <c r="CEH28" s="225"/>
      <c r="CEI28" s="225"/>
      <c r="CEJ28" s="225"/>
      <c r="CEK28" s="225"/>
      <c r="CEL28" s="225"/>
      <c r="CEM28" s="225"/>
      <c r="CEN28" s="225"/>
      <c r="CEO28" s="225"/>
      <c r="CEP28" s="225"/>
      <c r="CEQ28" s="225"/>
      <c r="CER28" s="225"/>
      <c r="CES28" s="225"/>
      <c r="CET28" s="225"/>
      <c r="CEU28" s="225"/>
      <c r="CEV28" s="225"/>
      <c r="CEW28" s="225"/>
      <c r="CEX28" s="225"/>
      <c r="CEY28" s="225"/>
      <c r="CEZ28" s="225"/>
      <c r="CFA28" s="225"/>
      <c r="CFB28" s="225"/>
      <c r="CFC28" s="225"/>
      <c r="CFD28" s="225"/>
      <c r="CFE28" s="225"/>
      <c r="CFF28" s="225"/>
      <c r="CFG28" s="225"/>
      <c r="CFH28" s="225"/>
      <c r="CFI28" s="225"/>
      <c r="CFJ28" s="225"/>
      <c r="CFK28" s="225"/>
      <c r="CFL28" s="225"/>
      <c r="CFM28" s="225"/>
      <c r="CFN28" s="225"/>
      <c r="CFO28" s="225"/>
      <c r="CFP28" s="225"/>
      <c r="CFQ28" s="225"/>
      <c r="CFR28" s="225"/>
      <c r="CFS28" s="225"/>
      <c r="CFT28" s="225"/>
      <c r="CFU28" s="225"/>
      <c r="CFV28" s="225"/>
      <c r="CFW28" s="225"/>
      <c r="CFX28" s="225"/>
      <c r="CFY28" s="225"/>
      <c r="CFZ28" s="225"/>
      <c r="CGA28" s="225"/>
      <c r="CGB28" s="225"/>
      <c r="CGC28" s="225"/>
      <c r="CGD28" s="225"/>
      <c r="CGE28" s="225"/>
      <c r="CGF28" s="225"/>
      <c r="CGG28" s="225"/>
      <c r="CGH28" s="225"/>
      <c r="CGI28" s="225"/>
      <c r="CGJ28" s="225"/>
      <c r="CGK28" s="225"/>
      <c r="CGL28" s="225"/>
      <c r="CGM28" s="225"/>
      <c r="CGN28" s="225"/>
      <c r="CGO28" s="225"/>
      <c r="CGP28" s="225"/>
      <c r="CGQ28" s="225"/>
      <c r="CGR28" s="225"/>
      <c r="CGS28" s="225"/>
      <c r="CGT28" s="225"/>
      <c r="CGU28" s="225"/>
      <c r="CGV28" s="225"/>
      <c r="CGW28" s="225"/>
      <c r="CGX28" s="225"/>
      <c r="CGY28" s="225"/>
      <c r="CGZ28" s="225"/>
      <c r="CHA28" s="225"/>
      <c r="CHB28" s="225"/>
      <c r="CHC28" s="225"/>
      <c r="CHD28" s="225"/>
      <c r="CHE28" s="225"/>
      <c r="CHF28" s="225"/>
      <c r="CHG28" s="225"/>
      <c r="CHH28" s="225"/>
      <c r="CHI28" s="225"/>
      <c r="CHJ28" s="225"/>
      <c r="CHK28" s="225"/>
      <c r="CHL28" s="225"/>
      <c r="CHM28" s="225"/>
      <c r="CHN28" s="225"/>
      <c r="CHO28" s="225"/>
      <c r="CHP28" s="225"/>
      <c r="CHQ28" s="225"/>
      <c r="CHR28" s="225"/>
      <c r="CHS28" s="225"/>
      <c r="CHT28" s="225"/>
      <c r="CHU28" s="225"/>
      <c r="CHV28" s="225"/>
      <c r="CHW28" s="225"/>
      <c r="CHX28" s="225"/>
      <c r="CHY28" s="225"/>
      <c r="CHZ28" s="225"/>
      <c r="CIA28" s="225"/>
      <c r="CIB28" s="225"/>
      <c r="CIC28" s="225"/>
      <c r="CID28" s="225"/>
      <c r="CIE28" s="225"/>
      <c r="CIF28" s="225"/>
      <c r="CIG28" s="225"/>
      <c r="CIH28" s="225"/>
      <c r="CII28" s="225"/>
      <c r="CIJ28" s="225"/>
      <c r="CIK28" s="225"/>
      <c r="CIL28" s="225"/>
      <c r="CIM28" s="225"/>
      <c r="CIN28" s="225"/>
      <c r="CIO28" s="225"/>
      <c r="CIP28" s="225"/>
      <c r="CIQ28" s="225"/>
      <c r="CIR28" s="225"/>
      <c r="CIS28" s="225"/>
      <c r="CIT28" s="225"/>
      <c r="CIU28" s="225"/>
      <c r="CIV28" s="225"/>
      <c r="CIW28" s="225"/>
      <c r="CIX28" s="225"/>
      <c r="CIY28" s="225"/>
      <c r="CIZ28" s="225"/>
      <c r="CJA28" s="225"/>
      <c r="CJB28" s="225"/>
      <c r="CJC28" s="225"/>
      <c r="CJD28" s="225"/>
      <c r="CJE28" s="225"/>
      <c r="CJF28" s="225"/>
      <c r="CJG28" s="225"/>
      <c r="CJH28" s="225"/>
      <c r="CJI28" s="225"/>
      <c r="CJJ28" s="225"/>
      <c r="CJK28" s="225"/>
      <c r="CJL28" s="225"/>
      <c r="CJM28" s="225"/>
      <c r="CJN28" s="225"/>
      <c r="CJO28" s="225"/>
      <c r="CJP28" s="225"/>
      <c r="CJQ28" s="225"/>
      <c r="CJR28" s="225"/>
      <c r="CJS28" s="225"/>
      <c r="CJT28" s="225"/>
      <c r="CJU28" s="225"/>
      <c r="CJV28" s="225"/>
      <c r="CJW28" s="225"/>
      <c r="CJX28" s="225"/>
      <c r="CJY28" s="225"/>
      <c r="CJZ28" s="225"/>
      <c r="CKA28" s="225"/>
      <c r="CKB28" s="225"/>
      <c r="CKC28" s="225"/>
      <c r="CKD28" s="225"/>
      <c r="CKE28" s="225"/>
      <c r="CKF28" s="225"/>
      <c r="CKG28" s="225"/>
      <c r="CKH28" s="225"/>
      <c r="CKI28" s="225"/>
      <c r="CKJ28" s="225"/>
      <c r="CKK28" s="225"/>
      <c r="CKL28" s="225"/>
      <c r="CKM28" s="225"/>
      <c r="CKN28" s="225"/>
      <c r="CKO28" s="225"/>
      <c r="CKP28" s="225"/>
      <c r="CKQ28" s="225"/>
      <c r="CKR28" s="225"/>
      <c r="CKS28" s="225"/>
      <c r="CKT28" s="225"/>
      <c r="CKU28" s="225"/>
      <c r="CKV28" s="225"/>
      <c r="CKW28" s="225"/>
      <c r="CKX28" s="225"/>
      <c r="CKY28" s="225"/>
      <c r="CKZ28" s="225"/>
      <c r="CLA28" s="225"/>
      <c r="CLB28" s="225"/>
      <c r="CLC28" s="225"/>
      <c r="CLD28" s="225"/>
      <c r="CLE28" s="225"/>
      <c r="CLF28" s="225"/>
      <c r="CLG28" s="225"/>
      <c r="CLH28" s="225"/>
      <c r="CLI28" s="225"/>
      <c r="CLJ28" s="225"/>
      <c r="CLK28" s="225"/>
      <c r="CLL28" s="225"/>
      <c r="CLM28" s="225"/>
      <c r="CLN28" s="225"/>
      <c r="CLO28" s="225"/>
      <c r="CLP28" s="225"/>
      <c r="CLQ28" s="225"/>
      <c r="CLR28" s="225"/>
      <c r="CLS28" s="225"/>
      <c r="CLT28" s="225"/>
      <c r="CLU28" s="225"/>
      <c r="CLV28" s="225"/>
      <c r="CLW28" s="225"/>
      <c r="CLX28" s="225"/>
      <c r="CLY28" s="225"/>
      <c r="CLZ28" s="225"/>
      <c r="CMA28" s="225"/>
      <c r="CMB28" s="225"/>
      <c r="CMC28" s="225"/>
      <c r="CMD28" s="225"/>
      <c r="CME28" s="225"/>
      <c r="CMF28" s="225"/>
      <c r="CMG28" s="225"/>
      <c r="CMH28" s="225"/>
      <c r="CMI28" s="225"/>
      <c r="CMJ28" s="225"/>
      <c r="CMK28" s="225"/>
      <c r="CML28" s="225"/>
      <c r="CMM28" s="225"/>
      <c r="CMN28" s="225"/>
      <c r="CMO28" s="225"/>
      <c r="CMP28" s="225"/>
      <c r="CMQ28" s="225"/>
      <c r="CMR28" s="225"/>
      <c r="CMS28" s="225"/>
      <c r="CMT28" s="225"/>
      <c r="CMU28" s="225"/>
      <c r="CMV28" s="225"/>
      <c r="CMW28" s="225"/>
      <c r="CMX28" s="225"/>
      <c r="CMY28" s="225"/>
      <c r="CMZ28" s="225"/>
      <c r="CNA28" s="225"/>
      <c r="CNB28" s="225"/>
      <c r="CNC28" s="225"/>
      <c r="CND28" s="225"/>
      <c r="CNE28" s="225"/>
      <c r="CNF28" s="225"/>
      <c r="CNG28" s="225"/>
      <c r="CNH28" s="225"/>
      <c r="CNI28" s="225"/>
      <c r="CNJ28" s="225"/>
      <c r="CNK28" s="225"/>
      <c r="CNL28" s="225"/>
      <c r="CNM28" s="225"/>
      <c r="CNN28" s="225"/>
      <c r="CNO28" s="225"/>
      <c r="CNP28" s="225"/>
      <c r="CNQ28" s="225"/>
      <c r="CNR28" s="225"/>
      <c r="CNS28" s="225"/>
      <c r="CNT28" s="225"/>
      <c r="CNU28" s="225"/>
      <c r="CNV28" s="225"/>
      <c r="CNW28" s="225"/>
      <c r="CNX28" s="225"/>
      <c r="CNY28" s="225"/>
      <c r="CNZ28" s="225"/>
      <c r="COA28" s="225"/>
      <c r="COB28" s="225"/>
      <c r="COC28" s="225"/>
      <c r="COD28" s="225"/>
      <c r="COE28" s="225"/>
      <c r="COF28" s="225"/>
      <c r="COG28" s="225"/>
      <c r="COH28" s="225"/>
      <c r="COI28" s="225"/>
      <c r="COJ28" s="225"/>
      <c r="COK28" s="225"/>
      <c r="COL28" s="225"/>
      <c r="COM28" s="225"/>
      <c r="CON28" s="225"/>
      <c r="COO28" s="225"/>
      <c r="COP28" s="225"/>
      <c r="COQ28" s="225"/>
      <c r="COR28" s="225"/>
      <c r="COS28" s="225"/>
      <c r="COT28" s="225"/>
      <c r="COU28" s="225"/>
      <c r="COV28" s="225"/>
      <c r="COW28" s="225"/>
      <c r="COX28" s="225"/>
      <c r="COY28" s="225"/>
      <c r="COZ28" s="225"/>
      <c r="CPA28" s="225"/>
      <c r="CPB28" s="225"/>
      <c r="CPC28" s="225"/>
      <c r="CPD28" s="225"/>
      <c r="CPE28" s="225"/>
      <c r="CPF28" s="225"/>
      <c r="CPG28" s="225"/>
      <c r="CPH28" s="225"/>
      <c r="CPI28" s="225"/>
      <c r="CPJ28" s="225"/>
      <c r="CPK28" s="225"/>
      <c r="CPL28" s="225"/>
      <c r="CPM28" s="225"/>
      <c r="CPN28" s="225"/>
      <c r="CPO28" s="225"/>
      <c r="CPP28" s="225"/>
      <c r="CPQ28" s="225"/>
      <c r="CPR28" s="225"/>
      <c r="CPS28" s="225"/>
      <c r="CPT28" s="225"/>
      <c r="CPU28" s="225"/>
      <c r="CPV28" s="225"/>
      <c r="CPW28" s="225"/>
      <c r="CPX28" s="225"/>
      <c r="CPY28" s="225"/>
      <c r="CPZ28" s="225"/>
      <c r="CQA28" s="225"/>
      <c r="CQB28" s="225"/>
      <c r="CQC28" s="225"/>
      <c r="CQD28" s="225"/>
      <c r="CQE28" s="225"/>
      <c r="CQF28" s="225"/>
      <c r="CQG28" s="225"/>
      <c r="CQH28" s="225"/>
      <c r="CQI28" s="225"/>
      <c r="CQJ28" s="225"/>
      <c r="CQK28" s="225"/>
      <c r="CQL28" s="225"/>
      <c r="CQM28" s="225"/>
      <c r="CQN28" s="225"/>
      <c r="CQO28" s="225"/>
      <c r="CQP28" s="225"/>
      <c r="CQQ28" s="225"/>
      <c r="CQR28" s="225"/>
      <c r="CQS28" s="225"/>
      <c r="CQT28" s="225"/>
      <c r="CQU28" s="225"/>
      <c r="CQV28" s="225"/>
      <c r="CQW28" s="225"/>
      <c r="CQX28" s="225"/>
      <c r="CQY28" s="225"/>
      <c r="CQZ28" s="225"/>
      <c r="CRA28" s="225"/>
      <c r="CRB28" s="225"/>
      <c r="CRC28" s="225"/>
      <c r="CRD28" s="225"/>
      <c r="CRE28" s="225"/>
      <c r="CRF28" s="225"/>
      <c r="CRG28" s="225"/>
      <c r="CRH28" s="225"/>
      <c r="CRI28" s="225"/>
      <c r="CRJ28" s="225"/>
      <c r="CRK28" s="225"/>
      <c r="CRL28" s="225"/>
      <c r="CRM28" s="225"/>
      <c r="CRN28" s="225"/>
      <c r="CRO28" s="225"/>
      <c r="CRP28" s="225"/>
      <c r="CRQ28" s="225"/>
      <c r="CRR28" s="225"/>
      <c r="CRS28" s="225"/>
      <c r="CRT28" s="225"/>
      <c r="CRU28" s="225"/>
      <c r="CRV28" s="225"/>
      <c r="CRW28" s="225"/>
      <c r="CRX28" s="225"/>
      <c r="CRY28" s="225"/>
      <c r="CRZ28" s="225"/>
      <c r="CSA28" s="225"/>
      <c r="CSB28" s="225"/>
      <c r="CSC28" s="225"/>
      <c r="CSD28" s="225"/>
      <c r="CSE28" s="225"/>
      <c r="CSF28" s="225"/>
      <c r="CSG28" s="225"/>
      <c r="CSH28" s="225"/>
      <c r="CSI28" s="225"/>
      <c r="CSJ28" s="225"/>
      <c r="CSK28" s="225"/>
      <c r="CSL28" s="225"/>
      <c r="CSM28" s="225"/>
      <c r="CSN28" s="225"/>
      <c r="CSO28" s="225"/>
      <c r="CSP28" s="225"/>
      <c r="CSQ28" s="225"/>
      <c r="CSR28" s="225"/>
      <c r="CSS28" s="225"/>
      <c r="CST28" s="225"/>
      <c r="CSU28" s="225"/>
      <c r="CSV28" s="225"/>
      <c r="CSW28" s="225"/>
      <c r="CSX28" s="225"/>
      <c r="CSY28" s="225"/>
      <c r="CSZ28" s="225"/>
      <c r="CTA28" s="225"/>
      <c r="CTB28" s="225"/>
      <c r="CTC28" s="225"/>
      <c r="CTD28" s="225"/>
      <c r="CTE28" s="225"/>
      <c r="CTF28" s="225"/>
      <c r="CTG28" s="225"/>
      <c r="CTH28" s="225"/>
      <c r="CTI28" s="225"/>
      <c r="CTJ28" s="225"/>
      <c r="CTK28" s="225"/>
      <c r="CTL28" s="225"/>
      <c r="CTM28" s="225"/>
      <c r="CTN28" s="225"/>
      <c r="CTO28" s="225"/>
      <c r="CTP28" s="225"/>
      <c r="CTQ28" s="225"/>
      <c r="CTR28" s="225"/>
      <c r="CTS28" s="225"/>
      <c r="CTT28" s="225"/>
      <c r="CTU28" s="225"/>
      <c r="CTV28" s="225"/>
      <c r="CTW28" s="225"/>
      <c r="CTX28" s="225"/>
      <c r="CTY28" s="225"/>
      <c r="CTZ28" s="225"/>
      <c r="CUA28" s="225"/>
      <c r="CUB28" s="225"/>
      <c r="CUC28" s="225"/>
      <c r="CUD28" s="225"/>
      <c r="CUE28" s="225"/>
      <c r="CUF28" s="225"/>
      <c r="CUG28" s="225"/>
      <c r="CUH28" s="225"/>
      <c r="CUI28" s="225"/>
      <c r="CUJ28" s="225"/>
      <c r="CUK28" s="225"/>
      <c r="CUL28" s="225"/>
      <c r="CUM28" s="225"/>
      <c r="CUN28" s="225"/>
      <c r="CUO28" s="225"/>
      <c r="CUP28" s="225"/>
      <c r="CUQ28" s="225"/>
      <c r="CUR28" s="225"/>
      <c r="CUS28" s="225"/>
      <c r="CUT28" s="225"/>
      <c r="CUU28" s="225"/>
      <c r="CUV28" s="225"/>
      <c r="CUW28" s="225"/>
      <c r="CUX28" s="225"/>
      <c r="CUY28" s="225"/>
      <c r="CUZ28" s="225"/>
      <c r="CVA28" s="225"/>
      <c r="CVB28" s="225"/>
      <c r="CVC28" s="225"/>
      <c r="CVD28" s="225"/>
      <c r="CVE28" s="225"/>
      <c r="CVF28" s="225"/>
      <c r="CVG28" s="225"/>
      <c r="CVH28" s="225"/>
      <c r="CVI28" s="225"/>
      <c r="CVJ28" s="225"/>
      <c r="CVK28" s="225"/>
      <c r="CVL28" s="225"/>
      <c r="CVM28" s="225"/>
      <c r="CVN28" s="225"/>
      <c r="CVO28" s="225"/>
      <c r="CVP28" s="225"/>
      <c r="CVQ28" s="225"/>
      <c r="CVR28" s="225"/>
      <c r="CVS28" s="225"/>
      <c r="CVT28" s="225"/>
      <c r="CVU28" s="225"/>
      <c r="CVV28" s="225"/>
      <c r="CVW28" s="225"/>
      <c r="CVX28" s="225"/>
      <c r="CVY28" s="225"/>
      <c r="CVZ28" s="225"/>
      <c r="CWA28" s="225"/>
      <c r="CWB28" s="225"/>
      <c r="CWC28" s="225"/>
      <c r="CWD28" s="225"/>
      <c r="CWE28" s="225"/>
      <c r="CWF28" s="225"/>
      <c r="CWG28" s="225"/>
      <c r="CWH28" s="225"/>
      <c r="CWI28" s="225"/>
      <c r="CWJ28" s="225"/>
      <c r="CWK28" s="225"/>
      <c r="CWL28" s="225"/>
      <c r="CWM28" s="225"/>
      <c r="CWN28" s="225"/>
      <c r="CWO28" s="225"/>
      <c r="CWP28" s="225"/>
      <c r="CWQ28" s="225"/>
      <c r="CWR28" s="225"/>
      <c r="CWS28" s="225"/>
      <c r="CWT28" s="225"/>
      <c r="CWU28" s="225"/>
      <c r="CWV28" s="225"/>
      <c r="CWW28" s="225"/>
      <c r="CWX28" s="225"/>
      <c r="CWY28" s="225"/>
      <c r="CWZ28" s="225"/>
      <c r="CXA28" s="225"/>
      <c r="CXB28" s="225"/>
      <c r="CXC28" s="225"/>
      <c r="CXD28" s="225"/>
      <c r="CXE28" s="225"/>
      <c r="CXF28" s="225"/>
      <c r="CXG28" s="225"/>
      <c r="CXH28" s="225"/>
      <c r="CXI28" s="225"/>
      <c r="CXJ28" s="225"/>
      <c r="CXK28" s="225"/>
      <c r="CXL28" s="225"/>
      <c r="CXM28" s="225"/>
      <c r="CXN28" s="225"/>
      <c r="CXO28" s="225"/>
      <c r="CXP28" s="225"/>
      <c r="CXQ28" s="225"/>
      <c r="CXR28" s="225"/>
      <c r="CXS28" s="225"/>
      <c r="CXT28" s="225"/>
      <c r="CXU28" s="225"/>
      <c r="CXV28" s="225"/>
      <c r="CXW28" s="225"/>
      <c r="CXX28" s="225"/>
      <c r="CXY28" s="225"/>
      <c r="CXZ28" s="225"/>
      <c r="CYA28" s="225"/>
      <c r="CYB28" s="225"/>
      <c r="CYC28" s="225"/>
      <c r="CYD28" s="225"/>
      <c r="CYE28" s="225"/>
      <c r="CYF28" s="225"/>
      <c r="CYG28" s="225"/>
      <c r="CYH28" s="225"/>
      <c r="CYI28" s="225"/>
      <c r="CYJ28" s="225"/>
      <c r="CYK28" s="225"/>
      <c r="CYL28" s="225"/>
      <c r="CYM28" s="225"/>
      <c r="CYN28" s="225"/>
      <c r="CYO28" s="225"/>
      <c r="CYP28" s="225"/>
      <c r="CYQ28" s="225"/>
      <c r="CYR28" s="225"/>
      <c r="CYS28" s="225"/>
      <c r="CYT28" s="225"/>
      <c r="CYU28" s="225"/>
      <c r="CYV28" s="225"/>
      <c r="CYW28" s="225"/>
      <c r="CYX28" s="225"/>
      <c r="CYY28" s="225"/>
      <c r="CYZ28" s="225"/>
      <c r="CZA28" s="225"/>
      <c r="CZB28" s="225"/>
      <c r="CZC28" s="225"/>
      <c r="CZD28" s="225"/>
      <c r="CZE28" s="225"/>
      <c r="CZF28" s="225"/>
      <c r="CZG28" s="225"/>
      <c r="CZH28" s="225"/>
      <c r="CZI28" s="225"/>
      <c r="CZJ28" s="225"/>
      <c r="CZK28" s="225"/>
      <c r="CZL28" s="225"/>
      <c r="CZM28" s="225"/>
      <c r="CZN28" s="225"/>
      <c r="CZO28" s="225"/>
      <c r="CZP28" s="225"/>
      <c r="CZQ28" s="225"/>
      <c r="CZR28" s="225"/>
      <c r="CZS28" s="225"/>
      <c r="CZT28" s="225"/>
      <c r="CZU28" s="225"/>
      <c r="CZV28" s="225"/>
      <c r="CZW28" s="225"/>
      <c r="CZX28" s="225"/>
      <c r="CZY28" s="225"/>
      <c r="CZZ28" s="225"/>
      <c r="DAA28" s="225"/>
      <c r="DAB28" s="225"/>
      <c r="DAC28" s="225"/>
      <c r="DAD28" s="225"/>
      <c r="DAE28" s="225"/>
      <c r="DAF28" s="225"/>
      <c r="DAG28" s="225"/>
      <c r="DAH28" s="225"/>
      <c r="DAI28" s="225"/>
      <c r="DAJ28" s="225"/>
      <c r="DAK28" s="225"/>
      <c r="DAL28" s="225"/>
      <c r="DAM28" s="225"/>
      <c r="DAN28" s="225"/>
      <c r="DAO28" s="225"/>
      <c r="DAP28" s="225"/>
      <c r="DAQ28" s="225"/>
      <c r="DAR28" s="225"/>
      <c r="DAS28" s="225"/>
      <c r="DAT28" s="225"/>
      <c r="DAU28" s="225"/>
      <c r="DAV28" s="225"/>
      <c r="DAW28" s="225"/>
      <c r="DAX28" s="225"/>
      <c r="DAY28" s="225"/>
      <c r="DAZ28" s="225"/>
      <c r="DBA28" s="225"/>
      <c r="DBB28" s="225"/>
      <c r="DBC28" s="225"/>
      <c r="DBD28" s="225"/>
      <c r="DBE28" s="225"/>
      <c r="DBF28" s="225"/>
      <c r="DBG28" s="225"/>
      <c r="DBH28" s="225"/>
      <c r="DBI28" s="225"/>
      <c r="DBJ28" s="225"/>
      <c r="DBK28" s="225"/>
      <c r="DBL28" s="225"/>
      <c r="DBM28" s="225"/>
      <c r="DBN28" s="225"/>
      <c r="DBO28" s="225"/>
      <c r="DBP28" s="225"/>
      <c r="DBQ28" s="225"/>
      <c r="DBR28" s="225"/>
      <c r="DBS28" s="225"/>
      <c r="DBT28" s="225"/>
      <c r="DBU28" s="225"/>
      <c r="DBV28" s="225"/>
      <c r="DBW28" s="225"/>
      <c r="DBX28" s="225"/>
      <c r="DBY28" s="225"/>
      <c r="DBZ28" s="225"/>
      <c r="DCA28" s="225"/>
      <c r="DCB28" s="225"/>
      <c r="DCC28" s="225"/>
      <c r="DCD28" s="225"/>
      <c r="DCE28" s="225"/>
      <c r="DCF28" s="225"/>
      <c r="DCG28" s="225"/>
      <c r="DCH28" s="225"/>
      <c r="DCI28" s="225"/>
      <c r="DCJ28" s="225"/>
      <c r="DCK28" s="225"/>
      <c r="DCL28" s="225"/>
      <c r="DCM28" s="225"/>
      <c r="DCN28" s="225"/>
      <c r="DCO28" s="225"/>
      <c r="DCP28" s="225"/>
      <c r="DCQ28" s="225"/>
      <c r="DCR28" s="225"/>
      <c r="DCS28" s="225"/>
      <c r="DCT28" s="225"/>
      <c r="DCU28" s="225"/>
      <c r="DCV28" s="225"/>
      <c r="DCW28" s="225"/>
      <c r="DCX28" s="225"/>
      <c r="DCY28" s="225"/>
      <c r="DCZ28" s="225"/>
      <c r="DDA28" s="225"/>
      <c r="DDB28" s="225"/>
      <c r="DDC28" s="225"/>
      <c r="DDD28" s="225"/>
      <c r="DDE28" s="225"/>
      <c r="DDF28" s="225"/>
      <c r="DDG28" s="225"/>
      <c r="DDH28" s="225"/>
      <c r="DDI28" s="225"/>
      <c r="DDJ28" s="225"/>
      <c r="DDK28" s="225"/>
      <c r="DDL28" s="225"/>
      <c r="DDM28" s="225"/>
      <c r="DDN28" s="225"/>
      <c r="DDO28" s="225"/>
      <c r="DDP28" s="225"/>
      <c r="DDQ28" s="225"/>
      <c r="DDR28" s="225"/>
      <c r="DDS28" s="225"/>
      <c r="DDT28" s="225"/>
      <c r="DDU28" s="225"/>
      <c r="DDV28" s="225"/>
      <c r="DDW28" s="225"/>
      <c r="DDX28" s="225"/>
      <c r="DDY28" s="225"/>
      <c r="DDZ28" s="225"/>
      <c r="DEA28" s="225"/>
      <c r="DEB28" s="225"/>
      <c r="DEC28" s="225"/>
      <c r="DED28" s="225"/>
      <c r="DEE28" s="225"/>
      <c r="DEF28" s="225"/>
      <c r="DEG28" s="225"/>
      <c r="DEH28" s="225"/>
      <c r="DEI28" s="225"/>
      <c r="DEJ28" s="225"/>
      <c r="DEK28" s="225"/>
      <c r="DEL28" s="225"/>
      <c r="DEM28" s="225"/>
      <c r="DEN28" s="225"/>
      <c r="DEO28" s="225"/>
      <c r="DEP28" s="225"/>
      <c r="DEQ28" s="225"/>
      <c r="DER28" s="225"/>
      <c r="DES28" s="225"/>
      <c r="DET28" s="225"/>
      <c r="DEU28" s="225"/>
      <c r="DEV28" s="225"/>
      <c r="DEW28" s="225"/>
      <c r="DEX28" s="225"/>
      <c r="DEY28" s="225"/>
      <c r="DEZ28" s="225"/>
      <c r="DFA28" s="225"/>
      <c r="DFB28" s="225"/>
      <c r="DFC28" s="225"/>
      <c r="DFD28" s="225"/>
      <c r="DFE28" s="225"/>
      <c r="DFF28" s="225"/>
      <c r="DFG28" s="225"/>
      <c r="DFH28" s="225"/>
      <c r="DFI28" s="225"/>
      <c r="DFJ28" s="225"/>
      <c r="DFK28" s="225"/>
      <c r="DFL28" s="225"/>
      <c r="DFM28" s="225"/>
      <c r="DFN28" s="225"/>
      <c r="DFO28" s="225"/>
      <c r="DFP28" s="225"/>
      <c r="DFQ28" s="225"/>
      <c r="DFR28" s="225"/>
      <c r="DFS28" s="225"/>
      <c r="DFT28" s="225"/>
      <c r="DFU28" s="225"/>
      <c r="DFV28" s="225"/>
      <c r="DFW28" s="225"/>
      <c r="DFX28" s="225"/>
      <c r="DFY28" s="225"/>
      <c r="DFZ28" s="225"/>
      <c r="DGA28" s="225"/>
      <c r="DGB28" s="225"/>
      <c r="DGC28" s="225"/>
      <c r="DGD28" s="225"/>
      <c r="DGE28" s="225"/>
      <c r="DGF28" s="225"/>
      <c r="DGG28" s="225"/>
      <c r="DGH28" s="225"/>
      <c r="DGI28" s="225"/>
      <c r="DGJ28" s="225"/>
      <c r="DGK28" s="225"/>
      <c r="DGL28" s="225"/>
      <c r="DGM28" s="225"/>
      <c r="DGN28" s="225"/>
      <c r="DGO28" s="225"/>
      <c r="DGP28" s="225"/>
      <c r="DGQ28" s="225"/>
      <c r="DGR28" s="225"/>
      <c r="DGS28" s="225"/>
      <c r="DGT28" s="225"/>
      <c r="DGU28" s="225"/>
      <c r="DGV28" s="225"/>
      <c r="DGW28" s="225"/>
      <c r="DGX28" s="225"/>
      <c r="DGY28" s="225"/>
      <c r="DGZ28" s="225"/>
      <c r="DHA28" s="225"/>
      <c r="DHB28" s="225"/>
      <c r="DHC28" s="225"/>
      <c r="DHD28" s="225"/>
      <c r="DHE28" s="225"/>
      <c r="DHF28" s="225"/>
      <c r="DHG28" s="225"/>
      <c r="DHH28" s="225"/>
      <c r="DHI28" s="225"/>
      <c r="DHJ28" s="225"/>
      <c r="DHK28" s="225"/>
      <c r="DHL28" s="225"/>
      <c r="DHM28" s="225"/>
      <c r="DHN28" s="225"/>
      <c r="DHO28" s="225"/>
      <c r="DHP28" s="225"/>
      <c r="DHQ28" s="225"/>
      <c r="DHR28" s="225"/>
      <c r="DHS28" s="225"/>
      <c r="DHT28" s="225"/>
      <c r="DHU28" s="225"/>
      <c r="DHV28" s="225"/>
      <c r="DHW28" s="225"/>
      <c r="DHX28" s="225"/>
      <c r="DHY28" s="225"/>
      <c r="DHZ28" s="225"/>
      <c r="DIA28" s="225"/>
      <c r="DIB28" s="225"/>
      <c r="DIC28" s="225"/>
      <c r="DID28" s="225"/>
      <c r="DIE28" s="225"/>
      <c r="DIF28" s="225"/>
      <c r="DIG28" s="225"/>
      <c r="DIH28" s="225"/>
      <c r="DII28" s="225"/>
      <c r="DIJ28" s="225"/>
      <c r="DIK28" s="225"/>
      <c r="DIL28" s="225"/>
      <c r="DIM28" s="225"/>
      <c r="DIN28" s="225"/>
      <c r="DIO28" s="225"/>
      <c r="DIP28" s="225"/>
      <c r="DIQ28" s="225"/>
      <c r="DIR28" s="225"/>
      <c r="DIS28" s="225"/>
      <c r="DIT28" s="225"/>
      <c r="DIU28" s="225"/>
      <c r="DIV28" s="225"/>
      <c r="DIW28" s="225"/>
      <c r="DIX28" s="225"/>
      <c r="DIY28" s="225"/>
      <c r="DIZ28" s="225"/>
      <c r="DJA28" s="225"/>
      <c r="DJB28" s="225"/>
      <c r="DJC28" s="225"/>
      <c r="DJD28" s="225"/>
      <c r="DJE28" s="225"/>
      <c r="DJF28" s="225"/>
      <c r="DJG28" s="225"/>
      <c r="DJH28" s="225"/>
      <c r="DJI28" s="225"/>
      <c r="DJJ28" s="225"/>
      <c r="DJK28" s="225"/>
      <c r="DJL28" s="225"/>
      <c r="DJM28" s="225"/>
      <c r="DJN28" s="225"/>
      <c r="DJO28" s="225"/>
      <c r="DJP28" s="225"/>
      <c r="DJQ28" s="225"/>
      <c r="DJR28" s="225"/>
      <c r="DJS28" s="225"/>
      <c r="DJT28" s="225"/>
      <c r="DJU28" s="225"/>
      <c r="DJV28" s="225"/>
      <c r="DJW28" s="225"/>
      <c r="DJX28" s="225"/>
      <c r="DJY28" s="225"/>
      <c r="DJZ28" s="225"/>
      <c r="DKA28" s="225"/>
      <c r="DKB28" s="225"/>
      <c r="DKC28" s="225"/>
      <c r="DKD28" s="225"/>
      <c r="DKE28" s="225"/>
      <c r="DKF28" s="225"/>
      <c r="DKG28" s="225"/>
      <c r="DKH28" s="225"/>
      <c r="DKI28" s="225"/>
      <c r="DKJ28" s="225"/>
      <c r="DKK28" s="225"/>
      <c r="DKL28" s="225"/>
      <c r="DKM28" s="225"/>
      <c r="DKN28" s="225"/>
      <c r="DKO28" s="225"/>
      <c r="DKP28" s="225"/>
      <c r="DKQ28" s="225"/>
      <c r="DKR28" s="225"/>
      <c r="DKS28" s="225"/>
      <c r="DKT28" s="225"/>
      <c r="DKU28" s="225"/>
      <c r="DKV28" s="225"/>
      <c r="DKW28" s="225"/>
      <c r="DKX28" s="225"/>
      <c r="DKY28" s="225"/>
      <c r="DKZ28" s="225"/>
      <c r="DLA28" s="225"/>
      <c r="DLB28" s="225"/>
      <c r="DLC28" s="225"/>
      <c r="DLD28" s="225"/>
      <c r="DLE28" s="225"/>
      <c r="DLF28" s="225"/>
      <c r="DLG28" s="225"/>
      <c r="DLH28" s="225"/>
      <c r="DLI28" s="225"/>
      <c r="DLJ28" s="225"/>
      <c r="DLK28" s="225"/>
      <c r="DLL28" s="225"/>
      <c r="DLM28" s="225"/>
      <c r="DLN28" s="225"/>
      <c r="DLO28" s="225"/>
      <c r="DLP28" s="225"/>
      <c r="DLQ28" s="225"/>
      <c r="DLR28" s="225"/>
      <c r="DLS28" s="225"/>
      <c r="DLT28" s="225"/>
      <c r="DLU28" s="225"/>
      <c r="DLV28" s="225"/>
      <c r="DLW28" s="225"/>
      <c r="DLX28" s="225"/>
      <c r="DLY28" s="225"/>
      <c r="DLZ28" s="225"/>
      <c r="DMA28" s="225"/>
      <c r="DMB28" s="225"/>
      <c r="DMC28" s="225"/>
      <c r="DMD28" s="225"/>
      <c r="DME28" s="225"/>
      <c r="DMF28" s="225"/>
      <c r="DMG28" s="225"/>
      <c r="DMH28" s="225"/>
      <c r="DMI28" s="225"/>
      <c r="DMJ28" s="225"/>
      <c r="DMK28" s="225"/>
      <c r="DML28" s="225"/>
      <c r="DMM28" s="225"/>
      <c r="DMN28" s="225"/>
      <c r="DMO28" s="225"/>
      <c r="DMP28" s="225"/>
      <c r="DMQ28" s="225"/>
      <c r="DMR28" s="225"/>
      <c r="DMS28" s="225"/>
      <c r="DMT28" s="225"/>
      <c r="DMU28" s="225"/>
      <c r="DMV28" s="225"/>
      <c r="DMW28" s="225"/>
      <c r="DMX28" s="225"/>
      <c r="DMY28" s="225"/>
      <c r="DMZ28" s="225"/>
      <c r="DNA28" s="225"/>
      <c r="DNB28" s="225"/>
      <c r="DNC28" s="225"/>
      <c r="DND28" s="225"/>
      <c r="DNE28" s="225"/>
      <c r="DNF28" s="225"/>
      <c r="DNG28" s="225"/>
      <c r="DNH28" s="225"/>
      <c r="DNI28" s="225"/>
      <c r="DNJ28" s="225"/>
      <c r="DNK28" s="225"/>
      <c r="DNL28" s="225"/>
      <c r="DNM28" s="225"/>
      <c r="DNN28" s="225"/>
      <c r="DNO28" s="225"/>
      <c r="DNP28" s="225"/>
      <c r="DNQ28" s="225"/>
      <c r="DNR28" s="225"/>
      <c r="DNS28" s="225"/>
      <c r="DNT28" s="225"/>
      <c r="DNU28" s="225"/>
      <c r="DNV28" s="225"/>
      <c r="DNW28" s="225"/>
      <c r="DNX28" s="225"/>
      <c r="DNY28" s="225"/>
      <c r="DNZ28" s="225"/>
      <c r="DOA28" s="225"/>
      <c r="DOB28" s="225"/>
      <c r="DOC28" s="225"/>
      <c r="DOD28" s="225"/>
      <c r="DOE28" s="225"/>
      <c r="DOF28" s="225"/>
      <c r="DOG28" s="225"/>
      <c r="DOH28" s="225"/>
      <c r="DOI28" s="225"/>
      <c r="DOJ28" s="225"/>
      <c r="DOK28" s="225"/>
      <c r="DOL28" s="225"/>
      <c r="DOM28" s="225"/>
      <c r="DON28" s="225"/>
      <c r="DOO28" s="225"/>
      <c r="DOP28" s="225"/>
      <c r="DOQ28" s="225"/>
      <c r="DOR28" s="225"/>
      <c r="DOS28" s="225"/>
      <c r="DOT28" s="225"/>
      <c r="DOU28" s="225"/>
      <c r="DOV28" s="225"/>
      <c r="DOW28" s="225"/>
      <c r="DOX28" s="225"/>
      <c r="DOY28" s="225"/>
      <c r="DOZ28" s="225"/>
      <c r="DPA28" s="225"/>
      <c r="DPB28" s="225"/>
      <c r="DPC28" s="225"/>
      <c r="DPD28" s="225"/>
      <c r="DPE28" s="225"/>
      <c r="DPF28" s="225"/>
      <c r="DPG28" s="225"/>
      <c r="DPH28" s="225"/>
      <c r="DPI28" s="225"/>
      <c r="DPJ28" s="225"/>
      <c r="DPK28" s="225"/>
      <c r="DPL28" s="225"/>
      <c r="DPM28" s="225"/>
      <c r="DPN28" s="225"/>
      <c r="DPO28" s="225"/>
      <c r="DPP28" s="225"/>
      <c r="DPQ28" s="225"/>
      <c r="DPR28" s="225"/>
      <c r="DPS28" s="225"/>
      <c r="DPT28" s="225"/>
      <c r="DPU28" s="225"/>
      <c r="DPV28" s="225"/>
      <c r="DPW28" s="225"/>
      <c r="DPX28" s="225"/>
      <c r="DPY28" s="225"/>
      <c r="DPZ28" s="225"/>
      <c r="DQA28" s="225"/>
      <c r="DQB28" s="225"/>
      <c r="DQC28" s="225"/>
      <c r="DQD28" s="225"/>
      <c r="DQE28" s="225"/>
      <c r="DQF28" s="225"/>
      <c r="DQG28" s="225"/>
      <c r="DQH28" s="225"/>
      <c r="DQI28" s="225"/>
      <c r="DQJ28" s="225"/>
      <c r="DQK28" s="225"/>
      <c r="DQL28" s="225"/>
      <c r="DQM28" s="225"/>
      <c r="DQN28" s="225"/>
      <c r="DQO28" s="225"/>
      <c r="DQP28" s="225"/>
      <c r="DQQ28" s="225"/>
      <c r="DQR28" s="225"/>
      <c r="DQS28" s="225"/>
      <c r="DQT28" s="225"/>
      <c r="DQU28" s="225"/>
      <c r="DQV28" s="225"/>
      <c r="DQW28" s="225"/>
      <c r="DQX28" s="225"/>
      <c r="DQY28" s="225"/>
      <c r="DQZ28" s="225"/>
      <c r="DRA28" s="225"/>
      <c r="DRB28" s="225"/>
      <c r="DRC28" s="225"/>
      <c r="DRD28" s="225"/>
      <c r="DRE28" s="225"/>
      <c r="DRF28" s="225"/>
      <c r="DRG28" s="225"/>
      <c r="DRH28" s="225"/>
      <c r="DRI28" s="225"/>
      <c r="DRJ28" s="225"/>
      <c r="DRK28" s="225"/>
      <c r="DRL28" s="225"/>
      <c r="DRM28" s="225"/>
      <c r="DRN28" s="225"/>
      <c r="DRO28" s="225"/>
      <c r="DRP28" s="225"/>
      <c r="DRQ28" s="225"/>
      <c r="DRR28" s="225"/>
      <c r="DRS28" s="225"/>
      <c r="DRT28" s="225"/>
      <c r="DRU28" s="225"/>
      <c r="DRV28" s="225"/>
      <c r="DRW28" s="225"/>
      <c r="DRX28" s="225"/>
      <c r="DRY28" s="225"/>
      <c r="DRZ28" s="225"/>
      <c r="DSA28" s="225"/>
      <c r="DSB28" s="225"/>
      <c r="DSC28" s="225"/>
      <c r="DSD28" s="225"/>
      <c r="DSE28" s="225"/>
      <c r="DSF28" s="225"/>
      <c r="DSG28" s="225"/>
      <c r="DSH28" s="225"/>
      <c r="DSI28" s="225"/>
      <c r="DSJ28" s="225"/>
      <c r="DSK28" s="225"/>
      <c r="DSL28" s="225"/>
      <c r="DSM28" s="225"/>
      <c r="DSN28" s="225"/>
      <c r="DSO28" s="225"/>
      <c r="DSP28" s="225"/>
      <c r="DSQ28" s="225"/>
      <c r="DSR28" s="225"/>
      <c r="DSS28" s="225"/>
      <c r="DST28" s="225"/>
      <c r="DSU28" s="225"/>
      <c r="DSV28" s="225"/>
      <c r="DSW28" s="225"/>
      <c r="DSX28" s="225"/>
      <c r="DSY28" s="225"/>
      <c r="DSZ28" s="225"/>
      <c r="DTA28" s="225"/>
      <c r="DTB28" s="225"/>
      <c r="DTC28" s="225"/>
      <c r="DTD28" s="225"/>
      <c r="DTE28" s="225"/>
      <c r="DTF28" s="225"/>
      <c r="DTG28" s="225"/>
      <c r="DTH28" s="225"/>
      <c r="DTI28" s="225"/>
      <c r="DTJ28" s="225"/>
      <c r="DTK28" s="225"/>
      <c r="DTL28" s="225"/>
      <c r="DTM28" s="225"/>
      <c r="DTN28" s="225"/>
      <c r="DTO28" s="225"/>
      <c r="DTP28" s="225"/>
      <c r="DTQ28" s="225"/>
      <c r="DTR28" s="225"/>
      <c r="DTS28" s="225"/>
      <c r="DTT28" s="225"/>
      <c r="DTU28" s="225"/>
      <c r="DTV28" s="225"/>
      <c r="DTW28" s="225"/>
      <c r="DTX28" s="225"/>
      <c r="DTY28" s="225"/>
      <c r="DTZ28" s="225"/>
      <c r="DUA28" s="225"/>
      <c r="DUB28" s="225"/>
      <c r="DUC28" s="225"/>
      <c r="DUD28" s="225"/>
      <c r="DUE28" s="225"/>
      <c r="DUF28" s="225"/>
      <c r="DUG28" s="225"/>
      <c r="DUH28" s="225"/>
      <c r="DUI28" s="225"/>
      <c r="DUJ28" s="225"/>
      <c r="DUK28" s="225"/>
      <c r="DUL28" s="225"/>
      <c r="DUM28" s="225"/>
      <c r="DUN28" s="225"/>
      <c r="DUO28" s="225"/>
      <c r="DUP28" s="225"/>
      <c r="DUQ28" s="225"/>
      <c r="DUR28" s="225"/>
      <c r="DUS28" s="225"/>
      <c r="DUT28" s="225"/>
      <c r="DUU28" s="225"/>
      <c r="DUV28" s="225"/>
      <c r="DUW28" s="225"/>
      <c r="DUX28" s="225"/>
      <c r="DUY28" s="225"/>
      <c r="DUZ28" s="225"/>
      <c r="DVA28" s="225"/>
      <c r="DVB28" s="225"/>
      <c r="DVC28" s="225"/>
      <c r="DVD28" s="225"/>
      <c r="DVE28" s="225"/>
      <c r="DVF28" s="225"/>
      <c r="DVG28" s="225"/>
      <c r="DVH28" s="225"/>
      <c r="DVI28" s="225"/>
      <c r="DVJ28" s="225"/>
      <c r="DVK28" s="225"/>
      <c r="DVL28" s="225"/>
      <c r="DVM28" s="225"/>
      <c r="DVN28" s="225"/>
      <c r="DVO28" s="225"/>
      <c r="DVP28" s="225"/>
      <c r="DVQ28" s="225"/>
      <c r="DVR28" s="225"/>
      <c r="DVS28" s="225"/>
      <c r="DVT28" s="225"/>
      <c r="DVU28" s="225"/>
      <c r="DVV28" s="225"/>
      <c r="DVW28" s="225"/>
      <c r="DVX28" s="225"/>
      <c r="DVY28" s="225"/>
      <c r="DVZ28" s="225"/>
      <c r="DWA28" s="225"/>
      <c r="DWB28" s="225"/>
      <c r="DWC28" s="225"/>
      <c r="DWD28" s="225"/>
      <c r="DWE28" s="225"/>
      <c r="DWF28" s="225"/>
      <c r="DWG28" s="225"/>
      <c r="DWH28" s="225"/>
      <c r="DWI28" s="225"/>
      <c r="DWJ28" s="225"/>
      <c r="DWK28" s="225"/>
      <c r="DWL28" s="225"/>
      <c r="DWM28" s="225"/>
      <c r="DWN28" s="225"/>
      <c r="DWO28" s="225"/>
      <c r="DWP28" s="225"/>
      <c r="DWQ28" s="225"/>
      <c r="DWR28" s="225"/>
      <c r="DWS28" s="225"/>
      <c r="DWT28" s="225"/>
      <c r="DWU28" s="225"/>
      <c r="DWV28" s="225"/>
      <c r="DWW28" s="225"/>
      <c r="DWX28" s="225"/>
      <c r="DWY28" s="225"/>
      <c r="DWZ28" s="225"/>
      <c r="DXA28" s="225"/>
      <c r="DXB28" s="225"/>
      <c r="DXC28" s="225"/>
      <c r="DXD28" s="225"/>
      <c r="DXE28" s="225"/>
      <c r="DXF28" s="225"/>
      <c r="DXG28" s="225"/>
      <c r="DXH28" s="225"/>
      <c r="DXI28" s="225"/>
      <c r="DXJ28" s="225"/>
      <c r="DXK28" s="225"/>
      <c r="DXL28" s="225"/>
      <c r="DXM28" s="225"/>
      <c r="DXN28" s="225"/>
      <c r="DXO28" s="225"/>
      <c r="DXP28" s="225"/>
      <c r="DXQ28" s="225"/>
      <c r="DXR28" s="225"/>
      <c r="DXS28" s="225"/>
      <c r="DXT28" s="225"/>
      <c r="DXU28" s="225"/>
      <c r="DXV28" s="225"/>
      <c r="DXW28" s="225"/>
      <c r="DXX28" s="225"/>
      <c r="DXY28" s="225"/>
      <c r="DXZ28" s="225"/>
      <c r="DYA28" s="225"/>
      <c r="DYB28" s="225"/>
      <c r="DYC28" s="225"/>
      <c r="DYD28" s="225"/>
      <c r="DYE28" s="225"/>
      <c r="DYF28" s="225"/>
      <c r="DYG28" s="225"/>
      <c r="DYH28" s="225"/>
      <c r="DYI28" s="225"/>
      <c r="DYJ28" s="225"/>
      <c r="DYK28" s="225"/>
      <c r="DYL28" s="225"/>
      <c r="DYM28" s="225"/>
      <c r="DYN28" s="225"/>
      <c r="DYO28" s="225"/>
      <c r="DYP28" s="225"/>
      <c r="DYQ28" s="225"/>
      <c r="DYR28" s="225"/>
      <c r="DYS28" s="225"/>
      <c r="DYT28" s="225"/>
      <c r="DYU28" s="225"/>
      <c r="DYV28" s="225"/>
      <c r="DYW28" s="225"/>
      <c r="DYX28" s="225"/>
      <c r="DYY28" s="225"/>
      <c r="DYZ28" s="225"/>
      <c r="DZA28" s="225"/>
      <c r="DZB28" s="225"/>
      <c r="DZC28" s="225"/>
      <c r="DZD28" s="225"/>
      <c r="DZE28" s="225"/>
      <c r="DZF28" s="225"/>
      <c r="DZG28" s="225"/>
      <c r="DZH28" s="225"/>
      <c r="DZI28" s="225"/>
      <c r="DZJ28" s="225"/>
      <c r="DZK28" s="225"/>
      <c r="DZL28" s="225"/>
      <c r="DZM28" s="225"/>
      <c r="DZN28" s="225"/>
      <c r="DZO28" s="225"/>
      <c r="DZP28" s="225"/>
      <c r="DZQ28" s="225"/>
      <c r="DZR28" s="225"/>
      <c r="DZS28" s="225"/>
      <c r="DZT28" s="225"/>
      <c r="DZU28" s="225"/>
      <c r="DZV28" s="225"/>
      <c r="DZW28" s="225"/>
      <c r="DZX28" s="225"/>
      <c r="DZY28" s="225"/>
      <c r="DZZ28" s="225"/>
      <c r="EAA28" s="225"/>
      <c r="EAB28" s="225"/>
      <c r="EAC28" s="225"/>
      <c r="EAD28" s="225"/>
      <c r="EAE28" s="225"/>
      <c r="EAF28" s="225"/>
      <c r="EAG28" s="225"/>
      <c r="EAH28" s="225"/>
      <c r="EAI28" s="225"/>
      <c r="EAJ28" s="225"/>
      <c r="EAK28" s="225"/>
      <c r="EAL28" s="225"/>
      <c r="EAM28" s="225"/>
      <c r="EAN28" s="225"/>
      <c r="EAO28" s="225"/>
      <c r="EAP28" s="225"/>
      <c r="EAQ28" s="225"/>
      <c r="EAR28" s="225"/>
      <c r="EAS28" s="225"/>
      <c r="EAT28" s="225"/>
      <c r="EAU28" s="225"/>
      <c r="EAV28" s="225"/>
      <c r="EAW28" s="225"/>
      <c r="EAX28" s="225"/>
      <c r="EAY28" s="225"/>
      <c r="EAZ28" s="225"/>
      <c r="EBA28" s="225"/>
      <c r="EBB28" s="225"/>
      <c r="EBC28" s="225"/>
      <c r="EBD28" s="225"/>
      <c r="EBE28" s="225"/>
      <c r="EBF28" s="225"/>
      <c r="EBG28" s="225"/>
      <c r="EBH28" s="225"/>
      <c r="EBI28" s="225"/>
      <c r="EBJ28" s="225"/>
      <c r="EBK28" s="225"/>
      <c r="EBL28" s="225"/>
      <c r="EBM28" s="225"/>
      <c r="EBN28" s="225"/>
      <c r="EBO28" s="225"/>
      <c r="EBP28" s="225"/>
      <c r="EBQ28" s="225"/>
      <c r="EBR28" s="225"/>
      <c r="EBS28" s="225"/>
      <c r="EBT28" s="225"/>
      <c r="EBU28" s="225"/>
      <c r="EBV28" s="225"/>
      <c r="EBW28" s="225"/>
      <c r="EBX28" s="225"/>
      <c r="EBY28" s="225"/>
      <c r="EBZ28" s="225"/>
      <c r="ECA28" s="225"/>
      <c r="ECB28" s="225"/>
      <c r="ECC28" s="225"/>
      <c r="ECD28" s="225"/>
      <c r="ECE28" s="225"/>
      <c r="ECF28" s="225"/>
      <c r="ECG28" s="225"/>
      <c r="ECH28" s="225"/>
      <c r="ECI28" s="225"/>
      <c r="ECJ28" s="225"/>
      <c r="ECK28" s="225"/>
      <c r="ECL28" s="225"/>
      <c r="ECM28" s="225"/>
      <c r="ECN28" s="225"/>
      <c r="ECO28" s="225"/>
      <c r="ECP28" s="225"/>
      <c r="ECQ28" s="225"/>
      <c r="ECR28" s="225"/>
      <c r="ECS28" s="225"/>
      <c r="ECT28" s="225"/>
      <c r="ECU28" s="225"/>
      <c r="ECV28" s="225"/>
      <c r="ECW28" s="225"/>
      <c r="ECX28" s="225"/>
      <c r="ECY28" s="225"/>
      <c r="ECZ28" s="225"/>
      <c r="EDA28" s="225"/>
      <c r="EDB28" s="225"/>
      <c r="EDC28" s="225"/>
      <c r="EDD28" s="225"/>
      <c r="EDE28" s="225"/>
      <c r="EDF28" s="225"/>
      <c r="EDG28" s="225"/>
      <c r="EDH28" s="225"/>
      <c r="EDI28" s="225"/>
      <c r="EDJ28" s="225"/>
      <c r="EDK28" s="225"/>
      <c r="EDL28" s="225"/>
      <c r="EDM28" s="225"/>
      <c r="EDN28" s="225"/>
      <c r="EDO28" s="225"/>
      <c r="EDP28" s="225"/>
      <c r="EDQ28" s="225"/>
      <c r="EDR28" s="225"/>
      <c r="EDS28" s="225"/>
      <c r="EDT28" s="225"/>
      <c r="EDU28" s="225"/>
      <c r="EDV28" s="225"/>
      <c r="EDW28" s="225"/>
      <c r="EDX28" s="225"/>
      <c r="EDY28" s="225"/>
      <c r="EDZ28" s="225"/>
      <c r="EEA28" s="225"/>
      <c r="EEB28" s="225"/>
      <c r="EEC28" s="225"/>
      <c r="EED28" s="225"/>
      <c r="EEE28" s="225"/>
      <c r="EEF28" s="225"/>
      <c r="EEG28" s="225"/>
      <c r="EEH28" s="225"/>
      <c r="EEI28" s="225"/>
      <c r="EEJ28" s="225"/>
      <c r="EEK28" s="225"/>
      <c r="EEL28" s="225"/>
      <c r="EEM28" s="225"/>
      <c r="EEN28" s="225"/>
      <c r="EEO28" s="225"/>
      <c r="EEP28" s="225"/>
      <c r="EEQ28" s="225"/>
      <c r="EER28" s="225"/>
      <c r="EES28" s="225"/>
      <c r="EET28" s="225"/>
      <c r="EEU28" s="225"/>
      <c r="EEV28" s="225"/>
      <c r="EEW28" s="225"/>
      <c r="EEX28" s="225"/>
      <c r="EEY28" s="225"/>
      <c r="EEZ28" s="225"/>
      <c r="EFA28" s="225"/>
      <c r="EFB28" s="225"/>
      <c r="EFC28" s="225"/>
      <c r="EFD28" s="225"/>
      <c r="EFE28" s="225"/>
      <c r="EFF28" s="225"/>
      <c r="EFG28" s="225"/>
      <c r="EFH28" s="225"/>
      <c r="EFI28" s="225"/>
      <c r="EFJ28" s="225"/>
      <c r="EFK28" s="225"/>
      <c r="EFL28" s="225"/>
      <c r="EFM28" s="225"/>
      <c r="EFN28" s="225"/>
      <c r="EFO28" s="225"/>
      <c r="EFP28" s="225"/>
      <c r="EFQ28" s="225"/>
      <c r="EFR28" s="225"/>
      <c r="EFS28" s="225"/>
      <c r="EFT28" s="225"/>
      <c r="EFU28" s="225"/>
      <c r="EFV28" s="225"/>
      <c r="EFW28" s="225"/>
      <c r="EFX28" s="225"/>
      <c r="EFY28" s="225"/>
      <c r="EFZ28" s="225"/>
      <c r="EGA28" s="225"/>
      <c r="EGB28" s="225"/>
      <c r="EGC28" s="225"/>
      <c r="EGD28" s="225"/>
      <c r="EGE28" s="225"/>
      <c r="EGF28" s="225"/>
      <c r="EGG28" s="225"/>
      <c r="EGH28" s="225"/>
      <c r="EGI28" s="225"/>
      <c r="EGJ28" s="225"/>
      <c r="EGK28" s="225"/>
      <c r="EGL28" s="225"/>
      <c r="EGM28" s="225"/>
      <c r="EGN28" s="225"/>
      <c r="EGO28" s="225"/>
      <c r="EGP28" s="225"/>
      <c r="EGQ28" s="225"/>
      <c r="EGR28" s="225"/>
      <c r="EGS28" s="225"/>
      <c r="EGT28" s="225"/>
      <c r="EGU28" s="225"/>
      <c r="EGV28" s="225"/>
      <c r="EGW28" s="225"/>
      <c r="EGX28" s="225"/>
      <c r="EGY28" s="225"/>
      <c r="EGZ28" s="225"/>
      <c r="EHA28" s="225"/>
      <c r="EHB28" s="225"/>
      <c r="EHC28" s="225"/>
      <c r="EHD28" s="225"/>
      <c r="EHE28" s="225"/>
      <c r="EHF28" s="225"/>
      <c r="EHG28" s="225"/>
      <c r="EHH28" s="225"/>
      <c r="EHI28" s="225"/>
      <c r="EHJ28" s="225"/>
      <c r="EHK28" s="225"/>
      <c r="EHL28" s="225"/>
      <c r="EHM28" s="225"/>
      <c r="EHN28" s="225"/>
      <c r="EHO28" s="225"/>
      <c r="EHP28" s="225"/>
      <c r="EHQ28" s="225"/>
      <c r="EHR28" s="225"/>
      <c r="EHS28" s="225"/>
      <c r="EHT28" s="225"/>
      <c r="EHU28" s="225"/>
      <c r="EHV28" s="225"/>
      <c r="EHW28" s="225"/>
      <c r="EHX28" s="225"/>
      <c r="EHY28" s="225"/>
      <c r="EHZ28" s="225"/>
      <c r="EIA28" s="225"/>
      <c r="EIB28" s="225"/>
      <c r="EIC28" s="225"/>
      <c r="EID28" s="225"/>
      <c r="EIE28" s="225"/>
      <c r="EIF28" s="225"/>
      <c r="EIG28" s="225"/>
      <c r="EIH28" s="225"/>
      <c r="EII28" s="225"/>
      <c r="EIJ28" s="225"/>
      <c r="EIK28" s="225"/>
      <c r="EIL28" s="225"/>
      <c r="EIM28" s="225"/>
      <c r="EIN28" s="225"/>
      <c r="EIO28" s="225"/>
      <c r="EIP28" s="225"/>
      <c r="EIQ28" s="225"/>
      <c r="EIR28" s="225"/>
      <c r="EIS28" s="225"/>
      <c r="EIT28" s="225"/>
      <c r="EIU28" s="225"/>
      <c r="EIV28" s="225"/>
      <c r="EIW28" s="225"/>
      <c r="EIX28" s="225"/>
      <c r="EIY28" s="225"/>
      <c r="EIZ28" s="225"/>
      <c r="EJA28" s="225"/>
      <c r="EJB28" s="225"/>
      <c r="EJC28" s="225"/>
      <c r="EJD28" s="225"/>
      <c r="EJE28" s="225"/>
      <c r="EJF28" s="225"/>
      <c r="EJG28" s="225"/>
      <c r="EJH28" s="225"/>
      <c r="EJI28" s="225"/>
      <c r="EJJ28" s="225"/>
      <c r="EJK28" s="225"/>
      <c r="EJL28" s="225"/>
      <c r="EJM28" s="225"/>
      <c r="EJN28" s="225"/>
      <c r="EJO28" s="225"/>
      <c r="EJP28" s="225"/>
      <c r="EJQ28" s="225"/>
      <c r="EJR28" s="225"/>
      <c r="EJS28" s="225"/>
      <c r="EJT28" s="225"/>
      <c r="EJU28" s="225"/>
      <c r="EJV28" s="225"/>
      <c r="EJW28" s="225"/>
      <c r="EJX28" s="225"/>
      <c r="EJY28" s="225"/>
      <c r="EJZ28" s="225"/>
      <c r="EKA28" s="225"/>
      <c r="EKB28" s="225"/>
      <c r="EKC28" s="225"/>
      <c r="EKD28" s="225"/>
      <c r="EKE28" s="225"/>
      <c r="EKF28" s="225"/>
      <c r="EKG28" s="225"/>
      <c r="EKH28" s="225"/>
      <c r="EKI28" s="225"/>
      <c r="EKJ28" s="225"/>
      <c r="EKK28" s="225"/>
      <c r="EKL28" s="225"/>
      <c r="EKM28" s="225"/>
      <c r="EKN28" s="225"/>
      <c r="EKO28" s="225"/>
      <c r="EKP28" s="225"/>
      <c r="EKQ28" s="225"/>
      <c r="EKR28" s="225"/>
      <c r="EKS28" s="225"/>
      <c r="EKT28" s="225"/>
      <c r="EKU28" s="225"/>
      <c r="EKV28" s="225"/>
      <c r="EKW28" s="225"/>
      <c r="EKX28" s="225"/>
      <c r="EKY28" s="225"/>
      <c r="EKZ28" s="225"/>
      <c r="ELA28" s="225"/>
      <c r="ELB28" s="225"/>
      <c r="ELC28" s="225"/>
      <c r="ELD28" s="225"/>
      <c r="ELE28" s="225"/>
      <c r="ELF28" s="225"/>
      <c r="ELG28" s="225"/>
      <c r="ELH28" s="225"/>
      <c r="ELI28" s="225"/>
      <c r="ELJ28" s="225"/>
      <c r="ELK28" s="225"/>
      <c r="ELL28" s="225"/>
      <c r="ELM28" s="225"/>
      <c r="ELN28" s="225"/>
      <c r="ELO28" s="225"/>
      <c r="ELP28" s="225"/>
      <c r="ELQ28" s="225"/>
      <c r="ELR28" s="225"/>
      <c r="ELS28" s="225"/>
      <c r="ELT28" s="225"/>
      <c r="ELU28" s="225"/>
      <c r="ELV28" s="225"/>
      <c r="ELW28" s="225"/>
      <c r="ELX28" s="225"/>
      <c r="ELY28" s="225"/>
      <c r="ELZ28" s="225"/>
      <c r="EMA28" s="225"/>
      <c r="EMB28" s="225"/>
      <c r="EMC28" s="225"/>
      <c r="EMD28" s="225"/>
      <c r="EME28" s="225"/>
      <c r="EMF28" s="225"/>
      <c r="EMG28" s="225"/>
      <c r="EMH28" s="225"/>
      <c r="EMI28" s="225"/>
      <c r="EMJ28" s="225"/>
      <c r="EMK28" s="225"/>
      <c r="EML28" s="225"/>
      <c r="EMM28" s="225"/>
      <c r="EMN28" s="225"/>
      <c r="EMO28" s="225"/>
      <c r="EMP28" s="225"/>
      <c r="EMQ28" s="225"/>
      <c r="EMR28" s="225"/>
      <c r="EMS28" s="225"/>
      <c r="EMT28" s="225"/>
      <c r="EMU28" s="225"/>
      <c r="EMV28" s="225"/>
      <c r="EMW28" s="225"/>
      <c r="EMX28" s="225"/>
      <c r="EMY28" s="225"/>
      <c r="EMZ28" s="225"/>
      <c r="ENA28" s="225"/>
      <c r="ENB28" s="225"/>
      <c r="ENC28" s="225"/>
      <c r="END28" s="225"/>
      <c r="ENE28" s="225"/>
      <c r="ENF28" s="225"/>
      <c r="ENG28" s="225"/>
      <c r="ENH28" s="225"/>
      <c r="ENI28" s="225"/>
      <c r="ENJ28" s="225"/>
      <c r="ENK28" s="225"/>
      <c r="ENL28" s="225"/>
      <c r="ENM28" s="225"/>
      <c r="ENN28" s="225"/>
      <c r="ENO28" s="225"/>
      <c r="ENP28" s="225"/>
      <c r="ENQ28" s="225"/>
      <c r="ENR28" s="225"/>
      <c r="ENS28" s="225"/>
      <c r="ENT28" s="225"/>
      <c r="ENU28" s="225"/>
      <c r="ENV28" s="225"/>
      <c r="ENW28" s="225"/>
      <c r="ENX28" s="225"/>
      <c r="ENY28" s="225"/>
      <c r="ENZ28" s="225"/>
      <c r="EOA28" s="225"/>
      <c r="EOB28" s="225"/>
      <c r="EOC28" s="225"/>
      <c r="EOD28" s="225"/>
      <c r="EOE28" s="225"/>
      <c r="EOF28" s="225"/>
      <c r="EOG28" s="225"/>
      <c r="EOH28" s="225"/>
      <c r="EOI28" s="225"/>
      <c r="EOJ28" s="225"/>
      <c r="EOK28" s="225"/>
      <c r="EOL28" s="225"/>
      <c r="EOM28" s="225"/>
      <c r="EON28" s="225"/>
      <c r="EOO28" s="225"/>
      <c r="EOP28" s="225"/>
      <c r="EOQ28" s="225"/>
      <c r="EOR28" s="225"/>
      <c r="EOS28" s="225"/>
      <c r="EOT28" s="225"/>
      <c r="EOU28" s="225"/>
      <c r="EOV28" s="225"/>
      <c r="EOW28" s="225"/>
      <c r="EOX28" s="225"/>
      <c r="EOY28" s="225"/>
      <c r="EOZ28" s="225"/>
      <c r="EPA28" s="225"/>
      <c r="EPB28" s="225"/>
      <c r="EPC28" s="225"/>
      <c r="EPD28" s="225"/>
      <c r="EPE28" s="225"/>
      <c r="EPF28" s="225"/>
      <c r="EPG28" s="225"/>
      <c r="EPH28" s="225"/>
      <c r="EPI28" s="225"/>
      <c r="EPJ28" s="225"/>
      <c r="EPK28" s="225"/>
      <c r="EPL28" s="225"/>
      <c r="EPM28" s="225"/>
      <c r="EPN28" s="225"/>
      <c r="EPO28" s="225"/>
      <c r="EPP28" s="225"/>
      <c r="EPQ28" s="225"/>
      <c r="EPR28" s="225"/>
      <c r="EPS28" s="225"/>
      <c r="EPT28" s="225"/>
      <c r="EPU28" s="225"/>
      <c r="EPV28" s="225"/>
      <c r="EPW28" s="225"/>
      <c r="EPX28" s="225"/>
      <c r="EPY28" s="225"/>
      <c r="EPZ28" s="225"/>
      <c r="EQA28" s="225"/>
      <c r="EQB28" s="225"/>
      <c r="EQC28" s="225"/>
      <c r="EQD28" s="225"/>
      <c r="EQE28" s="225"/>
      <c r="EQF28" s="225"/>
      <c r="EQG28" s="225"/>
      <c r="EQH28" s="225"/>
      <c r="EQI28" s="225"/>
      <c r="EQJ28" s="225"/>
      <c r="EQK28" s="225"/>
      <c r="EQL28" s="225"/>
      <c r="EQM28" s="225"/>
      <c r="EQN28" s="225"/>
      <c r="EQO28" s="225"/>
      <c r="EQP28" s="225"/>
      <c r="EQQ28" s="225"/>
      <c r="EQR28" s="225"/>
      <c r="EQS28" s="225"/>
      <c r="EQT28" s="225"/>
      <c r="EQU28" s="225"/>
      <c r="EQV28" s="225"/>
      <c r="EQW28" s="225"/>
      <c r="EQX28" s="225"/>
      <c r="EQY28" s="225"/>
      <c r="EQZ28" s="225"/>
      <c r="ERA28" s="225"/>
      <c r="ERB28" s="225"/>
      <c r="ERC28" s="225"/>
      <c r="ERD28" s="225"/>
      <c r="ERE28" s="225"/>
      <c r="ERF28" s="225"/>
      <c r="ERG28" s="225"/>
      <c r="ERH28" s="225"/>
      <c r="ERI28" s="225"/>
      <c r="ERJ28" s="225"/>
      <c r="ERK28" s="225"/>
      <c r="ERL28" s="225"/>
      <c r="ERM28" s="225"/>
      <c r="ERN28" s="225"/>
      <c r="ERO28" s="225"/>
      <c r="ERP28" s="225"/>
      <c r="ERQ28" s="225"/>
      <c r="ERR28" s="225"/>
      <c r="ERS28" s="225"/>
      <c r="ERT28" s="225"/>
      <c r="ERU28" s="225"/>
      <c r="ERV28" s="225"/>
      <c r="ERW28" s="225"/>
      <c r="ERX28" s="225"/>
      <c r="ERY28" s="225"/>
      <c r="ERZ28" s="225"/>
      <c r="ESA28" s="225"/>
      <c r="ESB28" s="225"/>
      <c r="ESC28" s="225"/>
      <c r="ESD28" s="225"/>
      <c r="ESE28" s="225"/>
      <c r="ESF28" s="225"/>
      <c r="ESG28" s="225"/>
      <c r="ESH28" s="225"/>
      <c r="ESI28" s="225"/>
      <c r="ESJ28" s="225"/>
      <c r="ESK28" s="225"/>
      <c r="ESL28" s="225"/>
      <c r="ESM28" s="225"/>
      <c r="ESN28" s="225"/>
      <c r="ESO28" s="225"/>
      <c r="ESP28" s="225"/>
      <c r="ESQ28" s="225"/>
      <c r="ESR28" s="225"/>
      <c r="ESS28" s="225"/>
      <c r="EST28" s="225"/>
      <c r="ESU28" s="225"/>
      <c r="ESV28" s="225"/>
      <c r="ESW28" s="225"/>
      <c r="ESX28" s="225"/>
      <c r="ESY28" s="225"/>
      <c r="ESZ28" s="225"/>
      <c r="ETA28" s="225"/>
      <c r="ETB28" s="225"/>
      <c r="ETC28" s="225"/>
      <c r="ETD28" s="225"/>
      <c r="ETE28" s="225"/>
      <c r="ETF28" s="225"/>
      <c r="ETG28" s="225"/>
      <c r="ETH28" s="225"/>
      <c r="ETI28" s="225"/>
      <c r="ETJ28" s="225"/>
      <c r="ETK28" s="225"/>
      <c r="ETL28" s="225"/>
      <c r="ETM28" s="225"/>
      <c r="ETN28" s="225"/>
      <c r="ETO28" s="225"/>
      <c r="ETP28" s="225"/>
      <c r="ETQ28" s="225"/>
      <c r="ETR28" s="225"/>
      <c r="ETS28" s="225"/>
      <c r="ETT28" s="225"/>
      <c r="ETU28" s="225"/>
      <c r="ETV28" s="225"/>
      <c r="ETW28" s="225"/>
      <c r="ETX28" s="225"/>
      <c r="ETY28" s="225"/>
      <c r="ETZ28" s="225"/>
      <c r="EUA28" s="225"/>
      <c r="EUB28" s="225"/>
      <c r="EUC28" s="225"/>
      <c r="EUD28" s="225"/>
      <c r="EUE28" s="225"/>
      <c r="EUF28" s="225"/>
      <c r="EUG28" s="225"/>
      <c r="EUH28" s="225"/>
      <c r="EUI28" s="225"/>
      <c r="EUJ28" s="225"/>
      <c r="EUK28" s="225"/>
      <c r="EUL28" s="225"/>
      <c r="EUM28" s="225"/>
      <c r="EUN28" s="225"/>
      <c r="EUO28" s="225"/>
      <c r="EUP28" s="225"/>
      <c r="EUQ28" s="225"/>
      <c r="EUR28" s="225"/>
      <c r="EUS28" s="225"/>
      <c r="EUT28" s="225"/>
      <c r="EUU28" s="225"/>
      <c r="EUV28" s="225"/>
      <c r="EUW28" s="225"/>
      <c r="EUX28" s="225"/>
      <c r="EUY28" s="225"/>
      <c r="EUZ28" s="225"/>
      <c r="EVA28" s="225"/>
      <c r="EVB28" s="225"/>
      <c r="EVC28" s="225"/>
      <c r="EVD28" s="225"/>
      <c r="EVE28" s="225"/>
      <c r="EVF28" s="225"/>
      <c r="EVG28" s="225"/>
      <c r="EVH28" s="225"/>
      <c r="EVI28" s="225"/>
      <c r="EVJ28" s="225"/>
      <c r="EVK28" s="225"/>
      <c r="EVL28" s="225"/>
      <c r="EVM28" s="225"/>
      <c r="EVN28" s="225"/>
      <c r="EVO28" s="225"/>
      <c r="EVP28" s="225"/>
      <c r="EVQ28" s="225"/>
      <c r="EVR28" s="225"/>
      <c r="EVS28" s="225"/>
      <c r="EVT28" s="225"/>
      <c r="EVU28" s="225"/>
      <c r="EVV28" s="225"/>
      <c r="EVW28" s="225"/>
      <c r="EVX28" s="225"/>
      <c r="EVY28" s="225"/>
      <c r="EVZ28" s="225"/>
      <c r="EWA28" s="225"/>
      <c r="EWB28" s="225"/>
      <c r="EWC28" s="225"/>
      <c r="EWD28" s="225"/>
      <c r="EWE28" s="225"/>
      <c r="EWF28" s="225"/>
      <c r="EWG28" s="225"/>
      <c r="EWH28" s="225"/>
      <c r="EWI28" s="225"/>
      <c r="EWJ28" s="225"/>
      <c r="EWK28" s="225"/>
      <c r="EWL28" s="225"/>
      <c r="EWM28" s="225"/>
      <c r="EWN28" s="225"/>
      <c r="EWO28" s="225"/>
      <c r="EWP28" s="225"/>
      <c r="EWQ28" s="225"/>
      <c r="EWR28" s="225"/>
      <c r="EWS28" s="225"/>
      <c r="EWT28" s="225"/>
      <c r="EWU28" s="225"/>
      <c r="EWV28" s="225"/>
      <c r="EWW28" s="225"/>
      <c r="EWX28" s="225"/>
      <c r="EWY28" s="225"/>
      <c r="EWZ28" s="225"/>
      <c r="EXA28" s="225"/>
      <c r="EXB28" s="225"/>
      <c r="EXC28" s="225"/>
      <c r="EXD28" s="225"/>
      <c r="EXE28" s="225"/>
      <c r="EXF28" s="225"/>
      <c r="EXG28" s="225"/>
      <c r="EXH28" s="225"/>
      <c r="EXI28" s="225"/>
      <c r="EXJ28" s="225"/>
      <c r="EXK28" s="225"/>
      <c r="EXL28" s="225"/>
      <c r="EXM28" s="225"/>
      <c r="EXN28" s="225"/>
      <c r="EXO28" s="225"/>
      <c r="EXP28" s="225"/>
      <c r="EXQ28" s="225"/>
      <c r="EXR28" s="225"/>
      <c r="EXS28" s="225"/>
      <c r="EXT28" s="225"/>
      <c r="EXU28" s="225"/>
      <c r="EXV28" s="225"/>
      <c r="EXW28" s="225"/>
      <c r="EXX28" s="225"/>
      <c r="EXY28" s="225"/>
      <c r="EXZ28" s="225"/>
      <c r="EYA28" s="225"/>
      <c r="EYB28" s="225"/>
      <c r="EYC28" s="225"/>
      <c r="EYD28" s="225"/>
      <c r="EYE28" s="225"/>
      <c r="EYF28" s="225"/>
      <c r="EYG28" s="225"/>
      <c r="EYH28" s="225"/>
      <c r="EYI28" s="225"/>
      <c r="EYJ28" s="225"/>
      <c r="EYK28" s="225"/>
      <c r="EYL28" s="225"/>
      <c r="EYM28" s="225"/>
      <c r="EYN28" s="225"/>
      <c r="EYO28" s="225"/>
      <c r="EYP28" s="225"/>
      <c r="EYQ28" s="225"/>
      <c r="EYR28" s="225"/>
      <c r="EYS28" s="225"/>
      <c r="EYT28" s="225"/>
      <c r="EYU28" s="225"/>
      <c r="EYV28" s="225"/>
      <c r="EYW28" s="225"/>
      <c r="EYX28" s="225"/>
      <c r="EYY28" s="225"/>
      <c r="EYZ28" s="225"/>
      <c r="EZA28" s="225"/>
      <c r="EZB28" s="225"/>
      <c r="EZC28" s="225"/>
      <c r="EZD28" s="225"/>
      <c r="EZE28" s="225"/>
      <c r="EZF28" s="225"/>
      <c r="EZG28" s="225"/>
      <c r="EZH28" s="225"/>
      <c r="EZI28" s="225"/>
      <c r="EZJ28" s="225"/>
      <c r="EZK28" s="225"/>
      <c r="EZL28" s="225"/>
      <c r="EZM28" s="225"/>
      <c r="EZN28" s="225"/>
      <c r="EZO28" s="225"/>
      <c r="EZP28" s="225"/>
      <c r="EZQ28" s="225"/>
      <c r="EZR28" s="225"/>
      <c r="EZS28" s="225"/>
      <c r="EZT28" s="225"/>
      <c r="EZU28" s="225"/>
      <c r="EZV28" s="225"/>
      <c r="EZW28" s="225"/>
      <c r="EZX28" s="225"/>
      <c r="EZY28" s="225"/>
      <c r="EZZ28" s="225"/>
      <c r="FAA28" s="225"/>
      <c r="FAB28" s="225"/>
      <c r="FAC28" s="225"/>
      <c r="FAD28" s="225"/>
      <c r="FAE28" s="225"/>
      <c r="FAF28" s="225"/>
      <c r="FAG28" s="225"/>
      <c r="FAH28" s="225"/>
      <c r="FAI28" s="225"/>
      <c r="FAJ28" s="225"/>
      <c r="FAK28" s="225"/>
      <c r="FAL28" s="225"/>
      <c r="FAM28" s="225"/>
      <c r="FAN28" s="225"/>
      <c r="FAO28" s="225"/>
      <c r="FAP28" s="225"/>
      <c r="FAQ28" s="225"/>
      <c r="FAR28" s="225"/>
      <c r="FAS28" s="225"/>
      <c r="FAT28" s="225"/>
      <c r="FAU28" s="225"/>
      <c r="FAV28" s="225"/>
      <c r="FAW28" s="225"/>
      <c r="FAX28" s="225"/>
      <c r="FAY28" s="225"/>
      <c r="FAZ28" s="225"/>
      <c r="FBA28" s="225"/>
      <c r="FBB28" s="225"/>
      <c r="FBC28" s="225"/>
      <c r="FBD28" s="225"/>
      <c r="FBE28" s="225"/>
      <c r="FBF28" s="225"/>
      <c r="FBG28" s="225"/>
      <c r="FBH28" s="225"/>
      <c r="FBI28" s="225"/>
      <c r="FBJ28" s="225"/>
      <c r="FBK28" s="225"/>
      <c r="FBL28" s="225"/>
      <c r="FBM28" s="225"/>
      <c r="FBN28" s="225"/>
      <c r="FBO28" s="225"/>
      <c r="FBP28" s="225"/>
      <c r="FBQ28" s="225"/>
      <c r="FBR28" s="225"/>
      <c r="FBS28" s="225"/>
      <c r="FBT28" s="225"/>
      <c r="FBU28" s="225"/>
      <c r="FBV28" s="225"/>
      <c r="FBW28" s="225"/>
      <c r="FBX28" s="225"/>
      <c r="FBY28" s="225"/>
      <c r="FBZ28" s="225"/>
      <c r="FCA28" s="225"/>
      <c r="FCB28" s="225"/>
      <c r="FCC28" s="225"/>
      <c r="FCD28" s="225"/>
      <c r="FCE28" s="225"/>
      <c r="FCF28" s="225"/>
      <c r="FCG28" s="225"/>
      <c r="FCH28" s="225"/>
      <c r="FCI28" s="225"/>
      <c r="FCJ28" s="225"/>
      <c r="FCK28" s="225"/>
      <c r="FCL28" s="225"/>
      <c r="FCM28" s="225"/>
      <c r="FCN28" s="225"/>
      <c r="FCO28" s="225"/>
      <c r="FCP28" s="225"/>
      <c r="FCQ28" s="225"/>
      <c r="FCR28" s="225"/>
      <c r="FCS28" s="225"/>
      <c r="FCT28" s="225"/>
      <c r="FCU28" s="225"/>
      <c r="FCV28" s="225"/>
      <c r="FCW28" s="225"/>
      <c r="FCX28" s="225"/>
      <c r="FCY28" s="225"/>
      <c r="FCZ28" s="225"/>
      <c r="FDA28" s="225"/>
      <c r="FDB28" s="225"/>
      <c r="FDC28" s="225"/>
      <c r="FDD28" s="225"/>
      <c r="FDE28" s="225"/>
      <c r="FDF28" s="225"/>
      <c r="FDG28" s="225"/>
      <c r="FDH28" s="225"/>
      <c r="FDI28" s="225"/>
      <c r="FDJ28" s="225"/>
      <c r="FDK28" s="225"/>
      <c r="FDL28" s="225"/>
      <c r="FDM28" s="225"/>
      <c r="FDN28" s="225"/>
      <c r="FDO28" s="225"/>
      <c r="FDP28" s="225"/>
      <c r="FDQ28" s="225"/>
      <c r="FDR28" s="225"/>
      <c r="FDS28" s="225"/>
      <c r="FDT28" s="225"/>
      <c r="FDU28" s="225"/>
      <c r="FDV28" s="225"/>
      <c r="FDW28" s="225"/>
      <c r="FDX28" s="225"/>
      <c r="FDY28" s="225"/>
      <c r="FDZ28" s="225"/>
      <c r="FEA28" s="225"/>
      <c r="FEB28" s="225"/>
      <c r="FEC28" s="225"/>
      <c r="FED28" s="225"/>
      <c r="FEE28" s="225"/>
      <c r="FEF28" s="225"/>
      <c r="FEG28" s="225"/>
      <c r="FEH28" s="225"/>
      <c r="FEI28" s="225"/>
      <c r="FEJ28" s="225"/>
      <c r="FEK28" s="225"/>
      <c r="FEL28" s="225"/>
      <c r="FEM28" s="225"/>
      <c r="FEN28" s="225"/>
      <c r="FEO28" s="225"/>
      <c r="FEP28" s="225"/>
      <c r="FEQ28" s="225"/>
      <c r="FER28" s="225"/>
      <c r="FES28" s="225"/>
      <c r="FET28" s="225"/>
      <c r="FEU28" s="225"/>
      <c r="FEV28" s="225"/>
      <c r="FEW28" s="225"/>
      <c r="FEX28" s="225"/>
      <c r="FEY28" s="225"/>
      <c r="FEZ28" s="225"/>
      <c r="FFA28" s="225"/>
      <c r="FFB28" s="225"/>
      <c r="FFC28" s="225"/>
      <c r="FFD28" s="225"/>
      <c r="FFE28" s="225"/>
      <c r="FFF28" s="225"/>
      <c r="FFG28" s="225"/>
      <c r="FFH28" s="225"/>
      <c r="FFI28" s="225"/>
      <c r="FFJ28" s="225"/>
      <c r="FFK28" s="225"/>
      <c r="FFL28" s="225"/>
      <c r="FFM28" s="225"/>
      <c r="FFN28" s="225"/>
      <c r="FFO28" s="225"/>
      <c r="FFP28" s="225"/>
      <c r="FFQ28" s="225"/>
      <c r="FFR28" s="225"/>
      <c r="FFS28" s="225"/>
      <c r="FFT28" s="225"/>
      <c r="FFU28" s="225"/>
      <c r="FFV28" s="225"/>
      <c r="FFW28" s="225"/>
      <c r="FFX28" s="225"/>
      <c r="FFY28" s="225"/>
      <c r="FFZ28" s="225"/>
      <c r="FGA28" s="225"/>
      <c r="FGB28" s="225"/>
      <c r="FGC28" s="225"/>
      <c r="FGD28" s="225"/>
      <c r="FGE28" s="225"/>
      <c r="FGF28" s="225"/>
      <c r="FGG28" s="225"/>
      <c r="FGH28" s="225"/>
      <c r="FGI28" s="225"/>
      <c r="FGJ28" s="225"/>
      <c r="FGK28" s="225"/>
      <c r="FGL28" s="225"/>
      <c r="FGM28" s="225"/>
      <c r="FGN28" s="225"/>
      <c r="FGO28" s="225"/>
      <c r="FGP28" s="225"/>
      <c r="FGQ28" s="225"/>
      <c r="FGR28" s="225"/>
      <c r="FGS28" s="225"/>
      <c r="FGT28" s="225"/>
      <c r="FGU28" s="225"/>
      <c r="FGV28" s="225"/>
      <c r="FGW28" s="225"/>
      <c r="FGX28" s="225"/>
      <c r="FGY28" s="225"/>
      <c r="FGZ28" s="225"/>
      <c r="FHA28" s="225"/>
      <c r="FHB28" s="225"/>
      <c r="FHC28" s="225"/>
      <c r="FHD28" s="225"/>
      <c r="FHE28" s="225"/>
      <c r="FHF28" s="225"/>
      <c r="FHG28" s="225"/>
      <c r="FHH28" s="225"/>
      <c r="FHI28" s="225"/>
      <c r="FHJ28" s="225"/>
      <c r="FHK28" s="225"/>
      <c r="FHL28" s="225"/>
      <c r="FHM28" s="225"/>
      <c r="FHN28" s="225"/>
      <c r="FHO28" s="225"/>
      <c r="FHP28" s="225"/>
      <c r="FHQ28" s="225"/>
      <c r="FHR28" s="225"/>
      <c r="FHS28" s="225"/>
      <c r="FHT28" s="225"/>
      <c r="FHU28" s="225"/>
      <c r="FHV28" s="225"/>
      <c r="FHW28" s="225"/>
      <c r="FHX28" s="225"/>
      <c r="FHY28" s="225"/>
      <c r="FHZ28" s="225"/>
      <c r="FIA28" s="225"/>
      <c r="FIB28" s="225"/>
      <c r="FIC28" s="225"/>
      <c r="FID28" s="225"/>
      <c r="FIE28" s="225"/>
      <c r="FIF28" s="225"/>
      <c r="FIG28" s="225"/>
      <c r="FIH28" s="225"/>
      <c r="FII28" s="225"/>
      <c r="FIJ28" s="225"/>
      <c r="FIK28" s="225"/>
      <c r="FIL28" s="225"/>
      <c r="FIM28" s="225"/>
      <c r="FIN28" s="225"/>
      <c r="FIO28" s="225"/>
      <c r="FIP28" s="225"/>
      <c r="FIQ28" s="225"/>
      <c r="FIR28" s="225"/>
      <c r="FIS28" s="225"/>
      <c r="FIT28" s="225"/>
      <c r="FIU28" s="225"/>
      <c r="FIV28" s="225"/>
      <c r="FIW28" s="225"/>
      <c r="FIX28" s="225"/>
      <c r="FIY28" s="225"/>
      <c r="FIZ28" s="225"/>
      <c r="FJA28" s="225"/>
      <c r="FJB28" s="225"/>
      <c r="FJC28" s="225"/>
      <c r="FJD28" s="225"/>
      <c r="FJE28" s="225"/>
      <c r="FJF28" s="225"/>
      <c r="FJG28" s="225"/>
      <c r="FJH28" s="225"/>
      <c r="FJI28" s="225"/>
      <c r="FJJ28" s="225"/>
      <c r="FJK28" s="225"/>
      <c r="FJL28" s="225"/>
      <c r="FJM28" s="225"/>
      <c r="FJN28" s="225"/>
      <c r="FJO28" s="225"/>
      <c r="FJP28" s="225"/>
      <c r="FJQ28" s="225"/>
      <c r="FJR28" s="225"/>
      <c r="FJS28" s="225"/>
      <c r="FJT28" s="225"/>
      <c r="FJU28" s="225"/>
      <c r="FJV28" s="225"/>
      <c r="FJW28" s="225"/>
      <c r="FJX28" s="225"/>
      <c r="FJY28" s="225"/>
      <c r="FJZ28" s="225"/>
      <c r="FKA28" s="225"/>
      <c r="FKB28" s="225"/>
      <c r="FKC28" s="225"/>
      <c r="FKD28" s="225"/>
      <c r="FKE28" s="225"/>
      <c r="FKF28" s="225"/>
      <c r="FKG28" s="225"/>
      <c r="FKH28" s="225"/>
      <c r="FKI28" s="225"/>
      <c r="FKJ28" s="225"/>
      <c r="FKK28" s="225"/>
      <c r="FKL28" s="225"/>
      <c r="FKM28" s="225"/>
      <c r="FKN28" s="225"/>
      <c r="FKO28" s="225"/>
      <c r="FKP28" s="225"/>
      <c r="FKQ28" s="225"/>
      <c r="FKR28" s="225"/>
      <c r="FKS28" s="225"/>
      <c r="FKT28" s="225"/>
      <c r="FKU28" s="225"/>
      <c r="FKV28" s="225"/>
      <c r="FKW28" s="225"/>
      <c r="FKX28" s="225"/>
      <c r="FKY28" s="225"/>
      <c r="FKZ28" s="225"/>
      <c r="FLA28" s="225"/>
      <c r="FLB28" s="225"/>
      <c r="FLC28" s="225"/>
      <c r="FLD28" s="225"/>
      <c r="FLE28" s="225"/>
      <c r="FLF28" s="225"/>
      <c r="FLG28" s="225"/>
      <c r="FLH28" s="225"/>
      <c r="FLI28" s="225"/>
      <c r="FLJ28" s="225"/>
      <c r="FLK28" s="225"/>
      <c r="FLL28" s="225"/>
      <c r="FLM28" s="225"/>
      <c r="FLN28" s="225"/>
      <c r="FLO28" s="225"/>
      <c r="FLP28" s="225"/>
      <c r="FLQ28" s="225"/>
      <c r="FLR28" s="225"/>
      <c r="FLS28" s="225"/>
      <c r="FLT28" s="225"/>
      <c r="FLU28" s="225"/>
      <c r="FLV28" s="225"/>
      <c r="FLW28" s="225"/>
      <c r="FLX28" s="225"/>
      <c r="FLY28" s="225"/>
      <c r="FLZ28" s="225"/>
      <c r="FMA28" s="225"/>
      <c r="FMB28" s="225"/>
      <c r="FMC28" s="225"/>
      <c r="FMD28" s="225"/>
      <c r="FME28" s="225"/>
      <c r="FMF28" s="225"/>
      <c r="FMG28" s="225"/>
      <c r="FMH28" s="225"/>
      <c r="FMI28" s="225"/>
      <c r="FMJ28" s="225"/>
      <c r="FMK28" s="225"/>
      <c r="FML28" s="225"/>
      <c r="FMM28" s="225"/>
      <c r="FMN28" s="225"/>
      <c r="FMO28" s="225"/>
      <c r="FMP28" s="225"/>
      <c r="FMQ28" s="225"/>
      <c r="FMR28" s="225"/>
      <c r="FMS28" s="225"/>
      <c r="FMT28" s="225"/>
      <c r="FMU28" s="225"/>
      <c r="FMV28" s="225"/>
      <c r="FMW28" s="225"/>
      <c r="FMX28" s="225"/>
      <c r="FMY28" s="225"/>
      <c r="FMZ28" s="225"/>
      <c r="FNA28" s="225"/>
      <c r="FNB28" s="225"/>
      <c r="FNC28" s="225"/>
      <c r="FND28" s="225"/>
      <c r="FNE28" s="225"/>
      <c r="FNF28" s="225"/>
      <c r="FNG28" s="225"/>
      <c r="FNH28" s="225"/>
      <c r="FNI28" s="225"/>
      <c r="FNJ28" s="225"/>
      <c r="FNK28" s="225"/>
      <c r="FNL28" s="225"/>
      <c r="FNM28" s="225"/>
      <c r="FNN28" s="225"/>
      <c r="FNO28" s="225"/>
      <c r="FNP28" s="225"/>
      <c r="FNQ28" s="225"/>
      <c r="FNR28" s="225"/>
      <c r="FNS28" s="225"/>
      <c r="FNT28" s="225"/>
      <c r="FNU28" s="225"/>
      <c r="FNV28" s="225"/>
      <c r="FNW28" s="225"/>
      <c r="FNX28" s="225"/>
      <c r="FNY28" s="225"/>
      <c r="FNZ28" s="225"/>
      <c r="FOA28" s="225"/>
      <c r="FOB28" s="225"/>
      <c r="FOC28" s="225"/>
      <c r="FOD28" s="225"/>
      <c r="FOE28" s="225"/>
      <c r="FOF28" s="225"/>
      <c r="FOG28" s="225"/>
      <c r="FOH28" s="225"/>
      <c r="FOI28" s="225"/>
      <c r="FOJ28" s="225"/>
      <c r="FOK28" s="225"/>
      <c r="FOL28" s="225"/>
      <c r="FOM28" s="225"/>
      <c r="FON28" s="225"/>
      <c r="FOO28" s="225"/>
      <c r="FOP28" s="225"/>
      <c r="FOQ28" s="225"/>
      <c r="FOR28" s="225"/>
      <c r="FOS28" s="225"/>
      <c r="FOT28" s="225"/>
      <c r="FOU28" s="225"/>
      <c r="FOV28" s="225"/>
      <c r="FOW28" s="225"/>
      <c r="FOX28" s="225"/>
      <c r="FOY28" s="225"/>
      <c r="FOZ28" s="225"/>
      <c r="FPA28" s="225"/>
      <c r="FPB28" s="225"/>
      <c r="FPC28" s="225"/>
      <c r="FPD28" s="225"/>
      <c r="FPE28" s="225"/>
      <c r="FPF28" s="225"/>
      <c r="FPG28" s="225"/>
      <c r="FPH28" s="225"/>
      <c r="FPI28" s="225"/>
      <c r="FPJ28" s="225"/>
      <c r="FPK28" s="225"/>
      <c r="FPL28" s="225"/>
      <c r="FPM28" s="225"/>
      <c r="FPN28" s="225"/>
      <c r="FPO28" s="225"/>
      <c r="FPP28" s="225"/>
      <c r="FPQ28" s="225"/>
      <c r="FPR28" s="225"/>
      <c r="FPS28" s="225"/>
      <c r="FPT28" s="225"/>
      <c r="FPU28" s="225"/>
      <c r="FPV28" s="225"/>
      <c r="FPW28" s="225"/>
      <c r="FPX28" s="225"/>
      <c r="FPY28" s="225"/>
      <c r="FPZ28" s="225"/>
      <c r="FQA28" s="225"/>
      <c r="FQB28" s="225"/>
      <c r="FQC28" s="225"/>
      <c r="FQD28" s="225"/>
      <c r="FQE28" s="225"/>
      <c r="FQF28" s="225"/>
      <c r="FQG28" s="225"/>
      <c r="FQH28" s="225"/>
      <c r="FQI28" s="225"/>
      <c r="FQJ28" s="225"/>
      <c r="FQK28" s="225"/>
      <c r="FQL28" s="225"/>
      <c r="FQM28" s="225"/>
      <c r="FQN28" s="225"/>
      <c r="FQO28" s="225"/>
      <c r="FQP28" s="225"/>
      <c r="FQQ28" s="225"/>
      <c r="FQR28" s="225"/>
      <c r="FQS28" s="225"/>
      <c r="FQT28" s="225"/>
      <c r="FQU28" s="225"/>
      <c r="FQV28" s="225"/>
      <c r="FQW28" s="225"/>
      <c r="FQX28" s="225"/>
      <c r="FQY28" s="225"/>
      <c r="FQZ28" s="225"/>
      <c r="FRA28" s="225"/>
      <c r="FRB28" s="225"/>
      <c r="FRC28" s="225"/>
      <c r="FRD28" s="225"/>
      <c r="FRE28" s="225"/>
      <c r="FRF28" s="225"/>
      <c r="FRG28" s="225"/>
      <c r="FRH28" s="225"/>
      <c r="FRI28" s="225"/>
      <c r="FRJ28" s="225"/>
      <c r="FRK28" s="225"/>
      <c r="FRL28" s="225"/>
      <c r="FRM28" s="225"/>
      <c r="FRN28" s="225"/>
      <c r="FRO28" s="225"/>
      <c r="FRP28" s="225"/>
      <c r="FRQ28" s="225"/>
      <c r="FRR28" s="225"/>
      <c r="FRS28" s="225"/>
      <c r="FRT28" s="225"/>
      <c r="FRU28" s="225"/>
      <c r="FRV28" s="225"/>
      <c r="FRW28" s="225"/>
      <c r="FRX28" s="225"/>
      <c r="FRY28" s="225"/>
      <c r="FRZ28" s="225"/>
      <c r="FSA28" s="225"/>
      <c r="FSB28" s="225"/>
      <c r="FSC28" s="225"/>
      <c r="FSD28" s="225"/>
      <c r="FSE28" s="225"/>
      <c r="FSF28" s="225"/>
      <c r="FSG28" s="225"/>
      <c r="FSH28" s="225"/>
      <c r="FSI28" s="225"/>
      <c r="FSJ28" s="225"/>
      <c r="FSK28" s="225"/>
      <c r="FSL28" s="225"/>
      <c r="FSM28" s="225"/>
      <c r="FSN28" s="225"/>
      <c r="FSO28" s="225"/>
      <c r="FSP28" s="225"/>
      <c r="FSQ28" s="225"/>
      <c r="FSR28" s="225"/>
      <c r="FSS28" s="225"/>
      <c r="FST28" s="225"/>
      <c r="FSU28" s="225"/>
      <c r="FSV28" s="225"/>
      <c r="FSW28" s="225"/>
      <c r="FSX28" s="225"/>
      <c r="FSY28" s="225"/>
      <c r="FSZ28" s="225"/>
      <c r="FTA28" s="225"/>
      <c r="FTB28" s="225"/>
      <c r="FTC28" s="225"/>
      <c r="FTD28" s="225"/>
      <c r="FTE28" s="225"/>
      <c r="FTF28" s="225"/>
      <c r="FTG28" s="225"/>
      <c r="FTH28" s="225"/>
      <c r="FTI28" s="225"/>
      <c r="FTJ28" s="225"/>
      <c r="FTK28" s="225"/>
      <c r="FTL28" s="225"/>
      <c r="FTM28" s="225"/>
      <c r="FTN28" s="225"/>
      <c r="FTO28" s="225"/>
      <c r="FTP28" s="225"/>
      <c r="FTQ28" s="225"/>
      <c r="FTR28" s="225"/>
      <c r="FTS28" s="225"/>
      <c r="FTT28" s="225"/>
      <c r="FTU28" s="225"/>
      <c r="FTV28" s="225"/>
      <c r="FTW28" s="225"/>
      <c r="FTX28" s="225"/>
      <c r="FTY28" s="225"/>
      <c r="FTZ28" s="225"/>
      <c r="FUA28" s="225"/>
      <c r="FUB28" s="225"/>
      <c r="FUC28" s="225"/>
      <c r="FUD28" s="225"/>
      <c r="FUE28" s="225"/>
      <c r="FUF28" s="225"/>
      <c r="FUG28" s="225"/>
      <c r="FUH28" s="225"/>
      <c r="FUI28" s="225"/>
      <c r="FUJ28" s="225"/>
      <c r="FUK28" s="225"/>
      <c r="FUL28" s="225"/>
      <c r="FUM28" s="225"/>
      <c r="FUN28" s="225"/>
      <c r="FUO28" s="225"/>
      <c r="FUP28" s="225"/>
      <c r="FUQ28" s="225"/>
      <c r="FUR28" s="225"/>
      <c r="FUS28" s="225"/>
      <c r="FUT28" s="225"/>
      <c r="FUU28" s="225"/>
      <c r="FUV28" s="225"/>
      <c r="FUW28" s="225"/>
      <c r="FUX28" s="225"/>
      <c r="FUY28" s="225"/>
      <c r="FUZ28" s="225"/>
      <c r="FVA28" s="225"/>
      <c r="FVB28" s="225"/>
      <c r="FVC28" s="225"/>
      <c r="FVD28" s="225"/>
      <c r="FVE28" s="225"/>
      <c r="FVF28" s="225"/>
      <c r="FVG28" s="225"/>
      <c r="FVH28" s="225"/>
      <c r="FVI28" s="225"/>
      <c r="FVJ28" s="225"/>
      <c r="FVK28" s="225"/>
      <c r="FVL28" s="225"/>
      <c r="FVM28" s="225"/>
      <c r="FVN28" s="225"/>
      <c r="FVO28" s="225"/>
      <c r="FVP28" s="225"/>
      <c r="FVQ28" s="225"/>
      <c r="FVR28" s="225"/>
      <c r="FVS28" s="225"/>
      <c r="FVT28" s="225"/>
      <c r="FVU28" s="225"/>
      <c r="FVV28" s="225"/>
      <c r="FVW28" s="225"/>
      <c r="FVX28" s="225"/>
      <c r="FVY28" s="225"/>
      <c r="FVZ28" s="225"/>
      <c r="FWA28" s="225"/>
      <c r="FWB28" s="225"/>
      <c r="FWC28" s="225"/>
      <c r="FWD28" s="225"/>
      <c r="FWE28" s="225"/>
      <c r="FWF28" s="225"/>
      <c r="FWG28" s="225"/>
      <c r="FWH28" s="225"/>
      <c r="FWI28" s="225"/>
      <c r="FWJ28" s="225"/>
      <c r="FWK28" s="225"/>
      <c r="FWL28" s="225"/>
      <c r="FWM28" s="225"/>
      <c r="FWN28" s="225"/>
      <c r="FWO28" s="225"/>
      <c r="FWP28" s="225"/>
      <c r="FWQ28" s="225"/>
      <c r="FWR28" s="225"/>
      <c r="FWS28" s="225"/>
      <c r="FWT28" s="225"/>
      <c r="FWU28" s="225"/>
      <c r="FWV28" s="225"/>
      <c r="FWW28" s="225"/>
      <c r="FWX28" s="225"/>
      <c r="FWY28" s="225"/>
      <c r="FWZ28" s="225"/>
      <c r="FXA28" s="225"/>
      <c r="FXB28" s="225"/>
      <c r="FXC28" s="225"/>
      <c r="FXD28" s="225"/>
      <c r="FXE28" s="225"/>
      <c r="FXF28" s="225"/>
      <c r="FXG28" s="225"/>
      <c r="FXH28" s="225"/>
      <c r="FXI28" s="225"/>
      <c r="FXJ28" s="225"/>
      <c r="FXK28" s="225"/>
      <c r="FXL28" s="225"/>
      <c r="FXM28" s="225"/>
      <c r="FXN28" s="225"/>
      <c r="FXO28" s="225"/>
      <c r="FXP28" s="225"/>
      <c r="FXQ28" s="225"/>
      <c r="FXR28" s="225"/>
      <c r="FXS28" s="225"/>
      <c r="FXT28" s="225"/>
      <c r="FXU28" s="225"/>
      <c r="FXV28" s="225"/>
      <c r="FXW28" s="225"/>
      <c r="FXX28" s="225"/>
      <c r="FXY28" s="225"/>
      <c r="FXZ28" s="225"/>
      <c r="FYA28" s="225"/>
      <c r="FYB28" s="225"/>
      <c r="FYC28" s="225"/>
      <c r="FYD28" s="225"/>
      <c r="FYE28" s="225"/>
      <c r="FYF28" s="225"/>
      <c r="FYG28" s="225"/>
      <c r="FYH28" s="225"/>
      <c r="FYI28" s="225"/>
      <c r="FYJ28" s="225"/>
      <c r="FYK28" s="225"/>
      <c r="FYL28" s="225"/>
      <c r="FYM28" s="225"/>
      <c r="FYN28" s="225"/>
      <c r="FYO28" s="225"/>
      <c r="FYP28" s="225"/>
      <c r="FYQ28" s="225"/>
      <c r="FYR28" s="225"/>
      <c r="FYS28" s="225"/>
      <c r="FYT28" s="225"/>
      <c r="FYU28" s="225"/>
      <c r="FYV28" s="225"/>
      <c r="FYW28" s="225"/>
      <c r="FYX28" s="225"/>
      <c r="FYY28" s="225"/>
      <c r="FYZ28" s="225"/>
      <c r="FZA28" s="225"/>
      <c r="FZB28" s="225"/>
      <c r="FZC28" s="225"/>
      <c r="FZD28" s="225"/>
      <c r="FZE28" s="225"/>
      <c r="FZF28" s="225"/>
      <c r="FZG28" s="225"/>
      <c r="FZH28" s="225"/>
      <c r="FZI28" s="225"/>
      <c r="FZJ28" s="225"/>
      <c r="FZK28" s="225"/>
      <c r="FZL28" s="225"/>
      <c r="FZM28" s="225"/>
      <c r="FZN28" s="225"/>
      <c r="FZO28" s="225"/>
      <c r="FZP28" s="225"/>
      <c r="FZQ28" s="225"/>
      <c r="FZR28" s="225"/>
      <c r="FZS28" s="225"/>
      <c r="FZT28" s="225"/>
      <c r="FZU28" s="225"/>
      <c r="FZV28" s="225"/>
      <c r="FZW28" s="225"/>
      <c r="FZX28" s="225"/>
      <c r="FZY28" s="225"/>
      <c r="FZZ28" s="225"/>
      <c r="GAA28" s="225"/>
      <c r="GAB28" s="225"/>
      <c r="GAC28" s="225"/>
      <c r="GAD28" s="225"/>
      <c r="GAE28" s="225"/>
      <c r="GAF28" s="225"/>
      <c r="GAG28" s="225"/>
      <c r="GAH28" s="225"/>
      <c r="GAI28" s="225"/>
      <c r="GAJ28" s="225"/>
      <c r="GAK28" s="225"/>
      <c r="GAL28" s="225"/>
      <c r="GAM28" s="225"/>
      <c r="GAN28" s="225"/>
      <c r="GAO28" s="225"/>
      <c r="GAP28" s="225"/>
      <c r="GAQ28" s="225"/>
      <c r="GAR28" s="225"/>
      <c r="GAS28" s="225"/>
      <c r="GAT28" s="225"/>
      <c r="GAU28" s="225"/>
      <c r="GAV28" s="225"/>
      <c r="GAW28" s="225"/>
      <c r="GAX28" s="225"/>
      <c r="GAY28" s="225"/>
      <c r="GAZ28" s="225"/>
      <c r="GBA28" s="225"/>
      <c r="GBB28" s="225"/>
      <c r="GBC28" s="225"/>
      <c r="GBD28" s="225"/>
      <c r="GBE28" s="225"/>
      <c r="GBF28" s="225"/>
      <c r="GBG28" s="225"/>
      <c r="GBH28" s="225"/>
      <c r="GBI28" s="225"/>
      <c r="GBJ28" s="225"/>
      <c r="GBK28" s="225"/>
      <c r="GBL28" s="225"/>
      <c r="GBM28" s="225"/>
      <c r="GBN28" s="225"/>
      <c r="GBO28" s="225"/>
      <c r="GBP28" s="225"/>
      <c r="GBQ28" s="225"/>
      <c r="GBR28" s="225"/>
      <c r="GBS28" s="225"/>
      <c r="GBT28" s="225"/>
      <c r="GBU28" s="225"/>
      <c r="GBV28" s="225"/>
      <c r="GBW28" s="225"/>
      <c r="GBX28" s="225"/>
      <c r="GBY28" s="225"/>
      <c r="GBZ28" s="225"/>
      <c r="GCA28" s="225"/>
      <c r="GCB28" s="225"/>
      <c r="GCC28" s="225"/>
      <c r="GCD28" s="225"/>
      <c r="GCE28" s="225"/>
      <c r="GCF28" s="225"/>
      <c r="GCG28" s="225"/>
      <c r="GCH28" s="225"/>
      <c r="GCI28" s="225"/>
      <c r="GCJ28" s="225"/>
      <c r="GCK28" s="225"/>
      <c r="GCL28" s="225"/>
      <c r="GCM28" s="225"/>
      <c r="GCN28" s="225"/>
      <c r="GCO28" s="225"/>
      <c r="GCP28" s="225"/>
      <c r="GCQ28" s="225"/>
      <c r="GCR28" s="225"/>
      <c r="GCS28" s="225"/>
      <c r="GCT28" s="225"/>
      <c r="GCU28" s="225"/>
      <c r="GCV28" s="225"/>
      <c r="GCW28" s="225"/>
      <c r="GCX28" s="225"/>
      <c r="GCY28" s="225"/>
      <c r="GCZ28" s="225"/>
      <c r="GDA28" s="225"/>
      <c r="GDB28" s="225"/>
      <c r="GDC28" s="225"/>
      <c r="GDD28" s="225"/>
      <c r="GDE28" s="225"/>
      <c r="GDF28" s="225"/>
      <c r="GDG28" s="225"/>
      <c r="GDH28" s="225"/>
      <c r="GDI28" s="225"/>
      <c r="GDJ28" s="225"/>
      <c r="GDK28" s="225"/>
      <c r="GDL28" s="225"/>
      <c r="GDM28" s="225"/>
      <c r="GDN28" s="225"/>
      <c r="GDO28" s="225"/>
      <c r="GDP28" s="225"/>
      <c r="GDQ28" s="225"/>
      <c r="GDR28" s="225"/>
      <c r="GDS28" s="225"/>
      <c r="GDT28" s="225"/>
      <c r="GDU28" s="225"/>
      <c r="GDV28" s="225"/>
      <c r="GDW28" s="225"/>
      <c r="GDX28" s="225"/>
      <c r="GDY28" s="225"/>
      <c r="GDZ28" s="225"/>
      <c r="GEA28" s="225"/>
      <c r="GEB28" s="225"/>
      <c r="GEC28" s="225"/>
      <c r="GED28" s="225"/>
      <c r="GEE28" s="225"/>
      <c r="GEF28" s="225"/>
      <c r="GEG28" s="225"/>
      <c r="GEH28" s="225"/>
      <c r="GEI28" s="225"/>
      <c r="GEJ28" s="225"/>
      <c r="GEK28" s="225"/>
      <c r="GEL28" s="225"/>
      <c r="GEM28" s="225"/>
      <c r="GEN28" s="225"/>
      <c r="GEO28" s="225"/>
      <c r="GEP28" s="225"/>
      <c r="GEQ28" s="225"/>
      <c r="GER28" s="225"/>
      <c r="GES28" s="225"/>
      <c r="GET28" s="225"/>
      <c r="GEU28" s="225"/>
      <c r="GEV28" s="225"/>
      <c r="GEW28" s="225"/>
      <c r="GEX28" s="225"/>
      <c r="GEY28" s="225"/>
      <c r="GEZ28" s="225"/>
      <c r="GFA28" s="225"/>
      <c r="GFB28" s="225"/>
      <c r="GFC28" s="225"/>
      <c r="GFD28" s="225"/>
      <c r="GFE28" s="225"/>
      <c r="GFF28" s="225"/>
      <c r="GFG28" s="225"/>
      <c r="GFH28" s="225"/>
      <c r="GFI28" s="225"/>
      <c r="GFJ28" s="225"/>
      <c r="GFK28" s="225"/>
      <c r="GFL28" s="225"/>
      <c r="GFM28" s="225"/>
      <c r="GFN28" s="225"/>
      <c r="GFO28" s="225"/>
      <c r="GFP28" s="225"/>
      <c r="GFQ28" s="225"/>
      <c r="GFR28" s="225"/>
      <c r="GFS28" s="225"/>
      <c r="GFT28" s="225"/>
      <c r="GFU28" s="225"/>
      <c r="GFV28" s="225"/>
      <c r="GFW28" s="225"/>
      <c r="GFX28" s="225"/>
      <c r="GFY28" s="225"/>
      <c r="GFZ28" s="225"/>
      <c r="GGA28" s="225"/>
      <c r="GGB28" s="225"/>
      <c r="GGC28" s="225"/>
      <c r="GGD28" s="225"/>
      <c r="GGE28" s="225"/>
      <c r="GGF28" s="225"/>
      <c r="GGG28" s="225"/>
      <c r="GGH28" s="225"/>
      <c r="GGI28" s="225"/>
      <c r="GGJ28" s="225"/>
      <c r="GGK28" s="225"/>
      <c r="GGL28" s="225"/>
      <c r="GGM28" s="225"/>
      <c r="GGN28" s="225"/>
      <c r="GGO28" s="225"/>
      <c r="GGP28" s="225"/>
      <c r="GGQ28" s="225"/>
      <c r="GGR28" s="225"/>
      <c r="GGS28" s="225"/>
      <c r="GGT28" s="225"/>
      <c r="GGU28" s="225"/>
      <c r="GGV28" s="225"/>
      <c r="GGW28" s="225"/>
      <c r="GGX28" s="225"/>
      <c r="GGY28" s="225"/>
      <c r="GGZ28" s="225"/>
      <c r="GHA28" s="225"/>
      <c r="GHB28" s="225"/>
      <c r="GHC28" s="225"/>
      <c r="GHD28" s="225"/>
      <c r="GHE28" s="225"/>
      <c r="GHF28" s="225"/>
      <c r="GHG28" s="225"/>
      <c r="GHH28" s="225"/>
      <c r="GHI28" s="225"/>
      <c r="GHJ28" s="225"/>
      <c r="GHK28" s="225"/>
      <c r="GHL28" s="225"/>
      <c r="GHM28" s="225"/>
      <c r="GHN28" s="225"/>
      <c r="GHO28" s="225"/>
      <c r="GHP28" s="225"/>
      <c r="GHQ28" s="225"/>
      <c r="GHR28" s="225"/>
      <c r="GHS28" s="225"/>
      <c r="GHT28" s="225"/>
      <c r="GHU28" s="225"/>
      <c r="GHV28" s="225"/>
      <c r="GHW28" s="225"/>
      <c r="GHX28" s="225"/>
      <c r="GHY28" s="225"/>
      <c r="GHZ28" s="225"/>
      <c r="GIA28" s="225"/>
      <c r="GIB28" s="225"/>
      <c r="GIC28" s="225"/>
      <c r="GID28" s="225"/>
      <c r="GIE28" s="225"/>
      <c r="GIF28" s="225"/>
      <c r="GIG28" s="225"/>
      <c r="GIH28" s="225"/>
      <c r="GII28" s="225"/>
      <c r="GIJ28" s="225"/>
      <c r="GIK28" s="225"/>
      <c r="GIL28" s="225"/>
      <c r="GIM28" s="225"/>
      <c r="GIN28" s="225"/>
      <c r="GIO28" s="225"/>
      <c r="GIP28" s="225"/>
      <c r="GIQ28" s="225"/>
      <c r="GIR28" s="225"/>
      <c r="GIS28" s="225"/>
      <c r="GIT28" s="225"/>
      <c r="GIU28" s="225"/>
      <c r="GIV28" s="225"/>
      <c r="GIW28" s="225"/>
      <c r="GIX28" s="225"/>
      <c r="GIY28" s="225"/>
      <c r="GIZ28" s="225"/>
      <c r="GJA28" s="225"/>
      <c r="GJB28" s="225"/>
      <c r="GJC28" s="225"/>
      <c r="GJD28" s="225"/>
      <c r="GJE28" s="225"/>
      <c r="GJF28" s="225"/>
      <c r="GJG28" s="225"/>
      <c r="GJH28" s="225"/>
      <c r="GJI28" s="225"/>
      <c r="GJJ28" s="225"/>
      <c r="GJK28" s="225"/>
      <c r="GJL28" s="225"/>
      <c r="GJM28" s="225"/>
      <c r="GJN28" s="225"/>
      <c r="GJO28" s="225"/>
      <c r="GJP28" s="225"/>
      <c r="GJQ28" s="225"/>
      <c r="GJR28" s="225"/>
      <c r="GJS28" s="225"/>
      <c r="GJT28" s="225"/>
      <c r="GJU28" s="225"/>
      <c r="GJV28" s="225"/>
      <c r="GJW28" s="225"/>
      <c r="GJX28" s="225"/>
      <c r="GJY28" s="225"/>
      <c r="GJZ28" s="225"/>
      <c r="GKA28" s="225"/>
      <c r="GKB28" s="225"/>
      <c r="GKC28" s="225"/>
      <c r="GKD28" s="225"/>
      <c r="GKE28" s="225"/>
      <c r="GKF28" s="225"/>
      <c r="GKG28" s="225"/>
      <c r="GKH28" s="225"/>
      <c r="GKI28" s="225"/>
      <c r="GKJ28" s="225"/>
      <c r="GKK28" s="225"/>
      <c r="GKL28" s="225"/>
      <c r="GKM28" s="225"/>
      <c r="GKN28" s="225"/>
      <c r="GKO28" s="225"/>
      <c r="GKP28" s="225"/>
      <c r="GKQ28" s="225"/>
      <c r="GKR28" s="225"/>
      <c r="GKS28" s="225"/>
      <c r="GKT28" s="225"/>
      <c r="GKU28" s="225"/>
      <c r="GKV28" s="225"/>
      <c r="GKW28" s="225"/>
      <c r="GKX28" s="225"/>
      <c r="GKY28" s="225"/>
      <c r="GKZ28" s="225"/>
      <c r="GLA28" s="225"/>
      <c r="GLB28" s="225"/>
      <c r="GLC28" s="225"/>
      <c r="GLD28" s="225"/>
      <c r="GLE28" s="225"/>
      <c r="GLF28" s="225"/>
      <c r="GLG28" s="225"/>
      <c r="GLH28" s="225"/>
      <c r="GLI28" s="225"/>
      <c r="GLJ28" s="225"/>
      <c r="GLK28" s="225"/>
      <c r="GLL28" s="225"/>
      <c r="GLM28" s="225"/>
      <c r="GLN28" s="225"/>
      <c r="GLO28" s="225"/>
      <c r="GLP28" s="225"/>
      <c r="GLQ28" s="225"/>
      <c r="GLR28" s="225"/>
      <c r="GLS28" s="225"/>
      <c r="GLT28" s="225"/>
      <c r="GLU28" s="225"/>
      <c r="GLV28" s="225"/>
      <c r="GLW28" s="225"/>
      <c r="GLX28" s="225"/>
      <c r="GLY28" s="225"/>
      <c r="GLZ28" s="225"/>
      <c r="GMA28" s="225"/>
      <c r="GMB28" s="225"/>
      <c r="GMC28" s="225"/>
      <c r="GMD28" s="225"/>
      <c r="GME28" s="225"/>
      <c r="GMF28" s="225"/>
      <c r="GMG28" s="225"/>
      <c r="GMH28" s="225"/>
      <c r="GMI28" s="225"/>
      <c r="GMJ28" s="225"/>
      <c r="GMK28" s="225"/>
      <c r="GML28" s="225"/>
      <c r="GMM28" s="225"/>
      <c r="GMN28" s="225"/>
      <c r="GMO28" s="225"/>
      <c r="GMP28" s="225"/>
      <c r="GMQ28" s="225"/>
      <c r="GMR28" s="225"/>
      <c r="GMS28" s="225"/>
      <c r="GMT28" s="225"/>
      <c r="GMU28" s="225"/>
      <c r="GMV28" s="225"/>
      <c r="GMW28" s="225"/>
      <c r="GMX28" s="225"/>
      <c r="GMY28" s="225"/>
      <c r="GMZ28" s="225"/>
      <c r="GNA28" s="225"/>
      <c r="GNB28" s="225"/>
      <c r="GNC28" s="225"/>
      <c r="GND28" s="225"/>
      <c r="GNE28" s="225"/>
      <c r="GNF28" s="225"/>
      <c r="GNG28" s="225"/>
      <c r="GNH28" s="225"/>
      <c r="GNI28" s="225"/>
      <c r="GNJ28" s="225"/>
      <c r="GNK28" s="225"/>
      <c r="GNL28" s="225"/>
      <c r="GNM28" s="225"/>
      <c r="GNN28" s="225"/>
      <c r="GNO28" s="225"/>
      <c r="GNP28" s="225"/>
      <c r="GNQ28" s="225"/>
      <c r="GNR28" s="225"/>
      <c r="GNS28" s="225"/>
      <c r="GNT28" s="225"/>
      <c r="GNU28" s="225"/>
      <c r="GNV28" s="225"/>
      <c r="GNW28" s="225"/>
      <c r="GNX28" s="225"/>
      <c r="GNY28" s="225"/>
      <c r="GNZ28" s="225"/>
      <c r="GOA28" s="225"/>
      <c r="GOB28" s="225"/>
      <c r="GOC28" s="225"/>
      <c r="GOD28" s="225"/>
      <c r="GOE28" s="225"/>
      <c r="GOF28" s="225"/>
      <c r="GOG28" s="225"/>
      <c r="GOH28" s="225"/>
      <c r="GOI28" s="225"/>
      <c r="GOJ28" s="225"/>
      <c r="GOK28" s="225"/>
      <c r="GOL28" s="225"/>
      <c r="GOM28" s="225"/>
      <c r="GON28" s="225"/>
      <c r="GOO28" s="225"/>
      <c r="GOP28" s="225"/>
      <c r="GOQ28" s="225"/>
      <c r="GOR28" s="225"/>
      <c r="GOS28" s="225"/>
      <c r="GOT28" s="225"/>
      <c r="GOU28" s="225"/>
      <c r="GOV28" s="225"/>
      <c r="GOW28" s="225"/>
      <c r="GOX28" s="225"/>
      <c r="GOY28" s="225"/>
      <c r="GOZ28" s="225"/>
      <c r="GPA28" s="225"/>
      <c r="GPB28" s="225"/>
      <c r="GPC28" s="225"/>
      <c r="GPD28" s="225"/>
      <c r="GPE28" s="225"/>
      <c r="GPF28" s="225"/>
      <c r="GPG28" s="225"/>
      <c r="GPH28" s="225"/>
      <c r="GPI28" s="225"/>
      <c r="GPJ28" s="225"/>
      <c r="GPK28" s="225"/>
      <c r="GPL28" s="225"/>
      <c r="GPM28" s="225"/>
      <c r="GPN28" s="225"/>
      <c r="GPO28" s="225"/>
      <c r="GPP28" s="225"/>
      <c r="GPQ28" s="225"/>
      <c r="GPR28" s="225"/>
      <c r="GPS28" s="225"/>
      <c r="GPT28" s="225"/>
      <c r="GPU28" s="225"/>
      <c r="GPV28" s="225"/>
      <c r="GPW28" s="225"/>
      <c r="GPX28" s="225"/>
      <c r="GPY28" s="225"/>
      <c r="GPZ28" s="225"/>
      <c r="GQA28" s="225"/>
      <c r="GQB28" s="225"/>
      <c r="GQC28" s="225"/>
      <c r="GQD28" s="225"/>
      <c r="GQE28" s="225"/>
      <c r="GQF28" s="225"/>
      <c r="GQG28" s="225"/>
      <c r="GQH28" s="225"/>
      <c r="GQI28" s="225"/>
      <c r="GQJ28" s="225"/>
      <c r="GQK28" s="225"/>
      <c r="GQL28" s="225"/>
      <c r="GQM28" s="225"/>
      <c r="GQN28" s="225"/>
      <c r="GQO28" s="225"/>
      <c r="GQP28" s="225"/>
      <c r="GQQ28" s="225"/>
      <c r="GQR28" s="225"/>
      <c r="GQS28" s="225"/>
      <c r="GQT28" s="225"/>
      <c r="GQU28" s="225"/>
      <c r="GQV28" s="225"/>
      <c r="GQW28" s="225"/>
      <c r="GQX28" s="225"/>
      <c r="GQY28" s="225"/>
      <c r="GQZ28" s="225"/>
      <c r="GRA28" s="225"/>
      <c r="GRB28" s="225"/>
      <c r="GRC28" s="225"/>
      <c r="GRD28" s="225"/>
      <c r="GRE28" s="225"/>
      <c r="GRF28" s="225"/>
      <c r="GRG28" s="225"/>
      <c r="GRH28" s="225"/>
      <c r="GRI28" s="225"/>
      <c r="GRJ28" s="225"/>
      <c r="GRK28" s="225"/>
      <c r="GRL28" s="225"/>
      <c r="GRM28" s="225"/>
      <c r="GRN28" s="225"/>
      <c r="GRO28" s="225"/>
      <c r="GRP28" s="225"/>
      <c r="GRQ28" s="225"/>
      <c r="GRR28" s="225"/>
      <c r="GRS28" s="225"/>
      <c r="GRT28" s="225"/>
      <c r="GRU28" s="225"/>
      <c r="GRV28" s="225"/>
      <c r="GRW28" s="225"/>
      <c r="GRX28" s="225"/>
      <c r="GRY28" s="225"/>
      <c r="GRZ28" s="225"/>
      <c r="GSA28" s="225"/>
      <c r="GSB28" s="225"/>
      <c r="GSC28" s="225"/>
      <c r="GSD28" s="225"/>
      <c r="GSE28" s="225"/>
      <c r="GSF28" s="225"/>
      <c r="GSG28" s="225"/>
      <c r="GSH28" s="225"/>
      <c r="GSI28" s="225"/>
      <c r="GSJ28" s="225"/>
      <c r="GSK28" s="225"/>
      <c r="GSL28" s="225"/>
      <c r="GSM28" s="225"/>
      <c r="GSN28" s="225"/>
      <c r="GSO28" s="225"/>
      <c r="GSP28" s="225"/>
      <c r="GSQ28" s="225"/>
      <c r="GSR28" s="225"/>
      <c r="GSS28" s="225"/>
      <c r="GST28" s="225"/>
      <c r="GSU28" s="225"/>
      <c r="GSV28" s="225"/>
      <c r="GSW28" s="225"/>
      <c r="GSX28" s="225"/>
      <c r="GSY28" s="225"/>
      <c r="GSZ28" s="225"/>
      <c r="GTA28" s="225"/>
      <c r="GTB28" s="225"/>
      <c r="GTC28" s="225"/>
      <c r="GTD28" s="225"/>
      <c r="GTE28" s="225"/>
      <c r="GTF28" s="225"/>
      <c r="GTG28" s="225"/>
      <c r="GTH28" s="225"/>
      <c r="GTI28" s="225"/>
      <c r="GTJ28" s="225"/>
      <c r="GTK28" s="225"/>
      <c r="GTL28" s="225"/>
      <c r="GTM28" s="225"/>
      <c r="GTN28" s="225"/>
      <c r="GTO28" s="225"/>
      <c r="GTP28" s="225"/>
      <c r="GTQ28" s="225"/>
      <c r="GTR28" s="225"/>
      <c r="GTS28" s="225"/>
      <c r="GTT28" s="225"/>
      <c r="GTU28" s="225"/>
      <c r="GTV28" s="225"/>
      <c r="GTW28" s="225"/>
      <c r="GTX28" s="225"/>
      <c r="GTY28" s="225"/>
      <c r="GTZ28" s="225"/>
      <c r="GUA28" s="225"/>
      <c r="GUB28" s="225"/>
      <c r="GUC28" s="225"/>
      <c r="GUD28" s="225"/>
      <c r="GUE28" s="225"/>
      <c r="GUF28" s="225"/>
      <c r="GUG28" s="225"/>
      <c r="GUH28" s="225"/>
      <c r="GUI28" s="225"/>
      <c r="GUJ28" s="225"/>
      <c r="GUK28" s="225"/>
      <c r="GUL28" s="225"/>
      <c r="GUM28" s="225"/>
      <c r="GUN28" s="225"/>
      <c r="GUO28" s="225"/>
      <c r="GUP28" s="225"/>
      <c r="GUQ28" s="225"/>
      <c r="GUR28" s="225"/>
      <c r="GUS28" s="225"/>
      <c r="GUT28" s="225"/>
      <c r="GUU28" s="225"/>
      <c r="GUV28" s="225"/>
      <c r="GUW28" s="225"/>
      <c r="GUX28" s="225"/>
      <c r="GUY28" s="225"/>
      <c r="GUZ28" s="225"/>
      <c r="GVA28" s="225"/>
      <c r="GVB28" s="225"/>
      <c r="GVC28" s="225"/>
      <c r="GVD28" s="225"/>
      <c r="GVE28" s="225"/>
      <c r="GVF28" s="225"/>
      <c r="GVG28" s="225"/>
      <c r="GVH28" s="225"/>
      <c r="GVI28" s="225"/>
      <c r="GVJ28" s="225"/>
      <c r="GVK28" s="225"/>
      <c r="GVL28" s="225"/>
      <c r="GVM28" s="225"/>
      <c r="GVN28" s="225"/>
      <c r="GVO28" s="225"/>
      <c r="GVP28" s="225"/>
      <c r="GVQ28" s="225"/>
      <c r="GVR28" s="225"/>
      <c r="GVS28" s="225"/>
      <c r="GVT28" s="225"/>
      <c r="GVU28" s="225"/>
      <c r="GVV28" s="225"/>
      <c r="GVW28" s="225"/>
      <c r="GVX28" s="225"/>
      <c r="GVY28" s="225"/>
      <c r="GVZ28" s="225"/>
      <c r="GWA28" s="225"/>
      <c r="GWB28" s="225"/>
      <c r="GWC28" s="225"/>
      <c r="GWD28" s="225"/>
      <c r="GWE28" s="225"/>
      <c r="GWF28" s="225"/>
      <c r="GWG28" s="225"/>
      <c r="GWH28" s="225"/>
      <c r="GWI28" s="225"/>
      <c r="GWJ28" s="225"/>
      <c r="GWK28" s="225"/>
      <c r="GWL28" s="225"/>
      <c r="GWM28" s="225"/>
      <c r="GWN28" s="225"/>
      <c r="GWO28" s="225"/>
      <c r="GWP28" s="225"/>
      <c r="GWQ28" s="225"/>
      <c r="GWR28" s="225"/>
      <c r="GWS28" s="225"/>
      <c r="GWT28" s="225"/>
      <c r="GWU28" s="225"/>
      <c r="GWV28" s="225"/>
      <c r="GWW28" s="225"/>
      <c r="GWX28" s="225"/>
      <c r="GWY28" s="225"/>
      <c r="GWZ28" s="225"/>
      <c r="GXA28" s="225"/>
      <c r="GXB28" s="225"/>
      <c r="GXC28" s="225"/>
      <c r="GXD28" s="225"/>
      <c r="GXE28" s="225"/>
      <c r="GXF28" s="225"/>
      <c r="GXG28" s="225"/>
      <c r="GXH28" s="225"/>
      <c r="GXI28" s="225"/>
      <c r="GXJ28" s="225"/>
      <c r="GXK28" s="225"/>
      <c r="GXL28" s="225"/>
      <c r="GXM28" s="225"/>
      <c r="GXN28" s="225"/>
      <c r="GXO28" s="225"/>
      <c r="GXP28" s="225"/>
      <c r="GXQ28" s="225"/>
      <c r="GXR28" s="225"/>
      <c r="GXS28" s="225"/>
      <c r="GXT28" s="225"/>
      <c r="GXU28" s="225"/>
      <c r="GXV28" s="225"/>
      <c r="GXW28" s="225"/>
      <c r="GXX28" s="225"/>
      <c r="GXY28" s="225"/>
      <c r="GXZ28" s="225"/>
      <c r="GYA28" s="225"/>
      <c r="GYB28" s="225"/>
      <c r="GYC28" s="225"/>
      <c r="GYD28" s="225"/>
      <c r="GYE28" s="225"/>
      <c r="GYF28" s="225"/>
      <c r="GYG28" s="225"/>
      <c r="GYH28" s="225"/>
      <c r="GYI28" s="225"/>
      <c r="GYJ28" s="225"/>
      <c r="GYK28" s="225"/>
      <c r="GYL28" s="225"/>
      <c r="GYM28" s="225"/>
      <c r="GYN28" s="225"/>
      <c r="GYO28" s="225"/>
      <c r="GYP28" s="225"/>
      <c r="GYQ28" s="225"/>
      <c r="GYR28" s="225"/>
      <c r="GYS28" s="225"/>
      <c r="GYT28" s="225"/>
      <c r="GYU28" s="225"/>
      <c r="GYV28" s="225"/>
      <c r="GYW28" s="225"/>
      <c r="GYX28" s="225"/>
      <c r="GYY28" s="225"/>
      <c r="GYZ28" s="225"/>
      <c r="GZA28" s="225"/>
      <c r="GZB28" s="225"/>
      <c r="GZC28" s="225"/>
      <c r="GZD28" s="225"/>
      <c r="GZE28" s="225"/>
      <c r="GZF28" s="225"/>
      <c r="GZG28" s="225"/>
      <c r="GZH28" s="225"/>
      <c r="GZI28" s="225"/>
      <c r="GZJ28" s="225"/>
      <c r="GZK28" s="225"/>
      <c r="GZL28" s="225"/>
      <c r="GZM28" s="225"/>
      <c r="GZN28" s="225"/>
      <c r="GZO28" s="225"/>
      <c r="GZP28" s="225"/>
      <c r="GZQ28" s="225"/>
      <c r="GZR28" s="225"/>
      <c r="GZS28" s="225"/>
      <c r="GZT28" s="225"/>
      <c r="GZU28" s="225"/>
      <c r="GZV28" s="225"/>
      <c r="GZW28" s="225"/>
      <c r="GZX28" s="225"/>
      <c r="GZY28" s="225"/>
      <c r="GZZ28" s="225"/>
      <c r="HAA28" s="225"/>
      <c r="HAB28" s="225"/>
      <c r="HAC28" s="225"/>
      <c r="HAD28" s="225"/>
      <c r="HAE28" s="225"/>
      <c r="HAF28" s="225"/>
      <c r="HAG28" s="225"/>
      <c r="HAH28" s="225"/>
      <c r="HAI28" s="225"/>
      <c r="HAJ28" s="225"/>
      <c r="HAK28" s="225"/>
      <c r="HAL28" s="225"/>
      <c r="HAM28" s="225"/>
      <c r="HAN28" s="225"/>
      <c r="HAO28" s="225"/>
      <c r="HAP28" s="225"/>
      <c r="HAQ28" s="225"/>
      <c r="HAR28" s="225"/>
      <c r="HAS28" s="225"/>
      <c r="HAT28" s="225"/>
      <c r="HAU28" s="225"/>
      <c r="HAV28" s="225"/>
      <c r="HAW28" s="225"/>
      <c r="HAX28" s="225"/>
      <c r="HAY28" s="225"/>
      <c r="HAZ28" s="225"/>
      <c r="HBA28" s="225"/>
      <c r="HBB28" s="225"/>
      <c r="HBC28" s="225"/>
      <c r="HBD28" s="225"/>
      <c r="HBE28" s="225"/>
      <c r="HBF28" s="225"/>
      <c r="HBG28" s="225"/>
      <c r="HBH28" s="225"/>
      <c r="HBI28" s="225"/>
      <c r="HBJ28" s="225"/>
      <c r="HBK28" s="225"/>
      <c r="HBL28" s="225"/>
      <c r="HBM28" s="225"/>
      <c r="HBN28" s="225"/>
      <c r="HBO28" s="225"/>
      <c r="HBP28" s="225"/>
      <c r="HBQ28" s="225"/>
      <c r="HBR28" s="225"/>
      <c r="HBS28" s="225"/>
      <c r="HBT28" s="225"/>
      <c r="HBU28" s="225"/>
      <c r="HBV28" s="225"/>
      <c r="HBW28" s="225"/>
      <c r="HBX28" s="225"/>
      <c r="HBY28" s="225"/>
      <c r="HBZ28" s="225"/>
      <c r="HCA28" s="225"/>
      <c r="HCB28" s="225"/>
      <c r="HCC28" s="225"/>
      <c r="HCD28" s="225"/>
      <c r="HCE28" s="225"/>
      <c r="HCF28" s="225"/>
      <c r="HCG28" s="225"/>
      <c r="HCH28" s="225"/>
      <c r="HCI28" s="225"/>
      <c r="HCJ28" s="225"/>
      <c r="HCK28" s="225"/>
      <c r="HCL28" s="225"/>
      <c r="HCM28" s="225"/>
      <c r="HCN28" s="225"/>
      <c r="HCO28" s="225"/>
      <c r="HCP28" s="225"/>
      <c r="HCQ28" s="225"/>
      <c r="HCR28" s="225"/>
      <c r="HCS28" s="225"/>
      <c r="HCT28" s="225"/>
      <c r="HCU28" s="225"/>
      <c r="HCV28" s="225"/>
      <c r="HCW28" s="225"/>
      <c r="HCX28" s="225"/>
      <c r="HCY28" s="225"/>
      <c r="HCZ28" s="225"/>
      <c r="HDA28" s="225"/>
      <c r="HDB28" s="225"/>
      <c r="HDC28" s="225"/>
      <c r="HDD28" s="225"/>
      <c r="HDE28" s="225"/>
      <c r="HDF28" s="225"/>
      <c r="HDG28" s="225"/>
      <c r="HDH28" s="225"/>
      <c r="HDI28" s="225"/>
      <c r="HDJ28" s="225"/>
      <c r="HDK28" s="225"/>
      <c r="HDL28" s="225"/>
      <c r="HDM28" s="225"/>
      <c r="HDN28" s="225"/>
      <c r="HDO28" s="225"/>
      <c r="HDP28" s="225"/>
      <c r="HDQ28" s="225"/>
      <c r="HDR28" s="225"/>
      <c r="HDS28" s="225"/>
      <c r="HDT28" s="225"/>
      <c r="HDU28" s="225"/>
      <c r="HDV28" s="225"/>
      <c r="HDW28" s="225"/>
      <c r="HDX28" s="225"/>
      <c r="HDY28" s="225"/>
      <c r="HDZ28" s="225"/>
      <c r="HEA28" s="225"/>
      <c r="HEB28" s="225"/>
      <c r="HEC28" s="225"/>
      <c r="HED28" s="225"/>
      <c r="HEE28" s="225"/>
      <c r="HEF28" s="225"/>
      <c r="HEG28" s="225"/>
      <c r="HEH28" s="225"/>
      <c r="HEI28" s="225"/>
      <c r="HEJ28" s="225"/>
      <c r="HEK28" s="225"/>
      <c r="HEL28" s="225"/>
      <c r="HEM28" s="225"/>
      <c r="HEN28" s="225"/>
      <c r="HEO28" s="225"/>
      <c r="HEP28" s="225"/>
      <c r="HEQ28" s="225"/>
      <c r="HER28" s="225"/>
      <c r="HES28" s="225"/>
      <c r="HET28" s="225"/>
      <c r="HEU28" s="225"/>
      <c r="HEV28" s="225"/>
      <c r="HEW28" s="225"/>
      <c r="HEX28" s="225"/>
      <c r="HEY28" s="225"/>
      <c r="HEZ28" s="225"/>
      <c r="HFA28" s="225"/>
      <c r="HFB28" s="225"/>
      <c r="HFC28" s="225"/>
      <c r="HFD28" s="225"/>
      <c r="HFE28" s="225"/>
      <c r="HFF28" s="225"/>
      <c r="HFG28" s="225"/>
      <c r="HFH28" s="225"/>
      <c r="HFI28" s="225"/>
      <c r="HFJ28" s="225"/>
      <c r="HFK28" s="225"/>
      <c r="HFL28" s="225"/>
      <c r="HFM28" s="225"/>
      <c r="HFN28" s="225"/>
      <c r="HFO28" s="225"/>
      <c r="HFP28" s="225"/>
      <c r="HFQ28" s="225"/>
      <c r="HFR28" s="225"/>
      <c r="HFS28" s="225"/>
      <c r="HFT28" s="225"/>
      <c r="HFU28" s="225"/>
      <c r="HFV28" s="225"/>
      <c r="HFW28" s="225"/>
      <c r="HFX28" s="225"/>
      <c r="HFY28" s="225"/>
      <c r="HFZ28" s="225"/>
      <c r="HGA28" s="225"/>
      <c r="HGB28" s="225"/>
      <c r="HGC28" s="225"/>
      <c r="HGD28" s="225"/>
      <c r="HGE28" s="225"/>
      <c r="HGF28" s="225"/>
      <c r="HGG28" s="225"/>
      <c r="HGH28" s="225"/>
      <c r="HGI28" s="225"/>
      <c r="HGJ28" s="225"/>
      <c r="HGK28" s="225"/>
      <c r="HGL28" s="225"/>
      <c r="HGM28" s="225"/>
      <c r="HGN28" s="225"/>
      <c r="HGO28" s="225"/>
      <c r="HGP28" s="225"/>
      <c r="HGQ28" s="225"/>
      <c r="HGR28" s="225"/>
      <c r="HGS28" s="225"/>
      <c r="HGT28" s="225"/>
      <c r="HGU28" s="225"/>
      <c r="HGV28" s="225"/>
      <c r="HGW28" s="225"/>
      <c r="HGX28" s="225"/>
      <c r="HGY28" s="225"/>
      <c r="HGZ28" s="225"/>
      <c r="HHA28" s="225"/>
      <c r="HHB28" s="225"/>
      <c r="HHC28" s="225"/>
      <c r="HHD28" s="225"/>
      <c r="HHE28" s="225"/>
      <c r="HHF28" s="225"/>
      <c r="HHG28" s="225"/>
      <c r="HHH28" s="225"/>
      <c r="HHI28" s="225"/>
      <c r="HHJ28" s="225"/>
      <c r="HHK28" s="225"/>
      <c r="HHL28" s="225"/>
      <c r="HHM28" s="225"/>
      <c r="HHN28" s="225"/>
      <c r="HHO28" s="225"/>
      <c r="HHP28" s="225"/>
      <c r="HHQ28" s="225"/>
      <c r="HHR28" s="225"/>
      <c r="HHS28" s="225"/>
      <c r="HHT28" s="225"/>
      <c r="HHU28" s="225"/>
      <c r="HHV28" s="225"/>
      <c r="HHW28" s="225"/>
      <c r="HHX28" s="225"/>
      <c r="HHY28" s="225"/>
      <c r="HHZ28" s="225"/>
      <c r="HIA28" s="225"/>
      <c r="HIB28" s="225"/>
      <c r="HIC28" s="225"/>
      <c r="HID28" s="225"/>
      <c r="HIE28" s="225"/>
      <c r="HIF28" s="225"/>
      <c r="HIG28" s="225"/>
      <c r="HIH28" s="225"/>
      <c r="HII28" s="225"/>
      <c r="HIJ28" s="225"/>
      <c r="HIK28" s="225"/>
      <c r="HIL28" s="225"/>
      <c r="HIM28" s="225"/>
      <c r="HIN28" s="225"/>
      <c r="HIO28" s="225"/>
      <c r="HIP28" s="225"/>
      <c r="HIQ28" s="225"/>
      <c r="HIR28" s="225"/>
      <c r="HIS28" s="225"/>
      <c r="HIT28" s="225"/>
      <c r="HIU28" s="225"/>
      <c r="HIV28" s="225"/>
      <c r="HIW28" s="225"/>
      <c r="HIX28" s="225"/>
      <c r="HIY28" s="225"/>
      <c r="HIZ28" s="225"/>
      <c r="HJA28" s="225"/>
      <c r="HJB28" s="225"/>
      <c r="HJC28" s="225"/>
      <c r="HJD28" s="225"/>
      <c r="HJE28" s="225"/>
      <c r="HJF28" s="225"/>
      <c r="HJG28" s="225"/>
      <c r="HJH28" s="225"/>
      <c r="HJI28" s="225"/>
      <c r="HJJ28" s="225"/>
      <c r="HJK28" s="225"/>
      <c r="HJL28" s="225"/>
      <c r="HJM28" s="225"/>
      <c r="HJN28" s="225"/>
      <c r="HJO28" s="225"/>
      <c r="HJP28" s="225"/>
      <c r="HJQ28" s="225"/>
      <c r="HJR28" s="225"/>
      <c r="HJS28" s="225"/>
      <c r="HJT28" s="225"/>
      <c r="HJU28" s="225"/>
      <c r="HJV28" s="225"/>
      <c r="HJW28" s="225"/>
      <c r="HJX28" s="225"/>
      <c r="HJY28" s="225"/>
      <c r="HJZ28" s="225"/>
      <c r="HKA28" s="225"/>
      <c r="HKB28" s="225"/>
      <c r="HKC28" s="225"/>
      <c r="HKD28" s="225"/>
      <c r="HKE28" s="225"/>
      <c r="HKF28" s="225"/>
      <c r="HKG28" s="225"/>
      <c r="HKH28" s="225"/>
      <c r="HKI28" s="225"/>
      <c r="HKJ28" s="225"/>
      <c r="HKK28" s="225"/>
      <c r="HKL28" s="225"/>
      <c r="HKM28" s="225"/>
      <c r="HKN28" s="225"/>
      <c r="HKO28" s="225"/>
      <c r="HKP28" s="225"/>
      <c r="HKQ28" s="225"/>
      <c r="HKR28" s="225"/>
      <c r="HKS28" s="225"/>
      <c r="HKT28" s="225"/>
      <c r="HKU28" s="225"/>
      <c r="HKV28" s="225"/>
      <c r="HKW28" s="225"/>
      <c r="HKX28" s="225"/>
      <c r="HKY28" s="225"/>
      <c r="HKZ28" s="225"/>
      <c r="HLA28" s="225"/>
      <c r="HLB28" s="225"/>
      <c r="HLC28" s="225"/>
      <c r="HLD28" s="225"/>
      <c r="HLE28" s="225"/>
      <c r="HLF28" s="225"/>
      <c r="HLG28" s="225"/>
      <c r="HLH28" s="225"/>
      <c r="HLI28" s="225"/>
      <c r="HLJ28" s="225"/>
      <c r="HLK28" s="225"/>
      <c r="HLL28" s="225"/>
      <c r="HLM28" s="225"/>
      <c r="HLN28" s="225"/>
      <c r="HLO28" s="225"/>
      <c r="HLP28" s="225"/>
      <c r="HLQ28" s="225"/>
      <c r="HLR28" s="225"/>
      <c r="HLS28" s="225"/>
      <c r="HLT28" s="225"/>
      <c r="HLU28" s="225"/>
      <c r="HLV28" s="225"/>
      <c r="HLW28" s="225"/>
      <c r="HLX28" s="225"/>
      <c r="HLY28" s="225"/>
      <c r="HLZ28" s="225"/>
      <c r="HMA28" s="225"/>
      <c r="HMB28" s="225"/>
      <c r="HMC28" s="225"/>
      <c r="HMD28" s="225"/>
      <c r="HME28" s="225"/>
      <c r="HMF28" s="225"/>
      <c r="HMG28" s="225"/>
      <c r="HMH28" s="225"/>
      <c r="HMI28" s="225"/>
      <c r="HMJ28" s="225"/>
      <c r="HMK28" s="225"/>
      <c r="HML28" s="225"/>
      <c r="HMM28" s="225"/>
      <c r="HMN28" s="225"/>
      <c r="HMO28" s="225"/>
      <c r="HMP28" s="225"/>
      <c r="HMQ28" s="225"/>
      <c r="HMR28" s="225"/>
      <c r="HMS28" s="225"/>
      <c r="HMT28" s="225"/>
      <c r="HMU28" s="225"/>
      <c r="HMV28" s="225"/>
      <c r="HMW28" s="225"/>
      <c r="HMX28" s="225"/>
      <c r="HMY28" s="225"/>
      <c r="HMZ28" s="225"/>
      <c r="HNA28" s="225"/>
      <c r="HNB28" s="225"/>
      <c r="HNC28" s="225"/>
      <c r="HND28" s="225"/>
      <c r="HNE28" s="225"/>
      <c r="HNF28" s="225"/>
      <c r="HNG28" s="225"/>
      <c r="HNH28" s="225"/>
      <c r="HNI28" s="225"/>
      <c r="HNJ28" s="225"/>
      <c r="HNK28" s="225"/>
      <c r="HNL28" s="225"/>
      <c r="HNM28" s="225"/>
      <c r="HNN28" s="225"/>
      <c r="HNO28" s="225"/>
      <c r="HNP28" s="225"/>
      <c r="HNQ28" s="225"/>
      <c r="HNR28" s="225"/>
      <c r="HNS28" s="225"/>
      <c r="HNT28" s="225"/>
      <c r="HNU28" s="225"/>
      <c r="HNV28" s="225"/>
      <c r="HNW28" s="225"/>
      <c r="HNX28" s="225"/>
      <c r="HNY28" s="225"/>
      <c r="HNZ28" s="225"/>
      <c r="HOA28" s="225"/>
      <c r="HOB28" s="225"/>
      <c r="HOC28" s="225"/>
      <c r="HOD28" s="225"/>
      <c r="HOE28" s="225"/>
      <c r="HOF28" s="225"/>
      <c r="HOG28" s="225"/>
      <c r="HOH28" s="225"/>
      <c r="HOI28" s="225"/>
      <c r="HOJ28" s="225"/>
      <c r="HOK28" s="225"/>
      <c r="HOL28" s="225"/>
      <c r="HOM28" s="225"/>
      <c r="HON28" s="225"/>
      <c r="HOO28" s="225"/>
      <c r="HOP28" s="225"/>
      <c r="HOQ28" s="225"/>
      <c r="HOR28" s="225"/>
      <c r="HOS28" s="225"/>
      <c r="HOT28" s="225"/>
      <c r="HOU28" s="225"/>
      <c r="HOV28" s="225"/>
      <c r="HOW28" s="225"/>
      <c r="HOX28" s="225"/>
      <c r="HOY28" s="225"/>
      <c r="HOZ28" s="225"/>
      <c r="HPA28" s="225"/>
      <c r="HPB28" s="225"/>
      <c r="HPC28" s="225"/>
      <c r="HPD28" s="225"/>
      <c r="HPE28" s="225"/>
      <c r="HPF28" s="225"/>
      <c r="HPG28" s="225"/>
      <c r="HPH28" s="225"/>
      <c r="HPI28" s="225"/>
      <c r="HPJ28" s="225"/>
      <c r="HPK28" s="225"/>
      <c r="HPL28" s="225"/>
      <c r="HPM28" s="225"/>
      <c r="HPN28" s="225"/>
      <c r="HPO28" s="225"/>
      <c r="HPP28" s="225"/>
      <c r="HPQ28" s="225"/>
      <c r="HPR28" s="225"/>
      <c r="HPS28" s="225"/>
      <c r="HPT28" s="225"/>
      <c r="HPU28" s="225"/>
      <c r="HPV28" s="225"/>
      <c r="HPW28" s="225"/>
      <c r="HPX28" s="225"/>
      <c r="HPY28" s="225"/>
      <c r="HPZ28" s="225"/>
      <c r="HQA28" s="225"/>
      <c r="HQB28" s="225"/>
      <c r="HQC28" s="225"/>
      <c r="HQD28" s="225"/>
      <c r="HQE28" s="225"/>
      <c r="HQF28" s="225"/>
      <c r="HQG28" s="225"/>
      <c r="HQH28" s="225"/>
      <c r="HQI28" s="225"/>
      <c r="HQJ28" s="225"/>
      <c r="HQK28" s="225"/>
      <c r="HQL28" s="225"/>
      <c r="HQM28" s="225"/>
      <c r="HQN28" s="225"/>
      <c r="HQO28" s="225"/>
      <c r="HQP28" s="225"/>
      <c r="HQQ28" s="225"/>
      <c r="HQR28" s="225"/>
      <c r="HQS28" s="225"/>
      <c r="HQT28" s="225"/>
      <c r="HQU28" s="225"/>
      <c r="HQV28" s="225"/>
      <c r="HQW28" s="225"/>
      <c r="HQX28" s="225"/>
      <c r="HQY28" s="225"/>
      <c r="HQZ28" s="225"/>
      <c r="HRA28" s="225"/>
      <c r="HRB28" s="225"/>
      <c r="HRC28" s="225"/>
      <c r="HRD28" s="225"/>
      <c r="HRE28" s="225"/>
      <c r="HRF28" s="225"/>
      <c r="HRG28" s="225"/>
      <c r="HRH28" s="225"/>
      <c r="HRI28" s="225"/>
      <c r="HRJ28" s="225"/>
      <c r="HRK28" s="225"/>
      <c r="HRL28" s="225"/>
      <c r="HRM28" s="225"/>
      <c r="HRN28" s="225"/>
      <c r="HRO28" s="225"/>
      <c r="HRP28" s="225"/>
      <c r="HRQ28" s="225"/>
      <c r="HRR28" s="225"/>
      <c r="HRS28" s="225"/>
      <c r="HRT28" s="225"/>
      <c r="HRU28" s="225"/>
      <c r="HRV28" s="225"/>
      <c r="HRW28" s="225"/>
      <c r="HRX28" s="225"/>
      <c r="HRY28" s="225"/>
      <c r="HRZ28" s="225"/>
      <c r="HSA28" s="225"/>
      <c r="HSB28" s="225"/>
      <c r="HSC28" s="225"/>
      <c r="HSD28" s="225"/>
      <c r="HSE28" s="225"/>
      <c r="HSF28" s="225"/>
      <c r="HSG28" s="225"/>
      <c r="HSH28" s="225"/>
      <c r="HSI28" s="225"/>
      <c r="HSJ28" s="225"/>
      <c r="HSK28" s="225"/>
      <c r="HSL28" s="225"/>
      <c r="HSM28" s="225"/>
      <c r="HSN28" s="225"/>
      <c r="HSO28" s="225"/>
      <c r="HSP28" s="225"/>
      <c r="HSQ28" s="225"/>
      <c r="HSR28" s="225"/>
      <c r="HSS28" s="225"/>
      <c r="HST28" s="225"/>
      <c r="HSU28" s="225"/>
      <c r="HSV28" s="225"/>
      <c r="HSW28" s="225"/>
      <c r="HSX28" s="225"/>
      <c r="HSY28" s="225"/>
      <c r="HSZ28" s="225"/>
      <c r="HTA28" s="225"/>
      <c r="HTB28" s="225"/>
      <c r="HTC28" s="225"/>
      <c r="HTD28" s="225"/>
    </row>
    <row r="29" spans="1:5932" ht="9.9499999999999993" hidden="1" customHeight="1" x14ac:dyDescent="0.25">
      <c r="A29" s="105" t="s">
        <v>36</v>
      </c>
      <c r="B29" s="448">
        <f>SUM(B30:B31)</f>
        <v>0</v>
      </c>
      <c r="C29" s="448">
        <f>SUM(C30:C31)</f>
        <v>0</v>
      </c>
      <c r="D29" s="448">
        <f>SUM(B29:C29)</f>
        <v>0</v>
      </c>
      <c r="E29" s="442"/>
      <c r="F29" s="442"/>
      <c r="G29" s="449" t="e">
        <f>(SUM(G30:G31)/B29)</f>
        <v>#DIV/0!</v>
      </c>
      <c r="H29" s="449" t="e">
        <f>(SUM(H30:H31)/C29)</f>
        <v>#DIV/0!</v>
      </c>
      <c r="I29" s="449" t="e">
        <f>(SUM(G30:H32)/D29)</f>
        <v>#DIV/0!</v>
      </c>
      <c r="J29" s="448">
        <f>SUM(J30:J32)</f>
        <v>48</v>
      </c>
      <c r="K29" s="448">
        <f>SUM(K30:K32)</f>
        <v>36</v>
      </c>
      <c r="L29" s="448">
        <f>SUM(J29:K29)</f>
        <v>84</v>
      </c>
      <c r="M29" s="442"/>
      <c r="N29" s="442"/>
      <c r="O29" s="449">
        <f>(SUM(O30:O32)/J29)</f>
        <v>8.3164583333333351</v>
      </c>
      <c r="P29" s="449">
        <f>(SUM(P30:P32)/K29)</f>
        <v>14.696666666666667</v>
      </c>
      <c r="Q29" s="449">
        <f>(SUM(O30:P32)/L29)</f>
        <v>11.050833333333333</v>
      </c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09">
        <f>AVERAGE(AH30)</f>
        <v>5.7</v>
      </c>
      <c r="AI29" s="209">
        <f>AVERAGE(AI30)</f>
        <v>5.2</v>
      </c>
      <c r="AJ29" s="209">
        <f>AVERAGE(AJ30)</f>
        <v>4.5</v>
      </c>
      <c r="AK29" s="228">
        <f t="shared" ref="AK29" si="46">AVERAGE(AK30)</f>
        <v>6.3</v>
      </c>
      <c r="AL29" s="228">
        <f>AVERAGE(4.6,6.2)</f>
        <v>5.4</v>
      </c>
      <c r="AM29" s="228">
        <f>AVERAGE(4.6,5.4)</f>
        <v>5</v>
      </c>
      <c r="AN29" s="228">
        <f>AVERAGE(4,4.2)</f>
        <v>4.0999999999999996</v>
      </c>
    </row>
    <row r="30" spans="1:5932" ht="9.9499999999999993" hidden="1" customHeight="1" x14ac:dyDescent="0.25">
      <c r="A30" s="106" t="s">
        <v>169</v>
      </c>
      <c r="B30" s="370"/>
      <c r="C30" s="370"/>
      <c r="D30" s="453">
        <f t="shared" ref="D30:D31" si="47">SUM(B30:C30)</f>
        <v>0</v>
      </c>
      <c r="E30" s="456"/>
      <c r="F30" s="456"/>
      <c r="G30" s="459">
        <f t="shared" ref="G30:G31" si="48">B30*E30</f>
        <v>0</v>
      </c>
      <c r="H30" s="459">
        <f t="shared" ref="H30:H31" si="49">C30*F30</f>
        <v>0</v>
      </c>
      <c r="I30" s="456" t="e">
        <f t="shared" ref="I30:I31" si="50">(SUM(G30:H30)/D30)</f>
        <v>#DIV/0!</v>
      </c>
      <c r="J30" s="332">
        <v>29</v>
      </c>
      <c r="K30" s="332">
        <v>15</v>
      </c>
      <c r="L30" s="453">
        <f t="shared" ref="L30:L31" si="51">SUM(J30:K30)</f>
        <v>44</v>
      </c>
      <c r="M30" s="99">
        <v>7.98</v>
      </c>
      <c r="N30" s="99">
        <v>15.7</v>
      </c>
      <c r="O30" s="459">
        <f t="shared" ref="O30:O31" si="52">J30*M30</f>
        <v>231.42000000000002</v>
      </c>
      <c r="P30" s="459">
        <f t="shared" ref="P30:P31" si="53">K30*N30</f>
        <v>235.5</v>
      </c>
      <c r="Q30" s="456">
        <f t="shared" ref="Q30:Q31" si="54">(SUM(O30:P30)/L30)</f>
        <v>10.611818181818181</v>
      </c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29">
        <v>5.7</v>
      </c>
      <c r="AI30" s="230">
        <v>5.2</v>
      </c>
      <c r="AJ30" s="211">
        <v>4.5</v>
      </c>
      <c r="AK30" s="130">
        <f>AVERAGE(4.8,7.8)</f>
        <v>6.3</v>
      </c>
      <c r="AL30" s="222">
        <v>5.4</v>
      </c>
      <c r="AM30" s="222">
        <v>5</v>
      </c>
      <c r="AN30" s="222">
        <v>4.0999999999999996</v>
      </c>
    </row>
    <row r="31" spans="1:5932" s="195" customFormat="1" ht="9.9499999999999993" hidden="1" customHeight="1" x14ac:dyDescent="0.25">
      <c r="A31" s="106" t="s">
        <v>170</v>
      </c>
      <c r="B31" s="460"/>
      <c r="C31" s="460"/>
      <c r="D31" s="453">
        <f t="shared" si="47"/>
        <v>0</v>
      </c>
      <c r="E31" s="461"/>
      <c r="F31" s="461"/>
      <c r="G31" s="459">
        <f t="shared" si="48"/>
        <v>0</v>
      </c>
      <c r="H31" s="459">
        <f t="shared" si="49"/>
        <v>0</v>
      </c>
      <c r="I31" s="456" t="e">
        <f t="shared" si="50"/>
        <v>#DIV/0!</v>
      </c>
      <c r="J31" s="332">
        <v>19</v>
      </c>
      <c r="K31" s="332">
        <v>5</v>
      </c>
      <c r="L31" s="453">
        <f t="shared" si="51"/>
        <v>24</v>
      </c>
      <c r="M31" s="99">
        <v>8.83</v>
      </c>
      <c r="N31" s="99">
        <v>13.66</v>
      </c>
      <c r="O31" s="459">
        <f t="shared" si="52"/>
        <v>167.77</v>
      </c>
      <c r="P31" s="459">
        <f t="shared" si="53"/>
        <v>68.3</v>
      </c>
      <c r="Q31" s="456">
        <f t="shared" si="54"/>
        <v>9.8362499999999997</v>
      </c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29"/>
      <c r="AI31" s="230"/>
      <c r="AJ31" s="211"/>
      <c r="AK31" s="130"/>
      <c r="AL31" s="222"/>
      <c r="AM31" s="222"/>
      <c r="AN31" s="222"/>
    </row>
    <row r="32" spans="1:5932" s="421" customFormat="1" ht="9.9499999999999993" hidden="1" customHeight="1" x14ac:dyDescent="0.25">
      <c r="A32" s="106" t="s">
        <v>171</v>
      </c>
      <c r="B32" s="460"/>
      <c r="C32" s="460"/>
      <c r="D32" s="453">
        <f t="shared" ref="D32" si="55">SUM(B32:C32)</f>
        <v>0</v>
      </c>
      <c r="E32" s="461"/>
      <c r="F32" s="461"/>
      <c r="G32" s="459">
        <f t="shared" ref="G32" si="56">B32*E32</f>
        <v>0</v>
      </c>
      <c r="H32" s="459">
        <f t="shared" ref="H32" si="57">C32*F32</f>
        <v>0</v>
      </c>
      <c r="I32" s="456" t="e">
        <f t="shared" ref="I32" si="58">(SUM(G32:H32)/D32)</f>
        <v>#DIV/0!</v>
      </c>
      <c r="J32" s="332"/>
      <c r="K32" s="332">
        <v>16</v>
      </c>
      <c r="L32" s="453"/>
      <c r="M32" s="99"/>
      <c r="N32" s="99">
        <v>14.08</v>
      </c>
      <c r="O32" s="459">
        <f t="shared" ref="O32" si="59">J32*M32</f>
        <v>0</v>
      </c>
      <c r="P32" s="459">
        <f t="shared" ref="P32" si="60">K32*N32</f>
        <v>225.28</v>
      </c>
      <c r="Q32" s="456" t="e">
        <f t="shared" ref="Q32" si="61">(SUM(O32:P32)/L32)</f>
        <v>#DIV/0!</v>
      </c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29"/>
      <c r="AI32" s="230"/>
      <c r="AJ32" s="211"/>
      <c r="AK32" s="130"/>
      <c r="AL32" s="222"/>
      <c r="AM32" s="222"/>
      <c r="AN32" s="222"/>
    </row>
    <row r="33" spans="1:41" ht="9.9499999999999993" customHeight="1" x14ac:dyDescent="0.25">
      <c r="A33" s="105" t="s">
        <v>37</v>
      </c>
      <c r="B33" s="448">
        <f>SUM(B34:B41)</f>
        <v>0</v>
      </c>
      <c r="C33" s="448">
        <f>SUM(C34:C41)</f>
        <v>0</v>
      </c>
      <c r="D33" s="448">
        <f>SUM(B33:C33)</f>
        <v>0</v>
      </c>
      <c r="E33" s="442"/>
      <c r="F33" s="442"/>
      <c r="G33" s="449" t="e">
        <f>(SUM(G34:G41)/B33)</f>
        <v>#DIV/0!</v>
      </c>
      <c r="H33" s="449" t="e">
        <f>(SUM(H34:H41)/C33)</f>
        <v>#DIV/0!</v>
      </c>
      <c r="I33" s="449" t="e">
        <f>(SUM(G34:H41)/D33)</f>
        <v>#DIV/0!</v>
      </c>
      <c r="J33" s="448">
        <f>SUM(J34:J41)</f>
        <v>84</v>
      </c>
      <c r="K33" s="448">
        <f>SUM(K34:K41)</f>
        <v>0</v>
      </c>
      <c r="L33" s="448">
        <f>SUM(J33:K33)</f>
        <v>84</v>
      </c>
      <c r="M33" s="442"/>
      <c r="N33" s="442"/>
      <c r="O33" s="449">
        <f>(SUM(O34:O41)/J33)</f>
        <v>4.2573809523809523</v>
      </c>
      <c r="P33" s="449">
        <v>0</v>
      </c>
      <c r="Q33" s="449">
        <f>(SUM(O34:P41)/L33)</f>
        <v>4.2573809523809523</v>
      </c>
      <c r="R33" s="208"/>
      <c r="S33" s="208"/>
      <c r="T33" s="208"/>
      <c r="U33" s="208"/>
      <c r="V33" s="208"/>
      <c r="W33" s="208"/>
      <c r="X33" s="208"/>
      <c r="Y33" s="208"/>
      <c r="Z33" s="270"/>
      <c r="AA33" s="270"/>
      <c r="AB33" s="270"/>
      <c r="AC33" s="270"/>
      <c r="AD33" s="270"/>
      <c r="AE33" s="270"/>
      <c r="AF33" s="270"/>
      <c r="AG33" s="270"/>
      <c r="AH33" s="209">
        <v>4.21</v>
      </c>
      <c r="AI33" s="209">
        <f t="shared" ref="AI33:AN33" si="62">AVERAGE(AI34:AI41)</f>
        <v>4.05</v>
      </c>
      <c r="AJ33" s="209">
        <f t="shared" si="62"/>
        <v>4.160000000000001</v>
      </c>
      <c r="AK33" s="209">
        <f t="shared" si="62"/>
        <v>3.48</v>
      </c>
      <c r="AL33" s="209">
        <f t="shared" si="62"/>
        <v>2.9550000000000001</v>
      </c>
      <c r="AM33" s="209">
        <f t="shared" si="62"/>
        <v>3</v>
      </c>
      <c r="AN33" s="209">
        <f t="shared" si="62"/>
        <v>2.94</v>
      </c>
    </row>
    <row r="34" spans="1:41" s="483" customFormat="1" ht="9.9499999999999993" customHeight="1" x14ac:dyDescent="0.25">
      <c r="A34" s="133" t="s">
        <v>60</v>
      </c>
      <c r="B34" s="332"/>
      <c r="C34" s="332"/>
      <c r="D34" s="453">
        <f t="shared" ref="D34:D41" si="63">SUM(B34:C34)</f>
        <v>0</v>
      </c>
      <c r="E34" s="99"/>
      <c r="F34" s="99"/>
      <c r="G34" s="455">
        <f t="shared" ref="G34:H41" si="64">B34*E34</f>
        <v>0</v>
      </c>
      <c r="H34" s="455">
        <f t="shared" si="64"/>
        <v>0</v>
      </c>
      <c r="I34" s="456" t="e">
        <f t="shared" ref="I34:I41" si="65">(SUM(G34:H34)/D34)</f>
        <v>#DIV/0!</v>
      </c>
      <c r="J34" s="332">
        <v>14</v>
      </c>
      <c r="K34" s="680"/>
      <c r="L34" s="453">
        <f t="shared" ref="L34:L41" si="66">SUM(J34:K34)</f>
        <v>14</v>
      </c>
      <c r="M34" s="99">
        <v>4.62</v>
      </c>
      <c r="N34" s="683"/>
      <c r="O34" s="455">
        <f t="shared" ref="O34:P41" si="67">J34*M34</f>
        <v>64.680000000000007</v>
      </c>
      <c r="P34" s="684"/>
      <c r="Q34" s="456">
        <f t="shared" ref="Q34:Q41" si="68">(SUM(O34:P34)/L34)</f>
        <v>4.62</v>
      </c>
      <c r="R34" s="681"/>
      <c r="S34" s="681"/>
      <c r="T34" s="681"/>
      <c r="U34" s="681"/>
      <c r="V34" s="681"/>
      <c r="W34" s="681"/>
      <c r="X34" s="681"/>
      <c r="Y34" s="681"/>
      <c r="Z34" s="252"/>
      <c r="AA34" s="252"/>
      <c r="AB34" s="252"/>
      <c r="AC34" s="252"/>
      <c r="AD34" s="252"/>
      <c r="AE34" s="252"/>
      <c r="AF34" s="252"/>
      <c r="AG34" s="252"/>
      <c r="AH34" s="498">
        <v>3.98</v>
      </c>
      <c r="AI34" s="499">
        <v>4.2</v>
      </c>
      <c r="AJ34" s="500">
        <v>3.92</v>
      </c>
      <c r="AK34" s="501">
        <v>2.94</v>
      </c>
      <c r="AL34" s="502"/>
      <c r="AM34" s="502"/>
      <c r="AN34" s="503"/>
      <c r="AO34" s="504"/>
    </row>
    <row r="35" spans="1:41" s="483" customFormat="1" ht="9.9499999999999993" customHeight="1" x14ac:dyDescent="0.25">
      <c r="A35" s="133" t="s">
        <v>238</v>
      </c>
      <c r="B35" s="332"/>
      <c r="C35" s="332"/>
      <c r="D35" s="453">
        <f t="shared" si="63"/>
        <v>0</v>
      </c>
      <c r="E35" s="99"/>
      <c r="F35" s="99"/>
      <c r="G35" s="455">
        <f t="shared" si="64"/>
        <v>0</v>
      </c>
      <c r="H35" s="455">
        <f t="shared" si="64"/>
        <v>0</v>
      </c>
      <c r="I35" s="456" t="e">
        <f t="shared" si="65"/>
        <v>#DIV/0!</v>
      </c>
      <c r="J35" s="332">
        <v>4</v>
      </c>
      <c r="K35" s="680"/>
      <c r="L35" s="453">
        <f t="shared" si="66"/>
        <v>4</v>
      </c>
      <c r="M35" s="99">
        <v>4.2699999999999996</v>
      </c>
      <c r="N35" s="683"/>
      <c r="O35" s="455">
        <f t="shared" si="67"/>
        <v>17.079999999999998</v>
      </c>
      <c r="P35" s="684"/>
      <c r="Q35" s="456">
        <f t="shared" si="68"/>
        <v>4.2699999999999996</v>
      </c>
      <c r="R35" s="681"/>
      <c r="S35" s="681"/>
      <c r="T35" s="681"/>
      <c r="U35" s="681"/>
      <c r="V35" s="681"/>
      <c r="W35" s="681"/>
      <c r="X35" s="681"/>
      <c r="Y35" s="681"/>
      <c r="Z35" s="252"/>
      <c r="AA35" s="252"/>
      <c r="AB35" s="252"/>
      <c r="AC35" s="252"/>
      <c r="AD35" s="252"/>
      <c r="AE35" s="252"/>
      <c r="AF35" s="252"/>
      <c r="AG35" s="252"/>
      <c r="AH35" s="498">
        <v>4.0999999999999996</v>
      </c>
      <c r="AI35" s="499">
        <v>4.9000000000000004</v>
      </c>
      <c r="AJ35" s="500">
        <v>4.2</v>
      </c>
      <c r="AK35" s="501">
        <v>4.17</v>
      </c>
      <c r="AL35" s="505">
        <v>2.96</v>
      </c>
      <c r="AM35" s="502"/>
      <c r="AN35" s="503"/>
      <c r="AO35" s="504"/>
    </row>
    <row r="36" spans="1:41" s="483" customFormat="1" ht="9.9499999999999993" customHeight="1" x14ac:dyDescent="0.25">
      <c r="A36" s="133" t="s">
        <v>167</v>
      </c>
      <c r="B36" s="332"/>
      <c r="C36" s="332"/>
      <c r="D36" s="453">
        <f t="shared" si="63"/>
        <v>0</v>
      </c>
      <c r="E36" s="99"/>
      <c r="F36" s="99"/>
      <c r="G36" s="455">
        <f t="shared" si="64"/>
        <v>0</v>
      </c>
      <c r="H36" s="455">
        <f t="shared" si="64"/>
        <v>0</v>
      </c>
      <c r="I36" s="456" t="e">
        <f t="shared" si="65"/>
        <v>#DIV/0!</v>
      </c>
      <c r="J36" s="332">
        <v>44</v>
      </c>
      <c r="K36" s="680"/>
      <c r="L36" s="453">
        <f t="shared" si="66"/>
        <v>44</v>
      </c>
      <c r="M36" s="99">
        <v>4.12</v>
      </c>
      <c r="N36" s="683"/>
      <c r="O36" s="455">
        <f t="shared" si="67"/>
        <v>181.28</v>
      </c>
      <c r="P36" s="684"/>
      <c r="Q36" s="456">
        <f t="shared" si="68"/>
        <v>4.12</v>
      </c>
      <c r="R36" s="681"/>
      <c r="S36" s="681"/>
      <c r="T36" s="681"/>
      <c r="U36" s="681"/>
      <c r="V36" s="681"/>
      <c r="W36" s="681"/>
      <c r="X36" s="681"/>
      <c r="Y36" s="681"/>
      <c r="Z36" s="252"/>
      <c r="AA36" s="252"/>
      <c r="AB36" s="252"/>
      <c r="AC36" s="252"/>
      <c r="AD36" s="252"/>
      <c r="AE36" s="252"/>
      <c r="AF36" s="252"/>
      <c r="AG36" s="252"/>
      <c r="AH36" s="506"/>
      <c r="AI36" s="499">
        <v>4.2</v>
      </c>
      <c r="AJ36" s="500">
        <v>4.2</v>
      </c>
      <c r="AK36" s="501">
        <v>2.8</v>
      </c>
      <c r="AL36" s="502"/>
      <c r="AM36" s="502"/>
      <c r="AN36" s="503"/>
      <c r="AO36" s="504"/>
    </row>
    <row r="37" spans="1:41" s="483" customFormat="1" ht="9.9499999999999993" customHeight="1" x14ac:dyDescent="0.25">
      <c r="A37" s="133" t="s">
        <v>112</v>
      </c>
      <c r="B37" s="332"/>
      <c r="C37" s="332"/>
      <c r="D37" s="453">
        <f t="shared" si="63"/>
        <v>0</v>
      </c>
      <c r="E37" s="99"/>
      <c r="F37" s="99"/>
      <c r="G37" s="455">
        <f t="shared" si="64"/>
        <v>0</v>
      </c>
      <c r="H37" s="455">
        <f t="shared" si="64"/>
        <v>0</v>
      </c>
      <c r="I37" s="456" t="e">
        <f t="shared" si="65"/>
        <v>#DIV/0!</v>
      </c>
      <c r="J37" s="332">
        <v>2</v>
      </c>
      <c r="K37" s="680"/>
      <c r="L37" s="453">
        <f t="shared" si="66"/>
        <v>2</v>
      </c>
      <c r="M37" s="99">
        <v>4.4000000000000004</v>
      </c>
      <c r="N37" s="683"/>
      <c r="O37" s="455">
        <f t="shared" si="67"/>
        <v>8.8000000000000007</v>
      </c>
      <c r="P37" s="684"/>
      <c r="Q37" s="456">
        <f t="shared" si="68"/>
        <v>4.4000000000000004</v>
      </c>
      <c r="R37" s="681"/>
      <c r="S37" s="681"/>
      <c r="T37" s="681"/>
      <c r="U37" s="681"/>
      <c r="V37" s="681"/>
      <c r="W37" s="681"/>
      <c r="X37" s="681"/>
      <c r="Y37" s="681"/>
      <c r="Z37" s="252"/>
      <c r="AA37" s="252"/>
      <c r="AB37" s="252"/>
      <c r="AC37" s="252"/>
      <c r="AD37" s="252"/>
      <c r="AE37" s="252"/>
      <c r="AF37" s="252"/>
      <c r="AG37" s="252"/>
      <c r="AH37" s="498">
        <v>3.9</v>
      </c>
      <c r="AI37" s="499">
        <v>3.6</v>
      </c>
      <c r="AJ37" s="500">
        <v>3.5</v>
      </c>
      <c r="AK37" s="501">
        <v>2.95</v>
      </c>
      <c r="AL37" s="502"/>
      <c r="AM37" s="502"/>
      <c r="AN37" s="503"/>
      <c r="AO37" s="504"/>
    </row>
    <row r="38" spans="1:41" s="483" customFormat="1" ht="9.9499999999999993" customHeight="1" x14ac:dyDescent="0.25">
      <c r="A38" s="133" t="s">
        <v>168</v>
      </c>
      <c r="B38" s="332"/>
      <c r="C38" s="332"/>
      <c r="D38" s="453">
        <f t="shared" si="63"/>
        <v>0</v>
      </c>
      <c r="E38" s="99"/>
      <c r="F38" s="99"/>
      <c r="G38" s="455">
        <f t="shared" si="64"/>
        <v>0</v>
      </c>
      <c r="H38" s="455">
        <f t="shared" si="64"/>
        <v>0</v>
      </c>
      <c r="I38" s="456" t="e">
        <f t="shared" si="65"/>
        <v>#DIV/0!</v>
      </c>
      <c r="J38" s="332">
        <v>3</v>
      </c>
      <c r="K38" s="680"/>
      <c r="L38" s="453">
        <f t="shared" si="66"/>
        <v>3</v>
      </c>
      <c r="M38" s="99">
        <v>2.92</v>
      </c>
      <c r="N38" s="683"/>
      <c r="O38" s="455">
        <f t="shared" si="67"/>
        <v>8.76</v>
      </c>
      <c r="P38" s="684"/>
      <c r="Q38" s="456">
        <f t="shared" si="68"/>
        <v>2.92</v>
      </c>
      <c r="R38" s="681"/>
      <c r="S38" s="681"/>
      <c r="T38" s="681"/>
      <c r="U38" s="681"/>
      <c r="V38" s="681"/>
      <c r="W38" s="681"/>
      <c r="X38" s="681"/>
      <c r="Y38" s="681"/>
      <c r="Z38" s="252"/>
      <c r="AA38" s="252"/>
      <c r="AB38" s="252"/>
      <c r="AC38" s="252"/>
      <c r="AD38" s="252"/>
      <c r="AE38" s="252"/>
      <c r="AF38" s="252"/>
      <c r="AG38" s="252"/>
      <c r="AH38" s="499">
        <v>3</v>
      </c>
      <c r="AI38" s="499">
        <v>3.9</v>
      </c>
      <c r="AJ38" s="500">
        <v>4.3</v>
      </c>
      <c r="AK38" s="501">
        <v>4.8</v>
      </c>
      <c r="AL38" s="505">
        <v>2.95</v>
      </c>
      <c r="AM38" s="505">
        <v>3</v>
      </c>
      <c r="AN38" s="507">
        <v>2.94</v>
      </c>
      <c r="AO38" s="504"/>
    </row>
    <row r="39" spans="1:41" s="483" customFormat="1" ht="9.9499999999999993" customHeight="1" x14ac:dyDescent="0.25">
      <c r="A39" s="133" t="s">
        <v>71</v>
      </c>
      <c r="B39" s="332"/>
      <c r="C39" s="332"/>
      <c r="D39" s="453">
        <f t="shared" si="63"/>
        <v>0</v>
      </c>
      <c r="E39" s="99"/>
      <c r="F39" s="99"/>
      <c r="G39" s="455">
        <f t="shared" si="64"/>
        <v>0</v>
      </c>
      <c r="H39" s="455">
        <f t="shared" si="64"/>
        <v>0</v>
      </c>
      <c r="I39" s="456" t="e">
        <f t="shared" si="65"/>
        <v>#DIV/0!</v>
      </c>
      <c r="J39" s="332">
        <v>2</v>
      </c>
      <c r="K39" s="680"/>
      <c r="L39" s="453">
        <f t="shared" si="66"/>
        <v>2</v>
      </c>
      <c r="M39" s="99">
        <v>5.36</v>
      </c>
      <c r="N39" s="683"/>
      <c r="O39" s="455">
        <f t="shared" si="67"/>
        <v>10.72</v>
      </c>
      <c r="P39" s="684"/>
      <c r="Q39" s="456">
        <f t="shared" si="68"/>
        <v>5.36</v>
      </c>
      <c r="R39" s="681"/>
      <c r="S39" s="681"/>
      <c r="T39" s="681"/>
      <c r="U39" s="681"/>
      <c r="V39" s="681"/>
      <c r="W39" s="681"/>
      <c r="X39" s="681"/>
      <c r="Y39" s="681"/>
      <c r="Z39" s="252"/>
      <c r="AA39" s="252"/>
      <c r="AB39" s="252"/>
      <c r="AC39" s="252"/>
      <c r="AD39" s="252"/>
      <c r="AE39" s="252"/>
      <c r="AF39" s="252"/>
      <c r="AG39" s="252"/>
      <c r="AH39" s="506"/>
      <c r="AI39" s="508"/>
      <c r="AJ39" s="509"/>
      <c r="AK39" s="502"/>
      <c r="AL39" s="502"/>
      <c r="AM39" s="502"/>
      <c r="AN39" s="503"/>
      <c r="AO39" s="504"/>
    </row>
    <row r="40" spans="1:41" s="483" customFormat="1" ht="9.9499999999999993" customHeight="1" x14ac:dyDescent="0.25">
      <c r="A40" s="133" t="s">
        <v>62</v>
      </c>
      <c r="B40" s="332"/>
      <c r="C40" s="332"/>
      <c r="D40" s="453">
        <f t="shared" si="63"/>
        <v>0</v>
      </c>
      <c r="E40" s="99"/>
      <c r="F40" s="99"/>
      <c r="G40" s="455">
        <f t="shared" si="64"/>
        <v>0</v>
      </c>
      <c r="H40" s="455">
        <f t="shared" si="64"/>
        <v>0</v>
      </c>
      <c r="I40" s="456" t="e">
        <f t="shared" si="65"/>
        <v>#DIV/0!</v>
      </c>
      <c r="J40" s="332">
        <v>11</v>
      </c>
      <c r="K40" s="680"/>
      <c r="L40" s="453">
        <f t="shared" si="66"/>
        <v>11</v>
      </c>
      <c r="M40" s="99">
        <v>3.94</v>
      </c>
      <c r="N40" s="683"/>
      <c r="O40" s="455">
        <f t="shared" si="67"/>
        <v>43.339999999999996</v>
      </c>
      <c r="P40" s="684"/>
      <c r="Q40" s="456">
        <f t="shared" si="68"/>
        <v>3.9399999999999995</v>
      </c>
      <c r="R40" s="681"/>
      <c r="S40" s="681"/>
      <c r="T40" s="681"/>
      <c r="U40" s="681"/>
      <c r="V40" s="681"/>
      <c r="W40" s="681"/>
      <c r="X40" s="681"/>
      <c r="Y40" s="681"/>
      <c r="Z40" s="252"/>
      <c r="AA40" s="252"/>
      <c r="AB40" s="252"/>
      <c r="AC40" s="252"/>
      <c r="AD40" s="252"/>
      <c r="AE40" s="252"/>
      <c r="AF40" s="252"/>
      <c r="AG40" s="252"/>
      <c r="AH40" s="498">
        <v>7</v>
      </c>
      <c r="AI40" s="499">
        <v>3.5</v>
      </c>
      <c r="AJ40" s="500">
        <v>4.9000000000000004</v>
      </c>
      <c r="AK40" s="501">
        <v>3.7</v>
      </c>
      <c r="AL40" s="502"/>
      <c r="AM40" s="502"/>
      <c r="AN40" s="503"/>
      <c r="AO40" s="504"/>
    </row>
    <row r="41" spans="1:41" s="483" customFormat="1" ht="9.9499999999999993" customHeight="1" x14ac:dyDescent="0.25">
      <c r="A41" s="133" t="s">
        <v>183</v>
      </c>
      <c r="B41" s="332"/>
      <c r="C41" s="332"/>
      <c r="D41" s="453">
        <f t="shared" si="63"/>
        <v>0</v>
      </c>
      <c r="E41" s="99"/>
      <c r="F41" s="99"/>
      <c r="G41" s="455">
        <f t="shared" si="64"/>
        <v>0</v>
      </c>
      <c r="H41" s="455">
        <f t="shared" si="64"/>
        <v>0</v>
      </c>
      <c r="I41" s="456" t="e">
        <f t="shared" si="65"/>
        <v>#DIV/0!</v>
      </c>
      <c r="J41" s="332">
        <v>4</v>
      </c>
      <c r="K41" s="680"/>
      <c r="L41" s="453">
        <f t="shared" si="66"/>
        <v>4</v>
      </c>
      <c r="M41" s="99">
        <v>5.74</v>
      </c>
      <c r="N41" s="683"/>
      <c r="O41" s="455">
        <f t="shared" si="67"/>
        <v>22.96</v>
      </c>
      <c r="P41" s="684"/>
      <c r="Q41" s="456">
        <f t="shared" si="68"/>
        <v>5.74</v>
      </c>
      <c r="R41" s="681"/>
      <c r="S41" s="681"/>
      <c r="T41" s="681"/>
      <c r="U41" s="681"/>
      <c r="V41" s="681"/>
      <c r="W41" s="681"/>
      <c r="X41" s="681"/>
      <c r="Y41" s="681"/>
      <c r="Z41" s="252"/>
      <c r="AA41" s="252"/>
      <c r="AB41" s="252"/>
      <c r="AC41" s="252"/>
      <c r="AD41" s="252"/>
      <c r="AE41" s="252"/>
      <c r="AF41" s="252"/>
      <c r="AG41" s="252"/>
      <c r="AH41" s="510">
        <v>5.6</v>
      </c>
      <c r="AI41" s="508"/>
      <c r="AJ41" s="500">
        <v>4.0999999999999996</v>
      </c>
      <c r="AK41" s="501">
        <v>3</v>
      </c>
      <c r="AL41" s="502"/>
      <c r="AM41" s="502"/>
      <c r="AN41" s="503"/>
      <c r="AO41" s="504"/>
    </row>
    <row r="42" spans="1:41" ht="9.9499999999999993" hidden="1" customHeight="1" x14ac:dyDescent="0.25">
      <c r="A42" s="105" t="s">
        <v>38</v>
      </c>
      <c r="B42" s="448">
        <f>SUM(B43:B44)</f>
        <v>48</v>
      </c>
      <c r="C42" s="448">
        <f>SUM(C43:C44)</f>
        <v>0</v>
      </c>
      <c r="D42" s="448">
        <f>SUM(B42:C42)</f>
        <v>48</v>
      </c>
      <c r="E42" s="442"/>
      <c r="F42" s="442"/>
      <c r="G42" s="449">
        <f>(SUM(G43:G44)/B42)</f>
        <v>4.91</v>
      </c>
      <c r="H42" s="449" t="e">
        <f>(SUM(H43:H44)/C42)</f>
        <v>#DIV/0!</v>
      </c>
      <c r="I42" s="449">
        <f>(SUM(G43:H44)/D42)</f>
        <v>4.91</v>
      </c>
      <c r="J42" s="448">
        <f>SUM(J43:J44)</f>
        <v>34</v>
      </c>
      <c r="K42" s="448">
        <f>SUM(K43:K44)</f>
        <v>0</v>
      </c>
      <c r="L42" s="448">
        <f>SUM(J42:K42)</f>
        <v>34</v>
      </c>
      <c r="M42" s="442"/>
      <c r="N42" s="442"/>
      <c r="O42" s="449">
        <f>(SUM(O43:O44)/J42)</f>
        <v>4.7300000000000004</v>
      </c>
      <c r="P42" s="449" t="e">
        <f>(SUM(P43:P44)/K42)</f>
        <v>#DIV/0!</v>
      </c>
      <c r="Q42" s="449">
        <f>(SUM(O43:P44)/L42)</f>
        <v>4.7300000000000004</v>
      </c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09">
        <f>AVERAGE(AH43:AH44)</f>
        <v>3.8250000000000002</v>
      </c>
      <c r="AI42" s="209">
        <f>AVERAGE(AI43:AI44)</f>
        <v>3.7749999999999999</v>
      </c>
      <c r="AJ42" s="209">
        <f>AVERAGE(AJ43:AJ44)</f>
        <v>4.2750000000000004</v>
      </c>
      <c r="AK42" s="209">
        <f t="shared" ref="AK42:AL42" si="69">AVERAGE(AK43:AK44)</f>
        <v>3.6500000000000004</v>
      </c>
      <c r="AL42" s="209">
        <f t="shared" si="69"/>
        <v>2.95</v>
      </c>
      <c r="AM42" s="209"/>
      <c r="AN42" s="209"/>
    </row>
    <row r="43" spans="1:41" ht="9.9499999999999993" hidden="1" customHeight="1" x14ac:dyDescent="0.25">
      <c r="A43" s="300" t="s">
        <v>69</v>
      </c>
      <c r="B43" s="332"/>
      <c r="C43" s="332"/>
      <c r="D43" s="453">
        <f t="shared" ref="D43:D44" si="70">SUM(B43:C43)</f>
        <v>0</v>
      </c>
      <c r="E43" s="99"/>
      <c r="F43" s="99"/>
      <c r="G43" s="455">
        <f>B43*E43</f>
        <v>0</v>
      </c>
      <c r="H43" s="455">
        <f>C43*F43</f>
        <v>0</v>
      </c>
      <c r="I43" s="456" t="e">
        <f t="shared" ref="I43:I44" si="71">(SUM(G43:H43)/D43)</f>
        <v>#DIV/0!</v>
      </c>
      <c r="J43" s="332">
        <v>34</v>
      </c>
      <c r="K43" s="332"/>
      <c r="L43" s="453">
        <f t="shared" ref="L43:L44" si="72">SUM(J43:K43)</f>
        <v>34</v>
      </c>
      <c r="M43" s="99">
        <v>4.7300000000000004</v>
      </c>
      <c r="N43" s="99"/>
      <c r="O43" s="455">
        <f>J43*M43</f>
        <v>160.82000000000002</v>
      </c>
      <c r="P43" s="455">
        <f>K43*N43</f>
        <v>0</v>
      </c>
      <c r="Q43" s="456">
        <f t="shared" ref="Q43:Q44" si="73">(SUM(O43:P43)/L43)</f>
        <v>4.7300000000000004</v>
      </c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29">
        <v>3.44</v>
      </c>
      <c r="AI43" s="230">
        <v>3.61</v>
      </c>
      <c r="AJ43" s="230">
        <v>3.5</v>
      </c>
      <c r="AK43" s="233">
        <v>3.37</v>
      </c>
      <c r="AL43" s="222">
        <v>2.95</v>
      </c>
      <c r="AM43" s="231"/>
      <c r="AN43" s="231"/>
    </row>
    <row r="44" spans="1:41" ht="9.9499999999999993" hidden="1" customHeight="1" x14ac:dyDescent="0.25">
      <c r="A44" s="299" t="s">
        <v>85</v>
      </c>
      <c r="B44" s="332">
        <v>48</v>
      </c>
      <c r="C44" s="332"/>
      <c r="D44" s="453">
        <f t="shared" si="70"/>
        <v>48</v>
      </c>
      <c r="E44" s="99">
        <v>4.91</v>
      </c>
      <c r="F44" s="99"/>
      <c r="G44" s="455">
        <f>B44*E44</f>
        <v>235.68</v>
      </c>
      <c r="H44" s="455">
        <f>C44*F44</f>
        <v>0</v>
      </c>
      <c r="I44" s="456">
        <f t="shared" si="71"/>
        <v>4.91</v>
      </c>
      <c r="J44" s="332"/>
      <c r="K44" s="332"/>
      <c r="L44" s="453">
        <f t="shared" si="72"/>
        <v>0</v>
      </c>
      <c r="M44" s="99"/>
      <c r="N44" s="99"/>
      <c r="O44" s="455">
        <f>J44*M44</f>
        <v>0</v>
      </c>
      <c r="P44" s="455">
        <f>K44*N44</f>
        <v>0</v>
      </c>
      <c r="Q44" s="456" t="e">
        <f t="shared" si="73"/>
        <v>#DIV/0!</v>
      </c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29">
        <v>4.21</v>
      </c>
      <c r="AI44" s="230">
        <v>3.94</v>
      </c>
      <c r="AJ44" s="230">
        <v>5.05</v>
      </c>
      <c r="AK44" s="233">
        <v>3.93</v>
      </c>
      <c r="AL44" s="222" t="s">
        <v>44</v>
      </c>
      <c r="AM44" s="231"/>
      <c r="AN44" s="231"/>
    </row>
    <row r="45" spans="1:41" ht="9.9499999999999993" hidden="1" customHeight="1" x14ac:dyDescent="0.25">
      <c r="A45" s="105" t="s">
        <v>39</v>
      </c>
      <c r="B45" s="448">
        <f>SUM(B46:B47)</f>
        <v>0</v>
      </c>
      <c r="C45" s="448">
        <f>SUM(C46:C47)</f>
        <v>0</v>
      </c>
      <c r="D45" s="448">
        <f>SUM(B45:C45)</f>
        <v>0</v>
      </c>
      <c r="E45" s="442"/>
      <c r="F45" s="442"/>
      <c r="G45" s="449" t="e">
        <f>(SUM(G46:G47)/B45)</f>
        <v>#DIV/0!</v>
      </c>
      <c r="H45" s="449" t="e">
        <f>(SUM(H46:H47)/C45)</f>
        <v>#DIV/0!</v>
      </c>
      <c r="I45" s="449" t="e">
        <f>(SUM(G46:H47)/D45)</f>
        <v>#DIV/0!</v>
      </c>
      <c r="J45" s="448">
        <f>SUM(J46:J47)</f>
        <v>37</v>
      </c>
      <c r="K45" s="448">
        <f>SUM(K46:K47)</f>
        <v>0</v>
      </c>
      <c r="L45" s="448">
        <f>SUM(J45:K45)</f>
        <v>37</v>
      </c>
      <c r="M45" s="442"/>
      <c r="N45" s="442"/>
      <c r="O45" s="449">
        <f>(SUM(O46:O47)/J45)</f>
        <v>5.2862162162162161</v>
      </c>
      <c r="P45" s="449" t="e">
        <f>(SUM(P46:P47)/K45)</f>
        <v>#DIV/0!</v>
      </c>
      <c r="Q45" s="449">
        <f>(SUM(O46:P47)/L45)</f>
        <v>5.2862162162162161</v>
      </c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09">
        <f>AVERAGE(AH46:AH47)</f>
        <v>4.54</v>
      </c>
      <c r="AI45" s="209">
        <f>AVERAGE(AI46:AI47)</f>
        <v>4.34</v>
      </c>
      <c r="AJ45" s="209">
        <f>AVERAGE(AJ46)</f>
        <v>3.9</v>
      </c>
      <c r="AK45" s="228">
        <f t="shared" ref="AK45:AL45" si="74">AVERAGE(AK46)</f>
        <v>3.89</v>
      </c>
      <c r="AL45" s="228">
        <f t="shared" si="74"/>
        <v>2.97</v>
      </c>
      <c r="AM45" s="228"/>
      <c r="AN45" s="228"/>
    </row>
    <row r="46" spans="1:41" ht="9.9499999999999993" hidden="1" customHeight="1" x14ac:dyDescent="0.25">
      <c r="A46" s="106" t="s">
        <v>72</v>
      </c>
      <c r="B46" s="332"/>
      <c r="C46" s="332"/>
      <c r="D46" s="453">
        <f t="shared" ref="D46:D47" si="75">SUM(B46:C46)</f>
        <v>0</v>
      </c>
      <c r="E46" s="99"/>
      <c r="F46" s="99"/>
      <c r="G46" s="455">
        <f>B46*E46</f>
        <v>0</v>
      </c>
      <c r="H46" s="455">
        <f>C46*F46</f>
        <v>0</v>
      </c>
      <c r="I46" s="456" t="e">
        <f t="shared" ref="I46:I47" si="76">(SUM(G46:H46)/D46)</f>
        <v>#DIV/0!</v>
      </c>
      <c r="J46" s="332">
        <v>36</v>
      </c>
      <c r="K46" s="332"/>
      <c r="L46" s="453">
        <f t="shared" ref="L46:L47" si="77">SUM(J46:K46)</f>
        <v>36</v>
      </c>
      <c r="M46" s="99">
        <v>5.33</v>
      </c>
      <c r="N46" s="99"/>
      <c r="O46" s="455">
        <f>J46*M46</f>
        <v>191.88</v>
      </c>
      <c r="P46" s="455">
        <f>K46*N46</f>
        <v>0</v>
      </c>
      <c r="Q46" s="456">
        <f t="shared" ref="Q46:Q47" si="78">(SUM(O46:P46)/L46)</f>
        <v>5.33</v>
      </c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29">
        <v>4.54</v>
      </c>
      <c r="AI46" s="234">
        <v>4.34</v>
      </c>
      <c r="AJ46" s="211">
        <v>3.9</v>
      </c>
      <c r="AK46" s="130">
        <v>3.89</v>
      </c>
      <c r="AL46" s="222">
        <v>2.97</v>
      </c>
      <c r="AM46" s="231"/>
      <c r="AN46" s="231"/>
    </row>
    <row r="47" spans="1:41" ht="9.9499999999999993" hidden="1" customHeight="1" x14ac:dyDescent="0.25">
      <c r="A47" s="72" t="s">
        <v>102</v>
      </c>
      <c r="B47" s="332"/>
      <c r="C47" s="332"/>
      <c r="D47" s="453">
        <f t="shared" si="75"/>
        <v>0</v>
      </c>
      <c r="E47" s="99"/>
      <c r="F47" s="99"/>
      <c r="G47" s="455">
        <f>B47*E47</f>
        <v>0</v>
      </c>
      <c r="H47" s="455">
        <f>C47*F47</f>
        <v>0</v>
      </c>
      <c r="I47" s="456" t="e">
        <f t="shared" si="76"/>
        <v>#DIV/0!</v>
      </c>
      <c r="J47" s="332">
        <v>1</v>
      </c>
      <c r="K47" s="332"/>
      <c r="L47" s="453">
        <f t="shared" si="77"/>
        <v>1</v>
      </c>
      <c r="M47" s="99">
        <v>3.71</v>
      </c>
      <c r="N47" s="99"/>
      <c r="O47" s="455">
        <f>J47*M47</f>
        <v>3.71</v>
      </c>
      <c r="P47" s="455">
        <f>K47*N47</f>
        <v>0</v>
      </c>
      <c r="Q47" s="456">
        <f t="shared" si="78"/>
        <v>3.71</v>
      </c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29" t="s">
        <v>44</v>
      </c>
      <c r="AI47" s="235"/>
      <c r="AJ47" s="232"/>
      <c r="AK47" s="236"/>
      <c r="AL47" s="231"/>
      <c r="AM47" s="231"/>
      <c r="AN47" s="231"/>
    </row>
    <row r="48" spans="1:41" s="296" customFormat="1" ht="9.9499999999999993" hidden="1" customHeight="1" x14ac:dyDescent="0.25">
      <c r="A48" s="295" t="s">
        <v>40</v>
      </c>
      <c r="B48" s="448">
        <f>SUM(B49)</f>
        <v>0</v>
      </c>
      <c r="C48" s="448">
        <f t="shared" ref="C48" si="79">SUM(C49)</f>
        <v>0</v>
      </c>
      <c r="D48" s="448">
        <f>SUM(B48:C48)</f>
        <v>0</v>
      </c>
      <c r="E48" s="462"/>
      <c r="F48" s="462"/>
      <c r="G48" s="449" t="e">
        <f>(SUM(G49)/B48)</f>
        <v>#DIV/0!</v>
      </c>
      <c r="H48" s="449" t="e">
        <f>(SUM(H49)/C48)</f>
        <v>#DIV/0!</v>
      </c>
      <c r="I48" s="449" t="e">
        <f>(SUM(G49:H49)/D48)</f>
        <v>#DIV/0!</v>
      </c>
      <c r="J48" s="448">
        <f>SUM(J49)</f>
        <v>27</v>
      </c>
      <c r="K48" s="448">
        <f t="shared" ref="K48" si="80">SUM(K49)</f>
        <v>0</v>
      </c>
      <c r="L48" s="448">
        <f>SUM(J48:K48)</f>
        <v>27</v>
      </c>
      <c r="M48" s="462"/>
      <c r="N48" s="462"/>
      <c r="O48" s="449">
        <f>(SUM(O49)/J48)</f>
        <v>5.64</v>
      </c>
      <c r="P48" s="449" t="e">
        <f>(SUM(P49)/K48)</f>
        <v>#DIV/0!</v>
      </c>
      <c r="Q48" s="449">
        <f>(SUM(O49:P49)/L48)</f>
        <v>5.64</v>
      </c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229"/>
      <c r="AI48" s="235"/>
      <c r="AJ48" s="232"/>
      <c r="AK48" s="236"/>
      <c r="AL48" s="231"/>
      <c r="AM48" s="231"/>
      <c r="AN48" s="231"/>
    </row>
    <row r="49" spans="1:40" s="296" customFormat="1" ht="9.9499999999999993" hidden="1" customHeight="1" x14ac:dyDescent="0.25">
      <c r="A49" s="299" t="s">
        <v>217</v>
      </c>
      <c r="B49" s="332"/>
      <c r="C49" s="332"/>
      <c r="D49" s="453">
        <f t="shared" ref="D49" si="81">SUM(B49:C49)</f>
        <v>0</v>
      </c>
      <c r="E49" s="99"/>
      <c r="F49" s="99"/>
      <c r="G49" s="455">
        <f>B49*E49</f>
        <v>0</v>
      </c>
      <c r="H49" s="455">
        <f>C49*F49</f>
        <v>0</v>
      </c>
      <c r="I49" s="456" t="e">
        <f t="shared" ref="I49" si="82">(SUM(G49:H49)/D49)</f>
        <v>#DIV/0!</v>
      </c>
      <c r="J49" s="332">
        <v>27</v>
      </c>
      <c r="K49" s="332"/>
      <c r="L49" s="453">
        <f t="shared" ref="L49" si="83">SUM(J49:K49)</f>
        <v>27</v>
      </c>
      <c r="M49" s="99">
        <v>5.64</v>
      </c>
      <c r="N49" s="99"/>
      <c r="O49" s="455">
        <f>J49*M49</f>
        <v>152.28</v>
      </c>
      <c r="P49" s="455">
        <f>K49*N49</f>
        <v>0</v>
      </c>
      <c r="Q49" s="456">
        <f t="shared" ref="Q49" si="84">(SUM(O49:P49)/L49)</f>
        <v>5.64</v>
      </c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29"/>
      <c r="AI49" s="235"/>
      <c r="AJ49" s="232"/>
      <c r="AK49" s="236"/>
      <c r="AL49" s="231"/>
      <c r="AM49" s="231"/>
      <c r="AN49" s="231"/>
    </row>
    <row r="50" spans="1:40" s="296" customFormat="1" ht="9.9499999999999993" hidden="1" customHeight="1" x14ac:dyDescent="0.25">
      <c r="A50" s="104" t="s">
        <v>160</v>
      </c>
      <c r="B50" s="402"/>
      <c r="C50" s="402"/>
      <c r="D50" s="402"/>
      <c r="E50" s="402"/>
      <c r="F50" s="402"/>
      <c r="G50" s="402"/>
      <c r="H50" s="402"/>
      <c r="I50" s="402"/>
      <c r="J50" s="403">
        <f>SUM(J51,J55,J60,J66)</f>
        <v>280</v>
      </c>
      <c r="K50" s="403">
        <f>SUM(K51,K55,K60,K66)</f>
        <v>216</v>
      </c>
      <c r="L50" s="403">
        <f t="shared" ref="L50:L57" si="85">SUM(J50:K50)</f>
        <v>496</v>
      </c>
      <c r="M50" s="404"/>
      <c r="N50" s="404"/>
      <c r="O50" s="404">
        <f>(SUM(O52:O54,O56:O59,O61:O65,O67:O69)/J50)</f>
        <v>5.8822499999999991</v>
      </c>
      <c r="P50" s="404">
        <f>(SUM(P52:P54,P56:P59,P61:P65,P67:P69)/K50)</f>
        <v>6.8010185185185188</v>
      </c>
      <c r="Q50" s="463">
        <f>(SUM(O52:P54,O56:P59,O61:P65,O67:P69)/L50)</f>
        <v>6.2823588709677427</v>
      </c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206">
        <f t="shared" ref="AH50:AN50" si="86">AVERAGE(AH51,AH55,AH60,AH66)</f>
        <v>4.9275000000000002</v>
      </c>
      <c r="AI50" s="206">
        <f t="shared" si="86"/>
        <v>4.585</v>
      </c>
      <c r="AJ50" s="206">
        <f t="shared" si="86"/>
        <v>4.7375000000000007</v>
      </c>
      <c r="AK50" s="206">
        <f t="shared" si="86"/>
        <v>4.3774999999999995</v>
      </c>
      <c r="AL50" s="206">
        <f t="shared" si="86"/>
        <v>4.1112500000000001</v>
      </c>
      <c r="AM50" s="206">
        <f t="shared" si="86"/>
        <v>4.1499999999999995</v>
      </c>
      <c r="AN50" s="206">
        <f t="shared" si="86"/>
        <v>3.8666666666666671</v>
      </c>
    </row>
    <row r="51" spans="1:40" s="296" customFormat="1" ht="9.9499999999999993" hidden="1" customHeight="1" x14ac:dyDescent="0.25">
      <c r="A51" s="105" t="s">
        <v>36</v>
      </c>
      <c r="B51" s="270"/>
      <c r="C51" s="270"/>
      <c r="D51" s="270"/>
      <c r="E51" s="270"/>
      <c r="F51" s="270"/>
      <c r="G51" s="270"/>
      <c r="H51" s="270"/>
      <c r="I51" s="270"/>
      <c r="J51" s="341">
        <f>SUM(J52:J54)</f>
        <v>114</v>
      </c>
      <c r="K51" s="341">
        <f>SUM(K52:K54)</f>
        <v>46</v>
      </c>
      <c r="L51" s="341">
        <f t="shared" si="85"/>
        <v>160</v>
      </c>
      <c r="M51" s="208"/>
      <c r="N51" s="208"/>
      <c r="O51" s="96">
        <f>(SUM(O52:O54)/J51)</f>
        <v>7.1818421052631569</v>
      </c>
      <c r="P51" s="96">
        <f>(SUM(P52:P54)/K51)</f>
        <v>12.866739130434782</v>
      </c>
      <c r="Q51" s="96">
        <f>(SUM(O52:P54)/L51)</f>
        <v>8.8162500000000001</v>
      </c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09">
        <v>5.73</v>
      </c>
      <c r="AI51" s="209">
        <f>AVERAGE(AI52)</f>
        <v>5</v>
      </c>
      <c r="AJ51" s="209">
        <v>5</v>
      </c>
      <c r="AK51" s="228">
        <f>AVERAGE(5,5.8)</f>
        <v>5.4</v>
      </c>
      <c r="AL51" s="228">
        <f>AVERAGE(5.1,5.3)</f>
        <v>5.1999999999999993</v>
      </c>
      <c r="AM51" s="228">
        <f>AVERAGE(4.3,4.6)</f>
        <v>4.4499999999999993</v>
      </c>
      <c r="AN51" s="228">
        <f>AVERAGE(4.3,4.2)</f>
        <v>4.25</v>
      </c>
    </row>
    <row r="52" spans="1:40" s="296" customFormat="1" ht="9.9499999999999993" hidden="1" customHeight="1" x14ac:dyDescent="0.25">
      <c r="A52" s="133" t="s">
        <v>169</v>
      </c>
      <c r="B52" s="252"/>
      <c r="C52" s="252"/>
      <c r="D52" s="252"/>
      <c r="E52" s="252"/>
      <c r="F52" s="252"/>
      <c r="G52" s="252"/>
      <c r="H52" s="252"/>
      <c r="I52" s="252"/>
      <c r="J52" s="75">
        <v>57</v>
      </c>
      <c r="K52" s="75">
        <v>19</v>
      </c>
      <c r="L52" s="75">
        <f t="shared" si="85"/>
        <v>76</v>
      </c>
      <c r="M52" s="85">
        <v>7.89</v>
      </c>
      <c r="N52" s="85">
        <v>11.28</v>
      </c>
      <c r="O52" s="459">
        <f t="shared" ref="O52" si="87">J52*M52</f>
        <v>449.72999999999996</v>
      </c>
      <c r="P52" s="459">
        <f t="shared" ref="P52" si="88">K52*N52</f>
        <v>214.32</v>
      </c>
      <c r="Q52" s="85">
        <f t="shared" ref="Q52" si="89">(SUM(O52:P52)/L52)</f>
        <v>8.7374999999999989</v>
      </c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29">
        <v>5.7</v>
      </c>
      <c r="AI52" s="230">
        <v>5</v>
      </c>
      <c r="AJ52" s="211">
        <v>5</v>
      </c>
      <c r="AK52" s="130">
        <v>5.4</v>
      </c>
      <c r="AL52" s="222">
        <v>5.2</v>
      </c>
      <c r="AM52" s="222">
        <v>4.45</v>
      </c>
      <c r="AN52" s="222">
        <v>4.25</v>
      </c>
    </row>
    <row r="53" spans="1:40" s="296" customFormat="1" ht="9.9499999999999993" hidden="1" customHeight="1" x14ac:dyDescent="0.25">
      <c r="A53" s="133" t="s">
        <v>170</v>
      </c>
      <c r="B53" s="252"/>
      <c r="C53" s="252"/>
      <c r="D53" s="252"/>
      <c r="E53" s="252"/>
      <c r="F53" s="252"/>
      <c r="G53" s="252"/>
      <c r="H53" s="252"/>
      <c r="I53" s="252"/>
      <c r="J53" s="75">
        <v>30</v>
      </c>
      <c r="K53" s="75">
        <v>9</v>
      </c>
      <c r="L53" s="75">
        <f t="shared" si="85"/>
        <v>39</v>
      </c>
      <c r="M53" s="85">
        <v>7.17</v>
      </c>
      <c r="N53" s="85">
        <v>13.35</v>
      </c>
      <c r="O53" s="459">
        <f t="shared" ref="O53:O54" si="90">J53*M53</f>
        <v>215.1</v>
      </c>
      <c r="P53" s="459">
        <f t="shared" ref="P53:P54" si="91">K53*N53</f>
        <v>120.14999999999999</v>
      </c>
      <c r="Q53" s="85">
        <f t="shared" ref="Q53:Q54" si="92">(SUM(O53:P53)/L53)</f>
        <v>8.5961538461538467</v>
      </c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29"/>
      <c r="AI53" s="230"/>
      <c r="AJ53" s="211"/>
      <c r="AK53" s="130"/>
      <c r="AL53" s="222"/>
      <c r="AM53" s="222"/>
      <c r="AN53" s="222"/>
    </row>
    <row r="54" spans="1:40" s="296" customFormat="1" ht="9.9499999999999993" hidden="1" customHeight="1" x14ac:dyDescent="0.25">
      <c r="A54" s="133" t="s">
        <v>171</v>
      </c>
      <c r="B54" s="252"/>
      <c r="C54" s="252"/>
      <c r="D54" s="252"/>
      <c r="E54" s="252"/>
      <c r="F54" s="252"/>
      <c r="G54" s="252"/>
      <c r="H54" s="252"/>
      <c r="I54" s="252"/>
      <c r="J54" s="75">
        <v>27</v>
      </c>
      <c r="K54" s="75">
        <v>18</v>
      </c>
      <c r="L54" s="75">
        <f t="shared" si="85"/>
        <v>45</v>
      </c>
      <c r="M54" s="85">
        <v>5.7</v>
      </c>
      <c r="N54" s="85">
        <v>14.3</v>
      </c>
      <c r="O54" s="459">
        <f t="shared" si="90"/>
        <v>153.9</v>
      </c>
      <c r="P54" s="459">
        <f t="shared" si="91"/>
        <v>257.40000000000003</v>
      </c>
      <c r="Q54" s="85">
        <f t="shared" si="92"/>
        <v>9.1400000000000023</v>
      </c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29"/>
      <c r="AI54" s="230"/>
      <c r="AJ54" s="211"/>
      <c r="AK54" s="130"/>
      <c r="AL54" s="222"/>
      <c r="AM54" s="222"/>
      <c r="AN54" s="222"/>
    </row>
    <row r="55" spans="1:40" s="296" customFormat="1" ht="9.9499999999999993" hidden="1" customHeight="1" x14ac:dyDescent="0.25">
      <c r="A55" s="105" t="s">
        <v>38</v>
      </c>
      <c r="B55" s="270"/>
      <c r="C55" s="270"/>
      <c r="D55" s="270"/>
      <c r="E55" s="270"/>
      <c r="F55" s="270"/>
      <c r="G55" s="270"/>
      <c r="H55" s="270"/>
      <c r="I55" s="270"/>
      <c r="J55" s="341">
        <f>SUM(J56:J59)</f>
        <v>44</v>
      </c>
      <c r="K55" s="341">
        <f>SUM(K56:K59)</f>
        <v>129</v>
      </c>
      <c r="L55" s="341">
        <f t="shared" si="85"/>
        <v>173</v>
      </c>
      <c r="M55" s="208"/>
      <c r="N55" s="208"/>
      <c r="O55" s="96">
        <f>(SUM(O56:O59)/J55)</f>
        <v>4.97</v>
      </c>
      <c r="P55" s="96">
        <f>(SUM(P56:P59)/K55)</f>
        <v>4.7293023255813944</v>
      </c>
      <c r="Q55" s="96">
        <f>(SUM(O56:P59)/L55)</f>
        <v>4.7905202312138728</v>
      </c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09">
        <f>AVERAGE(AH56)</f>
        <v>4.1500000000000004</v>
      </c>
      <c r="AI55" s="209">
        <f>AVERAGE(AI56)</f>
        <v>3.93</v>
      </c>
      <c r="AJ55" s="209">
        <v>5.46</v>
      </c>
      <c r="AK55" s="209">
        <f>AVERAGE(3.67,3.22)</f>
        <v>3.4450000000000003</v>
      </c>
      <c r="AL55" s="228">
        <v>2.8</v>
      </c>
      <c r="AM55" s="228"/>
      <c r="AN55" s="228"/>
    </row>
    <row r="56" spans="1:40" s="296" customFormat="1" ht="9.9499999999999993" hidden="1" customHeight="1" x14ac:dyDescent="0.25">
      <c r="A56" s="133" t="s">
        <v>172</v>
      </c>
      <c r="B56" s="252"/>
      <c r="C56" s="252"/>
      <c r="D56" s="252"/>
      <c r="E56" s="252"/>
      <c r="F56" s="252"/>
      <c r="G56" s="252"/>
      <c r="H56" s="252"/>
      <c r="I56" s="252"/>
      <c r="J56" s="75">
        <v>44</v>
      </c>
      <c r="K56" s="75">
        <v>46</v>
      </c>
      <c r="L56" s="75">
        <f t="shared" si="85"/>
        <v>90</v>
      </c>
      <c r="M56" s="85">
        <v>4.97</v>
      </c>
      <c r="N56" s="85">
        <v>4.87</v>
      </c>
      <c r="O56" s="459">
        <f t="shared" ref="O56" si="93">J56*M56</f>
        <v>218.67999999999998</v>
      </c>
      <c r="P56" s="459">
        <f t="shared" ref="P56" si="94">K56*N56</f>
        <v>224.02</v>
      </c>
      <c r="Q56" s="438">
        <f t="shared" ref="Q56:Q59" si="95">(SUM(O56:P56)/L56)</f>
        <v>4.9188888888888886</v>
      </c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29">
        <v>4.1500000000000004</v>
      </c>
      <c r="AI56" s="230">
        <v>3.93</v>
      </c>
      <c r="AJ56" s="230">
        <v>5.46</v>
      </c>
      <c r="AK56" s="233">
        <v>3.45</v>
      </c>
      <c r="AL56" s="222">
        <v>2.8</v>
      </c>
      <c r="AM56" s="231"/>
      <c r="AN56" s="231"/>
    </row>
    <row r="57" spans="1:40" s="296" customFormat="1" ht="9.9499999999999993" hidden="1" customHeight="1" x14ac:dyDescent="0.25">
      <c r="A57" s="133" t="s">
        <v>311</v>
      </c>
      <c r="B57" s="252"/>
      <c r="C57" s="252"/>
      <c r="D57" s="252"/>
      <c r="E57" s="252"/>
      <c r="F57" s="252"/>
      <c r="G57" s="252"/>
      <c r="H57" s="252"/>
      <c r="I57" s="252"/>
      <c r="J57" s="75"/>
      <c r="K57" s="75">
        <v>12</v>
      </c>
      <c r="L57" s="75">
        <f t="shared" si="85"/>
        <v>12</v>
      </c>
      <c r="M57" s="85"/>
      <c r="N57" s="85">
        <v>4.5</v>
      </c>
      <c r="O57" s="459">
        <f t="shared" ref="O57:O59" si="96">J57*M57</f>
        <v>0</v>
      </c>
      <c r="P57" s="459">
        <f t="shared" ref="P57:P59" si="97">K57*N57</f>
        <v>54</v>
      </c>
      <c r="Q57" s="85">
        <f t="shared" si="95"/>
        <v>4.5</v>
      </c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29"/>
      <c r="AI57" s="230"/>
      <c r="AJ57" s="230"/>
      <c r="AK57" s="233"/>
      <c r="AL57" s="222"/>
      <c r="AM57" s="231"/>
      <c r="AN57" s="231"/>
    </row>
    <row r="58" spans="1:40" s="296" customFormat="1" ht="9.9499999999999993" hidden="1" customHeight="1" x14ac:dyDescent="0.25">
      <c r="A58" s="133" t="s">
        <v>173</v>
      </c>
      <c r="B58" s="252"/>
      <c r="C58" s="252"/>
      <c r="D58" s="252"/>
      <c r="E58" s="252"/>
      <c r="F58" s="252"/>
      <c r="G58" s="252"/>
      <c r="H58" s="252"/>
      <c r="I58" s="252"/>
      <c r="J58" s="75"/>
      <c r="K58" s="75">
        <v>46</v>
      </c>
      <c r="L58" s="75">
        <f t="shared" ref="L58:L59" si="98">SUM(J58:K58)</f>
        <v>46</v>
      </c>
      <c r="M58" s="85"/>
      <c r="N58" s="85">
        <v>4.8600000000000003</v>
      </c>
      <c r="O58" s="459">
        <f t="shared" si="96"/>
        <v>0</v>
      </c>
      <c r="P58" s="459">
        <f t="shared" si="97"/>
        <v>223.56</v>
      </c>
      <c r="Q58" s="85">
        <f t="shared" si="95"/>
        <v>4.8600000000000003</v>
      </c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29"/>
      <c r="AI58" s="230"/>
      <c r="AJ58" s="230"/>
      <c r="AK58" s="233"/>
      <c r="AL58" s="222"/>
      <c r="AM58" s="231"/>
      <c r="AN58" s="231"/>
    </row>
    <row r="59" spans="1:40" s="296" customFormat="1" ht="9.9499999999999993" hidden="1" customHeight="1" x14ac:dyDescent="0.25">
      <c r="A59" s="133" t="s">
        <v>174</v>
      </c>
      <c r="B59" s="252"/>
      <c r="C59" s="252"/>
      <c r="D59" s="252"/>
      <c r="E59" s="252"/>
      <c r="F59" s="252"/>
      <c r="G59" s="252"/>
      <c r="H59" s="252"/>
      <c r="I59" s="252"/>
      <c r="J59" s="75"/>
      <c r="K59" s="75">
        <v>25</v>
      </c>
      <c r="L59" s="75">
        <f t="shared" si="98"/>
        <v>25</v>
      </c>
      <c r="M59" s="85"/>
      <c r="N59" s="85">
        <v>4.34</v>
      </c>
      <c r="O59" s="459">
        <f t="shared" si="96"/>
        <v>0</v>
      </c>
      <c r="P59" s="459">
        <f t="shared" si="97"/>
        <v>108.5</v>
      </c>
      <c r="Q59" s="85">
        <f t="shared" si="95"/>
        <v>4.34</v>
      </c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29"/>
      <c r="AI59" s="230"/>
      <c r="AJ59" s="230"/>
      <c r="AK59" s="233"/>
      <c r="AL59" s="222"/>
      <c r="AM59" s="231"/>
      <c r="AN59" s="231"/>
    </row>
    <row r="60" spans="1:40" s="296" customFormat="1" ht="9.9499999999999993" hidden="1" customHeight="1" x14ac:dyDescent="0.25">
      <c r="A60" s="105" t="s">
        <v>39</v>
      </c>
      <c r="B60" s="270"/>
      <c r="C60" s="270"/>
      <c r="D60" s="270"/>
      <c r="E60" s="270"/>
      <c r="F60" s="270"/>
      <c r="G60" s="270"/>
      <c r="H60" s="270"/>
      <c r="I60" s="270"/>
      <c r="J60" s="341">
        <f>SUM(J61:J65)</f>
        <v>39</v>
      </c>
      <c r="K60" s="341">
        <f>SUM(K61:K65)</f>
        <v>10</v>
      </c>
      <c r="L60" s="341">
        <f>SUM(J60:K60)</f>
        <v>49</v>
      </c>
      <c r="M60" s="208"/>
      <c r="N60" s="208"/>
      <c r="O60" s="96">
        <f>(SUM(O61:O65)/J60)</f>
        <v>6.2769230769230768</v>
      </c>
      <c r="P60" s="96">
        <f>(SUM(P61:P65)/K60)</f>
        <v>7.62</v>
      </c>
      <c r="Q60" s="96">
        <f>(SUM(O61:P65)/L60)</f>
        <v>6.5510204081632653</v>
      </c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09">
        <f t="shared" ref="AH60:AN60" si="99">AVERAGE(AH61:AH63)</f>
        <v>5.23</v>
      </c>
      <c r="AI60" s="209">
        <f t="shared" si="99"/>
        <v>5.335</v>
      </c>
      <c r="AJ60" s="209">
        <f t="shared" si="99"/>
        <v>4.9250000000000007</v>
      </c>
      <c r="AK60" s="209">
        <f t="shared" si="99"/>
        <v>4.9049999999999994</v>
      </c>
      <c r="AL60" s="209">
        <f t="shared" si="99"/>
        <v>4.0950000000000006</v>
      </c>
      <c r="AM60" s="209">
        <f t="shared" si="99"/>
        <v>3.5</v>
      </c>
      <c r="AN60" s="209">
        <f t="shared" si="99"/>
        <v>2.4500000000000002</v>
      </c>
    </row>
    <row r="61" spans="1:40" s="296" customFormat="1" ht="9.9499999999999993" hidden="1" customHeight="1" x14ac:dyDescent="0.25">
      <c r="A61" s="299" t="s">
        <v>242</v>
      </c>
      <c r="B61" s="252"/>
      <c r="C61" s="252"/>
      <c r="D61" s="252"/>
      <c r="E61" s="252"/>
      <c r="F61" s="252"/>
      <c r="G61" s="252"/>
      <c r="H61" s="252"/>
      <c r="I61" s="252"/>
      <c r="J61" s="75"/>
      <c r="K61" s="75">
        <v>10</v>
      </c>
      <c r="L61" s="75">
        <f>SUM(J61:K61)</f>
        <v>10</v>
      </c>
      <c r="M61" s="85"/>
      <c r="N61" s="85">
        <v>7.62</v>
      </c>
      <c r="O61" s="455">
        <f t="shared" ref="O61:P63" si="100">J61*M61</f>
        <v>0</v>
      </c>
      <c r="P61" s="455">
        <f t="shared" si="100"/>
        <v>76.2</v>
      </c>
      <c r="Q61" s="438">
        <f t="shared" ref="Q61:Q63" si="101">(SUM(O61:P61)/L61)</f>
        <v>7.62</v>
      </c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29">
        <v>5.47</v>
      </c>
      <c r="AI61" s="215">
        <v>5.47</v>
      </c>
      <c r="AJ61" s="211">
        <v>4.6500000000000004</v>
      </c>
      <c r="AK61" s="130">
        <f>AVERAGE(4.27,4.88)</f>
        <v>4.5749999999999993</v>
      </c>
      <c r="AL61" s="222">
        <v>4.12</v>
      </c>
      <c r="AM61" s="222">
        <v>3.39</v>
      </c>
      <c r="AN61" s="222">
        <v>2.4500000000000002</v>
      </c>
    </row>
    <row r="62" spans="1:40" s="430" customFormat="1" ht="9.9499999999999993" hidden="1" customHeight="1" x14ac:dyDescent="0.25">
      <c r="A62" s="299" t="s">
        <v>313</v>
      </c>
      <c r="B62" s="252"/>
      <c r="C62" s="252"/>
      <c r="D62" s="252"/>
      <c r="E62" s="252"/>
      <c r="F62" s="252"/>
      <c r="G62" s="252"/>
      <c r="H62" s="252"/>
      <c r="I62" s="252"/>
      <c r="J62" s="75">
        <v>8</v>
      </c>
      <c r="K62" s="75"/>
      <c r="L62" s="75">
        <f>SUM(J62:K62)</f>
        <v>8</v>
      </c>
      <c r="M62" s="85">
        <v>8.1</v>
      </c>
      <c r="N62" s="85"/>
      <c r="O62" s="455">
        <f t="shared" ref="O62" si="102">J62*M62</f>
        <v>64.8</v>
      </c>
      <c r="P62" s="455">
        <f t="shared" ref="P62" si="103">K62*N62</f>
        <v>0</v>
      </c>
      <c r="Q62" s="438">
        <f t="shared" ref="Q62" si="104">(SUM(O62:P62)/L62)</f>
        <v>8.1</v>
      </c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29"/>
      <c r="AI62" s="215"/>
      <c r="AJ62" s="211"/>
      <c r="AK62" s="130"/>
      <c r="AL62" s="222"/>
      <c r="AM62" s="222"/>
      <c r="AN62" s="222"/>
    </row>
    <row r="63" spans="1:40" s="296" customFormat="1" ht="9.9499999999999993" hidden="1" customHeight="1" x14ac:dyDescent="0.25">
      <c r="A63" s="133" t="s">
        <v>284</v>
      </c>
      <c r="B63" s="252"/>
      <c r="C63" s="252"/>
      <c r="D63" s="252"/>
      <c r="E63" s="252"/>
      <c r="F63" s="252"/>
      <c r="G63" s="252"/>
      <c r="H63" s="252"/>
      <c r="I63" s="252"/>
      <c r="J63" s="75">
        <v>12</v>
      </c>
      <c r="K63" s="75"/>
      <c r="L63" s="75">
        <f>SUM(J63:K63)</f>
        <v>12</v>
      </c>
      <c r="M63" s="85">
        <v>5.21</v>
      </c>
      <c r="N63" s="85"/>
      <c r="O63" s="455">
        <f t="shared" si="100"/>
        <v>62.519999999999996</v>
      </c>
      <c r="P63" s="455">
        <f t="shared" si="100"/>
        <v>0</v>
      </c>
      <c r="Q63" s="438">
        <f t="shared" si="101"/>
        <v>5.21</v>
      </c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29">
        <v>4.99</v>
      </c>
      <c r="AI63" s="215">
        <v>5.2</v>
      </c>
      <c r="AJ63" s="211">
        <v>5.2</v>
      </c>
      <c r="AK63" s="130">
        <f>AVERAGE(4.9,5.57)</f>
        <v>5.2350000000000003</v>
      </c>
      <c r="AL63" s="222">
        <v>4.07</v>
      </c>
      <c r="AM63" s="222">
        <v>3.61</v>
      </c>
      <c r="AN63" s="222">
        <v>2.4500000000000002</v>
      </c>
    </row>
    <row r="64" spans="1:40" s="421" customFormat="1" ht="9.9499999999999993" hidden="1" customHeight="1" x14ac:dyDescent="0.25">
      <c r="A64" s="299" t="s">
        <v>287</v>
      </c>
      <c r="B64" s="252"/>
      <c r="C64" s="252"/>
      <c r="D64" s="252"/>
      <c r="E64" s="252"/>
      <c r="F64" s="252"/>
      <c r="G64" s="252"/>
      <c r="H64" s="252"/>
      <c r="I64" s="252"/>
      <c r="J64" s="75">
        <v>14</v>
      </c>
      <c r="K64" s="75"/>
      <c r="L64" s="75">
        <f t="shared" ref="L64:L65" si="105">SUM(J64:K64)</f>
        <v>14</v>
      </c>
      <c r="M64" s="85">
        <v>5.57</v>
      </c>
      <c r="N64" s="85"/>
      <c r="O64" s="455">
        <f t="shared" ref="O64:O65" si="106">J64*M64</f>
        <v>77.98</v>
      </c>
      <c r="P64" s="455">
        <f t="shared" ref="P64:P65" si="107">K64*N64</f>
        <v>0</v>
      </c>
      <c r="Q64" s="438">
        <f t="shared" ref="Q64:Q65" si="108">(SUM(O64:P64)/L64)</f>
        <v>5.57</v>
      </c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29"/>
      <c r="AI64" s="215"/>
      <c r="AJ64" s="211"/>
      <c r="AK64" s="130"/>
      <c r="AL64" s="222"/>
      <c r="AM64" s="222"/>
      <c r="AN64" s="222"/>
    </row>
    <row r="65" spans="1:5932" s="421" customFormat="1" ht="9.9499999999999993" hidden="1" customHeight="1" x14ac:dyDescent="0.25">
      <c r="A65" s="299" t="s">
        <v>304</v>
      </c>
      <c r="B65" s="252"/>
      <c r="C65" s="252"/>
      <c r="D65" s="252"/>
      <c r="E65" s="252"/>
      <c r="F65" s="252"/>
      <c r="G65" s="252"/>
      <c r="H65" s="252"/>
      <c r="I65" s="252"/>
      <c r="J65" s="75">
        <v>5</v>
      </c>
      <c r="K65" s="75"/>
      <c r="L65" s="75">
        <f t="shared" si="105"/>
        <v>5</v>
      </c>
      <c r="M65" s="85">
        <v>7.9</v>
      </c>
      <c r="N65" s="85"/>
      <c r="O65" s="455">
        <f t="shared" si="106"/>
        <v>39.5</v>
      </c>
      <c r="P65" s="455">
        <f t="shared" si="107"/>
        <v>0</v>
      </c>
      <c r="Q65" s="438">
        <f t="shared" si="108"/>
        <v>7.9</v>
      </c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29"/>
      <c r="AI65" s="215"/>
      <c r="AJ65" s="211"/>
      <c r="AK65" s="130"/>
      <c r="AL65" s="222"/>
      <c r="AM65" s="222"/>
      <c r="AN65" s="222"/>
    </row>
    <row r="66" spans="1:5932" s="296" customFormat="1" ht="9.9499999999999993" hidden="1" customHeight="1" x14ac:dyDescent="0.25">
      <c r="A66" s="105" t="s">
        <v>40</v>
      </c>
      <c r="B66" s="270"/>
      <c r="C66" s="270"/>
      <c r="D66" s="270"/>
      <c r="E66" s="270"/>
      <c r="F66" s="270"/>
      <c r="G66" s="270"/>
      <c r="H66" s="270"/>
      <c r="I66" s="270"/>
      <c r="J66" s="341">
        <f>SUM(J67:J69)</f>
        <v>83</v>
      </c>
      <c r="K66" s="341">
        <f>SUM(K67:K69)</f>
        <v>31</v>
      </c>
      <c r="L66" s="341">
        <f>SUM(J66:K66)</f>
        <v>114</v>
      </c>
      <c r="M66" s="208"/>
      <c r="N66" s="208"/>
      <c r="O66" s="96">
        <f>(SUM(O67:O69)/J66)</f>
        <v>4.395421686746988</v>
      </c>
      <c r="P66" s="96">
        <f>(SUM(P67:P69)/K66)</f>
        <v>6.1570967741935485</v>
      </c>
      <c r="Q66" s="96">
        <f>(SUM(O67:P69)/L66)</f>
        <v>4.8744736842105265</v>
      </c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09">
        <f t="shared" ref="AH66" si="109">AVERAGE(AH67:AH68)</f>
        <v>4.5999999999999996</v>
      </c>
      <c r="AI66" s="209">
        <f>AVERAGE(AI67:AI68)</f>
        <v>4.0750000000000002</v>
      </c>
      <c r="AJ66" s="209">
        <f>AVERAGE(AJ67:AJ69)</f>
        <v>3.5649999999999999</v>
      </c>
      <c r="AK66" s="228">
        <f>AVERAGE(AK67:AK69)</f>
        <v>3.76</v>
      </c>
      <c r="AL66" s="228">
        <f>AVERAGE(AL67:AL69)</f>
        <v>4.3499999999999996</v>
      </c>
      <c r="AM66" s="209">
        <f>AVERAGE(AM67:AM69)</f>
        <v>4.5</v>
      </c>
      <c r="AN66" s="228">
        <f>AVERAGE(AN67:AN69)</f>
        <v>4.9000000000000004</v>
      </c>
    </row>
    <row r="67" spans="1:5932" s="296" customFormat="1" ht="9.9499999999999993" hidden="1" customHeight="1" x14ac:dyDescent="0.25">
      <c r="A67" s="133" t="s">
        <v>241</v>
      </c>
      <c r="B67" s="252"/>
      <c r="C67" s="252"/>
      <c r="D67" s="252"/>
      <c r="E67" s="252"/>
      <c r="F67" s="252"/>
      <c r="G67" s="252"/>
      <c r="H67" s="252"/>
      <c r="I67" s="252"/>
      <c r="J67" s="75">
        <v>23</v>
      </c>
      <c r="K67" s="75">
        <v>10</v>
      </c>
      <c r="L67" s="75">
        <f t="shared" ref="L67:L69" si="110">SUM(J67:K67)</f>
        <v>33</v>
      </c>
      <c r="M67" s="85">
        <v>5.05</v>
      </c>
      <c r="N67" s="85">
        <v>5.5</v>
      </c>
      <c r="O67" s="459">
        <f>J67*M67</f>
        <v>116.14999999999999</v>
      </c>
      <c r="P67" s="459">
        <f>K67*N67</f>
        <v>55</v>
      </c>
      <c r="Q67" s="85">
        <f t="shared" ref="Q67:Q69" si="111">(SUM(O67:P67)/L67)</f>
        <v>5.1863636363636356</v>
      </c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29">
        <v>4.5</v>
      </c>
      <c r="AI67" s="234">
        <v>4</v>
      </c>
      <c r="AJ67" s="237">
        <v>3.52</v>
      </c>
      <c r="AK67" s="130">
        <v>3.76</v>
      </c>
      <c r="AL67" s="222">
        <v>3.9</v>
      </c>
      <c r="AM67" s="222">
        <v>4</v>
      </c>
      <c r="AN67" s="231"/>
    </row>
    <row r="68" spans="1:5932" s="296" customFormat="1" ht="9.9499999999999993" hidden="1" customHeight="1" x14ac:dyDescent="0.25">
      <c r="A68" s="133" t="s">
        <v>175</v>
      </c>
      <c r="B68" s="252"/>
      <c r="C68" s="252"/>
      <c r="D68" s="252"/>
      <c r="E68" s="252"/>
      <c r="F68" s="252"/>
      <c r="G68" s="252"/>
      <c r="H68" s="252"/>
      <c r="I68" s="252"/>
      <c r="J68" s="75">
        <v>40</v>
      </c>
      <c r="K68" s="75">
        <v>21</v>
      </c>
      <c r="L68" s="75">
        <f t="shared" si="110"/>
        <v>61</v>
      </c>
      <c r="M68" s="85">
        <v>6.09</v>
      </c>
      <c r="N68" s="85">
        <v>6.47</v>
      </c>
      <c r="O68" s="459">
        <f>J68*M68</f>
        <v>243.6</v>
      </c>
      <c r="P68" s="459">
        <f>K68*N68</f>
        <v>135.87</v>
      </c>
      <c r="Q68" s="85">
        <f t="shared" si="111"/>
        <v>6.2208196721311477</v>
      </c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29">
        <v>4.7</v>
      </c>
      <c r="AI68" s="234">
        <v>4.1500000000000004</v>
      </c>
      <c r="AJ68" s="237">
        <v>3.61</v>
      </c>
      <c r="AK68" s="130">
        <v>3.76</v>
      </c>
      <c r="AL68" s="223">
        <v>4.8</v>
      </c>
      <c r="AM68" s="223">
        <v>5</v>
      </c>
      <c r="AN68" s="223">
        <v>4.9000000000000004</v>
      </c>
    </row>
    <row r="69" spans="1:5932" s="296" customFormat="1" ht="9.9499999999999993" hidden="1" customHeight="1" x14ac:dyDescent="0.25">
      <c r="A69" s="133" t="s">
        <v>176</v>
      </c>
      <c r="B69" s="335"/>
      <c r="C69" s="335"/>
      <c r="D69" s="335"/>
      <c r="E69" s="335"/>
      <c r="F69" s="335"/>
      <c r="G69" s="335"/>
      <c r="H69" s="335"/>
      <c r="I69" s="335"/>
      <c r="J69" s="185">
        <v>20</v>
      </c>
      <c r="K69" s="185"/>
      <c r="L69" s="75">
        <f t="shared" si="110"/>
        <v>20</v>
      </c>
      <c r="M69" s="125">
        <v>5.07</v>
      </c>
      <c r="N69" s="125"/>
      <c r="O69" s="85">
        <f t="shared" ref="O69" si="112">SUM(M69:N69)</f>
        <v>5.07</v>
      </c>
      <c r="P69" s="459">
        <f>K69*N69</f>
        <v>0</v>
      </c>
      <c r="Q69" s="85">
        <f t="shared" si="111"/>
        <v>0.2535</v>
      </c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18"/>
      <c r="AI69" s="219"/>
      <c r="AJ69" s="219"/>
      <c r="AK69" s="218"/>
      <c r="AL69" s="218"/>
      <c r="AM69" s="218"/>
      <c r="AN69" s="218"/>
    </row>
    <row r="70" spans="1:5932" ht="9.9499999999999993" hidden="1" customHeight="1" x14ac:dyDescent="0.25">
      <c r="A70" s="345" t="s">
        <v>136</v>
      </c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342">
        <f>SUM(R71,R80,R87,R96,R104,R108)</f>
        <v>186</v>
      </c>
      <c r="S70" s="342">
        <f>SUM(S71,S80,S87,S96,S104,S108)</f>
        <v>29</v>
      </c>
      <c r="T70" s="342">
        <f>SUM(R70:S70)</f>
        <v>215</v>
      </c>
      <c r="U70" s="204"/>
      <c r="V70" s="204"/>
      <c r="W70" s="204">
        <f>(SUM(W72:W79,W81:W86,W88:W95,W97:W103,W109:W111,W105:W107)/R70)</f>
        <v>4.8382258064516135</v>
      </c>
      <c r="X70" s="204">
        <f>(SUM(X72:X79,X81:X86,X88:X95,X97:X103,X109:X111,X105:X107)/S70)</f>
        <v>4.8289655172413788</v>
      </c>
      <c r="Y70" s="204">
        <f>(SUM(W72:X79,W81:X86,W88:X95,W97:X103,W109:X111,W105:X107)/T70)</f>
        <v>4.8369767441860461</v>
      </c>
      <c r="Z70" s="342">
        <f>SUM(Z71,Z80,Z87,Z96,Z104,Z108)</f>
        <v>38</v>
      </c>
      <c r="AA70" s="342">
        <f>SUM(AA71,AA80,AA87,AA96,AA104,AA108)</f>
        <v>0</v>
      </c>
      <c r="AB70" s="342">
        <f>SUM(Z70:AA70)</f>
        <v>38</v>
      </c>
      <c r="AC70" s="204"/>
      <c r="AD70" s="204"/>
      <c r="AE70" s="204">
        <f>(SUM(AE72:AE79,AE81:AE86,AE88:AE95,AE97:AE103,AE109:AE111,AE105:AE107)/Z70)</f>
        <v>3.14</v>
      </c>
      <c r="AF70" s="204" t="e">
        <f>(SUM(AF72:AF79,AF81:AF86,AF88:AF95,AF97:AF103,AF109:AF111,AF105:AF107)/AA70)</f>
        <v>#DIV/0!</v>
      </c>
      <c r="AG70" s="204">
        <f>(SUM(AE72:AF79,AE81:AF86,AE88:AF95,AE97:AF103,AE109:AF111,AE105:AF107)/AB70)</f>
        <v>3.14</v>
      </c>
      <c r="AH70" s="205">
        <f t="shared" ref="AH70:AN70" si="113">AVERAGE(AH71,AH80,AH87,AH96,AH104,AH108)</f>
        <v>4.2094999999999994</v>
      </c>
      <c r="AI70" s="205">
        <f t="shared" si="113"/>
        <v>3.9086666666666665</v>
      </c>
      <c r="AJ70" s="205">
        <f t="shared" si="113"/>
        <v>6.1629166666666668</v>
      </c>
      <c r="AK70" s="205">
        <f t="shared" si="113"/>
        <v>3.7083333333333335</v>
      </c>
      <c r="AL70" s="205">
        <f t="shared" si="113"/>
        <v>3.3329999999999997</v>
      </c>
      <c r="AM70" s="205">
        <f t="shared" si="113"/>
        <v>2.6924999999999999</v>
      </c>
      <c r="AN70" s="205">
        <f t="shared" si="113"/>
        <v>2.8049999999999997</v>
      </c>
    </row>
    <row r="71" spans="1:5932" ht="9.9499999999999993" hidden="1" customHeight="1" x14ac:dyDescent="0.25">
      <c r="A71" s="227" t="s">
        <v>35</v>
      </c>
      <c r="B71" s="270"/>
      <c r="C71" s="270"/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341">
        <f>SUM(R72:R79)</f>
        <v>24</v>
      </c>
      <c r="S71" s="341">
        <f>SUM(S72:S79)</f>
        <v>0</v>
      </c>
      <c r="T71" s="341">
        <f>SUM(R71:S71)</f>
        <v>24</v>
      </c>
      <c r="U71" s="208"/>
      <c r="V71" s="208"/>
      <c r="W71" s="96">
        <f>(SUM(W72:W79)/R71)</f>
        <v>4.6583333333333341</v>
      </c>
      <c r="X71" s="96" t="e">
        <f>(SUM(X72:X79)/S71)</f>
        <v>#DIV/0!</v>
      </c>
      <c r="Y71" s="96">
        <f>(SUM(W72:X79)/T71)</f>
        <v>4.6583333333333341</v>
      </c>
      <c r="Z71" s="341">
        <f>SUM(Z72:Z79)</f>
        <v>0</v>
      </c>
      <c r="AA71" s="341">
        <f>SUM(AA72:AA79)</f>
        <v>0</v>
      </c>
      <c r="AB71" s="341">
        <f>SUM(Z71:AA71)</f>
        <v>0</v>
      </c>
      <c r="AC71" s="208"/>
      <c r="AD71" s="208"/>
      <c r="AE71" s="96" t="e">
        <f>(SUM(AE72:AE79)/Z71)</f>
        <v>#DIV/0!</v>
      </c>
      <c r="AF71" s="96" t="e">
        <f>(SUM(AF72:AF79)/AA71)</f>
        <v>#DIV/0!</v>
      </c>
      <c r="AG71" s="96" t="e">
        <f>(SUM(AE72:AF79)/AB71)</f>
        <v>#DIV/0!</v>
      </c>
      <c r="AH71" s="209">
        <f>AVERAGE(AH72:AH79)</f>
        <v>3.3520000000000003</v>
      </c>
      <c r="AI71" s="209">
        <f>AVERAGE(AI72:AI79)</f>
        <v>3.2520000000000002</v>
      </c>
      <c r="AJ71" s="209">
        <f>AVERAGE(AJ72:AJ79)</f>
        <v>20</v>
      </c>
      <c r="AK71" s="209">
        <f>AVERAGE(AK72:AK79)</f>
        <v>4.7</v>
      </c>
      <c r="AL71" s="209"/>
      <c r="AM71" s="209"/>
      <c r="AN71" s="209"/>
    </row>
    <row r="72" spans="1:5932" s="239" customFormat="1" ht="9.9499999999999993" hidden="1" customHeight="1" x14ac:dyDescent="0.25">
      <c r="A72" s="106" t="s">
        <v>74</v>
      </c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339">
        <v>3</v>
      </c>
      <c r="S72" s="339"/>
      <c r="T72" s="339">
        <f t="shared" ref="T72:T76" si="114">SUM(R72:S72)</f>
        <v>3</v>
      </c>
      <c r="U72" s="265">
        <v>5.3</v>
      </c>
      <c r="V72" s="265"/>
      <c r="W72" s="455">
        <f t="shared" ref="W72:W79" si="115">R72*U72</f>
        <v>15.899999999999999</v>
      </c>
      <c r="X72" s="455">
        <f t="shared" ref="X72:X79" si="116">S72*V72</f>
        <v>0</v>
      </c>
      <c r="Y72" s="438">
        <f t="shared" ref="Y72:Y79" si="117">(SUM(W72:X72)/T72)</f>
        <v>5.3</v>
      </c>
      <c r="Z72" s="339"/>
      <c r="AA72" s="339"/>
      <c r="AB72" s="339">
        <f t="shared" ref="AB72:AB76" si="118">SUM(Z72:AA72)</f>
        <v>0</v>
      </c>
      <c r="AC72" s="265"/>
      <c r="AD72" s="265"/>
      <c r="AE72" s="455">
        <f t="shared" ref="AE72:AE79" si="119">Z72*AC72</f>
        <v>0</v>
      </c>
      <c r="AF72" s="455">
        <f t="shared" ref="AF72:AF79" si="120">AA72*AD72</f>
        <v>0</v>
      </c>
      <c r="AG72" s="438" t="e">
        <f t="shared" ref="AG72:AG79" si="121">(SUM(AE72:AF72)/AB72)</f>
        <v>#DIV/0!</v>
      </c>
      <c r="AH72" s="213"/>
      <c r="AI72" s="216"/>
      <c r="AJ72" s="216"/>
      <c r="AK72" s="213"/>
      <c r="AL72" s="213"/>
      <c r="AM72" s="213"/>
      <c r="AN72" s="213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38"/>
      <c r="DW72" s="238"/>
      <c r="DX72" s="238"/>
      <c r="DY72" s="238"/>
      <c r="DZ72" s="238"/>
      <c r="EA72" s="238"/>
      <c r="EB72" s="238"/>
      <c r="EC72" s="238"/>
      <c r="ED72" s="238"/>
      <c r="EE72" s="238"/>
      <c r="EF72" s="238"/>
      <c r="EG72" s="238"/>
      <c r="EH72" s="238"/>
      <c r="EI72" s="238"/>
      <c r="EJ72" s="238"/>
      <c r="EK72" s="238"/>
      <c r="EL72" s="238"/>
      <c r="EM72" s="238"/>
      <c r="EN72" s="238"/>
      <c r="EO72" s="238"/>
      <c r="EP72" s="238"/>
      <c r="EQ72" s="238"/>
      <c r="ER72" s="238"/>
      <c r="ES72" s="238"/>
      <c r="ET72" s="238"/>
      <c r="EU72" s="238"/>
      <c r="EV72" s="238"/>
      <c r="EW72" s="238"/>
      <c r="EX72" s="238"/>
      <c r="EY72" s="238"/>
      <c r="EZ72" s="238"/>
      <c r="FA72" s="238"/>
      <c r="FB72" s="238"/>
      <c r="FC72" s="238"/>
      <c r="FD72" s="238"/>
      <c r="FE72" s="238"/>
      <c r="FF72" s="238"/>
      <c r="FG72" s="238"/>
      <c r="FH72" s="238"/>
      <c r="FI72" s="238"/>
      <c r="FJ72" s="238"/>
      <c r="FK72" s="238"/>
      <c r="FL72" s="238"/>
      <c r="FM72" s="238"/>
      <c r="FN72" s="238"/>
      <c r="FO72" s="238"/>
      <c r="FP72" s="238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238"/>
      <c r="KS72" s="238"/>
      <c r="KT72" s="238"/>
      <c r="KU72" s="238"/>
      <c r="KV72" s="238"/>
      <c r="KW72" s="238"/>
      <c r="KX72" s="238"/>
      <c r="KY72" s="238"/>
      <c r="KZ72" s="238"/>
      <c r="LA72" s="238"/>
      <c r="LB72" s="238"/>
      <c r="LC72" s="238"/>
      <c r="LD72" s="238"/>
      <c r="LE72" s="238"/>
      <c r="LF72" s="238"/>
      <c r="LG72" s="238"/>
      <c r="LH72" s="238"/>
      <c r="LI72" s="238"/>
      <c r="LJ72" s="238"/>
      <c r="LK72" s="238"/>
      <c r="LL72" s="238"/>
      <c r="LM72" s="238"/>
      <c r="LN72" s="238"/>
      <c r="LO72" s="238"/>
      <c r="LP72" s="238"/>
      <c r="LQ72" s="238"/>
      <c r="LR72" s="238"/>
      <c r="LS72" s="238"/>
      <c r="LT72" s="238"/>
      <c r="LU72" s="238"/>
      <c r="LV72" s="238"/>
      <c r="LW72" s="238"/>
      <c r="LX72" s="238"/>
      <c r="LY72" s="238"/>
      <c r="LZ72" s="238"/>
      <c r="MA72" s="238"/>
      <c r="MB72" s="238"/>
      <c r="MC72" s="238"/>
      <c r="MD72" s="238"/>
      <c r="ME72" s="238"/>
      <c r="MF72" s="238"/>
      <c r="MG72" s="238"/>
      <c r="MH72" s="238"/>
      <c r="MI72" s="238"/>
      <c r="MJ72" s="238"/>
      <c r="MK72" s="238"/>
      <c r="ML72" s="238"/>
      <c r="MM72" s="238"/>
      <c r="MN72" s="238"/>
      <c r="MO72" s="238"/>
      <c r="MP72" s="238"/>
      <c r="MQ72" s="238"/>
      <c r="MR72" s="238"/>
      <c r="MS72" s="238"/>
      <c r="MT72" s="238"/>
      <c r="MU72" s="238"/>
      <c r="MV72" s="238"/>
      <c r="MW72" s="238"/>
      <c r="MX72" s="238"/>
      <c r="MY72" s="238"/>
      <c r="MZ72" s="238"/>
      <c r="NA72" s="238"/>
      <c r="NB72" s="238"/>
      <c r="NC72" s="238"/>
      <c r="ND72" s="238"/>
      <c r="NE72" s="238"/>
      <c r="NF72" s="238"/>
      <c r="NG72" s="238"/>
      <c r="NH72" s="238"/>
      <c r="NI72" s="238"/>
      <c r="NJ72" s="238"/>
      <c r="NK72" s="238"/>
      <c r="NL72" s="238"/>
      <c r="NM72" s="238"/>
      <c r="NN72" s="238"/>
      <c r="NO72" s="238"/>
      <c r="NP72" s="238"/>
      <c r="NQ72" s="238"/>
      <c r="NR72" s="238"/>
      <c r="NS72" s="238"/>
      <c r="NT72" s="238"/>
      <c r="NU72" s="238"/>
      <c r="NV72" s="238"/>
      <c r="NW72" s="238"/>
      <c r="NX72" s="238"/>
      <c r="NY72" s="238"/>
      <c r="NZ72" s="238"/>
      <c r="OA72" s="238"/>
      <c r="OB72" s="238"/>
      <c r="OC72" s="238"/>
      <c r="OD72" s="238"/>
      <c r="OE72" s="238"/>
      <c r="OF72" s="238"/>
      <c r="OG72" s="238"/>
      <c r="OH72" s="238"/>
      <c r="OI72" s="238"/>
      <c r="OJ72" s="238"/>
      <c r="OK72" s="238"/>
      <c r="OL72" s="238"/>
      <c r="OM72" s="238"/>
      <c r="ON72" s="238"/>
      <c r="OO72" s="238"/>
      <c r="OP72" s="238"/>
      <c r="OQ72" s="238"/>
      <c r="OR72" s="238"/>
      <c r="OS72" s="238"/>
      <c r="OT72" s="238"/>
      <c r="OU72" s="238"/>
      <c r="OV72" s="238"/>
      <c r="OW72" s="238"/>
      <c r="OX72" s="238"/>
      <c r="OY72" s="238"/>
      <c r="OZ72" s="238"/>
      <c r="PA72" s="238"/>
      <c r="PB72" s="238"/>
      <c r="PC72" s="238"/>
      <c r="PD72" s="238"/>
      <c r="PE72" s="238"/>
      <c r="PF72" s="238"/>
      <c r="PG72" s="238"/>
      <c r="PH72" s="238"/>
      <c r="PI72" s="238"/>
      <c r="PJ72" s="238"/>
      <c r="PK72" s="238"/>
      <c r="PL72" s="238"/>
      <c r="PM72" s="238"/>
      <c r="PN72" s="238"/>
      <c r="PO72" s="238"/>
      <c r="PP72" s="238"/>
      <c r="PQ72" s="238"/>
      <c r="PR72" s="238"/>
      <c r="PS72" s="238"/>
      <c r="PT72" s="238"/>
      <c r="PU72" s="238"/>
      <c r="PV72" s="238"/>
      <c r="PW72" s="238"/>
      <c r="PX72" s="238"/>
      <c r="PY72" s="238"/>
      <c r="PZ72" s="238"/>
      <c r="QA72" s="238"/>
      <c r="QB72" s="238"/>
      <c r="QC72" s="238"/>
      <c r="QD72" s="238"/>
      <c r="QE72" s="238"/>
      <c r="QF72" s="238"/>
      <c r="QG72" s="238"/>
      <c r="QH72" s="238"/>
      <c r="QI72" s="238"/>
      <c r="QJ72" s="238"/>
      <c r="QK72" s="238"/>
      <c r="QL72" s="238"/>
      <c r="QM72" s="238"/>
      <c r="QN72" s="238"/>
      <c r="QO72" s="238"/>
      <c r="QP72" s="238"/>
      <c r="QQ72" s="238"/>
      <c r="QR72" s="238"/>
      <c r="QS72" s="238"/>
      <c r="QT72" s="238"/>
      <c r="QU72" s="238"/>
      <c r="QV72" s="238"/>
      <c r="QW72" s="238"/>
      <c r="QX72" s="238"/>
      <c r="QY72" s="238"/>
      <c r="QZ72" s="238"/>
      <c r="RA72" s="238"/>
      <c r="RB72" s="238"/>
      <c r="RC72" s="238"/>
      <c r="RD72" s="238"/>
      <c r="RE72" s="238"/>
      <c r="RF72" s="238"/>
      <c r="RG72" s="238"/>
      <c r="RH72" s="238"/>
      <c r="RI72" s="238"/>
      <c r="RJ72" s="238"/>
      <c r="RK72" s="238"/>
      <c r="RL72" s="238"/>
      <c r="RM72" s="238"/>
      <c r="RN72" s="238"/>
      <c r="RO72" s="238"/>
      <c r="RP72" s="238"/>
      <c r="RQ72" s="238"/>
      <c r="RR72" s="238"/>
      <c r="RS72" s="238"/>
      <c r="RT72" s="238"/>
      <c r="RU72" s="238"/>
      <c r="RV72" s="238"/>
      <c r="RW72" s="238"/>
      <c r="RX72" s="238"/>
      <c r="RY72" s="238"/>
      <c r="RZ72" s="238"/>
      <c r="SA72" s="238"/>
      <c r="SB72" s="238"/>
      <c r="SC72" s="238"/>
      <c r="SD72" s="238"/>
      <c r="SE72" s="238"/>
      <c r="SF72" s="238"/>
      <c r="SG72" s="238"/>
      <c r="SH72" s="238"/>
      <c r="SI72" s="238"/>
      <c r="SJ72" s="238"/>
      <c r="SK72" s="238"/>
      <c r="SL72" s="238"/>
      <c r="SM72" s="238"/>
      <c r="SN72" s="238"/>
      <c r="SO72" s="238"/>
      <c r="SP72" s="238"/>
      <c r="SQ72" s="238"/>
      <c r="SR72" s="238"/>
      <c r="SS72" s="238"/>
      <c r="ST72" s="238"/>
      <c r="SU72" s="238"/>
      <c r="SV72" s="238"/>
      <c r="SW72" s="238"/>
      <c r="SX72" s="238"/>
      <c r="SY72" s="238"/>
      <c r="SZ72" s="238"/>
      <c r="TA72" s="238"/>
      <c r="TB72" s="238"/>
      <c r="TC72" s="238"/>
      <c r="TD72" s="238"/>
      <c r="TE72" s="238"/>
      <c r="TF72" s="238"/>
      <c r="TG72" s="238"/>
      <c r="TH72" s="238"/>
      <c r="TI72" s="238"/>
      <c r="TJ72" s="238"/>
      <c r="TK72" s="238"/>
      <c r="TL72" s="238"/>
      <c r="TM72" s="238"/>
      <c r="TN72" s="238"/>
      <c r="TO72" s="238"/>
      <c r="TP72" s="238"/>
      <c r="TQ72" s="238"/>
      <c r="TR72" s="238"/>
      <c r="TS72" s="238"/>
      <c r="TT72" s="238"/>
      <c r="TU72" s="238"/>
      <c r="TV72" s="238"/>
      <c r="TW72" s="238"/>
      <c r="TX72" s="238"/>
      <c r="TY72" s="238"/>
      <c r="TZ72" s="238"/>
      <c r="UA72" s="238"/>
      <c r="UB72" s="238"/>
      <c r="UC72" s="238"/>
      <c r="UD72" s="238"/>
      <c r="UE72" s="238"/>
      <c r="UF72" s="238"/>
      <c r="UG72" s="238"/>
      <c r="UH72" s="238"/>
      <c r="UI72" s="238"/>
      <c r="UJ72" s="238"/>
      <c r="UK72" s="238"/>
      <c r="UL72" s="238"/>
      <c r="UM72" s="238"/>
      <c r="UN72" s="238"/>
      <c r="UO72" s="238"/>
      <c r="UP72" s="238"/>
      <c r="UQ72" s="238"/>
      <c r="UR72" s="238"/>
      <c r="US72" s="238"/>
      <c r="UT72" s="238"/>
      <c r="UU72" s="238"/>
      <c r="UV72" s="238"/>
      <c r="UW72" s="238"/>
      <c r="UX72" s="238"/>
      <c r="UY72" s="238"/>
      <c r="UZ72" s="238"/>
      <c r="VA72" s="238"/>
      <c r="VB72" s="238"/>
      <c r="VC72" s="238"/>
      <c r="VD72" s="238"/>
      <c r="VE72" s="238"/>
      <c r="VF72" s="238"/>
      <c r="VG72" s="238"/>
      <c r="VH72" s="238"/>
      <c r="VI72" s="238"/>
      <c r="VJ72" s="238"/>
      <c r="VK72" s="238"/>
      <c r="VL72" s="238"/>
      <c r="VM72" s="238"/>
      <c r="VN72" s="238"/>
      <c r="VO72" s="238"/>
      <c r="VP72" s="238"/>
      <c r="VQ72" s="238"/>
      <c r="VR72" s="238"/>
      <c r="VS72" s="238"/>
      <c r="VT72" s="238"/>
      <c r="VU72" s="238"/>
      <c r="VV72" s="238"/>
      <c r="VW72" s="238"/>
      <c r="VX72" s="238"/>
      <c r="VY72" s="238"/>
      <c r="VZ72" s="238"/>
      <c r="WA72" s="238"/>
      <c r="WB72" s="238"/>
      <c r="WC72" s="238"/>
      <c r="WD72" s="238"/>
      <c r="WE72" s="238"/>
      <c r="WF72" s="238"/>
      <c r="WG72" s="238"/>
      <c r="WH72" s="238"/>
      <c r="WI72" s="238"/>
      <c r="WJ72" s="238"/>
      <c r="WK72" s="238"/>
      <c r="WL72" s="238"/>
      <c r="WM72" s="238"/>
      <c r="WN72" s="238"/>
      <c r="WO72" s="238"/>
      <c r="WP72" s="238"/>
      <c r="WQ72" s="238"/>
      <c r="WR72" s="238"/>
      <c r="WS72" s="238"/>
      <c r="WT72" s="238"/>
      <c r="WU72" s="238"/>
      <c r="WV72" s="238"/>
      <c r="WW72" s="238"/>
      <c r="WX72" s="238"/>
      <c r="WY72" s="238"/>
      <c r="WZ72" s="238"/>
      <c r="XA72" s="238"/>
      <c r="XB72" s="238"/>
      <c r="XC72" s="238"/>
      <c r="XD72" s="238"/>
      <c r="XE72" s="238"/>
      <c r="XF72" s="238"/>
      <c r="XG72" s="238"/>
      <c r="XH72" s="238"/>
      <c r="XI72" s="238"/>
      <c r="XJ72" s="238"/>
      <c r="XK72" s="238"/>
      <c r="XL72" s="238"/>
      <c r="XM72" s="238"/>
      <c r="XN72" s="238"/>
      <c r="XO72" s="238"/>
      <c r="XP72" s="238"/>
      <c r="XQ72" s="238"/>
      <c r="XR72" s="238"/>
      <c r="XS72" s="238"/>
      <c r="XT72" s="238"/>
      <c r="XU72" s="238"/>
      <c r="XV72" s="238"/>
      <c r="XW72" s="238"/>
      <c r="XX72" s="238"/>
      <c r="XY72" s="238"/>
      <c r="XZ72" s="238"/>
      <c r="YA72" s="238"/>
      <c r="YB72" s="238"/>
      <c r="YC72" s="238"/>
      <c r="YD72" s="238"/>
      <c r="YE72" s="238"/>
      <c r="YF72" s="238"/>
      <c r="YG72" s="238"/>
      <c r="YH72" s="238"/>
      <c r="YI72" s="238"/>
      <c r="YJ72" s="238"/>
      <c r="YK72" s="238"/>
      <c r="YL72" s="238"/>
      <c r="YM72" s="238"/>
      <c r="YN72" s="238"/>
      <c r="YO72" s="238"/>
      <c r="YP72" s="238"/>
      <c r="YQ72" s="238"/>
      <c r="YR72" s="238"/>
      <c r="YS72" s="238"/>
      <c r="YT72" s="238"/>
      <c r="YU72" s="238"/>
      <c r="YV72" s="238"/>
      <c r="YW72" s="238"/>
      <c r="YX72" s="238"/>
      <c r="YY72" s="238"/>
      <c r="YZ72" s="238"/>
      <c r="ZA72" s="238"/>
      <c r="ZB72" s="238"/>
      <c r="ZC72" s="238"/>
      <c r="ZD72" s="238"/>
      <c r="ZE72" s="238"/>
      <c r="ZF72" s="238"/>
      <c r="ZG72" s="238"/>
      <c r="ZH72" s="238"/>
      <c r="ZI72" s="238"/>
      <c r="ZJ72" s="238"/>
      <c r="ZK72" s="238"/>
      <c r="ZL72" s="238"/>
      <c r="ZM72" s="238"/>
      <c r="ZN72" s="238"/>
      <c r="ZO72" s="238"/>
      <c r="ZP72" s="238"/>
      <c r="ZQ72" s="238"/>
      <c r="ZR72" s="238"/>
      <c r="ZS72" s="238"/>
      <c r="ZT72" s="238"/>
      <c r="ZU72" s="238"/>
      <c r="ZV72" s="238"/>
      <c r="ZW72" s="238"/>
      <c r="ZX72" s="238"/>
      <c r="ZY72" s="238"/>
      <c r="ZZ72" s="238"/>
      <c r="AAA72" s="238"/>
      <c r="AAB72" s="238"/>
      <c r="AAC72" s="238"/>
      <c r="AAD72" s="238"/>
      <c r="AAE72" s="238"/>
      <c r="AAF72" s="238"/>
      <c r="AAG72" s="238"/>
      <c r="AAH72" s="238"/>
      <c r="AAI72" s="238"/>
      <c r="AAJ72" s="238"/>
      <c r="AAK72" s="238"/>
      <c r="AAL72" s="238"/>
      <c r="AAM72" s="238"/>
      <c r="AAN72" s="238"/>
      <c r="AAO72" s="238"/>
      <c r="AAP72" s="238"/>
      <c r="AAQ72" s="238"/>
      <c r="AAR72" s="238"/>
      <c r="AAS72" s="238"/>
      <c r="AAT72" s="238"/>
      <c r="AAU72" s="238"/>
      <c r="AAV72" s="238"/>
      <c r="AAW72" s="238"/>
      <c r="AAX72" s="238"/>
      <c r="AAY72" s="238"/>
      <c r="AAZ72" s="238"/>
      <c r="ABA72" s="238"/>
      <c r="ABB72" s="238"/>
      <c r="ABC72" s="238"/>
      <c r="ABD72" s="238"/>
      <c r="ABE72" s="238"/>
      <c r="ABF72" s="238"/>
      <c r="ABG72" s="238"/>
      <c r="ABH72" s="238"/>
      <c r="ABI72" s="238"/>
      <c r="ABJ72" s="238"/>
      <c r="ABK72" s="238"/>
      <c r="ABL72" s="238"/>
      <c r="ABM72" s="238"/>
      <c r="ABN72" s="238"/>
      <c r="ABO72" s="238"/>
      <c r="ABP72" s="238"/>
      <c r="ABQ72" s="238"/>
      <c r="ABR72" s="238"/>
      <c r="ABS72" s="238"/>
      <c r="ABT72" s="238"/>
      <c r="ABU72" s="238"/>
      <c r="ABV72" s="238"/>
      <c r="ABW72" s="238"/>
      <c r="ABX72" s="238"/>
      <c r="ABY72" s="238"/>
      <c r="ABZ72" s="238"/>
      <c r="ACA72" s="238"/>
      <c r="ACB72" s="238"/>
      <c r="ACC72" s="238"/>
      <c r="ACD72" s="238"/>
      <c r="ACE72" s="238"/>
      <c r="ACF72" s="238"/>
      <c r="ACG72" s="238"/>
      <c r="ACH72" s="238"/>
      <c r="ACI72" s="238"/>
      <c r="ACJ72" s="238"/>
      <c r="ACK72" s="238"/>
      <c r="ACL72" s="238"/>
      <c r="ACM72" s="238"/>
      <c r="ACN72" s="238"/>
      <c r="ACO72" s="238"/>
      <c r="ACP72" s="238"/>
      <c r="ACQ72" s="238"/>
      <c r="ACR72" s="238"/>
      <c r="ACS72" s="238"/>
      <c r="ACT72" s="238"/>
      <c r="ACU72" s="238"/>
      <c r="ACV72" s="238"/>
      <c r="ACW72" s="238"/>
      <c r="ACX72" s="238"/>
      <c r="ACY72" s="238"/>
      <c r="ACZ72" s="238"/>
      <c r="ADA72" s="238"/>
      <c r="ADB72" s="238"/>
      <c r="ADC72" s="238"/>
      <c r="ADD72" s="238"/>
      <c r="ADE72" s="238"/>
      <c r="ADF72" s="238"/>
      <c r="ADG72" s="238"/>
      <c r="ADH72" s="238"/>
      <c r="ADI72" s="238"/>
      <c r="ADJ72" s="238"/>
      <c r="ADK72" s="238"/>
      <c r="ADL72" s="238"/>
      <c r="ADM72" s="238"/>
      <c r="ADN72" s="238"/>
      <c r="ADO72" s="238"/>
      <c r="ADP72" s="238"/>
      <c r="ADQ72" s="238"/>
      <c r="ADR72" s="238"/>
      <c r="ADS72" s="238"/>
      <c r="ADT72" s="238"/>
      <c r="ADU72" s="238"/>
      <c r="ADV72" s="238"/>
      <c r="ADW72" s="238"/>
      <c r="ADX72" s="238"/>
      <c r="ADY72" s="238"/>
      <c r="ADZ72" s="238"/>
      <c r="AEA72" s="238"/>
      <c r="AEB72" s="238"/>
      <c r="AEC72" s="238"/>
      <c r="AED72" s="238"/>
      <c r="AEE72" s="238"/>
      <c r="AEF72" s="238"/>
      <c r="AEG72" s="238"/>
      <c r="AEH72" s="238"/>
      <c r="AEI72" s="238"/>
      <c r="AEJ72" s="238"/>
      <c r="AEK72" s="238"/>
      <c r="AEL72" s="238"/>
      <c r="AEM72" s="238"/>
      <c r="AEN72" s="238"/>
      <c r="AEO72" s="238"/>
      <c r="AEP72" s="238"/>
      <c r="AEQ72" s="238"/>
      <c r="AER72" s="238"/>
      <c r="AES72" s="238"/>
      <c r="AET72" s="238"/>
      <c r="AEU72" s="238"/>
      <c r="AEV72" s="238"/>
      <c r="AEW72" s="238"/>
      <c r="AEX72" s="238"/>
      <c r="AEY72" s="238"/>
      <c r="AEZ72" s="238"/>
      <c r="AFA72" s="238"/>
      <c r="AFB72" s="238"/>
      <c r="AFC72" s="238"/>
      <c r="AFD72" s="238"/>
      <c r="AFE72" s="238"/>
      <c r="AFF72" s="238"/>
      <c r="AFG72" s="238"/>
      <c r="AFH72" s="238"/>
      <c r="AFI72" s="238"/>
      <c r="AFJ72" s="238"/>
      <c r="AFK72" s="238"/>
      <c r="AFL72" s="238"/>
      <c r="AFM72" s="238"/>
      <c r="AFN72" s="238"/>
      <c r="AFO72" s="238"/>
      <c r="AFP72" s="238"/>
      <c r="AFQ72" s="238"/>
      <c r="AFR72" s="238"/>
      <c r="AFS72" s="238"/>
      <c r="AFT72" s="238"/>
      <c r="AFU72" s="238"/>
      <c r="AFV72" s="238"/>
      <c r="AFW72" s="238"/>
      <c r="AFX72" s="238"/>
      <c r="AFY72" s="238"/>
      <c r="AFZ72" s="238"/>
      <c r="AGA72" s="238"/>
      <c r="AGB72" s="238"/>
      <c r="AGC72" s="238"/>
      <c r="AGD72" s="238"/>
      <c r="AGE72" s="238"/>
      <c r="AGF72" s="238"/>
      <c r="AGG72" s="238"/>
      <c r="AGH72" s="238"/>
      <c r="AGI72" s="238"/>
      <c r="AGJ72" s="238"/>
      <c r="AGK72" s="238"/>
      <c r="AGL72" s="238"/>
      <c r="AGM72" s="238"/>
      <c r="AGN72" s="238"/>
      <c r="AGO72" s="238"/>
      <c r="AGP72" s="238"/>
      <c r="AGQ72" s="238"/>
      <c r="AGR72" s="238"/>
      <c r="AGS72" s="238"/>
      <c r="AGT72" s="238"/>
      <c r="AGU72" s="238"/>
      <c r="AGV72" s="238"/>
      <c r="AGW72" s="238"/>
      <c r="AGX72" s="238"/>
      <c r="AGY72" s="238"/>
      <c r="AGZ72" s="238"/>
      <c r="AHA72" s="238"/>
      <c r="AHB72" s="238"/>
      <c r="AHC72" s="238"/>
      <c r="AHD72" s="238"/>
      <c r="AHE72" s="238"/>
      <c r="AHF72" s="238"/>
      <c r="AHG72" s="238"/>
      <c r="AHH72" s="238"/>
      <c r="AHI72" s="238"/>
      <c r="AHJ72" s="238"/>
      <c r="AHK72" s="238"/>
      <c r="AHL72" s="238"/>
      <c r="AHM72" s="238"/>
      <c r="AHN72" s="238"/>
      <c r="AHO72" s="238"/>
      <c r="AHP72" s="238"/>
      <c r="AHQ72" s="238"/>
      <c r="AHR72" s="238"/>
      <c r="AHS72" s="238"/>
      <c r="AHT72" s="238"/>
      <c r="AHU72" s="238"/>
      <c r="AHV72" s="238"/>
      <c r="AHW72" s="238"/>
      <c r="AHX72" s="238"/>
      <c r="AHY72" s="238"/>
      <c r="AHZ72" s="238"/>
      <c r="AIA72" s="238"/>
      <c r="AIB72" s="238"/>
      <c r="AIC72" s="238"/>
      <c r="AID72" s="238"/>
      <c r="AIE72" s="238"/>
      <c r="AIF72" s="238"/>
      <c r="AIG72" s="238"/>
      <c r="AIH72" s="238"/>
      <c r="AII72" s="238"/>
      <c r="AIJ72" s="238"/>
      <c r="AIK72" s="238"/>
      <c r="AIL72" s="238"/>
      <c r="AIM72" s="238"/>
      <c r="AIN72" s="238"/>
      <c r="AIO72" s="238"/>
      <c r="AIP72" s="238"/>
      <c r="AIQ72" s="238"/>
      <c r="AIR72" s="238"/>
      <c r="AIS72" s="238"/>
      <c r="AIT72" s="238"/>
      <c r="AIU72" s="238"/>
      <c r="AIV72" s="238"/>
      <c r="AIW72" s="238"/>
      <c r="AIX72" s="238"/>
      <c r="AIY72" s="238"/>
      <c r="AIZ72" s="238"/>
      <c r="AJA72" s="238"/>
      <c r="AJB72" s="238"/>
      <c r="AJC72" s="238"/>
      <c r="AJD72" s="238"/>
      <c r="AJE72" s="238"/>
      <c r="AJF72" s="238"/>
      <c r="AJG72" s="238"/>
      <c r="AJH72" s="238"/>
      <c r="AJI72" s="238"/>
      <c r="AJJ72" s="238"/>
      <c r="AJK72" s="238"/>
      <c r="AJL72" s="238"/>
      <c r="AJM72" s="238"/>
      <c r="AJN72" s="238"/>
      <c r="AJO72" s="238"/>
      <c r="AJP72" s="238"/>
      <c r="AJQ72" s="238"/>
      <c r="AJR72" s="238"/>
      <c r="AJS72" s="238"/>
      <c r="AJT72" s="238"/>
      <c r="AJU72" s="238"/>
      <c r="AJV72" s="238"/>
      <c r="AJW72" s="238"/>
      <c r="AJX72" s="238"/>
      <c r="AJY72" s="238"/>
      <c r="AJZ72" s="238"/>
      <c r="AKA72" s="238"/>
      <c r="AKB72" s="238"/>
      <c r="AKC72" s="238"/>
      <c r="AKD72" s="238"/>
      <c r="AKE72" s="238"/>
      <c r="AKF72" s="238"/>
      <c r="AKG72" s="238"/>
      <c r="AKH72" s="238"/>
      <c r="AKI72" s="238"/>
      <c r="AKJ72" s="238"/>
      <c r="AKK72" s="238"/>
      <c r="AKL72" s="238"/>
      <c r="AKM72" s="238"/>
      <c r="AKN72" s="238"/>
      <c r="AKO72" s="238"/>
      <c r="AKP72" s="238"/>
      <c r="AKQ72" s="238"/>
      <c r="AKR72" s="238"/>
      <c r="AKS72" s="238"/>
      <c r="AKT72" s="238"/>
      <c r="AKU72" s="238"/>
      <c r="AKV72" s="238"/>
      <c r="AKW72" s="238"/>
      <c r="AKX72" s="238"/>
      <c r="AKY72" s="238"/>
      <c r="AKZ72" s="238"/>
      <c r="ALA72" s="238"/>
      <c r="ALB72" s="238"/>
      <c r="ALC72" s="238"/>
      <c r="ALD72" s="238"/>
      <c r="ALE72" s="238"/>
      <c r="ALF72" s="238"/>
      <c r="ALG72" s="238"/>
      <c r="ALH72" s="238"/>
      <c r="ALI72" s="238"/>
      <c r="ALJ72" s="238"/>
      <c r="ALK72" s="238"/>
      <c r="ALL72" s="238"/>
      <c r="ALM72" s="238"/>
      <c r="ALN72" s="238"/>
      <c r="ALO72" s="238"/>
      <c r="ALP72" s="238"/>
      <c r="ALQ72" s="238"/>
      <c r="ALR72" s="238"/>
      <c r="ALS72" s="238"/>
      <c r="ALT72" s="238"/>
      <c r="ALU72" s="238"/>
      <c r="ALV72" s="238"/>
      <c r="ALW72" s="238"/>
      <c r="ALX72" s="238"/>
      <c r="ALY72" s="238"/>
      <c r="ALZ72" s="238"/>
      <c r="AMA72" s="238"/>
      <c r="AMB72" s="238"/>
      <c r="AMC72" s="238"/>
      <c r="AMD72" s="238"/>
      <c r="AME72" s="238"/>
      <c r="AMF72" s="238"/>
      <c r="AMG72" s="238"/>
      <c r="AMH72" s="238"/>
      <c r="AMI72" s="238"/>
      <c r="AMJ72" s="238"/>
      <c r="AMK72" s="238"/>
      <c r="AML72" s="238"/>
      <c r="AMM72" s="238"/>
      <c r="AMN72" s="238"/>
      <c r="AMO72" s="238"/>
      <c r="AMP72" s="238"/>
      <c r="AMQ72" s="238"/>
      <c r="AMR72" s="238"/>
      <c r="AMS72" s="238"/>
      <c r="AMT72" s="238"/>
      <c r="AMU72" s="238"/>
      <c r="AMV72" s="238"/>
      <c r="AMW72" s="238"/>
      <c r="AMX72" s="238"/>
      <c r="AMY72" s="238"/>
      <c r="AMZ72" s="238"/>
      <c r="ANA72" s="238"/>
      <c r="ANB72" s="238"/>
      <c r="ANC72" s="238"/>
      <c r="AND72" s="238"/>
      <c r="ANE72" s="238"/>
      <c r="ANF72" s="238"/>
      <c r="ANG72" s="238"/>
      <c r="ANH72" s="238"/>
      <c r="ANI72" s="238"/>
      <c r="ANJ72" s="238"/>
      <c r="ANK72" s="238"/>
      <c r="ANL72" s="238"/>
      <c r="ANM72" s="238"/>
      <c r="ANN72" s="238"/>
      <c r="ANO72" s="238"/>
      <c r="ANP72" s="238"/>
      <c r="ANQ72" s="238"/>
      <c r="ANR72" s="238"/>
      <c r="ANS72" s="238"/>
      <c r="ANT72" s="238"/>
      <c r="ANU72" s="238"/>
      <c r="ANV72" s="238"/>
      <c r="ANW72" s="238"/>
      <c r="ANX72" s="238"/>
      <c r="ANY72" s="238"/>
      <c r="ANZ72" s="238"/>
      <c r="AOA72" s="238"/>
      <c r="AOB72" s="238"/>
      <c r="AOC72" s="238"/>
      <c r="AOD72" s="238"/>
      <c r="AOE72" s="238"/>
      <c r="AOF72" s="238"/>
      <c r="AOG72" s="238"/>
      <c r="AOH72" s="238"/>
      <c r="AOI72" s="238"/>
      <c r="AOJ72" s="238"/>
      <c r="AOK72" s="238"/>
      <c r="AOL72" s="238"/>
      <c r="AOM72" s="238"/>
      <c r="AON72" s="238"/>
      <c r="AOO72" s="238"/>
      <c r="AOP72" s="238"/>
      <c r="AOQ72" s="238"/>
      <c r="AOR72" s="238"/>
      <c r="AOS72" s="238"/>
      <c r="AOT72" s="238"/>
      <c r="AOU72" s="238"/>
      <c r="AOV72" s="238"/>
      <c r="AOW72" s="238"/>
      <c r="AOX72" s="238"/>
      <c r="AOY72" s="238"/>
      <c r="AOZ72" s="238"/>
      <c r="APA72" s="238"/>
      <c r="APB72" s="238"/>
      <c r="APC72" s="238"/>
      <c r="APD72" s="238"/>
      <c r="APE72" s="238"/>
      <c r="APF72" s="238"/>
      <c r="APG72" s="238"/>
      <c r="APH72" s="238"/>
      <c r="API72" s="238"/>
      <c r="APJ72" s="238"/>
      <c r="APK72" s="238"/>
      <c r="APL72" s="238"/>
      <c r="APM72" s="238"/>
      <c r="APN72" s="238"/>
      <c r="APO72" s="238"/>
      <c r="APP72" s="238"/>
      <c r="APQ72" s="238"/>
      <c r="APR72" s="238"/>
      <c r="APS72" s="238"/>
      <c r="APT72" s="238"/>
      <c r="APU72" s="238"/>
      <c r="APV72" s="238"/>
      <c r="APW72" s="238"/>
      <c r="APX72" s="238"/>
      <c r="APY72" s="238"/>
      <c r="APZ72" s="238"/>
      <c r="AQA72" s="238"/>
      <c r="AQB72" s="238"/>
      <c r="AQC72" s="238"/>
      <c r="AQD72" s="238"/>
      <c r="AQE72" s="238"/>
      <c r="AQF72" s="238"/>
      <c r="AQG72" s="238"/>
      <c r="AQH72" s="238"/>
      <c r="AQI72" s="238"/>
      <c r="AQJ72" s="238"/>
      <c r="AQK72" s="238"/>
      <c r="AQL72" s="238"/>
      <c r="AQM72" s="238"/>
      <c r="AQN72" s="238"/>
      <c r="AQO72" s="238"/>
      <c r="AQP72" s="238"/>
      <c r="AQQ72" s="238"/>
      <c r="AQR72" s="238"/>
      <c r="AQS72" s="238"/>
      <c r="AQT72" s="238"/>
      <c r="AQU72" s="238"/>
      <c r="AQV72" s="238"/>
      <c r="AQW72" s="238"/>
      <c r="AQX72" s="238"/>
      <c r="AQY72" s="238"/>
      <c r="AQZ72" s="238"/>
      <c r="ARA72" s="238"/>
      <c r="ARB72" s="238"/>
      <c r="ARC72" s="238"/>
      <c r="ARD72" s="238"/>
      <c r="ARE72" s="238"/>
      <c r="ARF72" s="238"/>
      <c r="ARG72" s="238"/>
      <c r="ARH72" s="238"/>
      <c r="ARI72" s="238"/>
      <c r="ARJ72" s="238"/>
      <c r="ARK72" s="238"/>
      <c r="ARL72" s="238"/>
      <c r="ARM72" s="238"/>
      <c r="ARN72" s="238"/>
      <c r="ARO72" s="238"/>
      <c r="ARP72" s="238"/>
      <c r="ARQ72" s="238"/>
      <c r="ARR72" s="238"/>
      <c r="ARS72" s="238"/>
      <c r="ART72" s="238"/>
      <c r="ARU72" s="238"/>
      <c r="ARV72" s="238"/>
      <c r="ARW72" s="238"/>
      <c r="ARX72" s="238"/>
      <c r="ARY72" s="238"/>
      <c r="ARZ72" s="238"/>
      <c r="ASA72" s="238"/>
      <c r="ASB72" s="238"/>
      <c r="ASC72" s="238"/>
      <c r="ASD72" s="238"/>
      <c r="ASE72" s="238"/>
      <c r="ASF72" s="238"/>
      <c r="ASG72" s="238"/>
      <c r="ASH72" s="238"/>
      <c r="ASI72" s="238"/>
      <c r="ASJ72" s="238"/>
      <c r="ASK72" s="238"/>
      <c r="ASL72" s="238"/>
      <c r="ASM72" s="238"/>
      <c r="ASN72" s="238"/>
      <c r="ASO72" s="238"/>
      <c r="ASP72" s="238"/>
      <c r="ASQ72" s="238"/>
      <c r="ASR72" s="238"/>
      <c r="ASS72" s="238"/>
      <c r="AST72" s="238"/>
      <c r="ASU72" s="238"/>
      <c r="ASV72" s="238"/>
      <c r="ASW72" s="238"/>
      <c r="ASX72" s="238"/>
      <c r="ASY72" s="238"/>
      <c r="ASZ72" s="238"/>
      <c r="ATA72" s="238"/>
      <c r="ATB72" s="238"/>
      <c r="ATC72" s="238"/>
      <c r="ATD72" s="238"/>
      <c r="ATE72" s="238"/>
      <c r="ATF72" s="238"/>
      <c r="ATG72" s="238"/>
      <c r="ATH72" s="238"/>
      <c r="ATI72" s="238"/>
      <c r="ATJ72" s="238"/>
      <c r="ATK72" s="238"/>
      <c r="ATL72" s="238"/>
      <c r="ATM72" s="238"/>
      <c r="ATN72" s="238"/>
      <c r="ATO72" s="238"/>
      <c r="ATP72" s="238"/>
      <c r="ATQ72" s="238"/>
      <c r="ATR72" s="238"/>
      <c r="ATS72" s="238"/>
      <c r="ATT72" s="238"/>
      <c r="ATU72" s="238"/>
      <c r="ATV72" s="238"/>
      <c r="ATW72" s="238"/>
      <c r="ATX72" s="238"/>
      <c r="ATY72" s="238"/>
      <c r="ATZ72" s="238"/>
      <c r="AUA72" s="238"/>
      <c r="AUB72" s="238"/>
      <c r="AUC72" s="238"/>
      <c r="AUD72" s="238"/>
      <c r="AUE72" s="238"/>
      <c r="AUF72" s="238"/>
      <c r="AUG72" s="238"/>
      <c r="AUH72" s="238"/>
      <c r="AUI72" s="238"/>
      <c r="AUJ72" s="238"/>
      <c r="AUK72" s="238"/>
      <c r="AUL72" s="238"/>
      <c r="AUM72" s="238"/>
      <c r="AUN72" s="238"/>
      <c r="AUO72" s="238"/>
      <c r="AUP72" s="238"/>
      <c r="AUQ72" s="238"/>
      <c r="AUR72" s="238"/>
      <c r="AUS72" s="238"/>
      <c r="AUT72" s="238"/>
      <c r="AUU72" s="238"/>
      <c r="AUV72" s="238"/>
      <c r="AUW72" s="238"/>
      <c r="AUX72" s="238"/>
      <c r="AUY72" s="238"/>
      <c r="AUZ72" s="238"/>
      <c r="AVA72" s="238"/>
      <c r="AVB72" s="238"/>
      <c r="AVC72" s="238"/>
      <c r="AVD72" s="238"/>
      <c r="AVE72" s="238"/>
      <c r="AVF72" s="238"/>
      <c r="AVG72" s="238"/>
      <c r="AVH72" s="238"/>
      <c r="AVI72" s="238"/>
      <c r="AVJ72" s="238"/>
      <c r="AVK72" s="238"/>
      <c r="AVL72" s="238"/>
      <c r="AVM72" s="238"/>
      <c r="AVN72" s="238"/>
      <c r="AVO72" s="238"/>
      <c r="AVP72" s="238"/>
      <c r="AVQ72" s="238"/>
      <c r="AVR72" s="238"/>
      <c r="AVS72" s="238"/>
      <c r="AVT72" s="238"/>
      <c r="AVU72" s="238"/>
      <c r="AVV72" s="238"/>
      <c r="AVW72" s="238"/>
      <c r="AVX72" s="238"/>
      <c r="AVY72" s="238"/>
      <c r="AVZ72" s="238"/>
      <c r="AWA72" s="238"/>
      <c r="AWB72" s="238"/>
      <c r="AWC72" s="238"/>
      <c r="AWD72" s="238"/>
      <c r="AWE72" s="238"/>
      <c r="AWF72" s="238"/>
      <c r="AWG72" s="238"/>
      <c r="AWH72" s="238"/>
      <c r="AWI72" s="238"/>
      <c r="AWJ72" s="238"/>
      <c r="AWK72" s="238"/>
      <c r="AWL72" s="238"/>
      <c r="AWM72" s="238"/>
      <c r="AWN72" s="238"/>
      <c r="AWO72" s="238"/>
      <c r="AWP72" s="238"/>
      <c r="AWQ72" s="238"/>
      <c r="AWR72" s="238"/>
      <c r="AWS72" s="238"/>
      <c r="AWT72" s="238"/>
      <c r="AWU72" s="238"/>
      <c r="AWV72" s="238"/>
      <c r="AWW72" s="238"/>
      <c r="AWX72" s="238"/>
      <c r="AWY72" s="238"/>
      <c r="AWZ72" s="238"/>
      <c r="AXA72" s="238"/>
      <c r="AXB72" s="238"/>
      <c r="AXC72" s="238"/>
      <c r="AXD72" s="238"/>
      <c r="AXE72" s="238"/>
      <c r="AXF72" s="238"/>
      <c r="AXG72" s="238"/>
      <c r="AXH72" s="238"/>
      <c r="AXI72" s="238"/>
      <c r="AXJ72" s="238"/>
      <c r="AXK72" s="238"/>
      <c r="AXL72" s="238"/>
      <c r="AXM72" s="238"/>
      <c r="AXN72" s="238"/>
      <c r="AXO72" s="238"/>
      <c r="AXP72" s="238"/>
      <c r="AXQ72" s="238"/>
      <c r="AXR72" s="238"/>
      <c r="AXS72" s="238"/>
      <c r="AXT72" s="238"/>
      <c r="AXU72" s="238"/>
      <c r="AXV72" s="238"/>
      <c r="AXW72" s="238"/>
      <c r="AXX72" s="238"/>
      <c r="AXY72" s="238"/>
      <c r="AXZ72" s="238"/>
      <c r="AYA72" s="238"/>
      <c r="AYB72" s="238"/>
      <c r="AYC72" s="238"/>
      <c r="AYD72" s="238"/>
      <c r="AYE72" s="238"/>
      <c r="AYF72" s="238"/>
      <c r="AYG72" s="238"/>
      <c r="AYH72" s="238"/>
      <c r="AYI72" s="238"/>
      <c r="AYJ72" s="238"/>
      <c r="AYK72" s="238"/>
      <c r="AYL72" s="238"/>
      <c r="AYM72" s="238"/>
      <c r="AYN72" s="238"/>
      <c r="AYO72" s="238"/>
      <c r="AYP72" s="238"/>
      <c r="AYQ72" s="238"/>
      <c r="AYR72" s="238"/>
      <c r="AYS72" s="238"/>
      <c r="AYT72" s="238"/>
      <c r="AYU72" s="238"/>
      <c r="AYV72" s="238"/>
      <c r="AYW72" s="238"/>
      <c r="AYX72" s="238"/>
      <c r="AYY72" s="238"/>
      <c r="AYZ72" s="238"/>
      <c r="AZA72" s="238"/>
      <c r="AZB72" s="238"/>
      <c r="AZC72" s="238"/>
      <c r="AZD72" s="238"/>
      <c r="AZE72" s="238"/>
      <c r="AZF72" s="238"/>
      <c r="AZG72" s="238"/>
      <c r="AZH72" s="238"/>
      <c r="AZI72" s="238"/>
      <c r="AZJ72" s="238"/>
      <c r="AZK72" s="238"/>
      <c r="AZL72" s="238"/>
      <c r="AZM72" s="238"/>
      <c r="AZN72" s="238"/>
      <c r="AZO72" s="238"/>
      <c r="AZP72" s="238"/>
      <c r="AZQ72" s="238"/>
      <c r="AZR72" s="238"/>
      <c r="AZS72" s="238"/>
      <c r="AZT72" s="238"/>
      <c r="AZU72" s="238"/>
      <c r="AZV72" s="238"/>
      <c r="AZW72" s="238"/>
      <c r="AZX72" s="238"/>
      <c r="AZY72" s="238"/>
      <c r="AZZ72" s="238"/>
      <c r="BAA72" s="238"/>
      <c r="BAB72" s="238"/>
      <c r="BAC72" s="238"/>
      <c r="BAD72" s="238"/>
      <c r="BAE72" s="238"/>
      <c r="BAF72" s="238"/>
      <c r="BAG72" s="238"/>
      <c r="BAH72" s="238"/>
      <c r="BAI72" s="238"/>
      <c r="BAJ72" s="238"/>
      <c r="BAK72" s="238"/>
      <c r="BAL72" s="238"/>
      <c r="BAM72" s="238"/>
      <c r="BAN72" s="238"/>
      <c r="BAO72" s="238"/>
      <c r="BAP72" s="238"/>
      <c r="BAQ72" s="238"/>
      <c r="BAR72" s="238"/>
      <c r="BAS72" s="238"/>
      <c r="BAT72" s="238"/>
      <c r="BAU72" s="238"/>
      <c r="BAV72" s="238"/>
      <c r="BAW72" s="238"/>
      <c r="BAX72" s="238"/>
      <c r="BAY72" s="238"/>
      <c r="BAZ72" s="238"/>
      <c r="BBA72" s="238"/>
      <c r="BBB72" s="238"/>
      <c r="BBC72" s="238"/>
      <c r="BBD72" s="238"/>
      <c r="BBE72" s="238"/>
      <c r="BBF72" s="238"/>
      <c r="BBG72" s="238"/>
      <c r="BBH72" s="238"/>
      <c r="BBI72" s="238"/>
      <c r="BBJ72" s="238"/>
      <c r="BBK72" s="238"/>
      <c r="BBL72" s="238"/>
      <c r="BBM72" s="238"/>
      <c r="BBN72" s="238"/>
      <c r="BBO72" s="238"/>
      <c r="BBP72" s="238"/>
      <c r="BBQ72" s="238"/>
      <c r="BBR72" s="238"/>
      <c r="BBS72" s="238"/>
      <c r="BBT72" s="238"/>
      <c r="BBU72" s="238"/>
      <c r="BBV72" s="238"/>
      <c r="BBW72" s="238"/>
      <c r="BBX72" s="238"/>
      <c r="BBY72" s="238"/>
      <c r="BBZ72" s="238"/>
      <c r="BCA72" s="238"/>
      <c r="BCB72" s="238"/>
      <c r="BCC72" s="238"/>
      <c r="BCD72" s="238"/>
      <c r="BCE72" s="238"/>
      <c r="BCF72" s="238"/>
      <c r="BCG72" s="238"/>
      <c r="BCH72" s="238"/>
      <c r="BCI72" s="238"/>
      <c r="BCJ72" s="238"/>
      <c r="BCK72" s="238"/>
      <c r="BCL72" s="238"/>
      <c r="BCM72" s="238"/>
      <c r="BCN72" s="238"/>
      <c r="BCO72" s="238"/>
      <c r="BCP72" s="238"/>
      <c r="BCQ72" s="238"/>
      <c r="BCR72" s="238"/>
      <c r="BCS72" s="238"/>
      <c r="BCT72" s="238"/>
      <c r="BCU72" s="238"/>
      <c r="BCV72" s="238"/>
      <c r="BCW72" s="238"/>
      <c r="BCX72" s="238"/>
      <c r="BCY72" s="238"/>
      <c r="BCZ72" s="238"/>
      <c r="BDA72" s="238"/>
      <c r="BDB72" s="238"/>
      <c r="BDC72" s="238"/>
      <c r="BDD72" s="238"/>
      <c r="BDE72" s="238"/>
      <c r="BDF72" s="238"/>
      <c r="BDG72" s="238"/>
      <c r="BDH72" s="238"/>
      <c r="BDI72" s="238"/>
      <c r="BDJ72" s="238"/>
      <c r="BDK72" s="238"/>
      <c r="BDL72" s="238"/>
      <c r="BDM72" s="238"/>
      <c r="BDN72" s="238"/>
      <c r="BDO72" s="238"/>
      <c r="BDP72" s="238"/>
      <c r="BDQ72" s="238"/>
      <c r="BDR72" s="238"/>
      <c r="BDS72" s="238"/>
      <c r="BDT72" s="238"/>
      <c r="BDU72" s="238"/>
      <c r="BDV72" s="238"/>
      <c r="BDW72" s="238"/>
      <c r="BDX72" s="238"/>
      <c r="BDY72" s="238"/>
      <c r="BDZ72" s="238"/>
      <c r="BEA72" s="238"/>
      <c r="BEB72" s="238"/>
      <c r="BEC72" s="238"/>
      <c r="BED72" s="238"/>
      <c r="BEE72" s="238"/>
      <c r="BEF72" s="238"/>
      <c r="BEG72" s="238"/>
      <c r="BEH72" s="238"/>
      <c r="BEI72" s="238"/>
      <c r="BEJ72" s="238"/>
      <c r="BEK72" s="238"/>
      <c r="BEL72" s="238"/>
      <c r="BEM72" s="238"/>
      <c r="BEN72" s="238"/>
      <c r="BEO72" s="238"/>
      <c r="BEP72" s="238"/>
      <c r="BEQ72" s="238"/>
      <c r="BER72" s="238"/>
      <c r="BES72" s="238"/>
      <c r="BET72" s="238"/>
      <c r="BEU72" s="238"/>
      <c r="BEV72" s="238"/>
      <c r="BEW72" s="238"/>
      <c r="BEX72" s="238"/>
      <c r="BEY72" s="238"/>
      <c r="BEZ72" s="238"/>
      <c r="BFA72" s="238"/>
      <c r="BFB72" s="238"/>
      <c r="BFC72" s="238"/>
      <c r="BFD72" s="238"/>
      <c r="BFE72" s="238"/>
      <c r="BFF72" s="238"/>
      <c r="BFG72" s="238"/>
      <c r="BFH72" s="238"/>
      <c r="BFI72" s="238"/>
      <c r="BFJ72" s="238"/>
      <c r="BFK72" s="238"/>
      <c r="BFL72" s="238"/>
      <c r="BFM72" s="238"/>
      <c r="BFN72" s="238"/>
      <c r="BFO72" s="238"/>
      <c r="BFP72" s="238"/>
      <c r="BFQ72" s="238"/>
      <c r="BFR72" s="238"/>
      <c r="BFS72" s="238"/>
      <c r="BFT72" s="238"/>
      <c r="BFU72" s="238"/>
      <c r="BFV72" s="238"/>
      <c r="BFW72" s="238"/>
      <c r="BFX72" s="238"/>
      <c r="BFY72" s="238"/>
      <c r="BFZ72" s="238"/>
      <c r="BGA72" s="238"/>
      <c r="BGB72" s="238"/>
      <c r="BGC72" s="238"/>
      <c r="BGD72" s="238"/>
      <c r="BGE72" s="238"/>
      <c r="BGF72" s="238"/>
      <c r="BGG72" s="238"/>
      <c r="BGH72" s="238"/>
      <c r="BGI72" s="238"/>
      <c r="BGJ72" s="238"/>
      <c r="BGK72" s="238"/>
      <c r="BGL72" s="238"/>
      <c r="BGM72" s="238"/>
      <c r="BGN72" s="238"/>
      <c r="BGO72" s="238"/>
      <c r="BGP72" s="238"/>
      <c r="BGQ72" s="238"/>
      <c r="BGR72" s="238"/>
      <c r="BGS72" s="238"/>
      <c r="BGT72" s="238"/>
      <c r="BGU72" s="238"/>
      <c r="BGV72" s="238"/>
      <c r="BGW72" s="238"/>
      <c r="BGX72" s="238"/>
      <c r="BGY72" s="238"/>
      <c r="BGZ72" s="238"/>
      <c r="BHA72" s="238"/>
      <c r="BHB72" s="238"/>
      <c r="BHC72" s="238"/>
      <c r="BHD72" s="238"/>
      <c r="BHE72" s="238"/>
      <c r="BHF72" s="238"/>
      <c r="BHG72" s="238"/>
      <c r="BHH72" s="238"/>
      <c r="BHI72" s="238"/>
      <c r="BHJ72" s="238"/>
      <c r="BHK72" s="238"/>
      <c r="BHL72" s="238"/>
      <c r="BHM72" s="238"/>
      <c r="BHN72" s="238"/>
      <c r="BHO72" s="238"/>
      <c r="BHP72" s="238"/>
      <c r="BHQ72" s="238"/>
      <c r="BHR72" s="238"/>
      <c r="BHS72" s="238"/>
      <c r="BHT72" s="238"/>
      <c r="BHU72" s="238"/>
      <c r="BHV72" s="238"/>
      <c r="BHW72" s="238"/>
      <c r="BHX72" s="238"/>
      <c r="BHY72" s="238"/>
      <c r="BHZ72" s="238"/>
      <c r="BIA72" s="238"/>
      <c r="BIB72" s="238"/>
      <c r="BIC72" s="238"/>
      <c r="BID72" s="238"/>
      <c r="BIE72" s="238"/>
      <c r="BIF72" s="238"/>
      <c r="BIG72" s="238"/>
      <c r="BIH72" s="238"/>
      <c r="BII72" s="238"/>
      <c r="BIJ72" s="238"/>
      <c r="BIK72" s="238"/>
      <c r="BIL72" s="238"/>
      <c r="BIM72" s="238"/>
      <c r="BIN72" s="238"/>
      <c r="BIO72" s="238"/>
      <c r="BIP72" s="238"/>
      <c r="BIQ72" s="238"/>
      <c r="BIR72" s="238"/>
      <c r="BIS72" s="238"/>
      <c r="BIT72" s="238"/>
      <c r="BIU72" s="238"/>
      <c r="BIV72" s="238"/>
      <c r="BIW72" s="238"/>
      <c r="BIX72" s="238"/>
      <c r="BIY72" s="238"/>
      <c r="BIZ72" s="238"/>
      <c r="BJA72" s="238"/>
      <c r="BJB72" s="238"/>
      <c r="BJC72" s="238"/>
      <c r="BJD72" s="238"/>
      <c r="BJE72" s="238"/>
      <c r="BJF72" s="238"/>
      <c r="BJG72" s="238"/>
      <c r="BJH72" s="238"/>
      <c r="BJI72" s="238"/>
      <c r="BJJ72" s="238"/>
      <c r="BJK72" s="238"/>
      <c r="BJL72" s="238"/>
      <c r="BJM72" s="238"/>
      <c r="BJN72" s="238"/>
      <c r="BJO72" s="238"/>
      <c r="BJP72" s="238"/>
      <c r="BJQ72" s="238"/>
      <c r="BJR72" s="238"/>
      <c r="BJS72" s="238"/>
      <c r="BJT72" s="238"/>
      <c r="BJU72" s="238"/>
      <c r="BJV72" s="238"/>
      <c r="BJW72" s="238"/>
      <c r="BJX72" s="238"/>
      <c r="BJY72" s="238"/>
      <c r="BJZ72" s="238"/>
      <c r="BKA72" s="238"/>
      <c r="BKB72" s="238"/>
      <c r="BKC72" s="238"/>
      <c r="BKD72" s="238"/>
      <c r="BKE72" s="238"/>
      <c r="BKF72" s="238"/>
      <c r="BKG72" s="238"/>
      <c r="BKH72" s="238"/>
      <c r="BKI72" s="238"/>
      <c r="BKJ72" s="238"/>
      <c r="BKK72" s="238"/>
      <c r="BKL72" s="238"/>
      <c r="BKM72" s="238"/>
      <c r="BKN72" s="238"/>
      <c r="BKO72" s="238"/>
      <c r="BKP72" s="238"/>
      <c r="BKQ72" s="238"/>
      <c r="BKR72" s="238"/>
      <c r="BKS72" s="238"/>
      <c r="BKT72" s="238"/>
      <c r="BKU72" s="238"/>
      <c r="BKV72" s="238"/>
      <c r="BKW72" s="238"/>
      <c r="BKX72" s="238"/>
      <c r="BKY72" s="238"/>
      <c r="BKZ72" s="238"/>
      <c r="BLA72" s="238"/>
      <c r="BLB72" s="238"/>
      <c r="BLC72" s="238"/>
      <c r="BLD72" s="238"/>
      <c r="BLE72" s="238"/>
      <c r="BLF72" s="238"/>
      <c r="BLG72" s="238"/>
      <c r="BLH72" s="238"/>
      <c r="BLI72" s="238"/>
      <c r="BLJ72" s="238"/>
      <c r="BLK72" s="238"/>
      <c r="BLL72" s="238"/>
      <c r="BLM72" s="238"/>
      <c r="BLN72" s="238"/>
      <c r="BLO72" s="238"/>
      <c r="BLP72" s="238"/>
      <c r="BLQ72" s="238"/>
      <c r="BLR72" s="238"/>
      <c r="BLS72" s="238"/>
      <c r="BLT72" s="238"/>
      <c r="BLU72" s="238"/>
      <c r="BLV72" s="238"/>
      <c r="BLW72" s="238"/>
      <c r="BLX72" s="238"/>
      <c r="BLY72" s="238"/>
      <c r="BLZ72" s="238"/>
      <c r="BMA72" s="238"/>
      <c r="BMB72" s="238"/>
      <c r="BMC72" s="238"/>
      <c r="BMD72" s="238"/>
      <c r="BME72" s="238"/>
      <c r="BMF72" s="238"/>
      <c r="BMG72" s="238"/>
      <c r="BMH72" s="238"/>
      <c r="BMI72" s="238"/>
      <c r="BMJ72" s="238"/>
      <c r="BMK72" s="238"/>
      <c r="BML72" s="238"/>
      <c r="BMM72" s="238"/>
      <c r="BMN72" s="238"/>
      <c r="BMO72" s="238"/>
      <c r="BMP72" s="238"/>
      <c r="BMQ72" s="238"/>
      <c r="BMR72" s="238"/>
      <c r="BMS72" s="238"/>
      <c r="BMT72" s="238"/>
      <c r="BMU72" s="238"/>
      <c r="BMV72" s="238"/>
      <c r="BMW72" s="238"/>
      <c r="BMX72" s="238"/>
      <c r="BMY72" s="238"/>
      <c r="BMZ72" s="238"/>
      <c r="BNA72" s="238"/>
      <c r="BNB72" s="238"/>
      <c r="BNC72" s="238"/>
      <c r="BND72" s="238"/>
      <c r="BNE72" s="238"/>
      <c r="BNF72" s="238"/>
      <c r="BNG72" s="238"/>
      <c r="BNH72" s="238"/>
      <c r="BNI72" s="238"/>
      <c r="BNJ72" s="238"/>
      <c r="BNK72" s="238"/>
      <c r="BNL72" s="238"/>
      <c r="BNM72" s="238"/>
      <c r="BNN72" s="238"/>
      <c r="BNO72" s="238"/>
      <c r="BNP72" s="238"/>
      <c r="BNQ72" s="238"/>
      <c r="BNR72" s="238"/>
      <c r="BNS72" s="238"/>
      <c r="BNT72" s="238"/>
      <c r="BNU72" s="238"/>
      <c r="BNV72" s="238"/>
      <c r="BNW72" s="238"/>
      <c r="BNX72" s="238"/>
      <c r="BNY72" s="238"/>
      <c r="BNZ72" s="238"/>
      <c r="BOA72" s="238"/>
      <c r="BOB72" s="238"/>
      <c r="BOC72" s="238"/>
      <c r="BOD72" s="238"/>
      <c r="BOE72" s="238"/>
      <c r="BOF72" s="238"/>
      <c r="BOG72" s="238"/>
      <c r="BOH72" s="238"/>
      <c r="BOI72" s="238"/>
      <c r="BOJ72" s="238"/>
      <c r="BOK72" s="238"/>
      <c r="BOL72" s="238"/>
      <c r="BOM72" s="238"/>
      <c r="BON72" s="238"/>
      <c r="BOO72" s="238"/>
      <c r="BOP72" s="238"/>
      <c r="BOQ72" s="238"/>
      <c r="BOR72" s="238"/>
      <c r="BOS72" s="238"/>
      <c r="BOT72" s="238"/>
      <c r="BOU72" s="238"/>
      <c r="BOV72" s="238"/>
      <c r="BOW72" s="238"/>
      <c r="BOX72" s="238"/>
      <c r="BOY72" s="238"/>
      <c r="BOZ72" s="238"/>
      <c r="BPA72" s="238"/>
      <c r="BPB72" s="238"/>
      <c r="BPC72" s="238"/>
      <c r="BPD72" s="238"/>
      <c r="BPE72" s="238"/>
      <c r="BPF72" s="238"/>
      <c r="BPG72" s="238"/>
      <c r="BPH72" s="238"/>
      <c r="BPI72" s="238"/>
      <c r="BPJ72" s="238"/>
      <c r="BPK72" s="238"/>
      <c r="BPL72" s="238"/>
      <c r="BPM72" s="238"/>
      <c r="BPN72" s="238"/>
      <c r="BPO72" s="238"/>
      <c r="BPP72" s="238"/>
      <c r="BPQ72" s="238"/>
      <c r="BPR72" s="238"/>
      <c r="BPS72" s="238"/>
      <c r="BPT72" s="238"/>
      <c r="BPU72" s="238"/>
      <c r="BPV72" s="238"/>
      <c r="BPW72" s="238"/>
      <c r="BPX72" s="238"/>
      <c r="BPY72" s="238"/>
      <c r="BPZ72" s="238"/>
      <c r="BQA72" s="238"/>
      <c r="BQB72" s="238"/>
      <c r="BQC72" s="238"/>
      <c r="BQD72" s="238"/>
      <c r="BQE72" s="238"/>
      <c r="BQF72" s="238"/>
      <c r="BQG72" s="238"/>
      <c r="BQH72" s="238"/>
      <c r="BQI72" s="238"/>
      <c r="BQJ72" s="238"/>
      <c r="BQK72" s="238"/>
      <c r="BQL72" s="238"/>
      <c r="BQM72" s="238"/>
      <c r="BQN72" s="238"/>
      <c r="BQO72" s="238"/>
      <c r="BQP72" s="238"/>
      <c r="BQQ72" s="238"/>
      <c r="BQR72" s="238"/>
      <c r="BQS72" s="238"/>
      <c r="BQT72" s="238"/>
      <c r="BQU72" s="238"/>
      <c r="BQV72" s="238"/>
      <c r="BQW72" s="238"/>
      <c r="BQX72" s="238"/>
      <c r="BQY72" s="238"/>
      <c r="BQZ72" s="238"/>
      <c r="BRA72" s="238"/>
      <c r="BRB72" s="238"/>
      <c r="BRC72" s="238"/>
      <c r="BRD72" s="238"/>
      <c r="BRE72" s="238"/>
      <c r="BRF72" s="238"/>
      <c r="BRG72" s="238"/>
      <c r="BRH72" s="238"/>
      <c r="BRI72" s="238"/>
      <c r="BRJ72" s="238"/>
      <c r="BRK72" s="238"/>
      <c r="BRL72" s="238"/>
      <c r="BRM72" s="238"/>
      <c r="BRN72" s="238"/>
      <c r="BRO72" s="238"/>
      <c r="BRP72" s="238"/>
      <c r="BRQ72" s="238"/>
      <c r="BRR72" s="238"/>
      <c r="BRS72" s="238"/>
      <c r="BRT72" s="238"/>
      <c r="BRU72" s="238"/>
      <c r="BRV72" s="238"/>
      <c r="BRW72" s="238"/>
      <c r="BRX72" s="238"/>
      <c r="BRY72" s="238"/>
      <c r="BRZ72" s="238"/>
      <c r="BSA72" s="238"/>
      <c r="BSB72" s="238"/>
      <c r="BSC72" s="238"/>
      <c r="BSD72" s="238"/>
      <c r="BSE72" s="238"/>
      <c r="BSF72" s="238"/>
      <c r="BSG72" s="238"/>
      <c r="BSH72" s="238"/>
      <c r="BSI72" s="238"/>
      <c r="BSJ72" s="238"/>
      <c r="BSK72" s="238"/>
      <c r="BSL72" s="238"/>
      <c r="BSM72" s="238"/>
      <c r="BSN72" s="238"/>
      <c r="BSO72" s="238"/>
      <c r="BSP72" s="238"/>
      <c r="BSQ72" s="238"/>
      <c r="BSR72" s="238"/>
      <c r="BSS72" s="238"/>
      <c r="BST72" s="238"/>
      <c r="BSU72" s="238"/>
      <c r="BSV72" s="238"/>
      <c r="BSW72" s="238"/>
      <c r="BSX72" s="238"/>
      <c r="BSY72" s="238"/>
      <c r="BSZ72" s="238"/>
      <c r="BTA72" s="238"/>
      <c r="BTB72" s="238"/>
      <c r="BTC72" s="238"/>
      <c r="BTD72" s="238"/>
      <c r="BTE72" s="238"/>
      <c r="BTF72" s="238"/>
      <c r="BTG72" s="238"/>
      <c r="BTH72" s="238"/>
      <c r="BTI72" s="238"/>
      <c r="BTJ72" s="238"/>
      <c r="BTK72" s="238"/>
      <c r="BTL72" s="238"/>
      <c r="BTM72" s="238"/>
      <c r="BTN72" s="238"/>
      <c r="BTO72" s="238"/>
      <c r="BTP72" s="238"/>
      <c r="BTQ72" s="238"/>
      <c r="BTR72" s="238"/>
      <c r="BTS72" s="238"/>
      <c r="BTT72" s="238"/>
      <c r="BTU72" s="238"/>
      <c r="BTV72" s="238"/>
      <c r="BTW72" s="238"/>
      <c r="BTX72" s="238"/>
      <c r="BTY72" s="238"/>
      <c r="BTZ72" s="238"/>
      <c r="BUA72" s="238"/>
      <c r="BUB72" s="238"/>
      <c r="BUC72" s="238"/>
      <c r="BUD72" s="238"/>
      <c r="BUE72" s="238"/>
      <c r="BUF72" s="238"/>
      <c r="BUG72" s="238"/>
      <c r="BUH72" s="238"/>
      <c r="BUI72" s="238"/>
      <c r="BUJ72" s="238"/>
      <c r="BUK72" s="238"/>
      <c r="BUL72" s="238"/>
      <c r="BUM72" s="238"/>
      <c r="BUN72" s="238"/>
      <c r="BUO72" s="238"/>
      <c r="BUP72" s="238"/>
      <c r="BUQ72" s="238"/>
      <c r="BUR72" s="238"/>
      <c r="BUS72" s="238"/>
      <c r="BUT72" s="238"/>
      <c r="BUU72" s="238"/>
      <c r="BUV72" s="238"/>
      <c r="BUW72" s="238"/>
      <c r="BUX72" s="238"/>
      <c r="BUY72" s="238"/>
      <c r="BUZ72" s="238"/>
      <c r="BVA72" s="238"/>
      <c r="BVB72" s="238"/>
      <c r="BVC72" s="238"/>
      <c r="BVD72" s="238"/>
      <c r="BVE72" s="238"/>
      <c r="BVF72" s="238"/>
      <c r="BVG72" s="238"/>
      <c r="BVH72" s="238"/>
      <c r="BVI72" s="238"/>
      <c r="BVJ72" s="238"/>
      <c r="BVK72" s="238"/>
      <c r="BVL72" s="238"/>
      <c r="BVM72" s="238"/>
      <c r="BVN72" s="238"/>
      <c r="BVO72" s="238"/>
      <c r="BVP72" s="238"/>
      <c r="BVQ72" s="238"/>
      <c r="BVR72" s="238"/>
      <c r="BVS72" s="238"/>
      <c r="BVT72" s="238"/>
      <c r="BVU72" s="238"/>
      <c r="BVV72" s="238"/>
      <c r="BVW72" s="238"/>
      <c r="BVX72" s="238"/>
      <c r="BVY72" s="238"/>
      <c r="BVZ72" s="238"/>
      <c r="BWA72" s="238"/>
      <c r="BWB72" s="238"/>
      <c r="BWC72" s="238"/>
      <c r="BWD72" s="238"/>
      <c r="BWE72" s="238"/>
      <c r="BWF72" s="238"/>
      <c r="BWG72" s="238"/>
      <c r="BWH72" s="238"/>
      <c r="BWI72" s="238"/>
      <c r="BWJ72" s="238"/>
      <c r="BWK72" s="238"/>
      <c r="BWL72" s="238"/>
      <c r="BWM72" s="238"/>
      <c r="BWN72" s="238"/>
      <c r="BWO72" s="238"/>
      <c r="BWP72" s="238"/>
      <c r="BWQ72" s="238"/>
      <c r="BWR72" s="238"/>
      <c r="BWS72" s="238"/>
      <c r="BWT72" s="238"/>
      <c r="BWU72" s="238"/>
      <c r="BWV72" s="238"/>
      <c r="BWW72" s="238"/>
      <c r="BWX72" s="238"/>
      <c r="BWY72" s="238"/>
      <c r="BWZ72" s="238"/>
      <c r="BXA72" s="238"/>
      <c r="BXB72" s="238"/>
      <c r="BXC72" s="238"/>
      <c r="BXD72" s="238"/>
      <c r="BXE72" s="238"/>
      <c r="BXF72" s="238"/>
      <c r="BXG72" s="238"/>
      <c r="BXH72" s="238"/>
      <c r="BXI72" s="238"/>
      <c r="BXJ72" s="238"/>
      <c r="BXK72" s="238"/>
      <c r="BXL72" s="238"/>
      <c r="BXM72" s="238"/>
      <c r="BXN72" s="238"/>
      <c r="BXO72" s="238"/>
      <c r="BXP72" s="238"/>
      <c r="BXQ72" s="238"/>
      <c r="BXR72" s="238"/>
      <c r="BXS72" s="238"/>
      <c r="BXT72" s="238"/>
      <c r="BXU72" s="238"/>
      <c r="BXV72" s="238"/>
      <c r="BXW72" s="238"/>
      <c r="BXX72" s="238"/>
      <c r="BXY72" s="238"/>
      <c r="BXZ72" s="238"/>
      <c r="BYA72" s="238"/>
      <c r="BYB72" s="238"/>
      <c r="BYC72" s="238"/>
      <c r="BYD72" s="238"/>
      <c r="BYE72" s="238"/>
      <c r="BYF72" s="238"/>
      <c r="BYG72" s="238"/>
      <c r="BYH72" s="238"/>
      <c r="BYI72" s="238"/>
      <c r="BYJ72" s="238"/>
      <c r="BYK72" s="238"/>
      <c r="BYL72" s="238"/>
      <c r="BYM72" s="238"/>
      <c r="BYN72" s="238"/>
      <c r="BYO72" s="238"/>
      <c r="BYP72" s="238"/>
      <c r="BYQ72" s="238"/>
      <c r="BYR72" s="238"/>
      <c r="BYS72" s="238"/>
      <c r="BYT72" s="238"/>
      <c r="BYU72" s="238"/>
      <c r="BYV72" s="238"/>
      <c r="BYW72" s="238"/>
      <c r="BYX72" s="238"/>
      <c r="BYY72" s="238"/>
      <c r="BYZ72" s="238"/>
      <c r="BZA72" s="238"/>
      <c r="BZB72" s="238"/>
      <c r="BZC72" s="238"/>
      <c r="BZD72" s="238"/>
      <c r="BZE72" s="238"/>
      <c r="BZF72" s="238"/>
      <c r="BZG72" s="238"/>
      <c r="BZH72" s="238"/>
      <c r="BZI72" s="238"/>
      <c r="BZJ72" s="238"/>
      <c r="BZK72" s="238"/>
      <c r="BZL72" s="238"/>
      <c r="BZM72" s="238"/>
      <c r="BZN72" s="238"/>
      <c r="BZO72" s="238"/>
      <c r="BZP72" s="238"/>
      <c r="BZQ72" s="238"/>
      <c r="BZR72" s="238"/>
      <c r="BZS72" s="238"/>
      <c r="BZT72" s="238"/>
      <c r="BZU72" s="238"/>
      <c r="BZV72" s="238"/>
      <c r="BZW72" s="238"/>
      <c r="BZX72" s="238"/>
      <c r="BZY72" s="238"/>
      <c r="BZZ72" s="238"/>
      <c r="CAA72" s="238"/>
      <c r="CAB72" s="238"/>
      <c r="CAC72" s="238"/>
      <c r="CAD72" s="238"/>
      <c r="CAE72" s="238"/>
      <c r="CAF72" s="238"/>
      <c r="CAG72" s="238"/>
      <c r="CAH72" s="238"/>
      <c r="CAI72" s="238"/>
      <c r="CAJ72" s="238"/>
      <c r="CAK72" s="238"/>
      <c r="CAL72" s="238"/>
      <c r="CAM72" s="238"/>
      <c r="CAN72" s="238"/>
      <c r="CAO72" s="238"/>
      <c r="CAP72" s="238"/>
      <c r="CAQ72" s="238"/>
      <c r="CAR72" s="238"/>
      <c r="CAS72" s="238"/>
      <c r="CAT72" s="238"/>
      <c r="CAU72" s="238"/>
      <c r="CAV72" s="238"/>
      <c r="CAW72" s="238"/>
      <c r="CAX72" s="238"/>
      <c r="CAY72" s="238"/>
      <c r="CAZ72" s="238"/>
      <c r="CBA72" s="238"/>
      <c r="CBB72" s="238"/>
      <c r="CBC72" s="238"/>
      <c r="CBD72" s="238"/>
      <c r="CBE72" s="238"/>
      <c r="CBF72" s="238"/>
      <c r="CBG72" s="238"/>
      <c r="CBH72" s="238"/>
      <c r="CBI72" s="238"/>
      <c r="CBJ72" s="238"/>
      <c r="CBK72" s="238"/>
      <c r="CBL72" s="238"/>
      <c r="CBM72" s="238"/>
      <c r="CBN72" s="238"/>
      <c r="CBO72" s="238"/>
      <c r="CBP72" s="238"/>
      <c r="CBQ72" s="238"/>
      <c r="CBR72" s="238"/>
      <c r="CBS72" s="238"/>
      <c r="CBT72" s="238"/>
      <c r="CBU72" s="238"/>
      <c r="CBV72" s="238"/>
      <c r="CBW72" s="238"/>
      <c r="CBX72" s="238"/>
      <c r="CBY72" s="238"/>
      <c r="CBZ72" s="238"/>
      <c r="CCA72" s="238"/>
      <c r="CCB72" s="238"/>
      <c r="CCC72" s="238"/>
      <c r="CCD72" s="238"/>
      <c r="CCE72" s="238"/>
      <c r="CCF72" s="238"/>
      <c r="CCG72" s="238"/>
      <c r="CCH72" s="238"/>
      <c r="CCI72" s="238"/>
      <c r="CCJ72" s="238"/>
      <c r="CCK72" s="238"/>
      <c r="CCL72" s="238"/>
      <c r="CCM72" s="238"/>
      <c r="CCN72" s="238"/>
      <c r="CCO72" s="238"/>
      <c r="CCP72" s="238"/>
      <c r="CCQ72" s="238"/>
      <c r="CCR72" s="238"/>
      <c r="CCS72" s="238"/>
      <c r="CCT72" s="238"/>
      <c r="CCU72" s="238"/>
      <c r="CCV72" s="238"/>
      <c r="CCW72" s="238"/>
      <c r="CCX72" s="238"/>
      <c r="CCY72" s="238"/>
      <c r="CCZ72" s="238"/>
      <c r="CDA72" s="238"/>
      <c r="CDB72" s="238"/>
      <c r="CDC72" s="238"/>
      <c r="CDD72" s="238"/>
      <c r="CDE72" s="238"/>
      <c r="CDF72" s="238"/>
      <c r="CDG72" s="238"/>
      <c r="CDH72" s="238"/>
      <c r="CDI72" s="238"/>
      <c r="CDJ72" s="238"/>
      <c r="CDK72" s="238"/>
      <c r="CDL72" s="238"/>
      <c r="CDM72" s="238"/>
      <c r="CDN72" s="238"/>
      <c r="CDO72" s="238"/>
      <c r="CDP72" s="238"/>
      <c r="CDQ72" s="238"/>
      <c r="CDR72" s="238"/>
      <c r="CDS72" s="238"/>
      <c r="CDT72" s="238"/>
      <c r="CDU72" s="238"/>
      <c r="CDV72" s="238"/>
      <c r="CDW72" s="238"/>
      <c r="CDX72" s="238"/>
      <c r="CDY72" s="238"/>
      <c r="CDZ72" s="238"/>
      <c r="CEA72" s="238"/>
      <c r="CEB72" s="238"/>
      <c r="CEC72" s="238"/>
      <c r="CED72" s="238"/>
      <c r="CEE72" s="238"/>
      <c r="CEF72" s="238"/>
      <c r="CEG72" s="238"/>
      <c r="CEH72" s="238"/>
      <c r="CEI72" s="238"/>
      <c r="CEJ72" s="238"/>
      <c r="CEK72" s="238"/>
      <c r="CEL72" s="238"/>
      <c r="CEM72" s="238"/>
      <c r="CEN72" s="238"/>
      <c r="CEO72" s="238"/>
      <c r="CEP72" s="238"/>
      <c r="CEQ72" s="238"/>
      <c r="CER72" s="238"/>
      <c r="CES72" s="238"/>
      <c r="CET72" s="238"/>
      <c r="CEU72" s="238"/>
      <c r="CEV72" s="238"/>
      <c r="CEW72" s="238"/>
      <c r="CEX72" s="238"/>
      <c r="CEY72" s="238"/>
      <c r="CEZ72" s="238"/>
      <c r="CFA72" s="238"/>
      <c r="CFB72" s="238"/>
      <c r="CFC72" s="238"/>
      <c r="CFD72" s="238"/>
      <c r="CFE72" s="238"/>
      <c r="CFF72" s="238"/>
      <c r="CFG72" s="238"/>
      <c r="CFH72" s="238"/>
      <c r="CFI72" s="238"/>
      <c r="CFJ72" s="238"/>
      <c r="CFK72" s="238"/>
      <c r="CFL72" s="238"/>
      <c r="CFM72" s="238"/>
      <c r="CFN72" s="238"/>
      <c r="CFO72" s="238"/>
      <c r="CFP72" s="238"/>
      <c r="CFQ72" s="238"/>
      <c r="CFR72" s="238"/>
      <c r="CFS72" s="238"/>
      <c r="CFT72" s="238"/>
      <c r="CFU72" s="238"/>
      <c r="CFV72" s="238"/>
      <c r="CFW72" s="238"/>
      <c r="CFX72" s="238"/>
      <c r="CFY72" s="238"/>
      <c r="CFZ72" s="238"/>
      <c r="CGA72" s="238"/>
      <c r="CGB72" s="238"/>
      <c r="CGC72" s="238"/>
      <c r="CGD72" s="238"/>
      <c r="CGE72" s="238"/>
      <c r="CGF72" s="238"/>
      <c r="CGG72" s="238"/>
      <c r="CGH72" s="238"/>
      <c r="CGI72" s="238"/>
      <c r="CGJ72" s="238"/>
      <c r="CGK72" s="238"/>
      <c r="CGL72" s="238"/>
      <c r="CGM72" s="238"/>
      <c r="CGN72" s="238"/>
      <c r="CGO72" s="238"/>
      <c r="CGP72" s="238"/>
      <c r="CGQ72" s="238"/>
      <c r="CGR72" s="238"/>
      <c r="CGS72" s="238"/>
      <c r="CGT72" s="238"/>
      <c r="CGU72" s="238"/>
      <c r="CGV72" s="238"/>
      <c r="CGW72" s="238"/>
      <c r="CGX72" s="238"/>
      <c r="CGY72" s="238"/>
      <c r="CGZ72" s="238"/>
      <c r="CHA72" s="238"/>
      <c r="CHB72" s="238"/>
      <c r="CHC72" s="238"/>
      <c r="CHD72" s="238"/>
      <c r="CHE72" s="238"/>
      <c r="CHF72" s="238"/>
      <c r="CHG72" s="238"/>
      <c r="CHH72" s="238"/>
      <c r="CHI72" s="238"/>
      <c r="CHJ72" s="238"/>
      <c r="CHK72" s="238"/>
      <c r="CHL72" s="238"/>
      <c r="CHM72" s="238"/>
      <c r="CHN72" s="238"/>
      <c r="CHO72" s="238"/>
      <c r="CHP72" s="238"/>
      <c r="CHQ72" s="238"/>
      <c r="CHR72" s="238"/>
      <c r="CHS72" s="238"/>
      <c r="CHT72" s="238"/>
      <c r="CHU72" s="238"/>
      <c r="CHV72" s="238"/>
      <c r="CHW72" s="238"/>
      <c r="CHX72" s="238"/>
      <c r="CHY72" s="238"/>
      <c r="CHZ72" s="238"/>
      <c r="CIA72" s="238"/>
      <c r="CIB72" s="238"/>
      <c r="CIC72" s="238"/>
      <c r="CID72" s="238"/>
      <c r="CIE72" s="238"/>
      <c r="CIF72" s="238"/>
      <c r="CIG72" s="238"/>
      <c r="CIH72" s="238"/>
      <c r="CII72" s="238"/>
      <c r="CIJ72" s="238"/>
      <c r="CIK72" s="238"/>
      <c r="CIL72" s="238"/>
      <c r="CIM72" s="238"/>
      <c r="CIN72" s="238"/>
      <c r="CIO72" s="238"/>
      <c r="CIP72" s="238"/>
      <c r="CIQ72" s="238"/>
      <c r="CIR72" s="238"/>
      <c r="CIS72" s="238"/>
      <c r="CIT72" s="238"/>
      <c r="CIU72" s="238"/>
      <c r="CIV72" s="238"/>
      <c r="CIW72" s="238"/>
      <c r="CIX72" s="238"/>
      <c r="CIY72" s="238"/>
      <c r="CIZ72" s="238"/>
      <c r="CJA72" s="238"/>
      <c r="CJB72" s="238"/>
      <c r="CJC72" s="238"/>
      <c r="CJD72" s="238"/>
      <c r="CJE72" s="238"/>
      <c r="CJF72" s="238"/>
      <c r="CJG72" s="238"/>
      <c r="CJH72" s="238"/>
      <c r="CJI72" s="238"/>
      <c r="CJJ72" s="238"/>
      <c r="CJK72" s="238"/>
      <c r="CJL72" s="238"/>
      <c r="CJM72" s="238"/>
      <c r="CJN72" s="238"/>
      <c r="CJO72" s="238"/>
      <c r="CJP72" s="238"/>
      <c r="CJQ72" s="238"/>
      <c r="CJR72" s="238"/>
      <c r="CJS72" s="238"/>
      <c r="CJT72" s="238"/>
      <c r="CJU72" s="238"/>
      <c r="CJV72" s="238"/>
      <c r="CJW72" s="238"/>
      <c r="CJX72" s="238"/>
      <c r="CJY72" s="238"/>
      <c r="CJZ72" s="238"/>
      <c r="CKA72" s="238"/>
      <c r="CKB72" s="238"/>
      <c r="CKC72" s="238"/>
      <c r="CKD72" s="238"/>
      <c r="CKE72" s="238"/>
      <c r="CKF72" s="238"/>
      <c r="CKG72" s="238"/>
      <c r="CKH72" s="238"/>
      <c r="CKI72" s="238"/>
      <c r="CKJ72" s="238"/>
      <c r="CKK72" s="238"/>
      <c r="CKL72" s="238"/>
      <c r="CKM72" s="238"/>
      <c r="CKN72" s="238"/>
      <c r="CKO72" s="238"/>
      <c r="CKP72" s="238"/>
      <c r="CKQ72" s="238"/>
      <c r="CKR72" s="238"/>
      <c r="CKS72" s="238"/>
      <c r="CKT72" s="238"/>
      <c r="CKU72" s="238"/>
      <c r="CKV72" s="238"/>
      <c r="CKW72" s="238"/>
      <c r="CKX72" s="238"/>
      <c r="CKY72" s="238"/>
      <c r="CKZ72" s="238"/>
      <c r="CLA72" s="238"/>
      <c r="CLB72" s="238"/>
      <c r="CLC72" s="238"/>
      <c r="CLD72" s="238"/>
      <c r="CLE72" s="238"/>
      <c r="CLF72" s="238"/>
      <c r="CLG72" s="238"/>
      <c r="CLH72" s="238"/>
      <c r="CLI72" s="238"/>
      <c r="CLJ72" s="238"/>
      <c r="CLK72" s="238"/>
      <c r="CLL72" s="238"/>
      <c r="CLM72" s="238"/>
      <c r="CLN72" s="238"/>
      <c r="CLO72" s="238"/>
      <c r="CLP72" s="238"/>
      <c r="CLQ72" s="238"/>
      <c r="CLR72" s="238"/>
      <c r="CLS72" s="238"/>
      <c r="CLT72" s="238"/>
      <c r="CLU72" s="238"/>
      <c r="CLV72" s="238"/>
      <c r="CLW72" s="238"/>
      <c r="CLX72" s="238"/>
      <c r="CLY72" s="238"/>
      <c r="CLZ72" s="238"/>
      <c r="CMA72" s="238"/>
      <c r="CMB72" s="238"/>
      <c r="CMC72" s="238"/>
      <c r="CMD72" s="238"/>
      <c r="CME72" s="238"/>
      <c r="CMF72" s="238"/>
      <c r="CMG72" s="238"/>
      <c r="CMH72" s="238"/>
      <c r="CMI72" s="238"/>
      <c r="CMJ72" s="238"/>
      <c r="CMK72" s="238"/>
      <c r="CML72" s="238"/>
      <c r="CMM72" s="238"/>
      <c r="CMN72" s="238"/>
      <c r="CMO72" s="238"/>
      <c r="CMP72" s="238"/>
      <c r="CMQ72" s="238"/>
      <c r="CMR72" s="238"/>
      <c r="CMS72" s="238"/>
      <c r="CMT72" s="238"/>
      <c r="CMU72" s="238"/>
      <c r="CMV72" s="238"/>
      <c r="CMW72" s="238"/>
      <c r="CMX72" s="238"/>
      <c r="CMY72" s="238"/>
      <c r="CMZ72" s="238"/>
      <c r="CNA72" s="238"/>
      <c r="CNB72" s="238"/>
      <c r="CNC72" s="238"/>
      <c r="CND72" s="238"/>
      <c r="CNE72" s="238"/>
      <c r="CNF72" s="238"/>
      <c r="CNG72" s="238"/>
      <c r="CNH72" s="238"/>
      <c r="CNI72" s="238"/>
      <c r="CNJ72" s="238"/>
      <c r="CNK72" s="238"/>
      <c r="CNL72" s="238"/>
      <c r="CNM72" s="238"/>
      <c r="CNN72" s="238"/>
      <c r="CNO72" s="238"/>
      <c r="CNP72" s="238"/>
      <c r="CNQ72" s="238"/>
      <c r="CNR72" s="238"/>
      <c r="CNS72" s="238"/>
      <c r="CNT72" s="238"/>
      <c r="CNU72" s="238"/>
      <c r="CNV72" s="238"/>
      <c r="CNW72" s="238"/>
      <c r="CNX72" s="238"/>
      <c r="CNY72" s="238"/>
      <c r="CNZ72" s="238"/>
      <c r="COA72" s="238"/>
      <c r="COB72" s="238"/>
      <c r="COC72" s="238"/>
      <c r="COD72" s="238"/>
      <c r="COE72" s="238"/>
      <c r="COF72" s="238"/>
      <c r="COG72" s="238"/>
      <c r="COH72" s="238"/>
      <c r="COI72" s="238"/>
      <c r="COJ72" s="238"/>
      <c r="COK72" s="238"/>
      <c r="COL72" s="238"/>
      <c r="COM72" s="238"/>
      <c r="CON72" s="238"/>
      <c r="COO72" s="238"/>
      <c r="COP72" s="238"/>
      <c r="COQ72" s="238"/>
      <c r="COR72" s="238"/>
      <c r="COS72" s="238"/>
      <c r="COT72" s="238"/>
      <c r="COU72" s="238"/>
      <c r="COV72" s="238"/>
      <c r="COW72" s="238"/>
      <c r="COX72" s="238"/>
      <c r="COY72" s="238"/>
      <c r="COZ72" s="238"/>
      <c r="CPA72" s="238"/>
      <c r="CPB72" s="238"/>
      <c r="CPC72" s="238"/>
      <c r="CPD72" s="238"/>
      <c r="CPE72" s="238"/>
      <c r="CPF72" s="238"/>
      <c r="CPG72" s="238"/>
      <c r="CPH72" s="238"/>
      <c r="CPI72" s="238"/>
      <c r="CPJ72" s="238"/>
      <c r="CPK72" s="238"/>
      <c r="CPL72" s="238"/>
      <c r="CPM72" s="238"/>
      <c r="CPN72" s="238"/>
      <c r="CPO72" s="238"/>
      <c r="CPP72" s="238"/>
      <c r="CPQ72" s="238"/>
      <c r="CPR72" s="238"/>
      <c r="CPS72" s="238"/>
      <c r="CPT72" s="238"/>
      <c r="CPU72" s="238"/>
      <c r="CPV72" s="238"/>
      <c r="CPW72" s="238"/>
      <c r="CPX72" s="238"/>
      <c r="CPY72" s="238"/>
      <c r="CPZ72" s="238"/>
      <c r="CQA72" s="238"/>
      <c r="CQB72" s="238"/>
      <c r="CQC72" s="238"/>
      <c r="CQD72" s="238"/>
      <c r="CQE72" s="238"/>
      <c r="CQF72" s="238"/>
      <c r="CQG72" s="238"/>
      <c r="CQH72" s="238"/>
      <c r="CQI72" s="238"/>
      <c r="CQJ72" s="238"/>
      <c r="CQK72" s="238"/>
      <c r="CQL72" s="238"/>
      <c r="CQM72" s="238"/>
      <c r="CQN72" s="238"/>
      <c r="CQO72" s="238"/>
      <c r="CQP72" s="238"/>
      <c r="CQQ72" s="238"/>
      <c r="CQR72" s="238"/>
      <c r="CQS72" s="238"/>
      <c r="CQT72" s="238"/>
      <c r="CQU72" s="238"/>
      <c r="CQV72" s="238"/>
      <c r="CQW72" s="238"/>
      <c r="CQX72" s="238"/>
      <c r="CQY72" s="238"/>
      <c r="CQZ72" s="238"/>
      <c r="CRA72" s="238"/>
      <c r="CRB72" s="238"/>
      <c r="CRC72" s="238"/>
      <c r="CRD72" s="238"/>
      <c r="CRE72" s="238"/>
      <c r="CRF72" s="238"/>
      <c r="CRG72" s="238"/>
      <c r="CRH72" s="238"/>
      <c r="CRI72" s="238"/>
      <c r="CRJ72" s="238"/>
      <c r="CRK72" s="238"/>
      <c r="CRL72" s="238"/>
      <c r="CRM72" s="238"/>
      <c r="CRN72" s="238"/>
      <c r="CRO72" s="238"/>
      <c r="CRP72" s="238"/>
      <c r="CRQ72" s="238"/>
      <c r="CRR72" s="238"/>
      <c r="CRS72" s="238"/>
      <c r="CRT72" s="238"/>
      <c r="CRU72" s="238"/>
      <c r="CRV72" s="238"/>
      <c r="CRW72" s="238"/>
      <c r="CRX72" s="238"/>
      <c r="CRY72" s="238"/>
      <c r="CRZ72" s="238"/>
      <c r="CSA72" s="238"/>
      <c r="CSB72" s="238"/>
      <c r="CSC72" s="238"/>
      <c r="CSD72" s="238"/>
      <c r="CSE72" s="238"/>
      <c r="CSF72" s="238"/>
      <c r="CSG72" s="238"/>
      <c r="CSH72" s="238"/>
      <c r="CSI72" s="238"/>
      <c r="CSJ72" s="238"/>
      <c r="CSK72" s="238"/>
      <c r="CSL72" s="238"/>
      <c r="CSM72" s="238"/>
      <c r="CSN72" s="238"/>
      <c r="CSO72" s="238"/>
      <c r="CSP72" s="238"/>
      <c r="CSQ72" s="238"/>
      <c r="CSR72" s="238"/>
      <c r="CSS72" s="238"/>
      <c r="CST72" s="238"/>
      <c r="CSU72" s="238"/>
      <c r="CSV72" s="238"/>
      <c r="CSW72" s="238"/>
      <c r="CSX72" s="238"/>
      <c r="CSY72" s="238"/>
      <c r="CSZ72" s="238"/>
      <c r="CTA72" s="238"/>
      <c r="CTB72" s="238"/>
      <c r="CTC72" s="238"/>
      <c r="CTD72" s="238"/>
      <c r="CTE72" s="238"/>
      <c r="CTF72" s="238"/>
      <c r="CTG72" s="238"/>
      <c r="CTH72" s="238"/>
      <c r="CTI72" s="238"/>
      <c r="CTJ72" s="238"/>
      <c r="CTK72" s="238"/>
      <c r="CTL72" s="238"/>
      <c r="CTM72" s="238"/>
      <c r="CTN72" s="238"/>
      <c r="CTO72" s="238"/>
      <c r="CTP72" s="238"/>
      <c r="CTQ72" s="238"/>
      <c r="CTR72" s="238"/>
      <c r="CTS72" s="238"/>
      <c r="CTT72" s="238"/>
      <c r="CTU72" s="238"/>
      <c r="CTV72" s="238"/>
      <c r="CTW72" s="238"/>
      <c r="CTX72" s="238"/>
      <c r="CTY72" s="238"/>
      <c r="CTZ72" s="238"/>
      <c r="CUA72" s="238"/>
      <c r="CUB72" s="238"/>
      <c r="CUC72" s="238"/>
      <c r="CUD72" s="238"/>
      <c r="CUE72" s="238"/>
      <c r="CUF72" s="238"/>
      <c r="CUG72" s="238"/>
      <c r="CUH72" s="238"/>
      <c r="CUI72" s="238"/>
      <c r="CUJ72" s="238"/>
      <c r="CUK72" s="238"/>
      <c r="CUL72" s="238"/>
      <c r="CUM72" s="238"/>
      <c r="CUN72" s="238"/>
      <c r="CUO72" s="238"/>
      <c r="CUP72" s="238"/>
      <c r="CUQ72" s="238"/>
      <c r="CUR72" s="238"/>
      <c r="CUS72" s="238"/>
      <c r="CUT72" s="238"/>
      <c r="CUU72" s="238"/>
      <c r="CUV72" s="238"/>
      <c r="CUW72" s="238"/>
      <c r="CUX72" s="238"/>
      <c r="CUY72" s="238"/>
      <c r="CUZ72" s="238"/>
      <c r="CVA72" s="238"/>
      <c r="CVB72" s="238"/>
      <c r="CVC72" s="238"/>
      <c r="CVD72" s="238"/>
      <c r="CVE72" s="238"/>
      <c r="CVF72" s="238"/>
      <c r="CVG72" s="238"/>
      <c r="CVH72" s="238"/>
      <c r="CVI72" s="238"/>
      <c r="CVJ72" s="238"/>
      <c r="CVK72" s="238"/>
      <c r="CVL72" s="238"/>
      <c r="CVM72" s="238"/>
      <c r="CVN72" s="238"/>
      <c r="CVO72" s="238"/>
      <c r="CVP72" s="238"/>
      <c r="CVQ72" s="238"/>
      <c r="CVR72" s="238"/>
      <c r="CVS72" s="238"/>
      <c r="CVT72" s="238"/>
      <c r="CVU72" s="238"/>
      <c r="CVV72" s="238"/>
      <c r="CVW72" s="238"/>
      <c r="CVX72" s="238"/>
      <c r="CVY72" s="238"/>
      <c r="CVZ72" s="238"/>
      <c r="CWA72" s="238"/>
      <c r="CWB72" s="238"/>
      <c r="CWC72" s="238"/>
      <c r="CWD72" s="238"/>
      <c r="CWE72" s="238"/>
      <c r="CWF72" s="238"/>
      <c r="CWG72" s="238"/>
      <c r="CWH72" s="238"/>
      <c r="CWI72" s="238"/>
      <c r="CWJ72" s="238"/>
      <c r="CWK72" s="238"/>
      <c r="CWL72" s="238"/>
      <c r="CWM72" s="238"/>
      <c r="CWN72" s="238"/>
      <c r="CWO72" s="238"/>
      <c r="CWP72" s="238"/>
      <c r="CWQ72" s="238"/>
      <c r="CWR72" s="238"/>
      <c r="CWS72" s="238"/>
      <c r="CWT72" s="238"/>
      <c r="CWU72" s="238"/>
      <c r="CWV72" s="238"/>
      <c r="CWW72" s="238"/>
      <c r="CWX72" s="238"/>
      <c r="CWY72" s="238"/>
      <c r="CWZ72" s="238"/>
      <c r="CXA72" s="238"/>
      <c r="CXB72" s="238"/>
      <c r="CXC72" s="238"/>
      <c r="CXD72" s="238"/>
      <c r="CXE72" s="238"/>
      <c r="CXF72" s="238"/>
      <c r="CXG72" s="238"/>
      <c r="CXH72" s="238"/>
      <c r="CXI72" s="238"/>
      <c r="CXJ72" s="238"/>
      <c r="CXK72" s="238"/>
      <c r="CXL72" s="238"/>
      <c r="CXM72" s="238"/>
      <c r="CXN72" s="238"/>
      <c r="CXO72" s="238"/>
      <c r="CXP72" s="238"/>
      <c r="CXQ72" s="238"/>
      <c r="CXR72" s="238"/>
      <c r="CXS72" s="238"/>
      <c r="CXT72" s="238"/>
      <c r="CXU72" s="238"/>
      <c r="CXV72" s="238"/>
      <c r="CXW72" s="238"/>
      <c r="CXX72" s="238"/>
      <c r="CXY72" s="238"/>
      <c r="CXZ72" s="238"/>
      <c r="CYA72" s="238"/>
      <c r="CYB72" s="238"/>
      <c r="CYC72" s="238"/>
      <c r="CYD72" s="238"/>
      <c r="CYE72" s="238"/>
      <c r="CYF72" s="238"/>
      <c r="CYG72" s="238"/>
      <c r="CYH72" s="238"/>
      <c r="CYI72" s="238"/>
      <c r="CYJ72" s="238"/>
      <c r="CYK72" s="238"/>
      <c r="CYL72" s="238"/>
      <c r="CYM72" s="238"/>
      <c r="CYN72" s="238"/>
      <c r="CYO72" s="238"/>
      <c r="CYP72" s="238"/>
      <c r="CYQ72" s="238"/>
      <c r="CYR72" s="238"/>
      <c r="CYS72" s="238"/>
      <c r="CYT72" s="238"/>
      <c r="CYU72" s="238"/>
      <c r="CYV72" s="238"/>
      <c r="CYW72" s="238"/>
      <c r="CYX72" s="238"/>
      <c r="CYY72" s="238"/>
      <c r="CYZ72" s="238"/>
      <c r="CZA72" s="238"/>
      <c r="CZB72" s="238"/>
      <c r="CZC72" s="238"/>
      <c r="CZD72" s="238"/>
      <c r="CZE72" s="238"/>
      <c r="CZF72" s="238"/>
      <c r="CZG72" s="238"/>
      <c r="CZH72" s="238"/>
      <c r="CZI72" s="238"/>
      <c r="CZJ72" s="238"/>
      <c r="CZK72" s="238"/>
      <c r="CZL72" s="238"/>
      <c r="CZM72" s="238"/>
      <c r="CZN72" s="238"/>
      <c r="CZO72" s="238"/>
      <c r="CZP72" s="238"/>
      <c r="CZQ72" s="238"/>
      <c r="CZR72" s="238"/>
      <c r="CZS72" s="238"/>
      <c r="CZT72" s="238"/>
      <c r="CZU72" s="238"/>
      <c r="CZV72" s="238"/>
      <c r="CZW72" s="238"/>
      <c r="CZX72" s="238"/>
      <c r="CZY72" s="238"/>
      <c r="CZZ72" s="238"/>
      <c r="DAA72" s="238"/>
      <c r="DAB72" s="238"/>
      <c r="DAC72" s="238"/>
      <c r="DAD72" s="238"/>
      <c r="DAE72" s="238"/>
      <c r="DAF72" s="238"/>
      <c r="DAG72" s="238"/>
      <c r="DAH72" s="238"/>
      <c r="DAI72" s="238"/>
      <c r="DAJ72" s="238"/>
      <c r="DAK72" s="238"/>
      <c r="DAL72" s="238"/>
      <c r="DAM72" s="238"/>
      <c r="DAN72" s="238"/>
      <c r="DAO72" s="238"/>
      <c r="DAP72" s="238"/>
      <c r="DAQ72" s="238"/>
      <c r="DAR72" s="238"/>
      <c r="DAS72" s="238"/>
      <c r="DAT72" s="238"/>
      <c r="DAU72" s="238"/>
      <c r="DAV72" s="238"/>
      <c r="DAW72" s="238"/>
      <c r="DAX72" s="238"/>
      <c r="DAY72" s="238"/>
      <c r="DAZ72" s="238"/>
      <c r="DBA72" s="238"/>
      <c r="DBB72" s="238"/>
      <c r="DBC72" s="238"/>
      <c r="DBD72" s="238"/>
      <c r="DBE72" s="238"/>
      <c r="DBF72" s="238"/>
      <c r="DBG72" s="238"/>
      <c r="DBH72" s="238"/>
      <c r="DBI72" s="238"/>
      <c r="DBJ72" s="238"/>
      <c r="DBK72" s="238"/>
      <c r="DBL72" s="238"/>
      <c r="DBM72" s="238"/>
      <c r="DBN72" s="238"/>
      <c r="DBO72" s="238"/>
      <c r="DBP72" s="238"/>
      <c r="DBQ72" s="238"/>
      <c r="DBR72" s="238"/>
      <c r="DBS72" s="238"/>
      <c r="DBT72" s="238"/>
      <c r="DBU72" s="238"/>
      <c r="DBV72" s="238"/>
      <c r="DBW72" s="238"/>
      <c r="DBX72" s="238"/>
      <c r="DBY72" s="238"/>
      <c r="DBZ72" s="238"/>
      <c r="DCA72" s="238"/>
      <c r="DCB72" s="238"/>
      <c r="DCC72" s="238"/>
      <c r="DCD72" s="238"/>
      <c r="DCE72" s="238"/>
      <c r="DCF72" s="238"/>
      <c r="DCG72" s="238"/>
      <c r="DCH72" s="238"/>
      <c r="DCI72" s="238"/>
      <c r="DCJ72" s="238"/>
      <c r="DCK72" s="238"/>
      <c r="DCL72" s="238"/>
      <c r="DCM72" s="238"/>
      <c r="DCN72" s="238"/>
      <c r="DCO72" s="238"/>
      <c r="DCP72" s="238"/>
      <c r="DCQ72" s="238"/>
      <c r="DCR72" s="238"/>
      <c r="DCS72" s="238"/>
      <c r="DCT72" s="238"/>
      <c r="DCU72" s="238"/>
      <c r="DCV72" s="238"/>
      <c r="DCW72" s="238"/>
      <c r="DCX72" s="238"/>
      <c r="DCY72" s="238"/>
      <c r="DCZ72" s="238"/>
      <c r="DDA72" s="238"/>
      <c r="DDB72" s="238"/>
      <c r="DDC72" s="238"/>
      <c r="DDD72" s="238"/>
      <c r="DDE72" s="238"/>
      <c r="DDF72" s="238"/>
      <c r="DDG72" s="238"/>
      <c r="DDH72" s="238"/>
      <c r="DDI72" s="238"/>
      <c r="DDJ72" s="238"/>
      <c r="DDK72" s="238"/>
      <c r="DDL72" s="238"/>
      <c r="DDM72" s="238"/>
      <c r="DDN72" s="238"/>
      <c r="DDO72" s="238"/>
      <c r="DDP72" s="238"/>
      <c r="DDQ72" s="238"/>
      <c r="DDR72" s="238"/>
      <c r="DDS72" s="238"/>
      <c r="DDT72" s="238"/>
      <c r="DDU72" s="238"/>
      <c r="DDV72" s="238"/>
      <c r="DDW72" s="238"/>
      <c r="DDX72" s="238"/>
      <c r="DDY72" s="238"/>
      <c r="DDZ72" s="238"/>
      <c r="DEA72" s="238"/>
      <c r="DEB72" s="238"/>
      <c r="DEC72" s="238"/>
      <c r="DED72" s="238"/>
      <c r="DEE72" s="238"/>
      <c r="DEF72" s="238"/>
      <c r="DEG72" s="238"/>
      <c r="DEH72" s="238"/>
      <c r="DEI72" s="238"/>
      <c r="DEJ72" s="238"/>
      <c r="DEK72" s="238"/>
      <c r="DEL72" s="238"/>
      <c r="DEM72" s="238"/>
      <c r="DEN72" s="238"/>
      <c r="DEO72" s="238"/>
      <c r="DEP72" s="238"/>
      <c r="DEQ72" s="238"/>
      <c r="DER72" s="238"/>
      <c r="DES72" s="238"/>
      <c r="DET72" s="238"/>
      <c r="DEU72" s="238"/>
      <c r="DEV72" s="238"/>
      <c r="DEW72" s="238"/>
      <c r="DEX72" s="238"/>
      <c r="DEY72" s="238"/>
      <c r="DEZ72" s="238"/>
      <c r="DFA72" s="238"/>
      <c r="DFB72" s="238"/>
      <c r="DFC72" s="238"/>
      <c r="DFD72" s="238"/>
      <c r="DFE72" s="238"/>
      <c r="DFF72" s="238"/>
      <c r="DFG72" s="238"/>
      <c r="DFH72" s="238"/>
      <c r="DFI72" s="238"/>
      <c r="DFJ72" s="238"/>
      <c r="DFK72" s="238"/>
      <c r="DFL72" s="238"/>
      <c r="DFM72" s="238"/>
      <c r="DFN72" s="238"/>
      <c r="DFO72" s="238"/>
      <c r="DFP72" s="238"/>
      <c r="DFQ72" s="238"/>
      <c r="DFR72" s="238"/>
      <c r="DFS72" s="238"/>
      <c r="DFT72" s="238"/>
      <c r="DFU72" s="238"/>
      <c r="DFV72" s="238"/>
      <c r="DFW72" s="238"/>
      <c r="DFX72" s="238"/>
      <c r="DFY72" s="238"/>
      <c r="DFZ72" s="238"/>
      <c r="DGA72" s="238"/>
      <c r="DGB72" s="238"/>
      <c r="DGC72" s="238"/>
      <c r="DGD72" s="238"/>
      <c r="DGE72" s="238"/>
      <c r="DGF72" s="238"/>
      <c r="DGG72" s="238"/>
      <c r="DGH72" s="238"/>
      <c r="DGI72" s="238"/>
      <c r="DGJ72" s="238"/>
      <c r="DGK72" s="238"/>
      <c r="DGL72" s="238"/>
      <c r="DGM72" s="238"/>
      <c r="DGN72" s="238"/>
      <c r="DGO72" s="238"/>
      <c r="DGP72" s="238"/>
      <c r="DGQ72" s="238"/>
      <c r="DGR72" s="238"/>
      <c r="DGS72" s="238"/>
      <c r="DGT72" s="238"/>
      <c r="DGU72" s="238"/>
      <c r="DGV72" s="238"/>
      <c r="DGW72" s="238"/>
      <c r="DGX72" s="238"/>
      <c r="DGY72" s="238"/>
      <c r="DGZ72" s="238"/>
      <c r="DHA72" s="238"/>
      <c r="DHB72" s="238"/>
      <c r="DHC72" s="238"/>
      <c r="DHD72" s="238"/>
      <c r="DHE72" s="238"/>
      <c r="DHF72" s="238"/>
      <c r="DHG72" s="238"/>
      <c r="DHH72" s="238"/>
      <c r="DHI72" s="238"/>
      <c r="DHJ72" s="238"/>
      <c r="DHK72" s="238"/>
      <c r="DHL72" s="238"/>
      <c r="DHM72" s="238"/>
      <c r="DHN72" s="238"/>
      <c r="DHO72" s="238"/>
      <c r="DHP72" s="238"/>
      <c r="DHQ72" s="238"/>
      <c r="DHR72" s="238"/>
      <c r="DHS72" s="238"/>
      <c r="DHT72" s="238"/>
      <c r="DHU72" s="238"/>
      <c r="DHV72" s="238"/>
      <c r="DHW72" s="238"/>
      <c r="DHX72" s="238"/>
      <c r="DHY72" s="238"/>
      <c r="DHZ72" s="238"/>
      <c r="DIA72" s="238"/>
      <c r="DIB72" s="238"/>
      <c r="DIC72" s="238"/>
      <c r="DID72" s="238"/>
      <c r="DIE72" s="238"/>
      <c r="DIF72" s="238"/>
      <c r="DIG72" s="238"/>
      <c r="DIH72" s="238"/>
      <c r="DII72" s="238"/>
      <c r="DIJ72" s="238"/>
      <c r="DIK72" s="238"/>
      <c r="DIL72" s="238"/>
      <c r="DIM72" s="238"/>
      <c r="DIN72" s="238"/>
      <c r="DIO72" s="238"/>
      <c r="DIP72" s="238"/>
      <c r="DIQ72" s="238"/>
      <c r="DIR72" s="238"/>
      <c r="DIS72" s="238"/>
      <c r="DIT72" s="238"/>
      <c r="DIU72" s="238"/>
      <c r="DIV72" s="238"/>
      <c r="DIW72" s="238"/>
      <c r="DIX72" s="238"/>
      <c r="DIY72" s="238"/>
      <c r="DIZ72" s="238"/>
      <c r="DJA72" s="238"/>
      <c r="DJB72" s="238"/>
      <c r="DJC72" s="238"/>
      <c r="DJD72" s="238"/>
      <c r="DJE72" s="238"/>
      <c r="DJF72" s="238"/>
      <c r="DJG72" s="238"/>
      <c r="DJH72" s="238"/>
      <c r="DJI72" s="238"/>
      <c r="DJJ72" s="238"/>
      <c r="DJK72" s="238"/>
      <c r="DJL72" s="238"/>
      <c r="DJM72" s="238"/>
      <c r="DJN72" s="238"/>
      <c r="DJO72" s="238"/>
      <c r="DJP72" s="238"/>
      <c r="DJQ72" s="238"/>
      <c r="DJR72" s="238"/>
      <c r="DJS72" s="238"/>
      <c r="DJT72" s="238"/>
      <c r="DJU72" s="238"/>
      <c r="DJV72" s="238"/>
      <c r="DJW72" s="238"/>
      <c r="DJX72" s="238"/>
      <c r="DJY72" s="238"/>
      <c r="DJZ72" s="238"/>
      <c r="DKA72" s="238"/>
      <c r="DKB72" s="238"/>
      <c r="DKC72" s="238"/>
      <c r="DKD72" s="238"/>
      <c r="DKE72" s="238"/>
      <c r="DKF72" s="238"/>
      <c r="DKG72" s="238"/>
      <c r="DKH72" s="238"/>
      <c r="DKI72" s="238"/>
      <c r="DKJ72" s="238"/>
      <c r="DKK72" s="238"/>
      <c r="DKL72" s="238"/>
      <c r="DKM72" s="238"/>
      <c r="DKN72" s="238"/>
      <c r="DKO72" s="238"/>
      <c r="DKP72" s="238"/>
      <c r="DKQ72" s="238"/>
      <c r="DKR72" s="238"/>
      <c r="DKS72" s="238"/>
      <c r="DKT72" s="238"/>
      <c r="DKU72" s="238"/>
      <c r="DKV72" s="238"/>
      <c r="DKW72" s="238"/>
      <c r="DKX72" s="238"/>
      <c r="DKY72" s="238"/>
      <c r="DKZ72" s="238"/>
      <c r="DLA72" s="238"/>
      <c r="DLB72" s="238"/>
      <c r="DLC72" s="238"/>
      <c r="DLD72" s="238"/>
      <c r="DLE72" s="238"/>
      <c r="DLF72" s="238"/>
      <c r="DLG72" s="238"/>
      <c r="DLH72" s="238"/>
      <c r="DLI72" s="238"/>
      <c r="DLJ72" s="238"/>
      <c r="DLK72" s="238"/>
      <c r="DLL72" s="238"/>
      <c r="DLM72" s="238"/>
      <c r="DLN72" s="238"/>
      <c r="DLO72" s="238"/>
      <c r="DLP72" s="238"/>
      <c r="DLQ72" s="238"/>
      <c r="DLR72" s="238"/>
      <c r="DLS72" s="238"/>
      <c r="DLT72" s="238"/>
      <c r="DLU72" s="238"/>
      <c r="DLV72" s="238"/>
      <c r="DLW72" s="238"/>
      <c r="DLX72" s="238"/>
      <c r="DLY72" s="238"/>
      <c r="DLZ72" s="238"/>
      <c r="DMA72" s="238"/>
      <c r="DMB72" s="238"/>
      <c r="DMC72" s="238"/>
      <c r="DMD72" s="238"/>
      <c r="DME72" s="238"/>
      <c r="DMF72" s="238"/>
      <c r="DMG72" s="238"/>
      <c r="DMH72" s="238"/>
      <c r="DMI72" s="238"/>
      <c r="DMJ72" s="238"/>
      <c r="DMK72" s="238"/>
      <c r="DML72" s="238"/>
      <c r="DMM72" s="238"/>
      <c r="DMN72" s="238"/>
      <c r="DMO72" s="238"/>
      <c r="DMP72" s="238"/>
      <c r="DMQ72" s="238"/>
      <c r="DMR72" s="238"/>
      <c r="DMS72" s="238"/>
      <c r="DMT72" s="238"/>
      <c r="DMU72" s="238"/>
      <c r="DMV72" s="238"/>
      <c r="DMW72" s="238"/>
      <c r="DMX72" s="238"/>
      <c r="DMY72" s="238"/>
      <c r="DMZ72" s="238"/>
      <c r="DNA72" s="238"/>
      <c r="DNB72" s="238"/>
      <c r="DNC72" s="238"/>
      <c r="DND72" s="238"/>
      <c r="DNE72" s="238"/>
      <c r="DNF72" s="238"/>
      <c r="DNG72" s="238"/>
      <c r="DNH72" s="238"/>
      <c r="DNI72" s="238"/>
      <c r="DNJ72" s="238"/>
      <c r="DNK72" s="238"/>
      <c r="DNL72" s="238"/>
      <c r="DNM72" s="238"/>
      <c r="DNN72" s="238"/>
      <c r="DNO72" s="238"/>
      <c r="DNP72" s="238"/>
      <c r="DNQ72" s="238"/>
      <c r="DNR72" s="238"/>
      <c r="DNS72" s="238"/>
      <c r="DNT72" s="238"/>
      <c r="DNU72" s="238"/>
      <c r="DNV72" s="238"/>
      <c r="DNW72" s="238"/>
      <c r="DNX72" s="238"/>
      <c r="DNY72" s="238"/>
      <c r="DNZ72" s="238"/>
      <c r="DOA72" s="238"/>
      <c r="DOB72" s="238"/>
      <c r="DOC72" s="238"/>
      <c r="DOD72" s="238"/>
      <c r="DOE72" s="238"/>
      <c r="DOF72" s="238"/>
      <c r="DOG72" s="238"/>
      <c r="DOH72" s="238"/>
      <c r="DOI72" s="238"/>
      <c r="DOJ72" s="238"/>
      <c r="DOK72" s="238"/>
      <c r="DOL72" s="238"/>
      <c r="DOM72" s="238"/>
      <c r="DON72" s="238"/>
      <c r="DOO72" s="238"/>
      <c r="DOP72" s="238"/>
      <c r="DOQ72" s="238"/>
      <c r="DOR72" s="238"/>
      <c r="DOS72" s="238"/>
      <c r="DOT72" s="238"/>
      <c r="DOU72" s="238"/>
      <c r="DOV72" s="238"/>
      <c r="DOW72" s="238"/>
      <c r="DOX72" s="238"/>
      <c r="DOY72" s="238"/>
      <c r="DOZ72" s="238"/>
      <c r="DPA72" s="238"/>
      <c r="DPB72" s="238"/>
      <c r="DPC72" s="238"/>
      <c r="DPD72" s="238"/>
      <c r="DPE72" s="238"/>
      <c r="DPF72" s="238"/>
      <c r="DPG72" s="238"/>
      <c r="DPH72" s="238"/>
      <c r="DPI72" s="238"/>
      <c r="DPJ72" s="238"/>
      <c r="DPK72" s="238"/>
      <c r="DPL72" s="238"/>
      <c r="DPM72" s="238"/>
      <c r="DPN72" s="238"/>
      <c r="DPO72" s="238"/>
      <c r="DPP72" s="238"/>
      <c r="DPQ72" s="238"/>
      <c r="DPR72" s="238"/>
      <c r="DPS72" s="238"/>
      <c r="DPT72" s="238"/>
      <c r="DPU72" s="238"/>
      <c r="DPV72" s="238"/>
      <c r="DPW72" s="238"/>
      <c r="DPX72" s="238"/>
      <c r="DPY72" s="238"/>
      <c r="DPZ72" s="238"/>
      <c r="DQA72" s="238"/>
      <c r="DQB72" s="238"/>
      <c r="DQC72" s="238"/>
      <c r="DQD72" s="238"/>
      <c r="DQE72" s="238"/>
      <c r="DQF72" s="238"/>
      <c r="DQG72" s="238"/>
      <c r="DQH72" s="238"/>
      <c r="DQI72" s="238"/>
      <c r="DQJ72" s="238"/>
      <c r="DQK72" s="238"/>
      <c r="DQL72" s="238"/>
      <c r="DQM72" s="238"/>
      <c r="DQN72" s="238"/>
      <c r="DQO72" s="238"/>
      <c r="DQP72" s="238"/>
      <c r="DQQ72" s="238"/>
      <c r="DQR72" s="238"/>
      <c r="DQS72" s="238"/>
      <c r="DQT72" s="238"/>
      <c r="DQU72" s="238"/>
      <c r="DQV72" s="238"/>
      <c r="DQW72" s="238"/>
      <c r="DQX72" s="238"/>
      <c r="DQY72" s="238"/>
      <c r="DQZ72" s="238"/>
      <c r="DRA72" s="238"/>
      <c r="DRB72" s="238"/>
      <c r="DRC72" s="238"/>
      <c r="DRD72" s="238"/>
      <c r="DRE72" s="238"/>
      <c r="DRF72" s="238"/>
      <c r="DRG72" s="238"/>
      <c r="DRH72" s="238"/>
      <c r="DRI72" s="238"/>
      <c r="DRJ72" s="238"/>
      <c r="DRK72" s="238"/>
      <c r="DRL72" s="238"/>
      <c r="DRM72" s="238"/>
      <c r="DRN72" s="238"/>
      <c r="DRO72" s="238"/>
      <c r="DRP72" s="238"/>
      <c r="DRQ72" s="238"/>
      <c r="DRR72" s="238"/>
      <c r="DRS72" s="238"/>
      <c r="DRT72" s="238"/>
      <c r="DRU72" s="238"/>
      <c r="DRV72" s="238"/>
      <c r="DRW72" s="238"/>
      <c r="DRX72" s="238"/>
      <c r="DRY72" s="238"/>
      <c r="DRZ72" s="238"/>
      <c r="DSA72" s="238"/>
      <c r="DSB72" s="238"/>
      <c r="DSC72" s="238"/>
      <c r="DSD72" s="238"/>
      <c r="DSE72" s="238"/>
      <c r="DSF72" s="238"/>
      <c r="DSG72" s="238"/>
      <c r="DSH72" s="238"/>
      <c r="DSI72" s="238"/>
      <c r="DSJ72" s="238"/>
      <c r="DSK72" s="238"/>
      <c r="DSL72" s="238"/>
      <c r="DSM72" s="238"/>
      <c r="DSN72" s="238"/>
      <c r="DSO72" s="238"/>
      <c r="DSP72" s="238"/>
      <c r="DSQ72" s="238"/>
      <c r="DSR72" s="238"/>
      <c r="DSS72" s="238"/>
      <c r="DST72" s="238"/>
      <c r="DSU72" s="238"/>
      <c r="DSV72" s="238"/>
      <c r="DSW72" s="238"/>
      <c r="DSX72" s="238"/>
      <c r="DSY72" s="238"/>
      <c r="DSZ72" s="238"/>
      <c r="DTA72" s="238"/>
      <c r="DTB72" s="238"/>
      <c r="DTC72" s="238"/>
      <c r="DTD72" s="238"/>
      <c r="DTE72" s="238"/>
      <c r="DTF72" s="238"/>
      <c r="DTG72" s="238"/>
      <c r="DTH72" s="238"/>
      <c r="DTI72" s="238"/>
      <c r="DTJ72" s="238"/>
      <c r="DTK72" s="238"/>
      <c r="DTL72" s="238"/>
      <c r="DTM72" s="238"/>
      <c r="DTN72" s="238"/>
      <c r="DTO72" s="238"/>
      <c r="DTP72" s="238"/>
      <c r="DTQ72" s="238"/>
      <c r="DTR72" s="238"/>
      <c r="DTS72" s="238"/>
      <c r="DTT72" s="238"/>
      <c r="DTU72" s="238"/>
      <c r="DTV72" s="238"/>
      <c r="DTW72" s="238"/>
      <c r="DTX72" s="238"/>
      <c r="DTY72" s="238"/>
      <c r="DTZ72" s="238"/>
      <c r="DUA72" s="238"/>
      <c r="DUB72" s="238"/>
      <c r="DUC72" s="238"/>
      <c r="DUD72" s="238"/>
      <c r="DUE72" s="238"/>
      <c r="DUF72" s="238"/>
      <c r="DUG72" s="238"/>
      <c r="DUH72" s="238"/>
      <c r="DUI72" s="238"/>
      <c r="DUJ72" s="238"/>
      <c r="DUK72" s="238"/>
      <c r="DUL72" s="238"/>
      <c r="DUM72" s="238"/>
      <c r="DUN72" s="238"/>
      <c r="DUO72" s="238"/>
      <c r="DUP72" s="238"/>
      <c r="DUQ72" s="238"/>
      <c r="DUR72" s="238"/>
      <c r="DUS72" s="238"/>
      <c r="DUT72" s="238"/>
      <c r="DUU72" s="238"/>
      <c r="DUV72" s="238"/>
      <c r="DUW72" s="238"/>
      <c r="DUX72" s="238"/>
      <c r="DUY72" s="238"/>
      <c r="DUZ72" s="238"/>
      <c r="DVA72" s="238"/>
      <c r="DVB72" s="238"/>
      <c r="DVC72" s="238"/>
      <c r="DVD72" s="238"/>
      <c r="DVE72" s="238"/>
      <c r="DVF72" s="238"/>
      <c r="DVG72" s="238"/>
      <c r="DVH72" s="238"/>
      <c r="DVI72" s="238"/>
      <c r="DVJ72" s="238"/>
      <c r="DVK72" s="238"/>
      <c r="DVL72" s="238"/>
      <c r="DVM72" s="238"/>
      <c r="DVN72" s="238"/>
      <c r="DVO72" s="238"/>
      <c r="DVP72" s="238"/>
      <c r="DVQ72" s="238"/>
      <c r="DVR72" s="238"/>
      <c r="DVS72" s="238"/>
      <c r="DVT72" s="238"/>
      <c r="DVU72" s="238"/>
      <c r="DVV72" s="238"/>
      <c r="DVW72" s="238"/>
      <c r="DVX72" s="238"/>
      <c r="DVY72" s="238"/>
      <c r="DVZ72" s="238"/>
      <c r="DWA72" s="238"/>
      <c r="DWB72" s="238"/>
      <c r="DWC72" s="238"/>
      <c r="DWD72" s="238"/>
      <c r="DWE72" s="238"/>
      <c r="DWF72" s="238"/>
      <c r="DWG72" s="238"/>
      <c r="DWH72" s="238"/>
      <c r="DWI72" s="238"/>
      <c r="DWJ72" s="238"/>
      <c r="DWK72" s="238"/>
      <c r="DWL72" s="238"/>
      <c r="DWM72" s="238"/>
      <c r="DWN72" s="238"/>
      <c r="DWO72" s="238"/>
      <c r="DWP72" s="238"/>
      <c r="DWQ72" s="238"/>
      <c r="DWR72" s="238"/>
      <c r="DWS72" s="238"/>
      <c r="DWT72" s="238"/>
      <c r="DWU72" s="238"/>
      <c r="DWV72" s="238"/>
      <c r="DWW72" s="238"/>
      <c r="DWX72" s="238"/>
      <c r="DWY72" s="238"/>
      <c r="DWZ72" s="238"/>
      <c r="DXA72" s="238"/>
      <c r="DXB72" s="238"/>
      <c r="DXC72" s="238"/>
      <c r="DXD72" s="238"/>
      <c r="DXE72" s="238"/>
      <c r="DXF72" s="238"/>
      <c r="DXG72" s="238"/>
      <c r="DXH72" s="238"/>
      <c r="DXI72" s="238"/>
      <c r="DXJ72" s="238"/>
      <c r="DXK72" s="238"/>
      <c r="DXL72" s="238"/>
      <c r="DXM72" s="238"/>
      <c r="DXN72" s="238"/>
      <c r="DXO72" s="238"/>
      <c r="DXP72" s="238"/>
      <c r="DXQ72" s="238"/>
      <c r="DXR72" s="238"/>
      <c r="DXS72" s="238"/>
      <c r="DXT72" s="238"/>
      <c r="DXU72" s="238"/>
      <c r="DXV72" s="238"/>
      <c r="DXW72" s="238"/>
      <c r="DXX72" s="238"/>
      <c r="DXY72" s="238"/>
      <c r="DXZ72" s="238"/>
      <c r="DYA72" s="238"/>
      <c r="DYB72" s="238"/>
      <c r="DYC72" s="238"/>
      <c r="DYD72" s="238"/>
      <c r="DYE72" s="238"/>
      <c r="DYF72" s="238"/>
      <c r="DYG72" s="238"/>
      <c r="DYH72" s="238"/>
      <c r="DYI72" s="238"/>
      <c r="DYJ72" s="238"/>
      <c r="DYK72" s="238"/>
      <c r="DYL72" s="238"/>
      <c r="DYM72" s="238"/>
      <c r="DYN72" s="238"/>
      <c r="DYO72" s="238"/>
      <c r="DYP72" s="238"/>
      <c r="DYQ72" s="238"/>
      <c r="DYR72" s="238"/>
      <c r="DYS72" s="238"/>
      <c r="DYT72" s="238"/>
      <c r="DYU72" s="238"/>
      <c r="DYV72" s="238"/>
      <c r="DYW72" s="238"/>
      <c r="DYX72" s="238"/>
      <c r="DYY72" s="238"/>
      <c r="DYZ72" s="238"/>
      <c r="DZA72" s="238"/>
      <c r="DZB72" s="238"/>
      <c r="DZC72" s="238"/>
      <c r="DZD72" s="238"/>
      <c r="DZE72" s="238"/>
      <c r="DZF72" s="238"/>
      <c r="DZG72" s="238"/>
      <c r="DZH72" s="238"/>
      <c r="DZI72" s="238"/>
      <c r="DZJ72" s="238"/>
      <c r="DZK72" s="238"/>
      <c r="DZL72" s="238"/>
      <c r="DZM72" s="238"/>
      <c r="DZN72" s="238"/>
      <c r="DZO72" s="238"/>
      <c r="DZP72" s="238"/>
      <c r="DZQ72" s="238"/>
      <c r="DZR72" s="238"/>
      <c r="DZS72" s="238"/>
      <c r="DZT72" s="238"/>
      <c r="DZU72" s="238"/>
      <c r="DZV72" s="238"/>
      <c r="DZW72" s="238"/>
      <c r="DZX72" s="238"/>
      <c r="DZY72" s="238"/>
      <c r="DZZ72" s="238"/>
      <c r="EAA72" s="238"/>
      <c r="EAB72" s="238"/>
      <c r="EAC72" s="238"/>
      <c r="EAD72" s="238"/>
      <c r="EAE72" s="238"/>
      <c r="EAF72" s="238"/>
      <c r="EAG72" s="238"/>
      <c r="EAH72" s="238"/>
      <c r="EAI72" s="238"/>
      <c r="EAJ72" s="238"/>
      <c r="EAK72" s="238"/>
      <c r="EAL72" s="238"/>
      <c r="EAM72" s="238"/>
      <c r="EAN72" s="238"/>
      <c r="EAO72" s="238"/>
      <c r="EAP72" s="238"/>
      <c r="EAQ72" s="238"/>
      <c r="EAR72" s="238"/>
      <c r="EAS72" s="238"/>
      <c r="EAT72" s="238"/>
      <c r="EAU72" s="238"/>
      <c r="EAV72" s="238"/>
      <c r="EAW72" s="238"/>
      <c r="EAX72" s="238"/>
      <c r="EAY72" s="238"/>
      <c r="EAZ72" s="238"/>
      <c r="EBA72" s="238"/>
      <c r="EBB72" s="238"/>
      <c r="EBC72" s="238"/>
      <c r="EBD72" s="238"/>
      <c r="EBE72" s="238"/>
      <c r="EBF72" s="238"/>
      <c r="EBG72" s="238"/>
      <c r="EBH72" s="238"/>
      <c r="EBI72" s="238"/>
      <c r="EBJ72" s="238"/>
      <c r="EBK72" s="238"/>
      <c r="EBL72" s="238"/>
      <c r="EBM72" s="238"/>
      <c r="EBN72" s="238"/>
      <c r="EBO72" s="238"/>
      <c r="EBP72" s="238"/>
      <c r="EBQ72" s="238"/>
      <c r="EBR72" s="238"/>
      <c r="EBS72" s="238"/>
      <c r="EBT72" s="238"/>
      <c r="EBU72" s="238"/>
      <c r="EBV72" s="238"/>
      <c r="EBW72" s="238"/>
      <c r="EBX72" s="238"/>
      <c r="EBY72" s="238"/>
      <c r="EBZ72" s="238"/>
      <c r="ECA72" s="238"/>
      <c r="ECB72" s="238"/>
      <c r="ECC72" s="238"/>
      <c r="ECD72" s="238"/>
      <c r="ECE72" s="238"/>
      <c r="ECF72" s="238"/>
      <c r="ECG72" s="238"/>
      <c r="ECH72" s="238"/>
      <c r="ECI72" s="238"/>
      <c r="ECJ72" s="238"/>
      <c r="ECK72" s="238"/>
      <c r="ECL72" s="238"/>
      <c r="ECM72" s="238"/>
      <c r="ECN72" s="238"/>
      <c r="ECO72" s="238"/>
      <c r="ECP72" s="238"/>
      <c r="ECQ72" s="238"/>
      <c r="ECR72" s="238"/>
      <c r="ECS72" s="238"/>
      <c r="ECT72" s="238"/>
      <c r="ECU72" s="238"/>
      <c r="ECV72" s="238"/>
      <c r="ECW72" s="238"/>
      <c r="ECX72" s="238"/>
      <c r="ECY72" s="238"/>
      <c r="ECZ72" s="238"/>
      <c r="EDA72" s="238"/>
      <c r="EDB72" s="238"/>
      <c r="EDC72" s="238"/>
      <c r="EDD72" s="238"/>
      <c r="EDE72" s="238"/>
      <c r="EDF72" s="238"/>
      <c r="EDG72" s="238"/>
      <c r="EDH72" s="238"/>
      <c r="EDI72" s="238"/>
      <c r="EDJ72" s="238"/>
      <c r="EDK72" s="238"/>
      <c r="EDL72" s="238"/>
      <c r="EDM72" s="238"/>
      <c r="EDN72" s="238"/>
      <c r="EDO72" s="238"/>
      <c r="EDP72" s="238"/>
      <c r="EDQ72" s="238"/>
      <c r="EDR72" s="238"/>
      <c r="EDS72" s="238"/>
      <c r="EDT72" s="238"/>
      <c r="EDU72" s="238"/>
      <c r="EDV72" s="238"/>
      <c r="EDW72" s="238"/>
      <c r="EDX72" s="238"/>
      <c r="EDY72" s="238"/>
      <c r="EDZ72" s="238"/>
      <c r="EEA72" s="238"/>
      <c r="EEB72" s="238"/>
      <c r="EEC72" s="238"/>
      <c r="EED72" s="238"/>
      <c r="EEE72" s="238"/>
      <c r="EEF72" s="238"/>
      <c r="EEG72" s="238"/>
      <c r="EEH72" s="238"/>
      <c r="EEI72" s="238"/>
      <c r="EEJ72" s="238"/>
      <c r="EEK72" s="238"/>
      <c r="EEL72" s="238"/>
      <c r="EEM72" s="238"/>
      <c r="EEN72" s="238"/>
      <c r="EEO72" s="238"/>
      <c r="EEP72" s="238"/>
      <c r="EEQ72" s="238"/>
      <c r="EER72" s="238"/>
      <c r="EES72" s="238"/>
      <c r="EET72" s="238"/>
      <c r="EEU72" s="238"/>
      <c r="EEV72" s="238"/>
      <c r="EEW72" s="238"/>
      <c r="EEX72" s="238"/>
      <c r="EEY72" s="238"/>
      <c r="EEZ72" s="238"/>
      <c r="EFA72" s="238"/>
      <c r="EFB72" s="238"/>
      <c r="EFC72" s="238"/>
      <c r="EFD72" s="238"/>
      <c r="EFE72" s="238"/>
      <c r="EFF72" s="238"/>
      <c r="EFG72" s="238"/>
      <c r="EFH72" s="238"/>
      <c r="EFI72" s="238"/>
      <c r="EFJ72" s="238"/>
      <c r="EFK72" s="238"/>
      <c r="EFL72" s="238"/>
      <c r="EFM72" s="238"/>
      <c r="EFN72" s="238"/>
      <c r="EFO72" s="238"/>
      <c r="EFP72" s="238"/>
      <c r="EFQ72" s="238"/>
      <c r="EFR72" s="238"/>
      <c r="EFS72" s="238"/>
      <c r="EFT72" s="238"/>
      <c r="EFU72" s="238"/>
      <c r="EFV72" s="238"/>
      <c r="EFW72" s="238"/>
      <c r="EFX72" s="238"/>
      <c r="EFY72" s="238"/>
      <c r="EFZ72" s="238"/>
      <c r="EGA72" s="238"/>
      <c r="EGB72" s="238"/>
      <c r="EGC72" s="238"/>
      <c r="EGD72" s="238"/>
      <c r="EGE72" s="238"/>
      <c r="EGF72" s="238"/>
      <c r="EGG72" s="238"/>
      <c r="EGH72" s="238"/>
      <c r="EGI72" s="238"/>
      <c r="EGJ72" s="238"/>
      <c r="EGK72" s="238"/>
      <c r="EGL72" s="238"/>
      <c r="EGM72" s="238"/>
      <c r="EGN72" s="238"/>
      <c r="EGO72" s="238"/>
      <c r="EGP72" s="238"/>
      <c r="EGQ72" s="238"/>
      <c r="EGR72" s="238"/>
      <c r="EGS72" s="238"/>
      <c r="EGT72" s="238"/>
      <c r="EGU72" s="238"/>
      <c r="EGV72" s="238"/>
      <c r="EGW72" s="238"/>
      <c r="EGX72" s="238"/>
      <c r="EGY72" s="238"/>
      <c r="EGZ72" s="238"/>
      <c r="EHA72" s="238"/>
      <c r="EHB72" s="238"/>
      <c r="EHC72" s="238"/>
      <c r="EHD72" s="238"/>
      <c r="EHE72" s="238"/>
      <c r="EHF72" s="238"/>
      <c r="EHG72" s="238"/>
      <c r="EHH72" s="238"/>
      <c r="EHI72" s="238"/>
      <c r="EHJ72" s="238"/>
      <c r="EHK72" s="238"/>
      <c r="EHL72" s="238"/>
      <c r="EHM72" s="238"/>
      <c r="EHN72" s="238"/>
      <c r="EHO72" s="238"/>
      <c r="EHP72" s="238"/>
      <c r="EHQ72" s="238"/>
      <c r="EHR72" s="238"/>
      <c r="EHS72" s="238"/>
      <c r="EHT72" s="238"/>
      <c r="EHU72" s="238"/>
      <c r="EHV72" s="238"/>
      <c r="EHW72" s="238"/>
      <c r="EHX72" s="238"/>
      <c r="EHY72" s="238"/>
      <c r="EHZ72" s="238"/>
      <c r="EIA72" s="238"/>
      <c r="EIB72" s="238"/>
      <c r="EIC72" s="238"/>
      <c r="EID72" s="238"/>
      <c r="EIE72" s="238"/>
      <c r="EIF72" s="238"/>
      <c r="EIG72" s="238"/>
      <c r="EIH72" s="238"/>
      <c r="EII72" s="238"/>
      <c r="EIJ72" s="238"/>
      <c r="EIK72" s="238"/>
      <c r="EIL72" s="238"/>
      <c r="EIM72" s="238"/>
      <c r="EIN72" s="238"/>
      <c r="EIO72" s="238"/>
      <c r="EIP72" s="238"/>
      <c r="EIQ72" s="238"/>
      <c r="EIR72" s="238"/>
      <c r="EIS72" s="238"/>
      <c r="EIT72" s="238"/>
      <c r="EIU72" s="238"/>
      <c r="EIV72" s="238"/>
      <c r="EIW72" s="238"/>
      <c r="EIX72" s="238"/>
      <c r="EIY72" s="238"/>
      <c r="EIZ72" s="238"/>
      <c r="EJA72" s="238"/>
      <c r="EJB72" s="238"/>
      <c r="EJC72" s="238"/>
      <c r="EJD72" s="238"/>
      <c r="EJE72" s="238"/>
      <c r="EJF72" s="238"/>
      <c r="EJG72" s="238"/>
      <c r="EJH72" s="238"/>
      <c r="EJI72" s="238"/>
      <c r="EJJ72" s="238"/>
      <c r="EJK72" s="238"/>
      <c r="EJL72" s="238"/>
      <c r="EJM72" s="238"/>
      <c r="EJN72" s="238"/>
      <c r="EJO72" s="238"/>
      <c r="EJP72" s="238"/>
      <c r="EJQ72" s="238"/>
      <c r="EJR72" s="238"/>
      <c r="EJS72" s="238"/>
      <c r="EJT72" s="238"/>
      <c r="EJU72" s="238"/>
      <c r="EJV72" s="238"/>
      <c r="EJW72" s="238"/>
      <c r="EJX72" s="238"/>
      <c r="EJY72" s="238"/>
      <c r="EJZ72" s="238"/>
      <c r="EKA72" s="238"/>
      <c r="EKB72" s="238"/>
      <c r="EKC72" s="238"/>
      <c r="EKD72" s="238"/>
      <c r="EKE72" s="238"/>
      <c r="EKF72" s="238"/>
      <c r="EKG72" s="238"/>
      <c r="EKH72" s="238"/>
      <c r="EKI72" s="238"/>
      <c r="EKJ72" s="238"/>
      <c r="EKK72" s="238"/>
      <c r="EKL72" s="238"/>
      <c r="EKM72" s="238"/>
      <c r="EKN72" s="238"/>
      <c r="EKO72" s="238"/>
      <c r="EKP72" s="238"/>
      <c r="EKQ72" s="238"/>
      <c r="EKR72" s="238"/>
      <c r="EKS72" s="238"/>
      <c r="EKT72" s="238"/>
      <c r="EKU72" s="238"/>
      <c r="EKV72" s="238"/>
      <c r="EKW72" s="238"/>
      <c r="EKX72" s="238"/>
      <c r="EKY72" s="238"/>
      <c r="EKZ72" s="238"/>
      <c r="ELA72" s="238"/>
      <c r="ELB72" s="238"/>
      <c r="ELC72" s="238"/>
      <c r="ELD72" s="238"/>
      <c r="ELE72" s="238"/>
      <c r="ELF72" s="238"/>
      <c r="ELG72" s="238"/>
      <c r="ELH72" s="238"/>
      <c r="ELI72" s="238"/>
      <c r="ELJ72" s="238"/>
      <c r="ELK72" s="238"/>
      <c r="ELL72" s="238"/>
      <c r="ELM72" s="238"/>
      <c r="ELN72" s="238"/>
      <c r="ELO72" s="238"/>
      <c r="ELP72" s="238"/>
      <c r="ELQ72" s="238"/>
      <c r="ELR72" s="238"/>
      <c r="ELS72" s="238"/>
      <c r="ELT72" s="238"/>
      <c r="ELU72" s="238"/>
      <c r="ELV72" s="238"/>
      <c r="ELW72" s="238"/>
      <c r="ELX72" s="238"/>
      <c r="ELY72" s="238"/>
      <c r="ELZ72" s="238"/>
      <c r="EMA72" s="238"/>
      <c r="EMB72" s="238"/>
      <c r="EMC72" s="238"/>
      <c r="EMD72" s="238"/>
      <c r="EME72" s="238"/>
      <c r="EMF72" s="238"/>
      <c r="EMG72" s="238"/>
      <c r="EMH72" s="238"/>
      <c r="EMI72" s="238"/>
      <c r="EMJ72" s="238"/>
      <c r="EMK72" s="238"/>
      <c r="EML72" s="238"/>
      <c r="EMM72" s="238"/>
      <c r="EMN72" s="238"/>
      <c r="EMO72" s="238"/>
      <c r="EMP72" s="238"/>
      <c r="EMQ72" s="238"/>
      <c r="EMR72" s="238"/>
      <c r="EMS72" s="238"/>
      <c r="EMT72" s="238"/>
      <c r="EMU72" s="238"/>
      <c r="EMV72" s="238"/>
      <c r="EMW72" s="238"/>
      <c r="EMX72" s="238"/>
      <c r="EMY72" s="238"/>
      <c r="EMZ72" s="238"/>
      <c r="ENA72" s="238"/>
      <c r="ENB72" s="238"/>
      <c r="ENC72" s="238"/>
      <c r="END72" s="238"/>
      <c r="ENE72" s="238"/>
      <c r="ENF72" s="238"/>
      <c r="ENG72" s="238"/>
      <c r="ENH72" s="238"/>
      <c r="ENI72" s="238"/>
      <c r="ENJ72" s="238"/>
      <c r="ENK72" s="238"/>
      <c r="ENL72" s="238"/>
      <c r="ENM72" s="238"/>
      <c r="ENN72" s="238"/>
      <c r="ENO72" s="238"/>
      <c r="ENP72" s="238"/>
      <c r="ENQ72" s="238"/>
      <c r="ENR72" s="238"/>
      <c r="ENS72" s="238"/>
      <c r="ENT72" s="238"/>
      <c r="ENU72" s="238"/>
      <c r="ENV72" s="238"/>
      <c r="ENW72" s="238"/>
      <c r="ENX72" s="238"/>
      <c r="ENY72" s="238"/>
      <c r="ENZ72" s="238"/>
      <c r="EOA72" s="238"/>
      <c r="EOB72" s="238"/>
      <c r="EOC72" s="238"/>
      <c r="EOD72" s="238"/>
      <c r="EOE72" s="238"/>
      <c r="EOF72" s="238"/>
      <c r="EOG72" s="238"/>
      <c r="EOH72" s="238"/>
      <c r="EOI72" s="238"/>
      <c r="EOJ72" s="238"/>
      <c r="EOK72" s="238"/>
      <c r="EOL72" s="238"/>
      <c r="EOM72" s="238"/>
      <c r="EON72" s="238"/>
      <c r="EOO72" s="238"/>
      <c r="EOP72" s="238"/>
      <c r="EOQ72" s="238"/>
      <c r="EOR72" s="238"/>
      <c r="EOS72" s="238"/>
      <c r="EOT72" s="238"/>
      <c r="EOU72" s="238"/>
      <c r="EOV72" s="238"/>
      <c r="EOW72" s="238"/>
      <c r="EOX72" s="238"/>
      <c r="EOY72" s="238"/>
      <c r="EOZ72" s="238"/>
      <c r="EPA72" s="238"/>
      <c r="EPB72" s="238"/>
      <c r="EPC72" s="238"/>
      <c r="EPD72" s="238"/>
      <c r="EPE72" s="238"/>
      <c r="EPF72" s="238"/>
      <c r="EPG72" s="238"/>
      <c r="EPH72" s="238"/>
      <c r="EPI72" s="238"/>
      <c r="EPJ72" s="238"/>
      <c r="EPK72" s="238"/>
      <c r="EPL72" s="238"/>
      <c r="EPM72" s="238"/>
      <c r="EPN72" s="238"/>
      <c r="EPO72" s="238"/>
      <c r="EPP72" s="238"/>
      <c r="EPQ72" s="238"/>
      <c r="EPR72" s="238"/>
      <c r="EPS72" s="238"/>
      <c r="EPT72" s="238"/>
      <c r="EPU72" s="238"/>
      <c r="EPV72" s="238"/>
      <c r="EPW72" s="238"/>
      <c r="EPX72" s="238"/>
      <c r="EPY72" s="238"/>
      <c r="EPZ72" s="238"/>
      <c r="EQA72" s="238"/>
      <c r="EQB72" s="238"/>
      <c r="EQC72" s="238"/>
      <c r="EQD72" s="238"/>
      <c r="EQE72" s="238"/>
      <c r="EQF72" s="238"/>
      <c r="EQG72" s="238"/>
      <c r="EQH72" s="238"/>
      <c r="EQI72" s="238"/>
      <c r="EQJ72" s="238"/>
      <c r="EQK72" s="238"/>
      <c r="EQL72" s="238"/>
      <c r="EQM72" s="238"/>
      <c r="EQN72" s="238"/>
      <c r="EQO72" s="238"/>
      <c r="EQP72" s="238"/>
      <c r="EQQ72" s="238"/>
      <c r="EQR72" s="238"/>
      <c r="EQS72" s="238"/>
      <c r="EQT72" s="238"/>
      <c r="EQU72" s="238"/>
      <c r="EQV72" s="238"/>
      <c r="EQW72" s="238"/>
      <c r="EQX72" s="238"/>
      <c r="EQY72" s="238"/>
      <c r="EQZ72" s="238"/>
      <c r="ERA72" s="238"/>
      <c r="ERB72" s="238"/>
      <c r="ERC72" s="238"/>
      <c r="ERD72" s="238"/>
      <c r="ERE72" s="238"/>
      <c r="ERF72" s="238"/>
      <c r="ERG72" s="238"/>
      <c r="ERH72" s="238"/>
      <c r="ERI72" s="238"/>
      <c r="ERJ72" s="238"/>
      <c r="ERK72" s="238"/>
      <c r="ERL72" s="238"/>
      <c r="ERM72" s="238"/>
      <c r="ERN72" s="238"/>
      <c r="ERO72" s="238"/>
      <c r="ERP72" s="238"/>
      <c r="ERQ72" s="238"/>
      <c r="ERR72" s="238"/>
      <c r="ERS72" s="238"/>
      <c r="ERT72" s="238"/>
      <c r="ERU72" s="238"/>
      <c r="ERV72" s="238"/>
      <c r="ERW72" s="238"/>
      <c r="ERX72" s="238"/>
      <c r="ERY72" s="238"/>
      <c r="ERZ72" s="238"/>
      <c r="ESA72" s="238"/>
      <c r="ESB72" s="238"/>
      <c r="ESC72" s="238"/>
      <c r="ESD72" s="238"/>
      <c r="ESE72" s="238"/>
      <c r="ESF72" s="238"/>
      <c r="ESG72" s="238"/>
      <c r="ESH72" s="238"/>
      <c r="ESI72" s="238"/>
      <c r="ESJ72" s="238"/>
      <c r="ESK72" s="238"/>
      <c r="ESL72" s="238"/>
      <c r="ESM72" s="238"/>
      <c r="ESN72" s="238"/>
      <c r="ESO72" s="238"/>
      <c r="ESP72" s="238"/>
      <c r="ESQ72" s="238"/>
      <c r="ESR72" s="238"/>
      <c r="ESS72" s="238"/>
      <c r="EST72" s="238"/>
      <c r="ESU72" s="238"/>
      <c r="ESV72" s="238"/>
      <c r="ESW72" s="238"/>
      <c r="ESX72" s="238"/>
      <c r="ESY72" s="238"/>
      <c r="ESZ72" s="238"/>
      <c r="ETA72" s="238"/>
      <c r="ETB72" s="238"/>
      <c r="ETC72" s="238"/>
      <c r="ETD72" s="238"/>
      <c r="ETE72" s="238"/>
      <c r="ETF72" s="238"/>
      <c r="ETG72" s="238"/>
      <c r="ETH72" s="238"/>
      <c r="ETI72" s="238"/>
      <c r="ETJ72" s="238"/>
      <c r="ETK72" s="238"/>
      <c r="ETL72" s="238"/>
      <c r="ETM72" s="238"/>
      <c r="ETN72" s="238"/>
      <c r="ETO72" s="238"/>
      <c r="ETP72" s="238"/>
      <c r="ETQ72" s="238"/>
      <c r="ETR72" s="238"/>
      <c r="ETS72" s="238"/>
      <c r="ETT72" s="238"/>
      <c r="ETU72" s="238"/>
      <c r="ETV72" s="238"/>
      <c r="ETW72" s="238"/>
      <c r="ETX72" s="238"/>
      <c r="ETY72" s="238"/>
      <c r="ETZ72" s="238"/>
      <c r="EUA72" s="238"/>
      <c r="EUB72" s="238"/>
      <c r="EUC72" s="238"/>
      <c r="EUD72" s="238"/>
      <c r="EUE72" s="238"/>
      <c r="EUF72" s="238"/>
      <c r="EUG72" s="238"/>
      <c r="EUH72" s="238"/>
      <c r="EUI72" s="238"/>
      <c r="EUJ72" s="238"/>
      <c r="EUK72" s="238"/>
      <c r="EUL72" s="238"/>
      <c r="EUM72" s="238"/>
      <c r="EUN72" s="238"/>
      <c r="EUO72" s="238"/>
      <c r="EUP72" s="238"/>
      <c r="EUQ72" s="238"/>
      <c r="EUR72" s="238"/>
      <c r="EUS72" s="238"/>
      <c r="EUT72" s="238"/>
      <c r="EUU72" s="238"/>
      <c r="EUV72" s="238"/>
      <c r="EUW72" s="238"/>
      <c r="EUX72" s="238"/>
      <c r="EUY72" s="238"/>
      <c r="EUZ72" s="238"/>
      <c r="EVA72" s="238"/>
      <c r="EVB72" s="238"/>
      <c r="EVC72" s="238"/>
      <c r="EVD72" s="238"/>
      <c r="EVE72" s="238"/>
      <c r="EVF72" s="238"/>
      <c r="EVG72" s="238"/>
      <c r="EVH72" s="238"/>
      <c r="EVI72" s="238"/>
      <c r="EVJ72" s="238"/>
      <c r="EVK72" s="238"/>
      <c r="EVL72" s="238"/>
      <c r="EVM72" s="238"/>
      <c r="EVN72" s="238"/>
      <c r="EVO72" s="238"/>
      <c r="EVP72" s="238"/>
      <c r="EVQ72" s="238"/>
      <c r="EVR72" s="238"/>
      <c r="EVS72" s="238"/>
      <c r="EVT72" s="238"/>
      <c r="EVU72" s="238"/>
      <c r="EVV72" s="238"/>
      <c r="EVW72" s="238"/>
      <c r="EVX72" s="238"/>
      <c r="EVY72" s="238"/>
      <c r="EVZ72" s="238"/>
      <c r="EWA72" s="238"/>
      <c r="EWB72" s="238"/>
      <c r="EWC72" s="238"/>
      <c r="EWD72" s="238"/>
      <c r="EWE72" s="238"/>
      <c r="EWF72" s="238"/>
      <c r="EWG72" s="238"/>
      <c r="EWH72" s="238"/>
      <c r="EWI72" s="238"/>
      <c r="EWJ72" s="238"/>
      <c r="EWK72" s="238"/>
      <c r="EWL72" s="238"/>
      <c r="EWM72" s="238"/>
      <c r="EWN72" s="238"/>
      <c r="EWO72" s="238"/>
      <c r="EWP72" s="238"/>
      <c r="EWQ72" s="238"/>
      <c r="EWR72" s="238"/>
      <c r="EWS72" s="238"/>
      <c r="EWT72" s="238"/>
      <c r="EWU72" s="238"/>
      <c r="EWV72" s="238"/>
      <c r="EWW72" s="238"/>
      <c r="EWX72" s="238"/>
      <c r="EWY72" s="238"/>
      <c r="EWZ72" s="238"/>
      <c r="EXA72" s="238"/>
      <c r="EXB72" s="238"/>
      <c r="EXC72" s="238"/>
      <c r="EXD72" s="238"/>
      <c r="EXE72" s="238"/>
      <c r="EXF72" s="238"/>
      <c r="EXG72" s="238"/>
      <c r="EXH72" s="238"/>
      <c r="EXI72" s="238"/>
      <c r="EXJ72" s="238"/>
      <c r="EXK72" s="238"/>
      <c r="EXL72" s="238"/>
      <c r="EXM72" s="238"/>
      <c r="EXN72" s="238"/>
      <c r="EXO72" s="238"/>
      <c r="EXP72" s="238"/>
      <c r="EXQ72" s="238"/>
      <c r="EXR72" s="238"/>
      <c r="EXS72" s="238"/>
      <c r="EXT72" s="238"/>
      <c r="EXU72" s="238"/>
      <c r="EXV72" s="238"/>
      <c r="EXW72" s="238"/>
      <c r="EXX72" s="238"/>
      <c r="EXY72" s="238"/>
      <c r="EXZ72" s="238"/>
      <c r="EYA72" s="238"/>
      <c r="EYB72" s="238"/>
      <c r="EYC72" s="238"/>
      <c r="EYD72" s="238"/>
      <c r="EYE72" s="238"/>
      <c r="EYF72" s="238"/>
      <c r="EYG72" s="238"/>
      <c r="EYH72" s="238"/>
      <c r="EYI72" s="238"/>
      <c r="EYJ72" s="238"/>
      <c r="EYK72" s="238"/>
      <c r="EYL72" s="238"/>
      <c r="EYM72" s="238"/>
      <c r="EYN72" s="238"/>
      <c r="EYO72" s="238"/>
      <c r="EYP72" s="238"/>
      <c r="EYQ72" s="238"/>
      <c r="EYR72" s="238"/>
      <c r="EYS72" s="238"/>
      <c r="EYT72" s="238"/>
      <c r="EYU72" s="238"/>
      <c r="EYV72" s="238"/>
      <c r="EYW72" s="238"/>
      <c r="EYX72" s="238"/>
      <c r="EYY72" s="238"/>
      <c r="EYZ72" s="238"/>
      <c r="EZA72" s="238"/>
      <c r="EZB72" s="238"/>
      <c r="EZC72" s="238"/>
      <c r="EZD72" s="238"/>
      <c r="EZE72" s="238"/>
      <c r="EZF72" s="238"/>
      <c r="EZG72" s="238"/>
      <c r="EZH72" s="238"/>
      <c r="EZI72" s="238"/>
      <c r="EZJ72" s="238"/>
      <c r="EZK72" s="238"/>
      <c r="EZL72" s="238"/>
      <c r="EZM72" s="238"/>
      <c r="EZN72" s="238"/>
      <c r="EZO72" s="238"/>
      <c r="EZP72" s="238"/>
      <c r="EZQ72" s="238"/>
      <c r="EZR72" s="238"/>
      <c r="EZS72" s="238"/>
      <c r="EZT72" s="238"/>
      <c r="EZU72" s="238"/>
      <c r="EZV72" s="238"/>
      <c r="EZW72" s="238"/>
      <c r="EZX72" s="238"/>
      <c r="EZY72" s="238"/>
      <c r="EZZ72" s="238"/>
      <c r="FAA72" s="238"/>
      <c r="FAB72" s="238"/>
      <c r="FAC72" s="238"/>
      <c r="FAD72" s="238"/>
      <c r="FAE72" s="238"/>
      <c r="FAF72" s="238"/>
      <c r="FAG72" s="238"/>
      <c r="FAH72" s="238"/>
      <c r="FAI72" s="238"/>
      <c r="FAJ72" s="238"/>
      <c r="FAK72" s="238"/>
      <c r="FAL72" s="238"/>
      <c r="FAM72" s="238"/>
      <c r="FAN72" s="238"/>
      <c r="FAO72" s="238"/>
      <c r="FAP72" s="238"/>
      <c r="FAQ72" s="238"/>
      <c r="FAR72" s="238"/>
      <c r="FAS72" s="238"/>
      <c r="FAT72" s="238"/>
      <c r="FAU72" s="238"/>
      <c r="FAV72" s="238"/>
      <c r="FAW72" s="238"/>
      <c r="FAX72" s="238"/>
      <c r="FAY72" s="238"/>
      <c r="FAZ72" s="238"/>
      <c r="FBA72" s="238"/>
      <c r="FBB72" s="238"/>
      <c r="FBC72" s="238"/>
      <c r="FBD72" s="238"/>
      <c r="FBE72" s="238"/>
      <c r="FBF72" s="238"/>
      <c r="FBG72" s="238"/>
      <c r="FBH72" s="238"/>
      <c r="FBI72" s="238"/>
      <c r="FBJ72" s="238"/>
      <c r="FBK72" s="238"/>
      <c r="FBL72" s="238"/>
      <c r="FBM72" s="238"/>
      <c r="FBN72" s="238"/>
      <c r="FBO72" s="238"/>
      <c r="FBP72" s="238"/>
      <c r="FBQ72" s="238"/>
      <c r="FBR72" s="238"/>
      <c r="FBS72" s="238"/>
      <c r="FBT72" s="238"/>
      <c r="FBU72" s="238"/>
      <c r="FBV72" s="238"/>
      <c r="FBW72" s="238"/>
      <c r="FBX72" s="238"/>
      <c r="FBY72" s="238"/>
      <c r="FBZ72" s="238"/>
      <c r="FCA72" s="238"/>
      <c r="FCB72" s="238"/>
      <c r="FCC72" s="238"/>
      <c r="FCD72" s="238"/>
      <c r="FCE72" s="238"/>
      <c r="FCF72" s="238"/>
      <c r="FCG72" s="238"/>
      <c r="FCH72" s="238"/>
      <c r="FCI72" s="238"/>
      <c r="FCJ72" s="238"/>
      <c r="FCK72" s="238"/>
      <c r="FCL72" s="238"/>
      <c r="FCM72" s="238"/>
      <c r="FCN72" s="238"/>
      <c r="FCO72" s="238"/>
      <c r="FCP72" s="238"/>
      <c r="FCQ72" s="238"/>
      <c r="FCR72" s="238"/>
      <c r="FCS72" s="238"/>
      <c r="FCT72" s="238"/>
      <c r="FCU72" s="238"/>
      <c r="FCV72" s="238"/>
      <c r="FCW72" s="238"/>
      <c r="FCX72" s="238"/>
      <c r="FCY72" s="238"/>
      <c r="FCZ72" s="238"/>
      <c r="FDA72" s="238"/>
      <c r="FDB72" s="238"/>
      <c r="FDC72" s="238"/>
      <c r="FDD72" s="238"/>
      <c r="FDE72" s="238"/>
      <c r="FDF72" s="238"/>
      <c r="FDG72" s="238"/>
      <c r="FDH72" s="238"/>
      <c r="FDI72" s="238"/>
      <c r="FDJ72" s="238"/>
      <c r="FDK72" s="238"/>
      <c r="FDL72" s="238"/>
      <c r="FDM72" s="238"/>
      <c r="FDN72" s="238"/>
      <c r="FDO72" s="238"/>
      <c r="FDP72" s="238"/>
      <c r="FDQ72" s="238"/>
      <c r="FDR72" s="238"/>
      <c r="FDS72" s="238"/>
      <c r="FDT72" s="238"/>
      <c r="FDU72" s="238"/>
      <c r="FDV72" s="238"/>
      <c r="FDW72" s="238"/>
      <c r="FDX72" s="238"/>
      <c r="FDY72" s="238"/>
      <c r="FDZ72" s="238"/>
      <c r="FEA72" s="238"/>
      <c r="FEB72" s="238"/>
      <c r="FEC72" s="238"/>
      <c r="FED72" s="238"/>
      <c r="FEE72" s="238"/>
      <c r="FEF72" s="238"/>
      <c r="FEG72" s="238"/>
      <c r="FEH72" s="238"/>
      <c r="FEI72" s="238"/>
      <c r="FEJ72" s="238"/>
      <c r="FEK72" s="238"/>
      <c r="FEL72" s="238"/>
      <c r="FEM72" s="238"/>
      <c r="FEN72" s="238"/>
      <c r="FEO72" s="238"/>
      <c r="FEP72" s="238"/>
      <c r="FEQ72" s="238"/>
      <c r="FER72" s="238"/>
      <c r="FES72" s="238"/>
      <c r="FET72" s="238"/>
      <c r="FEU72" s="238"/>
      <c r="FEV72" s="238"/>
      <c r="FEW72" s="238"/>
      <c r="FEX72" s="238"/>
      <c r="FEY72" s="238"/>
      <c r="FEZ72" s="238"/>
      <c r="FFA72" s="238"/>
      <c r="FFB72" s="238"/>
      <c r="FFC72" s="238"/>
      <c r="FFD72" s="238"/>
      <c r="FFE72" s="238"/>
      <c r="FFF72" s="238"/>
      <c r="FFG72" s="238"/>
      <c r="FFH72" s="238"/>
      <c r="FFI72" s="238"/>
      <c r="FFJ72" s="238"/>
      <c r="FFK72" s="238"/>
      <c r="FFL72" s="238"/>
      <c r="FFM72" s="238"/>
      <c r="FFN72" s="238"/>
      <c r="FFO72" s="238"/>
      <c r="FFP72" s="238"/>
      <c r="FFQ72" s="238"/>
      <c r="FFR72" s="238"/>
      <c r="FFS72" s="238"/>
      <c r="FFT72" s="238"/>
      <c r="FFU72" s="238"/>
      <c r="FFV72" s="238"/>
      <c r="FFW72" s="238"/>
      <c r="FFX72" s="238"/>
      <c r="FFY72" s="238"/>
      <c r="FFZ72" s="238"/>
      <c r="FGA72" s="238"/>
      <c r="FGB72" s="238"/>
      <c r="FGC72" s="238"/>
      <c r="FGD72" s="238"/>
      <c r="FGE72" s="238"/>
      <c r="FGF72" s="238"/>
      <c r="FGG72" s="238"/>
      <c r="FGH72" s="238"/>
      <c r="FGI72" s="238"/>
      <c r="FGJ72" s="238"/>
      <c r="FGK72" s="238"/>
      <c r="FGL72" s="238"/>
      <c r="FGM72" s="238"/>
      <c r="FGN72" s="238"/>
      <c r="FGO72" s="238"/>
      <c r="FGP72" s="238"/>
      <c r="FGQ72" s="238"/>
      <c r="FGR72" s="238"/>
      <c r="FGS72" s="238"/>
      <c r="FGT72" s="238"/>
      <c r="FGU72" s="238"/>
      <c r="FGV72" s="238"/>
      <c r="FGW72" s="238"/>
      <c r="FGX72" s="238"/>
      <c r="FGY72" s="238"/>
      <c r="FGZ72" s="238"/>
      <c r="FHA72" s="238"/>
      <c r="FHB72" s="238"/>
      <c r="FHC72" s="238"/>
      <c r="FHD72" s="238"/>
      <c r="FHE72" s="238"/>
      <c r="FHF72" s="238"/>
      <c r="FHG72" s="238"/>
      <c r="FHH72" s="238"/>
      <c r="FHI72" s="238"/>
      <c r="FHJ72" s="238"/>
      <c r="FHK72" s="238"/>
      <c r="FHL72" s="238"/>
      <c r="FHM72" s="238"/>
      <c r="FHN72" s="238"/>
      <c r="FHO72" s="238"/>
      <c r="FHP72" s="238"/>
      <c r="FHQ72" s="238"/>
      <c r="FHR72" s="238"/>
      <c r="FHS72" s="238"/>
      <c r="FHT72" s="238"/>
      <c r="FHU72" s="238"/>
      <c r="FHV72" s="238"/>
      <c r="FHW72" s="238"/>
      <c r="FHX72" s="238"/>
      <c r="FHY72" s="238"/>
      <c r="FHZ72" s="238"/>
      <c r="FIA72" s="238"/>
      <c r="FIB72" s="238"/>
      <c r="FIC72" s="238"/>
      <c r="FID72" s="238"/>
      <c r="FIE72" s="238"/>
      <c r="FIF72" s="238"/>
      <c r="FIG72" s="238"/>
      <c r="FIH72" s="238"/>
      <c r="FII72" s="238"/>
      <c r="FIJ72" s="238"/>
      <c r="FIK72" s="238"/>
      <c r="FIL72" s="238"/>
      <c r="FIM72" s="238"/>
      <c r="FIN72" s="238"/>
      <c r="FIO72" s="238"/>
      <c r="FIP72" s="238"/>
      <c r="FIQ72" s="238"/>
      <c r="FIR72" s="238"/>
      <c r="FIS72" s="238"/>
      <c r="FIT72" s="238"/>
      <c r="FIU72" s="238"/>
      <c r="FIV72" s="238"/>
      <c r="FIW72" s="238"/>
      <c r="FIX72" s="238"/>
      <c r="FIY72" s="238"/>
      <c r="FIZ72" s="238"/>
      <c r="FJA72" s="238"/>
      <c r="FJB72" s="238"/>
      <c r="FJC72" s="238"/>
      <c r="FJD72" s="238"/>
      <c r="FJE72" s="238"/>
      <c r="FJF72" s="238"/>
      <c r="FJG72" s="238"/>
      <c r="FJH72" s="238"/>
      <c r="FJI72" s="238"/>
      <c r="FJJ72" s="238"/>
      <c r="FJK72" s="238"/>
      <c r="FJL72" s="238"/>
      <c r="FJM72" s="238"/>
      <c r="FJN72" s="238"/>
      <c r="FJO72" s="238"/>
      <c r="FJP72" s="238"/>
      <c r="FJQ72" s="238"/>
      <c r="FJR72" s="238"/>
      <c r="FJS72" s="238"/>
      <c r="FJT72" s="238"/>
      <c r="FJU72" s="238"/>
      <c r="FJV72" s="238"/>
      <c r="FJW72" s="238"/>
      <c r="FJX72" s="238"/>
      <c r="FJY72" s="238"/>
      <c r="FJZ72" s="238"/>
      <c r="FKA72" s="238"/>
      <c r="FKB72" s="238"/>
      <c r="FKC72" s="238"/>
      <c r="FKD72" s="238"/>
      <c r="FKE72" s="238"/>
      <c r="FKF72" s="238"/>
      <c r="FKG72" s="238"/>
      <c r="FKH72" s="238"/>
      <c r="FKI72" s="238"/>
      <c r="FKJ72" s="238"/>
      <c r="FKK72" s="238"/>
      <c r="FKL72" s="238"/>
      <c r="FKM72" s="238"/>
      <c r="FKN72" s="238"/>
      <c r="FKO72" s="238"/>
      <c r="FKP72" s="238"/>
      <c r="FKQ72" s="238"/>
      <c r="FKR72" s="238"/>
      <c r="FKS72" s="238"/>
      <c r="FKT72" s="238"/>
      <c r="FKU72" s="238"/>
      <c r="FKV72" s="238"/>
      <c r="FKW72" s="238"/>
      <c r="FKX72" s="238"/>
      <c r="FKY72" s="238"/>
      <c r="FKZ72" s="238"/>
      <c r="FLA72" s="238"/>
      <c r="FLB72" s="238"/>
      <c r="FLC72" s="238"/>
      <c r="FLD72" s="238"/>
      <c r="FLE72" s="238"/>
      <c r="FLF72" s="238"/>
      <c r="FLG72" s="238"/>
      <c r="FLH72" s="238"/>
      <c r="FLI72" s="238"/>
      <c r="FLJ72" s="238"/>
      <c r="FLK72" s="238"/>
      <c r="FLL72" s="238"/>
      <c r="FLM72" s="238"/>
      <c r="FLN72" s="238"/>
      <c r="FLO72" s="238"/>
      <c r="FLP72" s="238"/>
      <c r="FLQ72" s="238"/>
      <c r="FLR72" s="238"/>
      <c r="FLS72" s="238"/>
      <c r="FLT72" s="238"/>
      <c r="FLU72" s="238"/>
      <c r="FLV72" s="238"/>
      <c r="FLW72" s="238"/>
      <c r="FLX72" s="238"/>
      <c r="FLY72" s="238"/>
      <c r="FLZ72" s="238"/>
      <c r="FMA72" s="238"/>
      <c r="FMB72" s="238"/>
      <c r="FMC72" s="238"/>
      <c r="FMD72" s="238"/>
      <c r="FME72" s="238"/>
      <c r="FMF72" s="238"/>
      <c r="FMG72" s="238"/>
      <c r="FMH72" s="238"/>
      <c r="FMI72" s="238"/>
      <c r="FMJ72" s="238"/>
      <c r="FMK72" s="238"/>
      <c r="FML72" s="238"/>
      <c r="FMM72" s="238"/>
      <c r="FMN72" s="238"/>
      <c r="FMO72" s="238"/>
      <c r="FMP72" s="238"/>
      <c r="FMQ72" s="238"/>
      <c r="FMR72" s="238"/>
      <c r="FMS72" s="238"/>
      <c r="FMT72" s="238"/>
      <c r="FMU72" s="238"/>
      <c r="FMV72" s="238"/>
      <c r="FMW72" s="238"/>
      <c r="FMX72" s="238"/>
      <c r="FMY72" s="238"/>
      <c r="FMZ72" s="238"/>
      <c r="FNA72" s="238"/>
      <c r="FNB72" s="238"/>
      <c r="FNC72" s="238"/>
      <c r="FND72" s="238"/>
      <c r="FNE72" s="238"/>
      <c r="FNF72" s="238"/>
      <c r="FNG72" s="238"/>
      <c r="FNH72" s="238"/>
      <c r="FNI72" s="238"/>
      <c r="FNJ72" s="238"/>
      <c r="FNK72" s="238"/>
      <c r="FNL72" s="238"/>
      <c r="FNM72" s="238"/>
      <c r="FNN72" s="238"/>
      <c r="FNO72" s="238"/>
      <c r="FNP72" s="238"/>
      <c r="FNQ72" s="238"/>
      <c r="FNR72" s="238"/>
      <c r="FNS72" s="238"/>
      <c r="FNT72" s="238"/>
      <c r="FNU72" s="238"/>
      <c r="FNV72" s="238"/>
      <c r="FNW72" s="238"/>
      <c r="FNX72" s="238"/>
      <c r="FNY72" s="238"/>
      <c r="FNZ72" s="238"/>
      <c r="FOA72" s="238"/>
      <c r="FOB72" s="238"/>
      <c r="FOC72" s="238"/>
      <c r="FOD72" s="238"/>
      <c r="FOE72" s="238"/>
      <c r="FOF72" s="238"/>
      <c r="FOG72" s="238"/>
      <c r="FOH72" s="238"/>
      <c r="FOI72" s="238"/>
      <c r="FOJ72" s="238"/>
      <c r="FOK72" s="238"/>
      <c r="FOL72" s="238"/>
      <c r="FOM72" s="238"/>
      <c r="FON72" s="238"/>
      <c r="FOO72" s="238"/>
      <c r="FOP72" s="238"/>
      <c r="FOQ72" s="238"/>
      <c r="FOR72" s="238"/>
      <c r="FOS72" s="238"/>
      <c r="FOT72" s="238"/>
      <c r="FOU72" s="238"/>
      <c r="FOV72" s="238"/>
      <c r="FOW72" s="238"/>
      <c r="FOX72" s="238"/>
      <c r="FOY72" s="238"/>
      <c r="FOZ72" s="238"/>
      <c r="FPA72" s="238"/>
      <c r="FPB72" s="238"/>
      <c r="FPC72" s="238"/>
      <c r="FPD72" s="238"/>
      <c r="FPE72" s="238"/>
      <c r="FPF72" s="238"/>
      <c r="FPG72" s="238"/>
      <c r="FPH72" s="238"/>
      <c r="FPI72" s="238"/>
      <c r="FPJ72" s="238"/>
      <c r="FPK72" s="238"/>
      <c r="FPL72" s="238"/>
      <c r="FPM72" s="238"/>
      <c r="FPN72" s="238"/>
      <c r="FPO72" s="238"/>
      <c r="FPP72" s="238"/>
      <c r="FPQ72" s="238"/>
      <c r="FPR72" s="238"/>
      <c r="FPS72" s="238"/>
      <c r="FPT72" s="238"/>
      <c r="FPU72" s="238"/>
      <c r="FPV72" s="238"/>
      <c r="FPW72" s="238"/>
      <c r="FPX72" s="238"/>
      <c r="FPY72" s="238"/>
      <c r="FPZ72" s="238"/>
      <c r="FQA72" s="238"/>
      <c r="FQB72" s="238"/>
      <c r="FQC72" s="238"/>
      <c r="FQD72" s="238"/>
      <c r="FQE72" s="238"/>
      <c r="FQF72" s="238"/>
      <c r="FQG72" s="238"/>
      <c r="FQH72" s="238"/>
      <c r="FQI72" s="238"/>
      <c r="FQJ72" s="238"/>
      <c r="FQK72" s="238"/>
      <c r="FQL72" s="238"/>
      <c r="FQM72" s="238"/>
      <c r="FQN72" s="238"/>
      <c r="FQO72" s="238"/>
      <c r="FQP72" s="238"/>
      <c r="FQQ72" s="238"/>
      <c r="FQR72" s="238"/>
      <c r="FQS72" s="238"/>
      <c r="FQT72" s="238"/>
      <c r="FQU72" s="238"/>
      <c r="FQV72" s="238"/>
      <c r="FQW72" s="238"/>
      <c r="FQX72" s="238"/>
      <c r="FQY72" s="238"/>
      <c r="FQZ72" s="238"/>
      <c r="FRA72" s="238"/>
      <c r="FRB72" s="238"/>
      <c r="FRC72" s="238"/>
      <c r="FRD72" s="238"/>
      <c r="FRE72" s="238"/>
      <c r="FRF72" s="238"/>
      <c r="FRG72" s="238"/>
      <c r="FRH72" s="238"/>
      <c r="FRI72" s="238"/>
      <c r="FRJ72" s="238"/>
      <c r="FRK72" s="238"/>
      <c r="FRL72" s="238"/>
      <c r="FRM72" s="238"/>
      <c r="FRN72" s="238"/>
      <c r="FRO72" s="238"/>
      <c r="FRP72" s="238"/>
      <c r="FRQ72" s="238"/>
      <c r="FRR72" s="238"/>
      <c r="FRS72" s="238"/>
      <c r="FRT72" s="238"/>
      <c r="FRU72" s="238"/>
      <c r="FRV72" s="238"/>
      <c r="FRW72" s="238"/>
      <c r="FRX72" s="238"/>
      <c r="FRY72" s="238"/>
      <c r="FRZ72" s="238"/>
      <c r="FSA72" s="238"/>
      <c r="FSB72" s="238"/>
      <c r="FSC72" s="238"/>
      <c r="FSD72" s="238"/>
      <c r="FSE72" s="238"/>
      <c r="FSF72" s="238"/>
      <c r="FSG72" s="238"/>
      <c r="FSH72" s="238"/>
      <c r="FSI72" s="238"/>
      <c r="FSJ72" s="238"/>
      <c r="FSK72" s="238"/>
      <c r="FSL72" s="238"/>
      <c r="FSM72" s="238"/>
      <c r="FSN72" s="238"/>
      <c r="FSO72" s="238"/>
      <c r="FSP72" s="238"/>
      <c r="FSQ72" s="238"/>
      <c r="FSR72" s="238"/>
      <c r="FSS72" s="238"/>
      <c r="FST72" s="238"/>
      <c r="FSU72" s="238"/>
      <c r="FSV72" s="238"/>
      <c r="FSW72" s="238"/>
      <c r="FSX72" s="238"/>
      <c r="FSY72" s="238"/>
      <c r="FSZ72" s="238"/>
      <c r="FTA72" s="238"/>
      <c r="FTB72" s="238"/>
      <c r="FTC72" s="238"/>
      <c r="FTD72" s="238"/>
      <c r="FTE72" s="238"/>
      <c r="FTF72" s="238"/>
      <c r="FTG72" s="238"/>
      <c r="FTH72" s="238"/>
      <c r="FTI72" s="238"/>
      <c r="FTJ72" s="238"/>
      <c r="FTK72" s="238"/>
      <c r="FTL72" s="238"/>
      <c r="FTM72" s="238"/>
      <c r="FTN72" s="238"/>
      <c r="FTO72" s="238"/>
      <c r="FTP72" s="238"/>
      <c r="FTQ72" s="238"/>
      <c r="FTR72" s="238"/>
      <c r="FTS72" s="238"/>
      <c r="FTT72" s="238"/>
      <c r="FTU72" s="238"/>
      <c r="FTV72" s="238"/>
      <c r="FTW72" s="238"/>
      <c r="FTX72" s="238"/>
      <c r="FTY72" s="238"/>
      <c r="FTZ72" s="238"/>
      <c r="FUA72" s="238"/>
      <c r="FUB72" s="238"/>
      <c r="FUC72" s="238"/>
      <c r="FUD72" s="238"/>
      <c r="FUE72" s="238"/>
      <c r="FUF72" s="238"/>
      <c r="FUG72" s="238"/>
      <c r="FUH72" s="238"/>
      <c r="FUI72" s="238"/>
      <c r="FUJ72" s="238"/>
      <c r="FUK72" s="238"/>
      <c r="FUL72" s="238"/>
      <c r="FUM72" s="238"/>
      <c r="FUN72" s="238"/>
      <c r="FUO72" s="238"/>
      <c r="FUP72" s="238"/>
      <c r="FUQ72" s="238"/>
      <c r="FUR72" s="238"/>
      <c r="FUS72" s="238"/>
      <c r="FUT72" s="238"/>
      <c r="FUU72" s="238"/>
      <c r="FUV72" s="238"/>
      <c r="FUW72" s="238"/>
      <c r="FUX72" s="238"/>
      <c r="FUY72" s="238"/>
      <c r="FUZ72" s="238"/>
      <c r="FVA72" s="238"/>
      <c r="FVB72" s="238"/>
      <c r="FVC72" s="238"/>
      <c r="FVD72" s="238"/>
      <c r="FVE72" s="238"/>
      <c r="FVF72" s="238"/>
      <c r="FVG72" s="238"/>
      <c r="FVH72" s="238"/>
      <c r="FVI72" s="238"/>
      <c r="FVJ72" s="238"/>
      <c r="FVK72" s="238"/>
      <c r="FVL72" s="238"/>
      <c r="FVM72" s="238"/>
      <c r="FVN72" s="238"/>
      <c r="FVO72" s="238"/>
      <c r="FVP72" s="238"/>
      <c r="FVQ72" s="238"/>
      <c r="FVR72" s="238"/>
      <c r="FVS72" s="238"/>
      <c r="FVT72" s="238"/>
      <c r="FVU72" s="238"/>
      <c r="FVV72" s="238"/>
      <c r="FVW72" s="238"/>
      <c r="FVX72" s="238"/>
      <c r="FVY72" s="238"/>
      <c r="FVZ72" s="238"/>
      <c r="FWA72" s="238"/>
      <c r="FWB72" s="238"/>
      <c r="FWC72" s="238"/>
      <c r="FWD72" s="238"/>
      <c r="FWE72" s="238"/>
      <c r="FWF72" s="238"/>
      <c r="FWG72" s="238"/>
      <c r="FWH72" s="238"/>
      <c r="FWI72" s="238"/>
      <c r="FWJ72" s="238"/>
      <c r="FWK72" s="238"/>
      <c r="FWL72" s="238"/>
      <c r="FWM72" s="238"/>
      <c r="FWN72" s="238"/>
      <c r="FWO72" s="238"/>
      <c r="FWP72" s="238"/>
      <c r="FWQ72" s="238"/>
      <c r="FWR72" s="238"/>
      <c r="FWS72" s="238"/>
      <c r="FWT72" s="238"/>
      <c r="FWU72" s="238"/>
      <c r="FWV72" s="238"/>
      <c r="FWW72" s="238"/>
      <c r="FWX72" s="238"/>
      <c r="FWY72" s="238"/>
      <c r="FWZ72" s="238"/>
      <c r="FXA72" s="238"/>
      <c r="FXB72" s="238"/>
      <c r="FXC72" s="238"/>
      <c r="FXD72" s="238"/>
      <c r="FXE72" s="238"/>
      <c r="FXF72" s="238"/>
      <c r="FXG72" s="238"/>
      <c r="FXH72" s="238"/>
      <c r="FXI72" s="238"/>
      <c r="FXJ72" s="238"/>
      <c r="FXK72" s="238"/>
      <c r="FXL72" s="238"/>
      <c r="FXM72" s="238"/>
      <c r="FXN72" s="238"/>
      <c r="FXO72" s="238"/>
      <c r="FXP72" s="238"/>
      <c r="FXQ72" s="238"/>
      <c r="FXR72" s="238"/>
      <c r="FXS72" s="238"/>
      <c r="FXT72" s="238"/>
      <c r="FXU72" s="238"/>
      <c r="FXV72" s="238"/>
      <c r="FXW72" s="238"/>
      <c r="FXX72" s="238"/>
      <c r="FXY72" s="238"/>
      <c r="FXZ72" s="238"/>
      <c r="FYA72" s="238"/>
      <c r="FYB72" s="238"/>
      <c r="FYC72" s="238"/>
      <c r="FYD72" s="238"/>
      <c r="FYE72" s="238"/>
      <c r="FYF72" s="238"/>
      <c r="FYG72" s="238"/>
      <c r="FYH72" s="238"/>
      <c r="FYI72" s="238"/>
      <c r="FYJ72" s="238"/>
      <c r="FYK72" s="238"/>
      <c r="FYL72" s="238"/>
      <c r="FYM72" s="238"/>
      <c r="FYN72" s="238"/>
      <c r="FYO72" s="238"/>
      <c r="FYP72" s="238"/>
      <c r="FYQ72" s="238"/>
      <c r="FYR72" s="238"/>
      <c r="FYS72" s="238"/>
      <c r="FYT72" s="238"/>
      <c r="FYU72" s="238"/>
      <c r="FYV72" s="238"/>
      <c r="FYW72" s="238"/>
      <c r="FYX72" s="238"/>
      <c r="FYY72" s="238"/>
      <c r="FYZ72" s="238"/>
      <c r="FZA72" s="238"/>
      <c r="FZB72" s="238"/>
      <c r="FZC72" s="238"/>
      <c r="FZD72" s="238"/>
      <c r="FZE72" s="238"/>
      <c r="FZF72" s="238"/>
      <c r="FZG72" s="238"/>
      <c r="FZH72" s="238"/>
      <c r="FZI72" s="238"/>
      <c r="FZJ72" s="238"/>
      <c r="FZK72" s="238"/>
      <c r="FZL72" s="238"/>
      <c r="FZM72" s="238"/>
      <c r="FZN72" s="238"/>
      <c r="FZO72" s="238"/>
      <c r="FZP72" s="238"/>
      <c r="FZQ72" s="238"/>
      <c r="FZR72" s="238"/>
      <c r="FZS72" s="238"/>
      <c r="FZT72" s="238"/>
      <c r="FZU72" s="238"/>
      <c r="FZV72" s="238"/>
      <c r="FZW72" s="238"/>
      <c r="FZX72" s="238"/>
      <c r="FZY72" s="238"/>
      <c r="FZZ72" s="238"/>
      <c r="GAA72" s="238"/>
      <c r="GAB72" s="238"/>
      <c r="GAC72" s="238"/>
      <c r="GAD72" s="238"/>
      <c r="GAE72" s="238"/>
      <c r="GAF72" s="238"/>
      <c r="GAG72" s="238"/>
      <c r="GAH72" s="238"/>
      <c r="GAI72" s="238"/>
      <c r="GAJ72" s="238"/>
      <c r="GAK72" s="238"/>
      <c r="GAL72" s="238"/>
      <c r="GAM72" s="238"/>
      <c r="GAN72" s="238"/>
      <c r="GAO72" s="238"/>
      <c r="GAP72" s="238"/>
      <c r="GAQ72" s="238"/>
      <c r="GAR72" s="238"/>
      <c r="GAS72" s="238"/>
      <c r="GAT72" s="238"/>
      <c r="GAU72" s="238"/>
      <c r="GAV72" s="238"/>
      <c r="GAW72" s="238"/>
      <c r="GAX72" s="238"/>
      <c r="GAY72" s="238"/>
      <c r="GAZ72" s="238"/>
      <c r="GBA72" s="238"/>
      <c r="GBB72" s="238"/>
      <c r="GBC72" s="238"/>
      <c r="GBD72" s="238"/>
      <c r="GBE72" s="238"/>
      <c r="GBF72" s="238"/>
      <c r="GBG72" s="238"/>
      <c r="GBH72" s="238"/>
      <c r="GBI72" s="238"/>
      <c r="GBJ72" s="238"/>
      <c r="GBK72" s="238"/>
      <c r="GBL72" s="238"/>
      <c r="GBM72" s="238"/>
      <c r="GBN72" s="238"/>
      <c r="GBO72" s="238"/>
      <c r="GBP72" s="238"/>
      <c r="GBQ72" s="238"/>
      <c r="GBR72" s="238"/>
      <c r="GBS72" s="238"/>
      <c r="GBT72" s="238"/>
      <c r="GBU72" s="238"/>
      <c r="GBV72" s="238"/>
      <c r="GBW72" s="238"/>
      <c r="GBX72" s="238"/>
      <c r="GBY72" s="238"/>
      <c r="GBZ72" s="238"/>
      <c r="GCA72" s="238"/>
      <c r="GCB72" s="238"/>
      <c r="GCC72" s="238"/>
      <c r="GCD72" s="238"/>
      <c r="GCE72" s="238"/>
      <c r="GCF72" s="238"/>
      <c r="GCG72" s="238"/>
      <c r="GCH72" s="238"/>
      <c r="GCI72" s="238"/>
      <c r="GCJ72" s="238"/>
      <c r="GCK72" s="238"/>
      <c r="GCL72" s="238"/>
      <c r="GCM72" s="238"/>
      <c r="GCN72" s="238"/>
      <c r="GCO72" s="238"/>
      <c r="GCP72" s="238"/>
      <c r="GCQ72" s="238"/>
      <c r="GCR72" s="238"/>
      <c r="GCS72" s="238"/>
      <c r="GCT72" s="238"/>
      <c r="GCU72" s="238"/>
      <c r="GCV72" s="238"/>
      <c r="GCW72" s="238"/>
      <c r="GCX72" s="238"/>
      <c r="GCY72" s="238"/>
      <c r="GCZ72" s="238"/>
      <c r="GDA72" s="238"/>
      <c r="GDB72" s="238"/>
      <c r="GDC72" s="238"/>
      <c r="GDD72" s="238"/>
      <c r="GDE72" s="238"/>
      <c r="GDF72" s="238"/>
      <c r="GDG72" s="238"/>
      <c r="GDH72" s="238"/>
      <c r="GDI72" s="238"/>
      <c r="GDJ72" s="238"/>
      <c r="GDK72" s="238"/>
      <c r="GDL72" s="238"/>
      <c r="GDM72" s="238"/>
      <c r="GDN72" s="238"/>
      <c r="GDO72" s="238"/>
      <c r="GDP72" s="238"/>
      <c r="GDQ72" s="238"/>
      <c r="GDR72" s="238"/>
      <c r="GDS72" s="238"/>
      <c r="GDT72" s="238"/>
      <c r="GDU72" s="238"/>
      <c r="GDV72" s="238"/>
      <c r="GDW72" s="238"/>
      <c r="GDX72" s="238"/>
      <c r="GDY72" s="238"/>
      <c r="GDZ72" s="238"/>
      <c r="GEA72" s="238"/>
      <c r="GEB72" s="238"/>
      <c r="GEC72" s="238"/>
      <c r="GED72" s="238"/>
      <c r="GEE72" s="238"/>
      <c r="GEF72" s="238"/>
      <c r="GEG72" s="238"/>
      <c r="GEH72" s="238"/>
      <c r="GEI72" s="238"/>
      <c r="GEJ72" s="238"/>
      <c r="GEK72" s="238"/>
      <c r="GEL72" s="238"/>
      <c r="GEM72" s="238"/>
      <c r="GEN72" s="238"/>
      <c r="GEO72" s="238"/>
      <c r="GEP72" s="238"/>
      <c r="GEQ72" s="238"/>
      <c r="GER72" s="238"/>
      <c r="GES72" s="238"/>
      <c r="GET72" s="238"/>
      <c r="GEU72" s="238"/>
      <c r="GEV72" s="238"/>
      <c r="GEW72" s="238"/>
      <c r="GEX72" s="238"/>
      <c r="GEY72" s="238"/>
      <c r="GEZ72" s="238"/>
      <c r="GFA72" s="238"/>
      <c r="GFB72" s="238"/>
      <c r="GFC72" s="238"/>
      <c r="GFD72" s="238"/>
      <c r="GFE72" s="238"/>
      <c r="GFF72" s="238"/>
      <c r="GFG72" s="238"/>
      <c r="GFH72" s="238"/>
      <c r="GFI72" s="238"/>
      <c r="GFJ72" s="238"/>
      <c r="GFK72" s="238"/>
      <c r="GFL72" s="238"/>
      <c r="GFM72" s="238"/>
      <c r="GFN72" s="238"/>
      <c r="GFO72" s="238"/>
      <c r="GFP72" s="238"/>
      <c r="GFQ72" s="238"/>
      <c r="GFR72" s="238"/>
      <c r="GFS72" s="238"/>
      <c r="GFT72" s="238"/>
      <c r="GFU72" s="238"/>
      <c r="GFV72" s="238"/>
      <c r="GFW72" s="238"/>
      <c r="GFX72" s="238"/>
      <c r="GFY72" s="238"/>
      <c r="GFZ72" s="238"/>
      <c r="GGA72" s="238"/>
      <c r="GGB72" s="238"/>
      <c r="GGC72" s="238"/>
      <c r="GGD72" s="238"/>
      <c r="GGE72" s="238"/>
      <c r="GGF72" s="238"/>
      <c r="GGG72" s="238"/>
      <c r="GGH72" s="238"/>
      <c r="GGI72" s="238"/>
      <c r="GGJ72" s="238"/>
      <c r="GGK72" s="238"/>
      <c r="GGL72" s="238"/>
      <c r="GGM72" s="238"/>
      <c r="GGN72" s="238"/>
      <c r="GGO72" s="238"/>
      <c r="GGP72" s="238"/>
      <c r="GGQ72" s="238"/>
      <c r="GGR72" s="238"/>
      <c r="GGS72" s="238"/>
      <c r="GGT72" s="238"/>
      <c r="GGU72" s="238"/>
      <c r="GGV72" s="238"/>
      <c r="GGW72" s="238"/>
      <c r="GGX72" s="238"/>
      <c r="GGY72" s="238"/>
      <c r="GGZ72" s="238"/>
      <c r="GHA72" s="238"/>
      <c r="GHB72" s="238"/>
      <c r="GHC72" s="238"/>
      <c r="GHD72" s="238"/>
      <c r="GHE72" s="238"/>
      <c r="GHF72" s="238"/>
      <c r="GHG72" s="238"/>
      <c r="GHH72" s="238"/>
      <c r="GHI72" s="238"/>
      <c r="GHJ72" s="238"/>
      <c r="GHK72" s="238"/>
      <c r="GHL72" s="238"/>
      <c r="GHM72" s="238"/>
      <c r="GHN72" s="238"/>
      <c r="GHO72" s="238"/>
      <c r="GHP72" s="238"/>
      <c r="GHQ72" s="238"/>
      <c r="GHR72" s="238"/>
      <c r="GHS72" s="238"/>
      <c r="GHT72" s="238"/>
      <c r="GHU72" s="238"/>
      <c r="GHV72" s="238"/>
      <c r="GHW72" s="238"/>
      <c r="GHX72" s="238"/>
      <c r="GHY72" s="238"/>
      <c r="GHZ72" s="238"/>
      <c r="GIA72" s="238"/>
      <c r="GIB72" s="238"/>
      <c r="GIC72" s="238"/>
      <c r="GID72" s="238"/>
      <c r="GIE72" s="238"/>
      <c r="GIF72" s="238"/>
      <c r="GIG72" s="238"/>
      <c r="GIH72" s="238"/>
      <c r="GII72" s="238"/>
      <c r="GIJ72" s="238"/>
      <c r="GIK72" s="238"/>
      <c r="GIL72" s="238"/>
      <c r="GIM72" s="238"/>
      <c r="GIN72" s="238"/>
      <c r="GIO72" s="238"/>
      <c r="GIP72" s="238"/>
      <c r="GIQ72" s="238"/>
      <c r="GIR72" s="238"/>
      <c r="GIS72" s="238"/>
      <c r="GIT72" s="238"/>
      <c r="GIU72" s="238"/>
      <c r="GIV72" s="238"/>
      <c r="GIW72" s="238"/>
      <c r="GIX72" s="238"/>
      <c r="GIY72" s="238"/>
      <c r="GIZ72" s="238"/>
      <c r="GJA72" s="238"/>
      <c r="GJB72" s="238"/>
      <c r="GJC72" s="238"/>
      <c r="GJD72" s="238"/>
      <c r="GJE72" s="238"/>
      <c r="GJF72" s="238"/>
      <c r="GJG72" s="238"/>
      <c r="GJH72" s="238"/>
      <c r="GJI72" s="238"/>
      <c r="GJJ72" s="238"/>
      <c r="GJK72" s="238"/>
      <c r="GJL72" s="238"/>
      <c r="GJM72" s="238"/>
      <c r="GJN72" s="238"/>
      <c r="GJO72" s="238"/>
      <c r="GJP72" s="238"/>
      <c r="GJQ72" s="238"/>
      <c r="GJR72" s="238"/>
      <c r="GJS72" s="238"/>
      <c r="GJT72" s="238"/>
      <c r="GJU72" s="238"/>
      <c r="GJV72" s="238"/>
      <c r="GJW72" s="238"/>
      <c r="GJX72" s="238"/>
      <c r="GJY72" s="238"/>
      <c r="GJZ72" s="238"/>
      <c r="GKA72" s="238"/>
      <c r="GKB72" s="238"/>
      <c r="GKC72" s="238"/>
      <c r="GKD72" s="238"/>
      <c r="GKE72" s="238"/>
      <c r="GKF72" s="238"/>
      <c r="GKG72" s="238"/>
      <c r="GKH72" s="238"/>
      <c r="GKI72" s="238"/>
      <c r="GKJ72" s="238"/>
      <c r="GKK72" s="238"/>
      <c r="GKL72" s="238"/>
      <c r="GKM72" s="238"/>
      <c r="GKN72" s="238"/>
      <c r="GKO72" s="238"/>
      <c r="GKP72" s="238"/>
      <c r="GKQ72" s="238"/>
      <c r="GKR72" s="238"/>
      <c r="GKS72" s="238"/>
      <c r="GKT72" s="238"/>
      <c r="GKU72" s="238"/>
      <c r="GKV72" s="238"/>
      <c r="GKW72" s="238"/>
      <c r="GKX72" s="238"/>
      <c r="GKY72" s="238"/>
      <c r="GKZ72" s="238"/>
      <c r="GLA72" s="238"/>
      <c r="GLB72" s="238"/>
      <c r="GLC72" s="238"/>
      <c r="GLD72" s="238"/>
      <c r="GLE72" s="238"/>
      <c r="GLF72" s="238"/>
      <c r="GLG72" s="238"/>
      <c r="GLH72" s="238"/>
      <c r="GLI72" s="238"/>
      <c r="GLJ72" s="238"/>
      <c r="GLK72" s="238"/>
      <c r="GLL72" s="238"/>
      <c r="GLM72" s="238"/>
      <c r="GLN72" s="238"/>
      <c r="GLO72" s="238"/>
      <c r="GLP72" s="238"/>
      <c r="GLQ72" s="238"/>
      <c r="GLR72" s="238"/>
      <c r="GLS72" s="238"/>
      <c r="GLT72" s="238"/>
      <c r="GLU72" s="238"/>
      <c r="GLV72" s="238"/>
      <c r="GLW72" s="238"/>
      <c r="GLX72" s="238"/>
      <c r="GLY72" s="238"/>
      <c r="GLZ72" s="238"/>
      <c r="GMA72" s="238"/>
      <c r="GMB72" s="238"/>
      <c r="GMC72" s="238"/>
      <c r="GMD72" s="238"/>
      <c r="GME72" s="238"/>
      <c r="GMF72" s="238"/>
      <c r="GMG72" s="238"/>
      <c r="GMH72" s="238"/>
      <c r="GMI72" s="238"/>
      <c r="GMJ72" s="238"/>
      <c r="GMK72" s="238"/>
      <c r="GML72" s="238"/>
      <c r="GMM72" s="238"/>
      <c r="GMN72" s="238"/>
      <c r="GMO72" s="238"/>
      <c r="GMP72" s="238"/>
      <c r="GMQ72" s="238"/>
      <c r="GMR72" s="238"/>
      <c r="GMS72" s="238"/>
      <c r="GMT72" s="238"/>
      <c r="GMU72" s="238"/>
      <c r="GMV72" s="238"/>
      <c r="GMW72" s="238"/>
      <c r="GMX72" s="238"/>
      <c r="GMY72" s="238"/>
      <c r="GMZ72" s="238"/>
      <c r="GNA72" s="238"/>
      <c r="GNB72" s="238"/>
      <c r="GNC72" s="238"/>
      <c r="GND72" s="238"/>
      <c r="GNE72" s="238"/>
      <c r="GNF72" s="238"/>
      <c r="GNG72" s="238"/>
      <c r="GNH72" s="238"/>
      <c r="GNI72" s="238"/>
      <c r="GNJ72" s="238"/>
      <c r="GNK72" s="238"/>
      <c r="GNL72" s="238"/>
      <c r="GNM72" s="238"/>
      <c r="GNN72" s="238"/>
      <c r="GNO72" s="238"/>
      <c r="GNP72" s="238"/>
      <c r="GNQ72" s="238"/>
      <c r="GNR72" s="238"/>
      <c r="GNS72" s="238"/>
      <c r="GNT72" s="238"/>
      <c r="GNU72" s="238"/>
      <c r="GNV72" s="238"/>
      <c r="GNW72" s="238"/>
      <c r="GNX72" s="238"/>
      <c r="GNY72" s="238"/>
      <c r="GNZ72" s="238"/>
      <c r="GOA72" s="238"/>
      <c r="GOB72" s="238"/>
      <c r="GOC72" s="238"/>
      <c r="GOD72" s="238"/>
      <c r="GOE72" s="238"/>
      <c r="GOF72" s="238"/>
      <c r="GOG72" s="238"/>
      <c r="GOH72" s="238"/>
      <c r="GOI72" s="238"/>
      <c r="GOJ72" s="238"/>
      <c r="GOK72" s="238"/>
      <c r="GOL72" s="238"/>
      <c r="GOM72" s="238"/>
      <c r="GON72" s="238"/>
      <c r="GOO72" s="238"/>
      <c r="GOP72" s="238"/>
      <c r="GOQ72" s="238"/>
      <c r="GOR72" s="238"/>
      <c r="GOS72" s="238"/>
      <c r="GOT72" s="238"/>
      <c r="GOU72" s="238"/>
      <c r="GOV72" s="238"/>
      <c r="GOW72" s="238"/>
      <c r="GOX72" s="238"/>
      <c r="GOY72" s="238"/>
      <c r="GOZ72" s="238"/>
      <c r="GPA72" s="238"/>
      <c r="GPB72" s="238"/>
      <c r="GPC72" s="238"/>
      <c r="GPD72" s="238"/>
      <c r="GPE72" s="238"/>
      <c r="GPF72" s="238"/>
      <c r="GPG72" s="238"/>
      <c r="GPH72" s="238"/>
      <c r="GPI72" s="238"/>
      <c r="GPJ72" s="238"/>
      <c r="GPK72" s="238"/>
      <c r="GPL72" s="238"/>
      <c r="GPM72" s="238"/>
      <c r="GPN72" s="238"/>
      <c r="GPO72" s="238"/>
      <c r="GPP72" s="238"/>
      <c r="GPQ72" s="238"/>
      <c r="GPR72" s="238"/>
      <c r="GPS72" s="238"/>
      <c r="GPT72" s="238"/>
      <c r="GPU72" s="238"/>
      <c r="GPV72" s="238"/>
      <c r="GPW72" s="238"/>
      <c r="GPX72" s="238"/>
      <c r="GPY72" s="238"/>
      <c r="GPZ72" s="238"/>
      <c r="GQA72" s="238"/>
      <c r="GQB72" s="238"/>
      <c r="GQC72" s="238"/>
      <c r="GQD72" s="238"/>
      <c r="GQE72" s="238"/>
      <c r="GQF72" s="238"/>
      <c r="GQG72" s="238"/>
      <c r="GQH72" s="238"/>
      <c r="GQI72" s="238"/>
      <c r="GQJ72" s="238"/>
      <c r="GQK72" s="238"/>
      <c r="GQL72" s="238"/>
      <c r="GQM72" s="238"/>
      <c r="GQN72" s="238"/>
      <c r="GQO72" s="238"/>
      <c r="GQP72" s="238"/>
      <c r="GQQ72" s="238"/>
      <c r="GQR72" s="238"/>
      <c r="GQS72" s="238"/>
      <c r="GQT72" s="238"/>
      <c r="GQU72" s="238"/>
      <c r="GQV72" s="238"/>
      <c r="GQW72" s="238"/>
      <c r="GQX72" s="238"/>
      <c r="GQY72" s="238"/>
      <c r="GQZ72" s="238"/>
      <c r="GRA72" s="238"/>
      <c r="GRB72" s="238"/>
      <c r="GRC72" s="238"/>
      <c r="GRD72" s="238"/>
      <c r="GRE72" s="238"/>
      <c r="GRF72" s="238"/>
      <c r="GRG72" s="238"/>
      <c r="GRH72" s="238"/>
      <c r="GRI72" s="238"/>
      <c r="GRJ72" s="238"/>
      <c r="GRK72" s="238"/>
      <c r="GRL72" s="238"/>
      <c r="GRM72" s="238"/>
      <c r="GRN72" s="238"/>
      <c r="GRO72" s="238"/>
      <c r="GRP72" s="238"/>
      <c r="GRQ72" s="238"/>
      <c r="GRR72" s="238"/>
      <c r="GRS72" s="238"/>
      <c r="GRT72" s="238"/>
      <c r="GRU72" s="238"/>
      <c r="GRV72" s="238"/>
      <c r="GRW72" s="238"/>
      <c r="GRX72" s="238"/>
      <c r="GRY72" s="238"/>
      <c r="GRZ72" s="238"/>
      <c r="GSA72" s="238"/>
      <c r="GSB72" s="238"/>
      <c r="GSC72" s="238"/>
      <c r="GSD72" s="238"/>
      <c r="GSE72" s="238"/>
      <c r="GSF72" s="238"/>
      <c r="GSG72" s="238"/>
      <c r="GSH72" s="238"/>
      <c r="GSI72" s="238"/>
      <c r="GSJ72" s="238"/>
      <c r="GSK72" s="238"/>
      <c r="GSL72" s="238"/>
      <c r="GSM72" s="238"/>
      <c r="GSN72" s="238"/>
      <c r="GSO72" s="238"/>
      <c r="GSP72" s="238"/>
      <c r="GSQ72" s="238"/>
      <c r="GSR72" s="238"/>
      <c r="GSS72" s="238"/>
      <c r="GST72" s="238"/>
      <c r="GSU72" s="238"/>
      <c r="GSV72" s="238"/>
      <c r="GSW72" s="238"/>
      <c r="GSX72" s="238"/>
      <c r="GSY72" s="238"/>
      <c r="GSZ72" s="238"/>
      <c r="GTA72" s="238"/>
      <c r="GTB72" s="238"/>
      <c r="GTC72" s="238"/>
      <c r="GTD72" s="238"/>
      <c r="GTE72" s="238"/>
      <c r="GTF72" s="238"/>
      <c r="GTG72" s="238"/>
      <c r="GTH72" s="238"/>
      <c r="GTI72" s="238"/>
      <c r="GTJ72" s="238"/>
      <c r="GTK72" s="238"/>
      <c r="GTL72" s="238"/>
      <c r="GTM72" s="238"/>
      <c r="GTN72" s="238"/>
      <c r="GTO72" s="238"/>
      <c r="GTP72" s="238"/>
      <c r="GTQ72" s="238"/>
      <c r="GTR72" s="238"/>
      <c r="GTS72" s="238"/>
      <c r="GTT72" s="238"/>
      <c r="GTU72" s="238"/>
      <c r="GTV72" s="238"/>
      <c r="GTW72" s="238"/>
      <c r="GTX72" s="238"/>
      <c r="GTY72" s="238"/>
      <c r="GTZ72" s="238"/>
      <c r="GUA72" s="238"/>
      <c r="GUB72" s="238"/>
      <c r="GUC72" s="238"/>
      <c r="GUD72" s="238"/>
      <c r="GUE72" s="238"/>
      <c r="GUF72" s="238"/>
      <c r="GUG72" s="238"/>
      <c r="GUH72" s="238"/>
      <c r="GUI72" s="238"/>
      <c r="GUJ72" s="238"/>
      <c r="GUK72" s="238"/>
      <c r="GUL72" s="238"/>
      <c r="GUM72" s="238"/>
      <c r="GUN72" s="238"/>
      <c r="GUO72" s="238"/>
      <c r="GUP72" s="238"/>
      <c r="GUQ72" s="238"/>
      <c r="GUR72" s="238"/>
      <c r="GUS72" s="238"/>
      <c r="GUT72" s="238"/>
      <c r="GUU72" s="238"/>
      <c r="GUV72" s="238"/>
      <c r="GUW72" s="238"/>
      <c r="GUX72" s="238"/>
      <c r="GUY72" s="238"/>
      <c r="GUZ72" s="238"/>
      <c r="GVA72" s="238"/>
      <c r="GVB72" s="238"/>
      <c r="GVC72" s="238"/>
      <c r="GVD72" s="238"/>
      <c r="GVE72" s="238"/>
      <c r="GVF72" s="238"/>
      <c r="GVG72" s="238"/>
      <c r="GVH72" s="238"/>
      <c r="GVI72" s="238"/>
      <c r="GVJ72" s="238"/>
      <c r="GVK72" s="238"/>
      <c r="GVL72" s="238"/>
      <c r="GVM72" s="238"/>
      <c r="GVN72" s="238"/>
      <c r="GVO72" s="238"/>
      <c r="GVP72" s="238"/>
      <c r="GVQ72" s="238"/>
      <c r="GVR72" s="238"/>
      <c r="GVS72" s="238"/>
      <c r="GVT72" s="238"/>
      <c r="GVU72" s="238"/>
      <c r="GVV72" s="238"/>
      <c r="GVW72" s="238"/>
      <c r="GVX72" s="238"/>
      <c r="GVY72" s="238"/>
      <c r="GVZ72" s="238"/>
      <c r="GWA72" s="238"/>
      <c r="GWB72" s="238"/>
      <c r="GWC72" s="238"/>
      <c r="GWD72" s="238"/>
      <c r="GWE72" s="238"/>
      <c r="GWF72" s="238"/>
      <c r="GWG72" s="238"/>
      <c r="GWH72" s="238"/>
      <c r="GWI72" s="238"/>
      <c r="GWJ72" s="238"/>
      <c r="GWK72" s="238"/>
      <c r="GWL72" s="238"/>
      <c r="GWM72" s="238"/>
      <c r="GWN72" s="238"/>
      <c r="GWO72" s="238"/>
      <c r="GWP72" s="238"/>
      <c r="GWQ72" s="238"/>
      <c r="GWR72" s="238"/>
      <c r="GWS72" s="238"/>
      <c r="GWT72" s="238"/>
      <c r="GWU72" s="238"/>
      <c r="GWV72" s="238"/>
      <c r="GWW72" s="238"/>
      <c r="GWX72" s="238"/>
      <c r="GWY72" s="238"/>
      <c r="GWZ72" s="238"/>
      <c r="GXA72" s="238"/>
      <c r="GXB72" s="238"/>
      <c r="GXC72" s="238"/>
      <c r="GXD72" s="238"/>
      <c r="GXE72" s="238"/>
      <c r="GXF72" s="238"/>
      <c r="GXG72" s="238"/>
      <c r="GXH72" s="238"/>
      <c r="GXI72" s="238"/>
      <c r="GXJ72" s="238"/>
      <c r="GXK72" s="238"/>
      <c r="GXL72" s="238"/>
      <c r="GXM72" s="238"/>
      <c r="GXN72" s="238"/>
      <c r="GXO72" s="238"/>
      <c r="GXP72" s="238"/>
      <c r="GXQ72" s="238"/>
      <c r="GXR72" s="238"/>
      <c r="GXS72" s="238"/>
      <c r="GXT72" s="238"/>
      <c r="GXU72" s="238"/>
      <c r="GXV72" s="238"/>
      <c r="GXW72" s="238"/>
      <c r="GXX72" s="238"/>
      <c r="GXY72" s="238"/>
      <c r="GXZ72" s="238"/>
      <c r="GYA72" s="238"/>
      <c r="GYB72" s="238"/>
      <c r="GYC72" s="238"/>
      <c r="GYD72" s="238"/>
      <c r="GYE72" s="238"/>
      <c r="GYF72" s="238"/>
      <c r="GYG72" s="238"/>
      <c r="GYH72" s="238"/>
      <c r="GYI72" s="238"/>
      <c r="GYJ72" s="238"/>
      <c r="GYK72" s="238"/>
      <c r="GYL72" s="238"/>
      <c r="GYM72" s="238"/>
      <c r="GYN72" s="238"/>
      <c r="GYO72" s="238"/>
      <c r="GYP72" s="238"/>
      <c r="GYQ72" s="238"/>
      <c r="GYR72" s="238"/>
      <c r="GYS72" s="238"/>
      <c r="GYT72" s="238"/>
      <c r="GYU72" s="238"/>
      <c r="GYV72" s="238"/>
      <c r="GYW72" s="238"/>
      <c r="GYX72" s="238"/>
      <c r="GYY72" s="238"/>
      <c r="GYZ72" s="238"/>
      <c r="GZA72" s="238"/>
      <c r="GZB72" s="238"/>
      <c r="GZC72" s="238"/>
      <c r="GZD72" s="238"/>
      <c r="GZE72" s="238"/>
      <c r="GZF72" s="238"/>
      <c r="GZG72" s="238"/>
      <c r="GZH72" s="238"/>
      <c r="GZI72" s="238"/>
      <c r="GZJ72" s="238"/>
      <c r="GZK72" s="238"/>
      <c r="GZL72" s="238"/>
      <c r="GZM72" s="238"/>
      <c r="GZN72" s="238"/>
      <c r="GZO72" s="238"/>
      <c r="GZP72" s="238"/>
      <c r="GZQ72" s="238"/>
      <c r="GZR72" s="238"/>
      <c r="GZS72" s="238"/>
      <c r="GZT72" s="238"/>
      <c r="GZU72" s="238"/>
      <c r="GZV72" s="238"/>
      <c r="GZW72" s="238"/>
      <c r="GZX72" s="238"/>
      <c r="GZY72" s="238"/>
      <c r="GZZ72" s="238"/>
      <c r="HAA72" s="238"/>
      <c r="HAB72" s="238"/>
      <c r="HAC72" s="238"/>
      <c r="HAD72" s="238"/>
      <c r="HAE72" s="238"/>
      <c r="HAF72" s="238"/>
      <c r="HAG72" s="238"/>
      <c r="HAH72" s="238"/>
      <c r="HAI72" s="238"/>
      <c r="HAJ72" s="238"/>
      <c r="HAK72" s="238"/>
      <c r="HAL72" s="238"/>
      <c r="HAM72" s="238"/>
      <c r="HAN72" s="238"/>
      <c r="HAO72" s="238"/>
      <c r="HAP72" s="238"/>
      <c r="HAQ72" s="238"/>
      <c r="HAR72" s="238"/>
      <c r="HAS72" s="238"/>
      <c r="HAT72" s="238"/>
      <c r="HAU72" s="238"/>
      <c r="HAV72" s="238"/>
      <c r="HAW72" s="238"/>
      <c r="HAX72" s="238"/>
      <c r="HAY72" s="238"/>
      <c r="HAZ72" s="238"/>
      <c r="HBA72" s="238"/>
      <c r="HBB72" s="238"/>
      <c r="HBC72" s="238"/>
      <c r="HBD72" s="238"/>
      <c r="HBE72" s="238"/>
      <c r="HBF72" s="238"/>
      <c r="HBG72" s="238"/>
      <c r="HBH72" s="238"/>
      <c r="HBI72" s="238"/>
      <c r="HBJ72" s="238"/>
      <c r="HBK72" s="238"/>
      <c r="HBL72" s="238"/>
      <c r="HBM72" s="238"/>
      <c r="HBN72" s="238"/>
      <c r="HBO72" s="238"/>
      <c r="HBP72" s="238"/>
      <c r="HBQ72" s="238"/>
      <c r="HBR72" s="238"/>
      <c r="HBS72" s="238"/>
      <c r="HBT72" s="238"/>
      <c r="HBU72" s="238"/>
      <c r="HBV72" s="238"/>
      <c r="HBW72" s="238"/>
      <c r="HBX72" s="238"/>
      <c r="HBY72" s="238"/>
      <c r="HBZ72" s="238"/>
      <c r="HCA72" s="238"/>
      <c r="HCB72" s="238"/>
      <c r="HCC72" s="238"/>
      <c r="HCD72" s="238"/>
      <c r="HCE72" s="238"/>
      <c r="HCF72" s="238"/>
      <c r="HCG72" s="238"/>
      <c r="HCH72" s="238"/>
      <c r="HCI72" s="238"/>
      <c r="HCJ72" s="238"/>
      <c r="HCK72" s="238"/>
      <c r="HCL72" s="238"/>
      <c r="HCM72" s="238"/>
      <c r="HCN72" s="238"/>
      <c r="HCO72" s="238"/>
      <c r="HCP72" s="238"/>
      <c r="HCQ72" s="238"/>
      <c r="HCR72" s="238"/>
      <c r="HCS72" s="238"/>
      <c r="HCT72" s="238"/>
      <c r="HCU72" s="238"/>
      <c r="HCV72" s="238"/>
      <c r="HCW72" s="238"/>
      <c r="HCX72" s="238"/>
      <c r="HCY72" s="238"/>
      <c r="HCZ72" s="238"/>
      <c r="HDA72" s="238"/>
      <c r="HDB72" s="238"/>
      <c r="HDC72" s="238"/>
      <c r="HDD72" s="238"/>
      <c r="HDE72" s="238"/>
      <c r="HDF72" s="238"/>
      <c r="HDG72" s="238"/>
      <c r="HDH72" s="238"/>
      <c r="HDI72" s="238"/>
      <c r="HDJ72" s="238"/>
      <c r="HDK72" s="238"/>
      <c r="HDL72" s="238"/>
      <c r="HDM72" s="238"/>
      <c r="HDN72" s="238"/>
      <c r="HDO72" s="238"/>
      <c r="HDP72" s="238"/>
      <c r="HDQ72" s="238"/>
      <c r="HDR72" s="238"/>
      <c r="HDS72" s="238"/>
      <c r="HDT72" s="238"/>
      <c r="HDU72" s="238"/>
      <c r="HDV72" s="238"/>
      <c r="HDW72" s="238"/>
      <c r="HDX72" s="238"/>
      <c r="HDY72" s="238"/>
      <c r="HDZ72" s="238"/>
      <c r="HEA72" s="238"/>
      <c r="HEB72" s="238"/>
      <c r="HEC72" s="238"/>
      <c r="HED72" s="238"/>
      <c r="HEE72" s="238"/>
      <c r="HEF72" s="238"/>
      <c r="HEG72" s="238"/>
      <c r="HEH72" s="238"/>
      <c r="HEI72" s="238"/>
      <c r="HEJ72" s="238"/>
      <c r="HEK72" s="238"/>
      <c r="HEL72" s="238"/>
      <c r="HEM72" s="238"/>
      <c r="HEN72" s="238"/>
      <c r="HEO72" s="238"/>
      <c r="HEP72" s="238"/>
      <c r="HEQ72" s="238"/>
      <c r="HER72" s="238"/>
      <c r="HES72" s="238"/>
      <c r="HET72" s="238"/>
      <c r="HEU72" s="238"/>
      <c r="HEV72" s="238"/>
      <c r="HEW72" s="238"/>
      <c r="HEX72" s="238"/>
      <c r="HEY72" s="238"/>
      <c r="HEZ72" s="238"/>
      <c r="HFA72" s="238"/>
      <c r="HFB72" s="238"/>
      <c r="HFC72" s="238"/>
      <c r="HFD72" s="238"/>
      <c r="HFE72" s="238"/>
      <c r="HFF72" s="238"/>
      <c r="HFG72" s="238"/>
      <c r="HFH72" s="238"/>
      <c r="HFI72" s="238"/>
      <c r="HFJ72" s="238"/>
      <c r="HFK72" s="238"/>
      <c r="HFL72" s="238"/>
      <c r="HFM72" s="238"/>
      <c r="HFN72" s="238"/>
      <c r="HFO72" s="238"/>
      <c r="HFP72" s="238"/>
      <c r="HFQ72" s="238"/>
      <c r="HFR72" s="238"/>
      <c r="HFS72" s="238"/>
      <c r="HFT72" s="238"/>
      <c r="HFU72" s="238"/>
      <c r="HFV72" s="238"/>
      <c r="HFW72" s="238"/>
      <c r="HFX72" s="238"/>
      <c r="HFY72" s="238"/>
      <c r="HFZ72" s="238"/>
      <c r="HGA72" s="238"/>
      <c r="HGB72" s="238"/>
      <c r="HGC72" s="238"/>
      <c r="HGD72" s="238"/>
      <c r="HGE72" s="238"/>
      <c r="HGF72" s="238"/>
      <c r="HGG72" s="238"/>
      <c r="HGH72" s="238"/>
      <c r="HGI72" s="238"/>
      <c r="HGJ72" s="238"/>
      <c r="HGK72" s="238"/>
      <c r="HGL72" s="238"/>
      <c r="HGM72" s="238"/>
      <c r="HGN72" s="238"/>
      <c r="HGO72" s="238"/>
      <c r="HGP72" s="238"/>
      <c r="HGQ72" s="238"/>
      <c r="HGR72" s="238"/>
      <c r="HGS72" s="238"/>
      <c r="HGT72" s="238"/>
      <c r="HGU72" s="238"/>
      <c r="HGV72" s="238"/>
      <c r="HGW72" s="238"/>
      <c r="HGX72" s="238"/>
      <c r="HGY72" s="238"/>
      <c r="HGZ72" s="238"/>
      <c r="HHA72" s="238"/>
      <c r="HHB72" s="238"/>
      <c r="HHC72" s="238"/>
      <c r="HHD72" s="238"/>
      <c r="HHE72" s="238"/>
      <c r="HHF72" s="238"/>
      <c r="HHG72" s="238"/>
      <c r="HHH72" s="238"/>
      <c r="HHI72" s="238"/>
      <c r="HHJ72" s="238"/>
      <c r="HHK72" s="238"/>
      <c r="HHL72" s="238"/>
      <c r="HHM72" s="238"/>
      <c r="HHN72" s="238"/>
      <c r="HHO72" s="238"/>
      <c r="HHP72" s="238"/>
      <c r="HHQ72" s="238"/>
      <c r="HHR72" s="238"/>
      <c r="HHS72" s="238"/>
      <c r="HHT72" s="238"/>
      <c r="HHU72" s="238"/>
      <c r="HHV72" s="238"/>
      <c r="HHW72" s="238"/>
      <c r="HHX72" s="238"/>
      <c r="HHY72" s="238"/>
      <c r="HHZ72" s="238"/>
      <c r="HIA72" s="238"/>
      <c r="HIB72" s="238"/>
      <c r="HIC72" s="238"/>
      <c r="HID72" s="238"/>
      <c r="HIE72" s="238"/>
      <c r="HIF72" s="238"/>
      <c r="HIG72" s="238"/>
      <c r="HIH72" s="238"/>
      <c r="HII72" s="238"/>
      <c r="HIJ72" s="238"/>
      <c r="HIK72" s="238"/>
      <c r="HIL72" s="238"/>
      <c r="HIM72" s="238"/>
      <c r="HIN72" s="238"/>
      <c r="HIO72" s="238"/>
      <c r="HIP72" s="238"/>
      <c r="HIQ72" s="238"/>
      <c r="HIR72" s="238"/>
      <c r="HIS72" s="238"/>
      <c r="HIT72" s="238"/>
      <c r="HIU72" s="238"/>
      <c r="HIV72" s="238"/>
      <c r="HIW72" s="238"/>
      <c r="HIX72" s="238"/>
      <c r="HIY72" s="238"/>
      <c r="HIZ72" s="238"/>
      <c r="HJA72" s="238"/>
      <c r="HJB72" s="238"/>
      <c r="HJC72" s="238"/>
      <c r="HJD72" s="238"/>
      <c r="HJE72" s="238"/>
      <c r="HJF72" s="238"/>
      <c r="HJG72" s="238"/>
      <c r="HJH72" s="238"/>
      <c r="HJI72" s="238"/>
      <c r="HJJ72" s="238"/>
      <c r="HJK72" s="238"/>
      <c r="HJL72" s="238"/>
      <c r="HJM72" s="238"/>
      <c r="HJN72" s="238"/>
      <c r="HJO72" s="238"/>
      <c r="HJP72" s="238"/>
      <c r="HJQ72" s="238"/>
      <c r="HJR72" s="238"/>
      <c r="HJS72" s="238"/>
      <c r="HJT72" s="238"/>
      <c r="HJU72" s="238"/>
      <c r="HJV72" s="238"/>
      <c r="HJW72" s="238"/>
      <c r="HJX72" s="238"/>
      <c r="HJY72" s="238"/>
      <c r="HJZ72" s="238"/>
      <c r="HKA72" s="238"/>
      <c r="HKB72" s="238"/>
      <c r="HKC72" s="238"/>
      <c r="HKD72" s="238"/>
      <c r="HKE72" s="238"/>
      <c r="HKF72" s="238"/>
      <c r="HKG72" s="238"/>
      <c r="HKH72" s="238"/>
      <c r="HKI72" s="238"/>
      <c r="HKJ72" s="238"/>
      <c r="HKK72" s="238"/>
      <c r="HKL72" s="238"/>
      <c r="HKM72" s="238"/>
      <c r="HKN72" s="238"/>
      <c r="HKO72" s="238"/>
      <c r="HKP72" s="238"/>
      <c r="HKQ72" s="238"/>
      <c r="HKR72" s="238"/>
      <c r="HKS72" s="238"/>
      <c r="HKT72" s="238"/>
      <c r="HKU72" s="238"/>
      <c r="HKV72" s="238"/>
      <c r="HKW72" s="238"/>
      <c r="HKX72" s="238"/>
      <c r="HKY72" s="238"/>
      <c r="HKZ72" s="238"/>
      <c r="HLA72" s="238"/>
      <c r="HLB72" s="238"/>
      <c r="HLC72" s="238"/>
      <c r="HLD72" s="238"/>
      <c r="HLE72" s="238"/>
      <c r="HLF72" s="238"/>
      <c r="HLG72" s="238"/>
      <c r="HLH72" s="238"/>
      <c r="HLI72" s="238"/>
      <c r="HLJ72" s="238"/>
      <c r="HLK72" s="238"/>
      <c r="HLL72" s="238"/>
      <c r="HLM72" s="238"/>
      <c r="HLN72" s="238"/>
      <c r="HLO72" s="238"/>
      <c r="HLP72" s="238"/>
      <c r="HLQ72" s="238"/>
      <c r="HLR72" s="238"/>
      <c r="HLS72" s="238"/>
      <c r="HLT72" s="238"/>
      <c r="HLU72" s="238"/>
      <c r="HLV72" s="238"/>
      <c r="HLW72" s="238"/>
      <c r="HLX72" s="238"/>
      <c r="HLY72" s="238"/>
      <c r="HLZ72" s="238"/>
      <c r="HMA72" s="238"/>
      <c r="HMB72" s="238"/>
      <c r="HMC72" s="238"/>
      <c r="HMD72" s="238"/>
      <c r="HME72" s="238"/>
      <c r="HMF72" s="238"/>
      <c r="HMG72" s="238"/>
      <c r="HMH72" s="238"/>
      <c r="HMI72" s="238"/>
      <c r="HMJ72" s="238"/>
      <c r="HMK72" s="238"/>
      <c r="HML72" s="238"/>
      <c r="HMM72" s="238"/>
      <c r="HMN72" s="238"/>
      <c r="HMO72" s="238"/>
      <c r="HMP72" s="238"/>
      <c r="HMQ72" s="238"/>
      <c r="HMR72" s="238"/>
      <c r="HMS72" s="238"/>
      <c r="HMT72" s="238"/>
      <c r="HMU72" s="238"/>
      <c r="HMV72" s="238"/>
      <c r="HMW72" s="238"/>
      <c r="HMX72" s="238"/>
      <c r="HMY72" s="238"/>
      <c r="HMZ72" s="238"/>
      <c r="HNA72" s="238"/>
      <c r="HNB72" s="238"/>
      <c r="HNC72" s="238"/>
      <c r="HND72" s="238"/>
      <c r="HNE72" s="238"/>
      <c r="HNF72" s="238"/>
      <c r="HNG72" s="238"/>
      <c r="HNH72" s="238"/>
      <c r="HNI72" s="238"/>
      <c r="HNJ72" s="238"/>
      <c r="HNK72" s="238"/>
      <c r="HNL72" s="238"/>
      <c r="HNM72" s="238"/>
      <c r="HNN72" s="238"/>
      <c r="HNO72" s="238"/>
      <c r="HNP72" s="238"/>
      <c r="HNQ72" s="238"/>
      <c r="HNR72" s="238"/>
      <c r="HNS72" s="238"/>
      <c r="HNT72" s="238"/>
      <c r="HNU72" s="238"/>
      <c r="HNV72" s="238"/>
      <c r="HNW72" s="238"/>
      <c r="HNX72" s="238"/>
      <c r="HNY72" s="238"/>
      <c r="HNZ72" s="238"/>
      <c r="HOA72" s="238"/>
      <c r="HOB72" s="238"/>
      <c r="HOC72" s="238"/>
      <c r="HOD72" s="238"/>
      <c r="HOE72" s="238"/>
      <c r="HOF72" s="238"/>
      <c r="HOG72" s="238"/>
      <c r="HOH72" s="238"/>
      <c r="HOI72" s="238"/>
      <c r="HOJ72" s="238"/>
      <c r="HOK72" s="238"/>
      <c r="HOL72" s="238"/>
      <c r="HOM72" s="238"/>
      <c r="HON72" s="238"/>
      <c r="HOO72" s="238"/>
      <c r="HOP72" s="238"/>
      <c r="HOQ72" s="238"/>
      <c r="HOR72" s="238"/>
      <c r="HOS72" s="238"/>
      <c r="HOT72" s="238"/>
      <c r="HOU72" s="238"/>
      <c r="HOV72" s="238"/>
      <c r="HOW72" s="238"/>
      <c r="HOX72" s="238"/>
      <c r="HOY72" s="238"/>
      <c r="HOZ72" s="238"/>
      <c r="HPA72" s="238"/>
      <c r="HPB72" s="238"/>
      <c r="HPC72" s="238"/>
      <c r="HPD72" s="238"/>
      <c r="HPE72" s="238"/>
      <c r="HPF72" s="238"/>
      <c r="HPG72" s="238"/>
      <c r="HPH72" s="238"/>
      <c r="HPI72" s="238"/>
      <c r="HPJ72" s="238"/>
      <c r="HPK72" s="238"/>
      <c r="HPL72" s="238"/>
      <c r="HPM72" s="238"/>
      <c r="HPN72" s="238"/>
      <c r="HPO72" s="238"/>
      <c r="HPP72" s="238"/>
      <c r="HPQ72" s="238"/>
      <c r="HPR72" s="238"/>
      <c r="HPS72" s="238"/>
      <c r="HPT72" s="238"/>
      <c r="HPU72" s="238"/>
      <c r="HPV72" s="238"/>
      <c r="HPW72" s="238"/>
      <c r="HPX72" s="238"/>
      <c r="HPY72" s="238"/>
      <c r="HPZ72" s="238"/>
      <c r="HQA72" s="238"/>
      <c r="HQB72" s="238"/>
      <c r="HQC72" s="238"/>
      <c r="HQD72" s="238"/>
      <c r="HQE72" s="238"/>
      <c r="HQF72" s="238"/>
      <c r="HQG72" s="238"/>
      <c r="HQH72" s="238"/>
      <c r="HQI72" s="238"/>
      <c r="HQJ72" s="238"/>
      <c r="HQK72" s="238"/>
      <c r="HQL72" s="238"/>
      <c r="HQM72" s="238"/>
      <c r="HQN72" s="238"/>
      <c r="HQO72" s="238"/>
      <c r="HQP72" s="238"/>
      <c r="HQQ72" s="238"/>
      <c r="HQR72" s="238"/>
      <c r="HQS72" s="238"/>
      <c r="HQT72" s="238"/>
      <c r="HQU72" s="238"/>
      <c r="HQV72" s="238"/>
      <c r="HQW72" s="238"/>
      <c r="HQX72" s="238"/>
      <c r="HQY72" s="238"/>
      <c r="HQZ72" s="238"/>
      <c r="HRA72" s="238"/>
      <c r="HRB72" s="238"/>
      <c r="HRC72" s="238"/>
      <c r="HRD72" s="238"/>
      <c r="HRE72" s="238"/>
      <c r="HRF72" s="238"/>
      <c r="HRG72" s="238"/>
      <c r="HRH72" s="238"/>
      <c r="HRI72" s="238"/>
      <c r="HRJ72" s="238"/>
      <c r="HRK72" s="238"/>
      <c r="HRL72" s="238"/>
      <c r="HRM72" s="238"/>
      <c r="HRN72" s="238"/>
      <c r="HRO72" s="238"/>
      <c r="HRP72" s="238"/>
      <c r="HRQ72" s="238"/>
      <c r="HRR72" s="238"/>
      <c r="HRS72" s="238"/>
      <c r="HRT72" s="238"/>
      <c r="HRU72" s="238"/>
      <c r="HRV72" s="238"/>
      <c r="HRW72" s="238"/>
      <c r="HRX72" s="238"/>
      <c r="HRY72" s="238"/>
      <c r="HRZ72" s="238"/>
      <c r="HSA72" s="238"/>
      <c r="HSB72" s="238"/>
      <c r="HSC72" s="238"/>
      <c r="HSD72" s="238"/>
      <c r="HSE72" s="238"/>
      <c r="HSF72" s="238"/>
      <c r="HSG72" s="238"/>
      <c r="HSH72" s="238"/>
      <c r="HSI72" s="238"/>
      <c r="HSJ72" s="238"/>
      <c r="HSK72" s="238"/>
      <c r="HSL72" s="238"/>
      <c r="HSM72" s="238"/>
      <c r="HSN72" s="238"/>
      <c r="HSO72" s="238"/>
      <c r="HSP72" s="238"/>
      <c r="HSQ72" s="238"/>
      <c r="HSR72" s="238"/>
      <c r="HSS72" s="238"/>
      <c r="HST72" s="238"/>
      <c r="HSU72" s="238"/>
      <c r="HSV72" s="238"/>
      <c r="HSW72" s="238"/>
      <c r="HSX72" s="238"/>
      <c r="HSY72" s="238"/>
      <c r="HSZ72" s="238"/>
      <c r="HTA72" s="238"/>
      <c r="HTB72" s="238"/>
      <c r="HTC72" s="238"/>
      <c r="HTD72" s="238"/>
    </row>
    <row r="73" spans="1:5932" s="239" customFormat="1" ht="9.9499999999999993" hidden="1" customHeight="1" x14ac:dyDescent="0.25">
      <c r="A73" s="106" t="s">
        <v>49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339">
        <v>1</v>
      </c>
      <c r="S73" s="339"/>
      <c r="T73" s="339">
        <f t="shared" si="114"/>
        <v>1</v>
      </c>
      <c r="U73" s="265">
        <v>2.4700000000000002</v>
      </c>
      <c r="V73" s="265"/>
      <c r="W73" s="455">
        <f t="shared" si="115"/>
        <v>2.4700000000000002</v>
      </c>
      <c r="X73" s="455">
        <f t="shared" si="116"/>
        <v>0</v>
      </c>
      <c r="Y73" s="438">
        <f t="shared" si="117"/>
        <v>2.4700000000000002</v>
      </c>
      <c r="Z73" s="339"/>
      <c r="AA73" s="339"/>
      <c r="AB73" s="339">
        <f t="shared" si="118"/>
        <v>0</v>
      </c>
      <c r="AC73" s="265"/>
      <c r="AD73" s="265"/>
      <c r="AE73" s="455">
        <f t="shared" si="119"/>
        <v>0</v>
      </c>
      <c r="AF73" s="455">
        <f t="shared" si="120"/>
        <v>0</v>
      </c>
      <c r="AG73" s="438" t="e">
        <f t="shared" si="121"/>
        <v>#DIV/0!</v>
      </c>
      <c r="AH73" s="210">
        <v>3.4</v>
      </c>
      <c r="AI73" s="215">
        <v>3.16</v>
      </c>
      <c r="AJ73" s="216"/>
      <c r="AK73" s="210">
        <v>11</v>
      </c>
      <c r="AL73" s="213"/>
      <c r="AM73" s="213"/>
      <c r="AN73" s="213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38"/>
      <c r="DW73" s="238"/>
      <c r="DX73" s="238"/>
      <c r="DY73" s="238"/>
      <c r="DZ73" s="238"/>
      <c r="EA73" s="238"/>
      <c r="EB73" s="238"/>
      <c r="EC73" s="238"/>
      <c r="ED73" s="238"/>
      <c r="EE73" s="238"/>
      <c r="EF73" s="238"/>
      <c r="EG73" s="238"/>
      <c r="EH73" s="238"/>
      <c r="EI73" s="238"/>
      <c r="EJ73" s="238"/>
      <c r="EK73" s="238"/>
      <c r="EL73" s="238"/>
      <c r="EM73" s="238"/>
      <c r="EN73" s="238"/>
      <c r="EO73" s="238"/>
      <c r="EP73" s="238"/>
      <c r="EQ73" s="238"/>
      <c r="ER73" s="238"/>
      <c r="ES73" s="238"/>
      <c r="ET73" s="238"/>
      <c r="EU73" s="238"/>
      <c r="EV73" s="238"/>
      <c r="EW73" s="238"/>
      <c r="EX73" s="238"/>
      <c r="EY73" s="238"/>
      <c r="EZ73" s="238"/>
      <c r="FA73" s="238"/>
      <c r="FB73" s="238"/>
      <c r="FC73" s="238"/>
      <c r="FD73" s="238"/>
      <c r="FE73" s="238"/>
      <c r="FF73" s="238"/>
      <c r="FG73" s="238"/>
      <c r="FH73" s="238"/>
      <c r="FI73" s="238"/>
      <c r="FJ73" s="238"/>
      <c r="FK73" s="238"/>
      <c r="FL73" s="238"/>
      <c r="FM73" s="238"/>
      <c r="FN73" s="238"/>
      <c r="FO73" s="238"/>
      <c r="FP73" s="238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238"/>
      <c r="KS73" s="238"/>
      <c r="KT73" s="238"/>
      <c r="KU73" s="238"/>
      <c r="KV73" s="238"/>
      <c r="KW73" s="238"/>
      <c r="KX73" s="238"/>
      <c r="KY73" s="238"/>
      <c r="KZ73" s="238"/>
      <c r="LA73" s="238"/>
      <c r="LB73" s="238"/>
      <c r="LC73" s="238"/>
      <c r="LD73" s="238"/>
      <c r="LE73" s="238"/>
      <c r="LF73" s="238"/>
      <c r="LG73" s="238"/>
      <c r="LH73" s="238"/>
      <c r="LI73" s="238"/>
      <c r="LJ73" s="238"/>
      <c r="LK73" s="238"/>
      <c r="LL73" s="238"/>
      <c r="LM73" s="238"/>
      <c r="LN73" s="238"/>
      <c r="LO73" s="238"/>
      <c r="LP73" s="238"/>
      <c r="LQ73" s="238"/>
      <c r="LR73" s="238"/>
      <c r="LS73" s="238"/>
      <c r="LT73" s="238"/>
      <c r="LU73" s="238"/>
      <c r="LV73" s="238"/>
      <c r="LW73" s="238"/>
      <c r="LX73" s="238"/>
      <c r="LY73" s="238"/>
      <c r="LZ73" s="238"/>
      <c r="MA73" s="238"/>
      <c r="MB73" s="238"/>
      <c r="MC73" s="238"/>
      <c r="MD73" s="238"/>
      <c r="ME73" s="238"/>
      <c r="MF73" s="238"/>
      <c r="MG73" s="238"/>
      <c r="MH73" s="238"/>
      <c r="MI73" s="238"/>
      <c r="MJ73" s="238"/>
      <c r="MK73" s="238"/>
      <c r="ML73" s="238"/>
      <c r="MM73" s="238"/>
      <c r="MN73" s="238"/>
      <c r="MO73" s="238"/>
      <c r="MP73" s="238"/>
      <c r="MQ73" s="238"/>
      <c r="MR73" s="238"/>
      <c r="MS73" s="238"/>
      <c r="MT73" s="238"/>
      <c r="MU73" s="238"/>
      <c r="MV73" s="238"/>
      <c r="MW73" s="238"/>
      <c r="MX73" s="238"/>
      <c r="MY73" s="238"/>
      <c r="MZ73" s="238"/>
      <c r="NA73" s="238"/>
      <c r="NB73" s="238"/>
      <c r="NC73" s="238"/>
      <c r="ND73" s="238"/>
      <c r="NE73" s="238"/>
      <c r="NF73" s="238"/>
      <c r="NG73" s="238"/>
      <c r="NH73" s="238"/>
      <c r="NI73" s="238"/>
      <c r="NJ73" s="238"/>
      <c r="NK73" s="238"/>
      <c r="NL73" s="238"/>
      <c r="NM73" s="238"/>
      <c r="NN73" s="238"/>
      <c r="NO73" s="238"/>
      <c r="NP73" s="238"/>
      <c r="NQ73" s="238"/>
      <c r="NR73" s="238"/>
      <c r="NS73" s="238"/>
      <c r="NT73" s="238"/>
      <c r="NU73" s="238"/>
      <c r="NV73" s="238"/>
      <c r="NW73" s="238"/>
      <c r="NX73" s="238"/>
      <c r="NY73" s="238"/>
      <c r="NZ73" s="238"/>
      <c r="OA73" s="238"/>
      <c r="OB73" s="238"/>
      <c r="OC73" s="238"/>
      <c r="OD73" s="238"/>
      <c r="OE73" s="238"/>
      <c r="OF73" s="238"/>
      <c r="OG73" s="238"/>
      <c r="OH73" s="238"/>
      <c r="OI73" s="238"/>
      <c r="OJ73" s="238"/>
      <c r="OK73" s="238"/>
      <c r="OL73" s="238"/>
      <c r="OM73" s="238"/>
      <c r="ON73" s="238"/>
      <c r="OO73" s="238"/>
      <c r="OP73" s="238"/>
      <c r="OQ73" s="238"/>
      <c r="OR73" s="238"/>
      <c r="OS73" s="238"/>
      <c r="OT73" s="238"/>
      <c r="OU73" s="238"/>
      <c r="OV73" s="238"/>
      <c r="OW73" s="238"/>
      <c r="OX73" s="238"/>
      <c r="OY73" s="238"/>
      <c r="OZ73" s="238"/>
      <c r="PA73" s="238"/>
      <c r="PB73" s="238"/>
      <c r="PC73" s="238"/>
      <c r="PD73" s="238"/>
      <c r="PE73" s="238"/>
      <c r="PF73" s="238"/>
      <c r="PG73" s="238"/>
      <c r="PH73" s="238"/>
      <c r="PI73" s="238"/>
      <c r="PJ73" s="238"/>
      <c r="PK73" s="238"/>
      <c r="PL73" s="238"/>
      <c r="PM73" s="238"/>
      <c r="PN73" s="238"/>
      <c r="PO73" s="238"/>
      <c r="PP73" s="238"/>
      <c r="PQ73" s="238"/>
      <c r="PR73" s="238"/>
      <c r="PS73" s="238"/>
      <c r="PT73" s="238"/>
      <c r="PU73" s="238"/>
      <c r="PV73" s="238"/>
      <c r="PW73" s="238"/>
      <c r="PX73" s="238"/>
      <c r="PY73" s="238"/>
      <c r="PZ73" s="238"/>
      <c r="QA73" s="238"/>
      <c r="QB73" s="238"/>
      <c r="QC73" s="238"/>
      <c r="QD73" s="238"/>
      <c r="QE73" s="238"/>
      <c r="QF73" s="238"/>
      <c r="QG73" s="238"/>
      <c r="QH73" s="238"/>
      <c r="QI73" s="238"/>
      <c r="QJ73" s="238"/>
      <c r="QK73" s="238"/>
      <c r="QL73" s="238"/>
      <c r="QM73" s="238"/>
      <c r="QN73" s="238"/>
      <c r="QO73" s="238"/>
      <c r="QP73" s="238"/>
      <c r="QQ73" s="238"/>
      <c r="QR73" s="238"/>
      <c r="QS73" s="238"/>
      <c r="QT73" s="238"/>
      <c r="QU73" s="238"/>
      <c r="QV73" s="238"/>
      <c r="QW73" s="238"/>
      <c r="QX73" s="238"/>
      <c r="QY73" s="238"/>
      <c r="QZ73" s="238"/>
      <c r="RA73" s="238"/>
      <c r="RB73" s="238"/>
      <c r="RC73" s="238"/>
      <c r="RD73" s="238"/>
      <c r="RE73" s="238"/>
      <c r="RF73" s="238"/>
      <c r="RG73" s="238"/>
      <c r="RH73" s="238"/>
      <c r="RI73" s="238"/>
      <c r="RJ73" s="238"/>
      <c r="RK73" s="238"/>
      <c r="RL73" s="238"/>
      <c r="RM73" s="238"/>
      <c r="RN73" s="238"/>
      <c r="RO73" s="238"/>
      <c r="RP73" s="238"/>
      <c r="RQ73" s="238"/>
      <c r="RR73" s="238"/>
      <c r="RS73" s="238"/>
      <c r="RT73" s="238"/>
      <c r="RU73" s="238"/>
      <c r="RV73" s="238"/>
      <c r="RW73" s="238"/>
      <c r="RX73" s="238"/>
      <c r="RY73" s="238"/>
      <c r="RZ73" s="238"/>
      <c r="SA73" s="238"/>
      <c r="SB73" s="238"/>
      <c r="SC73" s="238"/>
      <c r="SD73" s="238"/>
      <c r="SE73" s="238"/>
      <c r="SF73" s="238"/>
      <c r="SG73" s="238"/>
      <c r="SH73" s="238"/>
      <c r="SI73" s="238"/>
      <c r="SJ73" s="238"/>
      <c r="SK73" s="238"/>
      <c r="SL73" s="238"/>
      <c r="SM73" s="238"/>
      <c r="SN73" s="238"/>
      <c r="SO73" s="238"/>
      <c r="SP73" s="238"/>
      <c r="SQ73" s="238"/>
      <c r="SR73" s="238"/>
      <c r="SS73" s="238"/>
      <c r="ST73" s="238"/>
      <c r="SU73" s="238"/>
      <c r="SV73" s="238"/>
      <c r="SW73" s="238"/>
      <c r="SX73" s="238"/>
      <c r="SY73" s="238"/>
      <c r="SZ73" s="238"/>
      <c r="TA73" s="238"/>
      <c r="TB73" s="238"/>
      <c r="TC73" s="238"/>
      <c r="TD73" s="238"/>
      <c r="TE73" s="238"/>
      <c r="TF73" s="238"/>
      <c r="TG73" s="238"/>
      <c r="TH73" s="238"/>
      <c r="TI73" s="238"/>
      <c r="TJ73" s="238"/>
      <c r="TK73" s="238"/>
      <c r="TL73" s="238"/>
      <c r="TM73" s="238"/>
      <c r="TN73" s="238"/>
      <c r="TO73" s="238"/>
      <c r="TP73" s="238"/>
      <c r="TQ73" s="238"/>
      <c r="TR73" s="238"/>
      <c r="TS73" s="238"/>
      <c r="TT73" s="238"/>
      <c r="TU73" s="238"/>
      <c r="TV73" s="238"/>
      <c r="TW73" s="238"/>
      <c r="TX73" s="238"/>
      <c r="TY73" s="238"/>
      <c r="TZ73" s="238"/>
      <c r="UA73" s="238"/>
      <c r="UB73" s="238"/>
      <c r="UC73" s="238"/>
      <c r="UD73" s="238"/>
      <c r="UE73" s="238"/>
      <c r="UF73" s="238"/>
      <c r="UG73" s="238"/>
      <c r="UH73" s="238"/>
      <c r="UI73" s="238"/>
      <c r="UJ73" s="238"/>
      <c r="UK73" s="238"/>
      <c r="UL73" s="238"/>
      <c r="UM73" s="238"/>
      <c r="UN73" s="238"/>
      <c r="UO73" s="238"/>
      <c r="UP73" s="238"/>
      <c r="UQ73" s="238"/>
      <c r="UR73" s="238"/>
      <c r="US73" s="238"/>
      <c r="UT73" s="238"/>
      <c r="UU73" s="238"/>
      <c r="UV73" s="238"/>
      <c r="UW73" s="238"/>
      <c r="UX73" s="238"/>
      <c r="UY73" s="238"/>
      <c r="UZ73" s="238"/>
      <c r="VA73" s="238"/>
      <c r="VB73" s="238"/>
      <c r="VC73" s="238"/>
      <c r="VD73" s="238"/>
      <c r="VE73" s="238"/>
      <c r="VF73" s="238"/>
      <c r="VG73" s="238"/>
      <c r="VH73" s="238"/>
      <c r="VI73" s="238"/>
      <c r="VJ73" s="238"/>
      <c r="VK73" s="238"/>
      <c r="VL73" s="238"/>
      <c r="VM73" s="238"/>
      <c r="VN73" s="238"/>
      <c r="VO73" s="238"/>
      <c r="VP73" s="238"/>
      <c r="VQ73" s="238"/>
      <c r="VR73" s="238"/>
      <c r="VS73" s="238"/>
      <c r="VT73" s="238"/>
      <c r="VU73" s="238"/>
      <c r="VV73" s="238"/>
      <c r="VW73" s="238"/>
      <c r="VX73" s="238"/>
      <c r="VY73" s="238"/>
      <c r="VZ73" s="238"/>
      <c r="WA73" s="238"/>
      <c r="WB73" s="238"/>
      <c r="WC73" s="238"/>
      <c r="WD73" s="238"/>
      <c r="WE73" s="238"/>
      <c r="WF73" s="238"/>
      <c r="WG73" s="238"/>
      <c r="WH73" s="238"/>
      <c r="WI73" s="238"/>
      <c r="WJ73" s="238"/>
      <c r="WK73" s="238"/>
      <c r="WL73" s="238"/>
      <c r="WM73" s="238"/>
      <c r="WN73" s="238"/>
      <c r="WO73" s="238"/>
      <c r="WP73" s="238"/>
      <c r="WQ73" s="238"/>
      <c r="WR73" s="238"/>
      <c r="WS73" s="238"/>
      <c r="WT73" s="238"/>
      <c r="WU73" s="238"/>
      <c r="WV73" s="238"/>
      <c r="WW73" s="238"/>
      <c r="WX73" s="238"/>
      <c r="WY73" s="238"/>
      <c r="WZ73" s="238"/>
      <c r="XA73" s="238"/>
      <c r="XB73" s="238"/>
      <c r="XC73" s="238"/>
      <c r="XD73" s="238"/>
      <c r="XE73" s="238"/>
      <c r="XF73" s="238"/>
      <c r="XG73" s="238"/>
      <c r="XH73" s="238"/>
      <c r="XI73" s="238"/>
      <c r="XJ73" s="238"/>
      <c r="XK73" s="238"/>
      <c r="XL73" s="238"/>
      <c r="XM73" s="238"/>
      <c r="XN73" s="238"/>
      <c r="XO73" s="238"/>
      <c r="XP73" s="238"/>
      <c r="XQ73" s="238"/>
      <c r="XR73" s="238"/>
      <c r="XS73" s="238"/>
      <c r="XT73" s="238"/>
      <c r="XU73" s="238"/>
      <c r="XV73" s="238"/>
      <c r="XW73" s="238"/>
      <c r="XX73" s="238"/>
      <c r="XY73" s="238"/>
      <c r="XZ73" s="238"/>
      <c r="YA73" s="238"/>
      <c r="YB73" s="238"/>
      <c r="YC73" s="238"/>
      <c r="YD73" s="238"/>
      <c r="YE73" s="238"/>
      <c r="YF73" s="238"/>
      <c r="YG73" s="238"/>
      <c r="YH73" s="238"/>
      <c r="YI73" s="238"/>
      <c r="YJ73" s="238"/>
      <c r="YK73" s="238"/>
      <c r="YL73" s="238"/>
      <c r="YM73" s="238"/>
      <c r="YN73" s="238"/>
      <c r="YO73" s="238"/>
      <c r="YP73" s="238"/>
      <c r="YQ73" s="238"/>
      <c r="YR73" s="238"/>
      <c r="YS73" s="238"/>
      <c r="YT73" s="238"/>
      <c r="YU73" s="238"/>
      <c r="YV73" s="238"/>
      <c r="YW73" s="238"/>
      <c r="YX73" s="238"/>
      <c r="YY73" s="238"/>
      <c r="YZ73" s="238"/>
      <c r="ZA73" s="238"/>
      <c r="ZB73" s="238"/>
      <c r="ZC73" s="238"/>
      <c r="ZD73" s="238"/>
      <c r="ZE73" s="238"/>
      <c r="ZF73" s="238"/>
      <c r="ZG73" s="238"/>
      <c r="ZH73" s="238"/>
      <c r="ZI73" s="238"/>
      <c r="ZJ73" s="238"/>
      <c r="ZK73" s="238"/>
      <c r="ZL73" s="238"/>
      <c r="ZM73" s="238"/>
      <c r="ZN73" s="238"/>
      <c r="ZO73" s="238"/>
      <c r="ZP73" s="238"/>
      <c r="ZQ73" s="238"/>
      <c r="ZR73" s="238"/>
      <c r="ZS73" s="238"/>
      <c r="ZT73" s="238"/>
      <c r="ZU73" s="238"/>
      <c r="ZV73" s="238"/>
      <c r="ZW73" s="238"/>
      <c r="ZX73" s="238"/>
      <c r="ZY73" s="238"/>
      <c r="ZZ73" s="238"/>
      <c r="AAA73" s="238"/>
      <c r="AAB73" s="238"/>
      <c r="AAC73" s="238"/>
      <c r="AAD73" s="238"/>
      <c r="AAE73" s="238"/>
      <c r="AAF73" s="238"/>
      <c r="AAG73" s="238"/>
      <c r="AAH73" s="238"/>
      <c r="AAI73" s="238"/>
      <c r="AAJ73" s="238"/>
      <c r="AAK73" s="238"/>
      <c r="AAL73" s="238"/>
      <c r="AAM73" s="238"/>
      <c r="AAN73" s="238"/>
      <c r="AAO73" s="238"/>
      <c r="AAP73" s="238"/>
      <c r="AAQ73" s="238"/>
      <c r="AAR73" s="238"/>
      <c r="AAS73" s="238"/>
      <c r="AAT73" s="238"/>
      <c r="AAU73" s="238"/>
      <c r="AAV73" s="238"/>
      <c r="AAW73" s="238"/>
      <c r="AAX73" s="238"/>
      <c r="AAY73" s="238"/>
      <c r="AAZ73" s="238"/>
      <c r="ABA73" s="238"/>
      <c r="ABB73" s="238"/>
      <c r="ABC73" s="238"/>
      <c r="ABD73" s="238"/>
      <c r="ABE73" s="238"/>
      <c r="ABF73" s="238"/>
      <c r="ABG73" s="238"/>
      <c r="ABH73" s="238"/>
      <c r="ABI73" s="238"/>
      <c r="ABJ73" s="238"/>
      <c r="ABK73" s="238"/>
      <c r="ABL73" s="238"/>
      <c r="ABM73" s="238"/>
      <c r="ABN73" s="238"/>
      <c r="ABO73" s="238"/>
      <c r="ABP73" s="238"/>
      <c r="ABQ73" s="238"/>
      <c r="ABR73" s="238"/>
      <c r="ABS73" s="238"/>
      <c r="ABT73" s="238"/>
      <c r="ABU73" s="238"/>
      <c r="ABV73" s="238"/>
      <c r="ABW73" s="238"/>
      <c r="ABX73" s="238"/>
      <c r="ABY73" s="238"/>
      <c r="ABZ73" s="238"/>
      <c r="ACA73" s="238"/>
      <c r="ACB73" s="238"/>
      <c r="ACC73" s="238"/>
      <c r="ACD73" s="238"/>
      <c r="ACE73" s="238"/>
      <c r="ACF73" s="238"/>
      <c r="ACG73" s="238"/>
      <c r="ACH73" s="238"/>
      <c r="ACI73" s="238"/>
      <c r="ACJ73" s="238"/>
      <c r="ACK73" s="238"/>
      <c r="ACL73" s="238"/>
      <c r="ACM73" s="238"/>
      <c r="ACN73" s="238"/>
      <c r="ACO73" s="238"/>
      <c r="ACP73" s="238"/>
      <c r="ACQ73" s="238"/>
      <c r="ACR73" s="238"/>
      <c r="ACS73" s="238"/>
      <c r="ACT73" s="238"/>
      <c r="ACU73" s="238"/>
      <c r="ACV73" s="238"/>
      <c r="ACW73" s="238"/>
      <c r="ACX73" s="238"/>
      <c r="ACY73" s="238"/>
      <c r="ACZ73" s="238"/>
      <c r="ADA73" s="238"/>
      <c r="ADB73" s="238"/>
      <c r="ADC73" s="238"/>
      <c r="ADD73" s="238"/>
      <c r="ADE73" s="238"/>
      <c r="ADF73" s="238"/>
      <c r="ADG73" s="238"/>
      <c r="ADH73" s="238"/>
      <c r="ADI73" s="238"/>
      <c r="ADJ73" s="238"/>
      <c r="ADK73" s="238"/>
      <c r="ADL73" s="238"/>
      <c r="ADM73" s="238"/>
      <c r="ADN73" s="238"/>
      <c r="ADO73" s="238"/>
      <c r="ADP73" s="238"/>
      <c r="ADQ73" s="238"/>
      <c r="ADR73" s="238"/>
      <c r="ADS73" s="238"/>
      <c r="ADT73" s="238"/>
      <c r="ADU73" s="238"/>
      <c r="ADV73" s="238"/>
      <c r="ADW73" s="238"/>
      <c r="ADX73" s="238"/>
      <c r="ADY73" s="238"/>
      <c r="ADZ73" s="238"/>
      <c r="AEA73" s="238"/>
      <c r="AEB73" s="238"/>
      <c r="AEC73" s="238"/>
      <c r="AED73" s="238"/>
      <c r="AEE73" s="238"/>
      <c r="AEF73" s="238"/>
      <c r="AEG73" s="238"/>
      <c r="AEH73" s="238"/>
      <c r="AEI73" s="238"/>
      <c r="AEJ73" s="238"/>
      <c r="AEK73" s="238"/>
      <c r="AEL73" s="238"/>
      <c r="AEM73" s="238"/>
      <c r="AEN73" s="238"/>
      <c r="AEO73" s="238"/>
      <c r="AEP73" s="238"/>
      <c r="AEQ73" s="238"/>
      <c r="AER73" s="238"/>
      <c r="AES73" s="238"/>
      <c r="AET73" s="238"/>
      <c r="AEU73" s="238"/>
      <c r="AEV73" s="238"/>
      <c r="AEW73" s="238"/>
      <c r="AEX73" s="238"/>
      <c r="AEY73" s="238"/>
      <c r="AEZ73" s="238"/>
      <c r="AFA73" s="238"/>
      <c r="AFB73" s="238"/>
      <c r="AFC73" s="238"/>
      <c r="AFD73" s="238"/>
      <c r="AFE73" s="238"/>
      <c r="AFF73" s="238"/>
      <c r="AFG73" s="238"/>
      <c r="AFH73" s="238"/>
      <c r="AFI73" s="238"/>
      <c r="AFJ73" s="238"/>
      <c r="AFK73" s="238"/>
      <c r="AFL73" s="238"/>
      <c r="AFM73" s="238"/>
      <c r="AFN73" s="238"/>
      <c r="AFO73" s="238"/>
      <c r="AFP73" s="238"/>
      <c r="AFQ73" s="238"/>
      <c r="AFR73" s="238"/>
      <c r="AFS73" s="238"/>
      <c r="AFT73" s="238"/>
      <c r="AFU73" s="238"/>
      <c r="AFV73" s="238"/>
      <c r="AFW73" s="238"/>
      <c r="AFX73" s="238"/>
      <c r="AFY73" s="238"/>
      <c r="AFZ73" s="238"/>
      <c r="AGA73" s="238"/>
      <c r="AGB73" s="238"/>
      <c r="AGC73" s="238"/>
      <c r="AGD73" s="238"/>
      <c r="AGE73" s="238"/>
      <c r="AGF73" s="238"/>
      <c r="AGG73" s="238"/>
      <c r="AGH73" s="238"/>
      <c r="AGI73" s="238"/>
      <c r="AGJ73" s="238"/>
      <c r="AGK73" s="238"/>
      <c r="AGL73" s="238"/>
      <c r="AGM73" s="238"/>
      <c r="AGN73" s="238"/>
      <c r="AGO73" s="238"/>
      <c r="AGP73" s="238"/>
      <c r="AGQ73" s="238"/>
      <c r="AGR73" s="238"/>
      <c r="AGS73" s="238"/>
      <c r="AGT73" s="238"/>
      <c r="AGU73" s="238"/>
      <c r="AGV73" s="238"/>
      <c r="AGW73" s="238"/>
      <c r="AGX73" s="238"/>
      <c r="AGY73" s="238"/>
      <c r="AGZ73" s="238"/>
      <c r="AHA73" s="238"/>
      <c r="AHB73" s="238"/>
      <c r="AHC73" s="238"/>
      <c r="AHD73" s="238"/>
      <c r="AHE73" s="238"/>
      <c r="AHF73" s="238"/>
      <c r="AHG73" s="238"/>
      <c r="AHH73" s="238"/>
      <c r="AHI73" s="238"/>
      <c r="AHJ73" s="238"/>
      <c r="AHK73" s="238"/>
      <c r="AHL73" s="238"/>
      <c r="AHM73" s="238"/>
      <c r="AHN73" s="238"/>
      <c r="AHO73" s="238"/>
      <c r="AHP73" s="238"/>
      <c r="AHQ73" s="238"/>
      <c r="AHR73" s="238"/>
      <c r="AHS73" s="238"/>
      <c r="AHT73" s="238"/>
      <c r="AHU73" s="238"/>
      <c r="AHV73" s="238"/>
      <c r="AHW73" s="238"/>
      <c r="AHX73" s="238"/>
      <c r="AHY73" s="238"/>
      <c r="AHZ73" s="238"/>
      <c r="AIA73" s="238"/>
      <c r="AIB73" s="238"/>
      <c r="AIC73" s="238"/>
      <c r="AID73" s="238"/>
      <c r="AIE73" s="238"/>
      <c r="AIF73" s="238"/>
      <c r="AIG73" s="238"/>
      <c r="AIH73" s="238"/>
      <c r="AII73" s="238"/>
      <c r="AIJ73" s="238"/>
      <c r="AIK73" s="238"/>
      <c r="AIL73" s="238"/>
      <c r="AIM73" s="238"/>
      <c r="AIN73" s="238"/>
      <c r="AIO73" s="238"/>
      <c r="AIP73" s="238"/>
      <c r="AIQ73" s="238"/>
      <c r="AIR73" s="238"/>
      <c r="AIS73" s="238"/>
      <c r="AIT73" s="238"/>
      <c r="AIU73" s="238"/>
      <c r="AIV73" s="238"/>
      <c r="AIW73" s="238"/>
      <c r="AIX73" s="238"/>
      <c r="AIY73" s="238"/>
      <c r="AIZ73" s="238"/>
      <c r="AJA73" s="238"/>
      <c r="AJB73" s="238"/>
      <c r="AJC73" s="238"/>
      <c r="AJD73" s="238"/>
      <c r="AJE73" s="238"/>
      <c r="AJF73" s="238"/>
      <c r="AJG73" s="238"/>
      <c r="AJH73" s="238"/>
      <c r="AJI73" s="238"/>
      <c r="AJJ73" s="238"/>
      <c r="AJK73" s="238"/>
      <c r="AJL73" s="238"/>
      <c r="AJM73" s="238"/>
      <c r="AJN73" s="238"/>
      <c r="AJO73" s="238"/>
      <c r="AJP73" s="238"/>
      <c r="AJQ73" s="238"/>
      <c r="AJR73" s="238"/>
      <c r="AJS73" s="238"/>
      <c r="AJT73" s="238"/>
      <c r="AJU73" s="238"/>
      <c r="AJV73" s="238"/>
      <c r="AJW73" s="238"/>
      <c r="AJX73" s="238"/>
      <c r="AJY73" s="238"/>
      <c r="AJZ73" s="238"/>
      <c r="AKA73" s="238"/>
      <c r="AKB73" s="238"/>
      <c r="AKC73" s="238"/>
      <c r="AKD73" s="238"/>
      <c r="AKE73" s="238"/>
      <c r="AKF73" s="238"/>
      <c r="AKG73" s="238"/>
      <c r="AKH73" s="238"/>
      <c r="AKI73" s="238"/>
      <c r="AKJ73" s="238"/>
      <c r="AKK73" s="238"/>
      <c r="AKL73" s="238"/>
      <c r="AKM73" s="238"/>
      <c r="AKN73" s="238"/>
      <c r="AKO73" s="238"/>
      <c r="AKP73" s="238"/>
      <c r="AKQ73" s="238"/>
      <c r="AKR73" s="238"/>
      <c r="AKS73" s="238"/>
      <c r="AKT73" s="238"/>
      <c r="AKU73" s="238"/>
      <c r="AKV73" s="238"/>
      <c r="AKW73" s="238"/>
      <c r="AKX73" s="238"/>
      <c r="AKY73" s="238"/>
      <c r="AKZ73" s="238"/>
      <c r="ALA73" s="238"/>
      <c r="ALB73" s="238"/>
      <c r="ALC73" s="238"/>
      <c r="ALD73" s="238"/>
      <c r="ALE73" s="238"/>
      <c r="ALF73" s="238"/>
      <c r="ALG73" s="238"/>
      <c r="ALH73" s="238"/>
      <c r="ALI73" s="238"/>
      <c r="ALJ73" s="238"/>
      <c r="ALK73" s="238"/>
      <c r="ALL73" s="238"/>
      <c r="ALM73" s="238"/>
      <c r="ALN73" s="238"/>
      <c r="ALO73" s="238"/>
      <c r="ALP73" s="238"/>
      <c r="ALQ73" s="238"/>
      <c r="ALR73" s="238"/>
      <c r="ALS73" s="238"/>
      <c r="ALT73" s="238"/>
      <c r="ALU73" s="238"/>
      <c r="ALV73" s="238"/>
      <c r="ALW73" s="238"/>
      <c r="ALX73" s="238"/>
      <c r="ALY73" s="238"/>
      <c r="ALZ73" s="238"/>
      <c r="AMA73" s="238"/>
      <c r="AMB73" s="238"/>
      <c r="AMC73" s="238"/>
      <c r="AMD73" s="238"/>
      <c r="AME73" s="238"/>
      <c r="AMF73" s="238"/>
      <c r="AMG73" s="238"/>
      <c r="AMH73" s="238"/>
      <c r="AMI73" s="238"/>
      <c r="AMJ73" s="238"/>
      <c r="AMK73" s="238"/>
      <c r="AML73" s="238"/>
      <c r="AMM73" s="238"/>
      <c r="AMN73" s="238"/>
      <c r="AMO73" s="238"/>
      <c r="AMP73" s="238"/>
      <c r="AMQ73" s="238"/>
      <c r="AMR73" s="238"/>
      <c r="AMS73" s="238"/>
      <c r="AMT73" s="238"/>
      <c r="AMU73" s="238"/>
      <c r="AMV73" s="238"/>
      <c r="AMW73" s="238"/>
      <c r="AMX73" s="238"/>
      <c r="AMY73" s="238"/>
      <c r="AMZ73" s="238"/>
      <c r="ANA73" s="238"/>
      <c r="ANB73" s="238"/>
      <c r="ANC73" s="238"/>
      <c r="AND73" s="238"/>
      <c r="ANE73" s="238"/>
      <c r="ANF73" s="238"/>
      <c r="ANG73" s="238"/>
      <c r="ANH73" s="238"/>
      <c r="ANI73" s="238"/>
      <c r="ANJ73" s="238"/>
      <c r="ANK73" s="238"/>
      <c r="ANL73" s="238"/>
      <c r="ANM73" s="238"/>
      <c r="ANN73" s="238"/>
      <c r="ANO73" s="238"/>
      <c r="ANP73" s="238"/>
      <c r="ANQ73" s="238"/>
      <c r="ANR73" s="238"/>
      <c r="ANS73" s="238"/>
      <c r="ANT73" s="238"/>
      <c r="ANU73" s="238"/>
      <c r="ANV73" s="238"/>
      <c r="ANW73" s="238"/>
      <c r="ANX73" s="238"/>
      <c r="ANY73" s="238"/>
      <c r="ANZ73" s="238"/>
      <c r="AOA73" s="238"/>
      <c r="AOB73" s="238"/>
      <c r="AOC73" s="238"/>
      <c r="AOD73" s="238"/>
      <c r="AOE73" s="238"/>
      <c r="AOF73" s="238"/>
      <c r="AOG73" s="238"/>
      <c r="AOH73" s="238"/>
      <c r="AOI73" s="238"/>
      <c r="AOJ73" s="238"/>
      <c r="AOK73" s="238"/>
      <c r="AOL73" s="238"/>
      <c r="AOM73" s="238"/>
      <c r="AON73" s="238"/>
      <c r="AOO73" s="238"/>
      <c r="AOP73" s="238"/>
      <c r="AOQ73" s="238"/>
      <c r="AOR73" s="238"/>
      <c r="AOS73" s="238"/>
      <c r="AOT73" s="238"/>
      <c r="AOU73" s="238"/>
      <c r="AOV73" s="238"/>
      <c r="AOW73" s="238"/>
      <c r="AOX73" s="238"/>
      <c r="AOY73" s="238"/>
      <c r="AOZ73" s="238"/>
      <c r="APA73" s="238"/>
      <c r="APB73" s="238"/>
      <c r="APC73" s="238"/>
      <c r="APD73" s="238"/>
      <c r="APE73" s="238"/>
      <c r="APF73" s="238"/>
      <c r="APG73" s="238"/>
      <c r="APH73" s="238"/>
      <c r="API73" s="238"/>
      <c r="APJ73" s="238"/>
      <c r="APK73" s="238"/>
      <c r="APL73" s="238"/>
      <c r="APM73" s="238"/>
      <c r="APN73" s="238"/>
      <c r="APO73" s="238"/>
      <c r="APP73" s="238"/>
      <c r="APQ73" s="238"/>
      <c r="APR73" s="238"/>
      <c r="APS73" s="238"/>
      <c r="APT73" s="238"/>
      <c r="APU73" s="238"/>
      <c r="APV73" s="238"/>
      <c r="APW73" s="238"/>
      <c r="APX73" s="238"/>
      <c r="APY73" s="238"/>
      <c r="APZ73" s="238"/>
      <c r="AQA73" s="238"/>
      <c r="AQB73" s="238"/>
      <c r="AQC73" s="238"/>
      <c r="AQD73" s="238"/>
      <c r="AQE73" s="238"/>
      <c r="AQF73" s="238"/>
      <c r="AQG73" s="238"/>
      <c r="AQH73" s="238"/>
      <c r="AQI73" s="238"/>
      <c r="AQJ73" s="238"/>
      <c r="AQK73" s="238"/>
      <c r="AQL73" s="238"/>
      <c r="AQM73" s="238"/>
      <c r="AQN73" s="238"/>
      <c r="AQO73" s="238"/>
      <c r="AQP73" s="238"/>
      <c r="AQQ73" s="238"/>
      <c r="AQR73" s="238"/>
      <c r="AQS73" s="238"/>
      <c r="AQT73" s="238"/>
      <c r="AQU73" s="238"/>
      <c r="AQV73" s="238"/>
      <c r="AQW73" s="238"/>
      <c r="AQX73" s="238"/>
      <c r="AQY73" s="238"/>
      <c r="AQZ73" s="238"/>
      <c r="ARA73" s="238"/>
      <c r="ARB73" s="238"/>
      <c r="ARC73" s="238"/>
      <c r="ARD73" s="238"/>
      <c r="ARE73" s="238"/>
      <c r="ARF73" s="238"/>
      <c r="ARG73" s="238"/>
      <c r="ARH73" s="238"/>
      <c r="ARI73" s="238"/>
      <c r="ARJ73" s="238"/>
      <c r="ARK73" s="238"/>
      <c r="ARL73" s="238"/>
      <c r="ARM73" s="238"/>
      <c r="ARN73" s="238"/>
      <c r="ARO73" s="238"/>
      <c r="ARP73" s="238"/>
      <c r="ARQ73" s="238"/>
      <c r="ARR73" s="238"/>
      <c r="ARS73" s="238"/>
      <c r="ART73" s="238"/>
      <c r="ARU73" s="238"/>
      <c r="ARV73" s="238"/>
      <c r="ARW73" s="238"/>
      <c r="ARX73" s="238"/>
      <c r="ARY73" s="238"/>
      <c r="ARZ73" s="238"/>
      <c r="ASA73" s="238"/>
      <c r="ASB73" s="238"/>
      <c r="ASC73" s="238"/>
      <c r="ASD73" s="238"/>
      <c r="ASE73" s="238"/>
      <c r="ASF73" s="238"/>
      <c r="ASG73" s="238"/>
      <c r="ASH73" s="238"/>
      <c r="ASI73" s="238"/>
      <c r="ASJ73" s="238"/>
      <c r="ASK73" s="238"/>
      <c r="ASL73" s="238"/>
      <c r="ASM73" s="238"/>
      <c r="ASN73" s="238"/>
      <c r="ASO73" s="238"/>
      <c r="ASP73" s="238"/>
      <c r="ASQ73" s="238"/>
      <c r="ASR73" s="238"/>
      <c r="ASS73" s="238"/>
      <c r="AST73" s="238"/>
      <c r="ASU73" s="238"/>
      <c r="ASV73" s="238"/>
      <c r="ASW73" s="238"/>
      <c r="ASX73" s="238"/>
      <c r="ASY73" s="238"/>
      <c r="ASZ73" s="238"/>
      <c r="ATA73" s="238"/>
      <c r="ATB73" s="238"/>
      <c r="ATC73" s="238"/>
      <c r="ATD73" s="238"/>
      <c r="ATE73" s="238"/>
      <c r="ATF73" s="238"/>
      <c r="ATG73" s="238"/>
      <c r="ATH73" s="238"/>
      <c r="ATI73" s="238"/>
      <c r="ATJ73" s="238"/>
      <c r="ATK73" s="238"/>
      <c r="ATL73" s="238"/>
      <c r="ATM73" s="238"/>
      <c r="ATN73" s="238"/>
      <c r="ATO73" s="238"/>
      <c r="ATP73" s="238"/>
      <c r="ATQ73" s="238"/>
      <c r="ATR73" s="238"/>
      <c r="ATS73" s="238"/>
      <c r="ATT73" s="238"/>
      <c r="ATU73" s="238"/>
      <c r="ATV73" s="238"/>
      <c r="ATW73" s="238"/>
      <c r="ATX73" s="238"/>
      <c r="ATY73" s="238"/>
      <c r="ATZ73" s="238"/>
      <c r="AUA73" s="238"/>
      <c r="AUB73" s="238"/>
      <c r="AUC73" s="238"/>
      <c r="AUD73" s="238"/>
      <c r="AUE73" s="238"/>
      <c r="AUF73" s="238"/>
      <c r="AUG73" s="238"/>
      <c r="AUH73" s="238"/>
      <c r="AUI73" s="238"/>
      <c r="AUJ73" s="238"/>
      <c r="AUK73" s="238"/>
      <c r="AUL73" s="238"/>
      <c r="AUM73" s="238"/>
      <c r="AUN73" s="238"/>
      <c r="AUO73" s="238"/>
      <c r="AUP73" s="238"/>
      <c r="AUQ73" s="238"/>
      <c r="AUR73" s="238"/>
      <c r="AUS73" s="238"/>
      <c r="AUT73" s="238"/>
      <c r="AUU73" s="238"/>
      <c r="AUV73" s="238"/>
      <c r="AUW73" s="238"/>
      <c r="AUX73" s="238"/>
      <c r="AUY73" s="238"/>
      <c r="AUZ73" s="238"/>
      <c r="AVA73" s="238"/>
      <c r="AVB73" s="238"/>
      <c r="AVC73" s="238"/>
      <c r="AVD73" s="238"/>
      <c r="AVE73" s="238"/>
      <c r="AVF73" s="238"/>
      <c r="AVG73" s="238"/>
      <c r="AVH73" s="238"/>
      <c r="AVI73" s="238"/>
      <c r="AVJ73" s="238"/>
      <c r="AVK73" s="238"/>
      <c r="AVL73" s="238"/>
      <c r="AVM73" s="238"/>
      <c r="AVN73" s="238"/>
      <c r="AVO73" s="238"/>
      <c r="AVP73" s="238"/>
      <c r="AVQ73" s="238"/>
      <c r="AVR73" s="238"/>
      <c r="AVS73" s="238"/>
      <c r="AVT73" s="238"/>
      <c r="AVU73" s="238"/>
      <c r="AVV73" s="238"/>
      <c r="AVW73" s="238"/>
      <c r="AVX73" s="238"/>
      <c r="AVY73" s="238"/>
      <c r="AVZ73" s="238"/>
      <c r="AWA73" s="238"/>
      <c r="AWB73" s="238"/>
      <c r="AWC73" s="238"/>
      <c r="AWD73" s="238"/>
      <c r="AWE73" s="238"/>
      <c r="AWF73" s="238"/>
      <c r="AWG73" s="238"/>
      <c r="AWH73" s="238"/>
      <c r="AWI73" s="238"/>
      <c r="AWJ73" s="238"/>
      <c r="AWK73" s="238"/>
      <c r="AWL73" s="238"/>
      <c r="AWM73" s="238"/>
      <c r="AWN73" s="238"/>
      <c r="AWO73" s="238"/>
      <c r="AWP73" s="238"/>
      <c r="AWQ73" s="238"/>
      <c r="AWR73" s="238"/>
      <c r="AWS73" s="238"/>
      <c r="AWT73" s="238"/>
      <c r="AWU73" s="238"/>
      <c r="AWV73" s="238"/>
      <c r="AWW73" s="238"/>
      <c r="AWX73" s="238"/>
      <c r="AWY73" s="238"/>
      <c r="AWZ73" s="238"/>
      <c r="AXA73" s="238"/>
      <c r="AXB73" s="238"/>
      <c r="AXC73" s="238"/>
      <c r="AXD73" s="238"/>
      <c r="AXE73" s="238"/>
      <c r="AXF73" s="238"/>
      <c r="AXG73" s="238"/>
      <c r="AXH73" s="238"/>
      <c r="AXI73" s="238"/>
      <c r="AXJ73" s="238"/>
      <c r="AXK73" s="238"/>
      <c r="AXL73" s="238"/>
      <c r="AXM73" s="238"/>
      <c r="AXN73" s="238"/>
      <c r="AXO73" s="238"/>
      <c r="AXP73" s="238"/>
      <c r="AXQ73" s="238"/>
      <c r="AXR73" s="238"/>
      <c r="AXS73" s="238"/>
      <c r="AXT73" s="238"/>
      <c r="AXU73" s="238"/>
      <c r="AXV73" s="238"/>
      <c r="AXW73" s="238"/>
      <c r="AXX73" s="238"/>
      <c r="AXY73" s="238"/>
      <c r="AXZ73" s="238"/>
      <c r="AYA73" s="238"/>
      <c r="AYB73" s="238"/>
      <c r="AYC73" s="238"/>
      <c r="AYD73" s="238"/>
      <c r="AYE73" s="238"/>
      <c r="AYF73" s="238"/>
      <c r="AYG73" s="238"/>
      <c r="AYH73" s="238"/>
      <c r="AYI73" s="238"/>
      <c r="AYJ73" s="238"/>
      <c r="AYK73" s="238"/>
      <c r="AYL73" s="238"/>
      <c r="AYM73" s="238"/>
      <c r="AYN73" s="238"/>
      <c r="AYO73" s="238"/>
      <c r="AYP73" s="238"/>
      <c r="AYQ73" s="238"/>
      <c r="AYR73" s="238"/>
      <c r="AYS73" s="238"/>
      <c r="AYT73" s="238"/>
      <c r="AYU73" s="238"/>
      <c r="AYV73" s="238"/>
      <c r="AYW73" s="238"/>
      <c r="AYX73" s="238"/>
      <c r="AYY73" s="238"/>
      <c r="AYZ73" s="238"/>
      <c r="AZA73" s="238"/>
      <c r="AZB73" s="238"/>
      <c r="AZC73" s="238"/>
      <c r="AZD73" s="238"/>
      <c r="AZE73" s="238"/>
      <c r="AZF73" s="238"/>
      <c r="AZG73" s="238"/>
      <c r="AZH73" s="238"/>
      <c r="AZI73" s="238"/>
      <c r="AZJ73" s="238"/>
      <c r="AZK73" s="238"/>
      <c r="AZL73" s="238"/>
      <c r="AZM73" s="238"/>
      <c r="AZN73" s="238"/>
      <c r="AZO73" s="238"/>
      <c r="AZP73" s="238"/>
      <c r="AZQ73" s="238"/>
      <c r="AZR73" s="238"/>
      <c r="AZS73" s="238"/>
      <c r="AZT73" s="238"/>
      <c r="AZU73" s="238"/>
      <c r="AZV73" s="238"/>
      <c r="AZW73" s="238"/>
      <c r="AZX73" s="238"/>
      <c r="AZY73" s="238"/>
      <c r="AZZ73" s="238"/>
      <c r="BAA73" s="238"/>
      <c r="BAB73" s="238"/>
      <c r="BAC73" s="238"/>
      <c r="BAD73" s="238"/>
      <c r="BAE73" s="238"/>
      <c r="BAF73" s="238"/>
      <c r="BAG73" s="238"/>
      <c r="BAH73" s="238"/>
      <c r="BAI73" s="238"/>
      <c r="BAJ73" s="238"/>
      <c r="BAK73" s="238"/>
      <c r="BAL73" s="238"/>
      <c r="BAM73" s="238"/>
      <c r="BAN73" s="238"/>
      <c r="BAO73" s="238"/>
      <c r="BAP73" s="238"/>
      <c r="BAQ73" s="238"/>
      <c r="BAR73" s="238"/>
      <c r="BAS73" s="238"/>
      <c r="BAT73" s="238"/>
      <c r="BAU73" s="238"/>
      <c r="BAV73" s="238"/>
      <c r="BAW73" s="238"/>
      <c r="BAX73" s="238"/>
      <c r="BAY73" s="238"/>
      <c r="BAZ73" s="238"/>
      <c r="BBA73" s="238"/>
      <c r="BBB73" s="238"/>
      <c r="BBC73" s="238"/>
      <c r="BBD73" s="238"/>
      <c r="BBE73" s="238"/>
      <c r="BBF73" s="238"/>
      <c r="BBG73" s="238"/>
      <c r="BBH73" s="238"/>
      <c r="BBI73" s="238"/>
      <c r="BBJ73" s="238"/>
      <c r="BBK73" s="238"/>
      <c r="BBL73" s="238"/>
      <c r="BBM73" s="238"/>
      <c r="BBN73" s="238"/>
      <c r="BBO73" s="238"/>
      <c r="BBP73" s="238"/>
      <c r="BBQ73" s="238"/>
      <c r="BBR73" s="238"/>
      <c r="BBS73" s="238"/>
      <c r="BBT73" s="238"/>
      <c r="BBU73" s="238"/>
      <c r="BBV73" s="238"/>
      <c r="BBW73" s="238"/>
      <c r="BBX73" s="238"/>
      <c r="BBY73" s="238"/>
      <c r="BBZ73" s="238"/>
      <c r="BCA73" s="238"/>
      <c r="BCB73" s="238"/>
      <c r="BCC73" s="238"/>
      <c r="BCD73" s="238"/>
      <c r="BCE73" s="238"/>
      <c r="BCF73" s="238"/>
      <c r="BCG73" s="238"/>
      <c r="BCH73" s="238"/>
      <c r="BCI73" s="238"/>
      <c r="BCJ73" s="238"/>
      <c r="BCK73" s="238"/>
      <c r="BCL73" s="238"/>
      <c r="BCM73" s="238"/>
      <c r="BCN73" s="238"/>
      <c r="BCO73" s="238"/>
      <c r="BCP73" s="238"/>
      <c r="BCQ73" s="238"/>
      <c r="BCR73" s="238"/>
      <c r="BCS73" s="238"/>
      <c r="BCT73" s="238"/>
      <c r="BCU73" s="238"/>
      <c r="BCV73" s="238"/>
      <c r="BCW73" s="238"/>
      <c r="BCX73" s="238"/>
      <c r="BCY73" s="238"/>
      <c r="BCZ73" s="238"/>
      <c r="BDA73" s="238"/>
      <c r="BDB73" s="238"/>
      <c r="BDC73" s="238"/>
      <c r="BDD73" s="238"/>
      <c r="BDE73" s="238"/>
      <c r="BDF73" s="238"/>
      <c r="BDG73" s="238"/>
      <c r="BDH73" s="238"/>
      <c r="BDI73" s="238"/>
      <c r="BDJ73" s="238"/>
      <c r="BDK73" s="238"/>
      <c r="BDL73" s="238"/>
      <c r="BDM73" s="238"/>
      <c r="BDN73" s="238"/>
      <c r="BDO73" s="238"/>
      <c r="BDP73" s="238"/>
      <c r="BDQ73" s="238"/>
      <c r="BDR73" s="238"/>
      <c r="BDS73" s="238"/>
      <c r="BDT73" s="238"/>
      <c r="BDU73" s="238"/>
      <c r="BDV73" s="238"/>
      <c r="BDW73" s="238"/>
      <c r="BDX73" s="238"/>
      <c r="BDY73" s="238"/>
      <c r="BDZ73" s="238"/>
      <c r="BEA73" s="238"/>
      <c r="BEB73" s="238"/>
      <c r="BEC73" s="238"/>
      <c r="BED73" s="238"/>
      <c r="BEE73" s="238"/>
      <c r="BEF73" s="238"/>
      <c r="BEG73" s="238"/>
      <c r="BEH73" s="238"/>
      <c r="BEI73" s="238"/>
      <c r="BEJ73" s="238"/>
      <c r="BEK73" s="238"/>
      <c r="BEL73" s="238"/>
      <c r="BEM73" s="238"/>
      <c r="BEN73" s="238"/>
      <c r="BEO73" s="238"/>
      <c r="BEP73" s="238"/>
      <c r="BEQ73" s="238"/>
      <c r="BER73" s="238"/>
      <c r="BES73" s="238"/>
      <c r="BET73" s="238"/>
      <c r="BEU73" s="238"/>
      <c r="BEV73" s="238"/>
      <c r="BEW73" s="238"/>
      <c r="BEX73" s="238"/>
      <c r="BEY73" s="238"/>
      <c r="BEZ73" s="238"/>
      <c r="BFA73" s="238"/>
      <c r="BFB73" s="238"/>
      <c r="BFC73" s="238"/>
      <c r="BFD73" s="238"/>
      <c r="BFE73" s="238"/>
      <c r="BFF73" s="238"/>
      <c r="BFG73" s="238"/>
      <c r="BFH73" s="238"/>
      <c r="BFI73" s="238"/>
      <c r="BFJ73" s="238"/>
      <c r="BFK73" s="238"/>
      <c r="BFL73" s="238"/>
      <c r="BFM73" s="238"/>
      <c r="BFN73" s="238"/>
      <c r="BFO73" s="238"/>
      <c r="BFP73" s="238"/>
      <c r="BFQ73" s="238"/>
      <c r="BFR73" s="238"/>
      <c r="BFS73" s="238"/>
      <c r="BFT73" s="238"/>
      <c r="BFU73" s="238"/>
      <c r="BFV73" s="238"/>
      <c r="BFW73" s="238"/>
      <c r="BFX73" s="238"/>
      <c r="BFY73" s="238"/>
      <c r="BFZ73" s="238"/>
      <c r="BGA73" s="238"/>
      <c r="BGB73" s="238"/>
      <c r="BGC73" s="238"/>
      <c r="BGD73" s="238"/>
      <c r="BGE73" s="238"/>
      <c r="BGF73" s="238"/>
      <c r="BGG73" s="238"/>
      <c r="BGH73" s="238"/>
      <c r="BGI73" s="238"/>
      <c r="BGJ73" s="238"/>
      <c r="BGK73" s="238"/>
      <c r="BGL73" s="238"/>
      <c r="BGM73" s="238"/>
      <c r="BGN73" s="238"/>
      <c r="BGO73" s="238"/>
      <c r="BGP73" s="238"/>
      <c r="BGQ73" s="238"/>
      <c r="BGR73" s="238"/>
      <c r="BGS73" s="238"/>
      <c r="BGT73" s="238"/>
      <c r="BGU73" s="238"/>
      <c r="BGV73" s="238"/>
      <c r="BGW73" s="238"/>
      <c r="BGX73" s="238"/>
      <c r="BGY73" s="238"/>
      <c r="BGZ73" s="238"/>
      <c r="BHA73" s="238"/>
      <c r="BHB73" s="238"/>
      <c r="BHC73" s="238"/>
      <c r="BHD73" s="238"/>
      <c r="BHE73" s="238"/>
      <c r="BHF73" s="238"/>
      <c r="BHG73" s="238"/>
      <c r="BHH73" s="238"/>
      <c r="BHI73" s="238"/>
      <c r="BHJ73" s="238"/>
      <c r="BHK73" s="238"/>
      <c r="BHL73" s="238"/>
      <c r="BHM73" s="238"/>
      <c r="BHN73" s="238"/>
      <c r="BHO73" s="238"/>
      <c r="BHP73" s="238"/>
      <c r="BHQ73" s="238"/>
      <c r="BHR73" s="238"/>
      <c r="BHS73" s="238"/>
      <c r="BHT73" s="238"/>
      <c r="BHU73" s="238"/>
      <c r="BHV73" s="238"/>
      <c r="BHW73" s="238"/>
      <c r="BHX73" s="238"/>
      <c r="BHY73" s="238"/>
      <c r="BHZ73" s="238"/>
      <c r="BIA73" s="238"/>
      <c r="BIB73" s="238"/>
      <c r="BIC73" s="238"/>
      <c r="BID73" s="238"/>
      <c r="BIE73" s="238"/>
      <c r="BIF73" s="238"/>
      <c r="BIG73" s="238"/>
      <c r="BIH73" s="238"/>
      <c r="BII73" s="238"/>
      <c r="BIJ73" s="238"/>
      <c r="BIK73" s="238"/>
      <c r="BIL73" s="238"/>
      <c r="BIM73" s="238"/>
      <c r="BIN73" s="238"/>
      <c r="BIO73" s="238"/>
      <c r="BIP73" s="238"/>
      <c r="BIQ73" s="238"/>
      <c r="BIR73" s="238"/>
      <c r="BIS73" s="238"/>
      <c r="BIT73" s="238"/>
      <c r="BIU73" s="238"/>
      <c r="BIV73" s="238"/>
      <c r="BIW73" s="238"/>
      <c r="BIX73" s="238"/>
      <c r="BIY73" s="238"/>
      <c r="BIZ73" s="238"/>
      <c r="BJA73" s="238"/>
      <c r="BJB73" s="238"/>
      <c r="BJC73" s="238"/>
      <c r="BJD73" s="238"/>
      <c r="BJE73" s="238"/>
      <c r="BJF73" s="238"/>
      <c r="BJG73" s="238"/>
      <c r="BJH73" s="238"/>
      <c r="BJI73" s="238"/>
      <c r="BJJ73" s="238"/>
      <c r="BJK73" s="238"/>
      <c r="BJL73" s="238"/>
      <c r="BJM73" s="238"/>
      <c r="BJN73" s="238"/>
      <c r="BJO73" s="238"/>
      <c r="BJP73" s="238"/>
      <c r="BJQ73" s="238"/>
      <c r="BJR73" s="238"/>
      <c r="BJS73" s="238"/>
      <c r="BJT73" s="238"/>
      <c r="BJU73" s="238"/>
      <c r="BJV73" s="238"/>
      <c r="BJW73" s="238"/>
      <c r="BJX73" s="238"/>
      <c r="BJY73" s="238"/>
      <c r="BJZ73" s="238"/>
      <c r="BKA73" s="238"/>
      <c r="BKB73" s="238"/>
      <c r="BKC73" s="238"/>
      <c r="BKD73" s="238"/>
      <c r="BKE73" s="238"/>
      <c r="BKF73" s="238"/>
      <c r="BKG73" s="238"/>
      <c r="BKH73" s="238"/>
      <c r="BKI73" s="238"/>
      <c r="BKJ73" s="238"/>
      <c r="BKK73" s="238"/>
      <c r="BKL73" s="238"/>
      <c r="BKM73" s="238"/>
      <c r="BKN73" s="238"/>
      <c r="BKO73" s="238"/>
      <c r="BKP73" s="238"/>
      <c r="BKQ73" s="238"/>
      <c r="BKR73" s="238"/>
      <c r="BKS73" s="238"/>
      <c r="BKT73" s="238"/>
      <c r="BKU73" s="238"/>
      <c r="BKV73" s="238"/>
      <c r="BKW73" s="238"/>
      <c r="BKX73" s="238"/>
      <c r="BKY73" s="238"/>
      <c r="BKZ73" s="238"/>
      <c r="BLA73" s="238"/>
      <c r="BLB73" s="238"/>
      <c r="BLC73" s="238"/>
      <c r="BLD73" s="238"/>
      <c r="BLE73" s="238"/>
      <c r="BLF73" s="238"/>
      <c r="BLG73" s="238"/>
      <c r="BLH73" s="238"/>
      <c r="BLI73" s="238"/>
      <c r="BLJ73" s="238"/>
      <c r="BLK73" s="238"/>
      <c r="BLL73" s="238"/>
      <c r="BLM73" s="238"/>
      <c r="BLN73" s="238"/>
      <c r="BLO73" s="238"/>
      <c r="BLP73" s="238"/>
      <c r="BLQ73" s="238"/>
      <c r="BLR73" s="238"/>
      <c r="BLS73" s="238"/>
      <c r="BLT73" s="238"/>
      <c r="BLU73" s="238"/>
      <c r="BLV73" s="238"/>
      <c r="BLW73" s="238"/>
      <c r="BLX73" s="238"/>
      <c r="BLY73" s="238"/>
      <c r="BLZ73" s="238"/>
      <c r="BMA73" s="238"/>
      <c r="BMB73" s="238"/>
      <c r="BMC73" s="238"/>
      <c r="BMD73" s="238"/>
      <c r="BME73" s="238"/>
      <c r="BMF73" s="238"/>
      <c r="BMG73" s="238"/>
      <c r="BMH73" s="238"/>
      <c r="BMI73" s="238"/>
      <c r="BMJ73" s="238"/>
      <c r="BMK73" s="238"/>
      <c r="BML73" s="238"/>
      <c r="BMM73" s="238"/>
      <c r="BMN73" s="238"/>
      <c r="BMO73" s="238"/>
      <c r="BMP73" s="238"/>
      <c r="BMQ73" s="238"/>
      <c r="BMR73" s="238"/>
      <c r="BMS73" s="238"/>
      <c r="BMT73" s="238"/>
      <c r="BMU73" s="238"/>
      <c r="BMV73" s="238"/>
      <c r="BMW73" s="238"/>
      <c r="BMX73" s="238"/>
      <c r="BMY73" s="238"/>
      <c r="BMZ73" s="238"/>
      <c r="BNA73" s="238"/>
      <c r="BNB73" s="238"/>
      <c r="BNC73" s="238"/>
      <c r="BND73" s="238"/>
      <c r="BNE73" s="238"/>
      <c r="BNF73" s="238"/>
      <c r="BNG73" s="238"/>
      <c r="BNH73" s="238"/>
      <c r="BNI73" s="238"/>
      <c r="BNJ73" s="238"/>
      <c r="BNK73" s="238"/>
      <c r="BNL73" s="238"/>
      <c r="BNM73" s="238"/>
      <c r="BNN73" s="238"/>
      <c r="BNO73" s="238"/>
      <c r="BNP73" s="238"/>
      <c r="BNQ73" s="238"/>
      <c r="BNR73" s="238"/>
      <c r="BNS73" s="238"/>
      <c r="BNT73" s="238"/>
      <c r="BNU73" s="238"/>
      <c r="BNV73" s="238"/>
      <c r="BNW73" s="238"/>
      <c r="BNX73" s="238"/>
      <c r="BNY73" s="238"/>
      <c r="BNZ73" s="238"/>
      <c r="BOA73" s="238"/>
      <c r="BOB73" s="238"/>
      <c r="BOC73" s="238"/>
      <c r="BOD73" s="238"/>
      <c r="BOE73" s="238"/>
      <c r="BOF73" s="238"/>
      <c r="BOG73" s="238"/>
      <c r="BOH73" s="238"/>
      <c r="BOI73" s="238"/>
      <c r="BOJ73" s="238"/>
      <c r="BOK73" s="238"/>
      <c r="BOL73" s="238"/>
      <c r="BOM73" s="238"/>
      <c r="BON73" s="238"/>
      <c r="BOO73" s="238"/>
      <c r="BOP73" s="238"/>
      <c r="BOQ73" s="238"/>
      <c r="BOR73" s="238"/>
      <c r="BOS73" s="238"/>
      <c r="BOT73" s="238"/>
      <c r="BOU73" s="238"/>
      <c r="BOV73" s="238"/>
      <c r="BOW73" s="238"/>
      <c r="BOX73" s="238"/>
      <c r="BOY73" s="238"/>
      <c r="BOZ73" s="238"/>
      <c r="BPA73" s="238"/>
      <c r="BPB73" s="238"/>
      <c r="BPC73" s="238"/>
      <c r="BPD73" s="238"/>
      <c r="BPE73" s="238"/>
      <c r="BPF73" s="238"/>
      <c r="BPG73" s="238"/>
      <c r="BPH73" s="238"/>
      <c r="BPI73" s="238"/>
      <c r="BPJ73" s="238"/>
      <c r="BPK73" s="238"/>
      <c r="BPL73" s="238"/>
      <c r="BPM73" s="238"/>
      <c r="BPN73" s="238"/>
      <c r="BPO73" s="238"/>
      <c r="BPP73" s="238"/>
      <c r="BPQ73" s="238"/>
      <c r="BPR73" s="238"/>
      <c r="BPS73" s="238"/>
      <c r="BPT73" s="238"/>
      <c r="BPU73" s="238"/>
      <c r="BPV73" s="238"/>
      <c r="BPW73" s="238"/>
      <c r="BPX73" s="238"/>
      <c r="BPY73" s="238"/>
      <c r="BPZ73" s="238"/>
      <c r="BQA73" s="238"/>
      <c r="BQB73" s="238"/>
      <c r="BQC73" s="238"/>
      <c r="BQD73" s="238"/>
      <c r="BQE73" s="238"/>
      <c r="BQF73" s="238"/>
      <c r="BQG73" s="238"/>
      <c r="BQH73" s="238"/>
      <c r="BQI73" s="238"/>
      <c r="BQJ73" s="238"/>
      <c r="BQK73" s="238"/>
      <c r="BQL73" s="238"/>
      <c r="BQM73" s="238"/>
      <c r="BQN73" s="238"/>
      <c r="BQO73" s="238"/>
      <c r="BQP73" s="238"/>
      <c r="BQQ73" s="238"/>
      <c r="BQR73" s="238"/>
      <c r="BQS73" s="238"/>
      <c r="BQT73" s="238"/>
      <c r="BQU73" s="238"/>
      <c r="BQV73" s="238"/>
      <c r="BQW73" s="238"/>
      <c r="BQX73" s="238"/>
      <c r="BQY73" s="238"/>
      <c r="BQZ73" s="238"/>
      <c r="BRA73" s="238"/>
      <c r="BRB73" s="238"/>
      <c r="BRC73" s="238"/>
      <c r="BRD73" s="238"/>
      <c r="BRE73" s="238"/>
      <c r="BRF73" s="238"/>
      <c r="BRG73" s="238"/>
      <c r="BRH73" s="238"/>
      <c r="BRI73" s="238"/>
      <c r="BRJ73" s="238"/>
      <c r="BRK73" s="238"/>
      <c r="BRL73" s="238"/>
      <c r="BRM73" s="238"/>
      <c r="BRN73" s="238"/>
      <c r="BRO73" s="238"/>
      <c r="BRP73" s="238"/>
      <c r="BRQ73" s="238"/>
      <c r="BRR73" s="238"/>
      <c r="BRS73" s="238"/>
      <c r="BRT73" s="238"/>
      <c r="BRU73" s="238"/>
      <c r="BRV73" s="238"/>
      <c r="BRW73" s="238"/>
      <c r="BRX73" s="238"/>
      <c r="BRY73" s="238"/>
      <c r="BRZ73" s="238"/>
      <c r="BSA73" s="238"/>
      <c r="BSB73" s="238"/>
      <c r="BSC73" s="238"/>
      <c r="BSD73" s="238"/>
      <c r="BSE73" s="238"/>
      <c r="BSF73" s="238"/>
      <c r="BSG73" s="238"/>
      <c r="BSH73" s="238"/>
      <c r="BSI73" s="238"/>
      <c r="BSJ73" s="238"/>
      <c r="BSK73" s="238"/>
      <c r="BSL73" s="238"/>
      <c r="BSM73" s="238"/>
      <c r="BSN73" s="238"/>
      <c r="BSO73" s="238"/>
      <c r="BSP73" s="238"/>
      <c r="BSQ73" s="238"/>
      <c r="BSR73" s="238"/>
      <c r="BSS73" s="238"/>
      <c r="BST73" s="238"/>
      <c r="BSU73" s="238"/>
      <c r="BSV73" s="238"/>
      <c r="BSW73" s="238"/>
      <c r="BSX73" s="238"/>
      <c r="BSY73" s="238"/>
      <c r="BSZ73" s="238"/>
      <c r="BTA73" s="238"/>
      <c r="BTB73" s="238"/>
      <c r="BTC73" s="238"/>
      <c r="BTD73" s="238"/>
      <c r="BTE73" s="238"/>
      <c r="BTF73" s="238"/>
      <c r="BTG73" s="238"/>
      <c r="BTH73" s="238"/>
      <c r="BTI73" s="238"/>
      <c r="BTJ73" s="238"/>
      <c r="BTK73" s="238"/>
      <c r="BTL73" s="238"/>
      <c r="BTM73" s="238"/>
      <c r="BTN73" s="238"/>
      <c r="BTO73" s="238"/>
      <c r="BTP73" s="238"/>
      <c r="BTQ73" s="238"/>
      <c r="BTR73" s="238"/>
      <c r="BTS73" s="238"/>
      <c r="BTT73" s="238"/>
      <c r="BTU73" s="238"/>
      <c r="BTV73" s="238"/>
      <c r="BTW73" s="238"/>
      <c r="BTX73" s="238"/>
      <c r="BTY73" s="238"/>
      <c r="BTZ73" s="238"/>
      <c r="BUA73" s="238"/>
      <c r="BUB73" s="238"/>
      <c r="BUC73" s="238"/>
      <c r="BUD73" s="238"/>
      <c r="BUE73" s="238"/>
      <c r="BUF73" s="238"/>
      <c r="BUG73" s="238"/>
      <c r="BUH73" s="238"/>
      <c r="BUI73" s="238"/>
      <c r="BUJ73" s="238"/>
      <c r="BUK73" s="238"/>
      <c r="BUL73" s="238"/>
      <c r="BUM73" s="238"/>
      <c r="BUN73" s="238"/>
      <c r="BUO73" s="238"/>
      <c r="BUP73" s="238"/>
      <c r="BUQ73" s="238"/>
      <c r="BUR73" s="238"/>
      <c r="BUS73" s="238"/>
      <c r="BUT73" s="238"/>
      <c r="BUU73" s="238"/>
      <c r="BUV73" s="238"/>
      <c r="BUW73" s="238"/>
      <c r="BUX73" s="238"/>
      <c r="BUY73" s="238"/>
      <c r="BUZ73" s="238"/>
      <c r="BVA73" s="238"/>
      <c r="BVB73" s="238"/>
      <c r="BVC73" s="238"/>
      <c r="BVD73" s="238"/>
      <c r="BVE73" s="238"/>
      <c r="BVF73" s="238"/>
      <c r="BVG73" s="238"/>
      <c r="BVH73" s="238"/>
      <c r="BVI73" s="238"/>
      <c r="BVJ73" s="238"/>
      <c r="BVK73" s="238"/>
      <c r="BVL73" s="238"/>
      <c r="BVM73" s="238"/>
      <c r="BVN73" s="238"/>
      <c r="BVO73" s="238"/>
      <c r="BVP73" s="238"/>
      <c r="BVQ73" s="238"/>
      <c r="BVR73" s="238"/>
      <c r="BVS73" s="238"/>
      <c r="BVT73" s="238"/>
      <c r="BVU73" s="238"/>
      <c r="BVV73" s="238"/>
      <c r="BVW73" s="238"/>
      <c r="BVX73" s="238"/>
      <c r="BVY73" s="238"/>
      <c r="BVZ73" s="238"/>
      <c r="BWA73" s="238"/>
      <c r="BWB73" s="238"/>
      <c r="BWC73" s="238"/>
      <c r="BWD73" s="238"/>
      <c r="BWE73" s="238"/>
      <c r="BWF73" s="238"/>
      <c r="BWG73" s="238"/>
      <c r="BWH73" s="238"/>
      <c r="BWI73" s="238"/>
      <c r="BWJ73" s="238"/>
      <c r="BWK73" s="238"/>
      <c r="BWL73" s="238"/>
      <c r="BWM73" s="238"/>
      <c r="BWN73" s="238"/>
      <c r="BWO73" s="238"/>
      <c r="BWP73" s="238"/>
      <c r="BWQ73" s="238"/>
      <c r="BWR73" s="238"/>
      <c r="BWS73" s="238"/>
      <c r="BWT73" s="238"/>
      <c r="BWU73" s="238"/>
      <c r="BWV73" s="238"/>
      <c r="BWW73" s="238"/>
      <c r="BWX73" s="238"/>
      <c r="BWY73" s="238"/>
      <c r="BWZ73" s="238"/>
      <c r="BXA73" s="238"/>
      <c r="BXB73" s="238"/>
      <c r="BXC73" s="238"/>
      <c r="BXD73" s="238"/>
      <c r="BXE73" s="238"/>
      <c r="BXF73" s="238"/>
      <c r="BXG73" s="238"/>
      <c r="BXH73" s="238"/>
      <c r="BXI73" s="238"/>
      <c r="BXJ73" s="238"/>
      <c r="BXK73" s="238"/>
      <c r="BXL73" s="238"/>
      <c r="BXM73" s="238"/>
      <c r="BXN73" s="238"/>
      <c r="BXO73" s="238"/>
      <c r="BXP73" s="238"/>
      <c r="BXQ73" s="238"/>
      <c r="BXR73" s="238"/>
      <c r="BXS73" s="238"/>
      <c r="BXT73" s="238"/>
      <c r="BXU73" s="238"/>
      <c r="BXV73" s="238"/>
      <c r="BXW73" s="238"/>
      <c r="BXX73" s="238"/>
      <c r="BXY73" s="238"/>
      <c r="BXZ73" s="238"/>
      <c r="BYA73" s="238"/>
      <c r="BYB73" s="238"/>
      <c r="BYC73" s="238"/>
      <c r="BYD73" s="238"/>
      <c r="BYE73" s="238"/>
      <c r="BYF73" s="238"/>
      <c r="BYG73" s="238"/>
      <c r="BYH73" s="238"/>
      <c r="BYI73" s="238"/>
      <c r="BYJ73" s="238"/>
      <c r="BYK73" s="238"/>
      <c r="BYL73" s="238"/>
      <c r="BYM73" s="238"/>
      <c r="BYN73" s="238"/>
      <c r="BYO73" s="238"/>
      <c r="BYP73" s="238"/>
      <c r="BYQ73" s="238"/>
      <c r="BYR73" s="238"/>
      <c r="BYS73" s="238"/>
      <c r="BYT73" s="238"/>
      <c r="BYU73" s="238"/>
      <c r="BYV73" s="238"/>
      <c r="BYW73" s="238"/>
      <c r="BYX73" s="238"/>
      <c r="BYY73" s="238"/>
      <c r="BYZ73" s="238"/>
      <c r="BZA73" s="238"/>
      <c r="BZB73" s="238"/>
      <c r="BZC73" s="238"/>
      <c r="BZD73" s="238"/>
      <c r="BZE73" s="238"/>
      <c r="BZF73" s="238"/>
      <c r="BZG73" s="238"/>
      <c r="BZH73" s="238"/>
      <c r="BZI73" s="238"/>
      <c r="BZJ73" s="238"/>
      <c r="BZK73" s="238"/>
      <c r="BZL73" s="238"/>
      <c r="BZM73" s="238"/>
      <c r="BZN73" s="238"/>
      <c r="BZO73" s="238"/>
      <c r="BZP73" s="238"/>
      <c r="BZQ73" s="238"/>
      <c r="BZR73" s="238"/>
      <c r="BZS73" s="238"/>
      <c r="BZT73" s="238"/>
      <c r="BZU73" s="238"/>
      <c r="BZV73" s="238"/>
      <c r="BZW73" s="238"/>
      <c r="BZX73" s="238"/>
      <c r="BZY73" s="238"/>
      <c r="BZZ73" s="238"/>
      <c r="CAA73" s="238"/>
      <c r="CAB73" s="238"/>
      <c r="CAC73" s="238"/>
      <c r="CAD73" s="238"/>
      <c r="CAE73" s="238"/>
      <c r="CAF73" s="238"/>
      <c r="CAG73" s="238"/>
      <c r="CAH73" s="238"/>
      <c r="CAI73" s="238"/>
      <c r="CAJ73" s="238"/>
      <c r="CAK73" s="238"/>
      <c r="CAL73" s="238"/>
      <c r="CAM73" s="238"/>
      <c r="CAN73" s="238"/>
      <c r="CAO73" s="238"/>
      <c r="CAP73" s="238"/>
      <c r="CAQ73" s="238"/>
      <c r="CAR73" s="238"/>
      <c r="CAS73" s="238"/>
      <c r="CAT73" s="238"/>
      <c r="CAU73" s="238"/>
      <c r="CAV73" s="238"/>
      <c r="CAW73" s="238"/>
      <c r="CAX73" s="238"/>
      <c r="CAY73" s="238"/>
      <c r="CAZ73" s="238"/>
      <c r="CBA73" s="238"/>
      <c r="CBB73" s="238"/>
      <c r="CBC73" s="238"/>
      <c r="CBD73" s="238"/>
      <c r="CBE73" s="238"/>
      <c r="CBF73" s="238"/>
      <c r="CBG73" s="238"/>
      <c r="CBH73" s="238"/>
      <c r="CBI73" s="238"/>
      <c r="CBJ73" s="238"/>
      <c r="CBK73" s="238"/>
      <c r="CBL73" s="238"/>
      <c r="CBM73" s="238"/>
      <c r="CBN73" s="238"/>
      <c r="CBO73" s="238"/>
      <c r="CBP73" s="238"/>
      <c r="CBQ73" s="238"/>
      <c r="CBR73" s="238"/>
      <c r="CBS73" s="238"/>
      <c r="CBT73" s="238"/>
      <c r="CBU73" s="238"/>
      <c r="CBV73" s="238"/>
      <c r="CBW73" s="238"/>
      <c r="CBX73" s="238"/>
      <c r="CBY73" s="238"/>
      <c r="CBZ73" s="238"/>
      <c r="CCA73" s="238"/>
      <c r="CCB73" s="238"/>
      <c r="CCC73" s="238"/>
      <c r="CCD73" s="238"/>
      <c r="CCE73" s="238"/>
      <c r="CCF73" s="238"/>
      <c r="CCG73" s="238"/>
      <c r="CCH73" s="238"/>
      <c r="CCI73" s="238"/>
      <c r="CCJ73" s="238"/>
      <c r="CCK73" s="238"/>
      <c r="CCL73" s="238"/>
      <c r="CCM73" s="238"/>
      <c r="CCN73" s="238"/>
      <c r="CCO73" s="238"/>
      <c r="CCP73" s="238"/>
      <c r="CCQ73" s="238"/>
      <c r="CCR73" s="238"/>
      <c r="CCS73" s="238"/>
      <c r="CCT73" s="238"/>
      <c r="CCU73" s="238"/>
      <c r="CCV73" s="238"/>
      <c r="CCW73" s="238"/>
      <c r="CCX73" s="238"/>
      <c r="CCY73" s="238"/>
      <c r="CCZ73" s="238"/>
      <c r="CDA73" s="238"/>
      <c r="CDB73" s="238"/>
      <c r="CDC73" s="238"/>
      <c r="CDD73" s="238"/>
      <c r="CDE73" s="238"/>
      <c r="CDF73" s="238"/>
      <c r="CDG73" s="238"/>
      <c r="CDH73" s="238"/>
      <c r="CDI73" s="238"/>
      <c r="CDJ73" s="238"/>
      <c r="CDK73" s="238"/>
      <c r="CDL73" s="238"/>
      <c r="CDM73" s="238"/>
      <c r="CDN73" s="238"/>
      <c r="CDO73" s="238"/>
      <c r="CDP73" s="238"/>
      <c r="CDQ73" s="238"/>
      <c r="CDR73" s="238"/>
      <c r="CDS73" s="238"/>
      <c r="CDT73" s="238"/>
      <c r="CDU73" s="238"/>
      <c r="CDV73" s="238"/>
      <c r="CDW73" s="238"/>
      <c r="CDX73" s="238"/>
      <c r="CDY73" s="238"/>
      <c r="CDZ73" s="238"/>
      <c r="CEA73" s="238"/>
      <c r="CEB73" s="238"/>
      <c r="CEC73" s="238"/>
      <c r="CED73" s="238"/>
      <c r="CEE73" s="238"/>
      <c r="CEF73" s="238"/>
      <c r="CEG73" s="238"/>
      <c r="CEH73" s="238"/>
      <c r="CEI73" s="238"/>
      <c r="CEJ73" s="238"/>
      <c r="CEK73" s="238"/>
      <c r="CEL73" s="238"/>
      <c r="CEM73" s="238"/>
      <c r="CEN73" s="238"/>
      <c r="CEO73" s="238"/>
      <c r="CEP73" s="238"/>
      <c r="CEQ73" s="238"/>
      <c r="CER73" s="238"/>
      <c r="CES73" s="238"/>
      <c r="CET73" s="238"/>
      <c r="CEU73" s="238"/>
      <c r="CEV73" s="238"/>
      <c r="CEW73" s="238"/>
      <c r="CEX73" s="238"/>
      <c r="CEY73" s="238"/>
      <c r="CEZ73" s="238"/>
      <c r="CFA73" s="238"/>
      <c r="CFB73" s="238"/>
      <c r="CFC73" s="238"/>
      <c r="CFD73" s="238"/>
      <c r="CFE73" s="238"/>
      <c r="CFF73" s="238"/>
      <c r="CFG73" s="238"/>
      <c r="CFH73" s="238"/>
      <c r="CFI73" s="238"/>
      <c r="CFJ73" s="238"/>
      <c r="CFK73" s="238"/>
      <c r="CFL73" s="238"/>
      <c r="CFM73" s="238"/>
      <c r="CFN73" s="238"/>
      <c r="CFO73" s="238"/>
      <c r="CFP73" s="238"/>
      <c r="CFQ73" s="238"/>
      <c r="CFR73" s="238"/>
      <c r="CFS73" s="238"/>
      <c r="CFT73" s="238"/>
      <c r="CFU73" s="238"/>
      <c r="CFV73" s="238"/>
      <c r="CFW73" s="238"/>
      <c r="CFX73" s="238"/>
      <c r="CFY73" s="238"/>
      <c r="CFZ73" s="238"/>
      <c r="CGA73" s="238"/>
      <c r="CGB73" s="238"/>
      <c r="CGC73" s="238"/>
      <c r="CGD73" s="238"/>
      <c r="CGE73" s="238"/>
      <c r="CGF73" s="238"/>
      <c r="CGG73" s="238"/>
      <c r="CGH73" s="238"/>
      <c r="CGI73" s="238"/>
      <c r="CGJ73" s="238"/>
      <c r="CGK73" s="238"/>
      <c r="CGL73" s="238"/>
      <c r="CGM73" s="238"/>
      <c r="CGN73" s="238"/>
      <c r="CGO73" s="238"/>
      <c r="CGP73" s="238"/>
      <c r="CGQ73" s="238"/>
      <c r="CGR73" s="238"/>
      <c r="CGS73" s="238"/>
      <c r="CGT73" s="238"/>
      <c r="CGU73" s="238"/>
      <c r="CGV73" s="238"/>
      <c r="CGW73" s="238"/>
      <c r="CGX73" s="238"/>
      <c r="CGY73" s="238"/>
      <c r="CGZ73" s="238"/>
      <c r="CHA73" s="238"/>
      <c r="CHB73" s="238"/>
      <c r="CHC73" s="238"/>
      <c r="CHD73" s="238"/>
      <c r="CHE73" s="238"/>
      <c r="CHF73" s="238"/>
      <c r="CHG73" s="238"/>
      <c r="CHH73" s="238"/>
      <c r="CHI73" s="238"/>
      <c r="CHJ73" s="238"/>
      <c r="CHK73" s="238"/>
      <c r="CHL73" s="238"/>
      <c r="CHM73" s="238"/>
      <c r="CHN73" s="238"/>
      <c r="CHO73" s="238"/>
      <c r="CHP73" s="238"/>
      <c r="CHQ73" s="238"/>
      <c r="CHR73" s="238"/>
      <c r="CHS73" s="238"/>
      <c r="CHT73" s="238"/>
      <c r="CHU73" s="238"/>
      <c r="CHV73" s="238"/>
      <c r="CHW73" s="238"/>
      <c r="CHX73" s="238"/>
      <c r="CHY73" s="238"/>
      <c r="CHZ73" s="238"/>
      <c r="CIA73" s="238"/>
      <c r="CIB73" s="238"/>
      <c r="CIC73" s="238"/>
      <c r="CID73" s="238"/>
      <c r="CIE73" s="238"/>
      <c r="CIF73" s="238"/>
      <c r="CIG73" s="238"/>
      <c r="CIH73" s="238"/>
      <c r="CII73" s="238"/>
      <c r="CIJ73" s="238"/>
      <c r="CIK73" s="238"/>
      <c r="CIL73" s="238"/>
      <c r="CIM73" s="238"/>
      <c r="CIN73" s="238"/>
      <c r="CIO73" s="238"/>
      <c r="CIP73" s="238"/>
      <c r="CIQ73" s="238"/>
      <c r="CIR73" s="238"/>
      <c r="CIS73" s="238"/>
      <c r="CIT73" s="238"/>
      <c r="CIU73" s="238"/>
      <c r="CIV73" s="238"/>
      <c r="CIW73" s="238"/>
      <c r="CIX73" s="238"/>
      <c r="CIY73" s="238"/>
      <c r="CIZ73" s="238"/>
      <c r="CJA73" s="238"/>
      <c r="CJB73" s="238"/>
      <c r="CJC73" s="238"/>
      <c r="CJD73" s="238"/>
      <c r="CJE73" s="238"/>
      <c r="CJF73" s="238"/>
      <c r="CJG73" s="238"/>
      <c r="CJH73" s="238"/>
      <c r="CJI73" s="238"/>
      <c r="CJJ73" s="238"/>
      <c r="CJK73" s="238"/>
      <c r="CJL73" s="238"/>
      <c r="CJM73" s="238"/>
      <c r="CJN73" s="238"/>
      <c r="CJO73" s="238"/>
      <c r="CJP73" s="238"/>
      <c r="CJQ73" s="238"/>
      <c r="CJR73" s="238"/>
      <c r="CJS73" s="238"/>
      <c r="CJT73" s="238"/>
      <c r="CJU73" s="238"/>
      <c r="CJV73" s="238"/>
      <c r="CJW73" s="238"/>
      <c r="CJX73" s="238"/>
      <c r="CJY73" s="238"/>
      <c r="CJZ73" s="238"/>
      <c r="CKA73" s="238"/>
      <c r="CKB73" s="238"/>
      <c r="CKC73" s="238"/>
      <c r="CKD73" s="238"/>
      <c r="CKE73" s="238"/>
      <c r="CKF73" s="238"/>
      <c r="CKG73" s="238"/>
      <c r="CKH73" s="238"/>
      <c r="CKI73" s="238"/>
      <c r="CKJ73" s="238"/>
      <c r="CKK73" s="238"/>
      <c r="CKL73" s="238"/>
      <c r="CKM73" s="238"/>
      <c r="CKN73" s="238"/>
      <c r="CKO73" s="238"/>
      <c r="CKP73" s="238"/>
      <c r="CKQ73" s="238"/>
      <c r="CKR73" s="238"/>
      <c r="CKS73" s="238"/>
      <c r="CKT73" s="238"/>
      <c r="CKU73" s="238"/>
      <c r="CKV73" s="238"/>
      <c r="CKW73" s="238"/>
      <c r="CKX73" s="238"/>
      <c r="CKY73" s="238"/>
      <c r="CKZ73" s="238"/>
      <c r="CLA73" s="238"/>
      <c r="CLB73" s="238"/>
      <c r="CLC73" s="238"/>
      <c r="CLD73" s="238"/>
      <c r="CLE73" s="238"/>
      <c r="CLF73" s="238"/>
      <c r="CLG73" s="238"/>
      <c r="CLH73" s="238"/>
      <c r="CLI73" s="238"/>
      <c r="CLJ73" s="238"/>
      <c r="CLK73" s="238"/>
      <c r="CLL73" s="238"/>
      <c r="CLM73" s="238"/>
      <c r="CLN73" s="238"/>
      <c r="CLO73" s="238"/>
      <c r="CLP73" s="238"/>
      <c r="CLQ73" s="238"/>
      <c r="CLR73" s="238"/>
      <c r="CLS73" s="238"/>
      <c r="CLT73" s="238"/>
      <c r="CLU73" s="238"/>
      <c r="CLV73" s="238"/>
      <c r="CLW73" s="238"/>
      <c r="CLX73" s="238"/>
      <c r="CLY73" s="238"/>
      <c r="CLZ73" s="238"/>
      <c r="CMA73" s="238"/>
      <c r="CMB73" s="238"/>
      <c r="CMC73" s="238"/>
      <c r="CMD73" s="238"/>
      <c r="CME73" s="238"/>
      <c r="CMF73" s="238"/>
      <c r="CMG73" s="238"/>
      <c r="CMH73" s="238"/>
      <c r="CMI73" s="238"/>
      <c r="CMJ73" s="238"/>
      <c r="CMK73" s="238"/>
      <c r="CML73" s="238"/>
      <c r="CMM73" s="238"/>
      <c r="CMN73" s="238"/>
      <c r="CMO73" s="238"/>
      <c r="CMP73" s="238"/>
      <c r="CMQ73" s="238"/>
      <c r="CMR73" s="238"/>
      <c r="CMS73" s="238"/>
      <c r="CMT73" s="238"/>
      <c r="CMU73" s="238"/>
      <c r="CMV73" s="238"/>
      <c r="CMW73" s="238"/>
      <c r="CMX73" s="238"/>
      <c r="CMY73" s="238"/>
      <c r="CMZ73" s="238"/>
      <c r="CNA73" s="238"/>
      <c r="CNB73" s="238"/>
      <c r="CNC73" s="238"/>
      <c r="CND73" s="238"/>
      <c r="CNE73" s="238"/>
      <c r="CNF73" s="238"/>
      <c r="CNG73" s="238"/>
      <c r="CNH73" s="238"/>
      <c r="CNI73" s="238"/>
      <c r="CNJ73" s="238"/>
      <c r="CNK73" s="238"/>
      <c r="CNL73" s="238"/>
      <c r="CNM73" s="238"/>
      <c r="CNN73" s="238"/>
      <c r="CNO73" s="238"/>
      <c r="CNP73" s="238"/>
      <c r="CNQ73" s="238"/>
      <c r="CNR73" s="238"/>
      <c r="CNS73" s="238"/>
      <c r="CNT73" s="238"/>
      <c r="CNU73" s="238"/>
      <c r="CNV73" s="238"/>
      <c r="CNW73" s="238"/>
      <c r="CNX73" s="238"/>
      <c r="CNY73" s="238"/>
      <c r="CNZ73" s="238"/>
      <c r="COA73" s="238"/>
      <c r="COB73" s="238"/>
      <c r="COC73" s="238"/>
      <c r="COD73" s="238"/>
      <c r="COE73" s="238"/>
      <c r="COF73" s="238"/>
      <c r="COG73" s="238"/>
      <c r="COH73" s="238"/>
      <c r="COI73" s="238"/>
      <c r="COJ73" s="238"/>
      <c r="COK73" s="238"/>
      <c r="COL73" s="238"/>
      <c r="COM73" s="238"/>
      <c r="CON73" s="238"/>
      <c r="COO73" s="238"/>
      <c r="COP73" s="238"/>
      <c r="COQ73" s="238"/>
      <c r="COR73" s="238"/>
      <c r="COS73" s="238"/>
      <c r="COT73" s="238"/>
      <c r="COU73" s="238"/>
      <c r="COV73" s="238"/>
      <c r="COW73" s="238"/>
      <c r="COX73" s="238"/>
      <c r="COY73" s="238"/>
      <c r="COZ73" s="238"/>
      <c r="CPA73" s="238"/>
      <c r="CPB73" s="238"/>
      <c r="CPC73" s="238"/>
      <c r="CPD73" s="238"/>
      <c r="CPE73" s="238"/>
      <c r="CPF73" s="238"/>
      <c r="CPG73" s="238"/>
      <c r="CPH73" s="238"/>
      <c r="CPI73" s="238"/>
      <c r="CPJ73" s="238"/>
      <c r="CPK73" s="238"/>
      <c r="CPL73" s="238"/>
      <c r="CPM73" s="238"/>
      <c r="CPN73" s="238"/>
      <c r="CPO73" s="238"/>
      <c r="CPP73" s="238"/>
      <c r="CPQ73" s="238"/>
      <c r="CPR73" s="238"/>
      <c r="CPS73" s="238"/>
      <c r="CPT73" s="238"/>
      <c r="CPU73" s="238"/>
      <c r="CPV73" s="238"/>
      <c r="CPW73" s="238"/>
      <c r="CPX73" s="238"/>
      <c r="CPY73" s="238"/>
      <c r="CPZ73" s="238"/>
      <c r="CQA73" s="238"/>
      <c r="CQB73" s="238"/>
      <c r="CQC73" s="238"/>
      <c r="CQD73" s="238"/>
      <c r="CQE73" s="238"/>
      <c r="CQF73" s="238"/>
      <c r="CQG73" s="238"/>
      <c r="CQH73" s="238"/>
      <c r="CQI73" s="238"/>
      <c r="CQJ73" s="238"/>
      <c r="CQK73" s="238"/>
      <c r="CQL73" s="238"/>
      <c r="CQM73" s="238"/>
      <c r="CQN73" s="238"/>
      <c r="CQO73" s="238"/>
      <c r="CQP73" s="238"/>
      <c r="CQQ73" s="238"/>
      <c r="CQR73" s="238"/>
      <c r="CQS73" s="238"/>
      <c r="CQT73" s="238"/>
      <c r="CQU73" s="238"/>
      <c r="CQV73" s="238"/>
      <c r="CQW73" s="238"/>
      <c r="CQX73" s="238"/>
      <c r="CQY73" s="238"/>
      <c r="CQZ73" s="238"/>
      <c r="CRA73" s="238"/>
      <c r="CRB73" s="238"/>
      <c r="CRC73" s="238"/>
      <c r="CRD73" s="238"/>
      <c r="CRE73" s="238"/>
      <c r="CRF73" s="238"/>
      <c r="CRG73" s="238"/>
      <c r="CRH73" s="238"/>
      <c r="CRI73" s="238"/>
      <c r="CRJ73" s="238"/>
      <c r="CRK73" s="238"/>
      <c r="CRL73" s="238"/>
      <c r="CRM73" s="238"/>
      <c r="CRN73" s="238"/>
      <c r="CRO73" s="238"/>
      <c r="CRP73" s="238"/>
      <c r="CRQ73" s="238"/>
      <c r="CRR73" s="238"/>
      <c r="CRS73" s="238"/>
      <c r="CRT73" s="238"/>
      <c r="CRU73" s="238"/>
      <c r="CRV73" s="238"/>
      <c r="CRW73" s="238"/>
      <c r="CRX73" s="238"/>
      <c r="CRY73" s="238"/>
      <c r="CRZ73" s="238"/>
      <c r="CSA73" s="238"/>
      <c r="CSB73" s="238"/>
      <c r="CSC73" s="238"/>
      <c r="CSD73" s="238"/>
      <c r="CSE73" s="238"/>
      <c r="CSF73" s="238"/>
      <c r="CSG73" s="238"/>
      <c r="CSH73" s="238"/>
      <c r="CSI73" s="238"/>
      <c r="CSJ73" s="238"/>
      <c r="CSK73" s="238"/>
      <c r="CSL73" s="238"/>
      <c r="CSM73" s="238"/>
      <c r="CSN73" s="238"/>
      <c r="CSO73" s="238"/>
      <c r="CSP73" s="238"/>
      <c r="CSQ73" s="238"/>
      <c r="CSR73" s="238"/>
      <c r="CSS73" s="238"/>
      <c r="CST73" s="238"/>
      <c r="CSU73" s="238"/>
      <c r="CSV73" s="238"/>
      <c r="CSW73" s="238"/>
      <c r="CSX73" s="238"/>
      <c r="CSY73" s="238"/>
      <c r="CSZ73" s="238"/>
      <c r="CTA73" s="238"/>
      <c r="CTB73" s="238"/>
      <c r="CTC73" s="238"/>
      <c r="CTD73" s="238"/>
      <c r="CTE73" s="238"/>
      <c r="CTF73" s="238"/>
      <c r="CTG73" s="238"/>
      <c r="CTH73" s="238"/>
      <c r="CTI73" s="238"/>
      <c r="CTJ73" s="238"/>
      <c r="CTK73" s="238"/>
      <c r="CTL73" s="238"/>
      <c r="CTM73" s="238"/>
      <c r="CTN73" s="238"/>
      <c r="CTO73" s="238"/>
      <c r="CTP73" s="238"/>
      <c r="CTQ73" s="238"/>
      <c r="CTR73" s="238"/>
      <c r="CTS73" s="238"/>
      <c r="CTT73" s="238"/>
      <c r="CTU73" s="238"/>
      <c r="CTV73" s="238"/>
      <c r="CTW73" s="238"/>
      <c r="CTX73" s="238"/>
      <c r="CTY73" s="238"/>
      <c r="CTZ73" s="238"/>
      <c r="CUA73" s="238"/>
      <c r="CUB73" s="238"/>
      <c r="CUC73" s="238"/>
      <c r="CUD73" s="238"/>
      <c r="CUE73" s="238"/>
      <c r="CUF73" s="238"/>
      <c r="CUG73" s="238"/>
      <c r="CUH73" s="238"/>
      <c r="CUI73" s="238"/>
      <c r="CUJ73" s="238"/>
      <c r="CUK73" s="238"/>
      <c r="CUL73" s="238"/>
      <c r="CUM73" s="238"/>
      <c r="CUN73" s="238"/>
      <c r="CUO73" s="238"/>
      <c r="CUP73" s="238"/>
      <c r="CUQ73" s="238"/>
      <c r="CUR73" s="238"/>
      <c r="CUS73" s="238"/>
      <c r="CUT73" s="238"/>
      <c r="CUU73" s="238"/>
      <c r="CUV73" s="238"/>
      <c r="CUW73" s="238"/>
      <c r="CUX73" s="238"/>
      <c r="CUY73" s="238"/>
      <c r="CUZ73" s="238"/>
      <c r="CVA73" s="238"/>
      <c r="CVB73" s="238"/>
      <c r="CVC73" s="238"/>
      <c r="CVD73" s="238"/>
      <c r="CVE73" s="238"/>
      <c r="CVF73" s="238"/>
      <c r="CVG73" s="238"/>
      <c r="CVH73" s="238"/>
      <c r="CVI73" s="238"/>
      <c r="CVJ73" s="238"/>
      <c r="CVK73" s="238"/>
      <c r="CVL73" s="238"/>
      <c r="CVM73" s="238"/>
      <c r="CVN73" s="238"/>
      <c r="CVO73" s="238"/>
      <c r="CVP73" s="238"/>
      <c r="CVQ73" s="238"/>
      <c r="CVR73" s="238"/>
      <c r="CVS73" s="238"/>
      <c r="CVT73" s="238"/>
      <c r="CVU73" s="238"/>
      <c r="CVV73" s="238"/>
      <c r="CVW73" s="238"/>
      <c r="CVX73" s="238"/>
      <c r="CVY73" s="238"/>
      <c r="CVZ73" s="238"/>
      <c r="CWA73" s="238"/>
      <c r="CWB73" s="238"/>
      <c r="CWC73" s="238"/>
      <c r="CWD73" s="238"/>
      <c r="CWE73" s="238"/>
      <c r="CWF73" s="238"/>
      <c r="CWG73" s="238"/>
      <c r="CWH73" s="238"/>
      <c r="CWI73" s="238"/>
      <c r="CWJ73" s="238"/>
      <c r="CWK73" s="238"/>
      <c r="CWL73" s="238"/>
      <c r="CWM73" s="238"/>
      <c r="CWN73" s="238"/>
      <c r="CWO73" s="238"/>
      <c r="CWP73" s="238"/>
      <c r="CWQ73" s="238"/>
      <c r="CWR73" s="238"/>
      <c r="CWS73" s="238"/>
      <c r="CWT73" s="238"/>
      <c r="CWU73" s="238"/>
      <c r="CWV73" s="238"/>
      <c r="CWW73" s="238"/>
      <c r="CWX73" s="238"/>
      <c r="CWY73" s="238"/>
      <c r="CWZ73" s="238"/>
      <c r="CXA73" s="238"/>
      <c r="CXB73" s="238"/>
      <c r="CXC73" s="238"/>
      <c r="CXD73" s="238"/>
      <c r="CXE73" s="238"/>
      <c r="CXF73" s="238"/>
      <c r="CXG73" s="238"/>
      <c r="CXH73" s="238"/>
      <c r="CXI73" s="238"/>
      <c r="CXJ73" s="238"/>
      <c r="CXK73" s="238"/>
      <c r="CXL73" s="238"/>
      <c r="CXM73" s="238"/>
      <c r="CXN73" s="238"/>
      <c r="CXO73" s="238"/>
      <c r="CXP73" s="238"/>
      <c r="CXQ73" s="238"/>
      <c r="CXR73" s="238"/>
      <c r="CXS73" s="238"/>
      <c r="CXT73" s="238"/>
      <c r="CXU73" s="238"/>
      <c r="CXV73" s="238"/>
      <c r="CXW73" s="238"/>
      <c r="CXX73" s="238"/>
      <c r="CXY73" s="238"/>
      <c r="CXZ73" s="238"/>
      <c r="CYA73" s="238"/>
      <c r="CYB73" s="238"/>
      <c r="CYC73" s="238"/>
      <c r="CYD73" s="238"/>
      <c r="CYE73" s="238"/>
      <c r="CYF73" s="238"/>
      <c r="CYG73" s="238"/>
      <c r="CYH73" s="238"/>
      <c r="CYI73" s="238"/>
      <c r="CYJ73" s="238"/>
      <c r="CYK73" s="238"/>
      <c r="CYL73" s="238"/>
      <c r="CYM73" s="238"/>
      <c r="CYN73" s="238"/>
      <c r="CYO73" s="238"/>
      <c r="CYP73" s="238"/>
      <c r="CYQ73" s="238"/>
      <c r="CYR73" s="238"/>
      <c r="CYS73" s="238"/>
      <c r="CYT73" s="238"/>
      <c r="CYU73" s="238"/>
      <c r="CYV73" s="238"/>
      <c r="CYW73" s="238"/>
      <c r="CYX73" s="238"/>
      <c r="CYY73" s="238"/>
      <c r="CYZ73" s="238"/>
      <c r="CZA73" s="238"/>
      <c r="CZB73" s="238"/>
      <c r="CZC73" s="238"/>
      <c r="CZD73" s="238"/>
      <c r="CZE73" s="238"/>
      <c r="CZF73" s="238"/>
      <c r="CZG73" s="238"/>
      <c r="CZH73" s="238"/>
      <c r="CZI73" s="238"/>
      <c r="CZJ73" s="238"/>
      <c r="CZK73" s="238"/>
      <c r="CZL73" s="238"/>
      <c r="CZM73" s="238"/>
      <c r="CZN73" s="238"/>
      <c r="CZO73" s="238"/>
      <c r="CZP73" s="238"/>
      <c r="CZQ73" s="238"/>
      <c r="CZR73" s="238"/>
      <c r="CZS73" s="238"/>
      <c r="CZT73" s="238"/>
      <c r="CZU73" s="238"/>
      <c r="CZV73" s="238"/>
      <c r="CZW73" s="238"/>
      <c r="CZX73" s="238"/>
      <c r="CZY73" s="238"/>
      <c r="CZZ73" s="238"/>
      <c r="DAA73" s="238"/>
      <c r="DAB73" s="238"/>
      <c r="DAC73" s="238"/>
      <c r="DAD73" s="238"/>
      <c r="DAE73" s="238"/>
      <c r="DAF73" s="238"/>
      <c r="DAG73" s="238"/>
      <c r="DAH73" s="238"/>
      <c r="DAI73" s="238"/>
      <c r="DAJ73" s="238"/>
      <c r="DAK73" s="238"/>
      <c r="DAL73" s="238"/>
      <c r="DAM73" s="238"/>
      <c r="DAN73" s="238"/>
      <c r="DAO73" s="238"/>
      <c r="DAP73" s="238"/>
      <c r="DAQ73" s="238"/>
      <c r="DAR73" s="238"/>
      <c r="DAS73" s="238"/>
      <c r="DAT73" s="238"/>
      <c r="DAU73" s="238"/>
      <c r="DAV73" s="238"/>
      <c r="DAW73" s="238"/>
      <c r="DAX73" s="238"/>
      <c r="DAY73" s="238"/>
      <c r="DAZ73" s="238"/>
      <c r="DBA73" s="238"/>
      <c r="DBB73" s="238"/>
      <c r="DBC73" s="238"/>
      <c r="DBD73" s="238"/>
      <c r="DBE73" s="238"/>
      <c r="DBF73" s="238"/>
      <c r="DBG73" s="238"/>
      <c r="DBH73" s="238"/>
      <c r="DBI73" s="238"/>
      <c r="DBJ73" s="238"/>
      <c r="DBK73" s="238"/>
      <c r="DBL73" s="238"/>
      <c r="DBM73" s="238"/>
      <c r="DBN73" s="238"/>
      <c r="DBO73" s="238"/>
      <c r="DBP73" s="238"/>
      <c r="DBQ73" s="238"/>
      <c r="DBR73" s="238"/>
      <c r="DBS73" s="238"/>
      <c r="DBT73" s="238"/>
      <c r="DBU73" s="238"/>
      <c r="DBV73" s="238"/>
      <c r="DBW73" s="238"/>
      <c r="DBX73" s="238"/>
      <c r="DBY73" s="238"/>
      <c r="DBZ73" s="238"/>
      <c r="DCA73" s="238"/>
      <c r="DCB73" s="238"/>
      <c r="DCC73" s="238"/>
      <c r="DCD73" s="238"/>
      <c r="DCE73" s="238"/>
      <c r="DCF73" s="238"/>
      <c r="DCG73" s="238"/>
      <c r="DCH73" s="238"/>
      <c r="DCI73" s="238"/>
      <c r="DCJ73" s="238"/>
      <c r="DCK73" s="238"/>
      <c r="DCL73" s="238"/>
      <c r="DCM73" s="238"/>
      <c r="DCN73" s="238"/>
      <c r="DCO73" s="238"/>
      <c r="DCP73" s="238"/>
      <c r="DCQ73" s="238"/>
      <c r="DCR73" s="238"/>
      <c r="DCS73" s="238"/>
      <c r="DCT73" s="238"/>
      <c r="DCU73" s="238"/>
      <c r="DCV73" s="238"/>
      <c r="DCW73" s="238"/>
      <c r="DCX73" s="238"/>
      <c r="DCY73" s="238"/>
      <c r="DCZ73" s="238"/>
      <c r="DDA73" s="238"/>
      <c r="DDB73" s="238"/>
      <c r="DDC73" s="238"/>
      <c r="DDD73" s="238"/>
      <c r="DDE73" s="238"/>
      <c r="DDF73" s="238"/>
      <c r="DDG73" s="238"/>
      <c r="DDH73" s="238"/>
      <c r="DDI73" s="238"/>
      <c r="DDJ73" s="238"/>
      <c r="DDK73" s="238"/>
      <c r="DDL73" s="238"/>
      <c r="DDM73" s="238"/>
      <c r="DDN73" s="238"/>
      <c r="DDO73" s="238"/>
      <c r="DDP73" s="238"/>
      <c r="DDQ73" s="238"/>
      <c r="DDR73" s="238"/>
      <c r="DDS73" s="238"/>
      <c r="DDT73" s="238"/>
      <c r="DDU73" s="238"/>
      <c r="DDV73" s="238"/>
      <c r="DDW73" s="238"/>
      <c r="DDX73" s="238"/>
      <c r="DDY73" s="238"/>
      <c r="DDZ73" s="238"/>
      <c r="DEA73" s="238"/>
      <c r="DEB73" s="238"/>
      <c r="DEC73" s="238"/>
      <c r="DED73" s="238"/>
      <c r="DEE73" s="238"/>
      <c r="DEF73" s="238"/>
      <c r="DEG73" s="238"/>
      <c r="DEH73" s="238"/>
      <c r="DEI73" s="238"/>
      <c r="DEJ73" s="238"/>
      <c r="DEK73" s="238"/>
      <c r="DEL73" s="238"/>
      <c r="DEM73" s="238"/>
      <c r="DEN73" s="238"/>
      <c r="DEO73" s="238"/>
      <c r="DEP73" s="238"/>
      <c r="DEQ73" s="238"/>
      <c r="DER73" s="238"/>
      <c r="DES73" s="238"/>
      <c r="DET73" s="238"/>
      <c r="DEU73" s="238"/>
      <c r="DEV73" s="238"/>
      <c r="DEW73" s="238"/>
      <c r="DEX73" s="238"/>
      <c r="DEY73" s="238"/>
      <c r="DEZ73" s="238"/>
      <c r="DFA73" s="238"/>
      <c r="DFB73" s="238"/>
      <c r="DFC73" s="238"/>
      <c r="DFD73" s="238"/>
      <c r="DFE73" s="238"/>
      <c r="DFF73" s="238"/>
      <c r="DFG73" s="238"/>
      <c r="DFH73" s="238"/>
      <c r="DFI73" s="238"/>
      <c r="DFJ73" s="238"/>
      <c r="DFK73" s="238"/>
      <c r="DFL73" s="238"/>
      <c r="DFM73" s="238"/>
      <c r="DFN73" s="238"/>
      <c r="DFO73" s="238"/>
      <c r="DFP73" s="238"/>
      <c r="DFQ73" s="238"/>
      <c r="DFR73" s="238"/>
      <c r="DFS73" s="238"/>
      <c r="DFT73" s="238"/>
      <c r="DFU73" s="238"/>
      <c r="DFV73" s="238"/>
      <c r="DFW73" s="238"/>
      <c r="DFX73" s="238"/>
      <c r="DFY73" s="238"/>
      <c r="DFZ73" s="238"/>
      <c r="DGA73" s="238"/>
      <c r="DGB73" s="238"/>
      <c r="DGC73" s="238"/>
      <c r="DGD73" s="238"/>
      <c r="DGE73" s="238"/>
      <c r="DGF73" s="238"/>
      <c r="DGG73" s="238"/>
      <c r="DGH73" s="238"/>
      <c r="DGI73" s="238"/>
      <c r="DGJ73" s="238"/>
      <c r="DGK73" s="238"/>
      <c r="DGL73" s="238"/>
      <c r="DGM73" s="238"/>
      <c r="DGN73" s="238"/>
      <c r="DGO73" s="238"/>
      <c r="DGP73" s="238"/>
      <c r="DGQ73" s="238"/>
      <c r="DGR73" s="238"/>
      <c r="DGS73" s="238"/>
      <c r="DGT73" s="238"/>
      <c r="DGU73" s="238"/>
      <c r="DGV73" s="238"/>
      <c r="DGW73" s="238"/>
      <c r="DGX73" s="238"/>
      <c r="DGY73" s="238"/>
      <c r="DGZ73" s="238"/>
      <c r="DHA73" s="238"/>
      <c r="DHB73" s="238"/>
      <c r="DHC73" s="238"/>
      <c r="DHD73" s="238"/>
      <c r="DHE73" s="238"/>
      <c r="DHF73" s="238"/>
      <c r="DHG73" s="238"/>
      <c r="DHH73" s="238"/>
      <c r="DHI73" s="238"/>
      <c r="DHJ73" s="238"/>
      <c r="DHK73" s="238"/>
      <c r="DHL73" s="238"/>
      <c r="DHM73" s="238"/>
      <c r="DHN73" s="238"/>
      <c r="DHO73" s="238"/>
      <c r="DHP73" s="238"/>
      <c r="DHQ73" s="238"/>
      <c r="DHR73" s="238"/>
      <c r="DHS73" s="238"/>
      <c r="DHT73" s="238"/>
      <c r="DHU73" s="238"/>
      <c r="DHV73" s="238"/>
      <c r="DHW73" s="238"/>
      <c r="DHX73" s="238"/>
      <c r="DHY73" s="238"/>
      <c r="DHZ73" s="238"/>
      <c r="DIA73" s="238"/>
      <c r="DIB73" s="238"/>
      <c r="DIC73" s="238"/>
      <c r="DID73" s="238"/>
      <c r="DIE73" s="238"/>
      <c r="DIF73" s="238"/>
      <c r="DIG73" s="238"/>
      <c r="DIH73" s="238"/>
      <c r="DII73" s="238"/>
      <c r="DIJ73" s="238"/>
      <c r="DIK73" s="238"/>
      <c r="DIL73" s="238"/>
      <c r="DIM73" s="238"/>
      <c r="DIN73" s="238"/>
      <c r="DIO73" s="238"/>
      <c r="DIP73" s="238"/>
      <c r="DIQ73" s="238"/>
      <c r="DIR73" s="238"/>
      <c r="DIS73" s="238"/>
      <c r="DIT73" s="238"/>
      <c r="DIU73" s="238"/>
      <c r="DIV73" s="238"/>
      <c r="DIW73" s="238"/>
      <c r="DIX73" s="238"/>
      <c r="DIY73" s="238"/>
      <c r="DIZ73" s="238"/>
      <c r="DJA73" s="238"/>
      <c r="DJB73" s="238"/>
      <c r="DJC73" s="238"/>
      <c r="DJD73" s="238"/>
      <c r="DJE73" s="238"/>
      <c r="DJF73" s="238"/>
      <c r="DJG73" s="238"/>
      <c r="DJH73" s="238"/>
      <c r="DJI73" s="238"/>
      <c r="DJJ73" s="238"/>
      <c r="DJK73" s="238"/>
      <c r="DJL73" s="238"/>
      <c r="DJM73" s="238"/>
      <c r="DJN73" s="238"/>
      <c r="DJO73" s="238"/>
      <c r="DJP73" s="238"/>
      <c r="DJQ73" s="238"/>
      <c r="DJR73" s="238"/>
      <c r="DJS73" s="238"/>
      <c r="DJT73" s="238"/>
      <c r="DJU73" s="238"/>
      <c r="DJV73" s="238"/>
      <c r="DJW73" s="238"/>
      <c r="DJX73" s="238"/>
      <c r="DJY73" s="238"/>
      <c r="DJZ73" s="238"/>
      <c r="DKA73" s="238"/>
      <c r="DKB73" s="238"/>
      <c r="DKC73" s="238"/>
      <c r="DKD73" s="238"/>
      <c r="DKE73" s="238"/>
      <c r="DKF73" s="238"/>
      <c r="DKG73" s="238"/>
      <c r="DKH73" s="238"/>
      <c r="DKI73" s="238"/>
      <c r="DKJ73" s="238"/>
      <c r="DKK73" s="238"/>
      <c r="DKL73" s="238"/>
      <c r="DKM73" s="238"/>
      <c r="DKN73" s="238"/>
      <c r="DKO73" s="238"/>
      <c r="DKP73" s="238"/>
      <c r="DKQ73" s="238"/>
      <c r="DKR73" s="238"/>
      <c r="DKS73" s="238"/>
      <c r="DKT73" s="238"/>
      <c r="DKU73" s="238"/>
      <c r="DKV73" s="238"/>
      <c r="DKW73" s="238"/>
      <c r="DKX73" s="238"/>
      <c r="DKY73" s="238"/>
      <c r="DKZ73" s="238"/>
      <c r="DLA73" s="238"/>
      <c r="DLB73" s="238"/>
      <c r="DLC73" s="238"/>
      <c r="DLD73" s="238"/>
      <c r="DLE73" s="238"/>
      <c r="DLF73" s="238"/>
      <c r="DLG73" s="238"/>
      <c r="DLH73" s="238"/>
      <c r="DLI73" s="238"/>
      <c r="DLJ73" s="238"/>
      <c r="DLK73" s="238"/>
      <c r="DLL73" s="238"/>
      <c r="DLM73" s="238"/>
      <c r="DLN73" s="238"/>
      <c r="DLO73" s="238"/>
      <c r="DLP73" s="238"/>
      <c r="DLQ73" s="238"/>
      <c r="DLR73" s="238"/>
      <c r="DLS73" s="238"/>
      <c r="DLT73" s="238"/>
      <c r="DLU73" s="238"/>
      <c r="DLV73" s="238"/>
      <c r="DLW73" s="238"/>
      <c r="DLX73" s="238"/>
      <c r="DLY73" s="238"/>
      <c r="DLZ73" s="238"/>
      <c r="DMA73" s="238"/>
      <c r="DMB73" s="238"/>
      <c r="DMC73" s="238"/>
      <c r="DMD73" s="238"/>
      <c r="DME73" s="238"/>
      <c r="DMF73" s="238"/>
      <c r="DMG73" s="238"/>
      <c r="DMH73" s="238"/>
      <c r="DMI73" s="238"/>
      <c r="DMJ73" s="238"/>
      <c r="DMK73" s="238"/>
      <c r="DML73" s="238"/>
      <c r="DMM73" s="238"/>
      <c r="DMN73" s="238"/>
      <c r="DMO73" s="238"/>
      <c r="DMP73" s="238"/>
      <c r="DMQ73" s="238"/>
      <c r="DMR73" s="238"/>
      <c r="DMS73" s="238"/>
      <c r="DMT73" s="238"/>
      <c r="DMU73" s="238"/>
      <c r="DMV73" s="238"/>
      <c r="DMW73" s="238"/>
      <c r="DMX73" s="238"/>
      <c r="DMY73" s="238"/>
      <c r="DMZ73" s="238"/>
      <c r="DNA73" s="238"/>
      <c r="DNB73" s="238"/>
      <c r="DNC73" s="238"/>
      <c r="DND73" s="238"/>
      <c r="DNE73" s="238"/>
      <c r="DNF73" s="238"/>
      <c r="DNG73" s="238"/>
      <c r="DNH73" s="238"/>
      <c r="DNI73" s="238"/>
      <c r="DNJ73" s="238"/>
      <c r="DNK73" s="238"/>
      <c r="DNL73" s="238"/>
      <c r="DNM73" s="238"/>
      <c r="DNN73" s="238"/>
      <c r="DNO73" s="238"/>
      <c r="DNP73" s="238"/>
      <c r="DNQ73" s="238"/>
      <c r="DNR73" s="238"/>
      <c r="DNS73" s="238"/>
      <c r="DNT73" s="238"/>
      <c r="DNU73" s="238"/>
      <c r="DNV73" s="238"/>
      <c r="DNW73" s="238"/>
      <c r="DNX73" s="238"/>
      <c r="DNY73" s="238"/>
      <c r="DNZ73" s="238"/>
      <c r="DOA73" s="238"/>
      <c r="DOB73" s="238"/>
      <c r="DOC73" s="238"/>
      <c r="DOD73" s="238"/>
      <c r="DOE73" s="238"/>
      <c r="DOF73" s="238"/>
      <c r="DOG73" s="238"/>
      <c r="DOH73" s="238"/>
      <c r="DOI73" s="238"/>
      <c r="DOJ73" s="238"/>
      <c r="DOK73" s="238"/>
      <c r="DOL73" s="238"/>
      <c r="DOM73" s="238"/>
      <c r="DON73" s="238"/>
      <c r="DOO73" s="238"/>
      <c r="DOP73" s="238"/>
      <c r="DOQ73" s="238"/>
      <c r="DOR73" s="238"/>
      <c r="DOS73" s="238"/>
      <c r="DOT73" s="238"/>
      <c r="DOU73" s="238"/>
      <c r="DOV73" s="238"/>
      <c r="DOW73" s="238"/>
      <c r="DOX73" s="238"/>
      <c r="DOY73" s="238"/>
      <c r="DOZ73" s="238"/>
      <c r="DPA73" s="238"/>
      <c r="DPB73" s="238"/>
      <c r="DPC73" s="238"/>
      <c r="DPD73" s="238"/>
      <c r="DPE73" s="238"/>
      <c r="DPF73" s="238"/>
      <c r="DPG73" s="238"/>
      <c r="DPH73" s="238"/>
      <c r="DPI73" s="238"/>
      <c r="DPJ73" s="238"/>
      <c r="DPK73" s="238"/>
      <c r="DPL73" s="238"/>
      <c r="DPM73" s="238"/>
      <c r="DPN73" s="238"/>
      <c r="DPO73" s="238"/>
      <c r="DPP73" s="238"/>
      <c r="DPQ73" s="238"/>
      <c r="DPR73" s="238"/>
      <c r="DPS73" s="238"/>
      <c r="DPT73" s="238"/>
      <c r="DPU73" s="238"/>
      <c r="DPV73" s="238"/>
      <c r="DPW73" s="238"/>
      <c r="DPX73" s="238"/>
      <c r="DPY73" s="238"/>
      <c r="DPZ73" s="238"/>
      <c r="DQA73" s="238"/>
      <c r="DQB73" s="238"/>
      <c r="DQC73" s="238"/>
      <c r="DQD73" s="238"/>
      <c r="DQE73" s="238"/>
      <c r="DQF73" s="238"/>
      <c r="DQG73" s="238"/>
      <c r="DQH73" s="238"/>
      <c r="DQI73" s="238"/>
      <c r="DQJ73" s="238"/>
      <c r="DQK73" s="238"/>
      <c r="DQL73" s="238"/>
      <c r="DQM73" s="238"/>
      <c r="DQN73" s="238"/>
      <c r="DQO73" s="238"/>
      <c r="DQP73" s="238"/>
      <c r="DQQ73" s="238"/>
      <c r="DQR73" s="238"/>
      <c r="DQS73" s="238"/>
      <c r="DQT73" s="238"/>
      <c r="DQU73" s="238"/>
      <c r="DQV73" s="238"/>
      <c r="DQW73" s="238"/>
      <c r="DQX73" s="238"/>
      <c r="DQY73" s="238"/>
      <c r="DQZ73" s="238"/>
      <c r="DRA73" s="238"/>
      <c r="DRB73" s="238"/>
      <c r="DRC73" s="238"/>
      <c r="DRD73" s="238"/>
      <c r="DRE73" s="238"/>
      <c r="DRF73" s="238"/>
      <c r="DRG73" s="238"/>
      <c r="DRH73" s="238"/>
      <c r="DRI73" s="238"/>
      <c r="DRJ73" s="238"/>
      <c r="DRK73" s="238"/>
      <c r="DRL73" s="238"/>
      <c r="DRM73" s="238"/>
      <c r="DRN73" s="238"/>
      <c r="DRO73" s="238"/>
      <c r="DRP73" s="238"/>
      <c r="DRQ73" s="238"/>
      <c r="DRR73" s="238"/>
      <c r="DRS73" s="238"/>
      <c r="DRT73" s="238"/>
      <c r="DRU73" s="238"/>
      <c r="DRV73" s="238"/>
      <c r="DRW73" s="238"/>
      <c r="DRX73" s="238"/>
      <c r="DRY73" s="238"/>
      <c r="DRZ73" s="238"/>
      <c r="DSA73" s="238"/>
      <c r="DSB73" s="238"/>
      <c r="DSC73" s="238"/>
      <c r="DSD73" s="238"/>
      <c r="DSE73" s="238"/>
      <c r="DSF73" s="238"/>
      <c r="DSG73" s="238"/>
      <c r="DSH73" s="238"/>
      <c r="DSI73" s="238"/>
      <c r="DSJ73" s="238"/>
      <c r="DSK73" s="238"/>
      <c r="DSL73" s="238"/>
      <c r="DSM73" s="238"/>
      <c r="DSN73" s="238"/>
      <c r="DSO73" s="238"/>
      <c r="DSP73" s="238"/>
      <c r="DSQ73" s="238"/>
      <c r="DSR73" s="238"/>
      <c r="DSS73" s="238"/>
      <c r="DST73" s="238"/>
      <c r="DSU73" s="238"/>
      <c r="DSV73" s="238"/>
      <c r="DSW73" s="238"/>
      <c r="DSX73" s="238"/>
      <c r="DSY73" s="238"/>
      <c r="DSZ73" s="238"/>
      <c r="DTA73" s="238"/>
      <c r="DTB73" s="238"/>
      <c r="DTC73" s="238"/>
      <c r="DTD73" s="238"/>
      <c r="DTE73" s="238"/>
      <c r="DTF73" s="238"/>
      <c r="DTG73" s="238"/>
      <c r="DTH73" s="238"/>
      <c r="DTI73" s="238"/>
      <c r="DTJ73" s="238"/>
      <c r="DTK73" s="238"/>
      <c r="DTL73" s="238"/>
      <c r="DTM73" s="238"/>
      <c r="DTN73" s="238"/>
      <c r="DTO73" s="238"/>
      <c r="DTP73" s="238"/>
      <c r="DTQ73" s="238"/>
      <c r="DTR73" s="238"/>
      <c r="DTS73" s="238"/>
      <c r="DTT73" s="238"/>
      <c r="DTU73" s="238"/>
      <c r="DTV73" s="238"/>
      <c r="DTW73" s="238"/>
      <c r="DTX73" s="238"/>
      <c r="DTY73" s="238"/>
      <c r="DTZ73" s="238"/>
      <c r="DUA73" s="238"/>
      <c r="DUB73" s="238"/>
      <c r="DUC73" s="238"/>
      <c r="DUD73" s="238"/>
      <c r="DUE73" s="238"/>
      <c r="DUF73" s="238"/>
      <c r="DUG73" s="238"/>
      <c r="DUH73" s="238"/>
      <c r="DUI73" s="238"/>
      <c r="DUJ73" s="238"/>
      <c r="DUK73" s="238"/>
      <c r="DUL73" s="238"/>
      <c r="DUM73" s="238"/>
      <c r="DUN73" s="238"/>
      <c r="DUO73" s="238"/>
      <c r="DUP73" s="238"/>
      <c r="DUQ73" s="238"/>
      <c r="DUR73" s="238"/>
      <c r="DUS73" s="238"/>
      <c r="DUT73" s="238"/>
      <c r="DUU73" s="238"/>
      <c r="DUV73" s="238"/>
      <c r="DUW73" s="238"/>
      <c r="DUX73" s="238"/>
      <c r="DUY73" s="238"/>
      <c r="DUZ73" s="238"/>
      <c r="DVA73" s="238"/>
      <c r="DVB73" s="238"/>
      <c r="DVC73" s="238"/>
      <c r="DVD73" s="238"/>
      <c r="DVE73" s="238"/>
      <c r="DVF73" s="238"/>
      <c r="DVG73" s="238"/>
      <c r="DVH73" s="238"/>
      <c r="DVI73" s="238"/>
      <c r="DVJ73" s="238"/>
      <c r="DVK73" s="238"/>
      <c r="DVL73" s="238"/>
      <c r="DVM73" s="238"/>
      <c r="DVN73" s="238"/>
      <c r="DVO73" s="238"/>
      <c r="DVP73" s="238"/>
      <c r="DVQ73" s="238"/>
      <c r="DVR73" s="238"/>
      <c r="DVS73" s="238"/>
      <c r="DVT73" s="238"/>
      <c r="DVU73" s="238"/>
      <c r="DVV73" s="238"/>
      <c r="DVW73" s="238"/>
      <c r="DVX73" s="238"/>
      <c r="DVY73" s="238"/>
      <c r="DVZ73" s="238"/>
      <c r="DWA73" s="238"/>
      <c r="DWB73" s="238"/>
      <c r="DWC73" s="238"/>
      <c r="DWD73" s="238"/>
      <c r="DWE73" s="238"/>
      <c r="DWF73" s="238"/>
      <c r="DWG73" s="238"/>
      <c r="DWH73" s="238"/>
      <c r="DWI73" s="238"/>
      <c r="DWJ73" s="238"/>
      <c r="DWK73" s="238"/>
      <c r="DWL73" s="238"/>
      <c r="DWM73" s="238"/>
      <c r="DWN73" s="238"/>
      <c r="DWO73" s="238"/>
      <c r="DWP73" s="238"/>
      <c r="DWQ73" s="238"/>
      <c r="DWR73" s="238"/>
      <c r="DWS73" s="238"/>
      <c r="DWT73" s="238"/>
      <c r="DWU73" s="238"/>
      <c r="DWV73" s="238"/>
      <c r="DWW73" s="238"/>
      <c r="DWX73" s="238"/>
      <c r="DWY73" s="238"/>
      <c r="DWZ73" s="238"/>
      <c r="DXA73" s="238"/>
      <c r="DXB73" s="238"/>
      <c r="DXC73" s="238"/>
      <c r="DXD73" s="238"/>
      <c r="DXE73" s="238"/>
      <c r="DXF73" s="238"/>
      <c r="DXG73" s="238"/>
      <c r="DXH73" s="238"/>
      <c r="DXI73" s="238"/>
      <c r="DXJ73" s="238"/>
      <c r="DXK73" s="238"/>
      <c r="DXL73" s="238"/>
      <c r="DXM73" s="238"/>
      <c r="DXN73" s="238"/>
      <c r="DXO73" s="238"/>
      <c r="DXP73" s="238"/>
      <c r="DXQ73" s="238"/>
      <c r="DXR73" s="238"/>
      <c r="DXS73" s="238"/>
      <c r="DXT73" s="238"/>
      <c r="DXU73" s="238"/>
      <c r="DXV73" s="238"/>
      <c r="DXW73" s="238"/>
      <c r="DXX73" s="238"/>
      <c r="DXY73" s="238"/>
      <c r="DXZ73" s="238"/>
      <c r="DYA73" s="238"/>
      <c r="DYB73" s="238"/>
      <c r="DYC73" s="238"/>
      <c r="DYD73" s="238"/>
      <c r="DYE73" s="238"/>
      <c r="DYF73" s="238"/>
      <c r="DYG73" s="238"/>
      <c r="DYH73" s="238"/>
      <c r="DYI73" s="238"/>
      <c r="DYJ73" s="238"/>
      <c r="DYK73" s="238"/>
      <c r="DYL73" s="238"/>
      <c r="DYM73" s="238"/>
      <c r="DYN73" s="238"/>
      <c r="DYO73" s="238"/>
      <c r="DYP73" s="238"/>
      <c r="DYQ73" s="238"/>
      <c r="DYR73" s="238"/>
      <c r="DYS73" s="238"/>
      <c r="DYT73" s="238"/>
      <c r="DYU73" s="238"/>
      <c r="DYV73" s="238"/>
      <c r="DYW73" s="238"/>
      <c r="DYX73" s="238"/>
      <c r="DYY73" s="238"/>
      <c r="DYZ73" s="238"/>
      <c r="DZA73" s="238"/>
      <c r="DZB73" s="238"/>
      <c r="DZC73" s="238"/>
      <c r="DZD73" s="238"/>
      <c r="DZE73" s="238"/>
      <c r="DZF73" s="238"/>
      <c r="DZG73" s="238"/>
      <c r="DZH73" s="238"/>
      <c r="DZI73" s="238"/>
      <c r="DZJ73" s="238"/>
      <c r="DZK73" s="238"/>
      <c r="DZL73" s="238"/>
      <c r="DZM73" s="238"/>
      <c r="DZN73" s="238"/>
      <c r="DZO73" s="238"/>
      <c r="DZP73" s="238"/>
      <c r="DZQ73" s="238"/>
      <c r="DZR73" s="238"/>
      <c r="DZS73" s="238"/>
      <c r="DZT73" s="238"/>
      <c r="DZU73" s="238"/>
      <c r="DZV73" s="238"/>
      <c r="DZW73" s="238"/>
      <c r="DZX73" s="238"/>
      <c r="DZY73" s="238"/>
      <c r="DZZ73" s="238"/>
      <c r="EAA73" s="238"/>
      <c r="EAB73" s="238"/>
      <c r="EAC73" s="238"/>
      <c r="EAD73" s="238"/>
      <c r="EAE73" s="238"/>
      <c r="EAF73" s="238"/>
      <c r="EAG73" s="238"/>
      <c r="EAH73" s="238"/>
      <c r="EAI73" s="238"/>
      <c r="EAJ73" s="238"/>
      <c r="EAK73" s="238"/>
      <c r="EAL73" s="238"/>
      <c r="EAM73" s="238"/>
      <c r="EAN73" s="238"/>
      <c r="EAO73" s="238"/>
      <c r="EAP73" s="238"/>
      <c r="EAQ73" s="238"/>
      <c r="EAR73" s="238"/>
      <c r="EAS73" s="238"/>
      <c r="EAT73" s="238"/>
      <c r="EAU73" s="238"/>
      <c r="EAV73" s="238"/>
      <c r="EAW73" s="238"/>
      <c r="EAX73" s="238"/>
      <c r="EAY73" s="238"/>
      <c r="EAZ73" s="238"/>
      <c r="EBA73" s="238"/>
      <c r="EBB73" s="238"/>
      <c r="EBC73" s="238"/>
      <c r="EBD73" s="238"/>
      <c r="EBE73" s="238"/>
      <c r="EBF73" s="238"/>
      <c r="EBG73" s="238"/>
      <c r="EBH73" s="238"/>
      <c r="EBI73" s="238"/>
      <c r="EBJ73" s="238"/>
      <c r="EBK73" s="238"/>
      <c r="EBL73" s="238"/>
      <c r="EBM73" s="238"/>
      <c r="EBN73" s="238"/>
      <c r="EBO73" s="238"/>
      <c r="EBP73" s="238"/>
      <c r="EBQ73" s="238"/>
      <c r="EBR73" s="238"/>
      <c r="EBS73" s="238"/>
      <c r="EBT73" s="238"/>
      <c r="EBU73" s="238"/>
      <c r="EBV73" s="238"/>
      <c r="EBW73" s="238"/>
      <c r="EBX73" s="238"/>
      <c r="EBY73" s="238"/>
      <c r="EBZ73" s="238"/>
      <c r="ECA73" s="238"/>
      <c r="ECB73" s="238"/>
      <c r="ECC73" s="238"/>
      <c r="ECD73" s="238"/>
      <c r="ECE73" s="238"/>
      <c r="ECF73" s="238"/>
      <c r="ECG73" s="238"/>
      <c r="ECH73" s="238"/>
      <c r="ECI73" s="238"/>
      <c r="ECJ73" s="238"/>
      <c r="ECK73" s="238"/>
      <c r="ECL73" s="238"/>
      <c r="ECM73" s="238"/>
      <c r="ECN73" s="238"/>
      <c r="ECO73" s="238"/>
      <c r="ECP73" s="238"/>
      <c r="ECQ73" s="238"/>
      <c r="ECR73" s="238"/>
      <c r="ECS73" s="238"/>
      <c r="ECT73" s="238"/>
      <c r="ECU73" s="238"/>
      <c r="ECV73" s="238"/>
      <c r="ECW73" s="238"/>
      <c r="ECX73" s="238"/>
      <c r="ECY73" s="238"/>
      <c r="ECZ73" s="238"/>
      <c r="EDA73" s="238"/>
      <c r="EDB73" s="238"/>
      <c r="EDC73" s="238"/>
      <c r="EDD73" s="238"/>
      <c r="EDE73" s="238"/>
      <c r="EDF73" s="238"/>
      <c r="EDG73" s="238"/>
      <c r="EDH73" s="238"/>
      <c r="EDI73" s="238"/>
      <c r="EDJ73" s="238"/>
      <c r="EDK73" s="238"/>
      <c r="EDL73" s="238"/>
      <c r="EDM73" s="238"/>
      <c r="EDN73" s="238"/>
      <c r="EDO73" s="238"/>
      <c r="EDP73" s="238"/>
      <c r="EDQ73" s="238"/>
      <c r="EDR73" s="238"/>
      <c r="EDS73" s="238"/>
      <c r="EDT73" s="238"/>
      <c r="EDU73" s="238"/>
      <c r="EDV73" s="238"/>
      <c r="EDW73" s="238"/>
      <c r="EDX73" s="238"/>
      <c r="EDY73" s="238"/>
      <c r="EDZ73" s="238"/>
      <c r="EEA73" s="238"/>
      <c r="EEB73" s="238"/>
      <c r="EEC73" s="238"/>
      <c r="EED73" s="238"/>
      <c r="EEE73" s="238"/>
      <c r="EEF73" s="238"/>
      <c r="EEG73" s="238"/>
      <c r="EEH73" s="238"/>
      <c r="EEI73" s="238"/>
      <c r="EEJ73" s="238"/>
      <c r="EEK73" s="238"/>
      <c r="EEL73" s="238"/>
      <c r="EEM73" s="238"/>
      <c r="EEN73" s="238"/>
      <c r="EEO73" s="238"/>
      <c r="EEP73" s="238"/>
      <c r="EEQ73" s="238"/>
      <c r="EER73" s="238"/>
      <c r="EES73" s="238"/>
      <c r="EET73" s="238"/>
      <c r="EEU73" s="238"/>
      <c r="EEV73" s="238"/>
      <c r="EEW73" s="238"/>
      <c r="EEX73" s="238"/>
      <c r="EEY73" s="238"/>
      <c r="EEZ73" s="238"/>
      <c r="EFA73" s="238"/>
      <c r="EFB73" s="238"/>
      <c r="EFC73" s="238"/>
      <c r="EFD73" s="238"/>
      <c r="EFE73" s="238"/>
      <c r="EFF73" s="238"/>
      <c r="EFG73" s="238"/>
      <c r="EFH73" s="238"/>
      <c r="EFI73" s="238"/>
      <c r="EFJ73" s="238"/>
      <c r="EFK73" s="238"/>
      <c r="EFL73" s="238"/>
      <c r="EFM73" s="238"/>
      <c r="EFN73" s="238"/>
      <c r="EFO73" s="238"/>
      <c r="EFP73" s="238"/>
      <c r="EFQ73" s="238"/>
      <c r="EFR73" s="238"/>
      <c r="EFS73" s="238"/>
      <c r="EFT73" s="238"/>
      <c r="EFU73" s="238"/>
      <c r="EFV73" s="238"/>
      <c r="EFW73" s="238"/>
      <c r="EFX73" s="238"/>
      <c r="EFY73" s="238"/>
      <c r="EFZ73" s="238"/>
      <c r="EGA73" s="238"/>
      <c r="EGB73" s="238"/>
      <c r="EGC73" s="238"/>
      <c r="EGD73" s="238"/>
      <c r="EGE73" s="238"/>
      <c r="EGF73" s="238"/>
      <c r="EGG73" s="238"/>
      <c r="EGH73" s="238"/>
      <c r="EGI73" s="238"/>
      <c r="EGJ73" s="238"/>
      <c r="EGK73" s="238"/>
      <c r="EGL73" s="238"/>
      <c r="EGM73" s="238"/>
      <c r="EGN73" s="238"/>
      <c r="EGO73" s="238"/>
      <c r="EGP73" s="238"/>
      <c r="EGQ73" s="238"/>
      <c r="EGR73" s="238"/>
      <c r="EGS73" s="238"/>
      <c r="EGT73" s="238"/>
      <c r="EGU73" s="238"/>
      <c r="EGV73" s="238"/>
      <c r="EGW73" s="238"/>
      <c r="EGX73" s="238"/>
      <c r="EGY73" s="238"/>
      <c r="EGZ73" s="238"/>
      <c r="EHA73" s="238"/>
      <c r="EHB73" s="238"/>
      <c r="EHC73" s="238"/>
      <c r="EHD73" s="238"/>
      <c r="EHE73" s="238"/>
      <c r="EHF73" s="238"/>
      <c r="EHG73" s="238"/>
      <c r="EHH73" s="238"/>
      <c r="EHI73" s="238"/>
      <c r="EHJ73" s="238"/>
      <c r="EHK73" s="238"/>
      <c r="EHL73" s="238"/>
      <c r="EHM73" s="238"/>
      <c r="EHN73" s="238"/>
      <c r="EHO73" s="238"/>
      <c r="EHP73" s="238"/>
      <c r="EHQ73" s="238"/>
      <c r="EHR73" s="238"/>
      <c r="EHS73" s="238"/>
      <c r="EHT73" s="238"/>
      <c r="EHU73" s="238"/>
      <c r="EHV73" s="238"/>
      <c r="EHW73" s="238"/>
      <c r="EHX73" s="238"/>
      <c r="EHY73" s="238"/>
      <c r="EHZ73" s="238"/>
      <c r="EIA73" s="238"/>
      <c r="EIB73" s="238"/>
      <c r="EIC73" s="238"/>
      <c r="EID73" s="238"/>
      <c r="EIE73" s="238"/>
      <c r="EIF73" s="238"/>
      <c r="EIG73" s="238"/>
      <c r="EIH73" s="238"/>
      <c r="EII73" s="238"/>
      <c r="EIJ73" s="238"/>
      <c r="EIK73" s="238"/>
      <c r="EIL73" s="238"/>
      <c r="EIM73" s="238"/>
      <c r="EIN73" s="238"/>
      <c r="EIO73" s="238"/>
      <c r="EIP73" s="238"/>
      <c r="EIQ73" s="238"/>
      <c r="EIR73" s="238"/>
      <c r="EIS73" s="238"/>
      <c r="EIT73" s="238"/>
      <c r="EIU73" s="238"/>
      <c r="EIV73" s="238"/>
      <c r="EIW73" s="238"/>
      <c r="EIX73" s="238"/>
      <c r="EIY73" s="238"/>
      <c r="EIZ73" s="238"/>
      <c r="EJA73" s="238"/>
      <c r="EJB73" s="238"/>
      <c r="EJC73" s="238"/>
      <c r="EJD73" s="238"/>
      <c r="EJE73" s="238"/>
      <c r="EJF73" s="238"/>
      <c r="EJG73" s="238"/>
      <c r="EJH73" s="238"/>
      <c r="EJI73" s="238"/>
      <c r="EJJ73" s="238"/>
      <c r="EJK73" s="238"/>
      <c r="EJL73" s="238"/>
      <c r="EJM73" s="238"/>
      <c r="EJN73" s="238"/>
      <c r="EJO73" s="238"/>
      <c r="EJP73" s="238"/>
      <c r="EJQ73" s="238"/>
      <c r="EJR73" s="238"/>
      <c r="EJS73" s="238"/>
      <c r="EJT73" s="238"/>
      <c r="EJU73" s="238"/>
      <c r="EJV73" s="238"/>
      <c r="EJW73" s="238"/>
      <c r="EJX73" s="238"/>
      <c r="EJY73" s="238"/>
      <c r="EJZ73" s="238"/>
      <c r="EKA73" s="238"/>
      <c r="EKB73" s="238"/>
      <c r="EKC73" s="238"/>
      <c r="EKD73" s="238"/>
      <c r="EKE73" s="238"/>
      <c r="EKF73" s="238"/>
      <c r="EKG73" s="238"/>
      <c r="EKH73" s="238"/>
      <c r="EKI73" s="238"/>
      <c r="EKJ73" s="238"/>
      <c r="EKK73" s="238"/>
      <c r="EKL73" s="238"/>
      <c r="EKM73" s="238"/>
      <c r="EKN73" s="238"/>
      <c r="EKO73" s="238"/>
      <c r="EKP73" s="238"/>
      <c r="EKQ73" s="238"/>
      <c r="EKR73" s="238"/>
      <c r="EKS73" s="238"/>
      <c r="EKT73" s="238"/>
      <c r="EKU73" s="238"/>
      <c r="EKV73" s="238"/>
      <c r="EKW73" s="238"/>
      <c r="EKX73" s="238"/>
      <c r="EKY73" s="238"/>
      <c r="EKZ73" s="238"/>
      <c r="ELA73" s="238"/>
      <c r="ELB73" s="238"/>
      <c r="ELC73" s="238"/>
      <c r="ELD73" s="238"/>
      <c r="ELE73" s="238"/>
      <c r="ELF73" s="238"/>
      <c r="ELG73" s="238"/>
      <c r="ELH73" s="238"/>
      <c r="ELI73" s="238"/>
      <c r="ELJ73" s="238"/>
      <c r="ELK73" s="238"/>
      <c r="ELL73" s="238"/>
      <c r="ELM73" s="238"/>
      <c r="ELN73" s="238"/>
      <c r="ELO73" s="238"/>
      <c r="ELP73" s="238"/>
      <c r="ELQ73" s="238"/>
      <c r="ELR73" s="238"/>
      <c r="ELS73" s="238"/>
      <c r="ELT73" s="238"/>
      <c r="ELU73" s="238"/>
      <c r="ELV73" s="238"/>
      <c r="ELW73" s="238"/>
      <c r="ELX73" s="238"/>
      <c r="ELY73" s="238"/>
      <c r="ELZ73" s="238"/>
      <c r="EMA73" s="238"/>
      <c r="EMB73" s="238"/>
      <c r="EMC73" s="238"/>
      <c r="EMD73" s="238"/>
      <c r="EME73" s="238"/>
      <c r="EMF73" s="238"/>
      <c r="EMG73" s="238"/>
      <c r="EMH73" s="238"/>
      <c r="EMI73" s="238"/>
      <c r="EMJ73" s="238"/>
      <c r="EMK73" s="238"/>
      <c r="EML73" s="238"/>
      <c r="EMM73" s="238"/>
      <c r="EMN73" s="238"/>
      <c r="EMO73" s="238"/>
      <c r="EMP73" s="238"/>
      <c r="EMQ73" s="238"/>
      <c r="EMR73" s="238"/>
      <c r="EMS73" s="238"/>
      <c r="EMT73" s="238"/>
      <c r="EMU73" s="238"/>
      <c r="EMV73" s="238"/>
      <c r="EMW73" s="238"/>
      <c r="EMX73" s="238"/>
      <c r="EMY73" s="238"/>
      <c r="EMZ73" s="238"/>
      <c r="ENA73" s="238"/>
      <c r="ENB73" s="238"/>
      <c r="ENC73" s="238"/>
      <c r="END73" s="238"/>
      <c r="ENE73" s="238"/>
      <c r="ENF73" s="238"/>
      <c r="ENG73" s="238"/>
      <c r="ENH73" s="238"/>
      <c r="ENI73" s="238"/>
      <c r="ENJ73" s="238"/>
      <c r="ENK73" s="238"/>
      <c r="ENL73" s="238"/>
      <c r="ENM73" s="238"/>
      <c r="ENN73" s="238"/>
      <c r="ENO73" s="238"/>
      <c r="ENP73" s="238"/>
      <c r="ENQ73" s="238"/>
      <c r="ENR73" s="238"/>
      <c r="ENS73" s="238"/>
      <c r="ENT73" s="238"/>
      <c r="ENU73" s="238"/>
      <c r="ENV73" s="238"/>
      <c r="ENW73" s="238"/>
      <c r="ENX73" s="238"/>
      <c r="ENY73" s="238"/>
      <c r="ENZ73" s="238"/>
      <c r="EOA73" s="238"/>
      <c r="EOB73" s="238"/>
      <c r="EOC73" s="238"/>
      <c r="EOD73" s="238"/>
      <c r="EOE73" s="238"/>
      <c r="EOF73" s="238"/>
      <c r="EOG73" s="238"/>
      <c r="EOH73" s="238"/>
      <c r="EOI73" s="238"/>
      <c r="EOJ73" s="238"/>
      <c r="EOK73" s="238"/>
      <c r="EOL73" s="238"/>
      <c r="EOM73" s="238"/>
      <c r="EON73" s="238"/>
      <c r="EOO73" s="238"/>
      <c r="EOP73" s="238"/>
      <c r="EOQ73" s="238"/>
      <c r="EOR73" s="238"/>
      <c r="EOS73" s="238"/>
      <c r="EOT73" s="238"/>
      <c r="EOU73" s="238"/>
      <c r="EOV73" s="238"/>
      <c r="EOW73" s="238"/>
      <c r="EOX73" s="238"/>
      <c r="EOY73" s="238"/>
      <c r="EOZ73" s="238"/>
      <c r="EPA73" s="238"/>
      <c r="EPB73" s="238"/>
      <c r="EPC73" s="238"/>
      <c r="EPD73" s="238"/>
      <c r="EPE73" s="238"/>
      <c r="EPF73" s="238"/>
      <c r="EPG73" s="238"/>
      <c r="EPH73" s="238"/>
      <c r="EPI73" s="238"/>
      <c r="EPJ73" s="238"/>
      <c r="EPK73" s="238"/>
      <c r="EPL73" s="238"/>
      <c r="EPM73" s="238"/>
      <c r="EPN73" s="238"/>
      <c r="EPO73" s="238"/>
      <c r="EPP73" s="238"/>
      <c r="EPQ73" s="238"/>
      <c r="EPR73" s="238"/>
      <c r="EPS73" s="238"/>
      <c r="EPT73" s="238"/>
      <c r="EPU73" s="238"/>
      <c r="EPV73" s="238"/>
      <c r="EPW73" s="238"/>
      <c r="EPX73" s="238"/>
      <c r="EPY73" s="238"/>
      <c r="EPZ73" s="238"/>
      <c r="EQA73" s="238"/>
      <c r="EQB73" s="238"/>
      <c r="EQC73" s="238"/>
      <c r="EQD73" s="238"/>
      <c r="EQE73" s="238"/>
      <c r="EQF73" s="238"/>
      <c r="EQG73" s="238"/>
      <c r="EQH73" s="238"/>
      <c r="EQI73" s="238"/>
      <c r="EQJ73" s="238"/>
      <c r="EQK73" s="238"/>
      <c r="EQL73" s="238"/>
      <c r="EQM73" s="238"/>
      <c r="EQN73" s="238"/>
      <c r="EQO73" s="238"/>
      <c r="EQP73" s="238"/>
      <c r="EQQ73" s="238"/>
      <c r="EQR73" s="238"/>
      <c r="EQS73" s="238"/>
      <c r="EQT73" s="238"/>
      <c r="EQU73" s="238"/>
      <c r="EQV73" s="238"/>
      <c r="EQW73" s="238"/>
      <c r="EQX73" s="238"/>
      <c r="EQY73" s="238"/>
      <c r="EQZ73" s="238"/>
      <c r="ERA73" s="238"/>
      <c r="ERB73" s="238"/>
      <c r="ERC73" s="238"/>
      <c r="ERD73" s="238"/>
      <c r="ERE73" s="238"/>
      <c r="ERF73" s="238"/>
      <c r="ERG73" s="238"/>
      <c r="ERH73" s="238"/>
      <c r="ERI73" s="238"/>
      <c r="ERJ73" s="238"/>
      <c r="ERK73" s="238"/>
      <c r="ERL73" s="238"/>
      <c r="ERM73" s="238"/>
      <c r="ERN73" s="238"/>
      <c r="ERO73" s="238"/>
      <c r="ERP73" s="238"/>
      <c r="ERQ73" s="238"/>
      <c r="ERR73" s="238"/>
      <c r="ERS73" s="238"/>
      <c r="ERT73" s="238"/>
      <c r="ERU73" s="238"/>
      <c r="ERV73" s="238"/>
      <c r="ERW73" s="238"/>
      <c r="ERX73" s="238"/>
      <c r="ERY73" s="238"/>
      <c r="ERZ73" s="238"/>
      <c r="ESA73" s="238"/>
      <c r="ESB73" s="238"/>
      <c r="ESC73" s="238"/>
      <c r="ESD73" s="238"/>
      <c r="ESE73" s="238"/>
      <c r="ESF73" s="238"/>
      <c r="ESG73" s="238"/>
      <c r="ESH73" s="238"/>
      <c r="ESI73" s="238"/>
      <c r="ESJ73" s="238"/>
      <c r="ESK73" s="238"/>
      <c r="ESL73" s="238"/>
      <c r="ESM73" s="238"/>
      <c r="ESN73" s="238"/>
      <c r="ESO73" s="238"/>
      <c r="ESP73" s="238"/>
      <c r="ESQ73" s="238"/>
      <c r="ESR73" s="238"/>
      <c r="ESS73" s="238"/>
      <c r="EST73" s="238"/>
      <c r="ESU73" s="238"/>
      <c r="ESV73" s="238"/>
      <c r="ESW73" s="238"/>
      <c r="ESX73" s="238"/>
      <c r="ESY73" s="238"/>
      <c r="ESZ73" s="238"/>
      <c r="ETA73" s="238"/>
      <c r="ETB73" s="238"/>
      <c r="ETC73" s="238"/>
      <c r="ETD73" s="238"/>
      <c r="ETE73" s="238"/>
      <c r="ETF73" s="238"/>
      <c r="ETG73" s="238"/>
      <c r="ETH73" s="238"/>
      <c r="ETI73" s="238"/>
      <c r="ETJ73" s="238"/>
      <c r="ETK73" s="238"/>
      <c r="ETL73" s="238"/>
      <c r="ETM73" s="238"/>
      <c r="ETN73" s="238"/>
      <c r="ETO73" s="238"/>
      <c r="ETP73" s="238"/>
      <c r="ETQ73" s="238"/>
      <c r="ETR73" s="238"/>
      <c r="ETS73" s="238"/>
      <c r="ETT73" s="238"/>
      <c r="ETU73" s="238"/>
      <c r="ETV73" s="238"/>
      <c r="ETW73" s="238"/>
      <c r="ETX73" s="238"/>
      <c r="ETY73" s="238"/>
      <c r="ETZ73" s="238"/>
      <c r="EUA73" s="238"/>
      <c r="EUB73" s="238"/>
      <c r="EUC73" s="238"/>
      <c r="EUD73" s="238"/>
      <c r="EUE73" s="238"/>
      <c r="EUF73" s="238"/>
      <c r="EUG73" s="238"/>
      <c r="EUH73" s="238"/>
      <c r="EUI73" s="238"/>
      <c r="EUJ73" s="238"/>
      <c r="EUK73" s="238"/>
      <c r="EUL73" s="238"/>
      <c r="EUM73" s="238"/>
      <c r="EUN73" s="238"/>
      <c r="EUO73" s="238"/>
      <c r="EUP73" s="238"/>
      <c r="EUQ73" s="238"/>
      <c r="EUR73" s="238"/>
      <c r="EUS73" s="238"/>
      <c r="EUT73" s="238"/>
      <c r="EUU73" s="238"/>
      <c r="EUV73" s="238"/>
      <c r="EUW73" s="238"/>
      <c r="EUX73" s="238"/>
      <c r="EUY73" s="238"/>
      <c r="EUZ73" s="238"/>
      <c r="EVA73" s="238"/>
      <c r="EVB73" s="238"/>
      <c r="EVC73" s="238"/>
      <c r="EVD73" s="238"/>
      <c r="EVE73" s="238"/>
      <c r="EVF73" s="238"/>
      <c r="EVG73" s="238"/>
      <c r="EVH73" s="238"/>
      <c r="EVI73" s="238"/>
      <c r="EVJ73" s="238"/>
      <c r="EVK73" s="238"/>
      <c r="EVL73" s="238"/>
      <c r="EVM73" s="238"/>
      <c r="EVN73" s="238"/>
      <c r="EVO73" s="238"/>
      <c r="EVP73" s="238"/>
      <c r="EVQ73" s="238"/>
      <c r="EVR73" s="238"/>
      <c r="EVS73" s="238"/>
      <c r="EVT73" s="238"/>
      <c r="EVU73" s="238"/>
      <c r="EVV73" s="238"/>
      <c r="EVW73" s="238"/>
      <c r="EVX73" s="238"/>
      <c r="EVY73" s="238"/>
      <c r="EVZ73" s="238"/>
      <c r="EWA73" s="238"/>
      <c r="EWB73" s="238"/>
      <c r="EWC73" s="238"/>
      <c r="EWD73" s="238"/>
      <c r="EWE73" s="238"/>
      <c r="EWF73" s="238"/>
      <c r="EWG73" s="238"/>
      <c r="EWH73" s="238"/>
      <c r="EWI73" s="238"/>
      <c r="EWJ73" s="238"/>
      <c r="EWK73" s="238"/>
      <c r="EWL73" s="238"/>
      <c r="EWM73" s="238"/>
      <c r="EWN73" s="238"/>
      <c r="EWO73" s="238"/>
      <c r="EWP73" s="238"/>
      <c r="EWQ73" s="238"/>
      <c r="EWR73" s="238"/>
      <c r="EWS73" s="238"/>
      <c r="EWT73" s="238"/>
      <c r="EWU73" s="238"/>
      <c r="EWV73" s="238"/>
      <c r="EWW73" s="238"/>
      <c r="EWX73" s="238"/>
      <c r="EWY73" s="238"/>
      <c r="EWZ73" s="238"/>
      <c r="EXA73" s="238"/>
      <c r="EXB73" s="238"/>
      <c r="EXC73" s="238"/>
      <c r="EXD73" s="238"/>
      <c r="EXE73" s="238"/>
      <c r="EXF73" s="238"/>
      <c r="EXG73" s="238"/>
      <c r="EXH73" s="238"/>
      <c r="EXI73" s="238"/>
      <c r="EXJ73" s="238"/>
      <c r="EXK73" s="238"/>
      <c r="EXL73" s="238"/>
      <c r="EXM73" s="238"/>
      <c r="EXN73" s="238"/>
      <c r="EXO73" s="238"/>
      <c r="EXP73" s="238"/>
      <c r="EXQ73" s="238"/>
      <c r="EXR73" s="238"/>
      <c r="EXS73" s="238"/>
      <c r="EXT73" s="238"/>
      <c r="EXU73" s="238"/>
      <c r="EXV73" s="238"/>
      <c r="EXW73" s="238"/>
      <c r="EXX73" s="238"/>
      <c r="EXY73" s="238"/>
      <c r="EXZ73" s="238"/>
      <c r="EYA73" s="238"/>
      <c r="EYB73" s="238"/>
      <c r="EYC73" s="238"/>
      <c r="EYD73" s="238"/>
      <c r="EYE73" s="238"/>
      <c r="EYF73" s="238"/>
      <c r="EYG73" s="238"/>
      <c r="EYH73" s="238"/>
      <c r="EYI73" s="238"/>
      <c r="EYJ73" s="238"/>
      <c r="EYK73" s="238"/>
      <c r="EYL73" s="238"/>
      <c r="EYM73" s="238"/>
      <c r="EYN73" s="238"/>
      <c r="EYO73" s="238"/>
      <c r="EYP73" s="238"/>
      <c r="EYQ73" s="238"/>
      <c r="EYR73" s="238"/>
      <c r="EYS73" s="238"/>
      <c r="EYT73" s="238"/>
      <c r="EYU73" s="238"/>
      <c r="EYV73" s="238"/>
      <c r="EYW73" s="238"/>
      <c r="EYX73" s="238"/>
      <c r="EYY73" s="238"/>
      <c r="EYZ73" s="238"/>
      <c r="EZA73" s="238"/>
      <c r="EZB73" s="238"/>
      <c r="EZC73" s="238"/>
      <c r="EZD73" s="238"/>
      <c r="EZE73" s="238"/>
      <c r="EZF73" s="238"/>
      <c r="EZG73" s="238"/>
      <c r="EZH73" s="238"/>
      <c r="EZI73" s="238"/>
      <c r="EZJ73" s="238"/>
      <c r="EZK73" s="238"/>
      <c r="EZL73" s="238"/>
      <c r="EZM73" s="238"/>
      <c r="EZN73" s="238"/>
      <c r="EZO73" s="238"/>
      <c r="EZP73" s="238"/>
      <c r="EZQ73" s="238"/>
      <c r="EZR73" s="238"/>
      <c r="EZS73" s="238"/>
      <c r="EZT73" s="238"/>
      <c r="EZU73" s="238"/>
      <c r="EZV73" s="238"/>
      <c r="EZW73" s="238"/>
      <c r="EZX73" s="238"/>
      <c r="EZY73" s="238"/>
      <c r="EZZ73" s="238"/>
      <c r="FAA73" s="238"/>
      <c r="FAB73" s="238"/>
      <c r="FAC73" s="238"/>
      <c r="FAD73" s="238"/>
      <c r="FAE73" s="238"/>
      <c r="FAF73" s="238"/>
      <c r="FAG73" s="238"/>
      <c r="FAH73" s="238"/>
      <c r="FAI73" s="238"/>
      <c r="FAJ73" s="238"/>
      <c r="FAK73" s="238"/>
      <c r="FAL73" s="238"/>
      <c r="FAM73" s="238"/>
      <c r="FAN73" s="238"/>
      <c r="FAO73" s="238"/>
      <c r="FAP73" s="238"/>
      <c r="FAQ73" s="238"/>
      <c r="FAR73" s="238"/>
      <c r="FAS73" s="238"/>
      <c r="FAT73" s="238"/>
      <c r="FAU73" s="238"/>
      <c r="FAV73" s="238"/>
      <c r="FAW73" s="238"/>
      <c r="FAX73" s="238"/>
      <c r="FAY73" s="238"/>
      <c r="FAZ73" s="238"/>
      <c r="FBA73" s="238"/>
      <c r="FBB73" s="238"/>
      <c r="FBC73" s="238"/>
      <c r="FBD73" s="238"/>
      <c r="FBE73" s="238"/>
      <c r="FBF73" s="238"/>
      <c r="FBG73" s="238"/>
      <c r="FBH73" s="238"/>
      <c r="FBI73" s="238"/>
      <c r="FBJ73" s="238"/>
      <c r="FBK73" s="238"/>
      <c r="FBL73" s="238"/>
      <c r="FBM73" s="238"/>
      <c r="FBN73" s="238"/>
      <c r="FBO73" s="238"/>
      <c r="FBP73" s="238"/>
      <c r="FBQ73" s="238"/>
      <c r="FBR73" s="238"/>
      <c r="FBS73" s="238"/>
      <c r="FBT73" s="238"/>
      <c r="FBU73" s="238"/>
      <c r="FBV73" s="238"/>
      <c r="FBW73" s="238"/>
      <c r="FBX73" s="238"/>
      <c r="FBY73" s="238"/>
      <c r="FBZ73" s="238"/>
      <c r="FCA73" s="238"/>
      <c r="FCB73" s="238"/>
      <c r="FCC73" s="238"/>
      <c r="FCD73" s="238"/>
      <c r="FCE73" s="238"/>
      <c r="FCF73" s="238"/>
      <c r="FCG73" s="238"/>
      <c r="FCH73" s="238"/>
      <c r="FCI73" s="238"/>
      <c r="FCJ73" s="238"/>
      <c r="FCK73" s="238"/>
      <c r="FCL73" s="238"/>
      <c r="FCM73" s="238"/>
      <c r="FCN73" s="238"/>
      <c r="FCO73" s="238"/>
      <c r="FCP73" s="238"/>
      <c r="FCQ73" s="238"/>
      <c r="FCR73" s="238"/>
      <c r="FCS73" s="238"/>
      <c r="FCT73" s="238"/>
      <c r="FCU73" s="238"/>
      <c r="FCV73" s="238"/>
      <c r="FCW73" s="238"/>
      <c r="FCX73" s="238"/>
      <c r="FCY73" s="238"/>
      <c r="FCZ73" s="238"/>
      <c r="FDA73" s="238"/>
      <c r="FDB73" s="238"/>
      <c r="FDC73" s="238"/>
      <c r="FDD73" s="238"/>
      <c r="FDE73" s="238"/>
      <c r="FDF73" s="238"/>
      <c r="FDG73" s="238"/>
      <c r="FDH73" s="238"/>
      <c r="FDI73" s="238"/>
      <c r="FDJ73" s="238"/>
      <c r="FDK73" s="238"/>
      <c r="FDL73" s="238"/>
      <c r="FDM73" s="238"/>
      <c r="FDN73" s="238"/>
      <c r="FDO73" s="238"/>
      <c r="FDP73" s="238"/>
      <c r="FDQ73" s="238"/>
      <c r="FDR73" s="238"/>
      <c r="FDS73" s="238"/>
      <c r="FDT73" s="238"/>
      <c r="FDU73" s="238"/>
      <c r="FDV73" s="238"/>
      <c r="FDW73" s="238"/>
      <c r="FDX73" s="238"/>
      <c r="FDY73" s="238"/>
      <c r="FDZ73" s="238"/>
      <c r="FEA73" s="238"/>
      <c r="FEB73" s="238"/>
      <c r="FEC73" s="238"/>
      <c r="FED73" s="238"/>
      <c r="FEE73" s="238"/>
      <c r="FEF73" s="238"/>
      <c r="FEG73" s="238"/>
      <c r="FEH73" s="238"/>
      <c r="FEI73" s="238"/>
      <c r="FEJ73" s="238"/>
      <c r="FEK73" s="238"/>
      <c r="FEL73" s="238"/>
      <c r="FEM73" s="238"/>
      <c r="FEN73" s="238"/>
      <c r="FEO73" s="238"/>
      <c r="FEP73" s="238"/>
      <c r="FEQ73" s="238"/>
      <c r="FER73" s="238"/>
      <c r="FES73" s="238"/>
      <c r="FET73" s="238"/>
      <c r="FEU73" s="238"/>
      <c r="FEV73" s="238"/>
      <c r="FEW73" s="238"/>
      <c r="FEX73" s="238"/>
      <c r="FEY73" s="238"/>
      <c r="FEZ73" s="238"/>
      <c r="FFA73" s="238"/>
      <c r="FFB73" s="238"/>
      <c r="FFC73" s="238"/>
      <c r="FFD73" s="238"/>
      <c r="FFE73" s="238"/>
      <c r="FFF73" s="238"/>
      <c r="FFG73" s="238"/>
      <c r="FFH73" s="238"/>
      <c r="FFI73" s="238"/>
      <c r="FFJ73" s="238"/>
      <c r="FFK73" s="238"/>
      <c r="FFL73" s="238"/>
      <c r="FFM73" s="238"/>
      <c r="FFN73" s="238"/>
      <c r="FFO73" s="238"/>
      <c r="FFP73" s="238"/>
      <c r="FFQ73" s="238"/>
      <c r="FFR73" s="238"/>
      <c r="FFS73" s="238"/>
      <c r="FFT73" s="238"/>
      <c r="FFU73" s="238"/>
      <c r="FFV73" s="238"/>
      <c r="FFW73" s="238"/>
      <c r="FFX73" s="238"/>
      <c r="FFY73" s="238"/>
      <c r="FFZ73" s="238"/>
      <c r="FGA73" s="238"/>
      <c r="FGB73" s="238"/>
      <c r="FGC73" s="238"/>
      <c r="FGD73" s="238"/>
      <c r="FGE73" s="238"/>
      <c r="FGF73" s="238"/>
      <c r="FGG73" s="238"/>
      <c r="FGH73" s="238"/>
      <c r="FGI73" s="238"/>
      <c r="FGJ73" s="238"/>
      <c r="FGK73" s="238"/>
      <c r="FGL73" s="238"/>
      <c r="FGM73" s="238"/>
      <c r="FGN73" s="238"/>
      <c r="FGO73" s="238"/>
      <c r="FGP73" s="238"/>
      <c r="FGQ73" s="238"/>
      <c r="FGR73" s="238"/>
      <c r="FGS73" s="238"/>
      <c r="FGT73" s="238"/>
      <c r="FGU73" s="238"/>
      <c r="FGV73" s="238"/>
      <c r="FGW73" s="238"/>
      <c r="FGX73" s="238"/>
      <c r="FGY73" s="238"/>
      <c r="FGZ73" s="238"/>
      <c r="FHA73" s="238"/>
      <c r="FHB73" s="238"/>
      <c r="FHC73" s="238"/>
      <c r="FHD73" s="238"/>
      <c r="FHE73" s="238"/>
      <c r="FHF73" s="238"/>
      <c r="FHG73" s="238"/>
      <c r="FHH73" s="238"/>
      <c r="FHI73" s="238"/>
      <c r="FHJ73" s="238"/>
      <c r="FHK73" s="238"/>
      <c r="FHL73" s="238"/>
      <c r="FHM73" s="238"/>
      <c r="FHN73" s="238"/>
      <c r="FHO73" s="238"/>
      <c r="FHP73" s="238"/>
      <c r="FHQ73" s="238"/>
      <c r="FHR73" s="238"/>
      <c r="FHS73" s="238"/>
      <c r="FHT73" s="238"/>
      <c r="FHU73" s="238"/>
      <c r="FHV73" s="238"/>
      <c r="FHW73" s="238"/>
      <c r="FHX73" s="238"/>
      <c r="FHY73" s="238"/>
      <c r="FHZ73" s="238"/>
      <c r="FIA73" s="238"/>
      <c r="FIB73" s="238"/>
      <c r="FIC73" s="238"/>
      <c r="FID73" s="238"/>
      <c r="FIE73" s="238"/>
      <c r="FIF73" s="238"/>
      <c r="FIG73" s="238"/>
      <c r="FIH73" s="238"/>
      <c r="FII73" s="238"/>
      <c r="FIJ73" s="238"/>
      <c r="FIK73" s="238"/>
      <c r="FIL73" s="238"/>
      <c r="FIM73" s="238"/>
      <c r="FIN73" s="238"/>
      <c r="FIO73" s="238"/>
      <c r="FIP73" s="238"/>
      <c r="FIQ73" s="238"/>
      <c r="FIR73" s="238"/>
      <c r="FIS73" s="238"/>
      <c r="FIT73" s="238"/>
      <c r="FIU73" s="238"/>
      <c r="FIV73" s="238"/>
      <c r="FIW73" s="238"/>
      <c r="FIX73" s="238"/>
      <c r="FIY73" s="238"/>
      <c r="FIZ73" s="238"/>
      <c r="FJA73" s="238"/>
      <c r="FJB73" s="238"/>
      <c r="FJC73" s="238"/>
      <c r="FJD73" s="238"/>
      <c r="FJE73" s="238"/>
      <c r="FJF73" s="238"/>
      <c r="FJG73" s="238"/>
      <c r="FJH73" s="238"/>
      <c r="FJI73" s="238"/>
      <c r="FJJ73" s="238"/>
      <c r="FJK73" s="238"/>
      <c r="FJL73" s="238"/>
      <c r="FJM73" s="238"/>
      <c r="FJN73" s="238"/>
      <c r="FJO73" s="238"/>
      <c r="FJP73" s="238"/>
      <c r="FJQ73" s="238"/>
      <c r="FJR73" s="238"/>
      <c r="FJS73" s="238"/>
      <c r="FJT73" s="238"/>
      <c r="FJU73" s="238"/>
      <c r="FJV73" s="238"/>
      <c r="FJW73" s="238"/>
      <c r="FJX73" s="238"/>
      <c r="FJY73" s="238"/>
      <c r="FJZ73" s="238"/>
      <c r="FKA73" s="238"/>
      <c r="FKB73" s="238"/>
      <c r="FKC73" s="238"/>
      <c r="FKD73" s="238"/>
      <c r="FKE73" s="238"/>
      <c r="FKF73" s="238"/>
      <c r="FKG73" s="238"/>
      <c r="FKH73" s="238"/>
      <c r="FKI73" s="238"/>
      <c r="FKJ73" s="238"/>
      <c r="FKK73" s="238"/>
      <c r="FKL73" s="238"/>
      <c r="FKM73" s="238"/>
      <c r="FKN73" s="238"/>
      <c r="FKO73" s="238"/>
      <c r="FKP73" s="238"/>
      <c r="FKQ73" s="238"/>
      <c r="FKR73" s="238"/>
      <c r="FKS73" s="238"/>
      <c r="FKT73" s="238"/>
      <c r="FKU73" s="238"/>
      <c r="FKV73" s="238"/>
      <c r="FKW73" s="238"/>
      <c r="FKX73" s="238"/>
      <c r="FKY73" s="238"/>
      <c r="FKZ73" s="238"/>
      <c r="FLA73" s="238"/>
      <c r="FLB73" s="238"/>
      <c r="FLC73" s="238"/>
      <c r="FLD73" s="238"/>
      <c r="FLE73" s="238"/>
      <c r="FLF73" s="238"/>
      <c r="FLG73" s="238"/>
      <c r="FLH73" s="238"/>
      <c r="FLI73" s="238"/>
      <c r="FLJ73" s="238"/>
      <c r="FLK73" s="238"/>
      <c r="FLL73" s="238"/>
      <c r="FLM73" s="238"/>
      <c r="FLN73" s="238"/>
      <c r="FLO73" s="238"/>
      <c r="FLP73" s="238"/>
      <c r="FLQ73" s="238"/>
      <c r="FLR73" s="238"/>
      <c r="FLS73" s="238"/>
      <c r="FLT73" s="238"/>
      <c r="FLU73" s="238"/>
      <c r="FLV73" s="238"/>
      <c r="FLW73" s="238"/>
      <c r="FLX73" s="238"/>
      <c r="FLY73" s="238"/>
      <c r="FLZ73" s="238"/>
      <c r="FMA73" s="238"/>
      <c r="FMB73" s="238"/>
      <c r="FMC73" s="238"/>
      <c r="FMD73" s="238"/>
      <c r="FME73" s="238"/>
      <c r="FMF73" s="238"/>
      <c r="FMG73" s="238"/>
      <c r="FMH73" s="238"/>
      <c r="FMI73" s="238"/>
      <c r="FMJ73" s="238"/>
      <c r="FMK73" s="238"/>
      <c r="FML73" s="238"/>
      <c r="FMM73" s="238"/>
      <c r="FMN73" s="238"/>
      <c r="FMO73" s="238"/>
      <c r="FMP73" s="238"/>
      <c r="FMQ73" s="238"/>
      <c r="FMR73" s="238"/>
      <c r="FMS73" s="238"/>
      <c r="FMT73" s="238"/>
      <c r="FMU73" s="238"/>
      <c r="FMV73" s="238"/>
      <c r="FMW73" s="238"/>
      <c r="FMX73" s="238"/>
      <c r="FMY73" s="238"/>
      <c r="FMZ73" s="238"/>
      <c r="FNA73" s="238"/>
      <c r="FNB73" s="238"/>
      <c r="FNC73" s="238"/>
      <c r="FND73" s="238"/>
      <c r="FNE73" s="238"/>
      <c r="FNF73" s="238"/>
      <c r="FNG73" s="238"/>
      <c r="FNH73" s="238"/>
      <c r="FNI73" s="238"/>
      <c r="FNJ73" s="238"/>
      <c r="FNK73" s="238"/>
      <c r="FNL73" s="238"/>
      <c r="FNM73" s="238"/>
      <c r="FNN73" s="238"/>
      <c r="FNO73" s="238"/>
      <c r="FNP73" s="238"/>
      <c r="FNQ73" s="238"/>
      <c r="FNR73" s="238"/>
      <c r="FNS73" s="238"/>
      <c r="FNT73" s="238"/>
      <c r="FNU73" s="238"/>
      <c r="FNV73" s="238"/>
      <c r="FNW73" s="238"/>
      <c r="FNX73" s="238"/>
      <c r="FNY73" s="238"/>
      <c r="FNZ73" s="238"/>
      <c r="FOA73" s="238"/>
      <c r="FOB73" s="238"/>
      <c r="FOC73" s="238"/>
      <c r="FOD73" s="238"/>
      <c r="FOE73" s="238"/>
      <c r="FOF73" s="238"/>
      <c r="FOG73" s="238"/>
      <c r="FOH73" s="238"/>
      <c r="FOI73" s="238"/>
      <c r="FOJ73" s="238"/>
      <c r="FOK73" s="238"/>
      <c r="FOL73" s="238"/>
      <c r="FOM73" s="238"/>
      <c r="FON73" s="238"/>
      <c r="FOO73" s="238"/>
      <c r="FOP73" s="238"/>
      <c r="FOQ73" s="238"/>
      <c r="FOR73" s="238"/>
      <c r="FOS73" s="238"/>
      <c r="FOT73" s="238"/>
      <c r="FOU73" s="238"/>
      <c r="FOV73" s="238"/>
      <c r="FOW73" s="238"/>
      <c r="FOX73" s="238"/>
      <c r="FOY73" s="238"/>
      <c r="FOZ73" s="238"/>
      <c r="FPA73" s="238"/>
      <c r="FPB73" s="238"/>
      <c r="FPC73" s="238"/>
      <c r="FPD73" s="238"/>
      <c r="FPE73" s="238"/>
      <c r="FPF73" s="238"/>
      <c r="FPG73" s="238"/>
      <c r="FPH73" s="238"/>
      <c r="FPI73" s="238"/>
      <c r="FPJ73" s="238"/>
      <c r="FPK73" s="238"/>
      <c r="FPL73" s="238"/>
      <c r="FPM73" s="238"/>
      <c r="FPN73" s="238"/>
      <c r="FPO73" s="238"/>
      <c r="FPP73" s="238"/>
      <c r="FPQ73" s="238"/>
      <c r="FPR73" s="238"/>
      <c r="FPS73" s="238"/>
      <c r="FPT73" s="238"/>
      <c r="FPU73" s="238"/>
      <c r="FPV73" s="238"/>
      <c r="FPW73" s="238"/>
      <c r="FPX73" s="238"/>
      <c r="FPY73" s="238"/>
      <c r="FPZ73" s="238"/>
      <c r="FQA73" s="238"/>
      <c r="FQB73" s="238"/>
      <c r="FQC73" s="238"/>
      <c r="FQD73" s="238"/>
      <c r="FQE73" s="238"/>
      <c r="FQF73" s="238"/>
      <c r="FQG73" s="238"/>
      <c r="FQH73" s="238"/>
      <c r="FQI73" s="238"/>
      <c r="FQJ73" s="238"/>
      <c r="FQK73" s="238"/>
      <c r="FQL73" s="238"/>
      <c r="FQM73" s="238"/>
      <c r="FQN73" s="238"/>
      <c r="FQO73" s="238"/>
      <c r="FQP73" s="238"/>
      <c r="FQQ73" s="238"/>
      <c r="FQR73" s="238"/>
      <c r="FQS73" s="238"/>
      <c r="FQT73" s="238"/>
      <c r="FQU73" s="238"/>
      <c r="FQV73" s="238"/>
      <c r="FQW73" s="238"/>
      <c r="FQX73" s="238"/>
      <c r="FQY73" s="238"/>
      <c r="FQZ73" s="238"/>
      <c r="FRA73" s="238"/>
      <c r="FRB73" s="238"/>
      <c r="FRC73" s="238"/>
      <c r="FRD73" s="238"/>
      <c r="FRE73" s="238"/>
      <c r="FRF73" s="238"/>
      <c r="FRG73" s="238"/>
      <c r="FRH73" s="238"/>
      <c r="FRI73" s="238"/>
      <c r="FRJ73" s="238"/>
      <c r="FRK73" s="238"/>
      <c r="FRL73" s="238"/>
      <c r="FRM73" s="238"/>
      <c r="FRN73" s="238"/>
      <c r="FRO73" s="238"/>
      <c r="FRP73" s="238"/>
      <c r="FRQ73" s="238"/>
      <c r="FRR73" s="238"/>
      <c r="FRS73" s="238"/>
      <c r="FRT73" s="238"/>
      <c r="FRU73" s="238"/>
      <c r="FRV73" s="238"/>
      <c r="FRW73" s="238"/>
      <c r="FRX73" s="238"/>
      <c r="FRY73" s="238"/>
      <c r="FRZ73" s="238"/>
      <c r="FSA73" s="238"/>
      <c r="FSB73" s="238"/>
      <c r="FSC73" s="238"/>
      <c r="FSD73" s="238"/>
      <c r="FSE73" s="238"/>
      <c r="FSF73" s="238"/>
      <c r="FSG73" s="238"/>
      <c r="FSH73" s="238"/>
      <c r="FSI73" s="238"/>
      <c r="FSJ73" s="238"/>
      <c r="FSK73" s="238"/>
      <c r="FSL73" s="238"/>
      <c r="FSM73" s="238"/>
      <c r="FSN73" s="238"/>
      <c r="FSO73" s="238"/>
      <c r="FSP73" s="238"/>
      <c r="FSQ73" s="238"/>
      <c r="FSR73" s="238"/>
      <c r="FSS73" s="238"/>
      <c r="FST73" s="238"/>
      <c r="FSU73" s="238"/>
      <c r="FSV73" s="238"/>
      <c r="FSW73" s="238"/>
      <c r="FSX73" s="238"/>
      <c r="FSY73" s="238"/>
      <c r="FSZ73" s="238"/>
      <c r="FTA73" s="238"/>
      <c r="FTB73" s="238"/>
      <c r="FTC73" s="238"/>
      <c r="FTD73" s="238"/>
      <c r="FTE73" s="238"/>
      <c r="FTF73" s="238"/>
      <c r="FTG73" s="238"/>
      <c r="FTH73" s="238"/>
      <c r="FTI73" s="238"/>
      <c r="FTJ73" s="238"/>
      <c r="FTK73" s="238"/>
      <c r="FTL73" s="238"/>
      <c r="FTM73" s="238"/>
      <c r="FTN73" s="238"/>
      <c r="FTO73" s="238"/>
      <c r="FTP73" s="238"/>
      <c r="FTQ73" s="238"/>
      <c r="FTR73" s="238"/>
      <c r="FTS73" s="238"/>
      <c r="FTT73" s="238"/>
      <c r="FTU73" s="238"/>
      <c r="FTV73" s="238"/>
      <c r="FTW73" s="238"/>
      <c r="FTX73" s="238"/>
      <c r="FTY73" s="238"/>
      <c r="FTZ73" s="238"/>
      <c r="FUA73" s="238"/>
      <c r="FUB73" s="238"/>
      <c r="FUC73" s="238"/>
      <c r="FUD73" s="238"/>
      <c r="FUE73" s="238"/>
      <c r="FUF73" s="238"/>
      <c r="FUG73" s="238"/>
      <c r="FUH73" s="238"/>
      <c r="FUI73" s="238"/>
      <c r="FUJ73" s="238"/>
      <c r="FUK73" s="238"/>
      <c r="FUL73" s="238"/>
      <c r="FUM73" s="238"/>
      <c r="FUN73" s="238"/>
      <c r="FUO73" s="238"/>
      <c r="FUP73" s="238"/>
      <c r="FUQ73" s="238"/>
      <c r="FUR73" s="238"/>
      <c r="FUS73" s="238"/>
      <c r="FUT73" s="238"/>
      <c r="FUU73" s="238"/>
      <c r="FUV73" s="238"/>
      <c r="FUW73" s="238"/>
      <c r="FUX73" s="238"/>
      <c r="FUY73" s="238"/>
      <c r="FUZ73" s="238"/>
      <c r="FVA73" s="238"/>
      <c r="FVB73" s="238"/>
      <c r="FVC73" s="238"/>
      <c r="FVD73" s="238"/>
      <c r="FVE73" s="238"/>
      <c r="FVF73" s="238"/>
      <c r="FVG73" s="238"/>
      <c r="FVH73" s="238"/>
      <c r="FVI73" s="238"/>
      <c r="FVJ73" s="238"/>
      <c r="FVK73" s="238"/>
      <c r="FVL73" s="238"/>
      <c r="FVM73" s="238"/>
      <c r="FVN73" s="238"/>
      <c r="FVO73" s="238"/>
      <c r="FVP73" s="238"/>
      <c r="FVQ73" s="238"/>
      <c r="FVR73" s="238"/>
      <c r="FVS73" s="238"/>
      <c r="FVT73" s="238"/>
      <c r="FVU73" s="238"/>
      <c r="FVV73" s="238"/>
      <c r="FVW73" s="238"/>
      <c r="FVX73" s="238"/>
      <c r="FVY73" s="238"/>
      <c r="FVZ73" s="238"/>
      <c r="FWA73" s="238"/>
      <c r="FWB73" s="238"/>
      <c r="FWC73" s="238"/>
      <c r="FWD73" s="238"/>
      <c r="FWE73" s="238"/>
      <c r="FWF73" s="238"/>
      <c r="FWG73" s="238"/>
      <c r="FWH73" s="238"/>
      <c r="FWI73" s="238"/>
      <c r="FWJ73" s="238"/>
      <c r="FWK73" s="238"/>
      <c r="FWL73" s="238"/>
      <c r="FWM73" s="238"/>
      <c r="FWN73" s="238"/>
      <c r="FWO73" s="238"/>
      <c r="FWP73" s="238"/>
      <c r="FWQ73" s="238"/>
      <c r="FWR73" s="238"/>
      <c r="FWS73" s="238"/>
      <c r="FWT73" s="238"/>
      <c r="FWU73" s="238"/>
      <c r="FWV73" s="238"/>
      <c r="FWW73" s="238"/>
      <c r="FWX73" s="238"/>
      <c r="FWY73" s="238"/>
      <c r="FWZ73" s="238"/>
      <c r="FXA73" s="238"/>
      <c r="FXB73" s="238"/>
      <c r="FXC73" s="238"/>
      <c r="FXD73" s="238"/>
      <c r="FXE73" s="238"/>
      <c r="FXF73" s="238"/>
      <c r="FXG73" s="238"/>
      <c r="FXH73" s="238"/>
      <c r="FXI73" s="238"/>
      <c r="FXJ73" s="238"/>
      <c r="FXK73" s="238"/>
      <c r="FXL73" s="238"/>
      <c r="FXM73" s="238"/>
      <c r="FXN73" s="238"/>
      <c r="FXO73" s="238"/>
      <c r="FXP73" s="238"/>
      <c r="FXQ73" s="238"/>
      <c r="FXR73" s="238"/>
      <c r="FXS73" s="238"/>
      <c r="FXT73" s="238"/>
      <c r="FXU73" s="238"/>
      <c r="FXV73" s="238"/>
      <c r="FXW73" s="238"/>
      <c r="FXX73" s="238"/>
      <c r="FXY73" s="238"/>
      <c r="FXZ73" s="238"/>
      <c r="FYA73" s="238"/>
      <c r="FYB73" s="238"/>
      <c r="FYC73" s="238"/>
      <c r="FYD73" s="238"/>
      <c r="FYE73" s="238"/>
      <c r="FYF73" s="238"/>
      <c r="FYG73" s="238"/>
      <c r="FYH73" s="238"/>
      <c r="FYI73" s="238"/>
      <c r="FYJ73" s="238"/>
      <c r="FYK73" s="238"/>
      <c r="FYL73" s="238"/>
      <c r="FYM73" s="238"/>
      <c r="FYN73" s="238"/>
      <c r="FYO73" s="238"/>
      <c r="FYP73" s="238"/>
      <c r="FYQ73" s="238"/>
      <c r="FYR73" s="238"/>
      <c r="FYS73" s="238"/>
      <c r="FYT73" s="238"/>
      <c r="FYU73" s="238"/>
      <c r="FYV73" s="238"/>
      <c r="FYW73" s="238"/>
      <c r="FYX73" s="238"/>
      <c r="FYY73" s="238"/>
      <c r="FYZ73" s="238"/>
      <c r="FZA73" s="238"/>
      <c r="FZB73" s="238"/>
      <c r="FZC73" s="238"/>
      <c r="FZD73" s="238"/>
      <c r="FZE73" s="238"/>
      <c r="FZF73" s="238"/>
      <c r="FZG73" s="238"/>
      <c r="FZH73" s="238"/>
      <c r="FZI73" s="238"/>
      <c r="FZJ73" s="238"/>
      <c r="FZK73" s="238"/>
      <c r="FZL73" s="238"/>
      <c r="FZM73" s="238"/>
      <c r="FZN73" s="238"/>
      <c r="FZO73" s="238"/>
      <c r="FZP73" s="238"/>
      <c r="FZQ73" s="238"/>
      <c r="FZR73" s="238"/>
      <c r="FZS73" s="238"/>
      <c r="FZT73" s="238"/>
      <c r="FZU73" s="238"/>
      <c r="FZV73" s="238"/>
      <c r="FZW73" s="238"/>
      <c r="FZX73" s="238"/>
      <c r="FZY73" s="238"/>
      <c r="FZZ73" s="238"/>
      <c r="GAA73" s="238"/>
      <c r="GAB73" s="238"/>
      <c r="GAC73" s="238"/>
      <c r="GAD73" s="238"/>
      <c r="GAE73" s="238"/>
      <c r="GAF73" s="238"/>
      <c r="GAG73" s="238"/>
      <c r="GAH73" s="238"/>
      <c r="GAI73" s="238"/>
      <c r="GAJ73" s="238"/>
      <c r="GAK73" s="238"/>
      <c r="GAL73" s="238"/>
      <c r="GAM73" s="238"/>
      <c r="GAN73" s="238"/>
      <c r="GAO73" s="238"/>
      <c r="GAP73" s="238"/>
      <c r="GAQ73" s="238"/>
      <c r="GAR73" s="238"/>
      <c r="GAS73" s="238"/>
      <c r="GAT73" s="238"/>
      <c r="GAU73" s="238"/>
      <c r="GAV73" s="238"/>
      <c r="GAW73" s="238"/>
      <c r="GAX73" s="238"/>
      <c r="GAY73" s="238"/>
      <c r="GAZ73" s="238"/>
      <c r="GBA73" s="238"/>
      <c r="GBB73" s="238"/>
      <c r="GBC73" s="238"/>
      <c r="GBD73" s="238"/>
      <c r="GBE73" s="238"/>
      <c r="GBF73" s="238"/>
      <c r="GBG73" s="238"/>
      <c r="GBH73" s="238"/>
      <c r="GBI73" s="238"/>
      <c r="GBJ73" s="238"/>
      <c r="GBK73" s="238"/>
      <c r="GBL73" s="238"/>
      <c r="GBM73" s="238"/>
      <c r="GBN73" s="238"/>
      <c r="GBO73" s="238"/>
      <c r="GBP73" s="238"/>
      <c r="GBQ73" s="238"/>
      <c r="GBR73" s="238"/>
      <c r="GBS73" s="238"/>
      <c r="GBT73" s="238"/>
      <c r="GBU73" s="238"/>
      <c r="GBV73" s="238"/>
      <c r="GBW73" s="238"/>
      <c r="GBX73" s="238"/>
      <c r="GBY73" s="238"/>
      <c r="GBZ73" s="238"/>
      <c r="GCA73" s="238"/>
      <c r="GCB73" s="238"/>
      <c r="GCC73" s="238"/>
      <c r="GCD73" s="238"/>
      <c r="GCE73" s="238"/>
      <c r="GCF73" s="238"/>
      <c r="GCG73" s="238"/>
      <c r="GCH73" s="238"/>
      <c r="GCI73" s="238"/>
      <c r="GCJ73" s="238"/>
      <c r="GCK73" s="238"/>
      <c r="GCL73" s="238"/>
      <c r="GCM73" s="238"/>
      <c r="GCN73" s="238"/>
      <c r="GCO73" s="238"/>
      <c r="GCP73" s="238"/>
      <c r="GCQ73" s="238"/>
      <c r="GCR73" s="238"/>
      <c r="GCS73" s="238"/>
      <c r="GCT73" s="238"/>
      <c r="GCU73" s="238"/>
      <c r="GCV73" s="238"/>
      <c r="GCW73" s="238"/>
      <c r="GCX73" s="238"/>
      <c r="GCY73" s="238"/>
      <c r="GCZ73" s="238"/>
      <c r="GDA73" s="238"/>
      <c r="GDB73" s="238"/>
      <c r="GDC73" s="238"/>
      <c r="GDD73" s="238"/>
      <c r="GDE73" s="238"/>
      <c r="GDF73" s="238"/>
      <c r="GDG73" s="238"/>
      <c r="GDH73" s="238"/>
      <c r="GDI73" s="238"/>
      <c r="GDJ73" s="238"/>
      <c r="GDK73" s="238"/>
      <c r="GDL73" s="238"/>
      <c r="GDM73" s="238"/>
      <c r="GDN73" s="238"/>
      <c r="GDO73" s="238"/>
      <c r="GDP73" s="238"/>
      <c r="GDQ73" s="238"/>
      <c r="GDR73" s="238"/>
      <c r="GDS73" s="238"/>
      <c r="GDT73" s="238"/>
      <c r="GDU73" s="238"/>
      <c r="GDV73" s="238"/>
      <c r="GDW73" s="238"/>
      <c r="GDX73" s="238"/>
      <c r="GDY73" s="238"/>
      <c r="GDZ73" s="238"/>
      <c r="GEA73" s="238"/>
      <c r="GEB73" s="238"/>
      <c r="GEC73" s="238"/>
      <c r="GED73" s="238"/>
      <c r="GEE73" s="238"/>
      <c r="GEF73" s="238"/>
      <c r="GEG73" s="238"/>
      <c r="GEH73" s="238"/>
      <c r="GEI73" s="238"/>
      <c r="GEJ73" s="238"/>
      <c r="GEK73" s="238"/>
      <c r="GEL73" s="238"/>
      <c r="GEM73" s="238"/>
      <c r="GEN73" s="238"/>
      <c r="GEO73" s="238"/>
      <c r="GEP73" s="238"/>
      <c r="GEQ73" s="238"/>
      <c r="GER73" s="238"/>
      <c r="GES73" s="238"/>
      <c r="GET73" s="238"/>
      <c r="GEU73" s="238"/>
      <c r="GEV73" s="238"/>
      <c r="GEW73" s="238"/>
      <c r="GEX73" s="238"/>
      <c r="GEY73" s="238"/>
      <c r="GEZ73" s="238"/>
      <c r="GFA73" s="238"/>
      <c r="GFB73" s="238"/>
      <c r="GFC73" s="238"/>
      <c r="GFD73" s="238"/>
      <c r="GFE73" s="238"/>
      <c r="GFF73" s="238"/>
      <c r="GFG73" s="238"/>
      <c r="GFH73" s="238"/>
      <c r="GFI73" s="238"/>
      <c r="GFJ73" s="238"/>
      <c r="GFK73" s="238"/>
      <c r="GFL73" s="238"/>
      <c r="GFM73" s="238"/>
      <c r="GFN73" s="238"/>
      <c r="GFO73" s="238"/>
      <c r="GFP73" s="238"/>
      <c r="GFQ73" s="238"/>
      <c r="GFR73" s="238"/>
      <c r="GFS73" s="238"/>
      <c r="GFT73" s="238"/>
      <c r="GFU73" s="238"/>
      <c r="GFV73" s="238"/>
      <c r="GFW73" s="238"/>
      <c r="GFX73" s="238"/>
      <c r="GFY73" s="238"/>
      <c r="GFZ73" s="238"/>
      <c r="GGA73" s="238"/>
      <c r="GGB73" s="238"/>
      <c r="GGC73" s="238"/>
      <c r="GGD73" s="238"/>
      <c r="GGE73" s="238"/>
      <c r="GGF73" s="238"/>
      <c r="GGG73" s="238"/>
      <c r="GGH73" s="238"/>
      <c r="GGI73" s="238"/>
      <c r="GGJ73" s="238"/>
      <c r="GGK73" s="238"/>
      <c r="GGL73" s="238"/>
      <c r="GGM73" s="238"/>
      <c r="GGN73" s="238"/>
      <c r="GGO73" s="238"/>
      <c r="GGP73" s="238"/>
      <c r="GGQ73" s="238"/>
      <c r="GGR73" s="238"/>
      <c r="GGS73" s="238"/>
      <c r="GGT73" s="238"/>
      <c r="GGU73" s="238"/>
      <c r="GGV73" s="238"/>
      <c r="GGW73" s="238"/>
      <c r="GGX73" s="238"/>
      <c r="GGY73" s="238"/>
      <c r="GGZ73" s="238"/>
      <c r="GHA73" s="238"/>
      <c r="GHB73" s="238"/>
      <c r="GHC73" s="238"/>
      <c r="GHD73" s="238"/>
      <c r="GHE73" s="238"/>
      <c r="GHF73" s="238"/>
      <c r="GHG73" s="238"/>
      <c r="GHH73" s="238"/>
      <c r="GHI73" s="238"/>
      <c r="GHJ73" s="238"/>
      <c r="GHK73" s="238"/>
      <c r="GHL73" s="238"/>
      <c r="GHM73" s="238"/>
      <c r="GHN73" s="238"/>
      <c r="GHO73" s="238"/>
      <c r="GHP73" s="238"/>
      <c r="GHQ73" s="238"/>
      <c r="GHR73" s="238"/>
      <c r="GHS73" s="238"/>
      <c r="GHT73" s="238"/>
      <c r="GHU73" s="238"/>
      <c r="GHV73" s="238"/>
      <c r="GHW73" s="238"/>
      <c r="GHX73" s="238"/>
      <c r="GHY73" s="238"/>
      <c r="GHZ73" s="238"/>
      <c r="GIA73" s="238"/>
      <c r="GIB73" s="238"/>
      <c r="GIC73" s="238"/>
      <c r="GID73" s="238"/>
      <c r="GIE73" s="238"/>
      <c r="GIF73" s="238"/>
      <c r="GIG73" s="238"/>
      <c r="GIH73" s="238"/>
      <c r="GII73" s="238"/>
      <c r="GIJ73" s="238"/>
      <c r="GIK73" s="238"/>
      <c r="GIL73" s="238"/>
      <c r="GIM73" s="238"/>
      <c r="GIN73" s="238"/>
      <c r="GIO73" s="238"/>
      <c r="GIP73" s="238"/>
      <c r="GIQ73" s="238"/>
      <c r="GIR73" s="238"/>
      <c r="GIS73" s="238"/>
      <c r="GIT73" s="238"/>
      <c r="GIU73" s="238"/>
      <c r="GIV73" s="238"/>
      <c r="GIW73" s="238"/>
      <c r="GIX73" s="238"/>
      <c r="GIY73" s="238"/>
      <c r="GIZ73" s="238"/>
      <c r="GJA73" s="238"/>
      <c r="GJB73" s="238"/>
      <c r="GJC73" s="238"/>
      <c r="GJD73" s="238"/>
      <c r="GJE73" s="238"/>
      <c r="GJF73" s="238"/>
      <c r="GJG73" s="238"/>
      <c r="GJH73" s="238"/>
      <c r="GJI73" s="238"/>
      <c r="GJJ73" s="238"/>
      <c r="GJK73" s="238"/>
      <c r="GJL73" s="238"/>
      <c r="GJM73" s="238"/>
      <c r="GJN73" s="238"/>
      <c r="GJO73" s="238"/>
      <c r="GJP73" s="238"/>
      <c r="GJQ73" s="238"/>
      <c r="GJR73" s="238"/>
      <c r="GJS73" s="238"/>
      <c r="GJT73" s="238"/>
      <c r="GJU73" s="238"/>
      <c r="GJV73" s="238"/>
      <c r="GJW73" s="238"/>
      <c r="GJX73" s="238"/>
      <c r="GJY73" s="238"/>
      <c r="GJZ73" s="238"/>
      <c r="GKA73" s="238"/>
      <c r="GKB73" s="238"/>
      <c r="GKC73" s="238"/>
      <c r="GKD73" s="238"/>
      <c r="GKE73" s="238"/>
      <c r="GKF73" s="238"/>
      <c r="GKG73" s="238"/>
      <c r="GKH73" s="238"/>
      <c r="GKI73" s="238"/>
      <c r="GKJ73" s="238"/>
      <c r="GKK73" s="238"/>
      <c r="GKL73" s="238"/>
      <c r="GKM73" s="238"/>
      <c r="GKN73" s="238"/>
      <c r="GKO73" s="238"/>
      <c r="GKP73" s="238"/>
      <c r="GKQ73" s="238"/>
      <c r="GKR73" s="238"/>
      <c r="GKS73" s="238"/>
      <c r="GKT73" s="238"/>
      <c r="GKU73" s="238"/>
      <c r="GKV73" s="238"/>
      <c r="GKW73" s="238"/>
      <c r="GKX73" s="238"/>
      <c r="GKY73" s="238"/>
      <c r="GKZ73" s="238"/>
      <c r="GLA73" s="238"/>
      <c r="GLB73" s="238"/>
      <c r="GLC73" s="238"/>
      <c r="GLD73" s="238"/>
      <c r="GLE73" s="238"/>
      <c r="GLF73" s="238"/>
      <c r="GLG73" s="238"/>
      <c r="GLH73" s="238"/>
      <c r="GLI73" s="238"/>
      <c r="GLJ73" s="238"/>
      <c r="GLK73" s="238"/>
      <c r="GLL73" s="238"/>
      <c r="GLM73" s="238"/>
      <c r="GLN73" s="238"/>
      <c r="GLO73" s="238"/>
      <c r="GLP73" s="238"/>
      <c r="GLQ73" s="238"/>
      <c r="GLR73" s="238"/>
      <c r="GLS73" s="238"/>
      <c r="GLT73" s="238"/>
      <c r="GLU73" s="238"/>
      <c r="GLV73" s="238"/>
      <c r="GLW73" s="238"/>
      <c r="GLX73" s="238"/>
      <c r="GLY73" s="238"/>
      <c r="GLZ73" s="238"/>
      <c r="GMA73" s="238"/>
      <c r="GMB73" s="238"/>
      <c r="GMC73" s="238"/>
      <c r="GMD73" s="238"/>
      <c r="GME73" s="238"/>
      <c r="GMF73" s="238"/>
      <c r="GMG73" s="238"/>
      <c r="GMH73" s="238"/>
      <c r="GMI73" s="238"/>
      <c r="GMJ73" s="238"/>
      <c r="GMK73" s="238"/>
      <c r="GML73" s="238"/>
      <c r="GMM73" s="238"/>
      <c r="GMN73" s="238"/>
      <c r="GMO73" s="238"/>
      <c r="GMP73" s="238"/>
      <c r="GMQ73" s="238"/>
      <c r="GMR73" s="238"/>
      <c r="GMS73" s="238"/>
      <c r="GMT73" s="238"/>
      <c r="GMU73" s="238"/>
      <c r="GMV73" s="238"/>
      <c r="GMW73" s="238"/>
      <c r="GMX73" s="238"/>
      <c r="GMY73" s="238"/>
      <c r="GMZ73" s="238"/>
      <c r="GNA73" s="238"/>
      <c r="GNB73" s="238"/>
      <c r="GNC73" s="238"/>
      <c r="GND73" s="238"/>
      <c r="GNE73" s="238"/>
      <c r="GNF73" s="238"/>
      <c r="GNG73" s="238"/>
      <c r="GNH73" s="238"/>
      <c r="GNI73" s="238"/>
      <c r="GNJ73" s="238"/>
      <c r="GNK73" s="238"/>
      <c r="GNL73" s="238"/>
      <c r="GNM73" s="238"/>
      <c r="GNN73" s="238"/>
      <c r="GNO73" s="238"/>
      <c r="GNP73" s="238"/>
      <c r="GNQ73" s="238"/>
      <c r="GNR73" s="238"/>
      <c r="GNS73" s="238"/>
      <c r="GNT73" s="238"/>
      <c r="GNU73" s="238"/>
      <c r="GNV73" s="238"/>
      <c r="GNW73" s="238"/>
      <c r="GNX73" s="238"/>
      <c r="GNY73" s="238"/>
      <c r="GNZ73" s="238"/>
      <c r="GOA73" s="238"/>
      <c r="GOB73" s="238"/>
      <c r="GOC73" s="238"/>
      <c r="GOD73" s="238"/>
      <c r="GOE73" s="238"/>
      <c r="GOF73" s="238"/>
      <c r="GOG73" s="238"/>
      <c r="GOH73" s="238"/>
      <c r="GOI73" s="238"/>
      <c r="GOJ73" s="238"/>
      <c r="GOK73" s="238"/>
      <c r="GOL73" s="238"/>
      <c r="GOM73" s="238"/>
      <c r="GON73" s="238"/>
      <c r="GOO73" s="238"/>
      <c r="GOP73" s="238"/>
      <c r="GOQ73" s="238"/>
      <c r="GOR73" s="238"/>
      <c r="GOS73" s="238"/>
      <c r="GOT73" s="238"/>
      <c r="GOU73" s="238"/>
      <c r="GOV73" s="238"/>
      <c r="GOW73" s="238"/>
      <c r="GOX73" s="238"/>
      <c r="GOY73" s="238"/>
      <c r="GOZ73" s="238"/>
      <c r="GPA73" s="238"/>
      <c r="GPB73" s="238"/>
      <c r="GPC73" s="238"/>
      <c r="GPD73" s="238"/>
      <c r="GPE73" s="238"/>
      <c r="GPF73" s="238"/>
      <c r="GPG73" s="238"/>
      <c r="GPH73" s="238"/>
      <c r="GPI73" s="238"/>
      <c r="GPJ73" s="238"/>
      <c r="GPK73" s="238"/>
      <c r="GPL73" s="238"/>
      <c r="GPM73" s="238"/>
      <c r="GPN73" s="238"/>
      <c r="GPO73" s="238"/>
      <c r="GPP73" s="238"/>
      <c r="GPQ73" s="238"/>
      <c r="GPR73" s="238"/>
      <c r="GPS73" s="238"/>
      <c r="GPT73" s="238"/>
      <c r="GPU73" s="238"/>
      <c r="GPV73" s="238"/>
      <c r="GPW73" s="238"/>
      <c r="GPX73" s="238"/>
      <c r="GPY73" s="238"/>
      <c r="GPZ73" s="238"/>
      <c r="GQA73" s="238"/>
      <c r="GQB73" s="238"/>
      <c r="GQC73" s="238"/>
      <c r="GQD73" s="238"/>
      <c r="GQE73" s="238"/>
      <c r="GQF73" s="238"/>
      <c r="GQG73" s="238"/>
      <c r="GQH73" s="238"/>
      <c r="GQI73" s="238"/>
      <c r="GQJ73" s="238"/>
      <c r="GQK73" s="238"/>
      <c r="GQL73" s="238"/>
      <c r="GQM73" s="238"/>
      <c r="GQN73" s="238"/>
      <c r="GQO73" s="238"/>
      <c r="GQP73" s="238"/>
      <c r="GQQ73" s="238"/>
      <c r="GQR73" s="238"/>
      <c r="GQS73" s="238"/>
      <c r="GQT73" s="238"/>
      <c r="GQU73" s="238"/>
      <c r="GQV73" s="238"/>
      <c r="GQW73" s="238"/>
      <c r="GQX73" s="238"/>
      <c r="GQY73" s="238"/>
      <c r="GQZ73" s="238"/>
      <c r="GRA73" s="238"/>
      <c r="GRB73" s="238"/>
      <c r="GRC73" s="238"/>
      <c r="GRD73" s="238"/>
      <c r="GRE73" s="238"/>
      <c r="GRF73" s="238"/>
      <c r="GRG73" s="238"/>
      <c r="GRH73" s="238"/>
      <c r="GRI73" s="238"/>
      <c r="GRJ73" s="238"/>
      <c r="GRK73" s="238"/>
      <c r="GRL73" s="238"/>
      <c r="GRM73" s="238"/>
      <c r="GRN73" s="238"/>
      <c r="GRO73" s="238"/>
      <c r="GRP73" s="238"/>
      <c r="GRQ73" s="238"/>
      <c r="GRR73" s="238"/>
      <c r="GRS73" s="238"/>
      <c r="GRT73" s="238"/>
      <c r="GRU73" s="238"/>
      <c r="GRV73" s="238"/>
      <c r="GRW73" s="238"/>
      <c r="GRX73" s="238"/>
      <c r="GRY73" s="238"/>
      <c r="GRZ73" s="238"/>
      <c r="GSA73" s="238"/>
      <c r="GSB73" s="238"/>
      <c r="GSC73" s="238"/>
      <c r="GSD73" s="238"/>
      <c r="GSE73" s="238"/>
      <c r="GSF73" s="238"/>
      <c r="GSG73" s="238"/>
      <c r="GSH73" s="238"/>
      <c r="GSI73" s="238"/>
      <c r="GSJ73" s="238"/>
      <c r="GSK73" s="238"/>
      <c r="GSL73" s="238"/>
      <c r="GSM73" s="238"/>
      <c r="GSN73" s="238"/>
      <c r="GSO73" s="238"/>
      <c r="GSP73" s="238"/>
      <c r="GSQ73" s="238"/>
      <c r="GSR73" s="238"/>
      <c r="GSS73" s="238"/>
      <c r="GST73" s="238"/>
      <c r="GSU73" s="238"/>
      <c r="GSV73" s="238"/>
      <c r="GSW73" s="238"/>
      <c r="GSX73" s="238"/>
      <c r="GSY73" s="238"/>
      <c r="GSZ73" s="238"/>
      <c r="GTA73" s="238"/>
      <c r="GTB73" s="238"/>
      <c r="GTC73" s="238"/>
      <c r="GTD73" s="238"/>
      <c r="GTE73" s="238"/>
      <c r="GTF73" s="238"/>
      <c r="GTG73" s="238"/>
      <c r="GTH73" s="238"/>
      <c r="GTI73" s="238"/>
      <c r="GTJ73" s="238"/>
      <c r="GTK73" s="238"/>
      <c r="GTL73" s="238"/>
      <c r="GTM73" s="238"/>
      <c r="GTN73" s="238"/>
      <c r="GTO73" s="238"/>
      <c r="GTP73" s="238"/>
      <c r="GTQ73" s="238"/>
      <c r="GTR73" s="238"/>
      <c r="GTS73" s="238"/>
      <c r="GTT73" s="238"/>
      <c r="GTU73" s="238"/>
      <c r="GTV73" s="238"/>
      <c r="GTW73" s="238"/>
      <c r="GTX73" s="238"/>
      <c r="GTY73" s="238"/>
      <c r="GTZ73" s="238"/>
      <c r="GUA73" s="238"/>
      <c r="GUB73" s="238"/>
      <c r="GUC73" s="238"/>
      <c r="GUD73" s="238"/>
      <c r="GUE73" s="238"/>
      <c r="GUF73" s="238"/>
      <c r="GUG73" s="238"/>
      <c r="GUH73" s="238"/>
      <c r="GUI73" s="238"/>
      <c r="GUJ73" s="238"/>
      <c r="GUK73" s="238"/>
      <c r="GUL73" s="238"/>
      <c r="GUM73" s="238"/>
      <c r="GUN73" s="238"/>
      <c r="GUO73" s="238"/>
      <c r="GUP73" s="238"/>
      <c r="GUQ73" s="238"/>
      <c r="GUR73" s="238"/>
      <c r="GUS73" s="238"/>
      <c r="GUT73" s="238"/>
      <c r="GUU73" s="238"/>
      <c r="GUV73" s="238"/>
      <c r="GUW73" s="238"/>
      <c r="GUX73" s="238"/>
      <c r="GUY73" s="238"/>
      <c r="GUZ73" s="238"/>
      <c r="GVA73" s="238"/>
      <c r="GVB73" s="238"/>
      <c r="GVC73" s="238"/>
      <c r="GVD73" s="238"/>
      <c r="GVE73" s="238"/>
      <c r="GVF73" s="238"/>
      <c r="GVG73" s="238"/>
      <c r="GVH73" s="238"/>
      <c r="GVI73" s="238"/>
      <c r="GVJ73" s="238"/>
      <c r="GVK73" s="238"/>
      <c r="GVL73" s="238"/>
      <c r="GVM73" s="238"/>
      <c r="GVN73" s="238"/>
      <c r="GVO73" s="238"/>
      <c r="GVP73" s="238"/>
      <c r="GVQ73" s="238"/>
      <c r="GVR73" s="238"/>
      <c r="GVS73" s="238"/>
      <c r="GVT73" s="238"/>
      <c r="GVU73" s="238"/>
      <c r="GVV73" s="238"/>
      <c r="GVW73" s="238"/>
      <c r="GVX73" s="238"/>
      <c r="GVY73" s="238"/>
      <c r="GVZ73" s="238"/>
      <c r="GWA73" s="238"/>
      <c r="GWB73" s="238"/>
      <c r="GWC73" s="238"/>
      <c r="GWD73" s="238"/>
      <c r="GWE73" s="238"/>
      <c r="GWF73" s="238"/>
      <c r="GWG73" s="238"/>
      <c r="GWH73" s="238"/>
      <c r="GWI73" s="238"/>
      <c r="GWJ73" s="238"/>
      <c r="GWK73" s="238"/>
      <c r="GWL73" s="238"/>
      <c r="GWM73" s="238"/>
      <c r="GWN73" s="238"/>
      <c r="GWO73" s="238"/>
      <c r="GWP73" s="238"/>
      <c r="GWQ73" s="238"/>
      <c r="GWR73" s="238"/>
      <c r="GWS73" s="238"/>
      <c r="GWT73" s="238"/>
      <c r="GWU73" s="238"/>
      <c r="GWV73" s="238"/>
      <c r="GWW73" s="238"/>
      <c r="GWX73" s="238"/>
      <c r="GWY73" s="238"/>
      <c r="GWZ73" s="238"/>
      <c r="GXA73" s="238"/>
      <c r="GXB73" s="238"/>
      <c r="GXC73" s="238"/>
      <c r="GXD73" s="238"/>
      <c r="GXE73" s="238"/>
      <c r="GXF73" s="238"/>
      <c r="GXG73" s="238"/>
      <c r="GXH73" s="238"/>
      <c r="GXI73" s="238"/>
      <c r="GXJ73" s="238"/>
      <c r="GXK73" s="238"/>
      <c r="GXL73" s="238"/>
      <c r="GXM73" s="238"/>
      <c r="GXN73" s="238"/>
      <c r="GXO73" s="238"/>
      <c r="GXP73" s="238"/>
      <c r="GXQ73" s="238"/>
      <c r="GXR73" s="238"/>
      <c r="GXS73" s="238"/>
      <c r="GXT73" s="238"/>
      <c r="GXU73" s="238"/>
      <c r="GXV73" s="238"/>
      <c r="GXW73" s="238"/>
      <c r="GXX73" s="238"/>
      <c r="GXY73" s="238"/>
      <c r="GXZ73" s="238"/>
      <c r="GYA73" s="238"/>
      <c r="GYB73" s="238"/>
      <c r="GYC73" s="238"/>
      <c r="GYD73" s="238"/>
      <c r="GYE73" s="238"/>
      <c r="GYF73" s="238"/>
      <c r="GYG73" s="238"/>
      <c r="GYH73" s="238"/>
      <c r="GYI73" s="238"/>
      <c r="GYJ73" s="238"/>
      <c r="GYK73" s="238"/>
      <c r="GYL73" s="238"/>
      <c r="GYM73" s="238"/>
      <c r="GYN73" s="238"/>
      <c r="GYO73" s="238"/>
      <c r="GYP73" s="238"/>
      <c r="GYQ73" s="238"/>
      <c r="GYR73" s="238"/>
      <c r="GYS73" s="238"/>
      <c r="GYT73" s="238"/>
      <c r="GYU73" s="238"/>
      <c r="GYV73" s="238"/>
      <c r="GYW73" s="238"/>
      <c r="GYX73" s="238"/>
      <c r="GYY73" s="238"/>
      <c r="GYZ73" s="238"/>
      <c r="GZA73" s="238"/>
      <c r="GZB73" s="238"/>
      <c r="GZC73" s="238"/>
      <c r="GZD73" s="238"/>
      <c r="GZE73" s="238"/>
      <c r="GZF73" s="238"/>
      <c r="GZG73" s="238"/>
      <c r="GZH73" s="238"/>
      <c r="GZI73" s="238"/>
      <c r="GZJ73" s="238"/>
      <c r="GZK73" s="238"/>
      <c r="GZL73" s="238"/>
      <c r="GZM73" s="238"/>
      <c r="GZN73" s="238"/>
      <c r="GZO73" s="238"/>
      <c r="GZP73" s="238"/>
      <c r="GZQ73" s="238"/>
      <c r="GZR73" s="238"/>
      <c r="GZS73" s="238"/>
      <c r="GZT73" s="238"/>
      <c r="GZU73" s="238"/>
      <c r="GZV73" s="238"/>
      <c r="GZW73" s="238"/>
      <c r="GZX73" s="238"/>
      <c r="GZY73" s="238"/>
      <c r="GZZ73" s="238"/>
      <c r="HAA73" s="238"/>
      <c r="HAB73" s="238"/>
      <c r="HAC73" s="238"/>
      <c r="HAD73" s="238"/>
      <c r="HAE73" s="238"/>
      <c r="HAF73" s="238"/>
      <c r="HAG73" s="238"/>
      <c r="HAH73" s="238"/>
      <c r="HAI73" s="238"/>
      <c r="HAJ73" s="238"/>
      <c r="HAK73" s="238"/>
      <c r="HAL73" s="238"/>
      <c r="HAM73" s="238"/>
      <c r="HAN73" s="238"/>
      <c r="HAO73" s="238"/>
      <c r="HAP73" s="238"/>
      <c r="HAQ73" s="238"/>
      <c r="HAR73" s="238"/>
      <c r="HAS73" s="238"/>
      <c r="HAT73" s="238"/>
      <c r="HAU73" s="238"/>
      <c r="HAV73" s="238"/>
      <c r="HAW73" s="238"/>
      <c r="HAX73" s="238"/>
      <c r="HAY73" s="238"/>
      <c r="HAZ73" s="238"/>
      <c r="HBA73" s="238"/>
      <c r="HBB73" s="238"/>
      <c r="HBC73" s="238"/>
      <c r="HBD73" s="238"/>
      <c r="HBE73" s="238"/>
      <c r="HBF73" s="238"/>
      <c r="HBG73" s="238"/>
      <c r="HBH73" s="238"/>
      <c r="HBI73" s="238"/>
      <c r="HBJ73" s="238"/>
      <c r="HBK73" s="238"/>
      <c r="HBL73" s="238"/>
      <c r="HBM73" s="238"/>
      <c r="HBN73" s="238"/>
      <c r="HBO73" s="238"/>
      <c r="HBP73" s="238"/>
      <c r="HBQ73" s="238"/>
      <c r="HBR73" s="238"/>
      <c r="HBS73" s="238"/>
      <c r="HBT73" s="238"/>
      <c r="HBU73" s="238"/>
      <c r="HBV73" s="238"/>
      <c r="HBW73" s="238"/>
      <c r="HBX73" s="238"/>
      <c r="HBY73" s="238"/>
      <c r="HBZ73" s="238"/>
      <c r="HCA73" s="238"/>
      <c r="HCB73" s="238"/>
      <c r="HCC73" s="238"/>
      <c r="HCD73" s="238"/>
      <c r="HCE73" s="238"/>
      <c r="HCF73" s="238"/>
      <c r="HCG73" s="238"/>
      <c r="HCH73" s="238"/>
      <c r="HCI73" s="238"/>
      <c r="HCJ73" s="238"/>
      <c r="HCK73" s="238"/>
      <c r="HCL73" s="238"/>
      <c r="HCM73" s="238"/>
      <c r="HCN73" s="238"/>
      <c r="HCO73" s="238"/>
      <c r="HCP73" s="238"/>
      <c r="HCQ73" s="238"/>
      <c r="HCR73" s="238"/>
      <c r="HCS73" s="238"/>
      <c r="HCT73" s="238"/>
      <c r="HCU73" s="238"/>
      <c r="HCV73" s="238"/>
      <c r="HCW73" s="238"/>
      <c r="HCX73" s="238"/>
      <c r="HCY73" s="238"/>
      <c r="HCZ73" s="238"/>
      <c r="HDA73" s="238"/>
      <c r="HDB73" s="238"/>
      <c r="HDC73" s="238"/>
      <c r="HDD73" s="238"/>
      <c r="HDE73" s="238"/>
      <c r="HDF73" s="238"/>
      <c r="HDG73" s="238"/>
      <c r="HDH73" s="238"/>
      <c r="HDI73" s="238"/>
      <c r="HDJ73" s="238"/>
      <c r="HDK73" s="238"/>
      <c r="HDL73" s="238"/>
      <c r="HDM73" s="238"/>
      <c r="HDN73" s="238"/>
      <c r="HDO73" s="238"/>
      <c r="HDP73" s="238"/>
      <c r="HDQ73" s="238"/>
      <c r="HDR73" s="238"/>
      <c r="HDS73" s="238"/>
      <c r="HDT73" s="238"/>
      <c r="HDU73" s="238"/>
      <c r="HDV73" s="238"/>
      <c r="HDW73" s="238"/>
      <c r="HDX73" s="238"/>
      <c r="HDY73" s="238"/>
      <c r="HDZ73" s="238"/>
      <c r="HEA73" s="238"/>
      <c r="HEB73" s="238"/>
      <c r="HEC73" s="238"/>
      <c r="HED73" s="238"/>
      <c r="HEE73" s="238"/>
      <c r="HEF73" s="238"/>
      <c r="HEG73" s="238"/>
      <c r="HEH73" s="238"/>
      <c r="HEI73" s="238"/>
      <c r="HEJ73" s="238"/>
      <c r="HEK73" s="238"/>
      <c r="HEL73" s="238"/>
      <c r="HEM73" s="238"/>
      <c r="HEN73" s="238"/>
      <c r="HEO73" s="238"/>
      <c r="HEP73" s="238"/>
      <c r="HEQ73" s="238"/>
      <c r="HER73" s="238"/>
      <c r="HES73" s="238"/>
      <c r="HET73" s="238"/>
      <c r="HEU73" s="238"/>
      <c r="HEV73" s="238"/>
      <c r="HEW73" s="238"/>
      <c r="HEX73" s="238"/>
      <c r="HEY73" s="238"/>
      <c r="HEZ73" s="238"/>
      <c r="HFA73" s="238"/>
      <c r="HFB73" s="238"/>
      <c r="HFC73" s="238"/>
      <c r="HFD73" s="238"/>
      <c r="HFE73" s="238"/>
      <c r="HFF73" s="238"/>
      <c r="HFG73" s="238"/>
      <c r="HFH73" s="238"/>
      <c r="HFI73" s="238"/>
      <c r="HFJ73" s="238"/>
      <c r="HFK73" s="238"/>
      <c r="HFL73" s="238"/>
      <c r="HFM73" s="238"/>
      <c r="HFN73" s="238"/>
      <c r="HFO73" s="238"/>
      <c r="HFP73" s="238"/>
      <c r="HFQ73" s="238"/>
      <c r="HFR73" s="238"/>
      <c r="HFS73" s="238"/>
      <c r="HFT73" s="238"/>
      <c r="HFU73" s="238"/>
      <c r="HFV73" s="238"/>
      <c r="HFW73" s="238"/>
      <c r="HFX73" s="238"/>
      <c r="HFY73" s="238"/>
      <c r="HFZ73" s="238"/>
      <c r="HGA73" s="238"/>
      <c r="HGB73" s="238"/>
      <c r="HGC73" s="238"/>
      <c r="HGD73" s="238"/>
      <c r="HGE73" s="238"/>
      <c r="HGF73" s="238"/>
      <c r="HGG73" s="238"/>
      <c r="HGH73" s="238"/>
      <c r="HGI73" s="238"/>
      <c r="HGJ73" s="238"/>
      <c r="HGK73" s="238"/>
      <c r="HGL73" s="238"/>
      <c r="HGM73" s="238"/>
      <c r="HGN73" s="238"/>
      <c r="HGO73" s="238"/>
      <c r="HGP73" s="238"/>
      <c r="HGQ73" s="238"/>
      <c r="HGR73" s="238"/>
      <c r="HGS73" s="238"/>
      <c r="HGT73" s="238"/>
      <c r="HGU73" s="238"/>
      <c r="HGV73" s="238"/>
      <c r="HGW73" s="238"/>
      <c r="HGX73" s="238"/>
      <c r="HGY73" s="238"/>
      <c r="HGZ73" s="238"/>
      <c r="HHA73" s="238"/>
      <c r="HHB73" s="238"/>
      <c r="HHC73" s="238"/>
      <c r="HHD73" s="238"/>
      <c r="HHE73" s="238"/>
      <c r="HHF73" s="238"/>
      <c r="HHG73" s="238"/>
      <c r="HHH73" s="238"/>
      <c r="HHI73" s="238"/>
      <c r="HHJ73" s="238"/>
      <c r="HHK73" s="238"/>
      <c r="HHL73" s="238"/>
      <c r="HHM73" s="238"/>
      <c r="HHN73" s="238"/>
      <c r="HHO73" s="238"/>
      <c r="HHP73" s="238"/>
      <c r="HHQ73" s="238"/>
      <c r="HHR73" s="238"/>
      <c r="HHS73" s="238"/>
      <c r="HHT73" s="238"/>
      <c r="HHU73" s="238"/>
      <c r="HHV73" s="238"/>
      <c r="HHW73" s="238"/>
      <c r="HHX73" s="238"/>
      <c r="HHY73" s="238"/>
      <c r="HHZ73" s="238"/>
      <c r="HIA73" s="238"/>
      <c r="HIB73" s="238"/>
      <c r="HIC73" s="238"/>
      <c r="HID73" s="238"/>
      <c r="HIE73" s="238"/>
      <c r="HIF73" s="238"/>
      <c r="HIG73" s="238"/>
      <c r="HIH73" s="238"/>
      <c r="HII73" s="238"/>
      <c r="HIJ73" s="238"/>
      <c r="HIK73" s="238"/>
      <c r="HIL73" s="238"/>
      <c r="HIM73" s="238"/>
      <c r="HIN73" s="238"/>
      <c r="HIO73" s="238"/>
      <c r="HIP73" s="238"/>
      <c r="HIQ73" s="238"/>
      <c r="HIR73" s="238"/>
      <c r="HIS73" s="238"/>
      <c r="HIT73" s="238"/>
      <c r="HIU73" s="238"/>
      <c r="HIV73" s="238"/>
      <c r="HIW73" s="238"/>
      <c r="HIX73" s="238"/>
      <c r="HIY73" s="238"/>
      <c r="HIZ73" s="238"/>
      <c r="HJA73" s="238"/>
      <c r="HJB73" s="238"/>
      <c r="HJC73" s="238"/>
      <c r="HJD73" s="238"/>
      <c r="HJE73" s="238"/>
      <c r="HJF73" s="238"/>
      <c r="HJG73" s="238"/>
      <c r="HJH73" s="238"/>
      <c r="HJI73" s="238"/>
      <c r="HJJ73" s="238"/>
      <c r="HJK73" s="238"/>
      <c r="HJL73" s="238"/>
      <c r="HJM73" s="238"/>
      <c r="HJN73" s="238"/>
      <c r="HJO73" s="238"/>
      <c r="HJP73" s="238"/>
      <c r="HJQ73" s="238"/>
      <c r="HJR73" s="238"/>
      <c r="HJS73" s="238"/>
      <c r="HJT73" s="238"/>
      <c r="HJU73" s="238"/>
      <c r="HJV73" s="238"/>
      <c r="HJW73" s="238"/>
      <c r="HJX73" s="238"/>
      <c r="HJY73" s="238"/>
      <c r="HJZ73" s="238"/>
      <c r="HKA73" s="238"/>
      <c r="HKB73" s="238"/>
      <c r="HKC73" s="238"/>
      <c r="HKD73" s="238"/>
      <c r="HKE73" s="238"/>
      <c r="HKF73" s="238"/>
      <c r="HKG73" s="238"/>
      <c r="HKH73" s="238"/>
      <c r="HKI73" s="238"/>
      <c r="HKJ73" s="238"/>
      <c r="HKK73" s="238"/>
      <c r="HKL73" s="238"/>
      <c r="HKM73" s="238"/>
      <c r="HKN73" s="238"/>
      <c r="HKO73" s="238"/>
      <c r="HKP73" s="238"/>
      <c r="HKQ73" s="238"/>
      <c r="HKR73" s="238"/>
      <c r="HKS73" s="238"/>
      <c r="HKT73" s="238"/>
      <c r="HKU73" s="238"/>
      <c r="HKV73" s="238"/>
      <c r="HKW73" s="238"/>
      <c r="HKX73" s="238"/>
      <c r="HKY73" s="238"/>
      <c r="HKZ73" s="238"/>
      <c r="HLA73" s="238"/>
      <c r="HLB73" s="238"/>
      <c r="HLC73" s="238"/>
      <c r="HLD73" s="238"/>
      <c r="HLE73" s="238"/>
      <c r="HLF73" s="238"/>
      <c r="HLG73" s="238"/>
      <c r="HLH73" s="238"/>
      <c r="HLI73" s="238"/>
      <c r="HLJ73" s="238"/>
      <c r="HLK73" s="238"/>
      <c r="HLL73" s="238"/>
      <c r="HLM73" s="238"/>
      <c r="HLN73" s="238"/>
      <c r="HLO73" s="238"/>
      <c r="HLP73" s="238"/>
      <c r="HLQ73" s="238"/>
      <c r="HLR73" s="238"/>
      <c r="HLS73" s="238"/>
      <c r="HLT73" s="238"/>
      <c r="HLU73" s="238"/>
      <c r="HLV73" s="238"/>
      <c r="HLW73" s="238"/>
      <c r="HLX73" s="238"/>
      <c r="HLY73" s="238"/>
      <c r="HLZ73" s="238"/>
      <c r="HMA73" s="238"/>
      <c r="HMB73" s="238"/>
      <c r="HMC73" s="238"/>
      <c r="HMD73" s="238"/>
      <c r="HME73" s="238"/>
      <c r="HMF73" s="238"/>
      <c r="HMG73" s="238"/>
      <c r="HMH73" s="238"/>
      <c r="HMI73" s="238"/>
      <c r="HMJ73" s="238"/>
      <c r="HMK73" s="238"/>
      <c r="HML73" s="238"/>
      <c r="HMM73" s="238"/>
      <c r="HMN73" s="238"/>
      <c r="HMO73" s="238"/>
      <c r="HMP73" s="238"/>
      <c r="HMQ73" s="238"/>
      <c r="HMR73" s="238"/>
      <c r="HMS73" s="238"/>
      <c r="HMT73" s="238"/>
      <c r="HMU73" s="238"/>
      <c r="HMV73" s="238"/>
      <c r="HMW73" s="238"/>
      <c r="HMX73" s="238"/>
      <c r="HMY73" s="238"/>
      <c r="HMZ73" s="238"/>
      <c r="HNA73" s="238"/>
      <c r="HNB73" s="238"/>
      <c r="HNC73" s="238"/>
      <c r="HND73" s="238"/>
      <c r="HNE73" s="238"/>
      <c r="HNF73" s="238"/>
      <c r="HNG73" s="238"/>
      <c r="HNH73" s="238"/>
      <c r="HNI73" s="238"/>
      <c r="HNJ73" s="238"/>
      <c r="HNK73" s="238"/>
      <c r="HNL73" s="238"/>
      <c r="HNM73" s="238"/>
      <c r="HNN73" s="238"/>
      <c r="HNO73" s="238"/>
      <c r="HNP73" s="238"/>
      <c r="HNQ73" s="238"/>
      <c r="HNR73" s="238"/>
      <c r="HNS73" s="238"/>
      <c r="HNT73" s="238"/>
      <c r="HNU73" s="238"/>
      <c r="HNV73" s="238"/>
      <c r="HNW73" s="238"/>
      <c r="HNX73" s="238"/>
      <c r="HNY73" s="238"/>
      <c r="HNZ73" s="238"/>
      <c r="HOA73" s="238"/>
      <c r="HOB73" s="238"/>
      <c r="HOC73" s="238"/>
      <c r="HOD73" s="238"/>
      <c r="HOE73" s="238"/>
      <c r="HOF73" s="238"/>
      <c r="HOG73" s="238"/>
      <c r="HOH73" s="238"/>
      <c r="HOI73" s="238"/>
      <c r="HOJ73" s="238"/>
      <c r="HOK73" s="238"/>
      <c r="HOL73" s="238"/>
      <c r="HOM73" s="238"/>
      <c r="HON73" s="238"/>
      <c r="HOO73" s="238"/>
      <c r="HOP73" s="238"/>
      <c r="HOQ73" s="238"/>
      <c r="HOR73" s="238"/>
      <c r="HOS73" s="238"/>
      <c r="HOT73" s="238"/>
      <c r="HOU73" s="238"/>
      <c r="HOV73" s="238"/>
      <c r="HOW73" s="238"/>
      <c r="HOX73" s="238"/>
      <c r="HOY73" s="238"/>
      <c r="HOZ73" s="238"/>
      <c r="HPA73" s="238"/>
      <c r="HPB73" s="238"/>
      <c r="HPC73" s="238"/>
      <c r="HPD73" s="238"/>
      <c r="HPE73" s="238"/>
      <c r="HPF73" s="238"/>
      <c r="HPG73" s="238"/>
      <c r="HPH73" s="238"/>
      <c r="HPI73" s="238"/>
      <c r="HPJ73" s="238"/>
      <c r="HPK73" s="238"/>
      <c r="HPL73" s="238"/>
      <c r="HPM73" s="238"/>
      <c r="HPN73" s="238"/>
      <c r="HPO73" s="238"/>
      <c r="HPP73" s="238"/>
      <c r="HPQ73" s="238"/>
      <c r="HPR73" s="238"/>
      <c r="HPS73" s="238"/>
      <c r="HPT73" s="238"/>
      <c r="HPU73" s="238"/>
      <c r="HPV73" s="238"/>
      <c r="HPW73" s="238"/>
      <c r="HPX73" s="238"/>
      <c r="HPY73" s="238"/>
      <c r="HPZ73" s="238"/>
      <c r="HQA73" s="238"/>
      <c r="HQB73" s="238"/>
      <c r="HQC73" s="238"/>
      <c r="HQD73" s="238"/>
      <c r="HQE73" s="238"/>
      <c r="HQF73" s="238"/>
      <c r="HQG73" s="238"/>
      <c r="HQH73" s="238"/>
      <c r="HQI73" s="238"/>
      <c r="HQJ73" s="238"/>
      <c r="HQK73" s="238"/>
      <c r="HQL73" s="238"/>
      <c r="HQM73" s="238"/>
      <c r="HQN73" s="238"/>
      <c r="HQO73" s="238"/>
      <c r="HQP73" s="238"/>
      <c r="HQQ73" s="238"/>
      <c r="HQR73" s="238"/>
      <c r="HQS73" s="238"/>
      <c r="HQT73" s="238"/>
      <c r="HQU73" s="238"/>
      <c r="HQV73" s="238"/>
      <c r="HQW73" s="238"/>
      <c r="HQX73" s="238"/>
      <c r="HQY73" s="238"/>
      <c r="HQZ73" s="238"/>
      <c r="HRA73" s="238"/>
      <c r="HRB73" s="238"/>
      <c r="HRC73" s="238"/>
      <c r="HRD73" s="238"/>
      <c r="HRE73" s="238"/>
      <c r="HRF73" s="238"/>
      <c r="HRG73" s="238"/>
      <c r="HRH73" s="238"/>
      <c r="HRI73" s="238"/>
      <c r="HRJ73" s="238"/>
      <c r="HRK73" s="238"/>
      <c r="HRL73" s="238"/>
      <c r="HRM73" s="238"/>
      <c r="HRN73" s="238"/>
      <c r="HRO73" s="238"/>
      <c r="HRP73" s="238"/>
      <c r="HRQ73" s="238"/>
      <c r="HRR73" s="238"/>
      <c r="HRS73" s="238"/>
      <c r="HRT73" s="238"/>
      <c r="HRU73" s="238"/>
      <c r="HRV73" s="238"/>
      <c r="HRW73" s="238"/>
      <c r="HRX73" s="238"/>
      <c r="HRY73" s="238"/>
      <c r="HRZ73" s="238"/>
      <c r="HSA73" s="238"/>
      <c r="HSB73" s="238"/>
      <c r="HSC73" s="238"/>
      <c r="HSD73" s="238"/>
      <c r="HSE73" s="238"/>
      <c r="HSF73" s="238"/>
      <c r="HSG73" s="238"/>
      <c r="HSH73" s="238"/>
      <c r="HSI73" s="238"/>
      <c r="HSJ73" s="238"/>
      <c r="HSK73" s="238"/>
      <c r="HSL73" s="238"/>
      <c r="HSM73" s="238"/>
      <c r="HSN73" s="238"/>
      <c r="HSO73" s="238"/>
      <c r="HSP73" s="238"/>
      <c r="HSQ73" s="238"/>
      <c r="HSR73" s="238"/>
      <c r="HSS73" s="238"/>
      <c r="HST73" s="238"/>
      <c r="HSU73" s="238"/>
      <c r="HSV73" s="238"/>
      <c r="HSW73" s="238"/>
      <c r="HSX73" s="238"/>
      <c r="HSY73" s="238"/>
      <c r="HSZ73" s="238"/>
      <c r="HTA73" s="238"/>
      <c r="HTB73" s="238"/>
      <c r="HTC73" s="238"/>
      <c r="HTD73" s="238"/>
    </row>
    <row r="74" spans="1:5932" s="239" customFormat="1" ht="9.9499999999999993" hidden="1" customHeight="1" x14ac:dyDescent="0.25">
      <c r="A74" s="106" t="s">
        <v>222</v>
      </c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339">
        <v>2</v>
      </c>
      <c r="S74" s="339"/>
      <c r="T74" s="339">
        <f t="shared" si="114"/>
        <v>2</v>
      </c>
      <c r="U74" s="265">
        <v>4.8499999999999996</v>
      </c>
      <c r="V74" s="265"/>
      <c r="W74" s="455">
        <f t="shared" si="115"/>
        <v>9.6999999999999993</v>
      </c>
      <c r="X74" s="455">
        <f t="shared" si="116"/>
        <v>0</v>
      </c>
      <c r="Y74" s="438">
        <f t="shared" si="117"/>
        <v>4.8499999999999996</v>
      </c>
      <c r="Z74" s="339"/>
      <c r="AA74" s="339"/>
      <c r="AB74" s="339">
        <f t="shared" si="118"/>
        <v>0</v>
      </c>
      <c r="AC74" s="265"/>
      <c r="AD74" s="265"/>
      <c r="AE74" s="455">
        <f t="shared" si="119"/>
        <v>0</v>
      </c>
      <c r="AF74" s="455">
        <f t="shared" si="120"/>
        <v>0</v>
      </c>
      <c r="AG74" s="438" t="e">
        <f t="shared" si="121"/>
        <v>#DIV/0!</v>
      </c>
      <c r="AH74" s="210">
        <v>4.0999999999999996</v>
      </c>
      <c r="AI74" s="215">
        <v>3.77</v>
      </c>
      <c r="AJ74" s="217">
        <v>20</v>
      </c>
      <c r="AK74" s="210">
        <v>0</v>
      </c>
      <c r="AL74" s="213"/>
      <c r="AM74" s="213"/>
      <c r="AN74" s="213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J74" s="238"/>
      <c r="DK74" s="238"/>
      <c r="DL74" s="238"/>
      <c r="DM74" s="238"/>
      <c r="DN74" s="238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  <c r="EE74" s="238"/>
      <c r="EF74" s="238"/>
      <c r="EG74" s="238"/>
      <c r="EH74" s="238"/>
      <c r="EI74" s="238"/>
      <c r="EJ74" s="238"/>
      <c r="EK74" s="238"/>
      <c r="EL74" s="238"/>
      <c r="EM74" s="238"/>
      <c r="EN74" s="238"/>
      <c r="EO74" s="238"/>
      <c r="EP74" s="238"/>
      <c r="EQ74" s="238"/>
      <c r="ER74" s="238"/>
      <c r="ES74" s="238"/>
      <c r="ET74" s="238"/>
      <c r="EU74" s="238"/>
      <c r="EV74" s="238"/>
      <c r="EW74" s="238"/>
      <c r="EX74" s="238"/>
      <c r="EY74" s="238"/>
      <c r="EZ74" s="238"/>
      <c r="FA74" s="238"/>
      <c r="FB74" s="238"/>
      <c r="FC74" s="238"/>
      <c r="FD74" s="238"/>
      <c r="FE74" s="238"/>
      <c r="FF74" s="238"/>
      <c r="FG74" s="238"/>
      <c r="FH74" s="238"/>
      <c r="FI74" s="238"/>
      <c r="FJ74" s="238"/>
      <c r="FK74" s="238"/>
      <c r="FL74" s="238"/>
      <c r="FM74" s="238"/>
      <c r="FN74" s="238"/>
      <c r="FO74" s="238"/>
      <c r="FP74" s="238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238"/>
      <c r="KS74" s="238"/>
      <c r="KT74" s="238"/>
      <c r="KU74" s="238"/>
      <c r="KV74" s="238"/>
      <c r="KW74" s="238"/>
      <c r="KX74" s="238"/>
      <c r="KY74" s="238"/>
      <c r="KZ74" s="238"/>
      <c r="LA74" s="238"/>
      <c r="LB74" s="238"/>
      <c r="LC74" s="238"/>
      <c r="LD74" s="238"/>
      <c r="LE74" s="238"/>
      <c r="LF74" s="238"/>
      <c r="LG74" s="238"/>
      <c r="LH74" s="238"/>
      <c r="LI74" s="238"/>
      <c r="LJ74" s="238"/>
      <c r="LK74" s="238"/>
      <c r="LL74" s="238"/>
      <c r="LM74" s="238"/>
      <c r="LN74" s="238"/>
      <c r="LO74" s="238"/>
      <c r="LP74" s="238"/>
      <c r="LQ74" s="238"/>
      <c r="LR74" s="238"/>
      <c r="LS74" s="238"/>
      <c r="LT74" s="238"/>
      <c r="LU74" s="238"/>
      <c r="LV74" s="238"/>
      <c r="LW74" s="238"/>
      <c r="LX74" s="238"/>
      <c r="LY74" s="238"/>
      <c r="LZ74" s="238"/>
      <c r="MA74" s="238"/>
      <c r="MB74" s="238"/>
      <c r="MC74" s="238"/>
      <c r="MD74" s="238"/>
      <c r="ME74" s="238"/>
      <c r="MF74" s="238"/>
      <c r="MG74" s="238"/>
      <c r="MH74" s="238"/>
      <c r="MI74" s="238"/>
      <c r="MJ74" s="238"/>
      <c r="MK74" s="238"/>
      <c r="ML74" s="238"/>
      <c r="MM74" s="238"/>
      <c r="MN74" s="238"/>
      <c r="MO74" s="238"/>
      <c r="MP74" s="238"/>
      <c r="MQ74" s="238"/>
      <c r="MR74" s="238"/>
      <c r="MS74" s="238"/>
      <c r="MT74" s="238"/>
      <c r="MU74" s="238"/>
      <c r="MV74" s="238"/>
      <c r="MW74" s="238"/>
      <c r="MX74" s="238"/>
      <c r="MY74" s="238"/>
      <c r="MZ74" s="238"/>
      <c r="NA74" s="238"/>
      <c r="NB74" s="238"/>
      <c r="NC74" s="238"/>
      <c r="ND74" s="238"/>
      <c r="NE74" s="238"/>
      <c r="NF74" s="238"/>
      <c r="NG74" s="238"/>
      <c r="NH74" s="238"/>
      <c r="NI74" s="238"/>
      <c r="NJ74" s="238"/>
      <c r="NK74" s="238"/>
      <c r="NL74" s="238"/>
      <c r="NM74" s="238"/>
      <c r="NN74" s="238"/>
      <c r="NO74" s="238"/>
      <c r="NP74" s="238"/>
      <c r="NQ74" s="238"/>
      <c r="NR74" s="238"/>
      <c r="NS74" s="238"/>
      <c r="NT74" s="238"/>
      <c r="NU74" s="238"/>
      <c r="NV74" s="238"/>
      <c r="NW74" s="238"/>
      <c r="NX74" s="238"/>
      <c r="NY74" s="238"/>
      <c r="NZ74" s="238"/>
      <c r="OA74" s="238"/>
      <c r="OB74" s="238"/>
      <c r="OC74" s="238"/>
      <c r="OD74" s="238"/>
      <c r="OE74" s="238"/>
      <c r="OF74" s="238"/>
      <c r="OG74" s="238"/>
      <c r="OH74" s="238"/>
      <c r="OI74" s="238"/>
      <c r="OJ74" s="238"/>
      <c r="OK74" s="238"/>
      <c r="OL74" s="238"/>
      <c r="OM74" s="238"/>
      <c r="ON74" s="238"/>
      <c r="OO74" s="238"/>
      <c r="OP74" s="238"/>
      <c r="OQ74" s="238"/>
      <c r="OR74" s="238"/>
      <c r="OS74" s="238"/>
      <c r="OT74" s="238"/>
      <c r="OU74" s="238"/>
      <c r="OV74" s="238"/>
      <c r="OW74" s="238"/>
      <c r="OX74" s="238"/>
      <c r="OY74" s="238"/>
      <c r="OZ74" s="238"/>
      <c r="PA74" s="238"/>
      <c r="PB74" s="238"/>
      <c r="PC74" s="238"/>
      <c r="PD74" s="238"/>
      <c r="PE74" s="238"/>
      <c r="PF74" s="238"/>
      <c r="PG74" s="238"/>
      <c r="PH74" s="238"/>
      <c r="PI74" s="238"/>
      <c r="PJ74" s="238"/>
      <c r="PK74" s="238"/>
      <c r="PL74" s="238"/>
      <c r="PM74" s="238"/>
      <c r="PN74" s="238"/>
      <c r="PO74" s="238"/>
      <c r="PP74" s="238"/>
      <c r="PQ74" s="238"/>
      <c r="PR74" s="238"/>
      <c r="PS74" s="238"/>
      <c r="PT74" s="238"/>
      <c r="PU74" s="238"/>
      <c r="PV74" s="238"/>
      <c r="PW74" s="238"/>
      <c r="PX74" s="238"/>
      <c r="PY74" s="238"/>
      <c r="PZ74" s="238"/>
      <c r="QA74" s="238"/>
      <c r="QB74" s="238"/>
      <c r="QC74" s="238"/>
      <c r="QD74" s="238"/>
      <c r="QE74" s="238"/>
      <c r="QF74" s="238"/>
      <c r="QG74" s="238"/>
      <c r="QH74" s="238"/>
      <c r="QI74" s="238"/>
      <c r="QJ74" s="238"/>
      <c r="QK74" s="238"/>
      <c r="QL74" s="238"/>
      <c r="QM74" s="238"/>
      <c r="QN74" s="238"/>
      <c r="QO74" s="238"/>
      <c r="QP74" s="238"/>
      <c r="QQ74" s="238"/>
      <c r="QR74" s="238"/>
      <c r="QS74" s="238"/>
      <c r="QT74" s="238"/>
      <c r="QU74" s="238"/>
      <c r="QV74" s="238"/>
      <c r="QW74" s="238"/>
      <c r="QX74" s="238"/>
      <c r="QY74" s="238"/>
      <c r="QZ74" s="238"/>
      <c r="RA74" s="238"/>
      <c r="RB74" s="238"/>
      <c r="RC74" s="238"/>
      <c r="RD74" s="238"/>
      <c r="RE74" s="238"/>
      <c r="RF74" s="238"/>
      <c r="RG74" s="238"/>
      <c r="RH74" s="238"/>
      <c r="RI74" s="238"/>
      <c r="RJ74" s="238"/>
      <c r="RK74" s="238"/>
      <c r="RL74" s="238"/>
      <c r="RM74" s="238"/>
      <c r="RN74" s="238"/>
      <c r="RO74" s="238"/>
      <c r="RP74" s="238"/>
      <c r="RQ74" s="238"/>
      <c r="RR74" s="238"/>
      <c r="RS74" s="238"/>
      <c r="RT74" s="238"/>
      <c r="RU74" s="238"/>
      <c r="RV74" s="238"/>
      <c r="RW74" s="238"/>
      <c r="RX74" s="238"/>
      <c r="RY74" s="238"/>
      <c r="RZ74" s="238"/>
      <c r="SA74" s="238"/>
      <c r="SB74" s="238"/>
      <c r="SC74" s="238"/>
      <c r="SD74" s="238"/>
      <c r="SE74" s="238"/>
      <c r="SF74" s="238"/>
      <c r="SG74" s="238"/>
      <c r="SH74" s="238"/>
      <c r="SI74" s="238"/>
      <c r="SJ74" s="238"/>
      <c r="SK74" s="238"/>
      <c r="SL74" s="238"/>
      <c r="SM74" s="238"/>
      <c r="SN74" s="238"/>
      <c r="SO74" s="238"/>
      <c r="SP74" s="238"/>
      <c r="SQ74" s="238"/>
      <c r="SR74" s="238"/>
      <c r="SS74" s="238"/>
      <c r="ST74" s="238"/>
      <c r="SU74" s="238"/>
      <c r="SV74" s="238"/>
      <c r="SW74" s="238"/>
      <c r="SX74" s="238"/>
      <c r="SY74" s="238"/>
      <c r="SZ74" s="238"/>
      <c r="TA74" s="238"/>
      <c r="TB74" s="238"/>
      <c r="TC74" s="238"/>
      <c r="TD74" s="238"/>
      <c r="TE74" s="238"/>
      <c r="TF74" s="238"/>
      <c r="TG74" s="238"/>
      <c r="TH74" s="238"/>
      <c r="TI74" s="238"/>
      <c r="TJ74" s="238"/>
      <c r="TK74" s="238"/>
      <c r="TL74" s="238"/>
      <c r="TM74" s="238"/>
      <c r="TN74" s="238"/>
      <c r="TO74" s="238"/>
      <c r="TP74" s="238"/>
      <c r="TQ74" s="238"/>
      <c r="TR74" s="238"/>
      <c r="TS74" s="238"/>
      <c r="TT74" s="238"/>
      <c r="TU74" s="238"/>
      <c r="TV74" s="238"/>
      <c r="TW74" s="238"/>
      <c r="TX74" s="238"/>
      <c r="TY74" s="238"/>
      <c r="TZ74" s="238"/>
      <c r="UA74" s="238"/>
      <c r="UB74" s="238"/>
      <c r="UC74" s="238"/>
      <c r="UD74" s="238"/>
      <c r="UE74" s="238"/>
      <c r="UF74" s="238"/>
      <c r="UG74" s="238"/>
      <c r="UH74" s="238"/>
      <c r="UI74" s="238"/>
      <c r="UJ74" s="238"/>
      <c r="UK74" s="238"/>
      <c r="UL74" s="238"/>
      <c r="UM74" s="238"/>
      <c r="UN74" s="238"/>
      <c r="UO74" s="238"/>
      <c r="UP74" s="238"/>
      <c r="UQ74" s="238"/>
      <c r="UR74" s="238"/>
      <c r="US74" s="238"/>
      <c r="UT74" s="238"/>
      <c r="UU74" s="238"/>
      <c r="UV74" s="238"/>
      <c r="UW74" s="238"/>
      <c r="UX74" s="238"/>
      <c r="UY74" s="238"/>
      <c r="UZ74" s="238"/>
      <c r="VA74" s="238"/>
      <c r="VB74" s="238"/>
      <c r="VC74" s="238"/>
      <c r="VD74" s="238"/>
      <c r="VE74" s="238"/>
      <c r="VF74" s="238"/>
      <c r="VG74" s="238"/>
      <c r="VH74" s="238"/>
      <c r="VI74" s="238"/>
      <c r="VJ74" s="238"/>
      <c r="VK74" s="238"/>
      <c r="VL74" s="238"/>
      <c r="VM74" s="238"/>
      <c r="VN74" s="238"/>
      <c r="VO74" s="238"/>
      <c r="VP74" s="238"/>
      <c r="VQ74" s="238"/>
      <c r="VR74" s="238"/>
      <c r="VS74" s="238"/>
      <c r="VT74" s="238"/>
      <c r="VU74" s="238"/>
      <c r="VV74" s="238"/>
      <c r="VW74" s="238"/>
      <c r="VX74" s="238"/>
      <c r="VY74" s="238"/>
      <c r="VZ74" s="238"/>
      <c r="WA74" s="238"/>
      <c r="WB74" s="238"/>
      <c r="WC74" s="238"/>
      <c r="WD74" s="238"/>
      <c r="WE74" s="238"/>
      <c r="WF74" s="238"/>
      <c r="WG74" s="238"/>
      <c r="WH74" s="238"/>
      <c r="WI74" s="238"/>
      <c r="WJ74" s="238"/>
      <c r="WK74" s="238"/>
      <c r="WL74" s="238"/>
      <c r="WM74" s="238"/>
      <c r="WN74" s="238"/>
      <c r="WO74" s="238"/>
      <c r="WP74" s="238"/>
      <c r="WQ74" s="238"/>
      <c r="WR74" s="238"/>
      <c r="WS74" s="238"/>
      <c r="WT74" s="238"/>
      <c r="WU74" s="238"/>
      <c r="WV74" s="238"/>
      <c r="WW74" s="238"/>
      <c r="WX74" s="238"/>
      <c r="WY74" s="238"/>
      <c r="WZ74" s="238"/>
      <c r="XA74" s="238"/>
      <c r="XB74" s="238"/>
      <c r="XC74" s="238"/>
      <c r="XD74" s="238"/>
      <c r="XE74" s="238"/>
      <c r="XF74" s="238"/>
      <c r="XG74" s="238"/>
      <c r="XH74" s="238"/>
      <c r="XI74" s="238"/>
      <c r="XJ74" s="238"/>
      <c r="XK74" s="238"/>
      <c r="XL74" s="238"/>
      <c r="XM74" s="238"/>
      <c r="XN74" s="238"/>
      <c r="XO74" s="238"/>
      <c r="XP74" s="238"/>
      <c r="XQ74" s="238"/>
      <c r="XR74" s="238"/>
      <c r="XS74" s="238"/>
      <c r="XT74" s="238"/>
      <c r="XU74" s="238"/>
      <c r="XV74" s="238"/>
      <c r="XW74" s="238"/>
      <c r="XX74" s="238"/>
      <c r="XY74" s="238"/>
      <c r="XZ74" s="238"/>
      <c r="YA74" s="238"/>
      <c r="YB74" s="238"/>
      <c r="YC74" s="238"/>
      <c r="YD74" s="238"/>
      <c r="YE74" s="238"/>
      <c r="YF74" s="238"/>
      <c r="YG74" s="238"/>
      <c r="YH74" s="238"/>
      <c r="YI74" s="238"/>
      <c r="YJ74" s="238"/>
      <c r="YK74" s="238"/>
      <c r="YL74" s="238"/>
      <c r="YM74" s="238"/>
      <c r="YN74" s="238"/>
      <c r="YO74" s="238"/>
      <c r="YP74" s="238"/>
      <c r="YQ74" s="238"/>
      <c r="YR74" s="238"/>
      <c r="YS74" s="238"/>
      <c r="YT74" s="238"/>
      <c r="YU74" s="238"/>
      <c r="YV74" s="238"/>
      <c r="YW74" s="238"/>
      <c r="YX74" s="238"/>
      <c r="YY74" s="238"/>
      <c r="YZ74" s="238"/>
      <c r="ZA74" s="238"/>
      <c r="ZB74" s="238"/>
      <c r="ZC74" s="238"/>
      <c r="ZD74" s="238"/>
      <c r="ZE74" s="238"/>
      <c r="ZF74" s="238"/>
      <c r="ZG74" s="238"/>
      <c r="ZH74" s="238"/>
      <c r="ZI74" s="238"/>
      <c r="ZJ74" s="238"/>
      <c r="ZK74" s="238"/>
      <c r="ZL74" s="238"/>
      <c r="ZM74" s="238"/>
      <c r="ZN74" s="238"/>
      <c r="ZO74" s="238"/>
      <c r="ZP74" s="238"/>
      <c r="ZQ74" s="238"/>
      <c r="ZR74" s="238"/>
      <c r="ZS74" s="238"/>
      <c r="ZT74" s="238"/>
      <c r="ZU74" s="238"/>
      <c r="ZV74" s="238"/>
      <c r="ZW74" s="238"/>
      <c r="ZX74" s="238"/>
      <c r="ZY74" s="238"/>
      <c r="ZZ74" s="238"/>
      <c r="AAA74" s="238"/>
      <c r="AAB74" s="238"/>
      <c r="AAC74" s="238"/>
      <c r="AAD74" s="238"/>
      <c r="AAE74" s="238"/>
      <c r="AAF74" s="238"/>
      <c r="AAG74" s="238"/>
      <c r="AAH74" s="238"/>
      <c r="AAI74" s="238"/>
      <c r="AAJ74" s="238"/>
      <c r="AAK74" s="238"/>
      <c r="AAL74" s="238"/>
      <c r="AAM74" s="238"/>
      <c r="AAN74" s="238"/>
      <c r="AAO74" s="238"/>
      <c r="AAP74" s="238"/>
      <c r="AAQ74" s="238"/>
      <c r="AAR74" s="238"/>
      <c r="AAS74" s="238"/>
      <c r="AAT74" s="238"/>
      <c r="AAU74" s="238"/>
      <c r="AAV74" s="238"/>
      <c r="AAW74" s="238"/>
      <c r="AAX74" s="238"/>
      <c r="AAY74" s="238"/>
      <c r="AAZ74" s="238"/>
      <c r="ABA74" s="238"/>
      <c r="ABB74" s="238"/>
      <c r="ABC74" s="238"/>
      <c r="ABD74" s="238"/>
      <c r="ABE74" s="238"/>
      <c r="ABF74" s="238"/>
      <c r="ABG74" s="238"/>
      <c r="ABH74" s="238"/>
      <c r="ABI74" s="238"/>
      <c r="ABJ74" s="238"/>
      <c r="ABK74" s="238"/>
      <c r="ABL74" s="238"/>
      <c r="ABM74" s="238"/>
      <c r="ABN74" s="238"/>
      <c r="ABO74" s="238"/>
      <c r="ABP74" s="238"/>
      <c r="ABQ74" s="238"/>
      <c r="ABR74" s="238"/>
      <c r="ABS74" s="238"/>
      <c r="ABT74" s="238"/>
      <c r="ABU74" s="238"/>
      <c r="ABV74" s="238"/>
      <c r="ABW74" s="238"/>
      <c r="ABX74" s="238"/>
      <c r="ABY74" s="238"/>
      <c r="ABZ74" s="238"/>
      <c r="ACA74" s="238"/>
      <c r="ACB74" s="238"/>
      <c r="ACC74" s="238"/>
      <c r="ACD74" s="238"/>
      <c r="ACE74" s="238"/>
      <c r="ACF74" s="238"/>
      <c r="ACG74" s="238"/>
      <c r="ACH74" s="238"/>
      <c r="ACI74" s="238"/>
      <c r="ACJ74" s="238"/>
      <c r="ACK74" s="238"/>
      <c r="ACL74" s="238"/>
      <c r="ACM74" s="238"/>
      <c r="ACN74" s="238"/>
      <c r="ACO74" s="238"/>
      <c r="ACP74" s="238"/>
      <c r="ACQ74" s="238"/>
      <c r="ACR74" s="238"/>
      <c r="ACS74" s="238"/>
      <c r="ACT74" s="238"/>
      <c r="ACU74" s="238"/>
      <c r="ACV74" s="238"/>
      <c r="ACW74" s="238"/>
      <c r="ACX74" s="238"/>
      <c r="ACY74" s="238"/>
      <c r="ACZ74" s="238"/>
      <c r="ADA74" s="238"/>
      <c r="ADB74" s="238"/>
      <c r="ADC74" s="238"/>
      <c r="ADD74" s="238"/>
      <c r="ADE74" s="238"/>
      <c r="ADF74" s="238"/>
      <c r="ADG74" s="238"/>
      <c r="ADH74" s="238"/>
      <c r="ADI74" s="238"/>
      <c r="ADJ74" s="238"/>
      <c r="ADK74" s="238"/>
      <c r="ADL74" s="238"/>
      <c r="ADM74" s="238"/>
      <c r="ADN74" s="238"/>
      <c r="ADO74" s="238"/>
      <c r="ADP74" s="238"/>
      <c r="ADQ74" s="238"/>
      <c r="ADR74" s="238"/>
      <c r="ADS74" s="238"/>
      <c r="ADT74" s="238"/>
      <c r="ADU74" s="238"/>
      <c r="ADV74" s="238"/>
      <c r="ADW74" s="238"/>
      <c r="ADX74" s="238"/>
      <c r="ADY74" s="238"/>
      <c r="ADZ74" s="238"/>
      <c r="AEA74" s="238"/>
      <c r="AEB74" s="238"/>
      <c r="AEC74" s="238"/>
      <c r="AED74" s="238"/>
      <c r="AEE74" s="238"/>
      <c r="AEF74" s="238"/>
      <c r="AEG74" s="238"/>
      <c r="AEH74" s="238"/>
      <c r="AEI74" s="238"/>
      <c r="AEJ74" s="238"/>
      <c r="AEK74" s="238"/>
      <c r="AEL74" s="238"/>
      <c r="AEM74" s="238"/>
      <c r="AEN74" s="238"/>
      <c r="AEO74" s="238"/>
      <c r="AEP74" s="238"/>
      <c r="AEQ74" s="238"/>
      <c r="AER74" s="238"/>
      <c r="AES74" s="238"/>
      <c r="AET74" s="238"/>
      <c r="AEU74" s="238"/>
      <c r="AEV74" s="238"/>
      <c r="AEW74" s="238"/>
      <c r="AEX74" s="238"/>
      <c r="AEY74" s="238"/>
      <c r="AEZ74" s="238"/>
      <c r="AFA74" s="238"/>
      <c r="AFB74" s="238"/>
      <c r="AFC74" s="238"/>
      <c r="AFD74" s="238"/>
      <c r="AFE74" s="238"/>
      <c r="AFF74" s="238"/>
      <c r="AFG74" s="238"/>
      <c r="AFH74" s="238"/>
      <c r="AFI74" s="238"/>
      <c r="AFJ74" s="238"/>
      <c r="AFK74" s="238"/>
      <c r="AFL74" s="238"/>
      <c r="AFM74" s="238"/>
      <c r="AFN74" s="238"/>
      <c r="AFO74" s="238"/>
      <c r="AFP74" s="238"/>
      <c r="AFQ74" s="238"/>
      <c r="AFR74" s="238"/>
      <c r="AFS74" s="238"/>
      <c r="AFT74" s="238"/>
      <c r="AFU74" s="238"/>
      <c r="AFV74" s="238"/>
      <c r="AFW74" s="238"/>
      <c r="AFX74" s="238"/>
      <c r="AFY74" s="238"/>
      <c r="AFZ74" s="238"/>
      <c r="AGA74" s="238"/>
      <c r="AGB74" s="238"/>
      <c r="AGC74" s="238"/>
      <c r="AGD74" s="238"/>
      <c r="AGE74" s="238"/>
      <c r="AGF74" s="238"/>
      <c r="AGG74" s="238"/>
      <c r="AGH74" s="238"/>
      <c r="AGI74" s="238"/>
      <c r="AGJ74" s="238"/>
      <c r="AGK74" s="238"/>
      <c r="AGL74" s="238"/>
      <c r="AGM74" s="238"/>
      <c r="AGN74" s="238"/>
      <c r="AGO74" s="238"/>
      <c r="AGP74" s="238"/>
      <c r="AGQ74" s="238"/>
      <c r="AGR74" s="238"/>
      <c r="AGS74" s="238"/>
      <c r="AGT74" s="238"/>
      <c r="AGU74" s="238"/>
      <c r="AGV74" s="238"/>
      <c r="AGW74" s="238"/>
      <c r="AGX74" s="238"/>
      <c r="AGY74" s="238"/>
      <c r="AGZ74" s="238"/>
      <c r="AHA74" s="238"/>
      <c r="AHB74" s="238"/>
      <c r="AHC74" s="238"/>
      <c r="AHD74" s="238"/>
      <c r="AHE74" s="238"/>
      <c r="AHF74" s="238"/>
      <c r="AHG74" s="238"/>
      <c r="AHH74" s="238"/>
      <c r="AHI74" s="238"/>
      <c r="AHJ74" s="238"/>
      <c r="AHK74" s="238"/>
      <c r="AHL74" s="238"/>
      <c r="AHM74" s="238"/>
      <c r="AHN74" s="238"/>
      <c r="AHO74" s="238"/>
      <c r="AHP74" s="238"/>
      <c r="AHQ74" s="238"/>
      <c r="AHR74" s="238"/>
      <c r="AHS74" s="238"/>
      <c r="AHT74" s="238"/>
      <c r="AHU74" s="238"/>
      <c r="AHV74" s="238"/>
      <c r="AHW74" s="238"/>
      <c r="AHX74" s="238"/>
      <c r="AHY74" s="238"/>
      <c r="AHZ74" s="238"/>
      <c r="AIA74" s="238"/>
      <c r="AIB74" s="238"/>
      <c r="AIC74" s="238"/>
      <c r="AID74" s="238"/>
      <c r="AIE74" s="238"/>
      <c r="AIF74" s="238"/>
      <c r="AIG74" s="238"/>
      <c r="AIH74" s="238"/>
      <c r="AII74" s="238"/>
      <c r="AIJ74" s="238"/>
      <c r="AIK74" s="238"/>
      <c r="AIL74" s="238"/>
      <c r="AIM74" s="238"/>
      <c r="AIN74" s="238"/>
      <c r="AIO74" s="238"/>
      <c r="AIP74" s="238"/>
      <c r="AIQ74" s="238"/>
      <c r="AIR74" s="238"/>
      <c r="AIS74" s="238"/>
      <c r="AIT74" s="238"/>
      <c r="AIU74" s="238"/>
      <c r="AIV74" s="238"/>
      <c r="AIW74" s="238"/>
      <c r="AIX74" s="238"/>
      <c r="AIY74" s="238"/>
      <c r="AIZ74" s="238"/>
      <c r="AJA74" s="238"/>
      <c r="AJB74" s="238"/>
      <c r="AJC74" s="238"/>
      <c r="AJD74" s="238"/>
      <c r="AJE74" s="238"/>
      <c r="AJF74" s="238"/>
      <c r="AJG74" s="238"/>
      <c r="AJH74" s="238"/>
      <c r="AJI74" s="238"/>
      <c r="AJJ74" s="238"/>
      <c r="AJK74" s="238"/>
      <c r="AJL74" s="238"/>
      <c r="AJM74" s="238"/>
      <c r="AJN74" s="238"/>
      <c r="AJO74" s="238"/>
      <c r="AJP74" s="238"/>
      <c r="AJQ74" s="238"/>
      <c r="AJR74" s="238"/>
      <c r="AJS74" s="238"/>
      <c r="AJT74" s="238"/>
      <c r="AJU74" s="238"/>
      <c r="AJV74" s="238"/>
      <c r="AJW74" s="238"/>
      <c r="AJX74" s="238"/>
      <c r="AJY74" s="238"/>
      <c r="AJZ74" s="238"/>
      <c r="AKA74" s="238"/>
      <c r="AKB74" s="238"/>
      <c r="AKC74" s="238"/>
      <c r="AKD74" s="238"/>
      <c r="AKE74" s="238"/>
      <c r="AKF74" s="238"/>
      <c r="AKG74" s="238"/>
      <c r="AKH74" s="238"/>
      <c r="AKI74" s="238"/>
      <c r="AKJ74" s="238"/>
      <c r="AKK74" s="238"/>
      <c r="AKL74" s="238"/>
      <c r="AKM74" s="238"/>
      <c r="AKN74" s="238"/>
      <c r="AKO74" s="238"/>
      <c r="AKP74" s="238"/>
      <c r="AKQ74" s="238"/>
      <c r="AKR74" s="238"/>
      <c r="AKS74" s="238"/>
      <c r="AKT74" s="238"/>
      <c r="AKU74" s="238"/>
      <c r="AKV74" s="238"/>
      <c r="AKW74" s="238"/>
      <c r="AKX74" s="238"/>
      <c r="AKY74" s="238"/>
      <c r="AKZ74" s="238"/>
      <c r="ALA74" s="238"/>
      <c r="ALB74" s="238"/>
      <c r="ALC74" s="238"/>
      <c r="ALD74" s="238"/>
      <c r="ALE74" s="238"/>
      <c r="ALF74" s="238"/>
      <c r="ALG74" s="238"/>
      <c r="ALH74" s="238"/>
      <c r="ALI74" s="238"/>
      <c r="ALJ74" s="238"/>
      <c r="ALK74" s="238"/>
      <c r="ALL74" s="238"/>
      <c r="ALM74" s="238"/>
      <c r="ALN74" s="238"/>
      <c r="ALO74" s="238"/>
      <c r="ALP74" s="238"/>
      <c r="ALQ74" s="238"/>
      <c r="ALR74" s="238"/>
      <c r="ALS74" s="238"/>
      <c r="ALT74" s="238"/>
      <c r="ALU74" s="238"/>
      <c r="ALV74" s="238"/>
      <c r="ALW74" s="238"/>
      <c r="ALX74" s="238"/>
      <c r="ALY74" s="238"/>
      <c r="ALZ74" s="238"/>
      <c r="AMA74" s="238"/>
      <c r="AMB74" s="238"/>
      <c r="AMC74" s="238"/>
      <c r="AMD74" s="238"/>
      <c r="AME74" s="238"/>
      <c r="AMF74" s="238"/>
      <c r="AMG74" s="238"/>
      <c r="AMH74" s="238"/>
      <c r="AMI74" s="238"/>
      <c r="AMJ74" s="238"/>
      <c r="AMK74" s="238"/>
      <c r="AML74" s="238"/>
      <c r="AMM74" s="238"/>
      <c r="AMN74" s="238"/>
      <c r="AMO74" s="238"/>
      <c r="AMP74" s="238"/>
      <c r="AMQ74" s="238"/>
      <c r="AMR74" s="238"/>
      <c r="AMS74" s="238"/>
      <c r="AMT74" s="238"/>
      <c r="AMU74" s="238"/>
      <c r="AMV74" s="238"/>
      <c r="AMW74" s="238"/>
      <c r="AMX74" s="238"/>
      <c r="AMY74" s="238"/>
      <c r="AMZ74" s="238"/>
      <c r="ANA74" s="238"/>
      <c r="ANB74" s="238"/>
      <c r="ANC74" s="238"/>
      <c r="AND74" s="238"/>
      <c r="ANE74" s="238"/>
      <c r="ANF74" s="238"/>
      <c r="ANG74" s="238"/>
      <c r="ANH74" s="238"/>
      <c r="ANI74" s="238"/>
      <c r="ANJ74" s="238"/>
      <c r="ANK74" s="238"/>
      <c r="ANL74" s="238"/>
      <c r="ANM74" s="238"/>
      <c r="ANN74" s="238"/>
      <c r="ANO74" s="238"/>
      <c r="ANP74" s="238"/>
      <c r="ANQ74" s="238"/>
      <c r="ANR74" s="238"/>
      <c r="ANS74" s="238"/>
      <c r="ANT74" s="238"/>
      <c r="ANU74" s="238"/>
      <c r="ANV74" s="238"/>
      <c r="ANW74" s="238"/>
      <c r="ANX74" s="238"/>
      <c r="ANY74" s="238"/>
      <c r="ANZ74" s="238"/>
      <c r="AOA74" s="238"/>
      <c r="AOB74" s="238"/>
      <c r="AOC74" s="238"/>
      <c r="AOD74" s="238"/>
      <c r="AOE74" s="238"/>
      <c r="AOF74" s="238"/>
      <c r="AOG74" s="238"/>
      <c r="AOH74" s="238"/>
      <c r="AOI74" s="238"/>
      <c r="AOJ74" s="238"/>
      <c r="AOK74" s="238"/>
      <c r="AOL74" s="238"/>
      <c r="AOM74" s="238"/>
      <c r="AON74" s="238"/>
      <c r="AOO74" s="238"/>
      <c r="AOP74" s="238"/>
      <c r="AOQ74" s="238"/>
      <c r="AOR74" s="238"/>
      <c r="AOS74" s="238"/>
      <c r="AOT74" s="238"/>
      <c r="AOU74" s="238"/>
      <c r="AOV74" s="238"/>
      <c r="AOW74" s="238"/>
      <c r="AOX74" s="238"/>
      <c r="AOY74" s="238"/>
      <c r="AOZ74" s="238"/>
      <c r="APA74" s="238"/>
      <c r="APB74" s="238"/>
      <c r="APC74" s="238"/>
      <c r="APD74" s="238"/>
      <c r="APE74" s="238"/>
      <c r="APF74" s="238"/>
      <c r="APG74" s="238"/>
      <c r="APH74" s="238"/>
      <c r="API74" s="238"/>
      <c r="APJ74" s="238"/>
      <c r="APK74" s="238"/>
      <c r="APL74" s="238"/>
      <c r="APM74" s="238"/>
      <c r="APN74" s="238"/>
      <c r="APO74" s="238"/>
      <c r="APP74" s="238"/>
      <c r="APQ74" s="238"/>
      <c r="APR74" s="238"/>
      <c r="APS74" s="238"/>
      <c r="APT74" s="238"/>
      <c r="APU74" s="238"/>
      <c r="APV74" s="238"/>
      <c r="APW74" s="238"/>
      <c r="APX74" s="238"/>
      <c r="APY74" s="238"/>
      <c r="APZ74" s="238"/>
      <c r="AQA74" s="238"/>
      <c r="AQB74" s="238"/>
      <c r="AQC74" s="238"/>
      <c r="AQD74" s="238"/>
      <c r="AQE74" s="238"/>
      <c r="AQF74" s="238"/>
      <c r="AQG74" s="238"/>
      <c r="AQH74" s="238"/>
      <c r="AQI74" s="238"/>
      <c r="AQJ74" s="238"/>
      <c r="AQK74" s="238"/>
      <c r="AQL74" s="238"/>
      <c r="AQM74" s="238"/>
      <c r="AQN74" s="238"/>
      <c r="AQO74" s="238"/>
      <c r="AQP74" s="238"/>
      <c r="AQQ74" s="238"/>
      <c r="AQR74" s="238"/>
      <c r="AQS74" s="238"/>
      <c r="AQT74" s="238"/>
      <c r="AQU74" s="238"/>
      <c r="AQV74" s="238"/>
      <c r="AQW74" s="238"/>
      <c r="AQX74" s="238"/>
      <c r="AQY74" s="238"/>
      <c r="AQZ74" s="238"/>
      <c r="ARA74" s="238"/>
      <c r="ARB74" s="238"/>
      <c r="ARC74" s="238"/>
      <c r="ARD74" s="238"/>
      <c r="ARE74" s="238"/>
      <c r="ARF74" s="238"/>
      <c r="ARG74" s="238"/>
      <c r="ARH74" s="238"/>
      <c r="ARI74" s="238"/>
      <c r="ARJ74" s="238"/>
      <c r="ARK74" s="238"/>
      <c r="ARL74" s="238"/>
      <c r="ARM74" s="238"/>
      <c r="ARN74" s="238"/>
      <c r="ARO74" s="238"/>
      <c r="ARP74" s="238"/>
      <c r="ARQ74" s="238"/>
      <c r="ARR74" s="238"/>
      <c r="ARS74" s="238"/>
      <c r="ART74" s="238"/>
      <c r="ARU74" s="238"/>
      <c r="ARV74" s="238"/>
      <c r="ARW74" s="238"/>
      <c r="ARX74" s="238"/>
      <c r="ARY74" s="238"/>
      <c r="ARZ74" s="238"/>
      <c r="ASA74" s="238"/>
      <c r="ASB74" s="238"/>
      <c r="ASC74" s="238"/>
      <c r="ASD74" s="238"/>
      <c r="ASE74" s="238"/>
      <c r="ASF74" s="238"/>
      <c r="ASG74" s="238"/>
      <c r="ASH74" s="238"/>
      <c r="ASI74" s="238"/>
      <c r="ASJ74" s="238"/>
      <c r="ASK74" s="238"/>
      <c r="ASL74" s="238"/>
      <c r="ASM74" s="238"/>
      <c r="ASN74" s="238"/>
      <c r="ASO74" s="238"/>
      <c r="ASP74" s="238"/>
      <c r="ASQ74" s="238"/>
      <c r="ASR74" s="238"/>
      <c r="ASS74" s="238"/>
      <c r="AST74" s="238"/>
      <c r="ASU74" s="238"/>
      <c r="ASV74" s="238"/>
      <c r="ASW74" s="238"/>
      <c r="ASX74" s="238"/>
      <c r="ASY74" s="238"/>
      <c r="ASZ74" s="238"/>
      <c r="ATA74" s="238"/>
      <c r="ATB74" s="238"/>
      <c r="ATC74" s="238"/>
      <c r="ATD74" s="238"/>
      <c r="ATE74" s="238"/>
      <c r="ATF74" s="238"/>
      <c r="ATG74" s="238"/>
      <c r="ATH74" s="238"/>
      <c r="ATI74" s="238"/>
      <c r="ATJ74" s="238"/>
      <c r="ATK74" s="238"/>
      <c r="ATL74" s="238"/>
      <c r="ATM74" s="238"/>
      <c r="ATN74" s="238"/>
      <c r="ATO74" s="238"/>
      <c r="ATP74" s="238"/>
      <c r="ATQ74" s="238"/>
      <c r="ATR74" s="238"/>
      <c r="ATS74" s="238"/>
      <c r="ATT74" s="238"/>
      <c r="ATU74" s="238"/>
      <c r="ATV74" s="238"/>
      <c r="ATW74" s="238"/>
      <c r="ATX74" s="238"/>
      <c r="ATY74" s="238"/>
      <c r="ATZ74" s="238"/>
      <c r="AUA74" s="238"/>
      <c r="AUB74" s="238"/>
      <c r="AUC74" s="238"/>
      <c r="AUD74" s="238"/>
      <c r="AUE74" s="238"/>
      <c r="AUF74" s="238"/>
      <c r="AUG74" s="238"/>
      <c r="AUH74" s="238"/>
      <c r="AUI74" s="238"/>
      <c r="AUJ74" s="238"/>
      <c r="AUK74" s="238"/>
      <c r="AUL74" s="238"/>
      <c r="AUM74" s="238"/>
      <c r="AUN74" s="238"/>
      <c r="AUO74" s="238"/>
      <c r="AUP74" s="238"/>
      <c r="AUQ74" s="238"/>
      <c r="AUR74" s="238"/>
      <c r="AUS74" s="238"/>
      <c r="AUT74" s="238"/>
      <c r="AUU74" s="238"/>
      <c r="AUV74" s="238"/>
      <c r="AUW74" s="238"/>
      <c r="AUX74" s="238"/>
      <c r="AUY74" s="238"/>
      <c r="AUZ74" s="238"/>
      <c r="AVA74" s="238"/>
      <c r="AVB74" s="238"/>
      <c r="AVC74" s="238"/>
      <c r="AVD74" s="238"/>
      <c r="AVE74" s="238"/>
      <c r="AVF74" s="238"/>
      <c r="AVG74" s="238"/>
      <c r="AVH74" s="238"/>
      <c r="AVI74" s="238"/>
      <c r="AVJ74" s="238"/>
      <c r="AVK74" s="238"/>
      <c r="AVL74" s="238"/>
      <c r="AVM74" s="238"/>
      <c r="AVN74" s="238"/>
      <c r="AVO74" s="238"/>
      <c r="AVP74" s="238"/>
      <c r="AVQ74" s="238"/>
      <c r="AVR74" s="238"/>
      <c r="AVS74" s="238"/>
      <c r="AVT74" s="238"/>
      <c r="AVU74" s="238"/>
      <c r="AVV74" s="238"/>
      <c r="AVW74" s="238"/>
      <c r="AVX74" s="238"/>
      <c r="AVY74" s="238"/>
      <c r="AVZ74" s="238"/>
      <c r="AWA74" s="238"/>
      <c r="AWB74" s="238"/>
      <c r="AWC74" s="238"/>
      <c r="AWD74" s="238"/>
      <c r="AWE74" s="238"/>
      <c r="AWF74" s="238"/>
      <c r="AWG74" s="238"/>
      <c r="AWH74" s="238"/>
      <c r="AWI74" s="238"/>
      <c r="AWJ74" s="238"/>
      <c r="AWK74" s="238"/>
      <c r="AWL74" s="238"/>
      <c r="AWM74" s="238"/>
      <c r="AWN74" s="238"/>
      <c r="AWO74" s="238"/>
      <c r="AWP74" s="238"/>
      <c r="AWQ74" s="238"/>
      <c r="AWR74" s="238"/>
      <c r="AWS74" s="238"/>
      <c r="AWT74" s="238"/>
      <c r="AWU74" s="238"/>
      <c r="AWV74" s="238"/>
      <c r="AWW74" s="238"/>
      <c r="AWX74" s="238"/>
      <c r="AWY74" s="238"/>
      <c r="AWZ74" s="238"/>
      <c r="AXA74" s="238"/>
      <c r="AXB74" s="238"/>
      <c r="AXC74" s="238"/>
      <c r="AXD74" s="238"/>
      <c r="AXE74" s="238"/>
      <c r="AXF74" s="238"/>
      <c r="AXG74" s="238"/>
      <c r="AXH74" s="238"/>
      <c r="AXI74" s="238"/>
      <c r="AXJ74" s="238"/>
      <c r="AXK74" s="238"/>
      <c r="AXL74" s="238"/>
      <c r="AXM74" s="238"/>
      <c r="AXN74" s="238"/>
      <c r="AXO74" s="238"/>
      <c r="AXP74" s="238"/>
      <c r="AXQ74" s="238"/>
      <c r="AXR74" s="238"/>
      <c r="AXS74" s="238"/>
      <c r="AXT74" s="238"/>
      <c r="AXU74" s="238"/>
      <c r="AXV74" s="238"/>
      <c r="AXW74" s="238"/>
      <c r="AXX74" s="238"/>
      <c r="AXY74" s="238"/>
      <c r="AXZ74" s="238"/>
      <c r="AYA74" s="238"/>
      <c r="AYB74" s="238"/>
      <c r="AYC74" s="238"/>
      <c r="AYD74" s="238"/>
      <c r="AYE74" s="238"/>
      <c r="AYF74" s="238"/>
      <c r="AYG74" s="238"/>
      <c r="AYH74" s="238"/>
      <c r="AYI74" s="238"/>
      <c r="AYJ74" s="238"/>
      <c r="AYK74" s="238"/>
      <c r="AYL74" s="238"/>
      <c r="AYM74" s="238"/>
      <c r="AYN74" s="238"/>
      <c r="AYO74" s="238"/>
      <c r="AYP74" s="238"/>
      <c r="AYQ74" s="238"/>
      <c r="AYR74" s="238"/>
      <c r="AYS74" s="238"/>
      <c r="AYT74" s="238"/>
      <c r="AYU74" s="238"/>
      <c r="AYV74" s="238"/>
      <c r="AYW74" s="238"/>
      <c r="AYX74" s="238"/>
      <c r="AYY74" s="238"/>
      <c r="AYZ74" s="238"/>
      <c r="AZA74" s="238"/>
      <c r="AZB74" s="238"/>
      <c r="AZC74" s="238"/>
      <c r="AZD74" s="238"/>
      <c r="AZE74" s="238"/>
      <c r="AZF74" s="238"/>
      <c r="AZG74" s="238"/>
      <c r="AZH74" s="238"/>
      <c r="AZI74" s="238"/>
      <c r="AZJ74" s="238"/>
      <c r="AZK74" s="238"/>
      <c r="AZL74" s="238"/>
      <c r="AZM74" s="238"/>
      <c r="AZN74" s="238"/>
      <c r="AZO74" s="238"/>
      <c r="AZP74" s="238"/>
      <c r="AZQ74" s="238"/>
      <c r="AZR74" s="238"/>
      <c r="AZS74" s="238"/>
      <c r="AZT74" s="238"/>
      <c r="AZU74" s="238"/>
      <c r="AZV74" s="238"/>
      <c r="AZW74" s="238"/>
      <c r="AZX74" s="238"/>
      <c r="AZY74" s="238"/>
      <c r="AZZ74" s="238"/>
      <c r="BAA74" s="238"/>
      <c r="BAB74" s="238"/>
      <c r="BAC74" s="238"/>
      <c r="BAD74" s="238"/>
      <c r="BAE74" s="238"/>
      <c r="BAF74" s="238"/>
      <c r="BAG74" s="238"/>
      <c r="BAH74" s="238"/>
      <c r="BAI74" s="238"/>
      <c r="BAJ74" s="238"/>
      <c r="BAK74" s="238"/>
      <c r="BAL74" s="238"/>
      <c r="BAM74" s="238"/>
      <c r="BAN74" s="238"/>
      <c r="BAO74" s="238"/>
      <c r="BAP74" s="238"/>
      <c r="BAQ74" s="238"/>
      <c r="BAR74" s="238"/>
      <c r="BAS74" s="238"/>
      <c r="BAT74" s="238"/>
      <c r="BAU74" s="238"/>
      <c r="BAV74" s="238"/>
      <c r="BAW74" s="238"/>
      <c r="BAX74" s="238"/>
      <c r="BAY74" s="238"/>
      <c r="BAZ74" s="238"/>
      <c r="BBA74" s="238"/>
      <c r="BBB74" s="238"/>
      <c r="BBC74" s="238"/>
      <c r="BBD74" s="238"/>
      <c r="BBE74" s="238"/>
      <c r="BBF74" s="238"/>
      <c r="BBG74" s="238"/>
      <c r="BBH74" s="238"/>
      <c r="BBI74" s="238"/>
      <c r="BBJ74" s="238"/>
      <c r="BBK74" s="238"/>
      <c r="BBL74" s="238"/>
      <c r="BBM74" s="238"/>
      <c r="BBN74" s="238"/>
      <c r="BBO74" s="238"/>
      <c r="BBP74" s="238"/>
      <c r="BBQ74" s="238"/>
      <c r="BBR74" s="238"/>
      <c r="BBS74" s="238"/>
      <c r="BBT74" s="238"/>
      <c r="BBU74" s="238"/>
      <c r="BBV74" s="238"/>
      <c r="BBW74" s="238"/>
      <c r="BBX74" s="238"/>
      <c r="BBY74" s="238"/>
      <c r="BBZ74" s="238"/>
      <c r="BCA74" s="238"/>
      <c r="BCB74" s="238"/>
      <c r="BCC74" s="238"/>
      <c r="BCD74" s="238"/>
      <c r="BCE74" s="238"/>
      <c r="BCF74" s="238"/>
      <c r="BCG74" s="238"/>
      <c r="BCH74" s="238"/>
      <c r="BCI74" s="238"/>
      <c r="BCJ74" s="238"/>
      <c r="BCK74" s="238"/>
      <c r="BCL74" s="238"/>
      <c r="BCM74" s="238"/>
      <c r="BCN74" s="238"/>
      <c r="BCO74" s="238"/>
      <c r="BCP74" s="238"/>
      <c r="BCQ74" s="238"/>
      <c r="BCR74" s="238"/>
      <c r="BCS74" s="238"/>
      <c r="BCT74" s="238"/>
      <c r="BCU74" s="238"/>
      <c r="BCV74" s="238"/>
      <c r="BCW74" s="238"/>
      <c r="BCX74" s="238"/>
      <c r="BCY74" s="238"/>
      <c r="BCZ74" s="238"/>
      <c r="BDA74" s="238"/>
      <c r="BDB74" s="238"/>
      <c r="BDC74" s="238"/>
      <c r="BDD74" s="238"/>
      <c r="BDE74" s="238"/>
      <c r="BDF74" s="238"/>
      <c r="BDG74" s="238"/>
      <c r="BDH74" s="238"/>
      <c r="BDI74" s="238"/>
      <c r="BDJ74" s="238"/>
      <c r="BDK74" s="238"/>
      <c r="BDL74" s="238"/>
      <c r="BDM74" s="238"/>
      <c r="BDN74" s="238"/>
      <c r="BDO74" s="238"/>
      <c r="BDP74" s="238"/>
      <c r="BDQ74" s="238"/>
      <c r="BDR74" s="238"/>
      <c r="BDS74" s="238"/>
      <c r="BDT74" s="238"/>
      <c r="BDU74" s="238"/>
      <c r="BDV74" s="238"/>
      <c r="BDW74" s="238"/>
      <c r="BDX74" s="238"/>
      <c r="BDY74" s="238"/>
      <c r="BDZ74" s="238"/>
      <c r="BEA74" s="238"/>
      <c r="BEB74" s="238"/>
      <c r="BEC74" s="238"/>
      <c r="BED74" s="238"/>
      <c r="BEE74" s="238"/>
      <c r="BEF74" s="238"/>
      <c r="BEG74" s="238"/>
      <c r="BEH74" s="238"/>
      <c r="BEI74" s="238"/>
      <c r="BEJ74" s="238"/>
      <c r="BEK74" s="238"/>
      <c r="BEL74" s="238"/>
      <c r="BEM74" s="238"/>
      <c r="BEN74" s="238"/>
      <c r="BEO74" s="238"/>
      <c r="BEP74" s="238"/>
      <c r="BEQ74" s="238"/>
      <c r="BER74" s="238"/>
      <c r="BES74" s="238"/>
      <c r="BET74" s="238"/>
      <c r="BEU74" s="238"/>
      <c r="BEV74" s="238"/>
      <c r="BEW74" s="238"/>
      <c r="BEX74" s="238"/>
      <c r="BEY74" s="238"/>
      <c r="BEZ74" s="238"/>
      <c r="BFA74" s="238"/>
      <c r="BFB74" s="238"/>
      <c r="BFC74" s="238"/>
      <c r="BFD74" s="238"/>
      <c r="BFE74" s="238"/>
      <c r="BFF74" s="238"/>
      <c r="BFG74" s="238"/>
      <c r="BFH74" s="238"/>
      <c r="BFI74" s="238"/>
      <c r="BFJ74" s="238"/>
      <c r="BFK74" s="238"/>
      <c r="BFL74" s="238"/>
      <c r="BFM74" s="238"/>
      <c r="BFN74" s="238"/>
      <c r="BFO74" s="238"/>
      <c r="BFP74" s="238"/>
      <c r="BFQ74" s="238"/>
      <c r="BFR74" s="238"/>
      <c r="BFS74" s="238"/>
      <c r="BFT74" s="238"/>
      <c r="BFU74" s="238"/>
      <c r="BFV74" s="238"/>
      <c r="BFW74" s="238"/>
      <c r="BFX74" s="238"/>
      <c r="BFY74" s="238"/>
      <c r="BFZ74" s="238"/>
      <c r="BGA74" s="238"/>
      <c r="BGB74" s="238"/>
      <c r="BGC74" s="238"/>
      <c r="BGD74" s="238"/>
      <c r="BGE74" s="238"/>
      <c r="BGF74" s="238"/>
      <c r="BGG74" s="238"/>
      <c r="BGH74" s="238"/>
      <c r="BGI74" s="238"/>
      <c r="BGJ74" s="238"/>
      <c r="BGK74" s="238"/>
      <c r="BGL74" s="238"/>
      <c r="BGM74" s="238"/>
      <c r="BGN74" s="238"/>
      <c r="BGO74" s="238"/>
      <c r="BGP74" s="238"/>
      <c r="BGQ74" s="238"/>
      <c r="BGR74" s="238"/>
      <c r="BGS74" s="238"/>
      <c r="BGT74" s="238"/>
      <c r="BGU74" s="238"/>
      <c r="BGV74" s="238"/>
      <c r="BGW74" s="238"/>
      <c r="BGX74" s="238"/>
      <c r="BGY74" s="238"/>
      <c r="BGZ74" s="238"/>
      <c r="BHA74" s="238"/>
      <c r="BHB74" s="238"/>
      <c r="BHC74" s="238"/>
      <c r="BHD74" s="238"/>
      <c r="BHE74" s="238"/>
      <c r="BHF74" s="238"/>
      <c r="BHG74" s="238"/>
      <c r="BHH74" s="238"/>
      <c r="BHI74" s="238"/>
      <c r="BHJ74" s="238"/>
      <c r="BHK74" s="238"/>
      <c r="BHL74" s="238"/>
      <c r="BHM74" s="238"/>
      <c r="BHN74" s="238"/>
      <c r="BHO74" s="238"/>
      <c r="BHP74" s="238"/>
      <c r="BHQ74" s="238"/>
      <c r="BHR74" s="238"/>
      <c r="BHS74" s="238"/>
      <c r="BHT74" s="238"/>
      <c r="BHU74" s="238"/>
      <c r="BHV74" s="238"/>
      <c r="BHW74" s="238"/>
      <c r="BHX74" s="238"/>
      <c r="BHY74" s="238"/>
      <c r="BHZ74" s="238"/>
      <c r="BIA74" s="238"/>
      <c r="BIB74" s="238"/>
      <c r="BIC74" s="238"/>
      <c r="BID74" s="238"/>
      <c r="BIE74" s="238"/>
      <c r="BIF74" s="238"/>
      <c r="BIG74" s="238"/>
      <c r="BIH74" s="238"/>
      <c r="BII74" s="238"/>
      <c r="BIJ74" s="238"/>
      <c r="BIK74" s="238"/>
      <c r="BIL74" s="238"/>
      <c r="BIM74" s="238"/>
      <c r="BIN74" s="238"/>
      <c r="BIO74" s="238"/>
      <c r="BIP74" s="238"/>
      <c r="BIQ74" s="238"/>
      <c r="BIR74" s="238"/>
      <c r="BIS74" s="238"/>
      <c r="BIT74" s="238"/>
      <c r="BIU74" s="238"/>
      <c r="BIV74" s="238"/>
      <c r="BIW74" s="238"/>
      <c r="BIX74" s="238"/>
      <c r="BIY74" s="238"/>
      <c r="BIZ74" s="238"/>
      <c r="BJA74" s="238"/>
      <c r="BJB74" s="238"/>
      <c r="BJC74" s="238"/>
      <c r="BJD74" s="238"/>
      <c r="BJE74" s="238"/>
      <c r="BJF74" s="238"/>
      <c r="BJG74" s="238"/>
      <c r="BJH74" s="238"/>
      <c r="BJI74" s="238"/>
      <c r="BJJ74" s="238"/>
      <c r="BJK74" s="238"/>
      <c r="BJL74" s="238"/>
      <c r="BJM74" s="238"/>
      <c r="BJN74" s="238"/>
      <c r="BJO74" s="238"/>
      <c r="BJP74" s="238"/>
      <c r="BJQ74" s="238"/>
      <c r="BJR74" s="238"/>
      <c r="BJS74" s="238"/>
      <c r="BJT74" s="238"/>
      <c r="BJU74" s="238"/>
      <c r="BJV74" s="238"/>
      <c r="BJW74" s="238"/>
      <c r="BJX74" s="238"/>
      <c r="BJY74" s="238"/>
      <c r="BJZ74" s="238"/>
      <c r="BKA74" s="238"/>
      <c r="BKB74" s="238"/>
      <c r="BKC74" s="238"/>
      <c r="BKD74" s="238"/>
      <c r="BKE74" s="238"/>
      <c r="BKF74" s="238"/>
      <c r="BKG74" s="238"/>
      <c r="BKH74" s="238"/>
      <c r="BKI74" s="238"/>
      <c r="BKJ74" s="238"/>
      <c r="BKK74" s="238"/>
      <c r="BKL74" s="238"/>
      <c r="BKM74" s="238"/>
      <c r="BKN74" s="238"/>
      <c r="BKO74" s="238"/>
      <c r="BKP74" s="238"/>
      <c r="BKQ74" s="238"/>
      <c r="BKR74" s="238"/>
      <c r="BKS74" s="238"/>
      <c r="BKT74" s="238"/>
      <c r="BKU74" s="238"/>
      <c r="BKV74" s="238"/>
      <c r="BKW74" s="238"/>
      <c r="BKX74" s="238"/>
      <c r="BKY74" s="238"/>
      <c r="BKZ74" s="238"/>
      <c r="BLA74" s="238"/>
      <c r="BLB74" s="238"/>
      <c r="BLC74" s="238"/>
      <c r="BLD74" s="238"/>
      <c r="BLE74" s="238"/>
      <c r="BLF74" s="238"/>
      <c r="BLG74" s="238"/>
      <c r="BLH74" s="238"/>
      <c r="BLI74" s="238"/>
      <c r="BLJ74" s="238"/>
      <c r="BLK74" s="238"/>
      <c r="BLL74" s="238"/>
      <c r="BLM74" s="238"/>
      <c r="BLN74" s="238"/>
      <c r="BLO74" s="238"/>
      <c r="BLP74" s="238"/>
      <c r="BLQ74" s="238"/>
      <c r="BLR74" s="238"/>
      <c r="BLS74" s="238"/>
      <c r="BLT74" s="238"/>
      <c r="BLU74" s="238"/>
      <c r="BLV74" s="238"/>
      <c r="BLW74" s="238"/>
      <c r="BLX74" s="238"/>
      <c r="BLY74" s="238"/>
      <c r="BLZ74" s="238"/>
      <c r="BMA74" s="238"/>
      <c r="BMB74" s="238"/>
      <c r="BMC74" s="238"/>
      <c r="BMD74" s="238"/>
      <c r="BME74" s="238"/>
      <c r="BMF74" s="238"/>
      <c r="BMG74" s="238"/>
      <c r="BMH74" s="238"/>
      <c r="BMI74" s="238"/>
      <c r="BMJ74" s="238"/>
      <c r="BMK74" s="238"/>
      <c r="BML74" s="238"/>
      <c r="BMM74" s="238"/>
      <c r="BMN74" s="238"/>
      <c r="BMO74" s="238"/>
      <c r="BMP74" s="238"/>
      <c r="BMQ74" s="238"/>
      <c r="BMR74" s="238"/>
      <c r="BMS74" s="238"/>
      <c r="BMT74" s="238"/>
      <c r="BMU74" s="238"/>
      <c r="BMV74" s="238"/>
      <c r="BMW74" s="238"/>
      <c r="BMX74" s="238"/>
      <c r="BMY74" s="238"/>
      <c r="BMZ74" s="238"/>
      <c r="BNA74" s="238"/>
      <c r="BNB74" s="238"/>
      <c r="BNC74" s="238"/>
      <c r="BND74" s="238"/>
      <c r="BNE74" s="238"/>
      <c r="BNF74" s="238"/>
      <c r="BNG74" s="238"/>
      <c r="BNH74" s="238"/>
      <c r="BNI74" s="238"/>
      <c r="BNJ74" s="238"/>
      <c r="BNK74" s="238"/>
      <c r="BNL74" s="238"/>
      <c r="BNM74" s="238"/>
      <c r="BNN74" s="238"/>
      <c r="BNO74" s="238"/>
      <c r="BNP74" s="238"/>
      <c r="BNQ74" s="238"/>
      <c r="BNR74" s="238"/>
      <c r="BNS74" s="238"/>
      <c r="BNT74" s="238"/>
      <c r="BNU74" s="238"/>
      <c r="BNV74" s="238"/>
      <c r="BNW74" s="238"/>
      <c r="BNX74" s="238"/>
      <c r="BNY74" s="238"/>
      <c r="BNZ74" s="238"/>
      <c r="BOA74" s="238"/>
      <c r="BOB74" s="238"/>
      <c r="BOC74" s="238"/>
      <c r="BOD74" s="238"/>
      <c r="BOE74" s="238"/>
      <c r="BOF74" s="238"/>
      <c r="BOG74" s="238"/>
      <c r="BOH74" s="238"/>
      <c r="BOI74" s="238"/>
      <c r="BOJ74" s="238"/>
      <c r="BOK74" s="238"/>
      <c r="BOL74" s="238"/>
      <c r="BOM74" s="238"/>
      <c r="BON74" s="238"/>
      <c r="BOO74" s="238"/>
      <c r="BOP74" s="238"/>
      <c r="BOQ74" s="238"/>
      <c r="BOR74" s="238"/>
      <c r="BOS74" s="238"/>
      <c r="BOT74" s="238"/>
      <c r="BOU74" s="238"/>
      <c r="BOV74" s="238"/>
      <c r="BOW74" s="238"/>
      <c r="BOX74" s="238"/>
      <c r="BOY74" s="238"/>
      <c r="BOZ74" s="238"/>
      <c r="BPA74" s="238"/>
      <c r="BPB74" s="238"/>
      <c r="BPC74" s="238"/>
      <c r="BPD74" s="238"/>
      <c r="BPE74" s="238"/>
      <c r="BPF74" s="238"/>
      <c r="BPG74" s="238"/>
      <c r="BPH74" s="238"/>
      <c r="BPI74" s="238"/>
      <c r="BPJ74" s="238"/>
      <c r="BPK74" s="238"/>
      <c r="BPL74" s="238"/>
      <c r="BPM74" s="238"/>
      <c r="BPN74" s="238"/>
      <c r="BPO74" s="238"/>
      <c r="BPP74" s="238"/>
      <c r="BPQ74" s="238"/>
      <c r="BPR74" s="238"/>
      <c r="BPS74" s="238"/>
      <c r="BPT74" s="238"/>
      <c r="BPU74" s="238"/>
      <c r="BPV74" s="238"/>
      <c r="BPW74" s="238"/>
      <c r="BPX74" s="238"/>
      <c r="BPY74" s="238"/>
      <c r="BPZ74" s="238"/>
      <c r="BQA74" s="238"/>
      <c r="BQB74" s="238"/>
      <c r="BQC74" s="238"/>
      <c r="BQD74" s="238"/>
      <c r="BQE74" s="238"/>
      <c r="BQF74" s="238"/>
      <c r="BQG74" s="238"/>
      <c r="BQH74" s="238"/>
      <c r="BQI74" s="238"/>
      <c r="BQJ74" s="238"/>
      <c r="BQK74" s="238"/>
      <c r="BQL74" s="238"/>
      <c r="BQM74" s="238"/>
      <c r="BQN74" s="238"/>
      <c r="BQO74" s="238"/>
      <c r="BQP74" s="238"/>
      <c r="BQQ74" s="238"/>
      <c r="BQR74" s="238"/>
      <c r="BQS74" s="238"/>
      <c r="BQT74" s="238"/>
      <c r="BQU74" s="238"/>
      <c r="BQV74" s="238"/>
      <c r="BQW74" s="238"/>
      <c r="BQX74" s="238"/>
      <c r="BQY74" s="238"/>
      <c r="BQZ74" s="238"/>
      <c r="BRA74" s="238"/>
      <c r="BRB74" s="238"/>
      <c r="BRC74" s="238"/>
      <c r="BRD74" s="238"/>
      <c r="BRE74" s="238"/>
      <c r="BRF74" s="238"/>
      <c r="BRG74" s="238"/>
      <c r="BRH74" s="238"/>
      <c r="BRI74" s="238"/>
      <c r="BRJ74" s="238"/>
      <c r="BRK74" s="238"/>
      <c r="BRL74" s="238"/>
      <c r="BRM74" s="238"/>
      <c r="BRN74" s="238"/>
      <c r="BRO74" s="238"/>
      <c r="BRP74" s="238"/>
      <c r="BRQ74" s="238"/>
      <c r="BRR74" s="238"/>
      <c r="BRS74" s="238"/>
      <c r="BRT74" s="238"/>
      <c r="BRU74" s="238"/>
      <c r="BRV74" s="238"/>
      <c r="BRW74" s="238"/>
      <c r="BRX74" s="238"/>
      <c r="BRY74" s="238"/>
      <c r="BRZ74" s="238"/>
      <c r="BSA74" s="238"/>
      <c r="BSB74" s="238"/>
      <c r="BSC74" s="238"/>
      <c r="BSD74" s="238"/>
      <c r="BSE74" s="238"/>
      <c r="BSF74" s="238"/>
      <c r="BSG74" s="238"/>
      <c r="BSH74" s="238"/>
      <c r="BSI74" s="238"/>
      <c r="BSJ74" s="238"/>
      <c r="BSK74" s="238"/>
      <c r="BSL74" s="238"/>
      <c r="BSM74" s="238"/>
      <c r="BSN74" s="238"/>
      <c r="BSO74" s="238"/>
      <c r="BSP74" s="238"/>
      <c r="BSQ74" s="238"/>
      <c r="BSR74" s="238"/>
      <c r="BSS74" s="238"/>
      <c r="BST74" s="238"/>
      <c r="BSU74" s="238"/>
      <c r="BSV74" s="238"/>
      <c r="BSW74" s="238"/>
      <c r="BSX74" s="238"/>
      <c r="BSY74" s="238"/>
      <c r="BSZ74" s="238"/>
      <c r="BTA74" s="238"/>
      <c r="BTB74" s="238"/>
      <c r="BTC74" s="238"/>
      <c r="BTD74" s="238"/>
      <c r="BTE74" s="238"/>
      <c r="BTF74" s="238"/>
      <c r="BTG74" s="238"/>
      <c r="BTH74" s="238"/>
      <c r="BTI74" s="238"/>
      <c r="BTJ74" s="238"/>
      <c r="BTK74" s="238"/>
      <c r="BTL74" s="238"/>
      <c r="BTM74" s="238"/>
      <c r="BTN74" s="238"/>
      <c r="BTO74" s="238"/>
      <c r="BTP74" s="238"/>
      <c r="BTQ74" s="238"/>
      <c r="BTR74" s="238"/>
      <c r="BTS74" s="238"/>
      <c r="BTT74" s="238"/>
      <c r="BTU74" s="238"/>
      <c r="BTV74" s="238"/>
      <c r="BTW74" s="238"/>
      <c r="BTX74" s="238"/>
      <c r="BTY74" s="238"/>
      <c r="BTZ74" s="238"/>
      <c r="BUA74" s="238"/>
      <c r="BUB74" s="238"/>
      <c r="BUC74" s="238"/>
      <c r="BUD74" s="238"/>
      <c r="BUE74" s="238"/>
      <c r="BUF74" s="238"/>
      <c r="BUG74" s="238"/>
      <c r="BUH74" s="238"/>
      <c r="BUI74" s="238"/>
      <c r="BUJ74" s="238"/>
      <c r="BUK74" s="238"/>
      <c r="BUL74" s="238"/>
      <c r="BUM74" s="238"/>
      <c r="BUN74" s="238"/>
      <c r="BUO74" s="238"/>
      <c r="BUP74" s="238"/>
      <c r="BUQ74" s="238"/>
      <c r="BUR74" s="238"/>
      <c r="BUS74" s="238"/>
      <c r="BUT74" s="238"/>
      <c r="BUU74" s="238"/>
      <c r="BUV74" s="238"/>
      <c r="BUW74" s="238"/>
      <c r="BUX74" s="238"/>
      <c r="BUY74" s="238"/>
      <c r="BUZ74" s="238"/>
      <c r="BVA74" s="238"/>
      <c r="BVB74" s="238"/>
      <c r="BVC74" s="238"/>
      <c r="BVD74" s="238"/>
      <c r="BVE74" s="238"/>
      <c r="BVF74" s="238"/>
      <c r="BVG74" s="238"/>
      <c r="BVH74" s="238"/>
      <c r="BVI74" s="238"/>
      <c r="BVJ74" s="238"/>
      <c r="BVK74" s="238"/>
      <c r="BVL74" s="238"/>
      <c r="BVM74" s="238"/>
      <c r="BVN74" s="238"/>
      <c r="BVO74" s="238"/>
      <c r="BVP74" s="238"/>
      <c r="BVQ74" s="238"/>
      <c r="BVR74" s="238"/>
      <c r="BVS74" s="238"/>
      <c r="BVT74" s="238"/>
      <c r="BVU74" s="238"/>
      <c r="BVV74" s="238"/>
      <c r="BVW74" s="238"/>
      <c r="BVX74" s="238"/>
      <c r="BVY74" s="238"/>
      <c r="BVZ74" s="238"/>
      <c r="BWA74" s="238"/>
      <c r="BWB74" s="238"/>
      <c r="BWC74" s="238"/>
      <c r="BWD74" s="238"/>
      <c r="BWE74" s="238"/>
      <c r="BWF74" s="238"/>
      <c r="BWG74" s="238"/>
      <c r="BWH74" s="238"/>
      <c r="BWI74" s="238"/>
      <c r="BWJ74" s="238"/>
      <c r="BWK74" s="238"/>
      <c r="BWL74" s="238"/>
      <c r="BWM74" s="238"/>
      <c r="BWN74" s="238"/>
      <c r="BWO74" s="238"/>
      <c r="BWP74" s="238"/>
      <c r="BWQ74" s="238"/>
      <c r="BWR74" s="238"/>
      <c r="BWS74" s="238"/>
      <c r="BWT74" s="238"/>
      <c r="BWU74" s="238"/>
      <c r="BWV74" s="238"/>
      <c r="BWW74" s="238"/>
      <c r="BWX74" s="238"/>
      <c r="BWY74" s="238"/>
      <c r="BWZ74" s="238"/>
      <c r="BXA74" s="238"/>
      <c r="BXB74" s="238"/>
      <c r="BXC74" s="238"/>
      <c r="BXD74" s="238"/>
      <c r="BXE74" s="238"/>
      <c r="BXF74" s="238"/>
      <c r="BXG74" s="238"/>
      <c r="BXH74" s="238"/>
      <c r="BXI74" s="238"/>
      <c r="BXJ74" s="238"/>
      <c r="BXK74" s="238"/>
      <c r="BXL74" s="238"/>
      <c r="BXM74" s="238"/>
      <c r="BXN74" s="238"/>
      <c r="BXO74" s="238"/>
      <c r="BXP74" s="238"/>
      <c r="BXQ74" s="238"/>
      <c r="BXR74" s="238"/>
      <c r="BXS74" s="238"/>
      <c r="BXT74" s="238"/>
      <c r="BXU74" s="238"/>
      <c r="BXV74" s="238"/>
      <c r="BXW74" s="238"/>
      <c r="BXX74" s="238"/>
      <c r="BXY74" s="238"/>
      <c r="BXZ74" s="238"/>
      <c r="BYA74" s="238"/>
      <c r="BYB74" s="238"/>
      <c r="BYC74" s="238"/>
      <c r="BYD74" s="238"/>
      <c r="BYE74" s="238"/>
      <c r="BYF74" s="238"/>
      <c r="BYG74" s="238"/>
      <c r="BYH74" s="238"/>
      <c r="BYI74" s="238"/>
      <c r="BYJ74" s="238"/>
      <c r="BYK74" s="238"/>
      <c r="BYL74" s="238"/>
      <c r="BYM74" s="238"/>
      <c r="BYN74" s="238"/>
      <c r="BYO74" s="238"/>
      <c r="BYP74" s="238"/>
      <c r="BYQ74" s="238"/>
      <c r="BYR74" s="238"/>
      <c r="BYS74" s="238"/>
      <c r="BYT74" s="238"/>
      <c r="BYU74" s="238"/>
      <c r="BYV74" s="238"/>
      <c r="BYW74" s="238"/>
      <c r="BYX74" s="238"/>
      <c r="BYY74" s="238"/>
      <c r="BYZ74" s="238"/>
      <c r="BZA74" s="238"/>
      <c r="BZB74" s="238"/>
      <c r="BZC74" s="238"/>
      <c r="BZD74" s="238"/>
      <c r="BZE74" s="238"/>
      <c r="BZF74" s="238"/>
      <c r="BZG74" s="238"/>
      <c r="BZH74" s="238"/>
      <c r="BZI74" s="238"/>
      <c r="BZJ74" s="238"/>
      <c r="BZK74" s="238"/>
      <c r="BZL74" s="238"/>
      <c r="BZM74" s="238"/>
      <c r="BZN74" s="238"/>
      <c r="BZO74" s="238"/>
      <c r="BZP74" s="238"/>
      <c r="BZQ74" s="238"/>
      <c r="BZR74" s="238"/>
      <c r="BZS74" s="238"/>
      <c r="BZT74" s="238"/>
      <c r="BZU74" s="238"/>
      <c r="BZV74" s="238"/>
      <c r="BZW74" s="238"/>
      <c r="BZX74" s="238"/>
      <c r="BZY74" s="238"/>
      <c r="BZZ74" s="238"/>
      <c r="CAA74" s="238"/>
      <c r="CAB74" s="238"/>
      <c r="CAC74" s="238"/>
      <c r="CAD74" s="238"/>
      <c r="CAE74" s="238"/>
      <c r="CAF74" s="238"/>
      <c r="CAG74" s="238"/>
      <c r="CAH74" s="238"/>
      <c r="CAI74" s="238"/>
      <c r="CAJ74" s="238"/>
      <c r="CAK74" s="238"/>
      <c r="CAL74" s="238"/>
      <c r="CAM74" s="238"/>
      <c r="CAN74" s="238"/>
      <c r="CAO74" s="238"/>
      <c r="CAP74" s="238"/>
      <c r="CAQ74" s="238"/>
      <c r="CAR74" s="238"/>
      <c r="CAS74" s="238"/>
      <c r="CAT74" s="238"/>
      <c r="CAU74" s="238"/>
      <c r="CAV74" s="238"/>
      <c r="CAW74" s="238"/>
      <c r="CAX74" s="238"/>
      <c r="CAY74" s="238"/>
      <c r="CAZ74" s="238"/>
      <c r="CBA74" s="238"/>
      <c r="CBB74" s="238"/>
      <c r="CBC74" s="238"/>
      <c r="CBD74" s="238"/>
      <c r="CBE74" s="238"/>
      <c r="CBF74" s="238"/>
      <c r="CBG74" s="238"/>
      <c r="CBH74" s="238"/>
      <c r="CBI74" s="238"/>
      <c r="CBJ74" s="238"/>
      <c r="CBK74" s="238"/>
      <c r="CBL74" s="238"/>
      <c r="CBM74" s="238"/>
      <c r="CBN74" s="238"/>
      <c r="CBO74" s="238"/>
      <c r="CBP74" s="238"/>
      <c r="CBQ74" s="238"/>
      <c r="CBR74" s="238"/>
      <c r="CBS74" s="238"/>
      <c r="CBT74" s="238"/>
      <c r="CBU74" s="238"/>
      <c r="CBV74" s="238"/>
      <c r="CBW74" s="238"/>
      <c r="CBX74" s="238"/>
      <c r="CBY74" s="238"/>
      <c r="CBZ74" s="238"/>
      <c r="CCA74" s="238"/>
      <c r="CCB74" s="238"/>
      <c r="CCC74" s="238"/>
      <c r="CCD74" s="238"/>
      <c r="CCE74" s="238"/>
      <c r="CCF74" s="238"/>
      <c r="CCG74" s="238"/>
      <c r="CCH74" s="238"/>
      <c r="CCI74" s="238"/>
      <c r="CCJ74" s="238"/>
      <c r="CCK74" s="238"/>
      <c r="CCL74" s="238"/>
      <c r="CCM74" s="238"/>
      <c r="CCN74" s="238"/>
      <c r="CCO74" s="238"/>
      <c r="CCP74" s="238"/>
      <c r="CCQ74" s="238"/>
      <c r="CCR74" s="238"/>
      <c r="CCS74" s="238"/>
      <c r="CCT74" s="238"/>
      <c r="CCU74" s="238"/>
      <c r="CCV74" s="238"/>
      <c r="CCW74" s="238"/>
      <c r="CCX74" s="238"/>
      <c r="CCY74" s="238"/>
      <c r="CCZ74" s="238"/>
      <c r="CDA74" s="238"/>
      <c r="CDB74" s="238"/>
      <c r="CDC74" s="238"/>
      <c r="CDD74" s="238"/>
      <c r="CDE74" s="238"/>
      <c r="CDF74" s="238"/>
      <c r="CDG74" s="238"/>
      <c r="CDH74" s="238"/>
      <c r="CDI74" s="238"/>
      <c r="CDJ74" s="238"/>
      <c r="CDK74" s="238"/>
      <c r="CDL74" s="238"/>
      <c r="CDM74" s="238"/>
      <c r="CDN74" s="238"/>
      <c r="CDO74" s="238"/>
      <c r="CDP74" s="238"/>
      <c r="CDQ74" s="238"/>
      <c r="CDR74" s="238"/>
      <c r="CDS74" s="238"/>
      <c r="CDT74" s="238"/>
      <c r="CDU74" s="238"/>
      <c r="CDV74" s="238"/>
      <c r="CDW74" s="238"/>
      <c r="CDX74" s="238"/>
      <c r="CDY74" s="238"/>
      <c r="CDZ74" s="238"/>
      <c r="CEA74" s="238"/>
      <c r="CEB74" s="238"/>
      <c r="CEC74" s="238"/>
      <c r="CED74" s="238"/>
      <c r="CEE74" s="238"/>
      <c r="CEF74" s="238"/>
      <c r="CEG74" s="238"/>
      <c r="CEH74" s="238"/>
      <c r="CEI74" s="238"/>
      <c r="CEJ74" s="238"/>
      <c r="CEK74" s="238"/>
      <c r="CEL74" s="238"/>
      <c r="CEM74" s="238"/>
      <c r="CEN74" s="238"/>
      <c r="CEO74" s="238"/>
      <c r="CEP74" s="238"/>
      <c r="CEQ74" s="238"/>
      <c r="CER74" s="238"/>
      <c r="CES74" s="238"/>
      <c r="CET74" s="238"/>
      <c r="CEU74" s="238"/>
      <c r="CEV74" s="238"/>
      <c r="CEW74" s="238"/>
      <c r="CEX74" s="238"/>
      <c r="CEY74" s="238"/>
      <c r="CEZ74" s="238"/>
      <c r="CFA74" s="238"/>
      <c r="CFB74" s="238"/>
      <c r="CFC74" s="238"/>
      <c r="CFD74" s="238"/>
      <c r="CFE74" s="238"/>
      <c r="CFF74" s="238"/>
      <c r="CFG74" s="238"/>
      <c r="CFH74" s="238"/>
      <c r="CFI74" s="238"/>
      <c r="CFJ74" s="238"/>
      <c r="CFK74" s="238"/>
      <c r="CFL74" s="238"/>
      <c r="CFM74" s="238"/>
      <c r="CFN74" s="238"/>
      <c r="CFO74" s="238"/>
      <c r="CFP74" s="238"/>
      <c r="CFQ74" s="238"/>
      <c r="CFR74" s="238"/>
      <c r="CFS74" s="238"/>
      <c r="CFT74" s="238"/>
      <c r="CFU74" s="238"/>
      <c r="CFV74" s="238"/>
      <c r="CFW74" s="238"/>
      <c r="CFX74" s="238"/>
      <c r="CFY74" s="238"/>
      <c r="CFZ74" s="238"/>
      <c r="CGA74" s="238"/>
      <c r="CGB74" s="238"/>
      <c r="CGC74" s="238"/>
      <c r="CGD74" s="238"/>
      <c r="CGE74" s="238"/>
      <c r="CGF74" s="238"/>
      <c r="CGG74" s="238"/>
      <c r="CGH74" s="238"/>
      <c r="CGI74" s="238"/>
      <c r="CGJ74" s="238"/>
      <c r="CGK74" s="238"/>
      <c r="CGL74" s="238"/>
      <c r="CGM74" s="238"/>
      <c r="CGN74" s="238"/>
      <c r="CGO74" s="238"/>
      <c r="CGP74" s="238"/>
      <c r="CGQ74" s="238"/>
      <c r="CGR74" s="238"/>
      <c r="CGS74" s="238"/>
      <c r="CGT74" s="238"/>
      <c r="CGU74" s="238"/>
      <c r="CGV74" s="238"/>
      <c r="CGW74" s="238"/>
      <c r="CGX74" s="238"/>
      <c r="CGY74" s="238"/>
      <c r="CGZ74" s="238"/>
      <c r="CHA74" s="238"/>
      <c r="CHB74" s="238"/>
      <c r="CHC74" s="238"/>
      <c r="CHD74" s="238"/>
      <c r="CHE74" s="238"/>
      <c r="CHF74" s="238"/>
      <c r="CHG74" s="238"/>
      <c r="CHH74" s="238"/>
      <c r="CHI74" s="238"/>
      <c r="CHJ74" s="238"/>
      <c r="CHK74" s="238"/>
      <c r="CHL74" s="238"/>
      <c r="CHM74" s="238"/>
      <c r="CHN74" s="238"/>
      <c r="CHO74" s="238"/>
      <c r="CHP74" s="238"/>
      <c r="CHQ74" s="238"/>
      <c r="CHR74" s="238"/>
      <c r="CHS74" s="238"/>
      <c r="CHT74" s="238"/>
      <c r="CHU74" s="238"/>
      <c r="CHV74" s="238"/>
      <c r="CHW74" s="238"/>
      <c r="CHX74" s="238"/>
      <c r="CHY74" s="238"/>
      <c r="CHZ74" s="238"/>
      <c r="CIA74" s="238"/>
      <c r="CIB74" s="238"/>
      <c r="CIC74" s="238"/>
      <c r="CID74" s="238"/>
      <c r="CIE74" s="238"/>
      <c r="CIF74" s="238"/>
      <c r="CIG74" s="238"/>
      <c r="CIH74" s="238"/>
      <c r="CII74" s="238"/>
      <c r="CIJ74" s="238"/>
      <c r="CIK74" s="238"/>
      <c r="CIL74" s="238"/>
      <c r="CIM74" s="238"/>
      <c r="CIN74" s="238"/>
      <c r="CIO74" s="238"/>
      <c r="CIP74" s="238"/>
      <c r="CIQ74" s="238"/>
      <c r="CIR74" s="238"/>
      <c r="CIS74" s="238"/>
      <c r="CIT74" s="238"/>
      <c r="CIU74" s="238"/>
      <c r="CIV74" s="238"/>
      <c r="CIW74" s="238"/>
      <c r="CIX74" s="238"/>
      <c r="CIY74" s="238"/>
      <c r="CIZ74" s="238"/>
      <c r="CJA74" s="238"/>
      <c r="CJB74" s="238"/>
      <c r="CJC74" s="238"/>
      <c r="CJD74" s="238"/>
      <c r="CJE74" s="238"/>
      <c r="CJF74" s="238"/>
      <c r="CJG74" s="238"/>
      <c r="CJH74" s="238"/>
      <c r="CJI74" s="238"/>
      <c r="CJJ74" s="238"/>
      <c r="CJK74" s="238"/>
      <c r="CJL74" s="238"/>
      <c r="CJM74" s="238"/>
      <c r="CJN74" s="238"/>
      <c r="CJO74" s="238"/>
      <c r="CJP74" s="238"/>
      <c r="CJQ74" s="238"/>
      <c r="CJR74" s="238"/>
      <c r="CJS74" s="238"/>
      <c r="CJT74" s="238"/>
      <c r="CJU74" s="238"/>
      <c r="CJV74" s="238"/>
      <c r="CJW74" s="238"/>
      <c r="CJX74" s="238"/>
      <c r="CJY74" s="238"/>
      <c r="CJZ74" s="238"/>
      <c r="CKA74" s="238"/>
      <c r="CKB74" s="238"/>
      <c r="CKC74" s="238"/>
      <c r="CKD74" s="238"/>
      <c r="CKE74" s="238"/>
      <c r="CKF74" s="238"/>
      <c r="CKG74" s="238"/>
      <c r="CKH74" s="238"/>
      <c r="CKI74" s="238"/>
      <c r="CKJ74" s="238"/>
      <c r="CKK74" s="238"/>
      <c r="CKL74" s="238"/>
      <c r="CKM74" s="238"/>
      <c r="CKN74" s="238"/>
      <c r="CKO74" s="238"/>
      <c r="CKP74" s="238"/>
      <c r="CKQ74" s="238"/>
      <c r="CKR74" s="238"/>
      <c r="CKS74" s="238"/>
      <c r="CKT74" s="238"/>
      <c r="CKU74" s="238"/>
      <c r="CKV74" s="238"/>
      <c r="CKW74" s="238"/>
      <c r="CKX74" s="238"/>
      <c r="CKY74" s="238"/>
      <c r="CKZ74" s="238"/>
      <c r="CLA74" s="238"/>
      <c r="CLB74" s="238"/>
      <c r="CLC74" s="238"/>
      <c r="CLD74" s="238"/>
      <c r="CLE74" s="238"/>
      <c r="CLF74" s="238"/>
      <c r="CLG74" s="238"/>
      <c r="CLH74" s="238"/>
      <c r="CLI74" s="238"/>
      <c r="CLJ74" s="238"/>
      <c r="CLK74" s="238"/>
      <c r="CLL74" s="238"/>
      <c r="CLM74" s="238"/>
      <c r="CLN74" s="238"/>
      <c r="CLO74" s="238"/>
      <c r="CLP74" s="238"/>
      <c r="CLQ74" s="238"/>
      <c r="CLR74" s="238"/>
      <c r="CLS74" s="238"/>
      <c r="CLT74" s="238"/>
      <c r="CLU74" s="238"/>
      <c r="CLV74" s="238"/>
      <c r="CLW74" s="238"/>
      <c r="CLX74" s="238"/>
      <c r="CLY74" s="238"/>
      <c r="CLZ74" s="238"/>
      <c r="CMA74" s="238"/>
      <c r="CMB74" s="238"/>
      <c r="CMC74" s="238"/>
      <c r="CMD74" s="238"/>
      <c r="CME74" s="238"/>
      <c r="CMF74" s="238"/>
      <c r="CMG74" s="238"/>
      <c r="CMH74" s="238"/>
      <c r="CMI74" s="238"/>
      <c r="CMJ74" s="238"/>
      <c r="CMK74" s="238"/>
      <c r="CML74" s="238"/>
      <c r="CMM74" s="238"/>
      <c r="CMN74" s="238"/>
      <c r="CMO74" s="238"/>
      <c r="CMP74" s="238"/>
      <c r="CMQ74" s="238"/>
      <c r="CMR74" s="238"/>
      <c r="CMS74" s="238"/>
      <c r="CMT74" s="238"/>
      <c r="CMU74" s="238"/>
      <c r="CMV74" s="238"/>
      <c r="CMW74" s="238"/>
      <c r="CMX74" s="238"/>
      <c r="CMY74" s="238"/>
      <c r="CMZ74" s="238"/>
      <c r="CNA74" s="238"/>
      <c r="CNB74" s="238"/>
      <c r="CNC74" s="238"/>
      <c r="CND74" s="238"/>
      <c r="CNE74" s="238"/>
      <c r="CNF74" s="238"/>
      <c r="CNG74" s="238"/>
      <c r="CNH74" s="238"/>
      <c r="CNI74" s="238"/>
      <c r="CNJ74" s="238"/>
      <c r="CNK74" s="238"/>
      <c r="CNL74" s="238"/>
      <c r="CNM74" s="238"/>
      <c r="CNN74" s="238"/>
      <c r="CNO74" s="238"/>
      <c r="CNP74" s="238"/>
      <c r="CNQ74" s="238"/>
      <c r="CNR74" s="238"/>
      <c r="CNS74" s="238"/>
      <c r="CNT74" s="238"/>
      <c r="CNU74" s="238"/>
      <c r="CNV74" s="238"/>
      <c r="CNW74" s="238"/>
      <c r="CNX74" s="238"/>
      <c r="CNY74" s="238"/>
      <c r="CNZ74" s="238"/>
      <c r="COA74" s="238"/>
      <c r="COB74" s="238"/>
      <c r="COC74" s="238"/>
      <c r="COD74" s="238"/>
      <c r="COE74" s="238"/>
      <c r="COF74" s="238"/>
      <c r="COG74" s="238"/>
      <c r="COH74" s="238"/>
      <c r="COI74" s="238"/>
      <c r="COJ74" s="238"/>
      <c r="COK74" s="238"/>
      <c r="COL74" s="238"/>
      <c r="COM74" s="238"/>
      <c r="CON74" s="238"/>
      <c r="COO74" s="238"/>
      <c r="COP74" s="238"/>
      <c r="COQ74" s="238"/>
      <c r="COR74" s="238"/>
      <c r="COS74" s="238"/>
      <c r="COT74" s="238"/>
      <c r="COU74" s="238"/>
      <c r="COV74" s="238"/>
      <c r="COW74" s="238"/>
      <c r="COX74" s="238"/>
      <c r="COY74" s="238"/>
      <c r="COZ74" s="238"/>
      <c r="CPA74" s="238"/>
      <c r="CPB74" s="238"/>
      <c r="CPC74" s="238"/>
      <c r="CPD74" s="238"/>
      <c r="CPE74" s="238"/>
      <c r="CPF74" s="238"/>
      <c r="CPG74" s="238"/>
      <c r="CPH74" s="238"/>
      <c r="CPI74" s="238"/>
      <c r="CPJ74" s="238"/>
      <c r="CPK74" s="238"/>
      <c r="CPL74" s="238"/>
      <c r="CPM74" s="238"/>
      <c r="CPN74" s="238"/>
      <c r="CPO74" s="238"/>
      <c r="CPP74" s="238"/>
      <c r="CPQ74" s="238"/>
      <c r="CPR74" s="238"/>
      <c r="CPS74" s="238"/>
      <c r="CPT74" s="238"/>
      <c r="CPU74" s="238"/>
      <c r="CPV74" s="238"/>
      <c r="CPW74" s="238"/>
      <c r="CPX74" s="238"/>
      <c r="CPY74" s="238"/>
      <c r="CPZ74" s="238"/>
      <c r="CQA74" s="238"/>
      <c r="CQB74" s="238"/>
      <c r="CQC74" s="238"/>
      <c r="CQD74" s="238"/>
      <c r="CQE74" s="238"/>
      <c r="CQF74" s="238"/>
      <c r="CQG74" s="238"/>
      <c r="CQH74" s="238"/>
      <c r="CQI74" s="238"/>
      <c r="CQJ74" s="238"/>
      <c r="CQK74" s="238"/>
      <c r="CQL74" s="238"/>
      <c r="CQM74" s="238"/>
      <c r="CQN74" s="238"/>
      <c r="CQO74" s="238"/>
      <c r="CQP74" s="238"/>
      <c r="CQQ74" s="238"/>
      <c r="CQR74" s="238"/>
      <c r="CQS74" s="238"/>
      <c r="CQT74" s="238"/>
      <c r="CQU74" s="238"/>
      <c r="CQV74" s="238"/>
      <c r="CQW74" s="238"/>
      <c r="CQX74" s="238"/>
      <c r="CQY74" s="238"/>
      <c r="CQZ74" s="238"/>
      <c r="CRA74" s="238"/>
      <c r="CRB74" s="238"/>
      <c r="CRC74" s="238"/>
      <c r="CRD74" s="238"/>
      <c r="CRE74" s="238"/>
      <c r="CRF74" s="238"/>
      <c r="CRG74" s="238"/>
      <c r="CRH74" s="238"/>
      <c r="CRI74" s="238"/>
      <c r="CRJ74" s="238"/>
      <c r="CRK74" s="238"/>
      <c r="CRL74" s="238"/>
      <c r="CRM74" s="238"/>
      <c r="CRN74" s="238"/>
      <c r="CRO74" s="238"/>
      <c r="CRP74" s="238"/>
      <c r="CRQ74" s="238"/>
      <c r="CRR74" s="238"/>
      <c r="CRS74" s="238"/>
      <c r="CRT74" s="238"/>
      <c r="CRU74" s="238"/>
      <c r="CRV74" s="238"/>
      <c r="CRW74" s="238"/>
      <c r="CRX74" s="238"/>
      <c r="CRY74" s="238"/>
      <c r="CRZ74" s="238"/>
      <c r="CSA74" s="238"/>
      <c r="CSB74" s="238"/>
      <c r="CSC74" s="238"/>
      <c r="CSD74" s="238"/>
      <c r="CSE74" s="238"/>
      <c r="CSF74" s="238"/>
      <c r="CSG74" s="238"/>
      <c r="CSH74" s="238"/>
      <c r="CSI74" s="238"/>
      <c r="CSJ74" s="238"/>
      <c r="CSK74" s="238"/>
      <c r="CSL74" s="238"/>
      <c r="CSM74" s="238"/>
      <c r="CSN74" s="238"/>
      <c r="CSO74" s="238"/>
      <c r="CSP74" s="238"/>
      <c r="CSQ74" s="238"/>
      <c r="CSR74" s="238"/>
      <c r="CSS74" s="238"/>
      <c r="CST74" s="238"/>
      <c r="CSU74" s="238"/>
      <c r="CSV74" s="238"/>
      <c r="CSW74" s="238"/>
      <c r="CSX74" s="238"/>
      <c r="CSY74" s="238"/>
      <c r="CSZ74" s="238"/>
      <c r="CTA74" s="238"/>
      <c r="CTB74" s="238"/>
      <c r="CTC74" s="238"/>
      <c r="CTD74" s="238"/>
      <c r="CTE74" s="238"/>
      <c r="CTF74" s="238"/>
      <c r="CTG74" s="238"/>
      <c r="CTH74" s="238"/>
      <c r="CTI74" s="238"/>
      <c r="CTJ74" s="238"/>
      <c r="CTK74" s="238"/>
      <c r="CTL74" s="238"/>
      <c r="CTM74" s="238"/>
      <c r="CTN74" s="238"/>
      <c r="CTO74" s="238"/>
      <c r="CTP74" s="238"/>
      <c r="CTQ74" s="238"/>
      <c r="CTR74" s="238"/>
      <c r="CTS74" s="238"/>
      <c r="CTT74" s="238"/>
      <c r="CTU74" s="238"/>
      <c r="CTV74" s="238"/>
      <c r="CTW74" s="238"/>
      <c r="CTX74" s="238"/>
      <c r="CTY74" s="238"/>
      <c r="CTZ74" s="238"/>
      <c r="CUA74" s="238"/>
      <c r="CUB74" s="238"/>
      <c r="CUC74" s="238"/>
      <c r="CUD74" s="238"/>
      <c r="CUE74" s="238"/>
      <c r="CUF74" s="238"/>
      <c r="CUG74" s="238"/>
      <c r="CUH74" s="238"/>
      <c r="CUI74" s="238"/>
      <c r="CUJ74" s="238"/>
      <c r="CUK74" s="238"/>
      <c r="CUL74" s="238"/>
      <c r="CUM74" s="238"/>
      <c r="CUN74" s="238"/>
      <c r="CUO74" s="238"/>
      <c r="CUP74" s="238"/>
      <c r="CUQ74" s="238"/>
      <c r="CUR74" s="238"/>
      <c r="CUS74" s="238"/>
      <c r="CUT74" s="238"/>
      <c r="CUU74" s="238"/>
      <c r="CUV74" s="238"/>
      <c r="CUW74" s="238"/>
      <c r="CUX74" s="238"/>
      <c r="CUY74" s="238"/>
      <c r="CUZ74" s="238"/>
      <c r="CVA74" s="238"/>
      <c r="CVB74" s="238"/>
      <c r="CVC74" s="238"/>
      <c r="CVD74" s="238"/>
      <c r="CVE74" s="238"/>
      <c r="CVF74" s="238"/>
      <c r="CVG74" s="238"/>
      <c r="CVH74" s="238"/>
      <c r="CVI74" s="238"/>
      <c r="CVJ74" s="238"/>
      <c r="CVK74" s="238"/>
      <c r="CVL74" s="238"/>
      <c r="CVM74" s="238"/>
      <c r="CVN74" s="238"/>
      <c r="CVO74" s="238"/>
      <c r="CVP74" s="238"/>
      <c r="CVQ74" s="238"/>
      <c r="CVR74" s="238"/>
      <c r="CVS74" s="238"/>
      <c r="CVT74" s="238"/>
      <c r="CVU74" s="238"/>
      <c r="CVV74" s="238"/>
      <c r="CVW74" s="238"/>
      <c r="CVX74" s="238"/>
      <c r="CVY74" s="238"/>
      <c r="CVZ74" s="238"/>
      <c r="CWA74" s="238"/>
      <c r="CWB74" s="238"/>
      <c r="CWC74" s="238"/>
      <c r="CWD74" s="238"/>
      <c r="CWE74" s="238"/>
      <c r="CWF74" s="238"/>
      <c r="CWG74" s="238"/>
      <c r="CWH74" s="238"/>
      <c r="CWI74" s="238"/>
      <c r="CWJ74" s="238"/>
      <c r="CWK74" s="238"/>
      <c r="CWL74" s="238"/>
      <c r="CWM74" s="238"/>
      <c r="CWN74" s="238"/>
      <c r="CWO74" s="238"/>
      <c r="CWP74" s="238"/>
      <c r="CWQ74" s="238"/>
      <c r="CWR74" s="238"/>
      <c r="CWS74" s="238"/>
      <c r="CWT74" s="238"/>
      <c r="CWU74" s="238"/>
      <c r="CWV74" s="238"/>
      <c r="CWW74" s="238"/>
      <c r="CWX74" s="238"/>
      <c r="CWY74" s="238"/>
      <c r="CWZ74" s="238"/>
      <c r="CXA74" s="238"/>
      <c r="CXB74" s="238"/>
      <c r="CXC74" s="238"/>
      <c r="CXD74" s="238"/>
      <c r="CXE74" s="238"/>
      <c r="CXF74" s="238"/>
      <c r="CXG74" s="238"/>
      <c r="CXH74" s="238"/>
      <c r="CXI74" s="238"/>
      <c r="CXJ74" s="238"/>
      <c r="CXK74" s="238"/>
      <c r="CXL74" s="238"/>
      <c r="CXM74" s="238"/>
      <c r="CXN74" s="238"/>
      <c r="CXO74" s="238"/>
      <c r="CXP74" s="238"/>
      <c r="CXQ74" s="238"/>
      <c r="CXR74" s="238"/>
      <c r="CXS74" s="238"/>
      <c r="CXT74" s="238"/>
      <c r="CXU74" s="238"/>
      <c r="CXV74" s="238"/>
      <c r="CXW74" s="238"/>
      <c r="CXX74" s="238"/>
      <c r="CXY74" s="238"/>
      <c r="CXZ74" s="238"/>
      <c r="CYA74" s="238"/>
      <c r="CYB74" s="238"/>
      <c r="CYC74" s="238"/>
      <c r="CYD74" s="238"/>
      <c r="CYE74" s="238"/>
      <c r="CYF74" s="238"/>
      <c r="CYG74" s="238"/>
      <c r="CYH74" s="238"/>
      <c r="CYI74" s="238"/>
      <c r="CYJ74" s="238"/>
      <c r="CYK74" s="238"/>
      <c r="CYL74" s="238"/>
      <c r="CYM74" s="238"/>
      <c r="CYN74" s="238"/>
      <c r="CYO74" s="238"/>
      <c r="CYP74" s="238"/>
      <c r="CYQ74" s="238"/>
      <c r="CYR74" s="238"/>
      <c r="CYS74" s="238"/>
      <c r="CYT74" s="238"/>
      <c r="CYU74" s="238"/>
      <c r="CYV74" s="238"/>
      <c r="CYW74" s="238"/>
      <c r="CYX74" s="238"/>
      <c r="CYY74" s="238"/>
      <c r="CYZ74" s="238"/>
      <c r="CZA74" s="238"/>
      <c r="CZB74" s="238"/>
      <c r="CZC74" s="238"/>
      <c r="CZD74" s="238"/>
      <c r="CZE74" s="238"/>
      <c r="CZF74" s="238"/>
      <c r="CZG74" s="238"/>
      <c r="CZH74" s="238"/>
      <c r="CZI74" s="238"/>
      <c r="CZJ74" s="238"/>
      <c r="CZK74" s="238"/>
      <c r="CZL74" s="238"/>
      <c r="CZM74" s="238"/>
      <c r="CZN74" s="238"/>
      <c r="CZO74" s="238"/>
      <c r="CZP74" s="238"/>
      <c r="CZQ74" s="238"/>
      <c r="CZR74" s="238"/>
      <c r="CZS74" s="238"/>
      <c r="CZT74" s="238"/>
      <c r="CZU74" s="238"/>
      <c r="CZV74" s="238"/>
      <c r="CZW74" s="238"/>
      <c r="CZX74" s="238"/>
      <c r="CZY74" s="238"/>
      <c r="CZZ74" s="238"/>
      <c r="DAA74" s="238"/>
      <c r="DAB74" s="238"/>
      <c r="DAC74" s="238"/>
      <c r="DAD74" s="238"/>
      <c r="DAE74" s="238"/>
      <c r="DAF74" s="238"/>
      <c r="DAG74" s="238"/>
      <c r="DAH74" s="238"/>
      <c r="DAI74" s="238"/>
      <c r="DAJ74" s="238"/>
      <c r="DAK74" s="238"/>
      <c r="DAL74" s="238"/>
      <c r="DAM74" s="238"/>
      <c r="DAN74" s="238"/>
      <c r="DAO74" s="238"/>
      <c r="DAP74" s="238"/>
      <c r="DAQ74" s="238"/>
      <c r="DAR74" s="238"/>
      <c r="DAS74" s="238"/>
      <c r="DAT74" s="238"/>
      <c r="DAU74" s="238"/>
      <c r="DAV74" s="238"/>
      <c r="DAW74" s="238"/>
      <c r="DAX74" s="238"/>
      <c r="DAY74" s="238"/>
      <c r="DAZ74" s="238"/>
      <c r="DBA74" s="238"/>
      <c r="DBB74" s="238"/>
      <c r="DBC74" s="238"/>
      <c r="DBD74" s="238"/>
      <c r="DBE74" s="238"/>
      <c r="DBF74" s="238"/>
      <c r="DBG74" s="238"/>
      <c r="DBH74" s="238"/>
      <c r="DBI74" s="238"/>
      <c r="DBJ74" s="238"/>
      <c r="DBK74" s="238"/>
      <c r="DBL74" s="238"/>
      <c r="DBM74" s="238"/>
      <c r="DBN74" s="238"/>
      <c r="DBO74" s="238"/>
      <c r="DBP74" s="238"/>
      <c r="DBQ74" s="238"/>
      <c r="DBR74" s="238"/>
      <c r="DBS74" s="238"/>
      <c r="DBT74" s="238"/>
      <c r="DBU74" s="238"/>
      <c r="DBV74" s="238"/>
      <c r="DBW74" s="238"/>
      <c r="DBX74" s="238"/>
      <c r="DBY74" s="238"/>
      <c r="DBZ74" s="238"/>
      <c r="DCA74" s="238"/>
      <c r="DCB74" s="238"/>
      <c r="DCC74" s="238"/>
      <c r="DCD74" s="238"/>
      <c r="DCE74" s="238"/>
      <c r="DCF74" s="238"/>
      <c r="DCG74" s="238"/>
      <c r="DCH74" s="238"/>
      <c r="DCI74" s="238"/>
      <c r="DCJ74" s="238"/>
      <c r="DCK74" s="238"/>
      <c r="DCL74" s="238"/>
      <c r="DCM74" s="238"/>
      <c r="DCN74" s="238"/>
      <c r="DCO74" s="238"/>
      <c r="DCP74" s="238"/>
      <c r="DCQ74" s="238"/>
      <c r="DCR74" s="238"/>
      <c r="DCS74" s="238"/>
      <c r="DCT74" s="238"/>
      <c r="DCU74" s="238"/>
      <c r="DCV74" s="238"/>
      <c r="DCW74" s="238"/>
      <c r="DCX74" s="238"/>
      <c r="DCY74" s="238"/>
      <c r="DCZ74" s="238"/>
      <c r="DDA74" s="238"/>
      <c r="DDB74" s="238"/>
      <c r="DDC74" s="238"/>
      <c r="DDD74" s="238"/>
      <c r="DDE74" s="238"/>
      <c r="DDF74" s="238"/>
      <c r="DDG74" s="238"/>
      <c r="DDH74" s="238"/>
      <c r="DDI74" s="238"/>
      <c r="DDJ74" s="238"/>
      <c r="DDK74" s="238"/>
      <c r="DDL74" s="238"/>
      <c r="DDM74" s="238"/>
      <c r="DDN74" s="238"/>
      <c r="DDO74" s="238"/>
      <c r="DDP74" s="238"/>
      <c r="DDQ74" s="238"/>
      <c r="DDR74" s="238"/>
      <c r="DDS74" s="238"/>
      <c r="DDT74" s="238"/>
      <c r="DDU74" s="238"/>
      <c r="DDV74" s="238"/>
      <c r="DDW74" s="238"/>
      <c r="DDX74" s="238"/>
      <c r="DDY74" s="238"/>
      <c r="DDZ74" s="238"/>
      <c r="DEA74" s="238"/>
      <c r="DEB74" s="238"/>
      <c r="DEC74" s="238"/>
      <c r="DED74" s="238"/>
      <c r="DEE74" s="238"/>
      <c r="DEF74" s="238"/>
      <c r="DEG74" s="238"/>
      <c r="DEH74" s="238"/>
      <c r="DEI74" s="238"/>
      <c r="DEJ74" s="238"/>
      <c r="DEK74" s="238"/>
      <c r="DEL74" s="238"/>
      <c r="DEM74" s="238"/>
      <c r="DEN74" s="238"/>
      <c r="DEO74" s="238"/>
      <c r="DEP74" s="238"/>
      <c r="DEQ74" s="238"/>
      <c r="DER74" s="238"/>
      <c r="DES74" s="238"/>
      <c r="DET74" s="238"/>
      <c r="DEU74" s="238"/>
      <c r="DEV74" s="238"/>
      <c r="DEW74" s="238"/>
      <c r="DEX74" s="238"/>
      <c r="DEY74" s="238"/>
      <c r="DEZ74" s="238"/>
      <c r="DFA74" s="238"/>
      <c r="DFB74" s="238"/>
      <c r="DFC74" s="238"/>
      <c r="DFD74" s="238"/>
      <c r="DFE74" s="238"/>
      <c r="DFF74" s="238"/>
      <c r="DFG74" s="238"/>
      <c r="DFH74" s="238"/>
      <c r="DFI74" s="238"/>
      <c r="DFJ74" s="238"/>
      <c r="DFK74" s="238"/>
      <c r="DFL74" s="238"/>
      <c r="DFM74" s="238"/>
      <c r="DFN74" s="238"/>
      <c r="DFO74" s="238"/>
      <c r="DFP74" s="238"/>
      <c r="DFQ74" s="238"/>
      <c r="DFR74" s="238"/>
      <c r="DFS74" s="238"/>
      <c r="DFT74" s="238"/>
      <c r="DFU74" s="238"/>
      <c r="DFV74" s="238"/>
      <c r="DFW74" s="238"/>
      <c r="DFX74" s="238"/>
      <c r="DFY74" s="238"/>
      <c r="DFZ74" s="238"/>
      <c r="DGA74" s="238"/>
      <c r="DGB74" s="238"/>
      <c r="DGC74" s="238"/>
      <c r="DGD74" s="238"/>
      <c r="DGE74" s="238"/>
      <c r="DGF74" s="238"/>
      <c r="DGG74" s="238"/>
      <c r="DGH74" s="238"/>
      <c r="DGI74" s="238"/>
      <c r="DGJ74" s="238"/>
      <c r="DGK74" s="238"/>
      <c r="DGL74" s="238"/>
      <c r="DGM74" s="238"/>
      <c r="DGN74" s="238"/>
      <c r="DGO74" s="238"/>
      <c r="DGP74" s="238"/>
      <c r="DGQ74" s="238"/>
      <c r="DGR74" s="238"/>
      <c r="DGS74" s="238"/>
      <c r="DGT74" s="238"/>
      <c r="DGU74" s="238"/>
      <c r="DGV74" s="238"/>
      <c r="DGW74" s="238"/>
      <c r="DGX74" s="238"/>
      <c r="DGY74" s="238"/>
      <c r="DGZ74" s="238"/>
      <c r="DHA74" s="238"/>
      <c r="DHB74" s="238"/>
      <c r="DHC74" s="238"/>
      <c r="DHD74" s="238"/>
      <c r="DHE74" s="238"/>
      <c r="DHF74" s="238"/>
      <c r="DHG74" s="238"/>
      <c r="DHH74" s="238"/>
      <c r="DHI74" s="238"/>
      <c r="DHJ74" s="238"/>
      <c r="DHK74" s="238"/>
      <c r="DHL74" s="238"/>
      <c r="DHM74" s="238"/>
      <c r="DHN74" s="238"/>
      <c r="DHO74" s="238"/>
      <c r="DHP74" s="238"/>
      <c r="DHQ74" s="238"/>
      <c r="DHR74" s="238"/>
      <c r="DHS74" s="238"/>
      <c r="DHT74" s="238"/>
      <c r="DHU74" s="238"/>
      <c r="DHV74" s="238"/>
      <c r="DHW74" s="238"/>
      <c r="DHX74" s="238"/>
      <c r="DHY74" s="238"/>
      <c r="DHZ74" s="238"/>
      <c r="DIA74" s="238"/>
      <c r="DIB74" s="238"/>
      <c r="DIC74" s="238"/>
      <c r="DID74" s="238"/>
      <c r="DIE74" s="238"/>
      <c r="DIF74" s="238"/>
      <c r="DIG74" s="238"/>
      <c r="DIH74" s="238"/>
      <c r="DII74" s="238"/>
      <c r="DIJ74" s="238"/>
      <c r="DIK74" s="238"/>
      <c r="DIL74" s="238"/>
      <c r="DIM74" s="238"/>
      <c r="DIN74" s="238"/>
      <c r="DIO74" s="238"/>
      <c r="DIP74" s="238"/>
      <c r="DIQ74" s="238"/>
      <c r="DIR74" s="238"/>
      <c r="DIS74" s="238"/>
      <c r="DIT74" s="238"/>
      <c r="DIU74" s="238"/>
      <c r="DIV74" s="238"/>
      <c r="DIW74" s="238"/>
      <c r="DIX74" s="238"/>
      <c r="DIY74" s="238"/>
      <c r="DIZ74" s="238"/>
      <c r="DJA74" s="238"/>
      <c r="DJB74" s="238"/>
      <c r="DJC74" s="238"/>
      <c r="DJD74" s="238"/>
      <c r="DJE74" s="238"/>
      <c r="DJF74" s="238"/>
      <c r="DJG74" s="238"/>
      <c r="DJH74" s="238"/>
      <c r="DJI74" s="238"/>
      <c r="DJJ74" s="238"/>
      <c r="DJK74" s="238"/>
      <c r="DJL74" s="238"/>
      <c r="DJM74" s="238"/>
      <c r="DJN74" s="238"/>
      <c r="DJO74" s="238"/>
      <c r="DJP74" s="238"/>
      <c r="DJQ74" s="238"/>
      <c r="DJR74" s="238"/>
      <c r="DJS74" s="238"/>
      <c r="DJT74" s="238"/>
      <c r="DJU74" s="238"/>
      <c r="DJV74" s="238"/>
      <c r="DJW74" s="238"/>
      <c r="DJX74" s="238"/>
      <c r="DJY74" s="238"/>
      <c r="DJZ74" s="238"/>
      <c r="DKA74" s="238"/>
      <c r="DKB74" s="238"/>
      <c r="DKC74" s="238"/>
      <c r="DKD74" s="238"/>
      <c r="DKE74" s="238"/>
      <c r="DKF74" s="238"/>
      <c r="DKG74" s="238"/>
      <c r="DKH74" s="238"/>
      <c r="DKI74" s="238"/>
      <c r="DKJ74" s="238"/>
      <c r="DKK74" s="238"/>
      <c r="DKL74" s="238"/>
      <c r="DKM74" s="238"/>
      <c r="DKN74" s="238"/>
      <c r="DKO74" s="238"/>
      <c r="DKP74" s="238"/>
      <c r="DKQ74" s="238"/>
      <c r="DKR74" s="238"/>
      <c r="DKS74" s="238"/>
      <c r="DKT74" s="238"/>
      <c r="DKU74" s="238"/>
      <c r="DKV74" s="238"/>
      <c r="DKW74" s="238"/>
      <c r="DKX74" s="238"/>
      <c r="DKY74" s="238"/>
      <c r="DKZ74" s="238"/>
      <c r="DLA74" s="238"/>
      <c r="DLB74" s="238"/>
      <c r="DLC74" s="238"/>
      <c r="DLD74" s="238"/>
      <c r="DLE74" s="238"/>
      <c r="DLF74" s="238"/>
      <c r="DLG74" s="238"/>
      <c r="DLH74" s="238"/>
      <c r="DLI74" s="238"/>
      <c r="DLJ74" s="238"/>
      <c r="DLK74" s="238"/>
      <c r="DLL74" s="238"/>
      <c r="DLM74" s="238"/>
      <c r="DLN74" s="238"/>
      <c r="DLO74" s="238"/>
      <c r="DLP74" s="238"/>
      <c r="DLQ74" s="238"/>
      <c r="DLR74" s="238"/>
      <c r="DLS74" s="238"/>
      <c r="DLT74" s="238"/>
      <c r="DLU74" s="238"/>
      <c r="DLV74" s="238"/>
      <c r="DLW74" s="238"/>
      <c r="DLX74" s="238"/>
      <c r="DLY74" s="238"/>
      <c r="DLZ74" s="238"/>
      <c r="DMA74" s="238"/>
      <c r="DMB74" s="238"/>
      <c r="DMC74" s="238"/>
      <c r="DMD74" s="238"/>
      <c r="DME74" s="238"/>
      <c r="DMF74" s="238"/>
      <c r="DMG74" s="238"/>
      <c r="DMH74" s="238"/>
      <c r="DMI74" s="238"/>
      <c r="DMJ74" s="238"/>
      <c r="DMK74" s="238"/>
      <c r="DML74" s="238"/>
      <c r="DMM74" s="238"/>
      <c r="DMN74" s="238"/>
      <c r="DMO74" s="238"/>
      <c r="DMP74" s="238"/>
      <c r="DMQ74" s="238"/>
      <c r="DMR74" s="238"/>
      <c r="DMS74" s="238"/>
      <c r="DMT74" s="238"/>
      <c r="DMU74" s="238"/>
      <c r="DMV74" s="238"/>
      <c r="DMW74" s="238"/>
      <c r="DMX74" s="238"/>
      <c r="DMY74" s="238"/>
      <c r="DMZ74" s="238"/>
      <c r="DNA74" s="238"/>
      <c r="DNB74" s="238"/>
      <c r="DNC74" s="238"/>
      <c r="DND74" s="238"/>
      <c r="DNE74" s="238"/>
      <c r="DNF74" s="238"/>
      <c r="DNG74" s="238"/>
      <c r="DNH74" s="238"/>
      <c r="DNI74" s="238"/>
      <c r="DNJ74" s="238"/>
      <c r="DNK74" s="238"/>
      <c r="DNL74" s="238"/>
      <c r="DNM74" s="238"/>
      <c r="DNN74" s="238"/>
      <c r="DNO74" s="238"/>
      <c r="DNP74" s="238"/>
      <c r="DNQ74" s="238"/>
      <c r="DNR74" s="238"/>
      <c r="DNS74" s="238"/>
      <c r="DNT74" s="238"/>
      <c r="DNU74" s="238"/>
      <c r="DNV74" s="238"/>
      <c r="DNW74" s="238"/>
      <c r="DNX74" s="238"/>
      <c r="DNY74" s="238"/>
      <c r="DNZ74" s="238"/>
      <c r="DOA74" s="238"/>
      <c r="DOB74" s="238"/>
      <c r="DOC74" s="238"/>
      <c r="DOD74" s="238"/>
      <c r="DOE74" s="238"/>
      <c r="DOF74" s="238"/>
      <c r="DOG74" s="238"/>
      <c r="DOH74" s="238"/>
      <c r="DOI74" s="238"/>
      <c r="DOJ74" s="238"/>
      <c r="DOK74" s="238"/>
      <c r="DOL74" s="238"/>
      <c r="DOM74" s="238"/>
      <c r="DON74" s="238"/>
      <c r="DOO74" s="238"/>
      <c r="DOP74" s="238"/>
      <c r="DOQ74" s="238"/>
      <c r="DOR74" s="238"/>
      <c r="DOS74" s="238"/>
      <c r="DOT74" s="238"/>
      <c r="DOU74" s="238"/>
      <c r="DOV74" s="238"/>
      <c r="DOW74" s="238"/>
      <c r="DOX74" s="238"/>
      <c r="DOY74" s="238"/>
      <c r="DOZ74" s="238"/>
      <c r="DPA74" s="238"/>
      <c r="DPB74" s="238"/>
      <c r="DPC74" s="238"/>
      <c r="DPD74" s="238"/>
      <c r="DPE74" s="238"/>
      <c r="DPF74" s="238"/>
      <c r="DPG74" s="238"/>
      <c r="DPH74" s="238"/>
      <c r="DPI74" s="238"/>
      <c r="DPJ74" s="238"/>
      <c r="DPK74" s="238"/>
      <c r="DPL74" s="238"/>
      <c r="DPM74" s="238"/>
      <c r="DPN74" s="238"/>
      <c r="DPO74" s="238"/>
      <c r="DPP74" s="238"/>
      <c r="DPQ74" s="238"/>
      <c r="DPR74" s="238"/>
      <c r="DPS74" s="238"/>
      <c r="DPT74" s="238"/>
      <c r="DPU74" s="238"/>
      <c r="DPV74" s="238"/>
      <c r="DPW74" s="238"/>
      <c r="DPX74" s="238"/>
      <c r="DPY74" s="238"/>
      <c r="DPZ74" s="238"/>
      <c r="DQA74" s="238"/>
      <c r="DQB74" s="238"/>
      <c r="DQC74" s="238"/>
      <c r="DQD74" s="238"/>
      <c r="DQE74" s="238"/>
      <c r="DQF74" s="238"/>
      <c r="DQG74" s="238"/>
      <c r="DQH74" s="238"/>
      <c r="DQI74" s="238"/>
      <c r="DQJ74" s="238"/>
      <c r="DQK74" s="238"/>
      <c r="DQL74" s="238"/>
      <c r="DQM74" s="238"/>
      <c r="DQN74" s="238"/>
      <c r="DQO74" s="238"/>
      <c r="DQP74" s="238"/>
      <c r="DQQ74" s="238"/>
      <c r="DQR74" s="238"/>
      <c r="DQS74" s="238"/>
      <c r="DQT74" s="238"/>
      <c r="DQU74" s="238"/>
      <c r="DQV74" s="238"/>
      <c r="DQW74" s="238"/>
      <c r="DQX74" s="238"/>
      <c r="DQY74" s="238"/>
      <c r="DQZ74" s="238"/>
      <c r="DRA74" s="238"/>
      <c r="DRB74" s="238"/>
      <c r="DRC74" s="238"/>
      <c r="DRD74" s="238"/>
      <c r="DRE74" s="238"/>
      <c r="DRF74" s="238"/>
      <c r="DRG74" s="238"/>
      <c r="DRH74" s="238"/>
      <c r="DRI74" s="238"/>
      <c r="DRJ74" s="238"/>
      <c r="DRK74" s="238"/>
      <c r="DRL74" s="238"/>
      <c r="DRM74" s="238"/>
      <c r="DRN74" s="238"/>
      <c r="DRO74" s="238"/>
      <c r="DRP74" s="238"/>
      <c r="DRQ74" s="238"/>
      <c r="DRR74" s="238"/>
      <c r="DRS74" s="238"/>
      <c r="DRT74" s="238"/>
      <c r="DRU74" s="238"/>
      <c r="DRV74" s="238"/>
      <c r="DRW74" s="238"/>
      <c r="DRX74" s="238"/>
      <c r="DRY74" s="238"/>
      <c r="DRZ74" s="238"/>
      <c r="DSA74" s="238"/>
      <c r="DSB74" s="238"/>
      <c r="DSC74" s="238"/>
      <c r="DSD74" s="238"/>
      <c r="DSE74" s="238"/>
      <c r="DSF74" s="238"/>
      <c r="DSG74" s="238"/>
      <c r="DSH74" s="238"/>
      <c r="DSI74" s="238"/>
      <c r="DSJ74" s="238"/>
      <c r="DSK74" s="238"/>
      <c r="DSL74" s="238"/>
      <c r="DSM74" s="238"/>
      <c r="DSN74" s="238"/>
      <c r="DSO74" s="238"/>
      <c r="DSP74" s="238"/>
      <c r="DSQ74" s="238"/>
      <c r="DSR74" s="238"/>
      <c r="DSS74" s="238"/>
      <c r="DST74" s="238"/>
      <c r="DSU74" s="238"/>
      <c r="DSV74" s="238"/>
      <c r="DSW74" s="238"/>
      <c r="DSX74" s="238"/>
      <c r="DSY74" s="238"/>
      <c r="DSZ74" s="238"/>
      <c r="DTA74" s="238"/>
      <c r="DTB74" s="238"/>
      <c r="DTC74" s="238"/>
      <c r="DTD74" s="238"/>
      <c r="DTE74" s="238"/>
      <c r="DTF74" s="238"/>
      <c r="DTG74" s="238"/>
      <c r="DTH74" s="238"/>
      <c r="DTI74" s="238"/>
      <c r="DTJ74" s="238"/>
      <c r="DTK74" s="238"/>
      <c r="DTL74" s="238"/>
      <c r="DTM74" s="238"/>
      <c r="DTN74" s="238"/>
      <c r="DTO74" s="238"/>
      <c r="DTP74" s="238"/>
      <c r="DTQ74" s="238"/>
      <c r="DTR74" s="238"/>
      <c r="DTS74" s="238"/>
      <c r="DTT74" s="238"/>
      <c r="DTU74" s="238"/>
      <c r="DTV74" s="238"/>
      <c r="DTW74" s="238"/>
      <c r="DTX74" s="238"/>
      <c r="DTY74" s="238"/>
      <c r="DTZ74" s="238"/>
      <c r="DUA74" s="238"/>
      <c r="DUB74" s="238"/>
      <c r="DUC74" s="238"/>
      <c r="DUD74" s="238"/>
      <c r="DUE74" s="238"/>
      <c r="DUF74" s="238"/>
      <c r="DUG74" s="238"/>
      <c r="DUH74" s="238"/>
      <c r="DUI74" s="238"/>
      <c r="DUJ74" s="238"/>
      <c r="DUK74" s="238"/>
      <c r="DUL74" s="238"/>
      <c r="DUM74" s="238"/>
      <c r="DUN74" s="238"/>
      <c r="DUO74" s="238"/>
      <c r="DUP74" s="238"/>
      <c r="DUQ74" s="238"/>
      <c r="DUR74" s="238"/>
      <c r="DUS74" s="238"/>
      <c r="DUT74" s="238"/>
      <c r="DUU74" s="238"/>
      <c r="DUV74" s="238"/>
      <c r="DUW74" s="238"/>
      <c r="DUX74" s="238"/>
      <c r="DUY74" s="238"/>
      <c r="DUZ74" s="238"/>
      <c r="DVA74" s="238"/>
      <c r="DVB74" s="238"/>
      <c r="DVC74" s="238"/>
      <c r="DVD74" s="238"/>
      <c r="DVE74" s="238"/>
      <c r="DVF74" s="238"/>
      <c r="DVG74" s="238"/>
      <c r="DVH74" s="238"/>
      <c r="DVI74" s="238"/>
      <c r="DVJ74" s="238"/>
      <c r="DVK74" s="238"/>
      <c r="DVL74" s="238"/>
      <c r="DVM74" s="238"/>
      <c r="DVN74" s="238"/>
      <c r="DVO74" s="238"/>
      <c r="DVP74" s="238"/>
      <c r="DVQ74" s="238"/>
      <c r="DVR74" s="238"/>
      <c r="DVS74" s="238"/>
      <c r="DVT74" s="238"/>
      <c r="DVU74" s="238"/>
      <c r="DVV74" s="238"/>
      <c r="DVW74" s="238"/>
      <c r="DVX74" s="238"/>
      <c r="DVY74" s="238"/>
      <c r="DVZ74" s="238"/>
      <c r="DWA74" s="238"/>
      <c r="DWB74" s="238"/>
      <c r="DWC74" s="238"/>
      <c r="DWD74" s="238"/>
      <c r="DWE74" s="238"/>
      <c r="DWF74" s="238"/>
      <c r="DWG74" s="238"/>
      <c r="DWH74" s="238"/>
      <c r="DWI74" s="238"/>
      <c r="DWJ74" s="238"/>
      <c r="DWK74" s="238"/>
      <c r="DWL74" s="238"/>
      <c r="DWM74" s="238"/>
      <c r="DWN74" s="238"/>
      <c r="DWO74" s="238"/>
      <c r="DWP74" s="238"/>
      <c r="DWQ74" s="238"/>
      <c r="DWR74" s="238"/>
      <c r="DWS74" s="238"/>
      <c r="DWT74" s="238"/>
      <c r="DWU74" s="238"/>
      <c r="DWV74" s="238"/>
      <c r="DWW74" s="238"/>
      <c r="DWX74" s="238"/>
      <c r="DWY74" s="238"/>
      <c r="DWZ74" s="238"/>
      <c r="DXA74" s="238"/>
      <c r="DXB74" s="238"/>
      <c r="DXC74" s="238"/>
      <c r="DXD74" s="238"/>
      <c r="DXE74" s="238"/>
      <c r="DXF74" s="238"/>
      <c r="DXG74" s="238"/>
      <c r="DXH74" s="238"/>
      <c r="DXI74" s="238"/>
      <c r="DXJ74" s="238"/>
      <c r="DXK74" s="238"/>
      <c r="DXL74" s="238"/>
      <c r="DXM74" s="238"/>
      <c r="DXN74" s="238"/>
      <c r="DXO74" s="238"/>
      <c r="DXP74" s="238"/>
      <c r="DXQ74" s="238"/>
      <c r="DXR74" s="238"/>
      <c r="DXS74" s="238"/>
      <c r="DXT74" s="238"/>
      <c r="DXU74" s="238"/>
      <c r="DXV74" s="238"/>
      <c r="DXW74" s="238"/>
      <c r="DXX74" s="238"/>
      <c r="DXY74" s="238"/>
      <c r="DXZ74" s="238"/>
      <c r="DYA74" s="238"/>
      <c r="DYB74" s="238"/>
      <c r="DYC74" s="238"/>
      <c r="DYD74" s="238"/>
      <c r="DYE74" s="238"/>
      <c r="DYF74" s="238"/>
      <c r="DYG74" s="238"/>
      <c r="DYH74" s="238"/>
      <c r="DYI74" s="238"/>
      <c r="DYJ74" s="238"/>
      <c r="DYK74" s="238"/>
      <c r="DYL74" s="238"/>
      <c r="DYM74" s="238"/>
      <c r="DYN74" s="238"/>
      <c r="DYO74" s="238"/>
      <c r="DYP74" s="238"/>
      <c r="DYQ74" s="238"/>
      <c r="DYR74" s="238"/>
      <c r="DYS74" s="238"/>
      <c r="DYT74" s="238"/>
      <c r="DYU74" s="238"/>
      <c r="DYV74" s="238"/>
      <c r="DYW74" s="238"/>
      <c r="DYX74" s="238"/>
      <c r="DYY74" s="238"/>
      <c r="DYZ74" s="238"/>
      <c r="DZA74" s="238"/>
      <c r="DZB74" s="238"/>
      <c r="DZC74" s="238"/>
      <c r="DZD74" s="238"/>
      <c r="DZE74" s="238"/>
      <c r="DZF74" s="238"/>
      <c r="DZG74" s="238"/>
      <c r="DZH74" s="238"/>
      <c r="DZI74" s="238"/>
      <c r="DZJ74" s="238"/>
      <c r="DZK74" s="238"/>
      <c r="DZL74" s="238"/>
      <c r="DZM74" s="238"/>
      <c r="DZN74" s="238"/>
      <c r="DZO74" s="238"/>
      <c r="DZP74" s="238"/>
      <c r="DZQ74" s="238"/>
      <c r="DZR74" s="238"/>
      <c r="DZS74" s="238"/>
      <c r="DZT74" s="238"/>
      <c r="DZU74" s="238"/>
      <c r="DZV74" s="238"/>
      <c r="DZW74" s="238"/>
      <c r="DZX74" s="238"/>
      <c r="DZY74" s="238"/>
      <c r="DZZ74" s="238"/>
      <c r="EAA74" s="238"/>
      <c r="EAB74" s="238"/>
      <c r="EAC74" s="238"/>
      <c r="EAD74" s="238"/>
      <c r="EAE74" s="238"/>
      <c r="EAF74" s="238"/>
      <c r="EAG74" s="238"/>
      <c r="EAH74" s="238"/>
      <c r="EAI74" s="238"/>
      <c r="EAJ74" s="238"/>
      <c r="EAK74" s="238"/>
      <c r="EAL74" s="238"/>
      <c r="EAM74" s="238"/>
      <c r="EAN74" s="238"/>
      <c r="EAO74" s="238"/>
      <c r="EAP74" s="238"/>
      <c r="EAQ74" s="238"/>
      <c r="EAR74" s="238"/>
      <c r="EAS74" s="238"/>
      <c r="EAT74" s="238"/>
      <c r="EAU74" s="238"/>
      <c r="EAV74" s="238"/>
      <c r="EAW74" s="238"/>
      <c r="EAX74" s="238"/>
      <c r="EAY74" s="238"/>
      <c r="EAZ74" s="238"/>
      <c r="EBA74" s="238"/>
      <c r="EBB74" s="238"/>
      <c r="EBC74" s="238"/>
      <c r="EBD74" s="238"/>
      <c r="EBE74" s="238"/>
      <c r="EBF74" s="238"/>
      <c r="EBG74" s="238"/>
      <c r="EBH74" s="238"/>
      <c r="EBI74" s="238"/>
      <c r="EBJ74" s="238"/>
      <c r="EBK74" s="238"/>
      <c r="EBL74" s="238"/>
      <c r="EBM74" s="238"/>
      <c r="EBN74" s="238"/>
      <c r="EBO74" s="238"/>
      <c r="EBP74" s="238"/>
      <c r="EBQ74" s="238"/>
      <c r="EBR74" s="238"/>
      <c r="EBS74" s="238"/>
      <c r="EBT74" s="238"/>
      <c r="EBU74" s="238"/>
      <c r="EBV74" s="238"/>
      <c r="EBW74" s="238"/>
      <c r="EBX74" s="238"/>
      <c r="EBY74" s="238"/>
      <c r="EBZ74" s="238"/>
      <c r="ECA74" s="238"/>
      <c r="ECB74" s="238"/>
      <c r="ECC74" s="238"/>
      <c r="ECD74" s="238"/>
      <c r="ECE74" s="238"/>
      <c r="ECF74" s="238"/>
      <c r="ECG74" s="238"/>
      <c r="ECH74" s="238"/>
      <c r="ECI74" s="238"/>
      <c r="ECJ74" s="238"/>
      <c r="ECK74" s="238"/>
      <c r="ECL74" s="238"/>
      <c r="ECM74" s="238"/>
      <c r="ECN74" s="238"/>
      <c r="ECO74" s="238"/>
      <c r="ECP74" s="238"/>
      <c r="ECQ74" s="238"/>
      <c r="ECR74" s="238"/>
      <c r="ECS74" s="238"/>
      <c r="ECT74" s="238"/>
      <c r="ECU74" s="238"/>
      <c r="ECV74" s="238"/>
      <c r="ECW74" s="238"/>
      <c r="ECX74" s="238"/>
      <c r="ECY74" s="238"/>
      <c r="ECZ74" s="238"/>
      <c r="EDA74" s="238"/>
      <c r="EDB74" s="238"/>
      <c r="EDC74" s="238"/>
      <c r="EDD74" s="238"/>
      <c r="EDE74" s="238"/>
      <c r="EDF74" s="238"/>
      <c r="EDG74" s="238"/>
      <c r="EDH74" s="238"/>
      <c r="EDI74" s="238"/>
      <c r="EDJ74" s="238"/>
      <c r="EDK74" s="238"/>
      <c r="EDL74" s="238"/>
      <c r="EDM74" s="238"/>
      <c r="EDN74" s="238"/>
      <c r="EDO74" s="238"/>
      <c r="EDP74" s="238"/>
      <c r="EDQ74" s="238"/>
      <c r="EDR74" s="238"/>
      <c r="EDS74" s="238"/>
      <c r="EDT74" s="238"/>
      <c r="EDU74" s="238"/>
      <c r="EDV74" s="238"/>
      <c r="EDW74" s="238"/>
      <c r="EDX74" s="238"/>
      <c r="EDY74" s="238"/>
      <c r="EDZ74" s="238"/>
      <c r="EEA74" s="238"/>
      <c r="EEB74" s="238"/>
      <c r="EEC74" s="238"/>
      <c r="EED74" s="238"/>
      <c r="EEE74" s="238"/>
      <c r="EEF74" s="238"/>
      <c r="EEG74" s="238"/>
      <c r="EEH74" s="238"/>
      <c r="EEI74" s="238"/>
      <c r="EEJ74" s="238"/>
      <c r="EEK74" s="238"/>
      <c r="EEL74" s="238"/>
      <c r="EEM74" s="238"/>
      <c r="EEN74" s="238"/>
      <c r="EEO74" s="238"/>
      <c r="EEP74" s="238"/>
      <c r="EEQ74" s="238"/>
      <c r="EER74" s="238"/>
      <c r="EES74" s="238"/>
      <c r="EET74" s="238"/>
      <c r="EEU74" s="238"/>
      <c r="EEV74" s="238"/>
      <c r="EEW74" s="238"/>
      <c r="EEX74" s="238"/>
      <c r="EEY74" s="238"/>
      <c r="EEZ74" s="238"/>
      <c r="EFA74" s="238"/>
      <c r="EFB74" s="238"/>
      <c r="EFC74" s="238"/>
      <c r="EFD74" s="238"/>
      <c r="EFE74" s="238"/>
      <c r="EFF74" s="238"/>
      <c r="EFG74" s="238"/>
      <c r="EFH74" s="238"/>
      <c r="EFI74" s="238"/>
      <c r="EFJ74" s="238"/>
      <c r="EFK74" s="238"/>
      <c r="EFL74" s="238"/>
      <c r="EFM74" s="238"/>
      <c r="EFN74" s="238"/>
      <c r="EFO74" s="238"/>
      <c r="EFP74" s="238"/>
      <c r="EFQ74" s="238"/>
      <c r="EFR74" s="238"/>
      <c r="EFS74" s="238"/>
      <c r="EFT74" s="238"/>
      <c r="EFU74" s="238"/>
      <c r="EFV74" s="238"/>
      <c r="EFW74" s="238"/>
      <c r="EFX74" s="238"/>
      <c r="EFY74" s="238"/>
      <c r="EFZ74" s="238"/>
      <c r="EGA74" s="238"/>
      <c r="EGB74" s="238"/>
      <c r="EGC74" s="238"/>
      <c r="EGD74" s="238"/>
      <c r="EGE74" s="238"/>
      <c r="EGF74" s="238"/>
      <c r="EGG74" s="238"/>
      <c r="EGH74" s="238"/>
      <c r="EGI74" s="238"/>
      <c r="EGJ74" s="238"/>
      <c r="EGK74" s="238"/>
      <c r="EGL74" s="238"/>
      <c r="EGM74" s="238"/>
      <c r="EGN74" s="238"/>
      <c r="EGO74" s="238"/>
      <c r="EGP74" s="238"/>
      <c r="EGQ74" s="238"/>
      <c r="EGR74" s="238"/>
      <c r="EGS74" s="238"/>
      <c r="EGT74" s="238"/>
      <c r="EGU74" s="238"/>
      <c r="EGV74" s="238"/>
      <c r="EGW74" s="238"/>
      <c r="EGX74" s="238"/>
      <c r="EGY74" s="238"/>
      <c r="EGZ74" s="238"/>
      <c r="EHA74" s="238"/>
      <c r="EHB74" s="238"/>
      <c r="EHC74" s="238"/>
      <c r="EHD74" s="238"/>
      <c r="EHE74" s="238"/>
      <c r="EHF74" s="238"/>
      <c r="EHG74" s="238"/>
      <c r="EHH74" s="238"/>
      <c r="EHI74" s="238"/>
      <c r="EHJ74" s="238"/>
      <c r="EHK74" s="238"/>
      <c r="EHL74" s="238"/>
      <c r="EHM74" s="238"/>
      <c r="EHN74" s="238"/>
      <c r="EHO74" s="238"/>
      <c r="EHP74" s="238"/>
      <c r="EHQ74" s="238"/>
      <c r="EHR74" s="238"/>
      <c r="EHS74" s="238"/>
      <c r="EHT74" s="238"/>
      <c r="EHU74" s="238"/>
      <c r="EHV74" s="238"/>
      <c r="EHW74" s="238"/>
      <c r="EHX74" s="238"/>
      <c r="EHY74" s="238"/>
      <c r="EHZ74" s="238"/>
      <c r="EIA74" s="238"/>
      <c r="EIB74" s="238"/>
      <c r="EIC74" s="238"/>
      <c r="EID74" s="238"/>
      <c r="EIE74" s="238"/>
      <c r="EIF74" s="238"/>
      <c r="EIG74" s="238"/>
      <c r="EIH74" s="238"/>
      <c r="EII74" s="238"/>
      <c r="EIJ74" s="238"/>
      <c r="EIK74" s="238"/>
      <c r="EIL74" s="238"/>
      <c r="EIM74" s="238"/>
      <c r="EIN74" s="238"/>
      <c r="EIO74" s="238"/>
      <c r="EIP74" s="238"/>
      <c r="EIQ74" s="238"/>
      <c r="EIR74" s="238"/>
      <c r="EIS74" s="238"/>
      <c r="EIT74" s="238"/>
      <c r="EIU74" s="238"/>
      <c r="EIV74" s="238"/>
      <c r="EIW74" s="238"/>
      <c r="EIX74" s="238"/>
      <c r="EIY74" s="238"/>
      <c r="EIZ74" s="238"/>
      <c r="EJA74" s="238"/>
      <c r="EJB74" s="238"/>
      <c r="EJC74" s="238"/>
      <c r="EJD74" s="238"/>
      <c r="EJE74" s="238"/>
      <c r="EJF74" s="238"/>
      <c r="EJG74" s="238"/>
      <c r="EJH74" s="238"/>
      <c r="EJI74" s="238"/>
      <c r="EJJ74" s="238"/>
      <c r="EJK74" s="238"/>
      <c r="EJL74" s="238"/>
      <c r="EJM74" s="238"/>
      <c r="EJN74" s="238"/>
      <c r="EJO74" s="238"/>
      <c r="EJP74" s="238"/>
      <c r="EJQ74" s="238"/>
      <c r="EJR74" s="238"/>
      <c r="EJS74" s="238"/>
      <c r="EJT74" s="238"/>
      <c r="EJU74" s="238"/>
      <c r="EJV74" s="238"/>
      <c r="EJW74" s="238"/>
      <c r="EJX74" s="238"/>
      <c r="EJY74" s="238"/>
      <c r="EJZ74" s="238"/>
      <c r="EKA74" s="238"/>
      <c r="EKB74" s="238"/>
      <c r="EKC74" s="238"/>
      <c r="EKD74" s="238"/>
      <c r="EKE74" s="238"/>
      <c r="EKF74" s="238"/>
      <c r="EKG74" s="238"/>
      <c r="EKH74" s="238"/>
      <c r="EKI74" s="238"/>
      <c r="EKJ74" s="238"/>
      <c r="EKK74" s="238"/>
      <c r="EKL74" s="238"/>
      <c r="EKM74" s="238"/>
      <c r="EKN74" s="238"/>
      <c r="EKO74" s="238"/>
      <c r="EKP74" s="238"/>
      <c r="EKQ74" s="238"/>
      <c r="EKR74" s="238"/>
      <c r="EKS74" s="238"/>
      <c r="EKT74" s="238"/>
      <c r="EKU74" s="238"/>
      <c r="EKV74" s="238"/>
      <c r="EKW74" s="238"/>
      <c r="EKX74" s="238"/>
      <c r="EKY74" s="238"/>
      <c r="EKZ74" s="238"/>
      <c r="ELA74" s="238"/>
      <c r="ELB74" s="238"/>
      <c r="ELC74" s="238"/>
      <c r="ELD74" s="238"/>
      <c r="ELE74" s="238"/>
      <c r="ELF74" s="238"/>
      <c r="ELG74" s="238"/>
      <c r="ELH74" s="238"/>
      <c r="ELI74" s="238"/>
      <c r="ELJ74" s="238"/>
      <c r="ELK74" s="238"/>
      <c r="ELL74" s="238"/>
      <c r="ELM74" s="238"/>
      <c r="ELN74" s="238"/>
      <c r="ELO74" s="238"/>
      <c r="ELP74" s="238"/>
      <c r="ELQ74" s="238"/>
      <c r="ELR74" s="238"/>
      <c r="ELS74" s="238"/>
      <c r="ELT74" s="238"/>
      <c r="ELU74" s="238"/>
      <c r="ELV74" s="238"/>
      <c r="ELW74" s="238"/>
      <c r="ELX74" s="238"/>
      <c r="ELY74" s="238"/>
      <c r="ELZ74" s="238"/>
      <c r="EMA74" s="238"/>
      <c r="EMB74" s="238"/>
      <c r="EMC74" s="238"/>
      <c r="EMD74" s="238"/>
      <c r="EME74" s="238"/>
      <c r="EMF74" s="238"/>
      <c r="EMG74" s="238"/>
      <c r="EMH74" s="238"/>
      <c r="EMI74" s="238"/>
      <c r="EMJ74" s="238"/>
      <c r="EMK74" s="238"/>
      <c r="EML74" s="238"/>
      <c r="EMM74" s="238"/>
      <c r="EMN74" s="238"/>
      <c r="EMO74" s="238"/>
      <c r="EMP74" s="238"/>
      <c r="EMQ74" s="238"/>
      <c r="EMR74" s="238"/>
      <c r="EMS74" s="238"/>
      <c r="EMT74" s="238"/>
      <c r="EMU74" s="238"/>
      <c r="EMV74" s="238"/>
      <c r="EMW74" s="238"/>
      <c r="EMX74" s="238"/>
      <c r="EMY74" s="238"/>
      <c r="EMZ74" s="238"/>
      <c r="ENA74" s="238"/>
      <c r="ENB74" s="238"/>
      <c r="ENC74" s="238"/>
      <c r="END74" s="238"/>
      <c r="ENE74" s="238"/>
      <c r="ENF74" s="238"/>
      <c r="ENG74" s="238"/>
      <c r="ENH74" s="238"/>
      <c r="ENI74" s="238"/>
      <c r="ENJ74" s="238"/>
      <c r="ENK74" s="238"/>
      <c r="ENL74" s="238"/>
      <c r="ENM74" s="238"/>
      <c r="ENN74" s="238"/>
      <c r="ENO74" s="238"/>
      <c r="ENP74" s="238"/>
      <c r="ENQ74" s="238"/>
      <c r="ENR74" s="238"/>
      <c r="ENS74" s="238"/>
      <c r="ENT74" s="238"/>
      <c r="ENU74" s="238"/>
      <c r="ENV74" s="238"/>
      <c r="ENW74" s="238"/>
      <c r="ENX74" s="238"/>
      <c r="ENY74" s="238"/>
      <c r="ENZ74" s="238"/>
      <c r="EOA74" s="238"/>
      <c r="EOB74" s="238"/>
      <c r="EOC74" s="238"/>
      <c r="EOD74" s="238"/>
      <c r="EOE74" s="238"/>
      <c r="EOF74" s="238"/>
      <c r="EOG74" s="238"/>
      <c r="EOH74" s="238"/>
      <c r="EOI74" s="238"/>
      <c r="EOJ74" s="238"/>
      <c r="EOK74" s="238"/>
      <c r="EOL74" s="238"/>
      <c r="EOM74" s="238"/>
      <c r="EON74" s="238"/>
      <c r="EOO74" s="238"/>
      <c r="EOP74" s="238"/>
      <c r="EOQ74" s="238"/>
      <c r="EOR74" s="238"/>
      <c r="EOS74" s="238"/>
      <c r="EOT74" s="238"/>
      <c r="EOU74" s="238"/>
      <c r="EOV74" s="238"/>
      <c r="EOW74" s="238"/>
      <c r="EOX74" s="238"/>
      <c r="EOY74" s="238"/>
      <c r="EOZ74" s="238"/>
      <c r="EPA74" s="238"/>
      <c r="EPB74" s="238"/>
      <c r="EPC74" s="238"/>
      <c r="EPD74" s="238"/>
      <c r="EPE74" s="238"/>
      <c r="EPF74" s="238"/>
      <c r="EPG74" s="238"/>
      <c r="EPH74" s="238"/>
      <c r="EPI74" s="238"/>
      <c r="EPJ74" s="238"/>
      <c r="EPK74" s="238"/>
      <c r="EPL74" s="238"/>
      <c r="EPM74" s="238"/>
      <c r="EPN74" s="238"/>
      <c r="EPO74" s="238"/>
      <c r="EPP74" s="238"/>
      <c r="EPQ74" s="238"/>
      <c r="EPR74" s="238"/>
      <c r="EPS74" s="238"/>
      <c r="EPT74" s="238"/>
      <c r="EPU74" s="238"/>
      <c r="EPV74" s="238"/>
      <c r="EPW74" s="238"/>
      <c r="EPX74" s="238"/>
      <c r="EPY74" s="238"/>
      <c r="EPZ74" s="238"/>
      <c r="EQA74" s="238"/>
      <c r="EQB74" s="238"/>
      <c r="EQC74" s="238"/>
      <c r="EQD74" s="238"/>
      <c r="EQE74" s="238"/>
      <c r="EQF74" s="238"/>
      <c r="EQG74" s="238"/>
      <c r="EQH74" s="238"/>
      <c r="EQI74" s="238"/>
      <c r="EQJ74" s="238"/>
      <c r="EQK74" s="238"/>
      <c r="EQL74" s="238"/>
      <c r="EQM74" s="238"/>
      <c r="EQN74" s="238"/>
      <c r="EQO74" s="238"/>
      <c r="EQP74" s="238"/>
      <c r="EQQ74" s="238"/>
      <c r="EQR74" s="238"/>
      <c r="EQS74" s="238"/>
      <c r="EQT74" s="238"/>
      <c r="EQU74" s="238"/>
      <c r="EQV74" s="238"/>
      <c r="EQW74" s="238"/>
      <c r="EQX74" s="238"/>
      <c r="EQY74" s="238"/>
      <c r="EQZ74" s="238"/>
      <c r="ERA74" s="238"/>
      <c r="ERB74" s="238"/>
      <c r="ERC74" s="238"/>
      <c r="ERD74" s="238"/>
      <c r="ERE74" s="238"/>
      <c r="ERF74" s="238"/>
      <c r="ERG74" s="238"/>
      <c r="ERH74" s="238"/>
      <c r="ERI74" s="238"/>
      <c r="ERJ74" s="238"/>
      <c r="ERK74" s="238"/>
      <c r="ERL74" s="238"/>
      <c r="ERM74" s="238"/>
      <c r="ERN74" s="238"/>
      <c r="ERO74" s="238"/>
      <c r="ERP74" s="238"/>
      <c r="ERQ74" s="238"/>
      <c r="ERR74" s="238"/>
      <c r="ERS74" s="238"/>
      <c r="ERT74" s="238"/>
      <c r="ERU74" s="238"/>
      <c r="ERV74" s="238"/>
      <c r="ERW74" s="238"/>
      <c r="ERX74" s="238"/>
      <c r="ERY74" s="238"/>
      <c r="ERZ74" s="238"/>
      <c r="ESA74" s="238"/>
      <c r="ESB74" s="238"/>
      <c r="ESC74" s="238"/>
      <c r="ESD74" s="238"/>
      <c r="ESE74" s="238"/>
      <c r="ESF74" s="238"/>
      <c r="ESG74" s="238"/>
      <c r="ESH74" s="238"/>
      <c r="ESI74" s="238"/>
      <c r="ESJ74" s="238"/>
      <c r="ESK74" s="238"/>
      <c r="ESL74" s="238"/>
      <c r="ESM74" s="238"/>
      <c r="ESN74" s="238"/>
      <c r="ESO74" s="238"/>
      <c r="ESP74" s="238"/>
      <c r="ESQ74" s="238"/>
      <c r="ESR74" s="238"/>
      <c r="ESS74" s="238"/>
      <c r="EST74" s="238"/>
      <c r="ESU74" s="238"/>
      <c r="ESV74" s="238"/>
      <c r="ESW74" s="238"/>
      <c r="ESX74" s="238"/>
      <c r="ESY74" s="238"/>
      <c r="ESZ74" s="238"/>
      <c r="ETA74" s="238"/>
      <c r="ETB74" s="238"/>
      <c r="ETC74" s="238"/>
      <c r="ETD74" s="238"/>
      <c r="ETE74" s="238"/>
      <c r="ETF74" s="238"/>
      <c r="ETG74" s="238"/>
      <c r="ETH74" s="238"/>
      <c r="ETI74" s="238"/>
      <c r="ETJ74" s="238"/>
      <c r="ETK74" s="238"/>
      <c r="ETL74" s="238"/>
      <c r="ETM74" s="238"/>
      <c r="ETN74" s="238"/>
      <c r="ETO74" s="238"/>
      <c r="ETP74" s="238"/>
      <c r="ETQ74" s="238"/>
      <c r="ETR74" s="238"/>
      <c r="ETS74" s="238"/>
      <c r="ETT74" s="238"/>
      <c r="ETU74" s="238"/>
      <c r="ETV74" s="238"/>
      <c r="ETW74" s="238"/>
      <c r="ETX74" s="238"/>
      <c r="ETY74" s="238"/>
      <c r="ETZ74" s="238"/>
      <c r="EUA74" s="238"/>
      <c r="EUB74" s="238"/>
      <c r="EUC74" s="238"/>
      <c r="EUD74" s="238"/>
      <c r="EUE74" s="238"/>
      <c r="EUF74" s="238"/>
      <c r="EUG74" s="238"/>
      <c r="EUH74" s="238"/>
      <c r="EUI74" s="238"/>
      <c r="EUJ74" s="238"/>
      <c r="EUK74" s="238"/>
      <c r="EUL74" s="238"/>
      <c r="EUM74" s="238"/>
      <c r="EUN74" s="238"/>
      <c r="EUO74" s="238"/>
      <c r="EUP74" s="238"/>
      <c r="EUQ74" s="238"/>
      <c r="EUR74" s="238"/>
      <c r="EUS74" s="238"/>
      <c r="EUT74" s="238"/>
      <c r="EUU74" s="238"/>
      <c r="EUV74" s="238"/>
      <c r="EUW74" s="238"/>
      <c r="EUX74" s="238"/>
      <c r="EUY74" s="238"/>
      <c r="EUZ74" s="238"/>
      <c r="EVA74" s="238"/>
      <c r="EVB74" s="238"/>
      <c r="EVC74" s="238"/>
      <c r="EVD74" s="238"/>
      <c r="EVE74" s="238"/>
      <c r="EVF74" s="238"/>
      <c r="EVG74" s="238"/>
      <c r="EVH74" s="238"/>
      <c r="EVI74" s="238"/>
      <c r="EVJ74" s="238"/>
      <c r="EVK74" s="238"/>
      <c r="EVL74" s="238"/>
      <c r="EVM74" s="238"/>
      <c r="EVN74" s="238"/>
      <c r="EVO74" s="238"/>
      <c r="EVP74" s="238"/>
      <c r="EVQ74" s="238"/>
      <c r="EVR74" s="238"/>
      <c r="EVS74" s="238"/>
      <c r="EVT74" s="238"/>
      <c r="EVU74" s="238"/>
      <c r="EVV74" s="238"/>
      <c r="EVW74" s="238"/>
      <c r="EVX74" s="238"/>
      <c r="EVY74" s="238"/>
      <c r="EVZ74" s="238"/>
      <c r="EWA74" s="238"/>
      <c r="EWB74" s="238"/>
      <c r="EWC74" s="238"/>
      <c r="EWD74" s="238"/>
      <c r="EWE74" s="238"/>
      <c r="EWF74" s="238"/>
      <c r="EWG74" s="238"/>
      <c r="EWH74" s="238"/>
      <c r="EWI74" s="238"/>
      <c r="EWJ74" s="238"/>
      <c r="EWK74" s="238"/>
      <c r="EWL74" s="238"/>
      <c r="EWM74" s="238"/>
      <c r="EWN74" s="238"/>
      <c r="EWO74" s="238"/>
      <c r="EWP74" s="238"/>
      <c r="EWQ74" s="238"/>
      <c r="EWR74" s="238"/>
      <c r="EWS74" s="238"/>
      <c r="EWT74" s="238"/>
      <c r="EWU74" s="238"/>
      <c r="EWV74" s="238"/>
      <c r="EWW74" s="238"/>
      <c r="EWX74" s="238"/>
      <c r="EWY74" s="238"/>
      <c r="EWZ74" s="238"/>
      <c r="EXA74" s="238"/>
      <c r="EXB74" s="238"/>
      <c r="EXC74" s="238"/>
      <c r="EXD74" s="238"/>
      <c r="EXE74" s="238"/>
      <c r="EXF74" s="238"/>
      <c r="EXG74" s="238"/>
      <c r="EXH74" s="238"/>
      <c r="EXI74" s="238"/>
      <c r="EXJ74" s="238"/>
      <c r="EXK74" s="238"/>
      <c r="EXL74" s="238"/>
      <c r="EXM74" s="238"/>
      <c r="EXN74" s="238"/>
      <c r="EXO74" s="238"/>
      <c r="EXP74" s="238"/>
      <c r="EXQ74" s="238"/>
      <c r="EXR74" s="238"/>
      <c r="EXS74" s="238"/>
      <c r="EXT74" s="238"/>
      <c r="EXU74" s="238"/>
      <c r="EXV74" s="238"/>
      <c r="EXW74" s="238"/>
      <c r="EXX74" s="238"/>
      <c r="EXY74" s="238"/>
      <c r="EXZ74" s="238"/>
      <c r="EYA74" s="238"/>
      <c r="EYB74" s="238"/>
      <c r="EYC74" s="238"/>
      <c r="EYD74" s="238"/>
      <c r="EYE74" s="238"/>
      <c r="EYF74" s="238"/>
      <c r="EYG74" s="238"/>
      <c r="EYH74" s="238"/>
      <c r="EYI74" s="238"/>
      <c r="EYJ74" s="238"/>
      <c r="EYK74" s="238"/>
      <c r="EYL74" s="238"/>
      <c r="EYM74" s="238"/>
      <c r="EYN74" s="238"/>
      <c r="EYO74" s="238"/>
      <c r="EYP74" s="238"/>
      <c r="EYQ74" s="238"/>
      <c r="EYR74" s="238"/>
      <c r="EYS74" s="238"/>
      <c r="EYT74" s="238"/>
      <c r="EYU74" s="238"/>
      <c r="EYV74" s="238"/>
      <c r="EYW74" s="238"/>
      <c r="EYX74" s="238"/>
      <c r="EYY74" s="238"/>
      <c r="EYZ74" s="238"/>
      <c r="EZA74" s="238"/>
      <c r="EZB74" s="238"/>
      <c r="EZC74" s="238"/>
      <c r="EZD74" s="238"/>
      <c r="EZE74" s="238"/>
      <c r="EZF74" s="238"/>
      <c r="EZG74" s="238"/>
      <c r="EZH74" s="238"/>
      <c r="EZI74" s="238"/>
      <c r="EZJ74" s="238"/>
      <c r="EZK74" s="238"/>
      <c r="EZL74" s="238"/>
      <c r="EZM74" s="238"/>
      <c r="EZN74" s="238"/>
      <c r="EZO74" s="238"/>
      <c r="EZP74" s="238"/>
      <c r="EZQ74" s="238"/>
      <c r="EZR74" s="238"/>
      <c r="EZS74" s="238"/>
      <c r="EZT74" s="238"/>
      <c r="EZU74" s="238"/>
      <c r="EZV74" s="238"/>
      <c r="EZW74" s="238"/>
      <c r="EZX74" s="238"/>
      <c r="EZY74" s="238"/>
      <c r="EZZ74" s="238"/>
      <c r="FAA74" s="238"/>
      <c r="FAB74" s="238"/>
      <c r="FAC74" s="238"/>
      <c r="FAD74" s="238"/>
      <c r="FAE74" s="238"/>
      <c r="FAF74" s="238"/>
      <c r="FAG74" s="238"/>
      <c r="FAH74" s="238"/>
      <c r="FAI74" s="238"/>
      <c r="FAJ74" s="238"/>
      <c r="FAK74" s="238"/>
      <c r="FAL74" s="238"/>
      <c r="FAM74" s="238"/>
      <c r="FAN74" s="238"/>
      <c r="FAO74" s="238"/>
      <c r="FAP74" s="238"/>
      <c r="FAQ74" s="238"/>
      <c r="FAR74" s="238"/>
      <c r="FAS74" s="238"/>
      <c r="FAT74" s="238"/>
      <c r="FAU74" s="238"/>
      <c r="FAV74" s="238"/>
      <c r="FAW74" s="238"/>
      <c r="FAX74" s="238"/>
      <c r="FAY74" s="238"/>
      <c r="FAZ74" s="238"/>
      <c r="FBA74" s="238"/>
      <c r="FBB74" s="238"/>
      <c r="FBC74" s="238"/>
      <c r="FBD74" s="238"/>
      <c r="FBE74" s="238"/>
      <c r="FBF74" s="238"/>
      <c r="FBG74" s="238"/>
      <c r="FBH74" s="238"/>
      <c r="FBI74" s="238"/>
      <c r="FBJ74" s="238"/>
      <c r="FBK74" s="238"/>
      <c r="FBL74" s="238"/>
      <c r="FBM74" s="238"/>
      <c r="FBN74" s="238"/>
      <c r="FBO74" s="238"/>
      <c r="FBP74" s="238"/>
      <c r="FBQ74" s="238"/>
      <c r="FBR74" s="238"/>
      <c r="FBS74" s="238"/>
      <c r="FBT74" s="238"/>
      <c r="FBU74" s="238"/>
      <c r="FBV74" s="238"/>
      <c r="FBW74" s="238"/>
      <c r="FBX74" s="238"/>
      <c r="FBY74" s="238"/>
      <c r="FBZ74" s="238"/>
      <c r="FCA74" s="238"/>
      <c r="FCB74" s="238"/>
      <c r="FCC74" s="238"/>
      <c r="FCD74" s="238"/>
      <c r="FCE74" s="238"/>
      <c r="FCF74" s="238"/>
      <c r="FCG74" s="238"/>
      <c r="FCH74" s="238"/>
      <c r="FCI74" s="238"/>
      <c r="FCJ74" s="238"/>
      <c r="FCK74" s="238"/>
      <c r="FCL74" s="238"/>
      <c r="FCM74" s="238"/>
      <c r="FCN74" s="238"/>
      <c r="FCO74" s="238"/>
      <c r="FCP74" s="238"/>
      <c r="FCQ74" s="238"/>
      <c r="FCR74" s="238"/>
      <c r="FCS74" s="238"/>
      <c r="FCT74" s="238"/>
      <c r="FCU74" s="238"/>
      <c r="FCV74" s="238"/>
      <c r="FCW74" s="238"/>
      <c r="FCX74" s="238"/>
      <c r="FCY74" s="238"/>
      <c r="FCZ74" s="238"/>
      <c r="FDA74" s="238"/>
      <c r="FDB74" s="238"/>
      <c r="FDC74" s="238"/>
      <c r="FDD74" s="238"/>
      <c r="FDE74" s="238"/>
      <c r="FDF74" s="238"/>
      <c r="FDG74" s="238"/>
      <c r="FDH74" s="238"/>
      <c r="FDI74" s="238"/>
      <c r="FDJ74" s="238"/>
      <c r="FDK74" s="238"/>
      <c r="FDL74" s="238"/>
      <c r="FDM74" s="238"/>
      <c r="FDN74" s="238"/>
      <c r="FDO74" s="238"/>
      <c r="FDP74" s="238"/>
      <c r="FDQ74" s="238"/>
      <c r="FDR74" s="238"/>
      <c r="FDS74" s="238"/>
      <c r="FDT74" s="238"/>
      <c r="FDU74" s="238"/>
      <c r="FDV74" s="238"/>
      <c r="FDW74" s="238"/>
      <c r="FDX74" s="238"/>
      <c r="FDY74" s="238"/>
      <c r="FDZ74" s="238"/>
      <c r="FEA74" s="238"/>
      <c r="FEB74" s="238"/>
      <c r="FEC74" s="238"/>
      <c r="FED74" s="238"/>
      <c r="FEE74" s="238"/>
      <c r="FEF74" s="238"/>
      <c r="FEG74" s="238"/>
      <c r="FEH74" s="238"/>
      <c r="FEI74" s="238"/>
      <c r="FEJ74" s="238"/>
      <c r="FEK74" s="238"/>
      <c r="FEL74" s="238"/>
      <c r="FEM74" s="238"/>
      <c r="FEN74" s="238"/>
      <c r="FEO74" s="238"/>
      <c r="FEP74" s="238"/>
      <c r="FEQ74" s="238"/>
      <c r="FER74" s="238"/>
      <c r="FES74" s="238"/>
      <c r="FET74" s="238"/>
      <c r="FEU74" s="238"/>
      <c r="FEV74" s="238"/>
      <c r="FEW74" s="238"/>
      <c r="FEX74" s="238"/>
      <c r="FEY74" s="238"/>
      <c r="FEZ74" s="238"/>
      <c r="FFA74" s="238"/>
      <c r="FFB74" s="238"/>
      <c r="FFC74" s="238"/>
      <c r="FFD74" s="238"/>
      <c r="FFE74" s="238"/>
      <c r="FFF74" s="238"/>
      <c r="FFG74" s="238"/>
      <c r="FFH74" s="238"/>
      <c r="FFI74" s="238"/>
      <c r="FFJ74" s="238"/>
      <c r="FFK74" s="238"/>
      <c r="FFL74" s="238"/>
      <c r="FFM74" s="238"/>
      <c r="FFN74" s="238"/>
      <c r="FFO74" s="238"/>
      <c r="FFP74" s="238"/>
      <c r="FFQ74" s="238"/>
      <c r="FFR74" s="238"/>
      <c r="FFS74" s="238"/>
      <c r="FFT74" s="238"/>
      <c r="FFU74" s="238"/>
      <c r="FFV74" s="238"/>
      <c r="FFW74" s="238"/>
      <c r="FFX74" s="238"/>
      <c r="FFY74" s="238"/>
      <c r="FFZ74" s="238"/>
      <c r="FGA74" s="238"/>
      <c r="FGB74" s="238"/>
      <c r="FGC74" s="238"/>
      <c r="FGD74" s="238"/>
      <c r="FGE74" s="238"/>
      <c r="FGF74" s="238"/>
      <c r="FGG74" s="238"/>
      <c r="FGH74" s="238"/>
      <c r="FGI74" s="238"/>
      <c r="FGJ74" s="238"/>
      <c r="FGK74" s="238"/>
      <c r="FGL74" s="238"/>
      <c r="FGM74" s="238"/>
      <c r="FGN74" s="238"/>
      <c r="FGO74" s="238"/>
      <c r="FGP74" s="238"/>
      <c r="FGQ74" s="238"/>
      <c r="FGR74" s="238"/>
      <c r="FGS74" s="238"/>
      <c r="FGT74" s="238"/>
      <c r="FGU74" s="238"/>
      <c r="FGV74" s="238"/>
      <c r="FGW74" s="238"/>
      <c r="FGX74" s="238"/>
      <c r="FGY74" s="238"/>
      <c r="FGZ74" s="238"/>
      <c r="FHA74" s="238"/>
      <c r="FHB74" s="238"/>
      <c r="FHC74" s="238"/>
      <c r="FHD74" s="238"/>
      <c r="FHE74" s="238"/>
      <c r="FHF74" s="238"/>
      <c r="FHG74" s="238"/>
      <c r="FHH74" s="238"/>
      <c r="FHI74" s="238"/>
      <c r="FHJ74" s="238"/>
      <c r="FHK74" s="238"/>
      <c r="FHL74" s="238"/>
      <c r="FHM74" s="238"/>
      <c r="FHN74" s="238"/>
      <c r="FHO74" s="238"/>
      <c r="FHP74" s="238"/>
      <c r="FHQ74" s="238"/>
      <c r="FHR74" s="238"/>
      <c r="FHS74" s="238"/>
      <c r="FHT74" s="238"/>
      <c r="FHU74" s="238"/>
      <c r="FHV74" s="238"/>
      <c r="FHW74" s="238"/>
      <c r="FHX74" s="238"/>
      <c r="FHY74" s="238"/>
      <c r="FHZ74" s="238"/>
      <c r="FIA74" s="238"/>
      <c r="FIB74" s="238"/>
      <c r="FIC74" s="238"/>
      <c r="FID74" s="238"/>
      <c r="FIE74" s="238"/>
      <c r="FIF74" s="238"/>
      <c r="FIG74" s="238"/>
      <c r="FIH74" s="238"/>
      <c r="FII74" s="238"/>
      <c r="FIJ74" s="238"/>
      <c r="FIK74" s="238"/>
      <c r="FIL74" s="238"/>
      <c r="FIM74" s="238"/>
      <c r="FIN74" s="238"/>
      <c r="FIO74" s="238"/>
      <c r="FIP74" s="238"/>
      <c r="FIQ74" s="238"/>
      <c r="FIR74" s="238"/>
      <c r="FIS74" s="238"/>
      <c r="FIT74" s="238"/>
      <c r="FIU74" s="238"/>
      <c r="FIV74" s="238"/>
      <c r="FIW74" s="238"/>
      <c r="FIX74" s="238"/>
      <c r="FIY74" s="238"/>
      <c r="FIZ74" s="238"/>
      <c r="FJA74" s="238"/>
      <c r="FJB74" s="238"/>
      <c r="FJC74" s="238"/>
      <c r="FJD74" s="238"/>
      <c r="FJE74" s="238"/>
      <c r="FJF74" s="238"/>
      <c r="FJG74" s="238"/>
      <c r="FJH74" s="238"/>
      <c r="FJI74" s="238"/>
      <c r="FJJ74" s="238"/>
      <c r="FJK74" s="238"/>
      <c r="FJL74" s="238"/>
      <c r="FJM74" s="238"/>
      <c r="FJN74" s="238"/>
      <c r="FJO74" s="238"/>
      <c r="FJP74" s="238"/>
      <c r="FJQ74" s="238"/>
      <c r="FJR74" s="238"/>
      <c r="FJS74" s="238"/>
      <c r="FJT74" s="238"/>
      <c r="FJU74" s="238"/>
      <c r="FJV74" s="238"/>
      <c r="FJW74" s="238"/>
      <c r="FJX74" s="238"/>
      <c r="FJY74" s="238"/>
      <c r="FJZ74" s="238"/>
      <c r="FKA74" s="238"/>
      <c r="FKB74" s="238"/>
      <c r="FKC74" s="238"/>
      <c r="FKD74" s="238"/>
      <c r="FKE74" s="238"/>
      <c r="FKF74" s="238"/>
      <c r="FKG74" s="238"/>
      <c r="FKH74" s="238"/>
      <c r="FKI74" s="238"/>
      <c r="FKJ74" s="238"/>
      <c r="FKK74" s="238"/>
      <c r="FKL74" s="238"/>
      <c r="FKM74" s="238"/>
      <c r="FKN74" s="238"/>
      <c r="FKO74" s="238"/>
      <c r="FKP74" s="238"/>
      <c r="FKQ74" s="238"/>
      <c r="FKR74" s="238"/>
      <c r="FKS74" s="238"/>
      <c r="FKT74" s="238"/>
      <c r="FKU74" s="238"/>
      <c r="FKV74" s="238"/>
      <c r="FKW74" s="238"/>
      <c r="FKX74" s="238"/>
      <c r="FKY74" s="238"/>
      <c r="FKZ74" s="238"/>
      <c r="FLA74" s="238"/>
      <c r="FLB74" s="238"/>
      <c r="FLC74" s="238"/>
      <c r="FLD74" s="238"/>
      <c r="FLE74" s="238"/>
      <c r="FLF74" s="238"/>
      <c r="FLG74" s="238"/>
      <c r="FLH74" s="238"/>
      <c r="FLI74" s="238"/>
      <c r="FLJ74" s="238"/>
      <c r="FLK74" s="238"/>
      <c r="FLL74" s="238"/>
      <c r="FLM74" s="238"/>
      <c r="FLN74" s="238"/>
      <c r="FLO74" s="238"/>
      <c r="FLP74" s="238"/>
      <c r="FLQ74" s="238"/>
      <c r="FLR74" s="238"/>
      <c r="FLS74" s="238"/>
      <c r="FLT74" s="238"/>
      <c r="FLU74" s="238"/>
      <c r="FLV74" s="238"/>
      <c r="FLW74" s="238"/>
      <c r="FLX74" s="238"/>
      <c r="FLY74" s="238"/>
      <c r="FLZ74" s="238"/>
      <c r="FMA74" s="238"/>
      <c r="FMB74" s="238"/>
      <c r="FMC74" s="238"/>
      <c r="FMD74" s="238"/>
      <c r="FME74" s="238"/>
      <c r="FMF74" s="238"/>
      <c r="FMG74" s="238"/>
      <c r="FMH74" s="238"/>
      <c r="FMI74" s="238"/>
      <c r="FMJ74" s="238"/>
      <c r="FMK74" s="238"/>
      <c r="FML74" s="238"/>
      <c r="FMM74" s="238"/>
      <c r="FMN74" s="238"/>
      <c r="FMO74" s="238"/>
      <c r="FMP74" s="238"/>
      <c r="FMQ74" s="238"/>
      <c r="FMR74" s="238"/>
      <c r="FMS74" s="238"/>
      <c r="FMT74" s="238"/>
      <c r="FMU74" s="238"/>
      <c r="FMV74" s="238"/>
      <c r="FMW74" s="238"/>
      <c r="FMX74" s="238"/>
      <c r="FMY74" s="238"/>
      <c r="FMZ74" s="238"/>
      <c r="FNA74" s="238"/>
      <c r="FNB74" s="238"/>
      <c r="FNC74" s="238"/>
      <c r="FND74" s="238"/>
      <c r="FNE74" s="238"/>
      <c r="FNF74" s="238"/>
      <c r="FNG74" s="238"/>
      <c r="FNH74" s="238"/>
      <c r="FNI74" s="238"/>
      <c r="FNJ74" s="238"/>
      <c r="FNK74" s="238"/>
      <c r="FNL74" s="238"/>
      <c r="FNM74" s="238"/>
      <c r="FNN74" s="238"/>
      <c r="FNO74" s="238"/>
      <c r="FNP74" s="238"/>
      <c r="FNQ74" s="238"/>
      <c r="FNR74" s="238"/>
      <c r="FNS74" s="238"/>
      <c r="FNT74" s="238"/>
      <c r="FNU74" s="238"/>
      <c r="FNV74" s="238"/>
      <c r="FNW74" s="238"/>
      <c r="FNX74" s="238"/>
      <c r="FNY74" s="238"/>
      <c r="FNZ74" s="238"/>
      <c r="FOA74" s="238"/>
      <c r="FOB74" s="238"/>
      <c r="FOC74" s="238"/>
      <c r="FOD74" s="238"/>
      <c r="FOE74" s="238"/>
      <c r="FOF74" s="238"/>
      <c r="FOG74" s="238"/>
      <c r="FOH74" s="238"/>
      <c r="FOI74" s="238"/>
      <c r="FOJ74" s="238"/>
      <c r="FOK74" s="238"/>
      <c r="FOL74" s="238"/>
      <c r="FOM74" s="238"/>
      <c r="FON74" s="238"/>
      <c r="FOO74" s="238"/>
      <c r="FOP74" s="238"/>
      <c r="FOQ74" s="238"/>
      <c r="FOR74" s="238"/>
      <c r="FOS74" s="238"/>
      <c r="FOT74" s="238"/>
      <c r="FOU74" s="238"/>
      <c r="FOV74" s="238"/>
      <c r="FOW74" s="238"/>
      <c r="FOX74" s="238"/>
      <c r="FOY74" s="238"/>
      <c r="FOZ74" s="238"/>
      <c r="FPA74" s="238"/>
      <c r="FPB74" s="238"/>
      <c r="FPC74" s="238"/>
      <c r="FPD74" s="238"/>
      <c r="FPE74" s="238"/>
      <c r="FPF74" s="238"/>
      <c r="FPG74" s="238"/>
      <c r="FPH74" s="238"/>
      <c r="FPI74" s="238"/>
      <c r="FPJ74" s="238"/>
      <c r="FPK74" s="238"/>
      <c r="FPL74" s="238"/>
      <c r="FPM74" s="238"/>
      <c r="FPN74" s="238"/>
      <c r="FPO74" s="238"/>
      <c r="FPP74" s="238"/>
      <c r="FPQ74" s="238"/>
      <c r="FPR74" s="238"/>
      <c r="FPS74" s="238"/>
      <c r="FPT74" s="238"/>
      <c r="FPU74" s="238"/>
      <c r="FPV74" s="238"/>
      <c r="FPW74" s="238"/>
      <c r="FPX74" s="238"/>
      <c r="FPY74" s="238"/>
      <c r="FPZ74" s="238"/>
      <c r="FQA74" s="238"/>
      <c r="FQB74" s="238"/>
      <c r="FQC74" s="238"/>
      <c r="FQD74" s="238"/>
      <c r="FQE74" s="238"/>
      <c r="FQF74" s="238"/>
      <c r="FQG74" s="238"/>
      <c r="FQH74" s="238"/>
      <c r="FQI74" s="238"/>
      <c r="FQJ74" s="238"/>
      <c r="FQK74" s="238"/>
      <c r="FQL74" s="238"/>
      <c r="FQM74" s="238"/>
      <c r="FQN74" s="238"/>
      <c r="FQO74" s="238"/>
      <c r="FQP74" s="238"/>
      <c r="FQQ74" s="238"/>
      <c r="FQR74" s="238"/>
      <c r="FQS74" s="238"/>
      <c r="FQT74" s="238"/>
      <c r="FQU74" s="238"/>
      <c r="FQV74" s="238"/>
      <c r="FQW74" s="238"/>
      <c r="FQX74" s="238"/>
      <c r="FQY74" s="238"/>
      <c r="FQZ74" s="238"/>
      <c r="FRA74" s="238"/>
      <c r="FRB74" s="238"/>
      <c r="FRC74" s="238"/>
      <c r="FRD74" s="238"/>
      <c r="FRE74" s="238"/>
      <c r="FRF74" s="238"/>
      <c r="FRG74" s="238"/>
      <c r="FRH74" s="238"/>
      <c r="FRI74" s="238"/>
      <c r="FRJ74" s="238"/>
      <c r="FRK74" s="238"/>
      <c r="FRL74" s="238"/>
      <c r="FRM74" s="238"/>
      <c r="FRN74" s="238"/>
      <c r="FRO74" s="238"/>
      <c r="FRP74" s="238"/>
      <c r="FRQ74" s="238"/>
      <c r="FRR74" s="238"/>
      <c r="FRS74" s="238"/>
      <c r="FRT74" s="238"/>
      <c r="FRU74" s="238"/>
      <c r="FRV74" s="238"/>
      <c r="FRW74" s="238"/>
      <c r="FRX74" s="238"/>
      <c r="FRY74" s="238"/>
      <c r="FRZ74" s="238"/>
      <c r="FSA74" s="238"/>
      <c r="FSB74" s="238"/>
      <c r="FSC74" s="238"/>
      <c r="FSD74" s="238"/>
      <c r="FSE74" s="238"/>
      <c r="FSF74" s="238"/>
      <c r="FSG74" s="238"/>
      <c r="FSH74" s="238"/>
      <c r="FSI74" s="238"/>
      <c r="FSJ74" s="238"/>
      <c r="FSK74" s="238"/>
      <c r="FSL74" s="238"/>
      <c r="FSM74" s="238"/>
      <c r="FSN74" s="238"/>
      <c r="FSO74" s="238"/>
      <c r="FSP74" s="238"/>
      <c r="FSQ74" s="238"/>
      <c r="FSR74" s="238"/>
      <c r="FSS74" s="238"/>
      <c r="FST74" s="238"/>
      <c r="FSU74" s="238"/>
      <c r="FSV74" s="238"/>
      <c r="FSW74" s="238"/>
      <c r="FSX74" s="238"/>
      <c r="FSY74" s="238"/>
      <c r="FSZ74" s="238"/>
      <c r="FTA74" s="238"/>
      <c r="FTB74" s="238"/>
      <c r="FTC74" s="238"/>
      <c r="FTD74" s="238"/>
      <c r="FTE74" s="238"/>
      <c r="FTF74" s="238"/>
      <c r="FTG74" s="238"/>
      <c r="FTH74" s="238"/>
      <c r="FTI74" s="238"/>
      <c r="FTJ74" s="238"/>
      <c r="FTK74" s="238"/>
      <c r="FTL74" s="238"/>
      <c r="FTM74" s="238"/>
      <c r="FTN74" s="238"/>
      <c r="FTO74" s="238"/>
      <c r="FTP74" s="238"/>
      <c r="FTQ74" s="238"/>
      <c r="FTR74" s="238"/>
      <c r="FTS74" s="238"/>
      <c r="FTT74" s="238"/>
      <c r="FTU74" s="238"/>
      <c r="FTV74" s="238"/>
      <c r="FTW74" s="238"/>
      <c r="FTX74" s="238"/>
      <c r="FTY74" s="238"/>
      <c r="FTZ74" s="238"/>
      <c r="FUA74" s="238"/>
      <c r="FUB74" s="238"/>
      <c r="FUC74" s="238"/>
      <c r="FUD74" s="238"/>
      <c r="FUE74" s="238"/>
      <c r="FUF74" s="238"/>
      <c r="FUG74" s="238"/>
      <c r="FUH74" s="238"/>
      <c r="FUI74" s="238"/>
      <c r="FUJ74" s="238"/>
      <c r="FUK74" s="238"/>
      <c r="FUL74" s="238"/>
      <c r="FUM74" s="238"/>
      <c r="FUN74" s="238"/>
      <c r="FUO74" s="238"/>
      <c r="FUP74" s="238"/>
      <c r="FUQ74" s="238"/>
      <c r="FUR74" s="238"/>
      <c r="FUS74" s="238"/>
      <c r="FUT74" s="238"/>
      <c r="FUU74" s="238"/>
      <c r="FUV74" s="238"/>
      <c r="FUW74" s="238"/>
      <c r="FUX74" s="238"/>
      <c r="FUY74" s="238"/>
      <c r="FUZ74" s="238"/>
      <c r="FVA74" s="238"/>
      <c r="FVB74" s="238"/>
      <c r="FVC74" s="238"/>
      <c r="FVD74" s="238"/>
      <c r="FVE74" s="238"/>
      <c r="FVF74" s="238"/>
      <c r="FVG74" s="238"/>
      <c r="FVH74" s="238"/>
      <c r="FVI74" s="238"/>
      <c r="FVJ74" s="238"/>
      <c r="FVK74" s="238"/>
      <c r="FVL74" s="238"/>
      <c r="FVM74" s="238"/>
      <c r="FVN74" s="238"/>
      <c r="FVO74" s="238"/>
      <c r="FVP74" s="238"/>
      <c r="FVQ74" s="238"/>
      <c r="FVR74" s="238"/>
      <c r="FVS74" s="238"/>
      <c r="FVT74" s="238"/>
      <c r="FVU74" s="238"/>
      <c r="FVV74" s="238"/>
      <c r="FVW74" s="238"/>
      <c r="FVX74" s="238"/>
      <c r="FVY74" s="238"/>
      <c r="FVZ74" s="238"/>
      <c r="FWA74" s="238"/>
      <c r="FWB74" s="238"/>
      <c r="FWC74" s="238"/>
      <c r="FWD74" s="238"/>
      <c r="FWE74" s="238"/>
      <c r="FWF74" s="238"/>
      <c r="FWG74" s="238"/>
      <c r="FWH74" s="238"/>
      <c r="FWI74" s="238"/>
      <c r="FWJ74" s="238"/>
      <c r="FWK74" s="238"/>
      <c r="FWL74" s="238"/>
      <c r="FWM74" s="238"/>
      <c r="FWN74" s="238"/>
      <c r="FWO74" s="238"/>
      <c r="FWP74" s="238"/>
      <c r="FWQ74" s="238"/>
      <c r="FWR74" s="238"/>
      <c r="FWS74" s="238"/>
      <c r="FWT74" s="238"/>
      <c r="FWU74" s="238"/>
      <c r="FWV74" s="238"/>
      <c r="FWW74" s="238"/>
      <c r="FWX74" s="238"/>
      <c r="FWY74" s="238"/>
      <c r="FWZ74" s="238"/>
      <c r="FXA74" s="238"/>
      <c r="FXB74" s="238"/>
      <c r="FXC74" s="238"/>
      <c r="FXD74" s="238"/>
      <c r="FXE74" s="238"/>
      <c r="FXF74" s="238"/>
      <c r="FXG74" s="238"/>
      <c r="FXH74" s="238"/>
      <c r="FXI74" s="238"/>
      <c r="FXJ74" s="238"/>
      <c r="FXK74" s="238"/>
      <c r="FXL74" s="238"/>
      <c r="FXM74" s="238"/>
      <c r="FXN74" s="238"/>
      <c r="FXO74" s="238"/>
      <c r="FXP74" s="238"/>
      <c r="FXQ74" s="238"/>
      <c r="FXR74" s="238"/>
      <c r="FXS74" s="238"/>
      <c r="FXT74" s="238"/>
      <c r="FXU74" s="238"/>
      <c r="FXV74" s="238"/>
      <c r="FXW74" s="238"/>
      <c r="FXX74" s="238"/>
      <c r="FXY74" s="238"/>
      <c r="FXZ74" s="238"/>
      <c r="FYA74" s="238"/>
      <c r="FYB74" s="238"/>
      <c r="FYC74" s="238"/>
      <c r="FYD74" s="238"/>
      <c r="FYE74" s="238"/>
      <c r="FYF74" s="238"/>
      <c r="FYG74" s="238"/>
      <c r="FYH74" s="238"/>
      <c r="FYI74" s="238"/>
      <c r="FYJ74" s="238"/>
      <c r="FYK74" s="238"/>
      <c r="FYL74" s="238"/>
      <c r="FYM74" s="238"/>
      <c r="FYN74" s="238"/>
      <c r="FYO74" s="238"/>
      <c r="FYP74" s="238"/>
      <c r="FYQ74" s="238"/>
      <c r="FYR74" s="238"/>
      <c r="FYS74" s="238"/>
      <c r="FYT74" s="238"/>
      <c r="FYU74" s="238"/>
      <c r="FYV74" s="238"/>
      <c r="FYW74" s="238"/>
      <c r="FYX74" s="238"/>
      <c r="FYY74" s="238"/>
      <c r="FYZ74" s="238"/>
      <c r="FZA74" s="238"/>
      <c r="FZB74" s="238"/>
      <c r="FZC74" s="238"/>
      <c r="FZD74" s="238"/>
      <c r="FZE74" s="238"/>
      <c r="FZF74" s="238"/>
      <c r="FZG74" s="238"/>
      <c r="FZH74" s="238"/>
      <c r="FZI74" s="238"/>
      <c r="FZJ74" s="238"/>
      <c r="FZK74" s="238"/>
      <c r="FZL74" s="238"/>
      <c r="FZM74" s="238"/>
      <c r="FZN74" s="238"/>
      <c r="FZO74" s="238"/>
      <c r="FZP74" s="238"/>
      <c r="FZQ74" s="238"/>
      <c r="FZR74" s="238"/>
      <c r="FZS74" s="238"/>
      <c r="FZT74" s="238"/>
      <c r="FZU74" s="238"/>
      <c r="FZV74" s="238"/>
      <c r="FZW74" s="238"/>
      <c r="FZX74" s="238"/>
      <c r="FZY74" s="238"/>
      <c r="FZZ74" s="238"/>
      <c r="GAA74" s="238"/>
      <c r="GAB74" s="238"/>
      <c r="GAC74" s="238"/>
      <c r="GAD74" s="238"/>
      <c r="GAE74" s="238"/>
      <c r="GAF74" s="238"/>
      <c r="GAG74" s="238"/>
      <c r="GAH74" s="238"/>
      <c r="GAI74" s="238"/>
      <c r="GAJ74" s="238"/>
      <c r="GAK74" s="238"/>
      <c r="GAL74" s="238"/>
      <c r="GAM74" s="238"/>
      <c r="GAN74" s="238"/>
      <c r="GAO74" s="238"/>
      <c r="GAP74" s="238"/>
      <c r="GAQ74" s="238"/>
      <c r="GAR74" s="238"/>
      <c r="GAS74" s="238"/>
      <c r="GAT74" s="238"/>
      <c r="GAU74" s="238"/>
      <c r="GAV74" s="238"/>
      <c r="GAW74" s="238"/>
      <c r="GAX74" s="238"/>
      <c r="GAY74" s="238"/>
      <c r="GAZ74" s="238"/>
      <c r="GBA74" s="238"/>
      <c r="GBB74" s="238"/>
      <c r="GBC74" s="238"/>
      <c r="GBD74" s="238"/>
      <c r="GBE74" s="238"/>
      <c r="GBF74" s="238"/>
      <c r="GBG74" s="238"/>
      <c r="GBH74" s="238"/>
      <c r="GBI74" s="238"/>
      <c r="GBJ74" s="238"/>
      <c r="GBK74" s="238"/>
      <c r="GBL74" s="238"/>
      <c r="GBM74" s="238"/>
      <c r="GBN74" s="238"/>
      <c r="GBO74" s="238"/>
      <c r="GBP74" s="238"/>
      <c r="GBQ74" s="238"/>
      <c r="GBR74" s="238"/>
      <c r="GBS74" s="238"/>
      <c r="GBT74" s="238"/>
      <c r="GBU74" s="238"/>
      <c r="GBV74" s="238"/>
      <c r="GBW74" s="238"/>
      <c r="GBX74" s="238"/>
      <c r="GBY74" s="238"/>
      <c r="GBZ74" s="238"/>
      <c r="GCA74" s="238"/>
      <c r="GCB74" s="238"/>
      <c r="GCC74" s="238"/>
      <c r="GCD74" s="238"/>
      <c r="GCE74" s="238"/>
      <c r="GCF74" s="238"/>
      <c r="GCG74" s="238"/>
      <c r="GCH74" s="238"/>
      <c r="GCI74" s="238"/>
      <c r="GCJ74" s="238"/>
      <c r="GCK74" s="238"/>
      <c r="GCL74" s="238"/>
      <c r="GCM74" s="238"/>
      <c r="GCN74" s="238"/>
      <c r="GCO74" s="238"/>
      <c r="GCP74" s="238"/>
      <c r="GCQ74" s="238"/>
      <c r="GCR74" s="238"/>
      <c r="GCS74" s="238"/>
      <c r="GCT74" s="238"/>
      <c r="GCU74" s="238"/>
      <c r="GCV74" s="238"/>
      <c r="GCW74" s="238"/>
      <c r="GCX74" s="238"/>
      <c r="GCY74" s="238"/>
      <c r="GCZ74" s="238"/>
      <c r="GDA74" s="238"/>
      <c r="GDB74" s="238"/>
      <c r="GDC74" s="238"/>
      <c r="GDD74" s="238"/>
      <c r="GDE74" s="238"/>
      <c r="GDF74" s="238"/>
      <c r="GDG74" s="238"/>
      <c r="GDH74" s="238"/>
      <c r="GDI74" s="238"/>
      <c r="GDJ74" s="238"/>
      <c r="GDK74" s="238"/>
      <c r="GDL74" s="238"/>
      <c r="GDM74" s="238"/>
      <c r="GDN74" s="238"/>
      <c r="GDO74" s="238"/>
      <c r="GDP74" s="238"/>
      <c r="GDQ74" s="238"/>
      <c r="GDR74" s="238"/>
      <c r="GDS74" s="238"/>
      <c r="GDT74" s="238"/>
      <c r="GDU74" s="238"/>
      <c r="GDV74" s="238"/>
      <c r="GDW74" s="238"/>
      <c r="GDX74" s="238"/>
      <c r="GDY74" s="238"/>
      <c r="GDZ74" s="238"/>
      <c r="GEA74" s="238"/>
      <c r="GEB74" s="238"/>
      <c r="GEC74" s="238"/>
      <c r="GED74" s="238"/>
      <c r="GEE74" s="238"/>
      <c r="GEF74" s="238"/>
      <c r="GEG74" s="238"/>
      <c r="GEH74" s="238"/>
      <c r="GEI74" s="238"/>
      <c r="GEJ74" s="238"/>
      <c r="GEK74" s="238"/>
      <c r="GEL74" s="238"/>
      <c r="GEM74" s="238"/>
      <c r="GEN74" s="238"/>
      <c r="GEO74" s="238"/>
      <c r="GEP74" s="238"/>
      <c r="GEQ74" s="238"/>
      <c r="GER74" s="238"/>
      <c r="GES74" s="238"/>
      <c r="GET74" s="238"/>
      <c r="GEU74" s="238"/>
      <c r="GEV74" s="238"/>
      <c r="GEW74" s="238"/>
      <c r="GEX74" s="238"/>
      <c r="GEY74" s="238"/>
      <c r="GEZ74" s="238"/>
      <c r="GFA74" s="238"/>
      <c r="GFB74" s="238"/>
      <c r="GFC74" s="238"/>
      <c r="GFD74" s="238"/>
      <c r="GFE74" s="238"/>
      <c r="GFF74" s="238"/>
      <c r="GFG74" s="238"/>
      <c r="GFH74" s="238"/>
      <c r="GFI74" s="238"/>
      <c r="GFJ74" s="238"/>
      <c r="GFK74" s="238"/>
      <c r="GFL74" s="238"/>
      <c r="GFM74" s="238"/>
      <c r="GFN74" s="238"/>
      <c r="GFO74" s="238"/>
      <c r="GFP74" s="238"/>
      <c r="GFQ74" s="238"/>
      <c r="GFR74" s="238"/>
      <c r="GFS74" s="238"/>
      <c r="GFT74" s="238"/>
      <c r="GFU74" s="238"/>
      <c r="GFV74" s="238"/>
      <c r="GFW74" s="238"/>
      <c r="GFX74" s="238"/>
      <c r="GFY74" s="238"/>
      <c r="GFZ74" s="238"/>
      <c r="GGA74" s="238"/>
      <c r="GGB74" s="238"/>
      <c r="GGC74" s="238"/>
      <c r="GGD74" s="238"/>
      <c r="GGE74" s="238"/>
      <c r="GGF74" s="238"/>
      <c r="GGG74" s="238"/>
      <c r="GGH74" s="238"/>
      <c r="GGI74" s="238"/>
      <c r="GGJ74" s="238"/>
      <c r="GGK74" s="238"/>
      <c r="GGL74" s="238"/>
      <c r="GGM74" s="238"/>
      <c r="GGN74" s="238"/>
      <c r="GGO74" s="238"/>
      <c r="GGP74" s="238"/>
      <c r="GGQ74" s="238"/>
      <c r="GGR74" s="238"/>
      <c r="GGS74" s="238"/>
      <c r="GGT74" s="238"/>
      <c r="GGU74" s="238"/>
      <c r="GGV74" s="238"/>
      <c r="GGW74" s="238"/>
      <c r="GGX74" s="238"/>
      <c r="GGY74" s="238"/>
      <c r="GGZ74" s="238"/>
      <c r="GHA74" s="238"/>
      <c r="GHB74" s="238"/>
      <c r="GHC74" s="238"/>
      <c r="GHD74" s="238"/>
      <c r="GHE74" s="238"/>
      <c r="GHF74" s="238"/>
      <c r="GHG74" s="238"/>
      <c r="GHH74" s="238"/>
      <c r="GHI74" s="238"/>
      <c r="GHJ74" s="238"/>
      <c r="GHK74" s="238"/>
      <c r="GHL74" s="238"/>
      <c r="GHM74" s="238"/>
      <c r="GHN74" s="238"/>
      <c r="GHO74" s="238"/>
      <c r="GHP74" s="238"/>
      <c r="GHQ74" s="238"/>
      <c r="GHR74" s="238"/>
      <c r="GHS74" s="238"/>
      <c r="GHT74" s="238"/>
      <c r="GHU74" s="238"/>
      <c r="GHV74" s="238"/>
      <c r="GHW74" s="238"/>
      <c r="GHX74" s="238"/>
      <c r="GHY74" s="238"/>
      <c r="GHZ74" s="238"/>
      <c r="GIA74" s="238"/>
      <c r="GIB74" s="238"/>
      <c r="GIC74" s="238"/>
      <c r="GID74" s="238"/>
      <c r="GIE74" s="238"/>
      <c r="GIF74" s="238"/>
      <c r="GIG74" s="238"/>
      <c r="GIH74" s="238"/>
      <c r="GII74" s="238"/>
      <c r="GIJ74" s="238"/>
      <c r="GIK74" s="238"/>
      <c r="GIL74" s="238"/>
      <c r="GIM74" s="238"/>
      <c r="GIN74" s="238"/>
      <c r="GIO74" s="238"/>
      <c r="GIP74" s="238"/>
      <c r="GIQ74" s="238"/>
      <c r="GIR74" s="238"/>
      <c r="GIS74" s="238"/>
      <c r="GIT74" s="238"/>
      <c r="GIU74" s="238"/>
      <c r="GIV74" s="238"/>
      <c r="GIW74" s="238"/>
      <c r="GIX74" s="238"/>
      <c r="GIY74" s="238"/>
      <c r="GIZ74" s="238"/>
      <c r="GJA74" s="238"/>
      <c r="GJB74" s="238"/>
      <c r="GJC74" s="238"/>
      <c r="GJD74" s="238"/>
      <c r="GJE74" s="238"/>
      <c r="GJF74" s="238"/>
      <c r="GJG74" s="238"/>
      <c r="GJH74" s="238"/>
      <c r="GJI74" s="238"/>
      <c r="GJJ74" s="238"/>
      <c r="GJK74" s="238"/>
      <c r="GJL74" s="238"/>
      <c r="GJM74" s="238"/>
      <c r="GJN74" s="238"/>
      <c r="GJO74" s="238"/>
      <c r="GJP74" s="238"/>
      <c r="GJQ74" s="238"/>
      <c r="GJR74" s="238"/>
      <c r="GJS74" s="238"/>
      <c r="GJT74" s="238"/>
      <c r="GJU74" s="238"/>
      <c r="GJV74" s="238"/>
      <c r="GJW74" s="238"/>
      <c r="GJX74" s="238"/>
      <c r="GJY74" s="238"/>
      <c r="GJZ74" s="238"/>
      <c r="GKA74" s="238"/>
      <c r="GKB74" s="238"/>
      <c r="GKC74" s="238"/>
      <c r="GKD74" s="238"/>
      <c r="GKE74" s="238"/>
      <c r="GKF74" s="238"/>
      <c r="GKG74" s="238"/>
      <c r="GKH74" s="238"/>
      <c r="GKI74" s="238"/>
      <c r="GKJ74" s="238"/>
      <c r="GKK74" s="238"/>
      <c r="GKL74" s="238"/>
      <c r="GKM74" s="238"/>
      <c r="GKN74" s="238"/>
      <c r="GKO74" s="238"/>
      <c r="GKP74" s="238"/>
      <c r="GKQ74" s="238"/>
      <c r="GKR74" s="238"/>
      <c r="GKS74" s="238"/>
      <c r="GKT74" s="238"/>
      <c r="GKU74" s="238"/>
      <c r="GKV74" s="238"/>
      <c r="GKW74" s="238"/>
      <c r="GKX74" s="238"/>
      <c r="GKY74" s="238"/>
      <c r="GKZ74" s="238"/>
      <c r="GLA74" s="238"/>
      <c r="GLB74" s="238"/>
      <c r="GLC74" s="238"/>
      <c r="GLD74" s="238"/>
      <c r="GLE74" s="238"/>
      <c r="GLF74" s="238"/>
      <c r="GLG74" s="238"/>
      <c r="GLH74" s="238"/>
      <c r="GLI74" s="238"/>
      <c r="GLJ74" s="238"/>
      <c r="GLK74" s="238"/>
      <c r="GLL74" s="238"/>
      <c r="GLM74" s="238"/>
      <c r="GLN74" s="238"/>
      <c r="GLO74" s="238"/>
      <c r="GLP74" s="238"/>
      <c r="GLQ74" s="238"/>
      <c r="GLR74" s="238"/>
      <c r="GLS74" s="238"/>
      <c r="GLT74" s="238"/>
      <c r="GLU74" s="238"/>
      <c r="GLV74" s="238"/>
      <c r="GLW74" s="238"/>
      <c r="GLX74" s="238"/>
      <c r="GLY74" s="238"/>
      <c r="GLZ74" s="238"/>
      <c r="GMA74" s="238"/>
      <c r="GMB74" s="238"/>
      <c r="GMC74" s="238"/>
      <c r="GMD74" s="238"/>
      <c r="GME74" s="238"/>
      <c r="GMF74" s="238"/>
      <c r="GMG74" s="238"/>
      <c r="GMH74" s="238"/>
      <c r="GMI74" s="238"/>
      <c r="GMJ74" s="238"/>
      <c r="GMK74" s="238"/>
      <c r="GML74" s="238"/>
      <c r="GMM74" s="238"/>
      <c r="GMN74" s="238"/>
      <c r="GMO74" s="238"/>
      <c r="GMP74" s="238"/>
      <c r="GMQ74" s="238"/>
      <c r="GMR74" s="238"/>
      <c r="GMS74" s="238"/>
      <c r="GMT74" s="238"/>
      <c r="GMU74" s="238"/>
      <c r="GMV74" s="238"/>
      <c r="GMW74" s="238"/>
      <c r="GMX74" s="238"/>
      <c r="GMY74" s="238"/>
      <c r="GMZ74" s="238"/>
      <c r="GNA74" s="238"/>
      <c r="GNB74" s="238"/>
      <c r="GNC74" s="238"/>
      <c r="GND74" s="238"/>
      <c r="GNE74" s="238"/>
      <c r="GNF74" s="238"/>
      <c r="GNG74" s="238"/>
      <c r="GNH74" s="238"/>
      <c r="GNI74" s="238"/>
      <c r="GNJ74" s="238"/>
      <c r="GNK74" s="238"/>
      <c r="GNL74" s="238"/>
      <c r="GNM74" s="238"/>
      <c r="GNN74" s="238"/>
      <c r="GNO74" s="238"/>
      <c r="GNP74" s="238"/>
      <c r="GNQ74" s="238"/>
      <c r="GNR74" s="238"/>
      <c r="GNS74" s="238"/>
      <c r="GNT74" s="238"/>
      <c r="GNU74" s="238"/>
      <c r="GNV74" s="238"/>
      <c r="GNW74" s="238"/>
      <c r="GNX74" s="238"/>
      <c r="GNY74" s="238"/>
      <c r="GNZ74" s="238"/>
      <c r="GOA74" s="238"/>
      <c r="GOB74" s="238"/>
      <c r="GOC74" s="238"/>
      <c r="GOD74" s="238"/>
      <c r="GOE74" s="238"/>
      <c r="GOF74" s="238"/>
      <c r="GOG74" s="238"/>
      <c r="GOH74" s="238"/>
      <c r="GOI74" s="238"/>
      <c r="GOJ74" s="238"/>
      <c r="GOK74" s="238"/>
      <c r="GOL74" s="238"/>
      <c r="GOM74" s="238"/>
      <c r="GON74" s="238"/>
      <c r="GOO74" s="238"/>
      <c r="GOP74" s="238"/>
      <c r="GOQ74" s="238"/>
      <c r="GOR74" s="238"/>
      <c r="GOS74" s="238"/>
      <c r="GOT74" s="238"/>
      <c r="GOU74" s="238"/>
      <c r="GOV74" s="238"/>
      <c r="GOW74" s="238"/>
      <c r="GOX74" s="238"/>
      <c r="GOY74" s="238"/>
      <c r="GOZ74" s="238"/>
      <c r="GPA74" s="238"/>
      <c r="GPB74" s="238"/>
      <c r="GPC74" s="238"/>
      <c r="GPD74" s="238"/>
      <c r="GPE74" s="238"/>
      <c r="GPF74" s="238"/>
      <c r="GPG74" s="238"/>
      <c r="GPH74" s="238"/>
      <c r="GPI74" s="238"/>
      <c r="GPJ74" s="238"/>
      <c r="GPK74" s="238"/>
      <c r="GPL74" s="238"/>
      <c r="GPM74" s="238"/>
      <c r="GPN74" s="238"/>
      <c r="GPO74" s="238"/>
      <c r="GPP74" s="238"/>
      <c r="GPQ74" s="238"/>
      <c r="GPR74" s="238"/>
      <c r="GPS74" s="238"/>
      <c r="GPT74" s="238"/>
      <c r="GPU74" s="238"/>
      <c r="GPV74" s="238"/>
      <c r="GPW74" s="238"/>
      <c r="GPX74" s="238"/>
      <c r="GPY74" s="238"/>
      <c r="GPZ74" s="238"/>
      <c r="GQA74" s="238"/>
      <c r="GQB74" s="238"/>
      <c r="GQC74" s="238"/>
      <c r="GQD74" s="238"/>
      <c r="GQE74" s="238"/>
      <c r="GQF74" s="238"/>
      <c r="GQG74" s="238"/>
      <c r="GQH74" s="238"/>
      <c r="GQI74" s="238"/>
      <c r="GQJ74" s="238"/>
      <c r="GQK74" s="238"/>
      <c r="GQL74" s="238"/>
      <c r="GQM74" s="238"/>
      <c r="GQN74" s="238"/>
      <c r="GQO74" s="238"/>
      <c r="GQP74" s="238"/>
      <c r="GQQ74" s="238"/>
      <c r="GQR74" s="238"/>
      <c r="GQS74" s="238"/>
      <c r="GQT74" s="238"/>
      <c r="GQU74" s="238"/>
      <c r="GQV74" s="238"/>
      <c r="GQW74" s="238"/>
      <c r="GQX74" s="238"/>
      <c r="GQY74" s="238"/>
      <c r="GQZ74" s="238"/>
      <c r="GRA74" s="238"/>
      <c r="GRB74" s="238"/>
      <c r="GRC74" s="238"/>
      <c r="GRD74" s="238"/>
      <c r="GRE74" s="238"/>
      <c r="GRF74" s="238"/>
      <c r="GRG74" s="238"/>
      <c r="GRH74" s="238"/>
      <c r="GRI74" s="238"/>
      <c r="GRJ74" s="238"/>
      <c r="GRK74" s="238"/>
      <c r="GRL74" s="238"/>
      <c r="GRM74" s="238"/>
      <c r="GRN74" s="238"/>
      <c r="GRO74" s="238"/>
      <c r="GRP74" s="238"/>
      <c r="GRQ74" s="238"/>
      <c r="GRR74" s="238"/>
      <c r="GRS74" s="238"/>
      <c r="GRT74" s="238"/>
      <c r="GRU74" s="238"/>
      <c r="GRV74" s="238"/>
      <c r="GRW74" s="238"/>
      <c r="GRX74" s="238"/>
      <c r="GRY74" s="238"/>
      <c r="GRZ74" s="238"/>
      <c r="GSA74" s="238"/>
      <c r="GSB74" s="238"/>
      <c r="GSC74" s="238"/>
      <c r="GSD74" s="238"/>
      <c r="GSE74" s="238"/>
      <c r="GSF74" s="238"/>
      <c r="GSG74" s="238"/>
      <c r="GSH74" s="238"/>
      <c r="GSI74" s="238"/>
      <c r="GSJ74" s="238"/>
      <c r="GSK74" s="238"/>
      <c r="GSL74" s="238"/>
      <c r="GSM74" s="238"/>
      <c r="GSN74" s="238"/>
      <c r="GSO74" s="238"/>
      <c r="GSP74" s="238"/>
      <c r="GSQ74" s="238"/>
      <c r="GSR74" s="238"/>
      <c r="GSS74" s="238"/>
      <c r="GST74" s="238"/>
      <c r="GSU74" s="238"/>
      <c r="GSV74" s="238"/>
      <c r="GSW74" s="238"/>
      <c r="GSX74" s="238"/>
      <c r="GSY74" s="238"/>
      <c r="GSZ74" s="238"/>
      <c r="GTA74" s="238"/>
      <c r="GTB74" s="238"/>
      <c r="GTC74" s="238"/>
      <c r="GTD74" s="238"/>
      <c r="GTE74" s="238"/>
      <c r="GTF74" s="238"/>
      <c r="GTG74" s="238"/>
      <c r="GTH74" s="238"/>
      <c r="GTI74" s="238"/>
      <c r="GTJ74" s="238"/>
      <c r="GTK74" s="238"/>
      <c r="GTL74" s="238"/>
      <c r="GTM74" s="238"/>
      <c r="GTN74" s="238"/>
      <c r="GTO74" s="238"/>
      <c r="GTP74" s="238"/>
      <c r="GTQ74" s="238"/>
      <c r="GTR74" s="238"/>
      <c r="GTS74" s="238"/>
      <c r="GTT74" s="238"/>
      <c r="GTU74" s="238"/>
      <c r="GTV74" s="238"/>
      <c r="GTW74" s="238"/>
      <c r="GTX74" s="238"/>
      <c r="GTY74" s="238"/>
      <c r="GTZ74" s="238"/>
      <c r="GUA74" s="238"/>
      <c r="GUB74" s="238"/>
      <c r="GUC74" s="238"/>
      <c r="GUD74" s="238"/>
      <c r="GUE74" s="238"/>
      <c r="GUF74" s="238"/>
      <c r="GUG74" s="238"/>
      <c r="GUH74" s="238"/>
      <c r="GUI74" s="238"/>
      <c r="GUJ74" s="238"/>
      <c r="GUK74" s="238"/>
      <c r="GUL74" s="238"/>
      <c r="GUM74" s="238"/>
      <c r="GUN74" s="238"/>
      <c r="GUO74" s="238"/>
      <c r="GUP74" s="238"/>
      <c r="GUQ74" s="238"/>
      <c r="GUR74" s="238"/>
      <c r="GUS74" s="238"/>
      <c r="GUT74" s="238"/>
      <c r="GUU74" s="238"/>
      <c r="GUV74" s="238"/>
      <c r="GUW74" s="238"/>
      <c r="GUX74" s="238"/>
      <c r="GUY74" s="238"/>
      <c r="GUZ74" s="238"/>
      <c r="GVA74" s="238"/>
      <c r="GVB74" s="238"/>
      <c r="GVC74" s="238"/>
      <c r="GVD74" s="238"/>
      <c r="GVE74" s="238"/>
      <c r="GVF74" s="238"/>
      <c r="GVG74" s="238"/>
      <c r="GVH74" s="238"/>
      <c r="GVI74" s="238"/>
      <c r="GVJ74" s="238"/>
      <c r="GVK74" s="238"/>
      <c r="GVL74" s="238"/>
      <c r="GVM74" s="238"/>
      <c r="GVN74" s="238"/>
      <c r="GVO74" s="238"/>
      <c r="GVP74" s="238"/>
      <c r="GVQ74" s="238"/>
      <c r="GVR74" s="238"/>
      <c r="GVS74" s="238"/>
      <c r="GVT74" s="238"/>
      <c r="GVU74" s="238"/>
      <c r="GVV74" s="238"/>
      <c r="GVW74" s="238"/>
      <c r="GVX74" s="238"/>
      <c r="GVY74" s="238"/>
      <c r="GVZ74" s="238"/>
      <c r="GWA74" s="238"/>
      <c r="GWB74" s="238"/>
      <c r="GWC74" s="238"/>
      <c r="GWD74" s="238"/>
      <c r="GWE74" s="238"/>
      <c r="GWF74" s="238"/>
      <c r="GWG74" s="238"/>
      <c r="GWH74" s="238"/>
      <c r="GWI74" s="238"/>
      <c r="GWJ74" s="238"/>
      <c r="GWK74" s="238"/>
      <c r="GWL74" s="238"/>
      <c r="GWM74" s="238"/>
      <c r="GWN74" s="238"/>
      <c r="GWO74" s="238"/>
      <c r="GWP74" s="238"/>
      <c r="GWQ74" s="238"/>
      <c r="GWR74" s="238"/>
      <c r="GWS74" s="238"/>
      <c r="GWT74" s="238"/>
      <c r="GWU74" s="238"/>
      <c r="GWV74" s="238"/>
      <c r="GWW74" s="238"/>
      <c r="GWX74" s="238"/>
      <c r="GWY74" s="238"/>
      <c r="GWZ74" s="238"/>
      <c r="GXA74" s="238"/>
      <c r="GXB74" s="238"/>
      <c r="GXC74" s="238"/>
      <c r="GXD74" s="238"/>
      <c r="GXE74" s="238"/>
      <c r="GXF74" s="238"/>
      <c r="GXG74" s="238"/>
      <c r="GXH74" s="238"/>
      <c r="GXI74" s="238"/>
      <c r="GXJ74" s="238"/>
      <c r="GXK74" s="238"/>
      <c r="GXL74" s="238"/>
      <c r="GXM74" s="238"/>
      <c r="GXN74" s="238"/>
      <c r="GXO74" s="238"/>
      <c r="GXP74" s="238"/>
      <c r="GXQ74" s="238"/>
      <c r="GXR74" s="238"/>
      <c r="GXS74" s="238"/>
      <c r="GXT74" s="238"/>
      <c r="GXU74" s="238"/>
      <c r="GXV74" s="238"/>
      <c r="GXW74" s="238"/>
      <c r="GXX74" s="238"/>
      <c r="GXY74" s="238"/>
      <c r="GXZ74" s="238"/>
      <c r="GYA74" s="238"/>
      <c r="GYB74" s="238"/>
      <c r="GYC74" s="238"/>
      <c r="GYD74" s="238"/>
      <c r="GYE74" s="238"/>
      <c r="GYF74" s="238"/>
      <c r="GYG74" s="238"/>
      <c r="GYH74" s="238"/>
      <c r="GYI74" s="238"/>
      <c r="GYJ74" s="238"/>
      <c r="GYK74" s="238"/>
      <c r="GYL74" s="238"/>
      <c r="GYM74" s="238"/>
      <c r="GYN74" s="238"/>
      <c r="GYO74" s="238"/>
      <c r="GYP74" s="238"/>
      <c r="GYQ74" s="238"/>
      <c r="GYR74" s="238"/>
      <c r="GYS74" s="238"/>
      <c r="GYT74" s="238"/>
      <c r="GYU74" s="238"/>
      <c r="GYV74" s="238"/>
      <c r="GYW74" s="238"/>
      <c r="GYX74" s="238"/>
      <c r="GYY74" s="238"/>
      <c r="GYZ74" s="238"/>
      <c r="GZA74" s="238"/>
      <c r="GZB74" s="238"/>
      <c r="GZC74" s="238"/>
      <c r="GZD74" s="238"/>
      <c r="GZE74" s="238"/>
      <c r="GZF74" s="238"/>
      <c r="GZG74" s="238"/>
      <c r="GZH74" s="238"/>
      <c r="GZI74" s="238"/>
      <c r="GZJ74" s="238"/>
      <c r="GZK74" s="238"/>
      <c r="GZL74" s="238"/>
      <c r="GZM74" s="238"/>
      <c r="GZN74" s="238"/>
      <c r="GZO74" s="238"/>
      <c r="GZP74" s="238"/>
      <c r="GZQ74" s="238"/>
      <c r="GZR74" s="238"/>
      <c r="GZS74" s="238"/>
      <c r="GZT74" s="238"/>
      <c r="GZU74" s="238"/>
      <c r="GZV74" s="238"/>
      <c r="GZW74" s="238"/>
      <c r="GZX74" s="238"/>
      <c r="GZY74" s="238"/>
      <c r="GZZ74" s="238"/>
      <c r="HAA74" s="238"/>
      <c r="HAB74" s="238"/>
      <c r="HAC74" s="238"/>
      <c r="HAD74" s="238"/>
      <c r="HAE74" s="238"/>
      <c r="HAF74" s="238"/>
      <c r="HAG74" s="238"/>
      <c r="HAH74" s="238"/>
      <c r="HAI74" s="238"/>
      <c r="HAJ74" s="238"/>
      <c r="HAK74" s="238"/>
      <c r="HAL74" s="238"/>
      <c r="HAM74" s="238"/>
      <c r="HAN74" s="238"/>
      <c r="HAO74" s="238"/>
      <c r="HAP74" s="238"/>
      <c r="HAQ74" s="238"/>
      <c r="HAR74" s="238"/>
      <c r="HAS74" s="238"/>
      <c r="HAT74" s="238"/>
      <c r="HAU74" s="238"/>
      <c r="HAV74" s="238"/>
      <c r="HAW74" s="238"/>
      <c r="HAX74" s="238"/>
      <c r="HAY74" s="238"/>
      <c r="HAZ74" s="238"/>
      <c r="HBA74" s="238"/>
      <c r="HBB74" s="238"/>
      <c r="HBC74" s="238"/>
      <c r="HBD74" s="238"/>
      <c r="HBE74" s="238"/>
      <c r="HBF74" s="238"/>
      <c r="HBG74" s="238"/>
      <c r="HBH74" s="238"/>
      <c r="HBI74" s="238"/>
      <c r="HBJ74" s="238"/>
      <c r="HBK74" s="238"/>
      <c r="HBL74" s="238"/>
      <c r="HBM74" s="238"/>
      <c r="HBN74" s="238"/>
      <c r="HBO74" s="238"/>
      <c r="HBP74" s="238"/>
      <c r="HBQ74" s="238"/>
      <c r="HBR74" s="238"/>
      <c r="HBS74" s="238"/>
      <c r="HBT74" s="238"/>
      <c r="HBU74" s="238"/>
      <c r="HBV74" s="238"/>
      <c r="HBW74" s="238"/>
      <c r="HBX74" s="238"/>
      <c r="HBY74" s="238"/>
      <c r="HBZ74" s="238"/>
      <c r="HCA74" s="238"/>
      <c r="HCB74" s="238"/>
      <c r="HCC74" s="238"/>
      <c r="HCD74" s="238"/>
      <c r="HCE74" s="238"/>
      <c r="HCF74" s="238"/>
      <c r="HCG74" s="238"/>
      <c r="HCH74" s="238"/>
      <c r="HCI74" s="238"/>
      <c r="HCJ74" s="238"/>
      <c r="HCK74" s="238"/>
      <c r="HCL74" s="238"/>
      <c r="HCM74" s="238"/>
      <c r="HCN74" s="238"/>
      <c r="HCO74" s="238"/>
      <c r="HCP74" s="238"/>
      <c r="HCQ74" s="238"/>
      <c r="HCR74" s="238"/>
      <c r="HCS74" s="238"/>
      <c r="HCT74" s="238"/>
      <c r="HCU74" s="238"/>
      <c r="HCV74" s="238"/>
      <c r="HCW74" s="238"/>
      <c r="HCX74" s="238"/>
      <c r="HCY74" s="238"/>
      <c r="HCZ74" s="238"/>
      <c r="HDA74" s="238"/>
      <c r="HDB74" s="238"/>
      <c r="HDC74" s="238"/>
      <c r="HDD74" s="238"/>
      <c r="HDE74" s="238"/>
      <c r="HDF74" s="238"/>
      <c r="HDG74" s="238"/>
      <c r="HDH74" s="238"/>
      <c r="HDI74" s="238"/>
      <c r="HDJ74" s="238"/>
      <c r="HDK74" s="238"/>
      <c r="HDL74" s="238"/>
      <c r="HDM74" s="238"/>
      <c r="HDN74" s="238"/>
      <c r="HDO74" s="238"/>
      <c r="HDP74" s="238"/>
      <c r="HDQ74" s="238"/>
      <c r="HDR74" s="238"/>
      <c r="HDS74" s="238"/>
      <c r="HDT74" s="238"/>
      <c r="HDU74" s="238"/>
      <c r="HDV74" s="238"/>
      <c r="HDW74" s="238"/>
      <c r="HDX74" s="238"/>
      <c r="HDY74" s="238"/>
      <c r="HDZ74" s="238"/>
      <c r="HEA74" s="238"/>
      <c r="HEB74" s="238"/>
      <c r="HEC74" s="238"/>
      <c r="HED74" s="238"/>
      <c r="HEE74" s="238"/>
      <c r="HEF74" s="238"/>
      <c r="HEG74" s="238"/>
      <c r="HEH74" s="238"/>
      <c r="HEI74" s="238"/>
      <c r="HEJ74" s="238"/>
      <c r="HEK74" s="238"/>
      <c r="HEL74" s="238"/>
      <c r="HEM74" s="238"/>
      <c r="HEN74" s="238"/>
      <c r="HEO74" s="238"/>
      <c r="HEP74" s="238"/>
      <c r="HEQ74" s="238"/>
      <c r="HER74" s="238"/>
      <c r="HES74" s="238"/>
      <c r="HET74" s="238"/>
      <c r="HEU74" s="238"/>
      <c r="HEV74" s="238"/>
      <c r="HEW74" s="238"/>
      <c r="HEX74" s="238"/>
      <c r="HEY74" s="238"/>
      <c r="HEZ74" s="238"/>
      <c r="HFA74" s="238"/>
      <c r="HFB74" s="238"/>
      <c r="HFC74" s="238"/>
      <c r="HFD74" s="238"/>
      <c r="HFE74" s="238"/>
      <c r="HFF74" s="238"/>
      <c r="HFG74" s="238"/>
      <c r="HFH74" s="238"/>
      <c r="HFI74" s="238"/>
      <c r="HFJ74" s="238"/>
      <c r="HFK74" s="238"/>
      <c r="HFL74" s="238"/>
      <c r="HFM74" s="238"/>
      <c r="HFN74" s="238"/>
      <c r="HFO74" s="238"/>
      <c r="HFP74" s="238"/>
      <c r="HFQ74" s="238"/>
      <c r="HFR74" s="238"/>
      <c r="HFS74" s="238"/>
      <c r="HFT74" s="238"/>
      <c r="HFU74" s="238"/>
      <c r="HFV74" s="238"/>
      <c r="HFW74" s="238"/>
      <c r="HFX74" s="238"/>
      <c r="HFY74" s="238"/>
      <c r="HFZ74" s="238"/>
      <c r="HGA74" s="238"/>
      <c r="HGB74" s="238"/>
      <c r="HGC74" s="238"/>
      <c r="HGD74" s="238"/>
      <c r="HGE74" s="238"/>
      <c r="HGF74" s="238"/>
      <c r="HGG74" s="238"/>
      <c r="HGH74" s="238"/>
      <c r="HGI74" s="238"/>
      <c r="HGJ74" s="238"/>
      <c r="HGK74" s="238"/>
      <c r="HGL74" s="238"/>
      <c r="HGM74" s="238"/>
      <c r="HGN74" s="238"/>
      <c r="HGO74" s="238"/>
      <c r="HGP74" s="238"/>
      <c r="HGQ74" s="238"/>
      <c r="HGR74" s="238"/>
      <c r="HGS74" s="238"/>
      <c r="HGT74" s="238"/>
      <c r="HGU74" s="238"/>
      <c r="HGV74" s="238"/>
      <c r="HGW74" s="238"/>
      <c r="HGX74" s="238"/>
      <c r="HGY74" s="238"/>
      <c r="HGZ74" s="238"/>
      <c r="HHA74" s="238"/>
      <c r="HHB74" s="238"/>
      <c r="HHC74" s="238"/>
      <c r="HHD74" s="238"/>
      <c r="HHE74" s="238"/>
      <c r="HHF74" s="238"/>
      <c r="HHG74" s="238"/>
      <c r="HHH74" s="238"/>
      <c r="HHI74" s="238"/>
      <c r="HHJ74" s="238"/>
      <c r="HHK74" s="238"/>
      <c r="HHL74" s="238"/>
      <c r="HHM74" s="238"/>
      <c r="HHN74" s="238"/>
      <c r="HHO74" s="238"/>
      <c r="HHP74" s="238"/>
      <c r="HHQ74" s="238"/>
      <c r="HHR74" s="238"/>
      <c r="HHS74" s="238"/>
      <c r="HHT74" s="238"/>
      <c r="HHU74" s="238"/>
      <c r="HHV74" s="238"/>
      <c r="HHW74" s="238"/>
      <c r="HHX74" s="238"/>
      <c r="HHY74" s="238"/>
      <c r="HHZ74" s="238"/>
      <c r="HIA74" s="238"/>
      <c r="HIB74" s="238"/>
      <c r="HIC74" s="238"/>
      <c r="HID74" s="238"/>
      <c r="HIE74" s="238"/>
      <c r="HIF74" s="238"/>
      <c r="HIG74" s="238"/>
      <c r="HIH74" s="238"/>
      <c r="HII74" s="238"/>
      <c r="HIJ74" s="238"/>
      <c r="HIK74" s="238"/>
      <c r="HIL74" s="238"/>
      <c r="HIM74" s="238"/>
      <c r="HIN74" s="238"/>
      <c r="HIO74" s="238"/>
      <c r="HIP74" s="238"/>
      <c r="HIQ74" s="238"/>
      <c r="HIR74" s="238"/>
      <c r="HIS74" s="238"/>
      <c r="HIT74" s="238"/>
      <c r="HIU74" s="238"/>
      <c r="HIV74" s="238"/>
      <c r="HIW74" s="238"/>
      <c r="HIX74" s="238"/>
      <c r="HIY74" s="238"/>
      <c r="HIZ74" s="238"/>
      <c r="HJA74" s="238"/>
      <c r="HJB74" s="238"/>
      <c r="HJC74" s="238"/>
      <c r="HJD74" s="238"/>
      <c r="HJE74" s="238"/>
      <c r="HJF74" s="238"/>
      <c r="HJG74" s="238"/>
      <c r="HJH74" s="238"/>
      <c r="HJI74" s="238"/>
      <c r="HJJ74" s="238"/>
      <c r="HJK74" s="238"/>
      <c r="HJL74" s="238"/>
      <c r="HJM74" s="238"/>
      <c r="HJN74" s="238"/>
      <c r="HJO74" s="238"/>
      <c r="HJP74" s="238"/>
      <c r="HJQ74" s="238"/>
      <c r="HJR74" s="238"/>
      <c r="HJS74" s="238"/>
      <c r="HJT74" s="238"/>
      <c r="HJU74" s="238"/>
      <c r="HJV74" s="238"/>
      <c r="HJW74" s="238"/>
      <c r="HJX74" s="238"/>
      <c r="HJY74" s="238"/>
      <c r="HJZ74" s="238"/>
      <c r="HKA74" s="238"/>
      <c r="HKB74" s="238"/>
      <c r="HKC74" s="238"/>
      <c r="HKD74" s="238"/>
      <c r="HKE74" s="238"/>
      <c r="HKF74" s="238"/>
      <c r="HKG74" s="238"/>
      <c r="HKH74" s="238"/>
      <c r="HKI74" s="238"/>
      <c r="HKJ74" s="238"/>
      <c r="HKK74" s="238"/>
      <c r="HKL74" s="238"/>
      <c r="HKM74" s="238"/>
      <c r="HKN74" s="238"/>
      <c r="HKO74" s="238"/>
      <c r="HKP74" s="238"/>
      <c r="HKQ74" s="238"/>
      <c r="HKR74" s="238"/>
      <c r="HKS74" s="238"/>
      <c r="HKT74" s="238"/>
      <c r="HKU74" s="238"/>
      <c r="HKV74" s="238"/>
      <c r="HKW74" s="238"/>
      <c r="HKX74" s="238"/>
      <c r="HKY74" s="238"/>
      <c r="HKZ74" s="238"/>
      <c r="HLA74" s="238"/>
      <c r="HLB74" s="238"/>
      <c r="HLC74" s="238"/>
      <c r="HLD74" s="238"/>
      <c r="HLE74" s="238"/>
      <c r="HLF74" s="238"/>
      <c r="HLG74" s="238"/>
      <c r="HLH74" s="238"/>
      <c r="HLI74" s="238"/>
      <c r="HLJ74" s="238"/>
      <c r="HLK74" s="238"/>
      <c r="HLL74" s="238"/>
      <c r="HLM74" s="238"/>
      <c r="HLN74" s="238"/>
      <c r="HLO74" s="238"/>
      <c r="HLP74" s="238"/>
      <c r="HLQ74" s="238"/>
      <c r="HLR74" s="238"/>
      <c r="HLS74" s="238"/>
      <c r="HLT74" s="238"/>
      <c r="HLU74" s="238"/>
      <c r="HLV74" s="238"/>
      <c r="HLW74" s="238"/>
      <c r="HLX74" s="238"/>
      <c r="HLY74" s="238"/>
      <c r="HLZ74" s="238"/>
      <c r="HMA74" s="238"/>
      <c r="HMB74" s="238"/>
      <c r="HMC74" s="238"/>
      <c r="HMD74" s="238"/>
      <c r="HME74" s="238"/>
      <c r="HMF74" s="238"/>
      <c r="HMG74" s="238"/>
      <c r="HMH74" s="238"/>
      <c r="HMI74" s="238"/>
      <c r="HMJ74" s="238"/>
      <c r="HMK74" s="238"/>
      <c r="HML74" s="238"/>
      <c r="HMM74" s="238"/>
      <c r="HMN74" s="238"/>
      <c r="HMO74" s="238"/>
      <c r="HMP74" s="238"/>
      <c r="HMQ74" s="238"/>
      <c r="HMR74" s="238"/>
      <c r="HMS74" s="238"/>
      <c r="HMT74" s="238"/>
      <c r="HMU74" s="238"/>
      <c r="HMV74" s="238"/>
      <c r="HMW74" s="238"/>
      <c r="HMX74" s="238"/>
      <c r="HMY74" s="238"/>
      <c r="HMZ74" s="238"/>
      <c r="HNA74" s="238"/>
      <c r="HNB74" s="238"/>
      <c r="HNC74" s="238"/>
      <c r="HND74" s="238"/>
      <c r="HNE74" s="238"/>
      <c r="HNF74" s="238"/>
      <c r="HNG74" s="238"/>
      <c r="HNH74" s="238"/>
      <c r="HNI74" s="238"/>
      <c r="HNJ74" s="238"/>
      <c r="HNK74" s="238"/>
      <c r="HNL74" s="238"/>
      <c r="HNM74" s="238"/>
      <c r="HNN74" s="238"/>
      <c r="HNO74" s="238"/>
      <c r="HNP74" s="238"/>
      <c r="HNQ74" s="238"/>
      <c r="HNR74" s="238"/>
      <c r="HNS74" s="238"/>
      <c r="HNT74" s="238"/>
      <c r="HNU74" s="238"/>
      <c r="HNV74" s="238"/>
      <c r="HNW74" s="238"/>
      <c r="HNX74" s="238"/>
      <c r="HNY74" s="238"/>
      <c r="HNZ74" s="238"/>
      <c r="HOA74" s="238"/>
      <c r="HOB74" s="238"/>
      <c r="HOC74" s="238"/>
      <c r="HOD74" s="238"/>
      <c r="HOE74" s="238"/>
      <c r="HOF74" s="238"/>
      <c r="HOG74" s="238"/>
      <c r="HOH74" s="238"/>
      <c r="HOI74" s="238"/>
      <c r="HOJ74" s="238"/>
      <c r="HOK74" s="238"/>
      <c r="HOL74" s="238"/>
      <c r="HOM74" s="238"/>
      <c r="HON74" s="238"/>
      <c r="HOO74" s="238"/>
      <c r="HOP74" s="238"/>
      <c r="HOQ74" s="238"/>
      <c r="HOR74" s="238"/>
      <c r="HOS74" s="238"/>
      <c r="HOT74" s="238"/>
      <c r="HOU74" s="238"/>
      <c r="HOV74" s="238"/>
      <c r="HOW74" s="238"/>
      <c r="HOX74" s="238"/>
      <c r="HOY74" s="238"/>
      <c r="HOZ74" s="238"/>
      <c r="HPA74" s="238"/>
      <c r="HPB74" s="238"/>
      <c r="HPC74" s="238"/>
      <c r="HPD74" s="238"/>
      <c r="HPE74" s="238"/>
      <c r="HPF74" s="238"/>
      <c r="HPG74" s="238"/>
      <c r="HPH74" s="238"/>
      <c r="HPI74" s="238"/>
      <c r="HPJ74" s="238"/>
      <c r="HPK74" s="238"/>
      <c r="HPL74" s="238"/>
      <c r="HPM74" s="238"/>
      <c r="HPN74" s="238"/>
      <c r="HPO74" s="238"/>
      <c r="HPP74" s="238"/>
      <c r="HPQ74" s="238"/>
      <c r="HPR74" s="238"/>
      <c r="HPS74" s="238"/>
      <c r="HPT74" s="238"/>
      <c r="HPU74" s="238"/>
      <c r="HPV74" s="238"/>
      <c r="HPW74" s="238"/>
      <c r="HPX74" s="238"/>
      <c r="HPY74" s="238"/>
      <c r="HPZ74" s="238"/>
      <c r="HQA74" s="238"/>
      <c r="HQB74" s="238"/>
      <c r="HQC74" s="238"/>
      <c r="HQD74" s="238"/>
      <c r="HQE74" s="238"/>
      <c r="HQF74" s="238"/>
      <c r="HQG74" s="238"/>
      <c r="HQH74" s="238"/>
      <c r="HQI74" s="238"/>
      <c r="HQJ74" s="238"/>
      <c r="HQK74" s="238"/>
      <c r="HQL74" s="238"/>
      <c r="HQM74" s="238"/>
      <c r="HQN74" s="238"/>
      <c r="HQO74" s="238"/>
      <c r="HQP74" s="238"/>
      <c r="HQQ74" s="238"/>
      <c r="HQR74" s="238"/>
      <c r="HQS74" s="238"/>
      <c r="HQT74" s="238"/>
      <c r="HQU74" s="238"/>
      <c r="HQV74" s="238"/>
      <c r="HQW74" s="238"/>
      <c r="HQX74" s="238"/>
      <c r="HQY74" s="238"/>
      <c r="HQZ74" s="238"/>
      <c r="HRA74" s="238"/>
      <c r="HRB74" s="238"/>
      <c r="HRC74" s="238"/>
      <c r="HRD74" s="238"/>
      <c r="HRE74" s="238"/>
      <c r="HRF74" s="238"/>
      <c r="HRG74" s="238"/>
      <c r="HRH74" s="238"/>
      <c r="HRI74" s="238"/>
      <c r="HRJ74" s="238"/>
      <c r="HRK74" s="238"/>
      <c r="HRL74" s="238"/>
      <c r="HRM74" s="238"/>
      <c r="HRN74" s="238"/>
      <c r="HRO74" s="238"/>
      <c r="HRP74" s="238"/>
      <c r="HRQ74" s="238"/>
      <c r="HRR74" s="238"/>
      <c r="HRS74" s="238"/>
      <c r="HRT74" s="238"/>
      <c r="HRU74" s="238"/>
      <c r="HRV74" s="238"/>
      <c r="HRW74" s="238"/>
      <c r="HRX74" s="238"/>
      <c r="HRY74" s="238"/>
      <c r="HRZ74" s="238"/>
      <c r="HSA74" s="238"/>
      <c r="HSB74" s="238"/>
      <c r="HSC74" s="238"/>
      <c r="HSD74" s="238"/>
      <c r="HSE74" s="238"/>
      <c r="HSF74" s="238"/>
      <c r="HSG74" s="238"/>
      <c r="HSH74" s="238"/>
      <c r="HSI74" s="238"/>
      <c r="HSJ74" s="238"/>
      <c r="HSK74" s="238"/>
      <c r="HSL74" s="238"/>
      <c r="HSM74" s="238"/>
      <c r="HSN74" s="238"/>
      <c r="HSO74" s="238"/>
      <c r="HSP74" s="238"/>
      <c r="HSQ74" s="238"/>
      <c r="HSR74" s="238"/>
      <c r="HSS74" s="238"/>
      <c r="HST74" s="238"/>
      <c r="HSU74" s="238"/>
      <c r="HSV74" s="238"/>
      <c r="HSW74" s="238"/>
      <c r="HSX74" s="238"/>
      <c r="HSY74" s="238"/>
      <c r="HSZ74" s="238"/>
      <c r="HTA74" s="238"/>
      <c r="HTB74" s="238"/>
      <c r="HTC74" s="238"/>
      <c r="HTD74" s="238"/>
    </row>
    <row r="75" spans="1:5932" s="239" customFormat="1" ht="9.9499999999999993" hidden="1" customHeight="1" x14ac:dyDescent="0.25">
      <c r="A75" s="106" t="s">
        <v>104</v>
      </c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339">
        <v>2</v>
      </c>
      <c r="S75" s="339"/>
      <c r="T75" s="339">
        <f t="shared" si="114"/>
        <v>2</v>
      </c>
      <c r="U75" s="265">
        <v>4.55</v>
      </c>
      <c r="V75" s="265"/>
      <c r="W75" s="455">
        <f t="shared" si="115"/>
        <v>9.1</v>
      </c>
      <c r="X75" s="455">
        <f t="shared" si="116"/>
        <v>0</v>
      </c>
      <c r="Y75" s="438">
        <f t="shared" si="117"/>
        <v>4.55</v>
      </c>
      <c r="Z75" s="339"/>
      <c r="AA75" s="339"/>
      <c r="AB75" s="339">
        <f t="shared" si="118"/>
        <v>0</v>
      </c>
      <c r="AC75" s="265"/>
      <c r="AD75" s="265"/>
      <c r="AE75" s="455">
        <f t="shared" si="119"/>
        <v>0</v>
      </c>
      <c r="AF75" s="455">
        <f t="shared" si="120"/>
        <v>0</v>
      </c>
      <c r="AG75" s="438" t="e">
        <f t="shared" si="121"/>
        <v>#DIV/0!</v>
      </c>
      <c r="AH75" s="213"/>
      <c r="AI75" s="215">
        <v>4.2300000000000004</v>
      </c>
      <c r="AJ75" s="216"/>
      <c r="AK75" s="210">
        <v>3</v>
      </c>
      <c r="AL75" s="213"/>
      <c r="AM75" s="213"/>
      <c r="AN75" s="213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38"/>
      <c r="DW75" s="238"/>
      <c r="DX75" s="238"/>
      <c r="DY75" s="238"/>
      <c r="DZ75" s="238"/>
      <c r="EA75" s="238"/>
      <c r="EB75" s="238"/>
      <c r="EC75" s="238"/>
      <c r="ED75" s="238"/>
      <c r="EE75" s="238"/>
      <c r="EF75" s="238"/>
      <c r="EG75" s="238"/>
      <c r="EH75" s="238"/>
      <c r="EI75" s="238"/>
      <c r="EJ75" s="238"/>
      <c r="EK75" s="238"/>
      <c r="EL75" s="238"/>
      <c r="EM75" s="238"/>
      <c r="EN75" s="238"/>
      <c r="EO75" s="238"/>
      <c r="EP75" s="238"/>
      <c r="EQ75" s="238"/>
      <c r="ER75" s="238"/>
      <c r="ES75" s="238"/>
      <c r="ET75" s="238"/>
      <c r="EU75" s="238"/>
      <c r="EV75" s="238"/>
      <c r="EW75" s="238"/>
      <c r="EX75" s="238"/>
      <c r="EY75" s="238"/>
      <c r="EZ75" s="238"/>
      <c r="FA75" s="238"/>
      <c r="FB75" s="238"/>
      <c r="FC75" s="238"/>
      <c r="FD75" s="238"/>
      <c r="FE75" s="238"/>
      <c r="FF75" s="238"/>
      <c r="FG75" s="238"/>
      <c r="FH75" s="238"/>
      <c r="FI75" s="238"/>
      <c r="FJ75" s="238"/>
      <c r="FK75" s="238"/>
      <c r="FL75" s="238"/>
      <c r="FM75" s="238"/>
      <c r="FN75" s="238"/>
      <c r="FO75" s="238"/>
      <c r="FP75" s="238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238"/>
      <c r="KS75" s="238"/>
      <c r="KT75" s="238"/>
      <c r="KU75" s="238"/>
      <c r="KV75" s="238"/>
      <c r="KW75" s="238"/>
      <c r="KX75" s="238"/>
      <c r="KY75" s="238"/>
      <c r="KZ75" s="238"/>
      <c r="LA75" s="238"/>
      <c r="LB75" s="238"/>
      <c r="LC75" s="238"/>
      <c r="LD75" s="238"/>
      <c r="LE75" s="238"/>
      <c r="LF75" s="238"/>
      <c r="LG75" s="238"/>
      <c r="LH75" s="238"/>
      <c r="LI75" s="238"/>
      <c r="LJ75" s="238"/>
      <c r="LK75" s="238"/>
      <c r="LL75" s="238"/>
      <c r="LM75" s="238"/>
      <c r="LN75" s="238"/>
      <c r="LO75" s="238"/>
      <c r="LP75" s="238"/>
      <c r="LQ75" s="238"/>
      <c r="LR75" s="238"/>
      <c r="LS75" s="238"/>
      <c r="LT75" s="238"/>
      <c r="LU75" s="238"/>
      <c r="LV75" s="238"/>
      <c r="LW75" s="238"/>
      <c r="LX75" s="238"/>
      <c r="LY75" s="238"/>
      <c r="LZ75" s="238"/>
      <c r="MA75" s="238"/>
      <c r="MB75" s="238"/>
      <c r="MC75" s="238"/>
      <c r="MD75" s="238"/>
      <c r="ME75" s="238"/>
      <c r="MF75" s="238"/>
      <c r="MG75" s="238"/>
      <c r="MH75" s="238"/>
      <c r="MI75" s="238"/>
      <c r="MJ75" s="238"/>
      <c r="MK75" s="238"/>
      <c r="ML75" s="238"/>
      <c r="MM75" s="238"/>
      <c r="MN75" s="238"/>
      <c r="MO75" s="238"/>
      <c r="MP75" s="238"/>
      <c r="MQ75" s="238"/>
      <c r="MR75" s="238"/>
      <c r="MS75" s="238"/>
      <c r="MT75" s="238"/>
      <c r="MU75" s="238"/>
      <c r="MV75" s="238"/>
      <c r="MW75" s="238"/>
      <c r="MX75" s="238"/>
      <c r="MY75" s="238"/>
      <c r="MZ75" s="238"/>
      <c r="NA75" s="238"/>
      <c r="NB75" s="238"/>
      <c r="NC75" s="238"/>
      <c r="ND75" s="238"/>
      <c r="NE75" s="238"/>
      <c r="NF75" s="238"/>
      <c r="NG75" s="238"/>
      <c r="NH75" s="238"/>
      <c r="NI75" s="238"/>
      <c r="NJ75" s="238"/>
      <c r="NK75" s="238"/>
      <c r="NL75" s="238"/>
      <c r="NM75" s="238"/>
      <c r="NN75" s="238"/>
      <c r="NO75" s="238"/>
      <c r="NP75" s="238"/>
      <c r="NQ75" s="238"/>
      <c r="NR75" s="238"/>
      <c r="NS75" s="238"/>
      <c r="NT75" s="238"/>
      <c r="NU75" s="238"/>
      <c r="NV75" s="238"/>
      <c r="NW75" s="238"/>
      <c r="NX75" s="238"/>
      <c r="NY75" s="238"/>
      <c r="NZ75" s="238"/>
      <c r="OA75" s="238"/>
      <c r="OB75" s="238"/>
      <c r="OC75" s="238"/>
      <c r="OD75" s="238"/>
      <c r="OE75" s="238"/>
      <c r="OF75" s="238"/>
      <c r="OG75" s="238"/>
      <c r="OH75" s="238"/>
      <c r="OI75" s="238"/>
      <c r="OJ75" s="238"/>
      <c r="OK75" s="238"/>
      <c r="OL75" s="238"/>
      <c r="OM75" s="238"/>
      <c r="ON75" s="238"/>
      <c r="OO75" s="238"/>
      <c r="OP75" s="238"/>
      <c r="OQ75" s="238"/>
      <c r="OR75" s="238"/>
      <c r="OS75" s="238"/>
      <c r="OT75" s="238"/>
      <c r="OU75" s="238"/>
      <c r="OV75" s="238"/>
      <c r="OW75" s="238"/>
      <c r="OX75" s="238"/>
      <c r="OY75" s="238"/>
      <c r="OZ75" s="238"/>
      <c r="PA75" s="238"/>
      <c r="PB75" s="238"/>
      <c r="PC75" s="238"/>
      <c r="PD75" s="238"/>
      <c r="PE75" s="238"/>
      <c r="PF75" s="238"/>
      <c r="PG75" s="238"/>
      <c r="PH75" s="238"/>
      <c r="PI75" s="238"/>
      <c r="PJ75" s="238"/>
      <c r="PK75" s="238"/>
      <c r="PL75" s="238"/>
      <c r="PM75" s="238"/>
      <c r="PN75" s="238"/>
      <c r="PO75" s="238"/>
      <c r="PP75" s="238"/>
      <c r="PQ75" s="238"/>
      <c r="PR75" s="238"/>
      <c r="PS75" s="238"/>
      <c r="PT75" s="238"/>
      <c r="PU75" s="238"/>
      <c r="PV75" s="238"/>
      <c r="PW75" s="238"/>
      <c r="PX75" s="238"/>
      <c r="PY75" s="238"/>
      <c r="PZ75" s="238"/>
      <c r="QA75" s="238"/>
      <c r="QB75" s="238"/>
      <c r="QC75" s="238"/>
      <c r="QD75" s="238"/>
      <c r="QE75" s="238"/>
      <c r="QF75" s="238"/>
      <c r="QG75" s="238"/>
      <c r="QH75" s="238"/>
      <c r="QI75" s="238"/>
      <c r="QJ75" s="238"/>
      <c r="QK75" s="238"/>
      <c r="QL75" s="238"/>
      <c r="QM75" s="238"/>
      <c r="QN75" s="238"/>
      <c r="QO75" s="238"/>
      <c r="QP75" s="238"/>
      <c r="QQ75" s="238"/>
      <c r="QR75" s="238"/>
      <c r="QS75" s="238"/>
      <c r="QT75" s="238"/>
      <c r="QU75" s="238"/>
      <c r="QV75" s="238"/>
      <c r="QW75" s="238"/>
      <c r="QX75" s="238"/>
      <c r="QY75" s="238"/>
      <c r="QZ75" s="238"/>
      <c r="RA75" s="238"/>
      <c r="RB75" s="238"/>
      <c r="RC75" s="238"/>
      <c r="RD75" s="238"/>
      <c r="RE75" s="238"/>
      <c r="RF75" s="238"/>
      <c r="RG75" s="238"/>
      <c r="RH75" s="238"/>
      <c r="RI75" s="238"/>
      <c r="RJ75" s="238"/>
      <c r="RK75" s="238"/>
      <c r="RL75" s="238"/>
      <c r="RM75" s="238"/>
      <c r="RN75" s="238"/>
      <c r="RO75" s="238"/>
      <c r="RP75" s="238"/>
      <c r="RQ75" s="238"/>
      <c r="RR75" s="238"/>
      <c r="RS75" s="238"/>
      <c r="RT75" s="238"/>
      <c r="RU75" s="238"/>
      <c r="RV75" s="238"/>
      <c r="RW75" s="238"/>
      <c r="RX75" s="238"/>
      <c r="RY75" s="238"/>
      <c r="RZ75" s="238"/>
      <c r="SA75" s="238"/>
      <c r="SB75" s="238"/>
      <c r="SC75" s="238"/>
      <c r="SD75" s="238"/>
      <c r="SE75" s="238"/>
      <c r="SF75" s="238"/>
      <c r="SG75" s="238"/>
      <c r="SH75" s="238"/>
      <c r="SI75" s="238"/>
      <c r="SJ75" s="238"/>
      <c r="SK75" s="238"/>
      <c r="SL75" s="238"/>
      <c r="SM75" s="238"/>
      <c r="SN75" s="238"/>
      <c r="SO75" s="238"/>
      <c r="SP75" s="238"/>
      <c r="SQ75" s="238"/>
      <c r="SR75" s="238"/>
      <c r="SS75" s="238"/>
      <c r="ST75" s="238"/>
      <c r="SU75" s="238"/>
      <c r="SV75" s="238"/>
      <c r="SW75" s="238"/>
      <c r="SX75" s="238"/>
      <c r="SY75" s="238"/>
      <c r="SZ75" s="238"/>
      <c r="TA75" s="238"/>
      <c r="TB75" s="238"/>
      <c r="TC75" s="238"/>
      <c r="TD75" s="238"/>
      <c r="TE75" s="238"/>
      <c r="TF75" s="238"/>
      <c r="TG75" s="238"/>
      <c r="TH75" s="238"/>
      <c r="TI75" s="238"/>
      <c r="TJ75" s="238"/>
      <c r="TK75" s="238"/>
      <c r="TL75" s="238"/>
      <c r="TM75" s="238"/>
      <c r="TN75" s="238"/>
      <c r="TO75" s="238"/>
      <c r="TP75" s="238"/>
      <c r="TQ75" s="238"/>
      <c r="TR75" s="238"/>
      <c r="TS75" s="238"/>
      <c r="TT75" s="238"/>
      <c r="TU75" s="238"/>
      <c r="TV75" s="238"/>
      <c r="TW75" s="238"/>
      <c r="TX75" s="238"/>
      <c r="TY75" s="238"/>
      <c r="TZ75" s="238"/>
      <c r="UA75" s="238"/>
      <c r="UB75" s="238"/>
      <c r="UC75" s="238"/>
      <c r="UD75" s="238"/>
      <c r="UE75" s="238"/>
      <c r="UF75" s="238"/>
      <c r="UG75" s="238"/>
      <c r="UH75" s="238"/>
      <c r="UI75" s="238"/>
      <c r="UJ75" s="238"/>
      <c r="UK75" s="238"/>
      <c r="UL75" s="238"/>
      <c r="UM75" s="238"/>
      <c r="UN75" s="238"/>
      <c r="UO75" s="238"/>
      <c r="UP75" s="238"/>
      <c r="UQ75" s="238"/>
      <c r="UR75" s="238"/>
      <c r="US75" s="238"/>
      <c r="UT75" s="238"/>
      <c r="UU75" s="238"/>
      <c r="UV75" s="238"/>
      <c r="UW75" s="238"/>
      <c r="UX75" s="238"/>
      <c r="UY75" s="238"/>
      <c r="UZ75" s="238"/>
      <c r="VA75" s="238"/>
      <c r="VB75" s="238"/>
      <c r="VC75" s="238"/>
      <c r="VD75" s="238"/>
      <c r="VE75" s="238"/>
      <c r="VF75" s="238"/>
      <c r="VG75" s="238"/>
      <c r="VH75" s="238"/>
      <c r="VI75" s="238"/>
      <c r="VJ75" s="238"/>
      <c r="VK75" s="238"/>
      <c r="VL75" s="238"/>
      <c r="VM75" s="238"/>
      <c r="VN75" s="238"/>
      <c r="VO75" s="238"/>
      <c r="VP75" s="238"/>
      <c r="VQ75" s="238"/>
      <c r="VR75" s="238"/>
      <c r="VS75" s="238"/>
      <c r="VT75" s="238"/>
      <c r="VU75" s="238"/>
      <c r="VV75" s="238"/>
      <c r="VW75" s="238"/>
      <c r="VX75" s="238"/>
      <c r="VY75" s="238"/>
      <c r="VZ75" s="238"/>
      <c r="WA75" s="238"/>
      <c r="WB75" s="238"/>
      <c r="WC75" s="238"/>
      <c r="WD75" s="238"/>
      <c r="WE75" s="238"/>
      <c r="WF75" s="238"/>
      <c r="WG75" s="238"/>
      <c r="WH75" s="238"/>
      <c r="WI75" s="238"/>
      <c r="WJ75" s="238"/>
      <c r="WK75" s="238"/>
      <c r="WL75" s="238"/>
      <c r="WM75" s="238"/>
      <c r="WN75" s="238"/>
      <c r="WO75" s="238"/>
      <c r="WP75" s="238"/>
      <c r="WQ75" s="238"/>
      <c r="WR75" s="238"/>
      <c r="WS75" s="238"/>
      <c r="WT75" s="238"/>
      <c r="WU75" s="238"/>
      <c r="WV75" s="238"/>
      <c r="WW75" s="238"/>
      <c r="WX75" s="238"/>
      <c r="WY75" s="238"/>
      <c r="WZ75" s="238"/>
      <c r="XA75" s="238"/>
      <c r="XB75" s="238"/>
      <c r="XC75" s="238"/>
      <c r="XD75" s="238"/>
      <c r="XE75" s="238"/>
      <c r="XF75" s="238"/>
      <c r="XG75" s="238"/>
      <c r="XH75" s="238"/>
      <c r="XI75" s="238"/>
      <c r="XJ75" s="238"/>
      <c r="XK75" s="238"/>
      <c r="XL75" s="238"/>
      <c r="XM75" s="238"/>
      <c r="XN75" s="238"/>
      <c r="XO75" s="238"/>
      <c r="XP75" s="238"/>
      <c r="XQ75" s="238"/>
      <c r="XR75" s="238"/>
      <c r="XS75" s="238"/>
      <c r="XT75" s="238"/>
      <c r="XU75" s="238"/>
      <c r="XV75" s="238"/>
      <c r="XW75" s="238"/>
      <c r="XX75" s="238"/>
      <c r="XY75" s="238"/>
      <c r="XZ75" s="238"/>
      <c r="YA75" s="238"/>
      <c r="YB75" s="238"/>
      <c r="YC75" s="238"/>
      <c r="YD75" s="238"/>
      <c r="YE75" s="238"/>
      <c r="YF75" s="238"/>
      <c r="YG75" s="238"/>
      <c r="YH75" s="238"/>
      <c r="YI75" s="238"/>
      <c r="YJ75" s="238"/>
      <c r="YK75" s="238"/>
      <c r="YL75" s="238"/>
      <c r="YM75" s="238"/>
      <c r="YN75" s="238"/>
      <c r="YO75" s="238"/>
      <c r="YP75" s="238"/>
      <c r="YQ75" s="238"/>
      <c r="YR75" s="238"/>
      <c r="YS75" s="238"/>
      <c r="YT75" s="238"/>
      <c r="YU75" s="238"/>
      <c r="YV75" s="238"/>
      <c r="YW75" s="238"/>
      <c r="YX75" s="238"/>
      <c r="YY75" s="238"/>
      <c r="YZ75" s="238"/>
      <c r="ZA75" s="238"/>
      <c r="ZB75" s="238"/>
      <c r="ZC75" s="238"/>
      <c r="ZD75" s="238"/>
      <c r="ZE75" s="238"/>
      <c r="ZF75" s="238"/>
      <c r="ZG75" s="238"/>
      <c r="ZH75" s="238"/>
      <c r="ZI75" s="238"/>
      <c r="ZJ75" s="238"/>
      <c r="ZK75" s="238"/>
      <c r="ZL75" s="238"/>
      <c r="ZM75" s="238"/>
      <c r="ZN75" s="238"/>
      <c r="ZO75" s="238"/>
      <c r="ZP75" s="238"/>
      <c r="ZQ75" s="238"/>
      <c r="ZR75" s="238"/>
      <c r="ZS75" s="238"/>
      <c r="ZT75" s="238"/>
      <c r="ZU75" s="238"/>
      <c r="ZV75" s="238"/>
      <c r="ZW75" s="238"/>
      <c r="ZX75" s="238"/>
      <c r="ZY75" s="238"/>
      <c r="ZZ75" s="238"/>
      <c r="AAA75" s="238"/>
      <c r="AAB75" s="238"/>
      <c r="AAC75" s="238"/>
      <c r="AAD75" s="238"/>
      <c r="AAE75" s="238"/>
      <c r="AAF75" s="238"/>
      <c r="AAG75" s="238"/>
      <c r="AAH75" s="238"/>
      <c r="AAI75" s="238"/>
      <c r="AAJ75" s="238"/>
      <c r="AAK75" s="238"/>
      <c r="AAL75" s="238"/>
      <c r="AAM75" s="238"/>
      <c r="AAN75" s="238"/>
      <c r="AAO75" s="238"/>
      <c r="AAP75" s="238"/>
      <c r="AAQ75" s="238"/>
      <c r="AAR75" s="238"/>
      <c r="AAS75" s="238"/>
      <c r="AAT75" s="238"/>
      <c r="AAU75" s="238"/>
      <c r="AAV75" s="238"/>
      <c r="AAW75" s="238"/>
      <c r="AAX75" s="238"/>
      <c r="AAY75" s="238"/>
      <c r="AAZ75" s="238"/>
      <c r="ABA75" s="238"/>
      <c r="ABB75" s="238"/>
      <c r="ABC75" s="238"/>
      <c r="ABD75" s="238"/>
      <c r="ABE75" s="238"/>
      <c r="ABF75" s="238"/>
      <c r="ABG75" s="238"/>
      <c r="ABH75" s="238"/>
      <c r="ABI75" s="238"/>
      <c r="ABJ75" s="238"/>
      <c r="ABK75" s="238"/>
      <c r="ABL75" s="238"/>
      <c r="ABM75" s="238"/>
      <c r="ABN75" s="238"/>
      <c r="ABO75" s="238"/>
      <c r="ABP75" s="238"/>
      <c r="ABQ75" s="238"/>
      <c r="ABR75" s="238"/>
      <c r="ABS75" s="238"/>
      <c r="ABT75" s="238"/>
      <c r="ABU75" s="238"/>
      <c r="ABV75" s="238"/>
      <c r="ABW75" s="238"/>
      <c r="ABX75" s="238"/>
      <c r="ABY75" s="238"/>
      <c r="ABZ75" s="238"/>
      <c r="ACA75" s="238"/>
      <c r="ACB75" s="238"/>
      <c r="ACC75" s="238"/>
      <c r="ACD75" s="238"/>
      <c r="ACE75" s="238"/>
      <c r="ACF75" s="238"/>
      <c r="ACG75" s="238"/>
      <c r="ACH75" s="238"/>
      <c r="ACI75" s="238"/>
      <c r="ACJ75" s="238"/>
      <c r="ACK75" s="238"/>
      <c r="ACL75" s="238"/>
      <c r="ACM75" s="238"/>
      <c r="ACN75" s="238"/>
      <c r="ACO75" s="238"/>
      <c r="ACP75" s="238"/>
      <c r="ACQ75" s="238"/>
      <c r="ACR75" s="238"/>
      <c r="ACS75" s="238"/>
      <c r="ACT75" s="238"/>
      <c r="ACU75" s="238"/>
      <c r="ACV75" s="238"/>
      <c r="ACW75" s="238"/>
      <c r="ACX75" s="238"/>
      <c r="ACY75" s="238"/>
      <c r="ACZ75" s="238"/>
      <c r="ADA75" s="238"/>
      <c r="ADB75" s="238"/>
      <c r="ADC75" s="238"/>
      <c r="ADD75" s="238"/>
      <c r="ADE75" s="238"/>
      <c r="ADF75" s="238"/>
      <c r="ADG75" s="238"/>
      <c r="ADH75" s="238"/>
      <c r="ADI75" s="238"/>
      <c r="ADJ75" s="238"/>
      <c r="ADK75" s="238"/>
      <c r="ADL75" s="238"/>
      <c r="ADM75" s="238"/>
      <c r="ADN75" s="238"/>
      <c r="ADO75" s="238"/>
      <c r="ADP75" s="238"/>
      <c r="ADQ75" s="238"/>
      <c r="ADR75" s="238"/>
      <c r="ADS75" s="238"/>
      <c r="ADT75" s="238"/>
      <c r="ADU75" s="238"/>
      <c r="ADV75" s="238"/>
      <c r="ADW75" s="238"/>
      <c r="ADX75" s="238"/>
      <c r="ADY75" s="238"/>
      <c r="ADZ75" s="238"/>
      <c r="AEA75" s="238"/>
      <c r="AEB75" s="238"/>
      <c r="AEC75" s="238"/>
      <c r="AED75" s="238"/>
      <c r="AEE75" s="238"/>
      <c r="AEF75" s="238"/>
      <c r="AEG75" s="238"/>
      <c r="AEH75" s="238"/>
      <c r="AEI75" s="238"/>
      <c r="AEJ75" s="238"/>
      <c r="AEK75" s="238"/>
      <c r="AEL75" s="238"/>
      <c r="AEM75" s="238"/>
      <c r="AEN75" s="238"/>
      <c r="AEO75" s="238"/>
      <c r="AEP75" s="238"/>
      <c r="AEQ75" s="238"/>
      <c r="AER75" s="238"/>
      <c r="AES75" s="238"/>
      <c r="AET75" s="238"/>
      <c r="AEU75" s="238"/>
      <c r="AEV75" s="238"/>
      <c r="AEW75" s="238"/>
      <c r="AEX75" s="238"/>
      <c r="AEY75" s="238"/>
      <c r="AEZ75" s="238"/>
      <c r="AFA75" s="238"/>
      <c r="AFB75" s="238"/>
      <c r="AFC75" s="238"/>
      <c r="AFD75" s="238"/>
      <c r="AFE75" s="238"/>
      <c r="AFF75" s="238"/>
      <c r="AFG75" s="238"/>
      <c r="AFH75" s="238"/>
      <c r="AFI75" s="238"/>
      <c r="AFJ75" s="238"/>
      <c r="AFK75" s="238"/>
      <c r="AFL75" s="238"/>
      <c r="AFM75" s="238"/>
      <c r="AFN75" s="238"/>
      <c r="AFO75" s="238"/>
      <c r="AFP75" s="238"/>
      <c r="AFQ75" s="238"/>
      <c r="AFR75" s="238"/>
      <c r="AFS75" s="238"/>
      <c r="AFT75" s="238"/>
      <c r="AFU75" s="238"/>
      <c r="AFV75" s="238"/>
      <c r="AFW75" s="238"/>
      <c r="AFX75" s="238"/>
      <c r="AFY75" s="238"/>
      <c r="AFZ75" s="238"/>
      <c r="AGA75" s="238"/>
      <c r="AGB75" s="238"/>
      <c r="AGC75" s="238"/>
      <c r="AGD75" s="238"/>
      <c r="AGE75" s="238"/>
      <c r="AGF75" s="238"/>
      <c r="AGG75" s="238"/>
      <c r="AGH75" s="238"/>
      <c r="AGI75" s="238"/>
      <c r="AGJ75" s="238"/>
      <c r="AGK75" s="238"/>
      <c r="AGL75" s="238"/>
      <c r="AGM75" s="238"/>
      <c r="AGN75" s="238"/>
      <c r="AGO75" s="238"/>
      <c r="AGP75" s="238"/>
      <c r="AGQ75" s="238"/>
      <c r="AGR75" s="238"/>
      <c r="AGS75" s="238"/>
      <c r="AGT75" s="238"/>
      <c r="AGU75" s="238"/>
      <c r="AGV75" s="238"/>
      <c r="AGW75" s="238"/>
      <c r="AGX75" s="238"/>
      <c r="AGY75" s="238"/>
      <c r="AGZ75" s="238"/>
      <c r="AHA75" s="238"/>
      <c r="AHB75" s="238"/>
      <c r="AHC75" s="238"/>
      <c r="AHD75" s="238"/>
      <c r="AHE75" s="238"/>
      <c r="AHF75" s="238"/>
      <c r="AHG75" s="238"/>
      <c r="AHH75" s="238"/>
      <c r="AHI75" s="238"/>
      <c r="AHJ75" s="238"/>
      <c r="AHK75" s="238"/>
      <c r="AHL75" s="238"/>
      <c r="AHM75" s="238"/>
      <c r="AHN75" s="238"/>
      <c r="AHO75" s="238"/>
      <c r="AHP75" s="238"/>
      <c r="AHQ75" s="238"/>
      <c r="AHR75" s="238"/>
      <c r="AHS75" s="238"/>
      <c r="AHT75" s="238"/>
      <c r="AHU75" s="238"/>
      <c r="AHV75" s="238"/>
      <c r="AHW75" s="238"/>
      <c r="AHX75" s="238"/>
      <c r="AHY75" s="238"/>
      <c r="AHZ75" s="238"/>
      <c r="AIA75" s="238"/>
      <c r="AIB75" s="238"/>
      <c r="AIC75" s="238"/>
      <c r="AID75" s="238"/>
      <c r="AIE75" s="238"/>
      <c r="AIF75" s="238"/>
      <c r="AIG75" s="238"/>
      <c r="AIH75" s="238"/>
      <c r="AII75" s="238"/>
      <c r="AIJ75" s="238"/>
      <c r="AIK75" s="238"/>
      <c r="AIL75" s="238"/>
      <c r="AIM75" s="238"/>
      <c r="AIN75" s="238"/>
      <c r="AIO75" s="238"/>
      <c r="AIP75" s="238"/>
      <c r="AIQ75" s="238"/>
      <c r="AIR75" s="238"/>
      <c r="AIS75" s="238"/>
      <c r="AIT75" s="238"/>
      <c r="AIU75" s="238"/>
      <c r="AIV75" s="238"/>
      <c r="AIW75" s="238"/>
      <c r="AIX75" s="238"/>
      <c r="AIY75" s="238"/>
      <c r="AIZ75" s="238"/>
      <c r="AJA75" s="238"/>
      <c r="AJB75" s="238"/>
      <c r="AJC75" s="238"/>
      <c r="AJD75" s="238"/>
      <c r="AJE75" s="238"/>
      <c r="AJF75" s="238"/>
      <c r="AJG75" s="238"/>
      <c r="AJH75" s="238"/>
      <c r="AJI75" s="238"/>
      <c r="AJJ75" s="238"/>
      <c r="AJK75" s="238"/>
      <c r="AJL75" s="238"/>
      <c r="AJM75" s="238"/>
      <c r="AJN75" s="238"/>
      <c r="AJO75" s="238"/>
      <c r="AJP75" s="238"/>
      <c r="AJQ75" s="238"/>
      <c r="AJR75" s="238"/>
      <c r="AJS75" s="238"/>
      <c r="AJT75" s="238"/>
      <c r="AJU75" s="238"/>
      <c r="AJV75" s="238"/>
      <c r="AJW75" s="238"/>
      <c r="AJX75" s="238"/>
      <c r="AJY75" s="238"/>
      <c r="AJZ75" s="238"/>
      <c r="AKA75" s="238"/>
      <c r="AKB75" s="238"/>
      <c r="AKC75" s="238"/>
      <c r="AKD75" s="238"/>
      <c r="AKE75" s="238"/>
      <c r="AKF75" s="238"/>
      <c r="AKG75" s="238"/>
      <c r="AKH75" s="238"/>
      <c r="AKI75" s="238"/>
      <c r="AKJ75" s="238"/>
      <c r="AKK75" s="238"/>
      <c r="AKL75" s="238"/>
      <c r="AKM75" s="238"/>
      <c r="AKN75" s="238"/>
      <c r="AKO75" s="238"/>
      <c r="AKP75" s="238"/>
      <c r="AKQ75" s="238"/>
      <c r="AKR75" s="238"/>
      <c r="AKS75" s="238"/>
      <c r="AKT75" s="238"/>
      <c r="AKU75" s="238"/>
      <c r="AKV75" s="238"/>
      <c r="AKW75" s="238"/>
      <c r="AKX75" s="238"/>
      <c r="AKY75" s="238"/>
      <c r="AKZ75" s="238"/>
      <c r="ALA75" s="238"/>
      <c r="ALB75" s="238"/>
      <c r="ALC75" s="238"/>
      <c r="ALD75" s="238"/>
      <c r="ALE75" s="238"/>
      <c r="ALF75" s="238"/>
      <c r="ALG75" s="238"/>
      <c r="ALH75" s="238"/>
      <c r="ALI75" s="238"/>
      <c r="ALJ75" s="238"/>
      <c r="ALK75" s="238"/>
      <c r="ALL75" s="238"/>
      <c r="ALM75" s="238"/>
      <c r="ALN75" s="238"/>
      <c r="ALO75" s="238"/>
      <c r="ALP75" s="238"/>
      <c r="ALQ75" s="238"/>
      <c r="ALR75" s="238"/>
      <c r="ALS75" s="238"/>
      <c r="ALT75" s="238"/>
      <c r="ALU75" s="238"/>
      <c r="ALV75" s="238"/>
      <c r="ALW75" s="238"/>
      <c r="ALX75" s="238"/>
      <c r="ALY75" s="238"/>
      <c r="ALZ75" s="238"/>
      <c r="AMA75" s="238"/>
      <c r="AMB75" s="238"/>
      <c r="AMC75" s="238"/>
      <c r="AMD75" s="238"/>
      <c r="AME75" s="238"/>
      <c r="AMF75" s="238"/>
      <c r="AMG75" s="238"/>
      <c r="AMH75" s="238"/>
      <c r="AMI75" s="238"/>
      <c r="AMJ75" s="238"/>
      <c r="AMK75" s="238"/>
      <c r="AML75" s="238"/>
      <c r="AMM75" s="238"/>
      <c r="AMN75" s="238"/>
      <c r="AMO75" s="238"/>
      <c r="AMP75" s="238"/>
      <c r="AMQ75" s="238"/>
      <c r="AMR75" s="238"/>
      <c r="AMS75" s="238"/>
      <c r="AMT75" s="238"/>
      <c r="AMU75" s="238"/>
      <c r="AMV75" s="238"/>
      <c r="AMW75" s="238"/>
      <c r="AMX75" s="238"/>
      <c r="AMY75" s="238"/>
      <c r="AMZ75" s="238"/>
      <c r="ANA75" s="238"/>
      <c r="ANB75" s="238"/>
      <c r="ANC75" s="238"/>
      <c r="AND75" s="238"/>
      <c r="ANE75" s="238"/>
      <c r="ANF75" s="238"/>
      <c r="ANG75" s="238"/>
      <c r="ANH75" s="238"/>
      <c r="ANI75" s="238"/>
      <c r="ANJ75" s="238"/>
      <c r="ANK75" s="238"/>
      <c r="ANL75" s="238"/>
      <c r="ANM75" s="238"/>
      <c r="ANN75" s="238"/>
      <c r="ANO75" s="238"/>
      <c r="ANP75" s="238"/>
      <c r="ANQ75" s="238"/>
      <c r="ANR75" s="238"/>
      <c r="ANS75" s="238"/>
      <c r="ANT75" s="238"/>
      <c r="ANU75" s="238"/>
      <c r="ANV75" s="238"/>
      <c r="ANW75" s="238"/>
      <c r="ANX75" s="238"/>
      <c r="ANY75" s="238"/>
      <c r="ANZ75" s="238"/>
      <c r="AOA75" s="238"/>
      <c r="AOB75" s="238"/>
      <c r="AOC75" s="238"/>
      <c r="AOD75" s="238"/>
      <c r="AOE75" s="238"/>
      <c r="AOF75" s="238"/>
      <c r="AOG75" s="238"/>
      <c r="AOH75" s="238"/>
      <c r="AOI75" s="238"/>
      <c r="AOJ75" s="238"/>
      <c r="AOK75" s="238"/>
      <c r="AOL75" s="238"/>
      <c r="AOM75" s="238"/>
      <c r="AON75" s="238"/>
      <c r="AOO75" s="238"/>
      <c r="AOP75" s="238"/>
      <c r="AOQ75" s="238"/>
      <c r="AOR75" s="238"/>
      <c r="AOS75" s="238"/>
      <c r="AOT75" s="238"/>
      <c r="AOU75" s="238"/>
      <c r="AOV75" s="238"/>
      <c r="AOW75" s="238"/>
      <c r="AOX75" s="238"/>
      <c r="AOY75" s="238"/>
      <c r="AOZ75" s="238"/>
      <c r="APA75" s="238"/>
      <c r="APB75" s="238"/>
      <c r="APC75" s="238"/>
      <c r="APD75" s="238"/>
      <c r="APE75" s="238"/>
      <c r="APF75" s="238"/>
      <c r="APG75" s="238"/>
      <c r="APH75" s="238"/>
      <c r="API75" s="238"/>
      <c r="APJ75" s="238"/>
      <c r="APK75" s="238"/>
      <c r="APL75" s="238"/>
      <c r="APM75" s="238"/>
      <c r="APN75" s="238"/>
      <c r="APO75" s="238"/>
      <c r="APP75" s="238"/>
      <c r="APQ75" s="238"/>
      <c r="APR75" s="238"/>
      <c r="APS75" s="238"/>
      <c r="APT75" s="238"/>
      <c r="APU75" s="238"/>
      <c r="APV75" s="238"/>
      <c r="APW75" s="238"/>
      <c r="APX75" s="238"/>
      <c r="APY75" s="238"/>
      <c r="APZ75" s="238"/>
      <c r="AQA75" s="238"/>
      <c r="AQB75" s="238"/>
      <c r="AQC75" s="238"/>
      <c r="AQD75" s="238"/>
      <c r="AQE75" s="238"/>
      <c r="AQF75" s="238"/>
      <c r="AQG75" s="238"/>
      <c r="AQH75" s="238"/>
      <c r="AQI75" s="238"/>
      <c r="AQJ75" s="238"/>
      <c r="AQK75" s="238"/>
      <c r="AQL75" s="238"/>
      <c r="AQM75" s="238"/>
      <c r="AQN75" s="238"/>
      <c r="AQO75" s="238"/>
      <c r="AQP75" s="238"/>
      <c r="AQQ75" s="238"/>
      <c r="AQR75" s="238"/>
      <c r="AQS75" s="238"/>
      <c r="AQT75" s="238"/>
      <c r="AQU75" s="238"/>
      <c r="AQV75" s="238"/>
      <c r="AQW75" s="238"/>
      <c r="AQX75" s="238"/>
      <c r="AQY75" s="238"/>
      <c r="AQZ75" s="238"/>
      <c r="ARA75" s="238"/>
      <c r="ARB75" s="238"/>
      <c r="ARC75" s="238"/>
      <c r="ARD75" s="238"/>
      <c r="ARE75" s="238"/>
      <c r="ARF75" s="238"/>
      <c r="ARG75" s="238"/>
      <c r="ARH75" s="238"/>
      <c r="ARI75" s="238"/>
      <c r="ARJ75" s="238"/>
      <c r="ARK75" s="238"/>
      <c r="ARL75" s="238"/>
      <c r="ARM75" s="238"/>
      <c r="ARN75" s="238"/>
      <c r="ARO75" s="238"/>
      <c r="ARP75" s="238"/>
      <c r="ARQ75" s="238"/>
      <c r="ARR75" s="238"/>
      <c r="ARS75" s="238"/>
      <c r="ART75" s="238"/>
      <c r="ARU75" s="238"/>
      <c r="ARV75" s="238"/>
      <c r="ARW75" s="238"/>
      <c r="ARX75" s="238"/>
      <c r="ARY75" s="238"/>
      <c r="ARZ75" s="238"/>
      <c r="ASA75" s="238"/>
      <c r="ASB75" s="238"/>
      <c r="ASC75" s="238"/>
      <c r="ASD75" s="238"/>
      <c r="ASE75" s="238"/>
      <c r="ASF75" s="238"/>
      <c r="ASG75" s="238"/>
      <c r="ASH75" s="238"/>
      <c r="ASI75" s="238"/>
      <c r="ASJ75" s="238"/>
      <c r="ASK75" s="238"/>
      <c r="ASL75" s="238"/>
      <c r="ASM75" s="238"/>
      <c r="ASN75" s="238"/>
      <c r="ASO75" s="238"/>
      <c r="ASP75" s="238"/>
      <c r="ASQ75" s="238"/>
      <c r="ASR75" s="238"/>
      <c r="ASS75" s="238"/>
      <c r="AST75" s="238"/>
      <c r="ASU75" s="238"/>
      <c r="ASV75" s="238"/>
      <c r="ASW75" s="238"/>
      <c r="ASX75" s="238"/>
      <c r="ASY75" s="238"/>
      <c r="ASZ75" s="238"/>
      <c r="ATA75" s="238"/>
      <c r="ATB75" s="238"/>
      <c r="ATC75" s="238"/>
      <c r="ATD75" s="238"/>
      <c r="ATE75" s="238"/>
      <c r="ATF75" s="238"/>
      <c r="ATG75" s="238"/>
      <c r="ATH75" s="238"/>
      <c r="ATI75" s="238"/>
      <c r="ATJ75" s="238"/>
      <c r="ATK75" s="238"/>
      <c r="ATL75" s="238"/>
      <c r="ATM75" s="238"/>
      <c r="ATN75" s="238"/>
      <c r="ATO75" s="238"/>
      <c r="ATP75" s="238"/>
      <c r="ATQ75" s="238"/>
      <c r="ATR75" s="238"/>
      <c r="ATS75" s="238"/>
      <c r="ATT75" s="238"/>
      <c r="ATU75" s="238"/>
      <c r="ATV75" s="238"/>
      <c r="ATW75" s="238"/>
      <c r="ATX75" s="238"/>
      <c r="ATY75" s="238"/>
      <c r="ATZ75" s="238"/>
      <c r="AUA75" s="238"/>
      <c r="AUB75" s="238"/>
      <c r="AUC75" s="238"/>
      <c r="AUD75" s="238"/>
      <c r="AUE75" s="238"/>
      <c r="AUF75" s="238"/>
      <c r="AUG75" s="238"/>
      <c r="AUH75" s="238"/>
      <c r="AUI75" s="238"/>
      <c r="AUJ75" s="238"/>
      <c r="AUK75" s="238"/>
      <c r="AUL75" s="238"/>
      <c r="AUM75" s="238"/>
      <c r="AUN75" s="238"/>
      <c r="AUO75" s="238"/>
      <c r="AUP75" s="238"/>
      <c r="AUQ75" s="238"/>
      <c r="AUR75" s="238"/>
      <c r="AUS75" s="238"/>
      <c r="AUT75" s="238"/>
      <c r="AUU75" s="238"/>
      <c r="AUV75" s="238"/>
      <c r="AUW75" s="238"/>
      <c r="AUX75" s="238"/>
      <c r="AUY75" s="238"/>
      <c r="AUZ75" s="238"/>
      <c r="AVA75" s="238"/>
      <c r="AVB75" s="238"/>
      <c r="AVC75" s="238"/>
      <c r="AVD75" s="238"/>
      <c r="AVE75" s="238"/>
      <c r="AVF75" s="238"/>
      <c r="AVG75" s="238"/>
      <c r="AVH75" s="238"/>
      <c r="AVI75" s="238"/>
      <c r="AVJ75" s="238"/>
      <c r="AVK75" s="238"/>
      <c r="AVL75" s="238"/>
      <c r="AVM75" s="238"/>
      <c r="AVN75" s="238"/>
      <c r="AVO75" s="238"/>
      <c r="AVP75" s="238"/>
      <c r="AVQ75" s="238"/>
      <c r="AVR75" s="238"/>
      <c r="AVS75" s="238"/>
      <c r="AVT75" s="238"/>
      <c r="AVU75" s="238"/>
      <c r="AVV75" s="238"/>
      <c r="AVW75" s="238"/>
      <c r="AVX75" s="238"/>
      <c r="AVY75" s="238"/>
      <c r="AVZ75" s="238"/>
      <c r="AWA75" s="238"/>
      <c r="AWB75" s="238"/>
      <c r="AWC75" s="238"/>
      <c r="AWD75" s="238"/>
      <c r="AWE75" s="238"/>
      <c r="AWF75" s="238"/>
      <c r="AWG75" s="238"/>
      <c r="AWH75" s="238"/>
      <c r="AWI75" s="238"/>
      <c r="AWJ75" s="238"/>
      <c r="AWK75" s="238"/>
      <c r="AWL75" s="238"/>
      <c r="AWM75" s="238"/>
      <c r="AWN75" s="238"/>
      <c r="AWO75" s="238"/>
      <c r="AWP75" s="238"/>
      <c r="AWQ75" s="238"/>
      <c r="AWR75" s="238"/>
      <c r="AWS75" s="238"/>
      <c r="AWT75" s="238"/>
      <c r="AWU75" s="238"/>
      <c r="AWV75" s="238"/>
      <c r="AWW75" s="238"/>
      <c r="AWX75" s="238"/>
      <c r="AWY75" s="238"/>
      <c r="AWZ75" s="238"/>
      <c r="AXA75" s="238"/>
      <c r="AXB75" s="238"/>
      <c r="AXC75" s="238"/>
      <c r="AXD75" s="238"/>
      <c r="AXE75" s="238"/>
      <c r="AXF75" s="238"/>
      <c r="AXG75" s="238"/>
      <c r="AXH75" s="238"/>
      <c r="AXI75" s="238"/>
      <c r="AXJ75" s="238"/>
      <c r="AXK75" s="238"/>
      <c r="AXL75" s="238"/>
      <c r="AXM75" s="238"/>
      <c r="AXN75" s="238"/>
      <c r="AXO75" s="238"/>
      <c r="AXP75" s="238"/>
      <c r="AXQ75" s="238"/>
      <c r="AXR75" s="238"/>
      <c r="AXS75" s="238"/>
      <c r="AXT75" s="238"/>
      <c r="AXU75" s="238"/>
      <c r="AXV75" s="238"/>
      <c r="AXW75" s="238"/>
      <c r="AXX75" s="238"/>
      <c r="AXY75" s="238"/>
      <c r="AXZ75" s="238"/>
      <c r="AYA75" s="238"/>
      <c r="AYB75" s="238"/>
      <c r="AYC75" s="238"/>
      <c r="AYD75" s="238"/>
      <c r="AYE75" s="238"/>
      <c r="AYF75" s="238"/>
      <c r="AYG75" s="238"/>
      <c r="AYH75" s="238"/>
      <c r="AYI75" s="238"/>
      <c r="AYJ75" s="238"/>
      <c r="AYK75" s="238"/>
      <c r="AYL75" s="238"/>
      <c r="AYM75" s="238"/>
      <c r="AYN75" s="238"/>
      <c r="AYO75" s="238"/>
      <c r="AYP75" s="238"/>
      <c r="AYQ75" s="238"/>
      <c r="AYR75" s="238"/>
      <c r="AYS75" s="238"/>
      <c r="AYT75" s="238"/>
      <c r="AYU75" s="238"/>
      <c r="AYV75" s="238"/>
      <c r="AYW75" s="238"/>
      <c r="AYX75" s="238"/>
      <c r="AYY75" s="238"/>
      <c r="AYZ75" s="238"/>
      <c r="AZA75" s="238"/>
      <c r="AZB75" s="238"/>
      <c r="AZC75" s="238"/>
      <c r="AZD75" s="238"/>
      <c r="AZE75" s="238"/>
      <c r="AZF75" s="238"/>
      <c r="AZG75" s="238"/>
      <c r="AZH75" s="238"/>
      <c r="AZI75" s="238"/>
      <c r="AZJ75" s="238"/>
      <c r="AZK75" s="238"/>
      <c r="AZL75" s="238"/>
      <c r="AZM75" s="238"/>
      <c r="AZN75" s="238"/>
      <c r="AZO75" s="238"/>
      <c r="AZP75" s="238"/>
      <c r="AZQ75" s="238"/>
      <c r="AZR75" s="238"/>
      <c r="AZS75" s="238"/>
      <c r="AZT75" s="238"/>
      <c r="AZU75" s="238"/>
      <c r="AZV75" s="238"/>
      <c r="AZW75" s="238"/>
      <c r="AZX75" s="238"/>
      <c r="AZY75" s="238"/>
      <c r="AZZ75" s="238"/>
      <c r="BAA75" s="238"/>
      <c r="BAB75" s="238"/>
      <c r="BAC75" s="238"/>
      <c r="BAD75" s="238"/>
      <c r="BAE75" s="238"/>
      <c r="BAF75" s="238"/>
      <c r="BAG75" s="238"/>
      <c r="BAH75" s="238"/>
      <c r="BAI75" s="238"/>
      <c r="BAJ75" s="238"/>
      <c r="BAK75" s="238"/>
      <c r="BAL75" s="238"/>
      <c r="BAM75" s="238"/>
      <c r="BAN75" s="238"/>
      <c r="BAO75" s="238"/>
      <c r="BAP75" s="238"/>
      <c r="BAQ75" s="238"/>
      <c r="BAR75" s="238"/>
      <c r="BAS75" s="238"/>
      <c r="BAT75" s="238"/>
      <c r="BAU75" s="238"/>
      <c r="BAV75" s="238"/>
      <c r="BAW75" s="238"/>
      <c r="BAX75" s="238"/>
      <c r="BAY75" s="238"/>
      <c r="BAZ75" s="238"/>
      <c r="BBA75" s="238"/>
      <c r="BBB75" s="238"/>
      <c r="BBC75" s="238"/>
      <c r="BBD75" s="238"/>
      <c r="BBE75" s="238"/>
      <c r="BBF75" s="238"/>
      <c r="BBG75" s="238"/>
      <c r="BBH75" s="238"/>
      <c r="BBI75" s="238"/>
      <c r="BBJ75" s="238"/>
      <c r="BBK75" s="238"/>
      <c r="BBL75" s="238"/>
      <c r="BBM75" s="238"/>
      <c r="BBN75" s="238"/>
      <c r="BBO75" s="238"/>
      <c r="BBP75" s="238"/>
      <c r="BBQ75" s="238"/>
      <c r="BBR75" s="238"/>
      <c r="BBS75" s="238"/>
      <c r="BBT75" s="238"/>
      <c r="BBU75" s="238"/>
      <c r="BBV75" s="238"/>
      <c r="BBW75" s="238"/>
      <c r="BBX75" s="238"/>
      <c r="BBY75" s="238"/>
      <c r="BBZ75" s="238"/>
      <c r="BCA75" s="238"/>
      <c r="BCB75" s="238"/>
      <c r="BCC75" s="238"/>
      <c r="BCD75" s="238"/>
      <c r="BCE75" s="238"/>
      <c r="BCF75" s="238"/>
      <c r="BCG75" s="238"/>
      <c r="BCH75" s="238"/>
      <c r="BCI75" s="238"/>
      <c r="BCJ75" s="238"/>
      <c r="BCK75" s="238"/>
      <c r="BCL75" s="238"/>
      <c r="BCM75" s="238"/>
      <c r="BCN75" s="238"/>
      <c r="BCO75" s="238"/>
      <c r="BCP75" s="238"/>
      <c r="BCQ75" s="238"/>
      <c r="BCR75" s="238"/>
      <c r="BCS75" s="238"/>
      <c r="BCT75" s="238"/>
      <c r="BCU75" s="238"/>
      <c r="BCV75" s="238"/>
      <c r="BCW75" s="238"/>
      <c r="BCX75" s="238"/>
      <c r="BCY75" s="238"/>
      <c r="BCZ75" s="238"/>
      <c r="BDA75" s="238"/>
      <c r="BDB75" s="238"/>
      <c r="BDC75" s="238"/>
      <c r="BDD75" s="238"/>
      <c r="BDE75" s="238"/>
      <c r="BDF75" s="238"/>
      <c r="BDG75" s="238"/>
      <c r="BDH75" s="238"/>
      <c r="BDI75" s="238"/>
      <c r="BDJ75" s="238"/>
      <c r="BDK75" s="238"/>
      <c r="BDL75" s="238"/>
      <c r="BDM75" s="238"/>
      <c r="BDN75" s="238"/>
      <c r="BDO75" s="238"/>
      <c r="BDP75" s="238"/>
      <c r="BDQ75" s="238"/>
      <c r="BDR75" s="238"/>
      <c r="BDS75" s="238"/>
      <c r="BDT75" s="238"/>
      <c r="BDU75" s="238"/>
      <c r="BDV75" s="238"/>
      <c r="BDW75" s="238"/>
      <c r="BDX75" s="238"/>
      <c r="BDY75" s="238"/>
      <c r="BDZ75" s="238"/>
      <c r="BEA75" s="238"/>
      <c r="BEB75" s="238"/>
      <c r="BEC75" s="238"/>
      <c r="BED75" s="238"/>
      <c r="BEE75" s="238"/>
      <c r="BEF75" s="238"/>
      <c r="BEG75" s="238"/>
      <c r="BEH75" s="238"/>
      <c r="BEI75" s="238"/>
      <c r="BEJ75" s="238"/>
      <c r="BEK75" s="238"/>
      <c r="BEL75" s="238"/>
      <c r="BEM75" s="238"/>
      <c r="BEN75" s="238"/>
      <c r="BEO75" s="238"/>
      <c r="BEP75" s="238"/>
      <c r="BEQ75" s="238"/>
      <c r="BER75" s="238"/>
      <c r="BES75" s="238"/>
      <c r="BET75" s="238"/>
      <c r="BEU75" s="238"/>
      <c r="BEV75" s="238"/>
      <c r="BEW75" s="238"/>
      <c r="BEX75" s="238"/>
      <c r="BEY75" s="238"/>
      <c r="BEZ75" s="238"/>
      <c r="BFA75" s="238"/>
      <c r="BFB75" s="238"/>
      <c r="BFC75" s="238"/>
      <c r="BFD75" s="238"/>
      <c r="BFE75" s="238"/>
      <c r="BFF75" s="238"/>
      <c r="BFG75" s="238"/>
      <c r="BFH75" s="238"/>
      <c r="BFI75" s="238"/>
      <c r="BFJ75" s="238"/>
      <c r="BFK75" s="238"/>
      <c r="BFL75" s="238"/>
      <c r="BFM75" s="238"/>
      <c r="BFN75" s="238"/>
      <c r="BFO75" s="238"/>
      <c r="BFP75" s="238"/>
      <c r="BFQ75" s="238"/>
      <c r="BFR75" s="238"/>
      <c r="BFS75" s="238"/>
      <c r="BFT75" s="238"/>
      <c r="BFU75" s="238"/>
      <c r="BFV75" s="238"/>
      <c r="BFW75" s="238"/>
      <c r="BFX75" s="238"/>
      <c r="BFY75" s="238"/>
      <c r="BFZ75" s="238"/>
      <c r="BGA75" s="238"/>
      <c r="BGB75" s="238"/>
      <c r="BGC75" s="238"/>
      <c r="BGD75" s="238"/>
      <c r="BGE75" s="238"/>
      <c r="BGF75" s="238"/>
      <c r="BGG75" s="238"/>
      <c r="BGH75" s="238"/>
      <c r="BGI75" s="238"/>
      <c r="BGJ75" s="238"/>
      <c r="BGK75" s="238"/>
      <c r="BGL75" s="238"/>
      <c r="BGM75" s="238"/>
      <c r="BGN75" s="238"/>
      <c r="BGO75" s="238"/>
      <c r="BGP75" s="238"/>
      <c r="BGQ75" s="238"/>
      <c r="BGR75" s="238"/>
      <c r="BGS75" s="238"/>
      <c r="BGT75" s="238"/>
      <c r="BGU75" s="238"/>
      <c r="BGV75" s="238"/>
      <c r="BGW75" s="238"/>
      <c r="BGX75" s="238"/>
      <c r="BGY75" s="238"/>
      <c r="BGZ75" s="238"/>
      <c r="BHA75" s="238"/>
      <c r="BHB75" s="238"/>
      <c r="BHC75" s="238"/>
      <c r="BHD75" s="238"/>
      <c r="BHE75" s="238"/>
      <c r="BHF75" s="238"/>
      <c r="BHG75" s="238"/>
      <c r="BHH75" s="238"/>
      <c r="BHI75" s="238"/>
      <c r="BHJ75" s="238"/>
      <c r="BHK75" s="238"/>
      <c r="BHL75" s="238"/>
      <c r="BHM75" s="238"/>
      <c r="BHN75" s="238"/>
      <c r="BHO75" s="238"/>
      <c r="BHP75" s="238"/>
      <c r="BHQ75" s="238"/>
      <c r="BHR75" s="238"/>
      <c r="BHS75" s="238"/>
      <c r="BHT75" s="238"/>
      <c r="BHU75" s="238"/>
      <c r="BHV75" s="238"/>
      <c r="BHW75" s="238"/>
      <c r="BHX75" s="238"/>
      <c r="BHY75" s="238"/>
      <c r="BHZ75" s="238"/>
      <c r="BIA75" s="238"/>
      <c r="BIB75" s="238"/>
      <c r="BIC75" s="238"/>
      <c r="BID75" s="238"/>
      <c r="BIE75" s="238"/>
      <c r="BIF75" s="238"/>
      <c r="BIG75" s="238"/>
      <c r="BIH75" s="238"/>
      <c r="BII75" s="238"/>
      <c r="BIJ75" s="238"/>
      <c r="BIK75" s="238"/>
      <c r="BIL75" s="238"/>
      <c r="BIM75" s="238"/>
      <c r="BIN75" s="238"/>
      <c r="BIO75" s="238"/>
      <c r="BIP75" s="238"/>
      <c r="BIQ75" s="238"/>
      <c r="BIR75" s="238"/>
      <c r="BIS75" s="238"/>
      <c r="BIT75" s="238"/>
      <c r="BIU75" s="238"/>
      <c r="BIV75" s="238"/>
      <c r="BIW75" s="238"/>
      <c r="BIX75" s="238"/>
      <c r="BIY75" s="238"/>
      <c r="BIZ75" s="238"/>
      <c r="BJA75" s="238"/>
      <c r="BJB75" s="238"/>
      <c r="BJC75" s="238"/>
      <c r="BJD75" s="238"/>
      <c r="BJE75" s="238"/>
      <c r="BJF75" s="238"/>
      <c r="BJG75" s="238"/>
      <c r="BJH75" s="238"/>
      <c r="BJI75" s="238"/>
      <c r="BJJ75" s="238"/>
      <c r="BJK75" s="238"/>
      <c r="BJL75" s="238"/>
      <c r="BJM75" s="238"/>
      <c r="BJN75" s="238"/>
      <c r="BJO75" s="238"/>
      <c r="BJP75" s="238"/>
      <c r="BJQ75" s="238"/>
      <c r="BJR75" s="238"/>
      <c r="BJS75" s="238"/>
      <c r="BJT75" s="238"/>
      <c r="BJU75" s="238"/>
      <c r="BJV75" s="238"/>
      <c r="BJW75" s="238"/>
      <c r="BJX75" s="238"/>
      <c r="BJY75" s="238"/>
      <c r="BJZ75" s="238"/>
      <c r="BKA75" s="238"/>
      <c r="BKB75" s="238"/>
      <c r="BKC75" s="238"/>
      <c r="BKD75" s="238"/>
      <c r="BKE75" s="238"/>
      <c r="BKF75" s="238"/>
      <c r="BKG75" s="238"/>
      <c r="BKH75" s="238"/>
      <c r="BKI75" s="238"/>
      <c r="BKJ75" s="238"/>
      <c r="BKK75" s="238"/>
      <c r="BKL75" s="238"/>
      <c r="BKM75" s="238"/>
      <c r="BKN75" s="238"/>
      <c r="BKO75" s="238"/>
      <c r="BKP75" s="238"/>
      <c r="BKQ75" s="238"/>
      <c r="BKR75" s="238"/>
      <c r="BKS75" s="238"/>
      <c r="BKT75" s="238"/>
      <c r="BKU75" s="238"/>
      <c r="BKV75" s="238"/>
      <c r="BKW75" s="238"/>
      <c r="BKX75" s="238"/>
      <c r="BKY75" s="238"/>
      <c r="BKZ75" s="238"/>
      <c r="BLA75" s="238"/>
      <c r="BLB75" s="238"/>
      <c r="BLC75" s="238"/>
      <c r="BLD75" s="238"/>
      <c r="BLE75" s="238"/>
      <c r="BLF75" s="238"/>
      <c r="BLG75" s="238"/>
      <c r="BLH75" s="238"/>
      <c r="BLI75" s="238"/>
      <c r="BLJ75" s="238"/>
      <c r="BLK75" s="238"/>
      <c r="BLL75" s="238"/>
      <c r="BLM75" s="238"/>
      <c r="BLN75" s="238"/>
      <c r="BLO75" s="238"/>
      <c r="BLP75" s="238"/>
      <c r="BLQ75" s="238"/>
      <c r="BLR75" s="238"/>
      <c r="BLS75" s="238"/>
      <c r="BLT75" s="238"/>
      <c r="BLU75" s="238"/>
      <c r="BLV75" s="238"/>
      <c r="BLW75" s="238"/>
      <c r="BLX75" s="238"/>
      <c r="BLY75" s="238"/>
      <c r="BLZ75" s="238"/>
      <c r="BMA75" s="238"/>
      <c r="BMB75" s="238"/>
      <c r="BMC75" s="238"/>
      <c r="BMD75" s="238"/>
      <c r="BME75" s="238"/>
      <c r="BMF75" s="238"/>
      <c r="BMG75" s="238"/>
      <c r="BMH75" s="238"/>
      <c r="BMI75" s="238"/>
      <c r="BMJ75" s="238"/>
      <c r="BMK75" s="238"/>
      <c r="BML75" s="238"/>
      <c r="BMM75" s="238"/>
      <c r="BMN75" s="238"/>
      <c r="BMO75" s="238"/>
      <c r="BMP75" s="238"/>
      <c r="BMQ75" s="238"/>
      <c r="BMR75" s="238"/>
      <c r="BMS75" s="238"/>
      <c r="BMT75" s="238"/>
      <c r="BMU75" s="238"/>
      <c r="BMV75" s="238"/>
      <c r="BMW75" s="238"/>
      <c r="BMX75" s="238"/>
      <c r="BMY75" s="238"/>
      <c r="BMZ75" s="238"/>
      <c r="BNA75" s="238"/>
      <c r="BNB75" s="238"/>
      <c r="BNC75" s="238"/>
      <c r="BND75" s="238"/>
      <c r="BNE75" s="238"/>
      <c r="BNF75" s="238"/>
      <c r="BNG75" s="238"/>
      <c r="BNH75" s="238"/>
      <c r="BNI75" s="238"/>
      <c r="BNJ75" s="238"/>
      <c r="BNK75" s="238"/>
      <c r="BNL75" s="238"/>
      <c r="BNM75" s="238"/>
      <c r="BNN75" s="238"/>
      <c r="BNO75" s="238"/>
      <c r="BNP75" s="238"/>
      <c r="BNQ75" s="238"/>
      <c r="BNR75" s="238"/>
      <c r="BNS75" s="238"/>
      <c r="BNT75" s="238"/>
      <c r="BNU75" s="238"/>
      <c r="BNV75" s="238"/>
      <c r="BNW75" s="238"/>
      <c r="BNX75" s="238"/>
      <c r="BNY75" s="238"/>
      <c r="BNZ75" s="238"/>
      <c r="BOA75" s="238"/>
      <c r="BOB75" s="238"/>
      <c r="BOC75" s="238"/>
      <c r="BOD75" s="238"/>
      <c r="BOE75" s="238"/>
      <c r="BOF75" s="238"/>
      <c r="BOG75" s="238"/>
      <c r="BOH75" s="238"/>
      <c r="BOI75" s="238"/>
      <c r="BOJ75" s="238"/>
      <c r="BOK75" s="238"/>
      <c r="BOL75" s="238"/>
      <c r="BOM75" s="238"/>
      <c r="BON75" s="238"/>
      <c r="BOO75" s="238"/>
      <c r="BOP75" s="238"/>
      <c r="BOQ75" s="238"/>
      <c r="BOR75" s="238"/>
      <c r="BOS75" s="238"/>
      <c r="BOT75" s="238"/>
      <c r="BOU75" s="238"/>
      <c r="BOV75" s="238"/>
      <c r="BOW75" s="238"/>
      <c r="BOX75" s="238"/>
      <c r="BOY75" s="238"/>
      <c r="BOZ75" s="238"/>
      <c r="BPA75" s="238"/>
      <c r="BPB75" s="238"/>
      <c r="BPC75" s="238"/>
      <c r="BPD75" s="238"/>
      <c r="BPE75" s="238"/>
      <c r="BPF75" s="238"/>
      <c r="BPG75" s="238"/>
      <c r="BPH75" s="238"/>
      <c r="BPI75" s="238"/>
      <c r="BPJ75" s="238"/>
      <c r="BPK75" s="238"/>
      <c r="BPL75" s="238"/>
      <c r="BPM75" s="238"/>
      <c r="BPN75" s="238"/>
      <c r="BPO75" s="238"/>
      <c r="BPP75" s="238"/>
      <c r="BPQ75" s="238"/>
      <c r="BPR75" s="238"/>
      <c r="BPS75" s="238"/>
      <c r="BPT75" s="238"/>
      <c r="BPU75" s="238"/>
      <c r="BPV75" s="238"/>
      <c r="BPW75" s="238"/>
      <c r="BPX75" s="238"/>
      <c r="BPY75" s="238"/>
      <c r="BPZ75" s="238"/>
      <c r="BQA75" s="238"/>
      <c r="BQB75" s="238"/>
      <c r="BQC75" s="238"/>
      <c r="BQD75" s="238"/>
      <c r="BQE75" s="238"/>
      <c r="BQF75" s="238"/>
      <c r="BQG75" s="238"/>
      <c r="BQH75" s="238"/>
      <c r="BQI75" s="238"/>
      <c r="BQJ75" s="238"/>
      <c r="BQK75" s="238"/>
      <c r="BQL75" s="238"/>
      <c r="BQM75" s="238"/>
      <c r="BQN75" s="238"/>
      <c r="BQO75" s="238"/>
      <c r="BQP75" s="238"/>
      <c r="BQQ75" s="238"/>
      <c r="BQR75" s="238"/>
      <c r="BQS75" s="238"/>
      <c r="BQT75" s="238"/>
      <c r="BQU75" s="238"/>
      <c r="BQV75" s="238"/>
      <c r="BQW75" s="238"/>
      <c r="BQX75" s="238"/>
      <c r="BQY75" s="238"/>
      <c r="BQZ75" s="238"/>
      <c r="BRA75" s="238"/>
      <c r="BRB75" s="238"/>
      <c r="BRC75" s="238"/>
      <c r="BRD75" s="238"/>
      <c r="BRE75" s="238"/>
      <c r="BRF75" s="238"/>
      <c r="BRG75" s="238"/>
      <c r="BRH75" s="238"/>
      <c r="BRI75" s="238"/>
      <c r="BRJ75" s="238"/>
      <c r="BRK75" s="238"/>
      <c r="BRL75" s="238"/>
      <c r="BRM75" s="238"/>
      <c r="BRN75" s="238"/>
      <c r="BRO75" s="238"/>
      <c r="BRP75" s="238"/>
      <c r="BRQ75" s="238"/>
      <c r="BRR75" s="238"/>
      <c r="BRS75" s="238"/>
      <c r="BRT75" s="238"/>
      <c r="BRU75" s="238"/>
      <c r="BRV75" s="238"/>
      <c r="BRW75" s="238"/>
      <c r="BRX75" s="238"/>
      <c r="BRY75" s="238"/>
      <c r="BRZ75" s="238"/>
      <c r="BSA75" s="238"/>
      <c r="BSB75" s="238"/>
      <c r="BSC75" s="238"/>
      <c r="BSD75" s="238"/>
      <c r="BSE75" s="238"/>
      <c r="BSF75" s="238"/>
      <c r="BSG75" s="238"/>
      <c r="BSH75" s="238"/>
      <c r="BSI75" s="238"/>
      <c r="BSJ75" s="238"/>
      <c r="BSK75" s="238"/>
      <c r="BSL75" s="238"/>
      <c r="BSM75" s="238"/>
      <c r="BSN75" s="238"/>
      <c r="BSO75" s="238"/>
      <c r="BSP75" s="238"/>
      <c r="BSQ75" s="238"/>
      <c r="BSR75" s="238"/>
      <c r="BSS75" s="238"/>
      <c r="BST75" s="238"/>
      <c r="BSU75" s="238"/>
      <c r="BSV75" s="238"/>
      <c r="BSW75" s="238"/>
      <c r="BSX75" s="238"/>
      <c r="BSY75" s="238"/>
      <c r="BSZ75" s="238"/>
      <c r="BTA75" s="238"/>
      <c r="BTB75" s="238"/>
      <c r="BTC75" s="238"/>
      <c r="BTD75" s="238"/>
      <c r="BTE75" s="238"/>
      <c r="BTF75" s="238"/>
      <c r="BTG75" s="238"/>
      <c r="BTH75" s="238"/>
      <c r="BTI75" s="238"/>
      <c r="BTJ75" s="238"/>
      <c r="BTK75" s="238"/>
      <c r="BTL75" s="238"/>
      <c r="BTM75" s="238"/>
      <c r="BTN75" s="238"/>
      <c r="BTO75" s="238"/>
      <c r="BTP75" s="238"/>
      <c r="BTQ75" s="238"/>
      <c r="BTR75" s="238"/>
      <c r="BTS75" s="238"/>
      <c r="BTT75" s="238"/>
      <c r="BTU75" s="238"/>
      <c r="BTV75" s="238"/>
      <c r="BTW75" s="238"/>
      <c r="BTX75" s="238"/>
      <c r="BTY75" s="238"/>
      <c r="BTZ75" s="238"/>
      <c r="BUA75" s="238"/>
      <c r="BUB75" s="238"/>
      <c r="BUC75" s="238"/>
      <c r="BUD75" s="238"/>
      <c r="BUE75" s="238"/>
      <c r="BUF75" s="238"/>
      <c r="BUG75" s="238"/>
      <c r="BUH75" s="238"/>
      <c r="BUI75" s="238"/>
      <c r="BUJ75" s="238"/>
      <c r="BUK75" s="238"/>
      <c r="BUL75" s="238"/>
      <c r="BUM75" s="238"/>
      <c r="BUN75" s="238"/>
      <c r="BUO75" s="238"/>
      <c r="BUP75" s="238"/>
      <c r="BUQ75" s="238"/>
      <c r="BUR75" s="238"/>
      <c r="BUS75" s="238"/>
      <c r="BUT75" s="238"/>
      <c r="BUU75" s="238"/>
      <c r="BUV75" s="238"/>
      <c r="BUW75" s="238"/>
      <c r="BUX75" s="238"/>
      <c r="BUY75" s="238"/>
      <c r="BUZ75" s="238"/>
      <c r="BVA75" s="238"/>
      <c r="BVB75" s="238"/>
      <c r="BVC75" s="238"/>
      <c r="BVD75" s="238"/>
      <c r="BVE75" s="238"/>
      <c r="BVF75" s="238"/>
      <c r="BVG75" s="238"/>
      <c r="BVH75" s="238"/>
      <c r="BVI75" s="238"/>
      <c r="BVJ75" s="238"/>
      <c r="BVK75" s="238"/>
      <c r="BVL75" s="238"/>
      <c r="BVM75" s="238"/>
      <c r="BVN75" s="238"/>
      <c r="BVO75" s="238"/>
      <c r="BVP75" s="238"/>
      <c r="BVQ75" s="238"/>
      <c r="BVR75" s="238"/>
      <c r="BVS75" s="238"/>
      <c r="BVT75" s="238"/>
      <c r="BVU75" s="238"/>
      <c r="BVV75" s="238"/>
      <c r="BVW75" s="238"/>
      <c r="BVX75" s="238"/>
      <c r="BVY75" s="238"/>
      <c r="BVZ75" s="238"/>
      <c r="BWA75" s="238"/>
      <c r="BWB75" s="238"/>
      <c r="BWC75" s="238"/>
      <c r="BWD75" s="238"/>
      <c r="BWE75" s="238"/>
      <c r="BWF75" s="238"/>
      <c r="BWG75" s="238"/>
      <c r="BWH75" s="238"/>
      <c r="BWI75" s="238"/>
      <c r="BWJ75" s="238"/>
      <c r="BWK75" s="238"/>
      <c r="BWL75" s="238"/>
      <c r="BWM75" s="238"/>
      <c r="BWN75" s="238"/>
      <c r="BWO75" s="238"/>
      <c r="BWP75" s="238"/>
      <c r="BWQ75" s="238"/>
      <c r="BWR75" s="238"/>
      <c r="BWS75" s="238"/>
      <c r="BWT75" s="238"/>
      <c r="BWU75" s="238"/>
      <c r="BWV75" s="238"/>
      <c r="BWW75" s="238"/>
      <c r="BWX75" s="238"/>
      <c r="BWY75" s="238"/>
      <c r="BWZ75" s="238"/>
      <c r="BXA75" s="238"/>
      <c r="BXB75" s="238"/>
      <c r="BXC75" s="238"/>
      <c r="BXD75" s="238"/>
      <c r="BXE75" s="238"/>
      <c r="BXF75" s="238"/>
      <c r="BXG75" s="238"/>
      <c r="BXH75" s="238"/>
      <c r="BXI75" s="238"/>
      <c r="BXJ75" s="238"/>
      <c r="BXK75" s="238"/>
      <c r="BXL75" s="238"/>
      <c r="BXM75" s="238"/>
      <c r="BXN75" s="238"/>
      <c r="BXO75" s="238"/>
      <c r="BXP75" s="238"/>
      <c r="BXQ75" s="238"/>
      <c r="BXR75" s="238"/>
      <c r="BXS75" s="238"/>
      <c r="BXT75" s="238"/>
      <c r="BXU75" s="238"/>
      <c r="BXV75" s="238"/>
      <c r="BXW75" s="238"/>
      <c r="BXX75" s="238"/>
      <c r="BXY75" s="238"/>
      <c r="BXZ75" s="238"/>
      <c r="BYA75" s="238"/>
      <c r="BYB75" s="238"/>
      <c r="BYC75" s="238"/>
      <c r="BYD75" s="238"/>
      <c r="BYE75" s="238"/>
      <c r="BYF75" s="238"/>
      <c r="BYG75" s="238"/>
      <c r="BYH75" s="238"/>
      <c r="BYI75" s="238"/>
      <c r="BYJ75" s="238"/>
      <c r="BYK75" s="238"/>
      <c r="BYL75" s="238"/>
      <c r="BYM75" s="238"/>
      <c r="BYN75" s="238"/>
      <c r="BYO75" s="238"/>
      <c r="BYP75" s="238"/>
      <c r="BYQ75" s="238"/>
      <c r="BYR75" s="238"/>
      <c r="BYS75" s="238"/>
      <c r="BYT75" s="238"/>
      <c r="BYU75" s="238"/>
      <c r="BYV75" s="238"/>
      <c r="BYW75" s="238"/>
      <c r="BYX75" s="238"/>
      <c r="BYY75" s="238"/>
      <c r="BYZ75" s="238"/>
      <c r="BZA75" s="238"/>
      <c r="BZB75" s="238"/>
      <c r="BZC75" s="238"/>
      <c r="BZD75" s="238"/>
      <c r="BZE75" s="238"/>
      <c r="BZF75" s="238"/>
      <c r="BZG75" s="238"/>
      <c r="BZH75" s="238"/>
      <c r="BZI75" s="238"/>
      <c r="BZJ75" s="238"/>
      <c r="BZK75" s="238"/>
      <c r="BZL75" s="238"/>
      <c r="BZM75" s="238"/>
      <c r="BZN75" s="238"/>
      <c r="BZO75" s="238"/>
      <c r="BZP75" s="238"/>
      <c r="BZQ75" s="238"/>
      <c r="BZR75" s="238"/>
      <c r="BZS75" s="238"/>
      <c r="BZT75" s="238"/>
      <c r="BZU75" s="238"/>
      <c r="BZV75" s="238"/>
      <c r="BZW75" s="238"/>
      <c r="BZX75" s="238"/>
      <c r="BZY75" s="238"/>
      <c r="BZZ75" s="238"/>
      <c r="CAA75" s="238"/>
      <c r="CAB75" s="238"/>
      <c r="CAC75" s="238"/>
      <c r="CAD75" s="238"/>
      <c r="CAE75" s="238"/>
      <c r="CAF75" s="238"/>
      <c r="CAG75" s="238"/>
      <c r="CAH75" s="238"/>
      <c r="CAI75" s="238"/>
      <c r="CAJ75" s="238"/>
      <c r="CAK75" s="238"/>
      <c r="CAL75" s="238"/>
      <c r="CAM75" s="238"/>
      <c r="CAN75" s="238"/>
      <c r="CAO75" s="238"/>
      <c r="CAP75" s="238"/>
      <c r="CAQ75" s="238"/>
      <c r="CAR75" s="238"/>
      <c r="CAS75" s="238"/>
      <c r="CAT75" s="238"/>
      <c r="CAU75" s="238"/>
      <c r="CAV75" s="238"/>
      <c r="CAW75" s="238"/>
      <c r="CAX75" s="238"/>
      <c r="CAY75" s="238"/>
      <c r="CAZ75" s="238"/>
      <c r="CBA75" s="238"/>
      <c r="CBB75" s="238"/>
      <c r="CBC75" s="238"/>
      <c r="CBD75" s="238"/>
      <c r="CBE75" s="238"/>
      <c r="CBF75" s="238"/>
      <c r="CBG75" s="238"/>
      <c r="CBH75" s="238"/>
      <c r="CBI75" s="238"/>
      <c r="CBJ75" s="238"/>
      <c r="CBK75" s="238"/>
      <c r="CBL75" s="238"/>
      <c r="CBM75" s="238"/>
      <c r="CBN75" s="238"/>
      <c r="CBO75" s="238"/>
      <c r="CBP75" s="238"/>
      <c r="CBQ75" s="238"/>
      <c r="CBR75" s="238"/>
      <c r="CBS75" s="238"/>
      <c r="CBT75" s="238"/>
      <c r="CBU75" s="238"/>
      <c r="CBV75" s="238"/>
      <c r="CBW75" s="238"/>
      <c r="CBX75" s="238"/>
      <c r="CBY75" s="238"/>
      <c r="CBZ75" s="238"/>
      <c r="CCA75" s="238"/>
      <c r="CCB75" s="238"/>
      <c r="CCC75" s="238"/>
      <c r="CCD75" s="238"/>
      <c r="CCE75" s="238"/>
      <c r="CCF75" s="238"/>
      <c r="CCG75" s="238"/>
      <c r="CCH75" s="238"/>
      <c r="CCI75" s="238"/>
      <c r="CCJ75" s="238"/>
      <c r="CCK75" s="238"/>
      <c r="CCL75" s="238"/>
      <c r="CCM75" s="238"/>
      <c r="CCN75" s="238"/>
      <c r="CCO75" s="238"/>
      <c r="CCP75" s="238"/>
      <c r="CCQ75" s="238"/>
      <c r="CCR75" s="238"/>
      <c r="CCS75" s="238"/>
      <c r="CCT75" s="238"/>
      <c r="CCU75" s="238"/>
      <c r="CCV75" s="238"/>
      <c r="CCW75" s="238"/>
      <c r="CCX75" s="238"/>
      <c r="CCY75" s="238"/>
      <c r="CCZ75" s="238"/>
      <c r="CDA75" s="238"/>
      <c r="CDB75" s="238"/>
      <c r="CDC75" s="238"/>
      <c r="CDD75" s="238"/>
      <c r="CDE75" s="238"/>
      <c r="CDF75" s="238"/>
      <c r="CDG75" s="238"/>
      <c r="CDH75" s="238"/>
      <c r="CDI75" s="238"/>
      <c r="CDJ75" s="238"/>
      <c r="CDK75" s="238"/>
      <c r="CDL75" s="238"/>
      <c r="CDM75" s="238"/>
      <c r="CDN75" s="238"/>
      <c r="CDO75" s="238"/>
      <c r="CDP75" s="238"/>
      <c r="CDQ75" s="238"/>
      <c r="CDR75" s="238"/>
      <c r="CDS75" s="238"/>
      <c r="CDT75" s="238"/>
      <c r="CDU75" s="238"/>
      <c r="CDV75" s="238"/>
      <c r="CDW75" s="238"/>
      <c r="CDX75" s="238"/>
      <c r="CDY75" s="238"/>
      <c r="CDZ75" s="238"/>
      <c r="CEA75" s="238"/>
      <c r="CEB75" s="238"/>
      <c r="CEC75" s="238"/>
      <c r="CED75" s="238"/>
      <c r="CEE75" s="238"/>
      <c r="CEF75" s="238"/>
      <c r="CEG75" s="238"/>
      <c r="CEH75" s="238"/>
      <c r="CEI75" s="238"/>
      <c r="CEJ75" s="238"/>
      <c r="CEK75" s="238"/>
      <c r="CEL75" s="238"/>
      <c r="CEM75" s="238"/>
      <c r="CEN75" s="238"/>
      <c r="CEO75" s="238"/>
      <c r="CEP75" s="238"/>
      <c r="CEQ75" s="238"/>
      <c r="CER75" s="238"/>
      <c r="CES75" s="238"/>
      <c r="CET75" s="238"/>
      <c r="CEU75" s="238"/>
      <c r="CEV75" s="238"/>
      <c r="CEW75" s="238"/>
      <c r="CEX75" s="238"/>
      <c r="CEY75" s="238"/>
      <c r="CEZ75" s="238"/>
      <c r="CFA75" s="238"/>
      <c r="CFB75" s="238"/>
      <c r="CFC75" s="238"/>
      <c r="CFD75" s="238"/>
      <c r="CFE75" s="238"/>
      <c r="CFF75" s="238"/>
      <c r="CFG75" s="238"/>
      <c r="CFH75" s="238"/>
      <c r="CFI75" s="238"/>
      <c r="CFJ75" s="238"/>
      <c r="CFK75" s="238"/>
      <c r="CFL75" s="238"/>
      <c r="CFM75" s="238"/>
      <c r="CFN75" s="238"/>
      <c r="CFO75" s="238"/>
      <c r="CFP75" s="238"/>
      <c r="CFQ75" s="238"/>
      <c r="CFR75" s="238"/>
      <c r="CFS75" s="238"/>
      <c r="CFT75" s="238"/>
      <c r="CFU75" s="238"/>
      <c r="CFV75" s="238"/>
      <c r="CFW75" s="238"/>
      <c r="CFX75" s="238"/>
      <c r="CFY75" s="238"/>
      <c r="CFZ75" s="238"/>
      <c r="CGA75" s="238"/>
      <c r="CGB75" s="238"/>
      <c r="CGC75" s="238"/>
      <c r="CGD75" s="238"/>
      <c r="CGE75" s="238"/>
      <c r="CGF75" s="238"/>
      <c r="CGG75" s="238"/>
      <c r="CGH75" s="238"/>
      <c r="CGI75" s="238"/>
      <c r="CGJ75" s="238"/>
      <c r="CGK75" s="238"/>
      <c r="CGL75" s="238"/>
      <c r="CGM75" s="238"/>
      <c r="CGN75" s="238"/>
      <c r="CGO75" s="238"/>
      <c r="CGP75" s="238"/>
      <c r="CGQ75" s="238"/>
      <c r="CGR75" s="238"/>
      <c r="CGS75" s="238"/>
      <c r="CGT75" s="238"/>
      <c r="CGU75" s="238"/>
      <c r="CGV75" s="238"/>
      <c r="CGW75" s="238"/>
      <c r="CGX75" s="238"/>
      <c r="CGY75" s="238"/>
      <c r="CGZ75" s="238"/>
      <c r="CHA75" s="238"/>
      <c r="CHB75" s="238"/>
      <c r="CHC75" s="238"/>
      <c r="CHD75" s="238"/>
      <c r="CHE75" s="238"/>
      <c r="CHF75" s="238"/>
      <c r="CHG75" s="238"/>
      <c r="CHH75" s="238"/>
      <c r="CHI75" s="238"/>
      <c r="CHJ75" s="238"/>
      <c r="CHK75" s="238"/>
      <c r="CHL75" s="238"/>
      <c r="CHM75" s="238"/>
      <c r="CHN75" s="238"/>
      <c r="CHO75" s="238"/>
      <c r="CHP75" s="238"/>
      <c r="CHQ75" s="238"/>
      <c r="CHR75" s="238"/>
      <c r="CHS75" s="238"/>
      <c r="CHT75" s="238"/>
      <c r="CHU75" s="238"/>
      <c r="CHV75" s="238"/>
      <c r="CHW75" s="238"/>
      <c r="CHX75" s="238"/>
      <c r="CHY75" s="238"/>
      <c r="CHZ75" s="238"/>
      <c r="CIA75" s="238"/>
      <c r="CIB75" s="238"/>
      <c r="CIC75" s="238"/>
      <c r="CID75" s="238"/>
      <c r="CIE75" s="238"/>
      <c r="CIF75" s="238"/>
      <c r="CIG75" s="238"/>
      <c r="CIH75" s="238"/>
      <c r="CII75" s="238"/>
      <c r="CIJ75" s="238"/>
      <c r="CIK75" s="238"/>
      <c r="CIL75" s="238"/>
      <c r="CIM75" s="238"/>
      <c r="CIN75" s="238"/>
      <c r="CIO75" s="238"/>
      <c r="CIP75" s="238"/>
      <c r="CIQ75" s="238"/>
      <c r="CIR75" s="238"/>
      <c r="CIS75" s="238"/>
      <c r="CIT75" s="238"/>
      <c r="CIU75" s="238"/>
      <c r="CIV75" s="238"/>
      <c r="CIW75" s="238"/>
      <c r="CIX75" s="238"/>
      <c r="CIY75" s="238"/>
      <c r="CIZ75" s="238"/>
      <c r="CJA75" s="238"/>
      <c r="CJB75" s="238"/>
      <c r="CJC75" s="238"/>
      <c r="CJD75" s="238"/>
      <c r="CJE75" s="238"/>
      <c r="CJF75" s="238"/>
      <c r="CJG75" s="238"/>
      <c r="CJH75" s="238"/>
      <c r="CJI75" s="238"/>
      <c r="CJJ75" s="238"/>
      <c r="CJK75" s="238"/>
      <c r="CJL75" s="238"/>
      <c r="CJM75" s="238"/>
      <c r="CJN75" s="238"/>
      <c r="CJO75" s="238"/>
      <c r="CJP75" s="238"/>
      <c r="CJQ75" s="238"/>
      <c r="CJR75" s="238"/>
      <c r="CJS75" s="238"/>
      <c r="CJT75" s="238"/>
      <c r="CJU75" s="238"/>
      <c r="CJV75" s="238"/>
      <c r="CJW75" s="238"/>
      <c r="CJX75" s="238"/>
      <c r="CJY75" s="238"/>
      <c r="CJZ75" s="238"/>
      <c r="CKA75" s="238"/>
      <c r="CKB75" s="238"/>
      <c r="CKC75" s="238"/>
      <c r="CKD75" s="238"/>
      <c r="CKE75" s="238"/>
      <c r="CKF75" s="238"/>
      <c r="CKG75" s="238"/>
      <c r="CKH75" s="238"/>
      <c r="CKI75" s="238"/>
      <c r="CKJ75" s="238"/>
      <c r="CKK75" s="238"/>
      <c r="CKL75" s="238"/>
      <c r="CKM75" s="238"/>
      <c r="CKN75" s="238"/>
      <c r="CKO75" s="238"/>
      <c r="CKP75" s="238"/>
      <c r="CKQ75" s="238"/>
      <c r="CKR75" s="238"/>
      <c r="CKS75" s="238"/>
      <c r="CKT75" s="238"/>
      <c r="CKU75" s="238"/>
      <c r="CKV75" s="238"/>
      <c r="CKW75" s="238"/>
      <c r="CKX75" s="238"/>
      <c r="CKY75" s="238"/>
      <c r="CKZ75" s="238"/>
      <c r="CLA75" s="238"/>
      <c r="CLB75" s="238"/>
      <c r="CLC75" s="238"/>
      <c r="CLD75" s="238"/>
      <c r="CLE75" s="238"/>
      <c r="CLF75" s="238"/>
      <c r="CLG75" s="238"/>
      <c r="CLH75" s="238"/>
      <c r="CLI75" s="238"/>
      <c r="CLJ75" s="238"/>
      <c r="CLK75" s="238"/>
      <c r="CLL75" s="238"/>
      <c r="CLM75" s="238"/>
      <c r="CLN75" s="238"/>
      <c r="CLO75" s="238"/>
      <c r="CLP75" s="238"/>
      <c r="CLQ75" s="238"/>
      <c r="CLR75" s="238"/>
      <c r="CLS75" s="238"/>
      <c r="CLT75" s="238"/>
      <c r="CLU75" s="238"/>
      <c r="CLV75" s="238"/>
      <c r="CLW75" s="238"/>
      <c r="CLX75" s="238"/>
      <c r="CLY75" s="238"/>
      <c r="CLZ75" s="238"/>
      <c r="CMA75" s="238"/>
      <c r="CMB75" s="238"/>
      <c r="CMC75" s="238"/>
      <c r="CMD75" s="238"/>
      <c r="CME75" s="238"/>
      <c r="CMF75" s="238"/>
      <c r="CMG75" s="238"/>
      <c r="CMH75" s="238"/>
      <c r="CMI75" s="238"/>
      <c r="CMJ75" s="238"/>
      <c r="CMK75" s="238"/>
      <c r="CML75" s="238"/>
      <c r="CMM75" s="238"/>
      <c r="CMN75" s="238"/>
      <c r="CMO75" s="238"/>
      <c r="CMP75" s="238"/>
      <c r="CMQ75" s="238"/>
      <c r="CMR75" s="238"/>
      <c r="CMS75" s="238"/>
      <c r="CMT75" s="238"/>
      <c r="CMU75" s="238"/>
      <c r="CMV75" s="238"/>
      <c r="CMW75" s="238"/>
      <c r="CMX75" s="238"/>
      <c r="CMY75" s="238"/>
      <c r="CMZ75" s="238"/>
      <c r="CNA75" s="238"/>
      <c r="CNB75" s="238"/>
      <c r="CNC75" s="238"/>
      <c r="CND75" s="238"/>
      <c r="CNE75" s="238"/>
      <c r="CNF75" s="238"/>
      <c r="CNG75" s="238"/>
      <c r="CNH75" s="238"/>
      <c r="CNI75" s="238"/>
      <c r="CNJ75" s="238"/>
      <c r="CNK75" s="238"/>
      <c r="CNL75" s="238"/>
      <c r="CNM75" s="238"/>
      <c r="CNN75" s="238"/>
      <c r="CNO75" s="238"/>
      <c r="CNP75" s="238"/>
      <c r="CNQ75" s="238"/>
      <c r="CNR75" s="238"/>
      <c r="CNS75" s="238"/>
      <c r="CNT75" s="238"/>
      <c r="CNU75" s="238"/>
      <c r="CNV75" s="238"/>
      <c r="CNW75" s="238"/>
      <c r="CNX75" s="238"/>
      <c r="CNY75" s="238"/>
      <c r="CNZ75" s="238"/>
      <c r="COA75" s="238"/>
      <c r="COB75" s="238"/>
      <c r="COC75" s="238"/>
      <c r="COD75" s="238"/>
      <c r="COE75" s="238"/>
      <c r="COF75" s="238"/>
      <c r="COG75" s="238"/>
      <c r="COH75" s="238"/>
      <c r="COI75" s="238"/>
      <c r="COJ75" s="238"/>
      <c r="COK75" s="238"/>
      <c r="COL75" s="238"/>
      <c r="COM75" s="238"/>
      <c r="CON75" s="238"/>
      <c r="COO75" s="238"/>
      <c r="COP75" s="238"/>
      <c r="COQ75" s="238"/>
      <c r="COR75" s="238"/>
      <c r="COS75" s="238"/>
      <c r="COT75" s="238"/>
      <c r="COU75" s="238"/>
      <c r="COV75" s="238"/>
      <c r="COW75" s="238"/>
      <c r="COX75" s="238"/>
      <c r="COY75" s="238"/>
      <c r="COZ75" s="238"/>
      <c r="CPA75" s="238"/>
      <c r="CPB75" s="238"/>
      <c r="CPC75" s="238"/>
      <c r="CPD75" s="238"/>
      <c r="CPE75" s="238"/>
      <c r="CPF75" s="238"/>
      <c r="CPG75" s="238"/>
      <c r="CPH75" s="238"/>
      <c r="CPI75" s="238"/>
      <c r="CPJ75" s="238"/>
      <c r="CPK75" s="238"/>
      <c r="CPL75" s="238"/>
      <c r="CPM75" s="238"/>
      <c r="CPN75" s="238"/>
      <c r="CPO75" s="238"/>
      <c r="CPP75" s="238"/>
      <c r="CPQ75" s="238"/>
      <c r="CPR75" s="238"/>
      <c r="CPS75" s="238"/>
      <c r="CPT75" s="238"/>
      <c r="CPU75" s="238"/>
      <c r="CPV75" s="238"/>
      <c r="CPW75" s="238"/>
      <c r="CPX75" s="238"/>
      <c r="CPY75" s="238"/>
      <c r="CPZ75" s="238"/>
      <c r="CQA75" s="238"/>
      <c r="CQB75" s="238"/>
      <c r="CQC75" s="238"/>
      <c r="CQD75" s="238"/>
      <c r="CQE75" s="238"/>
      <c r="CQF75" s="238"/>
      <c r="CQG75" s="238"/>
      <c r="CQH75" s="238"/>
      <c r="CQI75" s="238"/>
      <c r="CQJ75" s="238"/>
      <c r="CQK75" s="238"/>
      <c r="CQL75" s="238"/>
      <c r="CQM75" s="238"/>
      <c r="CQN75" s="238"/>
      <c r="CQO75" s="238"/>
      <c r="CQP75" s="238"/>
      <c r="CQQ75" s="238"/>
      <c r="CQR75" s="238"/>
      <c r="CQS75" s="238"/>
      <c r="CQT75" s="238"/>
      <c r="CQU75" s="238"/>
      <c r="CQV75" s="238"/>
      <c r="CQW75" s="238"/>
      <c r="CQX75" s="238"/>
      <c r="CQY75" s="238"/>
      <c r="CQZ75" s="238"/>
      <c r="CRA75" s="238"/>
      <c r="CRB75" s="238"/>
      <c r="CRC75" s="238"/>
      <c r="CRD75" s="238"/>
      <c r="CRE75" s="238"/>
      <c r="CRF75" s="238"/>
      <c r="CRG75" s="238"/>
      <c r="CRH75" s="238"/>
      <c r="CRI75" s="238"/>
      <c r="CRJ75" s="238"/>
      <c r="CRK75" s="238"/>
      <c r="CRL75" s="238"/>
      <c r="CRM75" s="238"/>
      <c r="CRN75" s="238"/>
      <c r="CRO75" s="238"/>
      <c r="CRP75" s="238"/>
      <c r="CRQ75" s="238"/>
      <c r="CRR75" s="238"/>
      <c r="CRS75" s="238"/>
      <c r="CRT75" s="238"/>
      <c r="CRU75" s="238"/>
      <c r="CRV75" s="238"/>
      <c r="CRW75" s="238"/>
      <c r="CRX75" s="238"/>
      <c r="CRY75" s="238"/>
      <c r="CRZ75" s="238"/>
      <c r="CSA75" s="238"/>
      <c r="CSB75" s="238"/>
      <c r="CSC75" s="238"/>
      <c r="CSD75" s="238"/>
      <c r="CSE75" s="238"/>
      <c r="CSF75" s="238"/>
      <c r="CSG75" s="238"/>
      <c r="CSH75" s="238"/>
      <c r="CSI75" s="238"/>
      <c r="CSJ75" s="238"/>
      <c r="CSK75" s="238"/>
      <c r="CSL75" s="238"/>
      <c r="CSM75" s="238"/>
      <c r="CSN75" s="238"/>
      <c r="CSO75" s="238"/>
      <c r="CSP75" s="238"/>
      <c r="CSQ75" s="238"/>
      <c r="CSR75" s="238"/>
      <c r="CSS75" s="238"/>
      <c r="CST75" s="238"/>
      <c r="CSU75" s="238"/>
      <c r="CSV75" s="238"/>
      <c r="CSW75" s="238"/>
      <c r="CSX75" s="238"/>
      <c r="CSY75" s="238"/>
      <c r="CSZ75" s="238"/>
      <c r="CTA75" s="238"/>
      <c r="CTB75" s="238"/>
      <c r="CTC75" s="238"/>
      <c r="CTD75" s="238"/>
      <c r="CTE75" s="238"/>
      <c r="CTF75" s="238"/>
      <c r="CTG75" s="238"/>
      <c r="CTH75" s="238"/>
      <c r="CTI75" s="238"/>
      <c r="CTJ75" s="238"/>
      <c r="CTK75" s="238"/>
      <c r="CTL75" s="238"/>
      <c r="CTM75" s="238"/>
      <c r="CTN75" s="238"/>
      <c r="CTO75" s="238"/>
      <c r="CTP75" s="238"/>
      <c r="CTQ75" s="238"/>
      <c r="CTR75" s="238"/>
      <c r="CTS75" s="238"/>
      <c r="CTT75" s="238"/>
      <c r="CTU75" s="238"/>
      <c r="CTV75" s="238"/>
      <c r="CTW75" s="238"/>
      <c r="CTX75" s="238"/>
      <c r="CTY75" s="238"/>
      <c r="CTZ75" s="238"/>
      <c r="CUA75" s="238"/>
      <c r="CUB75" s="238"/>
      <c r="CUC75" s="238"/>
      <c r="CUD75" s="238"/>
      <c r="CUE75" s="238"/>
      <c r="CUF75" s="238"/>
      <c r="CUG75" s="238"/>
      <c r="CUH75" s="238"/>
      <c r="CUI75" s="238"/>
      <c r="CUJ75" s="238"/>
      <c r="CUK75" s="238"/>
      <c r="CUL75" s="238"/>
      <c r="CUM75" s="238"/>
      <c r="CUN75" s="238"/>
      <c r="CUO75" s="238"/>
      <c r="CUP75" s="238"/>
      <c r="CUQ75" s="238"/>
      <c r="CUR75" s="238"/>
      <c r="CUS75" s="238"/>
      <c r="CUT75" s="238"/>
      <c r="CUU75" s="238"/>
      <c r="CUV75" s="238"/>
      <c r="CUW75" s="238"/>
      <c r="CUX75" s="238"/>
      <c r="CUY75" s="238"/>
      <c r="CUZ75" s="238"/>
      <c r="CVA75" s="238"/>
      <c r="CVB75" s="238"/>
      <c r="CVC75" s="238"/>
      <c r="CVD75" s="238"/>
      <c r="CVE75" s="238"/>
      <c r="CVF75" s="238"/>
      <c r="CVG75" s="238"/>
      <c r="CVH75" s="238"/>
      <c r="CVI75" s="238"/>
      <c r="CVJ75" s="238"/>
      <c r="CVK75" s="238"/>
      <c r="CVL75" s="238"/>
      <c r="CVM75" s="238"/>
      <c r="CVN75" s="238"/>
      <c r="CVO75" s="238"/>
      <c r="CVP75" s="238"/>
      <c r="CVQ75" s="238"/>
      <c r="CVR75" s="238"/>
      <c r="CVS75" s="238"/>
      <c r="CVT75" s="238"/>
      <c r="CVU75" s="238"/>
      <c r="CVV75" s="238"/>
      <c r="CVW75" s="238"/>
      <c r="CVX75" s="238"/>
      <c r="CVY75" s="238"/>
      <c r="CVZ75" s="238"/>
      <c r="CWA75" s="238"/>
      <c r="CWB75" s="238"/>
      <c r="CWC75" s="238"/>
      <c r="CWD75" s="238"/>
      <c r="CWE75" s="238"/>
      <c r="CWF75" s="238"/>
      <c r="CWG75" s="238"/>
      <c r="CWH75" s="238"/>
      <c r="CWI75" s="238"/>
      <c r="CWJ75" s="238"/>
      <c r="CWK75" s="238"/>
      <c r="CWL75" s="238"/>
      <c r="CWM75" s="238"/>
      <c r="CWN75" s="238"/>
      <c r="CWO75" s="238"/>
      <c r="CWP75" s="238"/>
      <c r="CWQ75" s="238"/>
      <c r="CWR75" s="238"/>
      <c r="CWS75" s="238"/>
      <c r="CWT75" s="238"/>
      <c r="CWU75" s="238"/>
      <c r="CWV75" s="238"/>
      <c r="CWW75" s="238"/>
      <c r="CWX75" s="238"/>
      <c r="CWY75" s="238"/>
      <c r="CWZ75" s="238"/>
      <c r="CXA75" s="238"/>
      <c r="CXB75" s="238"/>
      <c r="CXC75" s="238"/>
      <c r="CXD75" s="238"/>
      <c r="CXE75" s="238"/>
      <c r="CXF75" s="238"/>
      <c r="CXG75" s="238"/>
      <c r="CXH75" s="238"/>
      <c r="CXI75" s="238"/>
      <c r="CXJ75" s="238"/>
      <c r="CXK75" s="238"/>
      <c r="CXL75" s="238"/>
      <c r="CXM75" s="238"/>
      <c r="CXN75" s="238"/>
      <c r="CXO75" s="238"/>
      <c r="CXP75" s="238"/>
      <c r="CXQ75" s="238"/>
      <c r="CXR75" s="238"/>
      <c r="CXS75" s="238"/>
      <c r="CXT75" s="238"/>
      <c r="CXU75" s="238"/>
      <c r="CXV75" s="238"/>
      <c r="CXW75" s="238"/>
      <c r="CXX75" s="238"/>
      <c r="CXY75" s="238"/>
      <c r="CXZ75" s="238"/>
      <c r="CYA75" s="238"/>
      <c r="CYB75" s="238"/>
      <c r="CYC75" s="238"/>
      <c r="CYD75" s="238"/>
      <c r="CYE75" s="238"/>
      <c r="CYF75" s="238"/>
      <c r="CYG75" s="238"/>
      <c r="CYH75" s="238"/>
      <c r="CYI75" s="238"/>
      <c r="CYJ75" s="238"/>
      <c r="CYK75" s="238"/>
      <c r="CYL75" s="238"/>
      <c r="CYM75" s="238"/>
      <c r="CYN75" s="238"/>
      <c r="CYO75" s="238"/>
      <c r="CYP75" s="238"/>
      <c r="CYQ75" s="238"/>
      <c r="CYR75" s="238"/>
      <c r="CYS75" s="238"/>
      <c r="CYT75" s="238"/>
      <c r="CYU75" s="238"/>
      <c r="CYV75" s="238"/>
      <c r="CYW75" s="238"/>
      <c r="CYX75" s="238"/>
      <c r="CYY75" s="238"/>
      <c r="CYZ75" s="238"/>
      <c r="CZA75" s="238"/>
      <c r="CZB75" s="238"/>
      <c r="CZC75" s="238"/>
      <c r="CZD75" s="238"/>
      <c r="CZE75" s="238"/>
      <c r="CZF75" s="238"/>
      <c r="CZG75" s="238"/>
      <c r="CZH75" s="238"/>
      <c r="CZI75" s="238"/>
      <c r="CZJ75" s="238"/>
      <c r="CZK75" s="238"/>
      <c r="CZL75" s="238"/>
      <c r="CZM75" s="238"/>
      <c r="CZN75" s="238"/>
      <c r="CZO75" s="238"/>
      <c r="CZP75" s="238"/>
      <c r="CZQ75" s="238"/>
      <c r="CZR75" s="238"/>
      <c r="CZS75" s="238"/>
      <c r="CZT75" s="238"/>
      <c r="CZU75" s="238"/>
      <c r="CZV75" s="238"/>
      <c r="CZW75" s="238"/>
      <c r="CZX75" s="238"/>
      <c r="CZY75" s="238"/>
      <c r="CZZ75" s="238"/>
      <c r="DAA75" s="238"/>
      <c r="DAB75" s="238"/>
      <c r="DAC75" s="238"/>
      <c r="DAD75" s="238"/>
      <c r="DAE75" s="238"/>
      <c r="DAF75" s="238"/>
      <c r="DAG75" s="238"/>
      <c r="DAH75" s="238"/>
      <c r="DAI75" s="238"/>
      <c r="DAJ75" s="238"/>
      <c r="DAK75" s="238"/>
      <c r="DAL75" s="238"/>
      <c r="DAM75" s="238"/>
      <c r="DAN75" s="238"/>
      <c r="DAO75" s="238"/>
      <c r="DAP75" s="238"/>
      <c r="DAQ75" s="238"/>
      <c r="DAR75" s="238"/>
      <c r="DAS75" s="238"/>
      <c r="DAT75" s="238"/>
      <c r="DAU75" s="238"/>
      <c r="DAV75" s="238"/>
      <c r="DAW75" s="238"/>
      <c r="DAX75" s="238"/>
      <c r="DAY75" s="238"/>
      <c r="DAZ75" s="238"/>
      <c r="DBA75" s="238"/>
      <c r="DBB75" s="238"/>
      <c r="DBC75" s="238"/>
      <c r="DBD75" s="238"/>
      <c r="DBE75" s="238"/>
      <c r="DBF75" s="238"/>
      <c r="DBG75" s="238"/>
      <c r="DBH75" s="238"/>
      <c r="DBI75" s="238"/>
      <c r="DBJ75" s="238"/>
      <c r="DBK75" s="238"/>
      <c r="DBL75" s="238"/>
      <c r="DBM75" s="238"/>
      <c r="DBN75" s="238"/>
      <c r="DBO75" s="238"/>
      <c r="DBP75" s="238"/>
      <c r="DBQ75" s="238"/>
      <c r="DBR75" s="238"/>
      <c r="DBS75" s="238"/>
      <c r="DBT75" s="238"/>
      <c r="DBU75" s="238"/>
      <c r="DBV75" s="238"/>
      <c r="DBW75" s="238"/>
      <c r="DBX75" s="238"/>
      <c r="DBY75" s="238"/>
      <c r="DBZ75" s="238"/>
      <c r="DCA75" s="238"/>
      <c r="DCB75" s="238"/>
      <c r="DCC75" s="238"/>
      <c r="DCD75" s="238"/>
      <c r="DCE75" s="238"/>
      <c r="DCF75" s="238"/>
      <c r="DCG75" s="238"/>
      <c r="DCH75" s="238"/>
      <c r="DCI75" s="238"/>
      <c r="DCJ75" s="238"/>
      <c r="DCK75" s="238"/>
      <c r="DCL75" s="238"/>
      <c r="DCM75" s="238"/>
      <c r="DCN75" s="238"/>
      <c r="DCO75" s="238"/>
      <c r="DCP75" s="238"/>
      <c r="DCQ75" s="238"/>
      <c r="DCR75" s="238"/>
      <c r="DCS75" s="238"/>
      <c r="DCT75" s="238"/>
      <c r="DCU75" s="238"/>
      <c r="DCV75" s="238"/>
      <c r="DCW75" s="238"/>
      <c r="DCX75" s="238"/>
      <c r="DCY75" s="238"/>
      <c r="DCZ75" s="238"/>
      <c r="DDA75" s="238"/>
      <c r="DDB75" s="238"/>
      <c r="DDC75" s="238"/>
      <c r="DDD75" s="238"/>
      <c r="DDE75" s="238"/>
      <c r="DDF75" s="238"/>
      <c r="DDG75" s="238"/>
      <c r="DDH75" s="238"/>
      <c r="DDI75" s="238"/>
      <c r="DDJ75" s="238"/>
      <c r="DDK75" s="238"/>
      <c r="DDL75" s="238"/>
      <c r="DDM75" s="238"/>
      <c r="DDN75" s="238"/>
      <c r="DDO75" s="238"/>
      <c r="DDP75" s="238"/>
      <c r="DDQ75" s="238"/>
      <c r="DDR75" s="238"/>
      <c r="DDS75" s="238"/>
      <c r="DDT75" s="238"/>
      <c r="DDU75" s="238"/>
      <c r="DDV75" s="238"/>
      <c r="DDW75" s="238"/>
      <c r="DDX75" s="238"/>
      <c r="DDY75" s="238"/>
      <c r="DDZ75" s="238"/>
      <c r="DEA75" s="238"/>
      <c r="DEB75" s="238"/>
      <c r="DEC75" s="238"/>
      <c r="DED75" s="238"/>
      <c r="DEE75" s="238"/>
      <c r="DEF75" s="238"/>
      <c r="DEG75" s="238"/>
      <c r="DEH75" s="238"/>
      <c r="DEI75" s="238"/>
      <c r="DEJ75" s="238"/>
      <c r="DEK75" s="238"/>
      <c r="DEL75" s="238"/>
      <c r="DEM75" s="238"/>
      <c r="DEN75" s="238"/>
      <c r="DEO75" s="238"/>
      <c r="DEP75" s="238"/>
      <c r="DEQ75" s="238"/>
      <c r="DER75" s="238"/>
      <c r="DES75" s="238"/>
      <c r="DET75" s="238"/>
      <c r="DEU75" s="238"/>
      <c r="DEV75" s="238"/>
      <c r="DEW75" s="238"/>
      <c r="DEX75" s="238"/>
      <c r="DEY75" s="238"/>
      <c r="DEZ75" s="238"/>
      <c r="DFA75" s="238"/>
      <c r="DFB75" s="238"/>
      <c r="DFC75" s="238"/>
      <c r="DFD75" s="238"/>
      <c r="DFE75" s="238"/>
      <c r="DFF75" s="238"/>
      <c r="DFG75" s="238"/>
      <c r="DFH75" s="238"/>
      <c r="DFI75" s="238"/>
      <c r="DFJ75" s="238"/>
      <c r="DFK75" s="238"/>
      <c r="DFL75" s="238"/>
      <c r="DFM75" s="238"/>
      <c r="DFN75" s="238"/>
      <c r="DFO75" s="238"/>
      <c r="DFP75" s="238"/>
      <c r="DFQ75" s="238"/>
      <c r="DFR75" s="238"/>
      <c r="DFS75" s="238"/>
      <c r="DFT75" s="238"/>
      <c r="DFU75" s="238"/>
      <c r="DFV75" s="238"/>
      <c r="DFW75" s="238"/>
      <c r="DFX75" s="238"/>
      <c r="DFY75" s="238"/>
      <c r="DFZ75" s="238"/>
      <c r="DGA75" s="238"/>
      <c r="DGB75" s="238"/>
      <c r="DGC75" s="238"/>
      <c r="DGD75" s="238"/>
      <c r="DGE75" s="238"/>
      <c r="DGF75" s="238"/>
      <c r="DGG75" s="238"/>
      <c r="DGH75" s="238"/>
      <c r="DGI75" s="238"/>
      <c r="DGJ75" s="238"/>
      <c r="DGK75" s="238"/>
      <c r="DGL75" s="238"/>
      <c r="DGM75" s="238"/>
      <c r="DGN75" s="238"/>
      <c r="DGO75" s="238"/>
      <c r="DGP75" s="238"/>
      <c r="DGQ75" s="238"/>
      <c r="DGR75" s="238"/>
      <c r="DGS75" s="238"/>
      <c r="DGT75" s="238"/>
      <c r="DGU75" s="238"/>
      <c r="DGV75" s="238"/>
      <c r="DGW75" s="238"/>
      <c r="DGX75" s="238"/>
      <c r="DGY75" s="238"/>
      <c r="DGZ75" s="238"/>
      <c r="DHA75" s="238"/>
      <c r="DHB75" s="238"/>
      <c r="DHC75" s="238"/>
      <c r="DHD75" s="238"/>
      <c r="DHE75" s="238"/>
      <c r="DHF75" s="238"/>
      <c r="DHG75" s="238"/>
      <c r="DHH75" s="238"/>
      <c r="DHI75" s="238"/>
      <c r="DHJ75" s="238"/>
      <c r="DHK75" s="238"/>
      <c r="DHL75" s="238"/>
      <c r="DHM75" s="238"/>
      <c r="DHN75" s="238"/>
      <c r="DHO75" s="238"/>
      <c r="DHP75" s="238"/>
      <c r="DHQ75" s="238"/>
      <c r="DHR75" s="238"/>
      <c r="DHS75" s="238"/>
      <c r="DHT75" s="238"/>
      <c r="DHU75" s="238"/>
      <c r="DHV75" s="238"/>
      <c r="DHW75" s="238"/>
      <c r="DHX75" s="238"/>
      <c r="DHY75" s="238"/>
      <c r="DHZ75" s="238"/>
      <c r="DIA75" s="238"/>
      <c r="DIB75" s="238"/>
      <c r="DIC75" s="238"/>
      <c r="DID75" s="238"/>
      <c r="DIE75" s="238"/>
      <c r="DIF75" s="238"/>
      <c r="DIG75" s="238"/>
      <c r="DIH75" s="238"/>
      <c r="DII75" s="238"/>
      <c r="DIJ75" s="238"/>
      <c r="DIK75" s="238"/>
      <c r="DIL75" s="238"/>
      <c r="DIM75" s="238"/>
      <c r="DIN75" s="238"/>
      <c r="DIO75" s="238"/>
      <c r="DIP75" s="238"/>
      <c r="DIQ75" s="238"/>
      <c r="DIR75" s="238"/>
      <c r="DIS75" s="238"/>
      <c r="DIT75" s="238"/>
      <c r="DIU75" s="238"/>
      <c r="DIV75" s="238"/>
      <c r="DIW75" s="238"/>
      <c r="DIX75" s="238"/>
      <c r="DIY75" s="238"/>
      <c r="DIZ75" s="238"/>
      <c r="DJA75" s="238"/>
      <c r="DJB75" s="238"/>
      <c r="DJC75" s="238"/>
      <c r="DJD75" s="238"/>
      <c r="DJE75" s="238"/>
      <c r="DJF75" s="238"/>
      <c r="DJG75" s="238"/>
      <c r="DJH75" s="238"/>
      <c r="DJI75" s="238"/>
      <c r="DJJ75" s="238"/>
      <c r="DJK75" s="238"/>
      <c r="DJL75" s="238"/>
      <c r="DJM75" s="238"/>
      <c r="DJN75" s="238"/>
      <c r="DJO75" s="238"/>
      <c r="DJP75" s="238"/>
      <c r="DJQ75" s="238"/>
      <c r="DJR75" s="238"/>
      <c r="DJS75" s="238"/>
      <c r="DJT75" s="238"/>
      <c r="DJU75" s="238"/>
      <c r="DJV75" s="238"/>
      <c r="DJW75" s="238"/>
      <c r="DJX75" s="238"/>
      <c r="DJY75" s="238"/>
      <c r="DJZ75" s="238"/>
      <c r="DKA75" s="238"/>
      <c r="DKB75" s="238"/>
      <c r="DKC75" s="238"/>
      <c r="DKD75" s="238"/>
      <c r="DKE75" s="238"/>
      <c r="DKF75" s="238"/>
      <c r="DKG75" s="238"/>
      <c r="DKH75" s="238"/>
      <c r="DKI75" s="238"/>
      <c r="DKJ75" s="238"/>
      <c r="DKK75" s="238"/>
      <c r="DKL75" s="238"/>
      <c r="DKM75" s="238"/>
      <c r="DKN75" s="238"/>
      <c r="DKO75" s="238"/>
      <c r="DKP75" s="238"/>
      <c r="DKQ75" s="238"/>
      <c r="DKR75" s="238"/>
      <c r="DKS75" s="238"/>
      <c r="DKT75" s="238"/>
      <c r="DKU75" s="238"/>
      <c r="DKV75" s="238"/>
      <c r="DKW75" s="238"/>
      <c r="DKX75" s="238"/>
      <c r="DKY75" s="238"/>
      <c r="DKZ75" s="238"/>
      <c r="DLA75" s="238"/>
      <c r="DLB75" s="238"/>
      <c r="DLC75" s="238"/>
      <c r="DLD75" s="238"/>
      <c r="DLE75" s="238"/>
      <c r="DLF75" s="238"/>
      <c r="DLG75" s="238"/>
      <c r="DLH75" s="238"/>
      <c r="DLI75" s="238"/>
      <c r="DLJ75" s="238"/>
      <c r="DLK75" s="238"/>
      <c r="DLL75" s="238"/>
      <c r="DLM75" s="238"/>
      <c r="DLN75" s="238"/>
      <c r="DLO75" s="238"/>
      <c r="DLP75" s="238"/>
      <c r="DLQ75" s="238"/>
      <c r="DLR75" s="238"/>
      <c r="DLS75" s="238"/>
      <c r="DLT75" s="238"/>
      <c r="DLU75" s="238"/>
      <c r="DLV75" s="238"/>
      <c r="DLW75" s="238"/>
      <c r="DLX75" s="238"/>
      <c r="DLY75" s="238"/>
      <c r="DLZ75" s="238"/>
      <c r="DMA75" s="238"/>
      <c r="DMB75" s="238"/>
      <c r="DMC75" s="238"/>
      <c r="DMD75" s="238"/>
      <c r="DME75" s="238"/>
      <c r="DMF75" s="238"/>
      <c r="DMG75" s="238"/>
      <c r="DMH75" s="238"/>
      <c r="DMI75" s="238"/>
      <c r="DMJ75" s="238"/>
      <c r="DMK75" s="238"/>
      <c r="DML75" s="238"/>
      <c r="DMM75" s="238"/>
      <c r="DMN75" s="238"/>
      <c r="DMO75" s="238"/>
      <c r="DMP75" s="238"/>
      <c r="DMQ75" s="238"/>
      <c r="DMR75" s="238"/>
      <c r="DMS75" s="238"/>
      <c r="DMT75" s="238"/>
      <c r="DMU75" s="238"/>
      <c r="DMV75" s="238"/>
      <c r="DMW75" s="238"/>
      <c r="DMX75" s="238"/>
      <c r="DMY75" s="238"/>
      <c r="DMZ75" s="238"/>
      <c r="DNA75" s="238"/>
      <c r="DNB75" s="238"/>
      <c r="DNC75" s="238"/>
      <c r="DND75" s="238"/>
      <c r="DNE75" s="238"/>
      <c r="DNF75" s="238"/>
      <c r="DNG75" s="238"/>
      <c r="DNH75" s="238"/>
      <c r="DNI75" s="238"/>
      <c r="DNJ75" s="238"/>
      <c r="DNK75" s="238"/>
      <c r="DNL75" s="238"/>
      <c r="DNM75" s="238"/>
      <c r="DNN75" s="238"/>
      <c r="DNO75" s="238"/>
      <c r="DNP75" s="238"/>
      <c r="DNQ75" s="238"/>
      <c r="DNR75" s="238"/>
      <c r="DNS75" s="238"/>
      <c r="DNT75" s="238"/>
      <c r="DNU75" s="238"/>
      <c r="DNV75" s="238"/>
      <c r="DNW75" s="238"/>
      <c r="DNX75" s="238"/>
      <c r="DNY75" s="238"/>
      <c r="DNZ75" s="238"/>
      <c r="DOA75" s="238"/>
      <c r="DOB75" s="238"/>
      <c r="DOC75" s="238"/>
      <c r="DOD75" s="238"/>
      <c r="DOE75" s="238"/>
      <c r="DOF75" s="238"/>
      <c r="DOG75" s="238"/>
      <c r="DOH75" s="238"/>
      <c r="DOI75" s="238"/>
      <c r="DOJ75" s="238"/>
      <c r="DOK75" s="238"/>
      <c r="DOL75" s="238"/>
      <c r="DOM75" s="238"/>
      <c r="DON75" s="238"/>
      <c r="DOO75" s="238"/>
      <c r="DOP75" s="238"/>
      <c r="DOQ75" s="238"/>
      <c r="DOR75" s="238"/>
      <c r="DOS75" s="238"/>
      <c r="DOT75" s="238"/>
      <c r="DOU75" s="238"/>
      <c r="DOV75" s="238"/>
      <c r="DOW75" s="238"/>
      <c r="DOX75" s="238"/>
      <c r="DOY75" s="238"/>
      <c r="DOZ75" s="238"/>
      <c r="DPA75" s="238"/>
      <c r="DPB75" s="238"/>
      <c r="DPC75" s="238"/>
      <c r="DPD75" s="238"/>
      <c r="DPE75" s="238"/>
      <c r="DPF75" s="238"/>
      <c r="DPG75" s="238"/>
      <c r="DPH75" s="238"/>
      <c r="DPI75" s="238"/>
      <c r="DPJ75" s="238"/>
      <c r="DPK75" s="238"/>
      <c r="DPL75" s="238"/>
      <c r="DPM75" s="238"/>
      <c r="DPN75" s="238"/>
      <c r="DPO75" s="238"/>
      <c r="DPP75" s="238"/>
      <c r="DPQ75" s="238"/>
      <c r="DPR75" s="238"/>
      <c r="DPS75" s="238"/>
      <c r="DPT75" s="238"/>
      <c r="DPU75" s="238"/>
      <c r="DPV75" s="238"/>
      <c r="DPW75" s="238"/>
      <c r="DPX75" s="238"/>
      <c r="DPY75" s="238"/>
      <c r="DPZ75" s="238"/>
      <c r="DQA75" s="238"/>
      <c r="DQB75" s="238"/>
      <c r="DQC75" s="238"/>
      <c r="DQD75" s="238"/>
      <c r="DQE75" s="238"/>
      <c r="DQF75" s="238"/>
      <c r="DQG75" s="238"/>
      <c r="DQH75" s="238"/>
      <c r="DQI75" s="238"/>
      <c r="DQJ75" s="238"/>
      <c r="DQK75" s="238"/>
      <c r="DQL75" s="238"/>
      <c r="DQM75" s="238"/>
      <c r="DQN75" s="238"/>
      <c r="DQO75" s="238"/>
      <c r="DQP75" s="238"/>
      <c r="DQQ75" s="238"/>
      <c r="DQR75" s="238"/>
      <c r="DQS75" s="238"/>
      <c r="DQT75" s="238"/>
      <c r="DQU75" s="238"/>
      <c r="DQV75" s="238"/>
      <c r="DQW75" s="238"/>
      <c r="DQX75" s="238"/>
      <c r="DQY75" s="238"/>
      <c r="DQZ75" s="238"/>
      <c r="DRA75" s="238"/>
      <c r="DRB75" s="238"/>
      <c r="DRC75" s="238"/>
      <c r="DRD75" s="238"/>
      <c r="DRE75" s="238"/>
      <c r="DRF75" s="238"/>
      <c r="DRG75" s="238"/>
      <c r="DRH75" s="238"/>
      <c r="DRI75" s="238"/>
      <c r="DRJ75" s="238"/>
      <c r="DRK75" s="238"/>
      <c r="DRL75" s="238"/>
      <c r="DRM75" s="238"/>
      <c r="DRN75" s="238"/>
      <c r="DRO75" s="238"/>
      <c r="DRP75" s="238"/>
      <c r="DRQ75" s="238"/>
      <c r="DRR75" s="238"/>
      <c r="DRS75" s="238"/>
      <c r="DRT75" s="238"/>
      <c r="DRU75" s="238"/>
      <c r="DRV75" s="238"/>
      <c r="DRW75" s="238"/>
      <c r="DRX75" s="238"/>
      <c r="DRY75" s="238"/>
      <c r="DRZ75" s="238"/>
      <c r="DSA75" s="238"/>
      <c r="DSB75" s="238"/>
      <c r="DSC75" s="238"/>
      <c r="DSD75" s="238"/>
      <c r="DSE75" s="238"/>
      <c r="DSF75" s="238"/>
      <c r="DSG75" s="238"/>
      <c r="DSH75" s="238"/>
      <c r="DSI75" s="238"/>
      <c r="DSJ75" s="238"/>
      <c r="DSK75" s="238"/>
      <c r="DSL75" s="238"/>
      <c r="DSM75" s="238"/>
      <c r="DSN75" s="238"/>
      <c r="DSO75" s="238"/>
      <c r="DSP75" s="238"/>
      <c r="DSQ75" s="238"/>
      <c r="DSR75" s="238"/>
      <c r="DSS75" s="238"/>
      <c r="DST75" s="238"/>
      <c r="DSU75" s="238"/>
      <c r="DSV75" s="238"/>
      <c r="DSW75" s="238"/>
      <c r="DSX75" s="238"/>
      <c r="DSY75" s="238"/>
      <c r="DSZ75" s="238"/>
      <c r="DTA75" s="238"/>
      <c r="DTB75" s="238"/>
      <c r="DTC75" s="238"/>
      <c r="DTD75" s="238"/>
      <c r="DTE75" s="238"/>
      <c r="DTF75" s="238"/>
      <c r="DTG75" s="238"/>
      <c r="DTH75" s="238"/>
      <c r="DTI75" s="238"/>
      <c r="DTJ75" s="238"/>
      <c r="DTK75" s="238"/>
      <c r="DTL75" s="238"/>
      <c r="DTM75" s="238"/>
      <c r="DTN75" s="238"/>
      <c r="DTO75" s="238"/>
      <c r="DTP75" s="238"/>
      <c r="DTQ75" s="238"/>
      <c r="DTR75" s="238"/>
      <c r="DTS75" s="238"/>
      <c r="DTT75" s="238"/>
      <c r="DTU75" s="238"/>
      <c r="DTV75" s="238"/>
      <c r="DTW75" s="238"/>
      <c r="DTX75" s="238"/>
      <c r="DTY75" s="238"/>
      <c r="DTZ75" s="238"/>
      <c r="DUA75" s="238"/>
      <c r="DUB75" s="238"/>
      <c r="DUC75" s="238"/>
      <c r="DUD75" s="238"/>
      <c r="DUE75" s="238"/>
      <c r="DUF75" s="238"/>
      <c r="DUG75" s="238"/>
      <c r="DUH75" s="238"/>
      <c r="DUI75" s="238"/>
      <c r="DUJ75" s="238"/>
      <c r="DUK75" s="238"/>
      <c r="DUL75" s="238"/>
      <c r="DUM75" s="238"/>
      <c r="DUN75" s="238"/>
      <c r="DUO75" s="238"/>
      <c r="DUP75" s="238"/>
      <c r="DUQ75" s="238"/>
      <c r="DUR75" s="238"/>
      <c r="DUS75" s="238"/>
      <c r="DUT75" s="238"/>
      <c r="DUU75" s="238"/>
      <c r="DUV75" s="238"/>
      <c r="DUW75" s="238"/>
      <c r="DUX75" s="238"/>
      <c r="DUY75" s="238"/>
      <c r="DUZ75" s="238"/>
      <c r="DVA75" s="238"/>
      <c r="DVB75" s="238"/>
      <c r="DVC75" s="238"/>
      <c r="DVD75" s="238"/>
      <c r="DVE75" s="238"/>
      <c r="DVF75" s="238"/>
      <c r="DVG75" s="238"/>
      <c r="DVH75" s="238"/>
      <c r="DVI75" s="238"/>
      <c r="DVJ75" s="238"/>
      <c r="DVK75" s="238"/>
      <c r="DVL75" s="238"/>
      <c r="DVM75" s="238"/>
      <c r="DVN75" s="238"/>
      <c r="DVO75" s="238"/>
      <c r="DVP75" s="238"/>
      <c r="DVQ75" s="238"/>
      <c r="DVR75" s="238"/>
      <c r="DVS75" s="238"/>
      <c r="DVT75" s="238"/>
      <c r="DVU75" s="238"/>
      <c r="DVV75" s="238"/>
      <c r="DVW75" s="238"/>
      <c r="DVX75" s="238"/>
      <c r="DVY75" s="238"/>
      <c r="DVZ75" s="238"/>
      <c r="DWA75" s="238"/>
      <c r="DWB75" s="238"/>
      <c r="DWC75" s="238"/>
      <c r="DWD75" s="238"/>
      <c r="DWE75" s="238"/>
      <c r="DWF75" s="238"/>
      <c r="DWG75" s="238"/>
      <c r="DWH75" s="238"/>
      <c r="DWI75" s="238"/>
      <c r="DWJ75" s="238"/>
      <c r="DWK75" s="238"/>
      <c r="DWL75" s="238"/>
      <c r="DWM75" s="238"/>
      <c r="DWN75" s="238"/>
      <c r="DWO75" s="238"/>
      <c r="DWP75" s="238"/>
      <c r="DWQ75" s="238"/>
      <c r="DWR75" s="238"/>
      <c r="DWS75" s="238"/>
      <c r="DWT75" s="238"/>
      <c r="DWU75" s="238"/>
      <c r="DWV75" s="238"/>
      <c r="DWW75" s="238"/>
      <c r="DWX75" s="238"/>
      <c r="DWY75" s="238"/>
      <c r="DWZ75" s="238"/>
      <c r="DXA75" s="238"/>
      <c r="DXB75" s="238"/>
      <c r="DXC75" s="238"/>
      <c r="DXD75" s="238"/>
      <c r="DXE75" s="238"/>
      <c r="DXF75" s="238"/>
      <c r="DXG75" s="238"/>
      <c r="DXH75" s="238"/>
      <c r="DXI75" s="238"/>
      <c r="DXJ75" s="238"/>
      <c r="DXK75" s="238"/>
      <c r="DXL75" s="238"/>
      <c r="DXM75" s="238"/>
      <c r="DXN75" s="238"/>
      <c r="DXO75" s="238"/>
      <c r="DXP75" s="238"/>
      <c r="DXQ75" s="238"/>
      <c r="DXR75" s="238"/>
      <c r="DXS75" s="238"/>
      <c r="DXT75" s="238"/>
      <c r="DXU75" s="238"/>
      <c r="DXV75" s="238"/>
      <c r="DXW75" s="238"/>
      <c r="DXX75" s="238"/>
      <c r="DXY75" s="238"/>
      <c r="DXZ75" s="238"/>
      <c r="DYA75" s="238"/>
      <c r="DYB75" s="238"/>
      <c r="DYC75" s="238"/>
      <c r="DYD75" s="238"/>
      <c r="DYE75" s="238"/>
      <c r="DYF75" s="238"/>
      <c r="DYG75" s="238"/>
      <c r="DYH75" s="238"/>
      <c r="DYI75" s="238"/>
      <c r="DYJ75" s="238"/>
      <c r="DYK75" s="238"/>
      <c r="DYL75" s="238"/>
      <c r="DYM75" s="238"/>
      <c r="DYN75" s="238"/>
      <c r="DYO75" s="238"/>
      <c r="DYP75" s="238"/>
      <c r="DYQ75" s="238"/>
      <c r="DYR75" s="238"/>
      <c r="DYS75" s="238"/>
      <c r="DYT75" s="238"/>
      <c r="DYU75" s="238"/>
      <c r="DYV75" s="238"/>
      <c r="DYW75" s="238"/>
      <c r="DYX75" s="238"/>
      <c r="DYY75" s="238"/>
      <c r="DYZ75" s="238"/>
      <c r="DZA75" s="238"/>
      <c r="DZB75" s="238"/>
      <c r="DZC75" s="238"/>
      <c r="DZD75" s="238"/>
      <c r="DZE75" s="238"/>
      <c r="DZF75" s="238"/>
      <c r="DZG75" s="238"/>
      <c r="DZH75" s="238"/>
      <c r="DZI75" s="238"/>
      <c r="DZJ75" s="238"/>
      <c r="DZK75" s="238"/>
      <c r="DZL75" s="238"/>
      <c r="DZM75" s="238"/>
      <c r="DZN75" s="238"/>
      <c r="DZO75" s="238"/>
      <c r="DZP75" s="238"/>
      <c r="DZQ75" s="238"/>
      <c r="DZR75" s="238"/>
      <c r="DZS75" s="238"/>
      <c r="DZT75" s="238"/>
      <c r="DZU75" s="238"/>
      <c r="DZV75" s="238"/>
      <c r="DZW75" s="238"/>
      <c r="DZX75" s="238"/>
      <c r="DZY75" s="238"/>
      <c r="DZZ75" s="238"/>
      <c r="EAA75" s="238"/>
      <c r="EAB75" s="238"/>
      <c r="EAC75" s="238"/>
      <c r="EAD75" s="238"/>
      <c r="EAE75" s="238"/>
      <c r="EAF75" s="238"/>
      <c r="EAG75" s="238"/>
      <c r="EAH75" s="238"/>
      <c r="EAI75" s="238"/>
      <c r="EAJ75" s="238"/>
      <c r="EAK75" s="238"/>
      <c r="EAL75" s="238"/>
      <c r="EAM75" s="238"/>
      <c r="EAN75" s="238"/>
      <c r="EAO75" s="238"/>
      <c r="EAP75" s="238"/>
      <c r="EAQ75" s="238"/>
      <c r="EAR75" s="238"/>
      <c r="EAS75" s="238"/>
      <c r="EAT75" s="238"/>
      <c r="EAU75" s="238"/>
      <c r="EAV75" s="238"/>
      <c r="EAW75" s="238"/>
      <c r="EAX75" s="238"/>
      <c r="EAY75" s="238"/>
      <c r="EAZ75" s="238"/>
      <c r="EBA75" s="238"/>
      <c r="EBB75" s="238"/>
      <c r="EBC75" s="238"/>
      <c r="EBD75" s="238"/>
      <c r="EBE75" s="238"/>
      <c r="EBF75" s="238"/>
      <c r="EBG75" s="238"/>
      <c r="EBH75" s="238"/>
      <c r="EBI75" s="238"/>
      <c r="EBJ75" s="238"/>
      <c r="EBK75" s="238"/>
      <c r="EBL75" s="238"/>
      <c r="EBM75" s="238"/>
      <c r="EBN75" s="238"/>
      <c r="EBO75" s="238"/>
      <c r="EBP75" s="238"/>
      <c r="EBQ75" s="238"/>
      <c r="EBR75" s="238"/>
      <c r="EBS75" s="238"/>
      <c r="EBT75" s="238"/>
      <c r="EBU75" s="238"/>
      <c r="EBV75" s="238"/>
      <c r="EBW75" s="238"/>
      <c r="EBX75" s="238"/>
      <c r="EBY75" s="238"/>
      <c r="EBZ75" s="238"/>
      <c r="ECA75" s="238"/>
      <c r="ECB75" s="238"/>
      <c r="ECC75" s="238"/>
      <c r="ECD75" s="238"/>
      <c r="ECE75" s="238"/>
      <c r="ECF75" s="238"/>
      <c r="ECG75" s="238"/>
      <c r="ECH75" s="238"/>
      <c r="ECI75" s="238"/>
      <c r="ECJ75" s="238"/>
      <c r="ECK75" s="238"/>
      <c r="ECL75" s="238"/>
      <c r="ECM75" s="238"/>
      <c r="ECN75" s="238"/>
      <c r="ECO75" s="238"/>
      <c r="ECP75" s="238"/>
      <c r="ECQ75" s="238"/>
      <c r="ECR75" s="238"/>
      <c r="ECS75" s="238"/>
      <c r="ECT75" s="238"/>
      <c r="ECU75" s="238"/>
      <c r="ECV75" s="238"/>
      <c r="ECW75" s="238"/>
      <c r="ECX75" s="238"/>
      <c r="ECY75" s="238"/>
      <c r="ECZ75" s="238"/>
      <c r="EDA75" s="238"/>
      <c r="EDB75" s="238"/>
      <c r="EDC75" s="238"/>
      <c r="EDD75" s="238"/>
      <c r="EDE75" s="238"/>
      <c r="EDF75" s="238"/>
      <c r="EDG75" s="238"/>
      <c r="EDH75" s="238"/>
      <c r="EDI75" s="238"/>
      <c r="EDJ75" s="238"/>
      <c r="EDK75" s="238"/>
      <c r="EDL75" s="238"/>
      <c r="EDM75" s="238"/>
      <c r="EDN75" s="238"/>
      <c r="EDO75" s="238"/>
      <c r="EDP75" s="238"/>
      <c r="EDQ75" s="238"/>
      <c r="EDR75" s="238"/>
      <c r="EDS75" s="238"/>
      <c r="EDT75" s="238"/>
      <c r="EDU75" s="238"/>
      <c r="EDV75" s="238"/>
      <c r="EDW75" s="238"/>
      <c r="EDX75" s="238"/>
      <c r="EDY75" s="238"/>
      <c r="EDZ75" s="238"/>
      <c r="EEA75" s="238"/>
      <c r="EEB75" s="238"/>
      <c r="EEC75" s="238"/>
      <c r="EED75" s="238"/>
      <c r="EEE75" s="238"/>
      <c r="EEF75" s="238"/>
      <c r="EEG75" s="238"/>
      <c r="EEH75" s="238"/>
      <c r="EEI75" s="238"/>
      <c r="EEJ75" s="238"/>
      <c r="EEK75" s="238"/>
      <c r="EEL75" s="238"/>
      <c r="EEM75" s="238"/>
      <c r="EEN75" s="238"/>
      <c r="EEO75" s="238"/>
      <c r="EEP75" s="238"/>
      <c r="EEQ75" s="238"/>
      <c r="EER75" s="238"/>
      <c r="EES75" s="238"/>
      <c r="EET75" s="238"/>
      <c r="EEU75" s="238"/>
      <c r="EEV75" s="238"/>
      <c r="EEW75" s="238"/>
      <c r="EEX75" s="238"/>
      <c r="EEY75" s="238"/>
      <c r="EEZ75" s="238"/>
      <c r="EFA75" s="238"/>
      <c r="EFB75" s="238"/>
      <c r="EFC75" s="238"/>
      <c r="EFD75" s="238"/>
      <c r="EFE75" s="238"/>
      <c r="EFF75" s="238"/>
      <c r="EFG75" s="238"/>
      <c r="EFH75" s="238"/>
      <c r="EFI75" s="238"/>
      <c r="EFJ75" s="238"/>
      <c r="EFK75" s="238"/>
      <c r="EFL75" s="238"/>
      <c r="EFM75" s="238"/>
      <c r="EFN75" s="238"/>
      <c r="EFO75" s="238"/>
      <c r="EFP75" s="238"/>
      <c r="EFQ75" s="238"/>
      <c r="EFR75" s="238"/>
      <c r="EFS75" s="238"/>
      <c r="EFT75" s="238"/>
      <c r="EFU75" s="238"/>
      <c r="EFV75" s="238"/>
      <c r="EFW75" s="238"/>
      <c r="EFX75" s="238"/>
      <c r="EFY75" s="238"/>
      <c r="EFZ75" s="238"/>
      <c r="EGA75" s="238"/>
      <c r="EGB75" s="238"/>
      <c r="EGC75" s="238"/>
      <c r="EGD75" s="238"/>
      <c r="EGE75" s="238"/>
      <c r="EGF75" s="238"/>
      <c r="EGG75" s="238"/>
      <c r="EGH75" s="238"/>
      <c r="EGI75" s="238"/>
      <c r="EGJ75" s="238"/>
      <c r="EGK75" s="238"/>
      <c r="EGL75" s="238"/>
      <c r="EGM75" s="238"/>
      <c r="EGN75" s="238"/>
      <c r="EGO75" s="238"/>
      <c r="EGP75" s="238"/>
      <c r="EGQ75" s="238"/>
      <c r="EGR75" s="238"/>
      <c r="EGS75" s="238"/>
      <c r="EGT75" s="238"/>
      <c r="EGU75" s="238"/>
      <c r="EGV75" s="238"/>
      <c r="EGW75" s="238"/>
      <c r="EGX75" s="238"/>
      <c r="EGY75" s="238"/>
      <c r="EGZ75" s="238"/>
      <c r="EHA75" s="238"/>
      <c r="EHB75" s="238"/>
      <c r="EHC75" s="238"/>
      <c r="EHD75" s="238"/>
      <c r="EHE75" s="238"/>
      <c r="EHF75" s="238"/>
      <c r="EHG75" s="238"/>
      <c r="EHH75" s="238"/>
      <c r="EHI75" s="238"/>
      <c r="EHJ75" s="238"/>
      <c r="EHK75" s="238"/>
      <c r="EHL75" s="238"/>
      <c r="EHM75" s="238"/>
      <c r="EHN75" s="238"/>
      <c r="EHO75" s="238"/>
      <c r="EHP75" s="238"/>
      <c r="EHQ75" s="238"/>
      <c r="EHR75" s="238"/>
      <c r="EHS75" s="238"/>
      <c r="EHT75" s="238"/>
      <c r="EHU75" s="238"/>
      <c r="EHV75" s="238"/>
      <c r="EHW75" s="238"/>
      <c r="EHX75" s="238"/>
      <c r="EHY75" s="238"/>
      <c r="EHZ75" s="238"/>
      <c r="EIA75" s="238"/>
      <c r="EIB75" s="238"/>
      <c r="EIC75" s="238"/>
      <c r="EID75" s="238"/>
      <c r="EIE75" s="238"/>
      <c r="EIF75" s="238"/>
      <c r="EIG75" s="238"/>
      <c r="EIH75" s="238"/>
      <c r="EII75" s="238"/>
      <c r="EIJ75" s="238"/>
      <c r="EIK75" s="238"/>
      <c r="EIL75" s="238"/>
      <c r="EIM75" s="238"/>
      <c r="EIN75" s="238"/>
      <c r="EIO75" s="238"/>
      <c r="EIP75" s="238"/>
      <c r="EIQ75" s="238"/>
      <c r="EIR75" s="238"/>
      <c r="EIS75" s="238"/>
      <c r="EIT75" s="238"/>
      <c r="EIU75" s="238"/>
      <c r="EIV75" s="238"/>
      <c r="EIW75" s="238"/>
      <c r="EIX75" s="238"/>
      <c r="EIY75" s="238"/>
      <c r="EIZ75" s="238"/>
      <c r="EJA75" s="238"/>
      <c r="EJB75" s="238"/>
      <c r="EJC75" s="238"/>
      <c r="EJD75" s="238"/>
      <c r="EJE75" s="238"/>
      <c r="EJF75" s="238"/>
      <c r="EJG75" s="238"/>
      <c r="EJH75" s="238"/>
      <c r="EJI75" s="238"/>
      <c r="EJJ75" s="238"/>
      <c r="EJK75" s="238"/>
      <c r="EJL75" s="238"/>
      <c r="EJM75" s="238"/>
      <c r="EJN75" s="238"/>
      <c r="EJO75" s="238"/>
      <c r="EJP75" s="238"/>
      <c r="EJQ75" s="238"/>
      <c r="EJR75" s="238"/>
      <c r="EJS75" s="238"/>
      <c r="EJT75" s="238"/>
      <c r="EJU75" s="238"/>
      <c r="EJV75" s="238"/>
      <c r="EJW75" s="238"/>
      <c r="EJX75" s="238"/>
      <c r="EJY75" s="238"/>
      <c r="EJZ75" s="238"/>
      <c r="EKA75" s="238"/>
      <c r="EKB75" s="238"/>
      <c r="EKC75" s="238"/>
      <c r="EKD75" s="238"/>
      <c r="EKE75" s="238"/>
      <c r="EKF75" s="238"/>
      <c r="EKG75" s="238"/>
      <c r="EKH75" s="238"/>
      <c r="EKI75" s="238"/>
      <c r="EKJ75" s="238"/>
      <c r="EKK75" s="238"/>
      <c r="EKL75" s="238"/>
      <c r="EKM75" s="238"/>
      <c r="EKN75" s="238"/>
      <c r="EKO75" s="238"/>
      <c r="EKP75" s="238"/>
      <c r="EKQ75" s="238"/>
      <c r="EKR75" s="238"/>
      <c r="EKS75" s="238"/>
      <c r="EKT75" s="238"/>
      <c r="EKU75" s="238"/>
      <c r="EKV75" s="238"/>
      <c r="EKW75" s="238"/>
      <c r="EKX75" s="238"/>
      <c r="EKY75" s="238"/>
      <c r="EKZ75" s="238"/>
      <c r="ELA75" s="238"/>
      <c r="ELB75" s="238"/>
      <c r="ELC75" s="238"/>
      <c r="ELD75" s="238"/>
      <c r="ELE75" s="238"/>
      <c r="ELF75" s="238"/>
      <c r="ELG75" s="238"/>
      <c r="ELH75" s="238"/>
      <c r="ELI75" s="238"/>
      <c r="ELJ75" s="238"/>
      <c r="ELK75" s="238"/>
      <c r="ELL75" s="238"/>
      <c r="ELM75" s="238"/>
      <c r="ELN75" s="238"/>
      <c r="ELO75" s="238"/>
      <c r="ELP75" s="238"/>
      <c r="ELQ75" s="238"/>
      <c r="ELR75" s="238"/>
      <c r="ELS75" s="238"/>
      <c r="ELT75" s="238"/>
      <c r="ELU75" s="238"/>
      <c r="ELV75" s="238"/>
      <c r="ELW75" s="238"/>
      <c r="ELX75" s="238"/>
      <c r="ELY75" s="238"/>
      <c r="ELZ75" s="238"/>
      <c r="EMA75" s="238"/>
      <c r="EMB75" s="238"/>
      <c r="EMC75" s="238"/>
      <c r="EMD75" s="238"/>
      <c r="EME75" s="238"/>
      <c r="EMF75" s="238"/>
      <c r="EMG75" s="238"/>
      <c r="EMH75" s="238"/>
      <c r="EMI75" s="238"/>
      <c r="EMJ75" s="238"/>
      <c r="EMK75" s="238"/>
      <c r="EML75" s="238"/>
      <c r="EMM75" s="238"/>
      <c r="EMN75" s="238"/>
      <c r="EMO75" s="238"/>
      <c r="EMP75" s="238"/>
      <c r="EMQ75" s="238"/>
      <c r="EMR75" s="238"/>
      <c r="EMS75" s="238"/>
      <c r="EMT75" s="238"/>
      <c r="EMU75" s="238"/>
      <c r="EMV75" s="238"/>
      <c r="EMW75" s="238"/>
      <c r="EMX75" s="238"/>
      <c r="EMY75" s="238"/>
      <c r="EMZ75" s="238"/>
      <c r="ENA75" s="238"/>
      <c r="ENB75" s="238"/>
      <c r="ENC75" s="238"/>
      <c r="END75" s="238"/>
      <c r="ENE75" s="238"/>
      <c r="ENF75" s="238"/>
      <c r="ENG75" s="238"/>
      <c r="ENH75" s="238"/>
      <c r="ENI75" s="238"/>
      <c r="ENJ75" s="238"/>
      <c r="ENK75" s="238"/>
      <c r="ENL75" s="238"/>
      <c r="ENM75" s="238"/>
      <c r="ENN75" s="238"/>
      <c r="ENO75" s="238"/>
      <c r="ENP75" s="238"/>
      <c r="ENQ75" s="238"/>
      <c r="ENR75" s="238"/>
      <c r="ENS75" s="238"/>
      <c r="ENT75" s="238"/>
      <c r="ENU75" s="238"/>
      <c r="ENV75" s="238"/>
      <c r="ENW75" s="238"/>
      <c r="ENX75" s="238"/>
      <c r="ENY75" s="238"/>
      <c r="ENZ75" s="238"/>
      <c r="EOA75" s="238"/>
      <c r="EOB75" s="238"/>
      <c r="EOC75" s="238"/>
      <c r="EOD75" s="238"/>
      <c r="EOE75" s="238"/>
      <c r="EOF75" s="238"/>
      <c r="EOG75" s="238"/>
      <c r="EOH75" s="238"/>
      <c r="EOI75" s="238"/>
      <c r="EOJ75" s="238"/>
      <c r="EOK75" s="238"/>
      <c r="EOL75" s="238"/>
      <c r="EOM75" s="238"/>
      <c r="EON75" s="238"/>
      <c r="EOO75" s="238"/>
      <c r="EOP75" s="238"/>
      <c r="EOQ75" s="238"/>
      <c r="EOR75" s="238"/>
      <c r="EOS75" s="238"/>
      <c r="EOT75" s="238"/>
      <c r="EOU75" s="238"/>
      <c r="EOV75" s="238"/>
      <c r="EOW75" s="238"/>
      <c r="EOX75" s="238"/>
      <c r="EOY75" s="238"/>
      <c r="EOZ75" s="238"/>
      <c r="EPA75" s="238"/>
      <c r="EPB75" s="238"/>
      <c r="EPC75" s="238"/>
      <c r="EPD75" s="238"/>
      <c r="EPE75" s="238"/>
      <c r="EPF75" s="238"/>
      <c r="EPG75" s="238"/>
      <c r="EPH75" s="238"/>
      <c r="EPI75" s="238"/>
      <c r="EPJ75" s="238"/>
      <c r="EPK75" s="238"/>
      <c r="EPL75" s="238"/>
      <c r="EPM75" s="238"/>
      <c r="EPN75" s="238"/>
      <c r="EPO75" s="238"/>
      <c r="EPP75" s="238"/>
      <c r="EPQ75" s="238"/>
      <c r="EPR75" s="238"/>
      <c r="EPS75" s="238"/>
      <c r="EPT75" s="238"/>
      <c r="EPU75" s="238"/>
      <c r="EPV75" s="238"/>
      <c r="EPW75" s="238"/>
      <c r="EPX75" s="238"/>
      <c r="EPY75" s="238"/>
      <c r="EPZ75" s="238"/>
      <c r="EQA75" s="238"/>
      <c r="EQB75" s="238"/>
      <c r="EQC75" s="238"/>
      <c r="EQD75" s="238"/>
      <c r="EQE75" s="238"/>
      <c r="EQF75" s="238"/>
      <c r="EQG75" s="238"/>
      <c r="EQH75" s="238"/>
      <c r="EQI75" s="238"/>
      <c r="EQJ75" s="238"/>
      <c r="EQK75" s="238"/>
      <c r="EQL75" s="238"/>
      <c r="EQM75" s="238"/>
      <c r="EQN75" s="238"/>
      <c r="EQO75" s="238"/>
      <c r="EQP75" s="238"/>
      <c r="EQQ75" s="238"/>
      <c r="EQR75" s="238"/>
      <c r="EQS75" s="238"/>
      <c r="EQT75" s="238"/>
      <c r="EQU75" s="238"/>
      <c r="EQV75" s="238"/>
      <c r="EQW75" s="238"/>
      <c r="EQX75" s="238"/>
      <c r="EQY75" s="238"/>
      <c r="EQZ75" s="238"/>
      <c r="ERA75" s="238"/>
      <c r="ERB75" s="238"/>
      <c r="ERC75" s="238"/>
      <c r="ERD75" s="238"/>
      <c r="ERE75" s="238"/>
      <c r="ERF75" s="238"/>
      <c r="ERG75" s="238"/>
      <c r="ERH75" s="238"/>
      <c r="ERI75" s="238"/>
      <c r="ERJ75" s="238"/>
      <c r="ERK75" s="238"/>
      <c r="ERL75" s="238"/>
      <c r="ERM75" s="238"/>
      <c r="ERN75" s="238"/>
      <c r="ERO75" s="238"/>
      <c r="ERP75" s="238"/>
      <c r="ERQ75" s="238"/>
      <c r="ERR75" s="238"/>
      <c r="ERS75" s="238"/>
      <c r="ERT75" s="238"/>
      <c r="ERU75" s="238"/>
      <c r="ERV75" s="238"/>
      <c r="ERW75" s="238"/>
      <c r="ERX75" s="238"/>
      <c r="ERY75" s="238"/>
      <c r="ERZ75" s="238"/>
      <c r="ESA75" s="238"/>
      <c r="ESB75" s="238"/>
      <c r="ESC75" s="238"/>
      <c r="ESD75" s="238"/>
      <c r="ESE75" s="238"/>
      <c r="ESF75" s="238"/>
      <c r="ESG75" s="238"/>
      <c r="ESH75" s="238"/>
      <c r="ESI75" s="238"/>
      <c r="ESJ75" s="238"/>
      <c r="ESK75" s="238"/>
      <c r="ESL75" s="238"/>
      <c r="ESM75" s="238"/>
      <c r="ESN75" s="238"/>
      <c r="ESO75" s="238"/>
      <c r="ESP75" s="238"/>
      <c r="ESQ75" s="238"/>
      <c r="ESR75" s="238"/>
      <c r="ESS75" s="238"/>
      <c r="EST75" s="238"/>
      <c r="ESU75" s="238"/>
      <c r="ESV75" s="238"/>
      <c r="ESW75" s="238"/>
      <c r="ESX75" s="238"/>
      <c r="ESY75" s="238"/>
      <c r="ESZ75" s="238"/>
      <c r="ETA75" s="238"/>
      <c r="ETB75" s="238"/>
      <c r="ETC75" s="238"/>
      <c r="ETD75" s="238"/>
      <c r="ETE75" s="238"/>
      <c r="ETF75" s="238"/>
      <c r="ETG75" s="238"/>
      <c r="ETH75" s="238"/>
      <c r="ETI75" s="238"/>
      <c r="ETJ75" s="238"/>
      <c r="ETK75" s="238"/>
      <c r="ETL75" s="238"/>
      <c r="ETM75" s="238"/>
      <c r="ETN75" s="238"/>
      <c r="ETO75" s="238"/>
      <c r="ETP75" s="238"/>
      <c r="ETQ75" s="238"/>
      <c r="ETR75" s="238"/>
      <c r="ETS75" s="238"/>
      <c r="ETT75" s="238"/>
      <c r="ETU75" s="238"/>
      <c r="ETV75" s="238"/>
      <c r="ETW75" s="238"/>
      <c r="ETX75" s="238"/>
      <c r="ETY75" s="238"/>
      <c r="ETZ75" s="238"/>
      <c r="EUA75" s="238"/>
      <c r="EUB75" s="238"/>
      <c r="EUC75" s="238"/>
      <c r="EUD75" s="238"/>
      <c r="EUE75" s="238"/>
      <c r="EUF75" s="238"/>
      <c r="EUG75" s="238"/>
      <c r="EUH75" s="238"/>
      <c r="EUI75" s="238"/>
      <c r="EUJ75" s="238"/>
      <c r="EUK75" s="238"/>
      <c r="EUL75" s="238"/>
      <c r="EUM75" s="238"/>
      <c r="EUN75" s="238"/>
      <c r="EUO75" s="238"/>
      <c r="EUP75" s="238"/>
      <c r="EUQ75" s="238"/>
      <c r="EUR75" s="238"/>
      <c r="EUS75" s="238"/>
      <c r="EUT75" s="238"/>
      <c r="EUU75" s="238"/>
      <c r="EUV75" s="238"/>
      <c r="EUW75" s="238"/>
      <c r="EUX75" s="238"/>
      <c r="EUY75" s="238"/>
      <c r="EUZ75" s="238"/>
      <c r="EVA75" s="238"/>
      <c r="EVB75" s="238"/>
      <c r="EVC75" s="238"/>
      <c r="EVD75" s="238"/>
      <c r="EVE75" s="238"/>
      <c r="EVF75" s="238"/>
      <c r="EVG75" s="238"/>
      <c r="EVH75" s="238"/>
      <c r="EVI75" s="238"/>
      <c r="EVJ75" s="238"/>
      <c r="EVK75" s="238"/>
      <c r="EVL75" s="238"/>
      <c r="EVM75" s="238"/>
      <c r="EVN75" s="238"/>
      <c r="EVO75" s="238"/>
      <c r="EVP75" s="238"/>
      <c r="EVQ75" s="238"/>
      <c r="EVR75" s="238"/>
      <c r="EVS75" s="238"/>
      <c r="EVT75" s="238"/>
      <c r="EVU75" s="238"/>
      <c r="EVV75" s="238"/>
      <c r="EVW75" s="238"/>
      <c r="EVX75" s="238"/>
      <c r="EVY75" s="238"/>
      <c r="EVZ75" s="238"/>
      <c r="EWA75" s="238"/>
      <c r="EWB75" s="238"/>
      <c r="EWC75" s="238"/>
      <c r="EWD75" s="238"/>
      <c r="EWE75" s="238"/>
      <c r="EWF75" s="238"/>
      <c r="EWG75" s="238"/>
      <c r="EWH75" s="238"/>
      <c r="EWI75" s="238"/>
      <c r="EWJ75" s="238"/>
      <c r="EWK75" s="238"/>
      <c r="EWL75" s="238"/>
      <c r="EWM75" s="238"/>
      <c r="EWN75" s="238"/>
      <c r="EWO75" s="238"/>
      <c r="EWP75" s="238"/>
      <c r="EWQ75" s="238"/>
      <c r="EWR75" s="238"/>
      <c r="EWS75" s="238"/>
      <c r="EWT75" s="238"/>
      <c r="EWU75" s="238"/>
      <c r="EWV75" s="238"/>
      <c r="EWW75" s="238"/>
      <c r="EWX75" s="238"/>
      <c r="EWY75" s="238"/>
      <c r="EWZ75" s="238"/>
      <c r="EXA75" s="238"/>
      <c r="EXB75" s="238"/>
      <c r="EXC75" s="238"/>
      <c r="EXD75" s="238"/>
      <c r="EXE75" s="238"/>
      <c r="EXF75" s="238"/>
      <c r="EXG75" s="238"/>
      <c r="EXH75" s="238"/>
      <c r="EXI75" s="238"/>
      <c r="EXJ75" s="238"/>
      <c r="EXK75" s="238"/>
      <c r="EXL75" s="238"/>
      <c r="EXM75" s="238"/>
      <c r="EXN75" s="238"/>
      <c r="EXO75" s="238"/>
      <c r="EXP75" s="238"/>
      <c r="EXQ75" s="238"/>
      <c r="EXR75" s="238"/>
      <c r="EXS75" s="238"/>
      <c r="EXT75" s="238"/>
      <c r="EXU75" s="238"/>
      <c r="EXV75" s="238"/>
      <c r="EXW75" s="238"/>
      <c r="EXX75" s="238"/>
      <c r="EXY75" s="238"/>
      <c r="EXZ75" s="238"/>
      <c r="EYA75" s="238"/>
      <c r="EYB75" s="238"/>
      <c r="EYC75" s="238"/>
      <c r="EYD75" s="238"/>
      <c r="EYE75" s="238"/>
      <c r="EYF75" s="238"/>
      <c r="EYG75" s="238"/>
      <c r="EYH75" s="238"/>
      <c r="EYI75" s="238"/>
      <c r="EYJ75" s="238"/>
      <c r="EYK75" s="238"/>
      <c r="EYL75" s="238"/>
      <c r="EYM75" s="238"/>
      <c r="EYN75" s="238"/>
      <c r="EYO75" s="238"/>
      <c r="EYP75" s="238"/>
      <c r="EYQ75" s="238"/>
      <c r="EYR75" s="238"/>
      <c r="EYS75" s="238"/>
      <c r="EYT75" s="238"/>
      <c r="EYU75" s="238"/>
      <c r="EYV75" s="238"/>
      <c r="EYW75" s="238"/>
      <c r="EYX75" s="238"/>
      <c r="EYY75" s="238"/>
      <c r="EYZ75" s="238"/>
      <c r="EZA75" s="238"/>
      <c r="EZB75" s="238"/>
      <c r="EZC75" s="238"/>
      <c r="EZD75" s="238"/>
      <c r="EZE75" s="238"/>
      <c r="EZF75" s="238"/>
      <c r="EZG75" s="238"/>
      <c r="EZH75" s="238"/>
      <c r="EZI75" s="238"/>
      <c r="EZJ75" s="238"/>
      <c r="EZK75" s="238"/>
      <c r="EZL75" s="238"/>
      <c r="EZM75" s="238"/>
      <c r="EZN75" s="238"/>
      <c r="EZO75" s="238"/>
      <c r="EZP75" s="238"/>
      <c r="EZQ75" s="238"/>
      <c r="EZR75" s="238"/>
      <c r="EZS75" s="238"/>
      <c r="EZT75" s="238"/>
      <c r="EZU75" s="238"/>
      <c r="EZV75" s="238"/>
      <c r="EZW75" s="238"/>
      <c r="EZX75" s="238"/>
      <c r="EZY75" s="238"/>
      <c r="EZZ75" s="238"/>
      <c r="FAA75" s="238"/>
      <c r="FAB75" s="238"/>
      <c r="FAC75" s="238"/>
      <c r="FAD75" s="238"/>
      <c r="FAE75" s="238"/>
      <c r="FAF75" s="238"/>
      <c r="FAG75" s="238"/>
      <c r="FAH75" s="238"/>
      <c r="FAI75" s="238"/>
      <c r="FAJ75" s="238"/>
      <c r="FAK75" s="238"/>
      <c r="FAL75" s="238"/>
      <c r="FAM75" s="238"/>
      <c r="FAN75" s="238"/>
      <c r="FAO75" s="238"/>
      <c r="FAP75" s="238"/>
      <c r="FAQ75" s="238"/>
      <c r="FAR75" s="238"/>
      <c r="FAS75" s="238"/>
      <c r="FAT75" s="238"/>
      <c r="FAU75" s="238"/>
      <c r="FAV75" s="238"/>
      <c r="FAW75" s="238"/>
      <c r="FAX75" s="238"/>
      <c r="FAY75" s="238"/>
      <c r="FAZ75" s="238"/>
      <c r="FBA75" s="238"/>
      <c r="FBB75" s="238"/>
      <c r="FBC75" s="238"/>
      <c r="FBD75" s="238"/>
      <c r="FBE75" s="238"/>
      <c r="FBF75" s="238"/>
      <c r="FBG75" s="238"/>
      <c r="FBH75" s="238"/>
      <c r="FBI75" s="238"/>
      <c r="FBJ75" s="238"/>
      <c r="FBK75" s="238"/>
      <c r="FBL75" s="238"/>
      <c r="FBM75" s="238"/>
      <c r="FBN75" s="238"/>
      <c r="FBO75" s="238"/>
      <c r="FBP75" s="238"/>
      <c r="FBQ75" s="238"/>
      <c r="FBR75" s="238"/>
      <c r="FBS75" s="238"/>
      <c r="FBT75" s="238"/>
      <c r="FBU75" s="238"/>
      <c r="FBV75" s="238"/>
      <c r="FBW75" s="238"/>
      <c r="FBX75" s="238"/>
      <c r="FBY75" s="238"/>
      <c r="FBZ75" s="238"/>
      <c r="FCA75" s="238"/>
      <c r="FCB75" s="238"/>
      <c r="FCC75" s="238"/>
      <c r="FCD75" s="238"/>
      <c r="FCE75" s="238"/>
      <c r="FCF75" s="238"/>
      <c r="FCG75" s="238"/>
      <c r="FCH75" s="238"/>
      <c r="FCI75" s="238"/>
      <c r="FCJ75" s="238"/>
      <c r="FCK75" s="238"/>
      <c r="FCL75" s="238"/>
      <c r="FCM75" s="238"/>
      <c r="FCN75" s="238"/>
      <c r="FCO75" s="238"/>
      <c r="FCP75" s="238"/>
      <c r="FCQ75" s="238"/>
      <c r="FCR75" s="238"/>
      <c r="FCS75" s="238"/>
      <c r="FCT75" s="238"/>
      <c r="FCU75" s="238"/>
      <c r="FCV75" s="238"/>
      <c r="FCW75" s="238"/>
      <c r="FCX75" s="238"/>
      <c r="FCY75" s="238"/>
      <c r="FCZ75" s="238"/>
      <c r="FDA75" s="238"/>
      <c r="FDB75" s="238"/>
      <c r="FDC75" s="238"/>
      <c r="FDD75" s="238"/>
      <c r="FDE75" s="238"/>
      <c r="FDF75" s="238"/>
      <c r="FDG75" s="238"/>
      <c r="FDH75" s="238"/>
      <c r="FDI75" s="238"/>
      <c r="FDJ75" s="238"/>
      <c r="FDK75" s="238"/>
      <c r="FDL75" s="238"/>
      <c r="FDM75" s="238"/>
      <c r="FDN75" s="238"/>
      <c r="FDO75" s="238"/>
      <c r="FDP75" s="238"/>
      <c r="FDQ75" s="238"/>
      <c r="FDR75" s="238"/>
      <c r="FDS75" s="238"/>
      <c r="FDT75" s="238"/>
      <c r="FDU75" s="238"/>
      <c r="FDV75" s="238"/>
      <c r="FDW75" s="238"/>
      <c r="FDX75" s="238"/>
      <c r="FDY75" s="238"/>
      <c r="FDZ75" s="238"/>
      <c r="FEA75" s="238"/>
      <c r="FEB75" s="238"/>
      <c r="FEC75" s="238"/>
      <c r="FED75" s="238"/>
      <c r="FEE75" s="238"/>
      <c r="FEF75" s="238"/>
      <c r="FEG75" s="238"/>
      <c r="FEH75" s="238"/>
      <c r="FEI75" s="238"/>
      <c r="FEJ75" s="238"/>
      <c r="FEK75" s="238"/>
      <c r="FEL75" s="238"/>
      <c r="FEM75" s="238"/>
      <c r="FEN75" s="238"/>
      <c r="FEO75" s="238"/>
      <c r="FEP75" s="238"/>
      <c r="FEQ75" s="238"/>
      <c r="FER75" s="238"/>
      <c r="FES75" s="238"/>
      <c r="FET75" s="238"/>
      <c r="FEU75" s="238"/>
      <c r="FEV75" s="238"/>
      <c r="FEW75" s="238"/>
      <c r="FEX75" s="238"/>
      <c r="FEY75" s="238"/>
      <c r="FEZ75" s="238"/>
      <c r="FFA75" s="238"/>
      <c r="FFB75" s="238"/>
      <c r="FFC75" s="238"/>
      <c r="FFD75" s="238"/>
      <c r="FFE75" s="238"/>
      <c r="FFF75" s="238"/>
      <c r="FFG75" s="238"/>
      <c r="FFH75" s="238"/>
      <c r="FFI75" s="238"/>
      <c r="FFJ75" s="238"/>
      <c r="FFK75" s="238"/>
      <c r="FFL75" s="238"/>
      <c r="FFM75" s="238"/>
      <c r="FFN75" s="238"/>
      <c r="FFO75" s="238"/>
      <c r="FFP75" s="238"/>
      <c r="FFQ75" s="238"/>
      <c r="FFR75" s="238"/>
      <c r="FFS75" s="238"/>
      <c r="FFT75" s="238"/>
      <c r="FFU75" s="238"/>
      <c r="FFV75" s="238"/>
      <c r="FFW75" s="238"/>
      <c r="FFX75" s="238"/>
      <c r="FFY75" s="238"/>
      <c r="FFZ75" s="238"/>
      <c r="FGA75" s="238"/>
      <c r="FGB75" s="238"/>
      <c r="FGC75" s="238"/>
      <c r="FGD75" s="238"/>
      <c r="FGE75" s="238"/>
      <c r="FGF75" s="238"/>
      <c r="FGG75" s="238"/>
      <c r="FGH75" s="238"/>
      <c r="FGI75" s="238"/>
      <c r="FGJ75" s="238"/>
      <c r="FGK75" s="238"/>
      <c r="FGL75" s="238"/>
      <c r="FGM75" s="238"/>
      <c r="FGN75" s="238"/>
      <c r="FGO75" s="238"/>
      <c r="FGP75" s="238"/>
      <c r="FGQ75" s="238"/>
      <c r="FGR75" s="238"/>
      <c r="FGS75" s="238"/>
      <c r="FGT75" s="238"/>
      <c r="FGU75" s="238"/>
      <c r="FGV75" s="238"/>
      <c r="FGW75" s="238"/>
      <c r="FGX75" s="238"/>
      <c r="FGY75" s="238"/>
      <c r="FGZ75" s="238"/>
      <c r="FHA75" s="238"/>
      <c r="FHB75" s="238"/>
      <c r="FHC75" s="238"/>
      <c r="FHD75" s="238"/>
      <c r="FHE75" s="238"/>
      <c r="FHF75" s="238"/>
      <c r="FHG75" s="238"/>
      <c r="FHH75" s="238"/>
      <c r="FHI75" s="238"/>
      <c r="FHJ75" s="238"/>
      <c r="FHK75" s="238"/>
      <c r="FHL75" s="238"/>
      <c r="FHM75" s="238"/>
      <c r="FHN75" s="238"/>
      <c r="FHO75" s="238"/>
      <c r="FHP75" s="238"/>
      <c r="FHQ75" s="238"/>
      <c r="FHR75" s="238"/>
      <c r="FHS75" s="238"/>
      <c r="FHT75" s="238"/>
      <c r="FHU75" s="238"/>
      <c r="FHV75" s="238"/>
      <c r="FHW75" s="238"/>
      <c r="FHX75" s="238"/>
      <c r="FHY75" s="238"/>
      <c r="FHZ75" s="238"/>
      <c r="FIA75" s="238"/>
      <c r="FIB75" s="238"/>
      <c r="FIC75" s="238"/>
      <c r="FID75" s="238"/>
      <c r="FIE75" s="238"/>
      <c r="FIF75" s="238"/>
      <c r="FIG75" s="238"/>
      <c r="FIH75" s="238"/>
      <c r="FII75" s="238"/>
      <c r="FIJ75" s="238"/>
      <c r="FIK75" s="238"/>
      <c r="FIL75" s="238"/>
      <c r="FIM75" s="238"/>
      <c r="FIN75" s="238"/>
      <c r="FIO75" s="238"/>
      <c r="FIP75" s="238"/>
      <c r="FIQ75" s="238"/>
      <c r="FIR75" s="238"/>
      <c r="FIS75" s="238"/>
      <c r="FIT75" s="238"/>
      <c r="FIU75" s="238"/>
      <c r="FIV75" s="238"/>
      <c r="FIW75" s="238"/>
      <c r="FIX75" s="238"/>
      <c r="FIY75" s="238"/>
      <c r="FIZ75" s="238"/>
      <c r="FJA75" s="238"/>
      <c r="FJB75" s="238"/>
      <c r="FJC75" s="238"/>
      <c r="FJD75" s="238"/>
      <c r="FJE75" s="238"/>
      <c r="FJF75" s="238"/>
      <c r="FJG75" s="238"/>
      <c r="FJH75" s="238"/>
      <c r="FJI75" s="238"/>
      <c r="FJJ75" s="238"/>
      <c r="FJK75" s="238"/>
      <c r="FJL75" s="238"/>
      <c r="FJM75" s="238"/>
      <c r="FJN75" s="238"/>
      <c r="FJO75" s="238"/>
      <c r="FJP75" s="238"/>
      <c r="FJQ75" s="238"/>
      <c r="FJR75" s="238"/>
      <c r="FJS75" s="238"/>
      <c r="FJT75" s="238"/>
      <c r="FJU75" s="238"/>
      <c r="FJV75" s="238"/>
      <c r="FJW75" s="238"/>
      <c r="FJX75" s="238"/>
      <c r="FJY75" s="238"/>
      <c r="FJZ75" s="238"/>
      <c r="FKA75" s="238"/>
      <c r="FKB75" s="238"/>
      <c r="FKC75" s="238"/>
      <c r="FKD75" s="238"/>
      <c r="FKE75" s="238"/>
      <c r="FKF75" s="238"/>
      <c r="FKG75" s="238"/>
      <c r="FKH75" s="238"/>
      <c r="FKI75" s="238"/>
      <c r="FKJ75" s="238"/>
      <c r="FKK75" s="238"/>
      <c r="FKL75" s="238"/>
      <c r="FKM75" s="238"/>
      <c r="FKN75" s="238"/>
      <c r="FKO75" s="238"/>
      <c r="FKP75" s="238"/>
      <c r="FKQ75" s="238"/>
      <c r="FKR75" s="238"/>
      <c r="FKS75" s="238"/>
      <c r="FKT75" s="238"/>
      <c r="FKU75" s="238"/>
      <c r="FKV75" s="238"/>
      <c r="FKW75" s="238"/>
      <c r="FKX75" s="238"/>
      <c r="FKY75" s="238"/>
      <c r="FKZ75" s="238"/>
      <c r="FLA75" s="238"/>
      <c r="FLB75" s="238"/>
      <c r="FLC75" s="238"/>
      <c r="FLD75" s="238"/>
      <c r="FLE75" s="238"/>
      <c r="FLF75" s="238"/>
      <c r="FLG75" s="238"/>
      <c r="FLH75" s="238"/>
      <c r="FLI75" s="238"/>
      <c r="FLJ75" s="238"/>
      <c r="FLK75" s="238"/>
      <c r="FLL75" s="238"/>
      <c r="FLM75" s="238"/>
      <c r="FLN75" s="238"/>
      <c r="FLO75" s="238"/>
      <c r="FLP75" s="238"/>
      <c r="FLQ75" s="238"/>
      <c r="FLR75" s="238"/>
      <c r="FLS75" s="238"/>
      <c r="FLT75" s="238"/>
      <c r="FLU75" s="238"/>
      <c r="FLV75" s="238"/>
      <c r="FLW75" s="238"/>
      <c r="FLX75" s="238"/>
      <c r="FLY75" s="238"/>
      <c r="FLZ75" s="238"/>
      <c r="FMA75" s="238"/>
      <c r="FMB75" s="238"/>
      <c r="FMC75" s="238"/>
      <c r="FMD75" s="238"/>
      <c r="FME75" s="238"/>
      <c r="FMF75" s="238"/>
      <c r="FMG75" s="238"/>
      <c r="FMH75" s="238"/>
      <c r="FMI75" s="238"/>
      <c r="FMJ75" s="238"/>
      <c r="FMK75" s="238"/>
      <c r="FML75" s="238"/>
      <c r="FMM75" s="238"/>
      <c r="FMN75" s="238"/>
      <c r="FMO75" s="238"/>
      <c r="FMP75" s="238"/>
      <c r="FMQ75" s="238"/>
      <c r="FMR75" s="238"/>
      <c r="FMS75" s="238"/>
      <c r="FMT75" s="238"/>
      <c r="FMU75" s="238"/>
      <c r="FMV75" s="238"/>
      <c r="FMW75" s="238"/>
      <c r="FMX75" s="238"/>
      <c r="FMY75" s="238"/>
      <c r="FMZ75" s="238"/>
      <c r="FNA75" s="238"/>
      <c r="FNB75" s="238"/>
      <c r="FNC75" s="238"/>
      <c r="FND75" s="238"/>
      <c r="FNE75" s="238"/>
      <c r="FNF75" s="238"/>
      <c r="FNG75" s="238"/>
      <c r="FNH75" s="238"/>
      <c r="FNI75" s="238"/>
      <c r="FNJ75" s="238"/>
      <c r="FNK75" s="238"/>
      <c r="FNL75" s="238"/>
      <c r="FNM75" s="238"/>
      <c r="FNN75" s="238"/>
      <c r="FNO75" s="238"/>
      <c r="FNP75" s="238"/>
      <c r="FNQ75" s="238"/>
      <c r="FNR75" s="238"/>
      <c r="FNS75" s="238"/>
      <c r="FNT75" s="238"/>
      <c r="FNU75" s="238"/>
      <c r="FNV75" s="238"/>
      <c r="FNW75" s="238"/>
      <c r="FNX75" s="238"/>
      <c r="FNY75" s="238"/>
      <c r="FNZ75" s="238"/>
      <c r="FOA75" s="238"/>
      <c r="FOB75" s="238"/>
      <c r="FOC75" s="238"/>
      <c r="FOD75" s="238"/>
      <c r="FOE75" s="238"/>
      <c r="FOF75" s="238"/>
      <c r="FOG75" s="238"/>
      <c r="FOH75" s="238"/>
      <c r="FOI75" s="238"/>
      <c r="FOJ75" s="238"/>
      <c r="FOK75" s="238"/>
      <c r="FOL75" s="238"/>
      <c r="FOM75" s="238"/>
      <c r="FON75" s="238"/>
      <c r="FOO75" s="238"/>
      <c r="FOP75" s="238"/>
      <c r="FOQ75" s="238"/>
      <c r="FOR75" s="238"/>
      <c r="FOS75" s="238"/>
      <c r="FOT75" s="238"/>
      <c r="FOU75" s="238"/>
      <c r="FOV75" s="238"/>
      <c r="FOW75" s="238"/>
      <c r="FOX75" s="238"/>
      <c r="FOY75" s="238"/>
      <c r="FOZ75" s="238"/>
      <c r="FPA75" s="238"/>
      <c r="FPB75" s="238"/>
      <c r="FPC75" s="238"/>
      <c r="FPD75" s="238"/>
      <c r="FPE75" s="238"/>
      <c r="FPF75" s="238"/>
      <c r="FPG75" s="238"/>
      <c r="FPH75" s="238"/>
      <c r="FPI75" s="238"/>
      <c r="FPJ75" s="238"/>
      <c r="FPK75" s="238"/>
      <c r="FPL75" s="238"/>
      <c r="FPM75" s="238"/>
      <c r="FPN75" s="238"/>
      <c r="FPO75" s="238"/>
      <c r="FPP75" s="238"/>
      <c r="FPQ75" s="238"/>
      <c r="FPR75" s="238"/>
      <c r="FPS75" s="238"/>
      <c r="FPT75" s="238"/>
      <c r="FPU75" s="238"/>
      <c r="FPV75" s="238"/>
      <c r="FPW75" s="238"/>
      <c r="FPX75" s="238"/>
      <c r="FPY75" s="238"/>
      <c r="FPZ75" s="238"/>
      <c r="FQA75" s="238"/>
      <c r="FQB75" s="238"/>
      <c r="FQC75" s="238"/>
      <c r="FQD75" s="238"/>
      <c r="FQE75" s="238"/>
      <c r="FQF75" s="238"/>
      <c r="FQG75" s="238"/>
      <c r="FQH75" s="238"/>
      <c r="FQI75" s="238"/>
      <c r="FQJ75" s="238"/>
      <c r="FQK75" s="238"/>
      <c r="FQL75" s="238"/>
      <c r="FQM75" s="238"/>
      <c r="FQN75" s="238"/>
      <c r="FQO75" s="238"/>
      <c r="FQP75" s="238"/>
      <c r="FQQ75" s="238"/>
      <c r="FQR75" s="238"/>
      <c r="FQS75" s="238"/>
      <c r="FQT75" s="238"/>
      <c r="FQU75" s="238"/>
      <c r="FQV75" s="238"/>
      <c r="FQW75" s="238"/>
      <c r="FQX75" s="238"/>
      <c r="FQY75" s="238"/>
      <c r="FQZ75" s="238"/>
      <c r="FRA75" s="238"/>
      <c r="FRB75" s="238"/>
      <c r="FRC75" s="238"/>
      <c r="FRD75" s="238"/>
      <c r="FRE75" s="238"/>
      <c r="FRF75" s="238"/>
      <c r="FRG75" s="238"/>
      <c r="FRH75" s="238"/>
      <c r="FRI75" s="238"/>
      <c r="FRJ75" s="238"/>
      <c r="FRK75" s="238"/>
      <c r="FRL75" s="238"/>
      <c r="FRM75" s="238"/>
      <c r="FRN75" s="238"/>
      <c r="FRO75" s="238"/>
      <c r="FRP75" s="238"/>
      <c r="FRQ75" s="238"/>
      <c r="FRR75" s="238"/>
      <c r="FRS75" s="238"/>
      <c r="FRT75" s="238"/>
      <c r="FRU75" s="238"/>
      <c r="FRV75" s="238"/>
      <c r="FRW75" s="238"/>
      <c r="FRX75" s="238"/>
      <c r="FRY75" s="238"/>
      <c r="FRZ75" s="238"/>
      <c r="FSA75" s="238"/>
      <c r="FSB75" s="238"/>
      <c r="FSC75" s="238"/>
      <c r="FSD75" s="238"/>
      <c r="FSE75" s="238"/>
      <c r="FSF75" s="238"/>
      <c r="FSG75" s="238"/>
      <c r="FSH75" s="238"/>
      <c r="FSI75" s="238"/>
      <c r="FSJ75" s="238"/>
      <c r="FSK75" s="238"/>
      <c r="FSL75" s="238"/>
      <c r="FSM75" s="238"/>
      <c r="FSN75" s="238"/>
      <c r="FSO75" s="238"/>
      <c r="FSP75" s="238"/>
      <c r="FSQ75" s="238"/>
      <c r="FSR75" s="238"/>
      <c r="FSS75" s="238"/>
      <c r="FST75" s="238"/>
      <c r="FSU75" s="238"/>
      <c r="FSV75" s="238"/>
      <c r="FSW75" s="238"/>
      <c r="FSX75" s="238"/>
      <c r="FSY75" s="238"/>
      <c r="FSZ75" s="238"/>
      <c r="FTA75" s="238"/>
      <c r="FTB75" s="238"/>
      <c r="FTC75" s="238"/>
      <c r="FTD75" s="238"/>
      <c r="FTE75" s="238"/>
      <c r="FTF75" s="238"/>
      <c r="FTG75" s="238"/>
      <c r="FTH75" s="238"/>
      <c r="FTI75" s="238"/>
      <c r="FTJ75" s="238"/>
      <c r="FTK75" s="238"/>
      <c r="FTL75" s="238"/>
      <c r="FTM75" s="238"/>
      <c r="FTN75" s="238"/>
      <c r="FTO75" s="238"/>
      <c r="FTP75" s="238"/>
      <c r="FTQ75" s="238"/>
      <c r="FTR75" s="238"/>
      <c r="FTS75" s="238"/>
      <c r="FTT75" s="238"/>
      <c r="FTU75" s="238"/>
      <c r="FTV75" s="238"/>
      <c r="FTW75" s="238"/>
      <c r="FTX75" s="238"/>
      <c r="FTY75" s="238"/>
      <c r="FTZ75" s="238"/>
      <c r="FUA75" s="238"/>
      <c r="FUB75" s="238"/>
      <c r="FUC75" s="238"/>
      <c r="FUD75" s="238"/>
      <c r="FUE75" s="238"/>
      <c r="FUF75" s="238"/>
      <c r="FUG75" s="238"/>
      <c r="FUH75" s="238"/>
      <c r="FUI75" s="238"/>
      <c r="FUJ75" s="238"/>
      <c r="FUK75" s="238"/>
      <c r="FUL75" s="238"/>
      <c r="FUM75" s="238"/>
      <c r="FUN75" s="238"/>
      <c r="FUO75" s="238"/>
      <c r="FUP75" s="238"/>
      <c r="FUQ75" s="238"/>
      <c r="FUR75" s="238"/>
      <c r="FUS75" s="238"/>
      <c r="FUT75" s="238"/>
      <c r="FUU75" s="238"/>
      <c r="FUV75" s="238"/>
      <c r="FUW75" s="238"/>
      <c r="FUX75" s="238"/>
      <c r="FUY75" s="238"/>
      <c r="FUZ75" s="238"/>
      <c r="FVA75" s="238"/>
      <c r="FVB75" s="238"/>
      <c r="FVC75" s="238"/>
      <c r="FVD75" s="238"/>
      <c r="FVE75" s="238"/>
      <c r="FVF75" s="238"/>
      <c r="FVG75" s="238"/>
      <c r="FVH75" s="238"/>
      <c r="FVI75" s="238"/>
      <c r="FVJ75" s="238"/>
      <c r="FVK75" s="238"/>
      <c r="FVL75" s="238"/>
      <c r="FVM75" s="238"/>
      <c r="FVN75" s="238"/>
      <c r="FVO75" s="238"/>
      <c r="FVP75" s="238"/>
      <c r="FVQ75" s="238"/>
      <c r="FVR75" s="238"/>
      <c r="FVS75" s="238"/>
      <c r="FVT75" s="238"/>
      <c r="FVU75" s="238"/>
      <c r="FVV75" s="238"/>
      <c r="FVW75" s="238"/>
      <c r="FVX75" s="238"/>
      <c r="FVY75" s="238"/>
      <c r="FVZ75" s="238"/>
      <c r="FWA75" s="238"/>
      <c r="FWB75" s="238"/>
      <c r="FWC75" s="238"/>
      <c r="FWD75" s="238"/>
      <c r="FWE75" s="238"/>
      <c r="FWF75" s="238"/>
      <c r="FWG75" s="238"/>
      <c r="FWH75" s="238"/>
      <c r="FWI75" s="238"/>
      <c r="FWJ75" s="238"/>
      <c r="FWK75" s="238"/>
      <c r="FWL75" s="238"/>
      <c r="FWM75" s="238"/>
      <c r="FWN75" s="238"/>
      <c r="FWO75" s="238"/>
      <c r="FWP75" s="238"/>
      <c r="FWQ75" s="238"/>
      <c r="FWR75" s="238"/>
      <c r="FWS75" s="238"/>
      <c r="FWT75" s="238"/>
      <c r="FWU75" s="238"/>
      <c r="FWV75" s="238"/>
      <c r="FWW75" s="238"/>
      <c r="FWX75" s="238"/>
      <c r="FWY75" s="238"/>
      <c r="FWZ75" s="238"/>
      <c r="FXA75" s="238"/>
      <c r="FXB75" s="238"/>
      <c r="FXC75" s="238"/>
      <c r="FXD75" s="238"/>
      <c r="FXE75" s="238"/>
      <c r="FXF75" s="238"/>
      <c r="FXG75" s="238"/>
      <c r="FXH75" s="238"/>
      <c r="FXI75" s="238"/>
      <c r="FXJ75" s="238"/>
      <c r="FXK75" s="238"/>
      <c r="FXL75" s="238"/>
      <c r="FXM75" s="238"/>
      <c r="FXN75" s="238"/>
      <c r="FXO75" s="238"/>
      <c r="FXP75" s="238"/>
      <c r="FXQ75" s="238"/>
      <c r="FXR75" s="238"/>
      <c r="FXS75" s="238"/>
      <c r="FXT75" s="238"/>
      <c r="FXU75" s="238"/>
      <c r="FXV75" s="238"/>
      <c r="FXW75" s="238"/>
      <c r="FXX75" s="238"/>
      <c r="FXY75" s="238"/>
      <c r="FXZ75" s="238"/>
      <c r="FYA75" s="238"/>
      <c r="FYB75" s="238"/>
      <c r="FYC75" s="238"/>
      <c r="FYD75" s="238"/>
      <c r="FYE75" s="238"/>
      <c r="FYF75" s="238"/>
      <c r="FYG75" s="238"/>
      <c r="FYH75" s="238"/>
      <c r="FYI75" s="238"/>
      <c r="FYJ75" s="238"/>
      <c r="FYK75" s="238"/>
      <c r="FYL75" s="238"/>
      <c r="FYM75" s="238"/>
      <c r="FYN75" s="238"/>
      <c r="FYO75" s="238"/>
      <c r="FYP75" s="238"/>
      <c r="FYQ75" s="238"/>
      <c r="FYR75" s="238"/>
      <c r="FYS75" s="238"/>
      <c r="FYT75" s="238"/>
      <c r="FYU75" s="238"/>
      <c r="FYV75" s="238"/>
      <c r="FYW75" s="238"/>
      <c r="FYX75" s="238"/>
      <c r="FYY75" s="238"/>
      <c r="FYZ75" s="238"/>
      <c r="FZA75" s="238"/>
      <c r="FZB75" s="238"/>
      <c r="FZC75" s="238"/>
      <c r="FZD75" s="238"/>
      <c r="FZE75" s="238"/>
      <c r="FZF75" s="238"/>
      <c r="FZG75" s="238"/>
      <c r="FZH75" s="238"/>
      <c r="FZI75" s="238"/>
      <c r="FZJ75" s="238"/>
      <c r="FZK75" s="238"/>
      <c r="FZL75" s="238"/>
      <c r="FZM75" s="238"/>
      <c r="FZN75" s="238"/>
      <c r="FZO75" s="238"/>
      <c r="FZP75" s="238"/>
      <c r="FZQ75" s="238"/>
      <c r="FZR75" s="238"/>
      <c r="FZS75" s="238"/>
      <c r="FZT75" s="238"/>
      <c r="FZU75" s="238"/>
      <c r="FZV75" s="238"/>
      <c r="FZW75" s="238"/>
      <c r="FZX75" s="238"/>
      <c r="FZY75" s="238"/>
      <c r="FZZ75" s="238"/>
      <c r="GAA75" s="238"/>
      <c r="GAB75" s="238"/>
      <c r="GAC75" s="238"/>
      <c r="GAD75" s="238"/>
      <c r="GAE75" s="238"/>
      <c r="GAF75" s="238"/>
      <c r="GAG75" s="238"/>
      <c r="GAH75" s="238"/>
      <c r="GAI75" s="238"/>
      <c r="GAJ75" s="238"/>
      <c r="GAK75" s="238"/>
      <c r="GAL75" s="238"/>
      <c r="GAM75" s="238"/>
      <c r="GAN75" s="238"/>
      <c r="GAO75" s="238"/>
      <c r="GAP75" s="238"/>
      <c r="GAQ75" s="238"/>
      <c r="GAR75" s="238"/>
      <c r="GAS75" s="238"/>
      <c r="GAT75" s="238"/>
      <c r="GAU75" s="238"/>
      <c r="GAV75" s="238"/>
      <c r="GAW75" s="238"/>
      <c r="GAX75" s="238"/>
      <c r="GAY75" s="238"/>
      <c r="GAZ75" s="238"/>
      <c r="GBA75" s="238"/>
      <c r="GBB75" s="238"/>
      <c r="GBC75" s="238"/>
      <c r="GBD75" s="238"/>
      <c r="GBE75" s="238"/>
      <c r="GBF75" s="238"/>
      <c r="GBG75" s="238"/>
      <c r="GBH75" s="238"/>
      <c r="GBI75" s="238"/>
      <c r="GBJ75" s="238"/>
      <c r="GBK75" s="238"/>
      <c r="GBL75" s="238"/>
      <c r="GBM75" s="238"/>
      <c r="GBN75" s="238"/>
      <c r="GBO75" s="238"/>
      <c r="GBP75" s="238"/>
      <c r="GBQ75" s="238"/>
      <c r="GBR75" s="238"/>
      <c r="GBS75" s="238"/>
      <c r="GBT75" s="238"/>
      <c r="GBU75" s="238"/>
      <c r="GBV75" s="238"/>
      <c r="GBW75" s="238"/>
      <c r="GBX75" s="238"/>
      <c r="GBY75" s="238"/>
      <c r="GBZ75" s="238"/>
      <c r="GCA75" s="238"/>
      <c r="GCB75" s="238"/>
      <c r="GCC75" s="238"/>
      <c r="GCD75" s="238"/>
      <c r="GCE75" s="238"/>
      <c r="GCF75" s="238"/>
      <c r="GCG75" s="238"/>
      <c r="GCH75" s="238"/>
      <c r="GCI75" s="238"/>
      <c r="GCJ75" s="238"/>
      <c r="GCK75" s="238"/>
      <c r="GCL75" s="238"/>
      <c r="GCM75" s="238"/>
      <c r="GCN75" s="238"/>
      <c r="GCO75" s="238"/>
      <c r="GCP75" s="238"/>
      <c r="GCQ75" s="238"/>
      <c r="GCR75" s="238"/>
      <c r="GCS75" s="238"/>
      <c r="GCT75" s="238"/>
      <c r="GCU75" s="238"/>
      <c r="GCV75" s="238"/>
      <c r="GCW75" s="238"/>
      <c r="GCX75" s="238"/>
      <c r="GCY75" s="238"/>
      <c r="GCZ75" s="238"/>
      <c r="GDA75" s="238"/>
      <c r="GDB75" s="238"/>
      <c r="GDC75" s="238"/>
      <c r="GDD75" s="238"/>
      <c r="GDE75" s="238"/>
      <c r="GDF75" s="238"/>
      <c r="GDG75" s="238"/>
      <c r="GDH75" s="238"/>
      <c r="GDI75" s="238"/>
      <c r="GDJ75" s="238"/>
      <c r="GDK75" s="238"/>
      <c r="GDL75" s="238"/>
      <c r="GDM75" s="238"/>
      <c r="GDN75" s="238"/>
      <c r="GDO75" s="238"/>
      <c r="GDP75" s="238"/>
      <c r="GDQ75" s="238"/>
      <c r="GDR75" s="238"/>
      <c r="GDS75" s="238"/>
      <c r="GDT75" s="238"/>
      <c r="GDU75" s="238"/>
      <c r="GDV75" s="238"/>
      <c r="GDW75" s="238"/>
      <c r="GDX75" s="238"/>
      <c r="GDY75" s="238"/>
      <c r="GDZ75" s="238"/>
      <c r="GEA75" s="238"/>
      <c r="GEB75" s="238"/>
      <c r="GEC75" s="238"/>
      <c r="GED75" s="238"/>
      <c r="GEE75" s="238"/>
      <c r="GEF75" s="238"/>
      <c r="GEG75" s="238"/>
      <c r="GEH75" s="238"/>
      <c r="GEI75" s="238"/>
      <c r="GEJ75" s="238"/>
      <c r="GEK75" s="238"/>
      <c r="GEL75" s="238"/>
      <c r="GEM75" s="238"/>
      <c r="GEN75" s="238"/>
      <c r="GEO75" s="238"/>
      <c r="GEP75" s="238"/>
      <c r="GEQ75" s="238"/>
      <c r="GER75" s="238"/>
      <c r="GES75" s="238"/>
      <c r="GET75" s="238"/>
      <c r="GEU75" s="238"/>
      <c r="GEV75" s="238"/>
      <c r="GEW75" s="238"/>
      <c r="GEX75" s="238"/>
      <c r="GEY75" s="238"/>
      <c r="GEZ75" s="238"/>
      <c r="GFA75" s="238"/>
      <c r="GFB75" s="238"/>
      <c r="GFC75" s="238"/>
      <c r="GFD75" s="238"/>
      <c r="GFE75" s="238"/>
      <c r="GFF75" s="238"/>
      <c r="GFG75" s="238"/>
      <c r="GFH75" s="238"/>
      <c r="GFI75" s="238"/>
      <c r="GFJ75" s="238"/>
      <c r="GFK75" s="238"/>
      <c r="GFL75" s="238"/>
      <c r="GFM75" s="238"/>
      <c r="GFN75" s="238"/>
      <c r="GFO75" s="238"/>
      <c r="GFP75" s="238"/>
      <c r="GFQ75" s="238"/>
      <c r="GFR75" s="238"/>
      <c r="GFS75" s="238"/>
      <c r="GFT75" s="238"/>
      <c r="GFU75" s="238"/>
      <c r="GFV75" s="238"/>
      <c r="GFW75" s="238"/>
      <c r="GFX75" s="238"/>
      <c r="GFY75" s="238"/>
      <c r="GFZ75" s="238"/>
      <c r="GGA75" s="238"/>
      <c r="GGB75" s="238"/>
      <c r="GGC75" s="238"/>
      <c r="GGD75" s="238"/>
      <c r="GGE75" s="238"/>
      <c r="GGF75" s="238"/>
      <c r="GGG75" s="238"/>
      <c r="GGH75" s="238"/>
      <c r="GGI75" s="238"/>
      <c r="GGJ75" s="238"/>
      <c r="GGK75" s="238"/>
      <c r="GGL75" s="238"/>
      <c r="GGM75" s="238"/>
      <c r="GGN75" s="238"/>
      <c r="GGO75" s="238"/>
      <c r="GGP75" s="238"/>
      <c r="GGQ75" s="238"/>
      <c r="GGR75" s="238"/>
      <c r="GGS75" s="238"/>
      <c r="GGT75" s="238"/>
      <c r="GGU75" s="238"/>
      <c r="GGV75" s="238"/>
      <c r="GGW75" s="238"/>
      <c r="GGX75" s="238"/>
      <c r="GGY75" s="238"/>
      <c r="GGZ75" s="238"/>
      <c r="GHA75" s="238"/>
      <c r="GHB75" s="238"/>
      <c r="GHC75" s="238"/>
      <c r="GHD75" s="238"/>
      <c r="GHE75" s="238"/>
      <c r="GHF75" s="238"/>
      <c r="GHG75" s="238"/>
      <c r="GHH75" s="238"/>
      <c r="GHI75" s="238"/>
      <c r="GHJ75" s="238"/>
      <c r="GHK75" s="238"/>
      <c r="GHL75" s="238"/>
      <c r="GHM75" s="238"/>
      <c r="GHN75" s="238"/>
      <c r="GHO75" s="238"/>
      <c r="GHP75" s="238"/>
      <c r="GHQ75" s="238"/>
      <c r="GHR75" s="238"/>
      <c r="GHS75" s="238"/>
      <c r="GHT75" s="238"/>
      <c r="GHU75" s="238"/>
      <c r="GHV75" s="238"/>
      <c r="GHW75" s="238"/>
      <c r="GHX75" s="238"/>
      <c r="GHY75" s="238"/>
      <c r="GHZ75" s="238"/>
      <c r="GIA75" s="238"/>
      <c r="GIB75" s="238"/>
      <c r="GIC75" s="238"/>
      <c r="GID75" s="238"/>
      <c r="GIE75" s="238"/>
      <c r="GIF75" s="238"/>
      <c r="GIG75" s="238"/>
      <c r="GIH75" s="238"/>
      <c r="GII75" s="238"/>
      <c r="GIJ75" s="238"/>
      <c r="GIK75" s="238"/>
      <c r="GIL75" s="238"/>
      <c r="GIM75" s="238"/>
      <c r="GIN75" s="238"/>
      <c r="GIO75" s="238"/>
      <c r="GIP75" s="238"/>
      <c r="GIQ75" s="238"/>
      <c r="GIR75" s="238"/>
      <c r="GIS75" s="238"/>
      <c r="GIT75" s="238"/>
      <c r="GIU75" s="238"/>
      <c r="GIV75" s="238"/>
      <c r="GIW75" s="238"/>
      <c r="GIX75" s="238"/>
      <c r="GIY75" s="238"/>
      <c r="GIZ75" s="238"/>
      <c r="GJA75" s="238"/>
      <c r="GJB75" s="238"/>
      <c r="GJC75" s="238"/>
      <c r="GJD75" s="238"/>
      <c r="GJE75" s="238"/>
      <c r="GJF75" s="238"/>
      <c r="GJG75" s="238"/>
      <c r="GJH75" s="238"/>
      <c r="GJI75" s="238"/>
      <c r="GJJ75" s="238"/>
      <c r="GJK75" s="238"/>
      <c r="GJL75" s="238"/>
      <c r="GJM75" s="238"/>
      <c r="GJN75" s="238"/>
      <c r="GJO75" s="238"/>
      <c r="GJP75" s="238"/>
      <c r="GJQ75" s="238"/>
      <c r="GJR75" s="238"/>
      <c r="GJS75" s="238"/>
      <c r="GJT75" s="238"/>
      <c r="GJU75" s="238"/>
      <c r="GJV75" s="238"/>
      <c r="GJW75" s="238"/>
      <c r="GJX75" s="238"/>
      <c r="GJY75" s="238"/>
      <c r="GJZ75" s="238"/>
      <c r="GKA75" s="238"/>
      <c r="GKB75" s="238"/>
      <c r="GKC75" s="238"/>
      <c r="GKD75" s="238"/>
      <c r="GKE75" s="238"/>
      <c r="GKF75" s="238"/>
      <c r="GKG75" s="238"/>
      <c r="GKH75" s="238"/>
      <c r="GKI75" s="238"/>
      <c r="GKJ75" s="238"/>
      <c r="GKK75" s="238"/>
      <c r="GKL75" s="238"/>
      <c r="GKM75" s="238"/>
      <c r="GKN75" s="238"/>
      <c r="GKO75" s="238"/>
      <c r="GKP75" s="238"/>
      <c r="GKQ75" s="238"/>
      <c r="GKR75" s="238"/>
      <c r="GKS75" s="238"/>
      <c r="GKT75" s="238"/>
      <c r="GKU75" s="238"/>
      <c r="GKV75" s="238"/>
      <c r="GKW75" s="238"/>
      <c r="GKX75" s="238"/>
      <c r="GKY75" s="238"/>
      <c r="GKZ75" s="238"/>
      <c r="GLA75" s="238"/>
      <c r="GLB75" s="238"/>
      <c r="GLC75" s="238"/>
      <c r="GLD75" s="238"/>
      <c r="GLE75" s="238"/>
      <c r="GLF75" s="238"/>
      <c r="GLG75" s="238"/>
      <c r="GLH75" s="238"/>
      <c r="GLI75" s="238"/>
      <c r="GLJ75" s="238"/>
      <c r="GLK75" s="238"/>
      <c r="GLL75" s="238"/>
      <c r="GLM75" s="238"/>
      <c r="GLN75" s="238"/>
      <c r="GLO75" s="238"/>
      <c r="GLP75" s="238"/>
      <c r="GLQ75" s="238"/>
      <c r="GLR75" s="238"/>
      <c r="GLS75" s="238"/>
      <c r="GLT75" s="238"/>
      <c r="GLU75" s="238"/>
      <c r="GLV75" s="238"/>
      <c r="GLW75" s="238"/>
      <c r="GLX75" s="238"/>
      <c r="GLY75" s="238"/>
      <c r="GLZ75" s="238"/>
      <c r="GMA75" s="238"/>
      <c r="GMB75" s="238"/>
      <c r="GMC75" s="238"/>
      <c r="GMD75" s="238"/>
      <c r="GME75" s="238"/>
      <c r="GMF75" s="238"/>
      <c r="GMG75" s="238"/>
      <c r="GMH75" s="238"/>
      <c r="GMI75" s="238"/>
      <c r="GMJ75" s="238"/>
      <c r="GMK75" s="238"/>
      <c r="GML75" s="238"/>
      <c r="GMM75" s="238"/>
      <c r="GMN75" s="238"/>
      <c r="GMO75" s="238"/>
      <c r="GMP75" s="238"/>
      <c r="GMQ75" s="238"/>
      <c r="GMR75" s="238"/>
      <c r="GMS75" s="238"/>
      <c r="GMT75" s="238"/>
      <c r="GMU75" s="238"/>
      <c r="GMV75" s="238"/>
      <c r="GMW75" s="238"/>
      <c r="GMX75" s="238"/>
      <c r="GMY75" s="238"/>
      <c r="GMZ75" s="238"/>
      <c r="GNA75" s="238"/>
      <c r="GNB75" s="238"/>
      <c r="GNC75" s="238"/>
      <c r="GND75" s="238"/>
      <c r="GNE75" s="238"/>
      <c r="GNF75" s="238"/>
      <c r="GNG75" s="238"/>
      <c r="GNH75" s="238"/>
      <c r="GNI75" s="238"/>
      <c r="GNJ75" s="238"/>
      <c r="GNK75" s="238"/>
      <c r="GNL75" s="238"/>
      <c r="GNM75" s="238"/>
      <c r="GNN75" s="238"/>
      <c r="GNO75" s="238"/>
      <c r="GNP75" s="238"/>
      <c r="GNQ75" s="238"/>
      <c r="GNR75" s="238"/>
      <c r="GNS75" s="238"/>
      <c r="GNT75" s="238"/>
      <c r="GNU75" s="238"/>
      <c r="GNV75" s="238"/>
      <c r="GNW75" s="238"/>
      <c r="GNX75" s="238"/>
      <c r="GNY75" s="238"/>
      <c r="GNZ75" s="238"/>
      <c r="GOA75" s="238"/>
      <c r="GOB75" s="238"/>
      <c r="GOC75" s="238"/>
      <c r="GOD75" s="238"/>
      <c r="GOE75" s="238"/>
      <c r="GOF75" s="238"/>
      <c r="GOG75" s="238"/>
      <c r="GOH75" s="238"/>
      <c r="GOI75" s="238"/>
      <c r="GOJ75" s="238"/>
      <c r="GOK75" s="238"/>
      <c r="GOL75" s="238"/>
      <c r="GOM75" s="238"/>
      <c r="GON75" s="238"/>
      <c r="GOO75" s="238"/>
      <c r="GOP75" s="238"/>
      <c r="GOQ75" s="238"/>
      <c r="GOR75" s="238"/>
      <c r="GOS75" s="238"/>
      <c r="GOT75" s="238"/>
      <c r="GOU75" s="238"/>
      <c r="GOV75" s="238"/>
      <c r="GOW75" s="238"/>
      <c r="GOX75" s="238"/>
      <c r="GOY75" s="238"/>
      <c r="GOZ75" s="238"/>
      <c r="GPA75" s="238"/>
      <c r="GPB75" s="238"/>
      <c r="GPC75" s="238"/>
      <c r="GPD75" s="238"/>
      <c r="GPE75" s="238"/>
      <c r="GPF75" s="238"/>
      <c r="GPG75" s="238"/>
      <c r="GPH75" s="238"/>
      <c r="GPI75" s="238"/>
      <c r="GPJ75" s="238"/>
      <c r="GPK75" s="238"/>
      <c r="GPL75" s="238"/>
      <c r="GPM75" s="238"/>
      <c r="GPN75" s="238"/>
      <c r="GPO75" s="238"/>
      <c r="GPP75" s="238"/>
      <c r="GPQ75" s="238"/>
      <c r="GPR75" s="238"/>
      <c r="GPS75" s="238"/>
      <c r="GPT75" s="238"/>
      <c r="GPU75" s="238"/>
      <c r="GPV75" s="238"/>
      <c r="GPW75" s="238"/>
      <c r="GPX75" s="238"/>
      <c r="GPY75" s="238"/>
      <c r="GPZ75" s="238"/>
      <c r="GQA75" s="238"/>
      <c r="GQB75" s="238"/>
      <c r="GQC75" s="238"/>
      <c r="GQD75" s="238"/>
      <c r="GQE75" s="238"/>
      <c r="GQF75" s="238"/>
      <c r="GQG75" s="238"/>
      <c r="GQH75" s="238"/>
      <c r="GQI75" s="238"/>
      <c r="GQJ75" s="238"/>
      <c r="GQK75" s="238"/>
      <c r="GQL75" s="238"/>
      <c r="GQM75" s="238"/>
      <c r="GQN75" s="238"/>
      <c r="GQO75" s="238"/>
      <c r="GQP75" s="238"/>
      <c r="GQQ75" s="238"/>
      <c r="GQR75" s="238"/>
      <c r="GQS75" s="238"/>
      <c r="GQT75" s="238"/>
      <c r="GQU75" s="238"/>
      <c r="GQV75" s="238"/>
      <c r="GQW75" s="238"/>
      <c r="GQX75" s="238"/>
      <c r="GQY75" s="238"/>
      <c r="GQZ75" s="238"/>
      <c r="GRA75" s="238"/>
      <c r="GRB75" s="238"/>
      <c r="GRC75" s="238"/>
      <c r="GRD75" s="238"/>
      <c r="GRE75" s="238"/>
      <c r="GRF75" s="238"/>
      <c r="GRG75" s="238"/>
      <c r="GRH75" s="238"/>
      <c r="GRI75" s="238"/>
      <c r="GRJ75" s="238"/>
      <c r="GRK75" s="238"/>
      <c r="GRL75" s="238"/>
      <c r="GRM75" s="238"/>
      <c r="GRN75" s="238"/>
      <c r="GRO75" s="238"/>
      <c r="GRP75" s="238"/>
      <c r="GRQ75" s="238"/>
      <c r="GRR75" s="238"/>
      <c r="GRS75" s="238"/>
      <c r="GRT75" s="238"/>
      <c r="GRU75" s="238"/>
      <c r="GRV75" s="238"/>
      <c r="GRW75" s="238"/>
      <c r="GRX75" s="238"/>
      <c r="GRY75" s="238"/>
      <c r="GRZ75" s="238"/>
      <c r="GSA75" s="238"/>
      <c r="GSB75" s="238"/>
      <c r="GSC75" s="238"/>
      <c r="GSD75" s="238"/>
      <c r="GSE75" s="238"/>
      <c r="GSF75" s="238"/>
      <c r="GSG75" s="238"/>
      <c r="GSH75" s="238"/>
      <c r="GSI75" s="238"/>
      <c r="GSJ75" s="238"/>
      <c r="GSK75" s="238"/>
      <c r="GSL75" s="238"/>
      <c r="GSM75" s="238"/>
      <c r="GSN75" s="238"/>
      <c r="GSO75" s="238"/>
      <c r="GSP75" s="238"/>
      <c r="GSQ75" s="238"/>
      <c r="GSR75" s="238"/>
      <c r="GSS75" s="238"/>
      <c r="GST75" s="238"/>
      <c r="GSU75" s="238"/>
      <c r="GSV75" s="238"/>
      <c r="GSW75" s="238"/>
      <c r="GSX75" s="238"/>
      <c r="GSY75" s="238"/>
      <c r="GSZ75" s="238"/>
      <c r="GTA75" s="238"/>
      <c r="GTB75" s="238"/>
      <c r="GTC75" s="238"/>
      <c r="GTD75" s="238"/>
      <c r="GTE75" s="238"/>
      <c r="GTF75" s="238"/>
      <c r="GTG75" s="238"/>
      <c r="GTH75" s="238"/>
      <c r="GTI75" s="238"/>
      <c r="GTJ75" s="238"/>
      <c r="GTK75" s="238"/>
      <c r="GTL75" s="238"/>
      <c r="GTM75" s="238"/>
      <c r="GTN75" s="238"/>
      <c r="GTO75" s="238"/>
      <c r="GTP75" s="238"/>
      <c r="GTQ75" s="238"/>
      <c r="GTR75" s="238"/>
      <c r="GTS75" s="238"/>
      <c r="GTT75" s="238"/>
      <c r="GTU75" s="238"/>
      <c r="GTV75" s="238"/>
      <c r="GTW75" s="238"/>
      <c r="GTX75" s="238"/>
      <c r="GTY75" s="238"/>
      <c r="GTZ75" s="238"/>
      <c r="GUA75" s="238"/>
      <c r="GUB75" s="238"/>
      <c r="GUC75" s="238"/>
      <c r="GUD75" s="238"/>
      <c r="GUE75" s="238"/>
      <c r="GUF75" s="238"/>
      <c r="GUG75" s="238"/>
      <c r="GUH75" s="238"/>
      <c r="GUI75" s="238"/>
      <c r="GUJ75" s="238"/>
      <c r="GUK75" s="238"/>
      <c r="GUL75" s="238"/>
      <c r="GUM75" s="238"/>
      <c r="GUN75" s="238"/>
      <c r="GUO75" s="238"/>
      <c r="GUP75" s="238"/>
      <c r="GUQ75" s="238"/>
      <c r="GUR75" s="238"/>
      <c r="GUS75" s="238"/>
      <c r="GUT75" s="238"/>
      <c r="GUU75" s="238"/>
      <c r="GUV75" s="238"/>
      <c r="GUW75" s="238"/>
      <c r="GUX75" s="238"/>
      <c r="GUY75" s="238"/>
      <c r="GUZ75" s="238"/>
      <c r="GVA75" s="238"/>
      <c r="GVB75" s="238"/>
      <c r="GVC75" s="238"/>
      <c r="GVD75" s="238"/>
      <c r="GVE75" s="238"/>
      <c r="GVF75" s="238"/>
      <c r="GVG75" s="238"/>
      <c r="GVH75" s="238"/>
      <c r="GVI75" s="238"/>
      <c r="GVJ75" s="238"/>
      <c r="GVK75" s="238"/>
      <c r="GVL75" s="238"/>
      <c r="GVM75" s="238"/>
      <c r="GVN75" s="238"/>
      <c r="GVO75" s="238"/>
      <c r="GVP75" s="238"/>
      <c r="GVQ75" s="238"/>
      <c r="GVR75" s="238"/>
      <c r="GVS75" s="238"/>
      <c r="GVT75" s="238"/>
      <c r="GVU75" s="238"/>
      <c r="GVV75" s="238"/>
      <c r="GVW75" s="238"/>
      <c r="GVX75" s="238"/>
      <c r="GVY75" s="238"/>
      <c r="GVZ75" s="238"/>
      <c r="GWA75" s="238"/>
      <c r="GWB75" s="238"/>
      <c r="GWC75" s="238"/>
      <c r="GWD75" s="238"/>
      <c r="GWE75" s="238"/>
      <c r="GWF75" s="238"/>
      <c r="GWG75" s="238"/>
      <c r="GWH75" s="238"/>
      <c r="GWI75" s="238"/>
      <c r="GWJ75" s="238"/>
      <c r="GWK75" s="238"/>
      <c r="GWL75" s="238"/>
      <c r="GWM75" s="238"/>
      <c r="GWN75" s="238"/>
      <c r="GWO75" s="238"/>
      <c r="GWP75" s="238"/>
      <c r="GWQ75" s="238"/>
      <c r="GWR75" s="238"/>
      <c r="GWS75" s="238"/>
      <c r="GWT75" s="238"/>
      <c r="GWU75" s="238"/>
      <c r="GWV75" s="238"/>
      <c r="GWW75" s="238"/>
      <c r="GWX75" s="238"/>
      <c r="GWY75" s="238"/>
      <c r="GWZ75" s="238"/>
      <c r="GXA75" s="238"/>
      <c r="GXB75" s="238"/>
      <c r="GXC75" s="238"/>
      <c r="GXD75" s="238"/>
      <c r="GXE75" s="238"/>
      <c r="GXF75" s="238"/>
      <c r="GXG75" s="238"/>
      <c r="GXH75" s="238"/>
      <c r="GXI75" s="238"/>
      <c r="GXJ75" s="238"/>
      <c r="GXK75" s="238"/>
      <c r="GXL75" s="238"/>
      <c r="GXM75" s="238"/>
      <c r="GXN75" s="238"/>
      <c r="GXO75" s="238"/>
      <c r="GXP75" s="238"/>
      <c r="GXQ75" s="238"/>
      <c r="GXR75" s="238"/>
      <c r="GXS75" s="238"/>
      <c r="GXT75" s="238"/>
      <c r="GXU75" s="238"/>
      <c r="GXV75" s="238"/>
      <c r="GXW75" s="238"/>
      <c r="GXX75" s="238"/>
      <c r="GXY75" s="238"/>
      <c r="GXZ75" s="238"/>
      <c r="GYA75" s="238"/>
      <c r="GYB75" s="238"/>
      <c r="GYC75" s="238"/>
      <c r="GYD75" s="238"/>
      <c r="GYE75" s="238"/>
      <c r="GYF75" s="238"/>
      <c r="GYG75" s="238"/>
      <c r="GYH75" s="238"/>
      <c r="GYI75" s="238"/>
      <c r="GYJ75" s="238"/>
      <c r="GYK75" s="238"/>
      <c r="GYL75" s="238"/>
      <c r="GYM75" s="238"/>
      <c r="GYN75" s="238"/>
      <c r="GYO75" s="238"/>
      <c r="GYP75" s="238"/>
      <c r="GYQ75" s="238"/>
      <c r="GYR75" s="238"/>
      <c r="GYS75" s="238"/>
      <c r="GYT75" s="238"/>
      <c r="GYU75" s="238"/>
      <c r="GYV75" s="238"/>
      <c r="GYW75" s="238"/>
      <c r="GYX75" s="238"/>
      <c r="GYY75" s="238"/>
      <c r="GYZ75" s="238"/>
      <c r="GZA75" s="238"/>
      <c r="GZB75" s="238"/>
      <c r="GZC75" s="238"/>
      <c r="GZD75" s="238"/>
      <c r="GZE75" s="238"/>
      <c r="GZF75" s="238"/>
      <c r="GZG75" s="238"/>
      <c r="GZH75" s="238"/>
      <c r="GZI75" s="238"/>
      <c r="GZJ75" s="238"/>
      <c r="GZK75" s="238"/>
      <c r="GZL75" s="238"/>
      <c r="GZM75" s="238"/>
      <c r="GZN75" s="238"/>
      <c r="GZO75" s="238"/>
      <c r="GZP75" s="238"/>
      <c r="GZQ75" s="238"/>
      <c r="GZR75" s="238"/>
      <c r="GZS75" s="238"/>
      <c r="GZT75" s="238"/>
      <c r="GZU75" s="238"/>
      <c r="GZV75" s="238"/>
      <c r="GZW75" s="238"/>
      <c r="GZX75" s="238"/>
      <c r="GZY75" s="238"/>
      <c r="GZZ75" s="238"/>
      <c r="HAA75" s="238"/>
      <c r="HAB75" s="238"/>
      <c r="HAC75" s="238"/>
      <c r="HAD75" s="238"/>
      <c r="HAE75" s="238"/>
      <c r="HAF75" s="238"/>
      <c r="HAG75" s="238"/>
      <c r="HAH75" s="238"/>
      <c r="HAI75" s="238"/>
      <c r="HAJ75" s="238"/>
      <c r="HAK75" s="238"/>
      <c r="HAL75" s="238"/>
      <c r="HAM75" s="238"/>
      <c r="HAN75" s="238"/>
      <c r="HAO75" s="238"/>
      <c r="HAP75" s="238"/>
      <c r="HAQ75" s="238"/>
      <c r="HAR75" s="238"/>
      <c r="HAS75" s="238"/>
      <c r="HAT75" s="238"/>
      <c r="HAU75" s="238"/>
      <c r="HAV75" s="238"/>
      <c r="HAW75" s="238"/>
      <c r="HAX75" s="238"/>
      <c r="HAY75" s="238"/>
      <c r="HAZ75" s="238"/>
      <c r="HBA75" s="238"/>
      <c r="HBB75" s="238"/>
      <c r="HBC75" s="238"/>
      <c r="HBD75" s="238"/>
      <c r="HBE75" s="238"/>
      <c r="HBF75" s="238"/>
      <c r="HBG75" s="238"/>
      <c r="HBH75" s="238"/>
      <c r="HBI75" s="238"/>
      <c r="HBJ75" s="238"/>
      <c r="HBK75" s="238"/>
      <c r="HBL75" s="238"/>
      <c r="HBM75" s="238"/>
      <c r="HBN75" s="238"/>
      <c r="HBO75" s="238"/>
      <c r="HBP75" s="238"/>
      <c r="HBQ75" s="238"/>
      <c r="HBR75" s="238"/>
      <c r="HBS75" s="238"/>
      <c r="HBT75" s="238"/>
      <c r="HBU75" s="238"/>
      <c r="HBV75" s="238"/>
      <c r="HBW75" s="238"/>
      <c r="HBX75" s="238"/>
      <c r="HBY75" s="238"/>
      <c r="HBZ75" s="238"/>
      <c r="HCA75" s="238"/>
      <c r="HCB75" s="238"/>
      <c r="HCC75" s="238"/>
      <c r="HCD75" s="238"/>
      <c r="HCE75" s="238"/>
      <c r="HCF75" s="238"/>
      <c r="HCG75" s="238"/>
      <c r="HCH75" s="238"/>
      <c r="HCI75" s="238"/>
      <c r="HCJ75" s="238"/>
      <c r="HCK75" s="238"/>
      <c r="HCL75" s="238"/>
      <c r="HCM75" s="238"/>
      <c r="HCN75" s="238"/>
      <c r="HCO75" s="238"/>
      <c r="HCP75" s="238"/>
      <c r="HCQ75" s="238"/>
      <c r="HCR75" s="238"/>
      <c r="HCS75" s="238"/>
      <c r="HCT75" s="238"/>
      <c r="HCU75" s="238"/>
      <c r="HCV75" s="238"/>
      <c r="HCW75" s="238"/>
      <c r="HCX75" s="238"/>
      <c r="HCY75" s="238"/>
      <c r="HCZ75" s="238"/>
      <c r="HDA75" s="238"/>
      <c r="HDB75" s="238"/>
      <c r="HDC75" s="238"/>
      <c r="HDD75" s="238"/>
      <c r="HDE75" s="238"/>
      <c r="HDF75" s="238"/>
      <c r="HDG75" s="238"/>
      <c r="HDH75" s="238"/>
      <c r="HDI75" s="238"/>
      <c r="HDJ75" s="238"/>
      <c r="HDK75" s="238"/>
      <c r="HDL75" s="238"/>
      <c r="HDM75" s="238"/>
      <c r="HDN75" s="238"/>
      <c r="HDO75" s="238"/>
      <c r="HDP75" s="238"/>
      <c r="HDQ75" s="238"/>
      <c r="HDR75" s="238"/>
      <c r="HDS75" s="238"/>
      <c r="HDT75" s="238"/>
      <c r="HDU75" s="238"/>
      <c r="HDV75" s="238"/>
      <c r="HDW75" s="238"/>
      <c r="HDX75" s="238"/>
      <c r="HDY75" s="238"/>
      <c r="HDZ75" s="238"/>
      <c r="HEA75" s="238"/>
      <c r="HEB75" s="238"/>
      <c r="HEC75" s="238"/>
      <c r="HED75" s="238"/>
      <c r="HEE75" s="238"/>
      <c r="HEF75" s="238"/>
      <c r="HEG75" s="238"/>
      <c r="HEH75" s="238"/>
      <c r="HEI75" s="238"/>
      <c r="HEJ75" s="238"/>
      <c r="HEK75" s="238"/>
      <c r="HEL75" s="238"/>
      <c r="HEM75" s="238"/>
      <c r="HEN75" s="238"/>
      <c r="HEO75" s="238"/>
      <c r="HEP75" s="238"/>
      <c r="HEQ75" s="238"/>
      <c r="HER75" s="238"/>
      <c r="HES75" s="238"/>
      <c r="HET75" s="238"/>
      <c r="HEU75" s="238"/>
      <c r="HEV75" s="238"/>
      <c r="HEW75" s="238"/>
      <c r="HEX75" s="238"/>
      <c r="HEY75" s="238"/>
      <c r="HEZ75" s="238"/>
      <c r="HFA75" s="238"/>
      <c r="HFB75" s="238"/>
      <c r="HFC75" s="238"/>
      <c r="HFD75" s="238"/>
      <c r="HFE75" s="238"/>
      <c r="HFF75" s="238"/>
      <c r="HFG75" s="238"/>
      <c r="HFH75" s="238"/>
      <c r="HFI75" s="238"/>
      <c r="HFJ75" s="238"/>
      <c r="HFK75" s="238"/>
      <c r="HFL75" s="238"/>
      <c r="HFM75" s="238"/>
      <c r="HFN75" s="238"/>
      <c r="HFO75" s="238"/>
      <c r="HFP75" s="238"/>
      <c r="HFQ75" s="238"/>
      <c r="HFR75" s="238"/>
      <c r="HFS75" s="238"/>
      <c r="HFT75" s="238"/>
      <c r="HFU75" s="238"/>
      <c r="HFV75" s="238"/>
      <c r="HFW75" s="238"/>
      <c r="HFX75" s="238"/>
      <c r="HFY75" s="238"/>
      <c r="HFZ75" s="238"/>
      <c r="HGA75" s="238"/>
      <c r="HGB75" s="238"/>
      <c r="HGC75" s="238"/>
      <c r="HGD75" s="238"/>
      <c r="HGE75" s="238"/>
      <c r="HGF75" s="238"/>
      <c r="HGG75" s="238"/>
      <c r="HGH75" s="238"/>
      <c r="HGI75" s="238"/>
      <c r="HGJ75" s="238"/>
      <c r="HGK75" s="238"/>
      <c r="HGL75" s="238"/>
      <c r="HGM75" s="238"/>
      <c r="HGN75" s="238"/>
      <c r="HGO75" s="238"/>
      <c r="HGP75" s="238"/>
      <c r="HGQ75" s="238"/>
      <c r="HGR75" s="238"/>
      <c r="HGS75" s="238"/>
      <c r="HGT75" s="238"/>
      <c r="HGU75" s="238"/>
      <c r="HGV75" s="238"/>
      <c r="HGW75" s="238"/>
      <c r="HGX75" s="238"/>
      <c r="HGY75" s="238"/>
      <c r="HGZ75" s="238"/>
      <c r="HHA75" s="238"/>
      <c r="HHB75" s="238"/>
      <c r="HHC75" s="238"/>
      <c r="HHD75" s="238"/>
      <c r="HHE75" s="238"/>
      <c r="HHF75" s="238"/>
      <c r="HHG75" s="238"/>
      <c r="HHH75" s="238"/>
      <c r="HHI75" s="238"/>
      <c r="HHJ75" s="238"/>
      <c r="HHK75" s="238"/>
      <c r="HHL75" s="238"/>
      <c r="HHM75" s="238"/>
      <c r="HHN75" s="238"/>
      <c r="HHO75" s="238"/>
      <c r="HHP75" s="238"/>
      <c r="HHQ75" s="238"/>
      <c r="HHR75" s="238"/>
      <c r="HHS75" s="238"/>
      <c r="HHT75" s="238"/>
      <c r="HHU75" s="238"/>
      <c r="HHV75" s="238"/>
      <c r="HHW75" s="238"/>
      <c r="HHX75" s="238"/>
      <c r="HHY75" s="238"/>
      <c r="HHZ75" s="238"/>
      <c r="HIA75" s="238"/>
      <c r="HIB75" s="238"/>
      <c r="HIC75" s="238"/>
      <c r="HID75" s="238"/>
      <c r="HIE75" s="238"/>
      <c r="HIF75" s="238"/>
      <c r="HIG75" s="238"/>
      <c r="HIH75" s="238"/>
      <c r="HII75" s="238"/>
      <c r="HIJ75" s="238"/>
      <c r="HIK75" s="238"/>
      <c r="HIL75" s="238"/>
      <c r="HIM75" s="238"/>
      <c r="HIN75" s="238"/>
      <c r="HIO75" s="238"/>
      <c r="HIP75" s="238"/>
      <c r="HIQ75" s="238"/>
      <c r="HIR75" s="238"/>
      <c r="HIS75" s="238"/>
      <c r="HIT75" s="238"/>
      <c r="HIU75" s="238"/>
      <c r="HIV75" s="238"/>
      <c r="HIW75" s="238"/>
      <c r="HIX75" s="238"/>
      <c r="HIY75" s="238"/>
      <c r="HIZ75" s="238"/>
      <c r="HJA75" s="238"/>
      <c r="HJB75" s="238"/>
      <c r="HJC75" s="238"/>
      <c r="HJD75" s="238"/>
      <c r="HJE75" s="238"/>
      <c r="HJF75" s="238"/>
      <c r="HJG75" s="238"/>
      <c r="HJH75" s="238"/>
      <c r="HJI75" s="238"/>
      <c r="HJJ75" s="238"/>
      <c r="HJK75" s="238"/>
      <c r="HJL75" s="238"/>
      <c r="HJM75" s="238"/>
      <c r="HJN75" s="238"/>
      <c r="HJO75" s="238"/>
      <c r="HJP75" s="238"/>
      <c r="HJQ75" s="238"/>
      <c r="HJR75" s="238"/>
      <c r="HJS75" s="238"/>
      <c r="HJT75" s="238"/>
      <c r="HJU75" s="238"/>
      <c r="HJV75" s="238"/>
      <c r="HJW75" s="238"/>
      <c r="HJX75" s="238"/>
      <c r="HJY75" s="238"/>
      <c r="HJZ75" s="238"/>
      <c r="HKA75" s="238"/>
      <c r="HKB75" s="238"/>
      <c r="HKC75" s="238"/>
      <c r="HKD75" s="238"/>
      <c r="HKE75" s="238"/>
      <c r="HKF75" s="238"/>
      <c r="HKG75" s="238"/>
      <c r="HKH75" s="238"/>
      <c r="HKI75" s="238"/>
      <c r="HKJ75" s="238"/>
      <c r="HKK75" s="238"/>
      <c r="HKL75" s="238"/>
      <c r="HKM75" s="238"/>
      <c r="HKN75" s="238"/>
      <c r="HKO75" s="238"/>
      <c r="HKP75" s="238"/>
      <c r="HKQ75" s="238"/>
      <c r="HKR75" s="238"/>
      <c r="HKS75" s="238"/>
      <c r="HKT75" s="238"/>
      <c r="HKU75" s="238"/>
      <c r="HKV75" s="238"/>
      <c r="HKW75" s="238"/>
      <c r="HKX75" s="238"/>
      <c r="HKY75" s="238"/>
      <c r="HKZ75" s="238"/>
      <c r="HLA75" s="238"/>
      <c r="HLB75" s="238"/>
      <c r="HLC75" s="238"/>
      <c r="HLD75" s="238"/>
      <c r="HLE75" s="238"/>
      <c r="HLF75" s="238"/>
      <c r="HLG75" s="238"/>
      <c r="HLH75" s="238"/>
      <c r="HLI75" s="238"/>
      <c r="HLJ75" s="238"/>
      <c r="HLK75" s="238"/>
      <c r="HLL75" s="238"/>
      <c r="HLM75" s="238"/>
      <c r="HLN75" s="238"/>
      <c r="HLO75" s="238"/>
      <c r="HLP75" s="238"/>
      <c r="HLQ75" s="238"/>
      <c r="HLR75" s="238"/>
      <c r="HLS75" s="238"/>
      <c r="HLT75" s="238"/>
      <c r="HLU75" s="238"/>
      <c r="HLV75" s="238"/>
      <c r="HLW75" s="238"/>
      <c r="HLX75" s="238"/>
      <c r="HLY75" s="238"/>
      <c r="HLZ75" s="238"/>
      <c r="HMA75" s="238"/>
      <c r="HMB75" s="238"/>
      <c r="HMC75" s="238"/>
      <c r="HMD75" s="238"/>
      <c r="HME75" s="238"/>
      <c r="HMF75" s="238"/>
      <c r="HMG75" s="238"/>
      <c r="HMH75" s="238"/>
      <c r="HMI75" s="238"/>
      <c r="HMJ75" s="238"/>
      <c r="HMK75" s="238"/>
      <c r="HML75" s="238"/>
      <c r="HMM75" s="238"/>
      <c r="HMN75" s="238"/>
      <c r="HMO75" s="238"/>
      <c r="HMP75" s="238"/>
      <c r="HMQ75" s="238"/>
      <c r="HMR75" s="238"/>
      <c r="HMS75" s="238"/>
      <c r="HMT75" s="238"/>
      <c r="HMU75" s="238"/>
      <c r="HMV75" s="238"/>
      <c r="HMW75" s="238"/>
      <c r="HMX75" s="238"/>
      <c r="HMY75" s="238"/>
      <c r="HMZ75" s="238"/>
      <c r="HNA75" s="238"/>
      <c r="HNB75" s="238"/>
      <c r="HNC75" s="238"/>
      <c r="HND75" s="238"/>
      <c r="HNE75" s="238"/>
      <c r="HNF75" s="238"/>
      <c r="HNG75" s="238"/>
      <c r="HNH75" s="238"/>
      <c r="HNI75" s="238"/>
      <c r="HNJ75" s="238"/>
      <c r="HNK75" s="238"/>
      <c r="HNL75" s="238"/>
      <c r="HNM75" s="238"/>
      <c r="HNN75" s="238"/>
      <c r="HNO75" s="238"/>
      <c r="HNP75" s="238"/>
      <c r="HNQ75" s="238"/>
      <c r="HNR75" s="238"/>
      <c r="HNS75" s="238"/>
      <c r="HNT75" s="238"/>
      <c r="HNU75" s="238"/>
      <c r="HNV75" s="238"/>
      <c r="HNW75" s="238"/>
      <c r="HNX75" s="238"/>
      <c r="HNY75" s="238"/>
      <c r="HNZ75" s="238"/>
      <c r="HOA75" s="238"/>
      <c r="HOB75" s="238"/>
      <c r="HOC75" s="238"/>
      <c r="HOD75" s="238"/>
      <c r="HOE75" s="238"/>
      <c r="HOF75" s="238"/>
      <c r="HOG75" s="238"/>
      <c r="HOH75" s="238"/>
      <c r="HOI75" s="238"/>
      <c r="HOJ75" s="238"/>
      <c r="HOK75" s="238"/>
      <c r="HOL75" s="238"/>
      <c r="HOM75" s="238"/>
      <c r="HON75" s="238"/>
      <c r="HOO75" s="238"/>
      <c r="HOP75" s="238"/>
      <c r="HOQ75" s="238"/>
      <c r="HOR75" s="238"/>
      <c r="HOS75" s="238"/>
      <c r="HOT75" s="238"/>
      <c r="HOU75" s="238"/>
      <c r="HOV75" s="238"/>
      <c r="HOW75" s="238"/>
      <c r="HOX75" s="238"/>
      <c r="HOY75" s="238"/>
      <c r="HOZ75" s="238"/>
      <c r="HPA75" s="238"/>
      <c r="HPB75" s="238"/>
      <c r="HPC75" s="238"/>
      <c r="HPD75" s="238"/>
      <c r="HPE75" s="238"/>
      <c r="HPF75" s="238"/>
      <c r="HPG75" s="238"/>
      <c r="HPH75" s="238"/>
      <c r="HPI75" s="238"/>
      <c r="HPJ75" s="238"/>
      <c r="HPK75" s="238"/>
      <c r="HPL75" s="238"/>
      <c r="HPM75" s="238"/>
      <c r="HPN75" s="238"/>
      <c r="HPO75" s="238"/>
      <c r="HPP75" s="238"/>
      <c r="HPQ75" s="238"/>
      <c r="HPR75" s="238"/>
      <c r="HPS75" s="238"/>
      <c r="HPT75" s="238"/>
      <c r="HPU75" s="238"/>
      <c r="HPV75" s="238"/>
      <c r="HPW75" s="238"/>
      <c r="HPX75" s="238"/>
      <c r="HPY75" s="238"/>
      <c r="HPZ75" s="238"/>
      <c r="HQA75" s="238"/>
      <c r="HQB75" s="238"/>
      <c r="HQC75" s="238"/>
      <c r="HQD75" s="238"/>
      <c r="HQE75" s="238"/>
      <c r="HQF75" s="238"/>
      <c r="HQG75" s="238"/>
      <c r="HQH75" s="238"/>
      <c r="HQI75" s="238"/>
      <c r="HQJ75" s="238"/>
      <c r="HQK75" s="238"/>
      <c r="HQL75" s="238"/>
      <c r="HQM75" s="238"/>
      <c r="HQN75" s="238"/>
      <c r="HQO75" s="238"/>
      <c r="HQP75" s="238"/>
      <c r="HQQ75" s="238"/>
      <c r="HQR75" s="238"/>
      <c r="HQS75" s="238"/>
      <c r="HQT75" s="238"/>
      <c r="HQU75" s="238"/>
      <c r="HQV75" s="238"/>
      <c r="HQW75" s="238"/>
      <c r="HQX75" s="238"/>
      <c r="HQY75" s="238"/>
      <c r="HQZ75" s="238"/>
      <c r="HRA75" s="238"/>
      <c r="HRB75" s="238"/>
      <c r="HRC75" s="238"/>
      <c r="HRD75" s="238"/>
      <c r="HRE75" s="238"/>
      <c r="HRF75" s="238"/>
      <c r="HRG75" s="238"/>
      <c r="HRH75" s="238"/>
      <c r="HRI75" s="238"/>
      <c r="HRJ75" s="238"/>
      <c r="HRK75" s="238"/>
      <c r="HRL75" s="238"/>
      <c r="HRM75" s="238"/>
      <c r="HRN75" s="238"/>
      <c r="HRO75" s="238"/>
      <c r="HRP75" s="238"/>
      <c r="HRQ75" s="238"/>
      <c r="HRR75" s="238"/>
      <c r="HRS75" s="238"/>
      <c r="HRT75" s="238"/>
      <c r="HRU75" s="238"/>
      <c r="HRV75" s="238"/>
      <c r="HRW75" s="238"/>
      <c r="HRX75" s="238"/>
      <c r="HRY75" s="238"/>
      <c r="HRZ75" s="238"/>
      <c r="HSA75" s="238"/>
      <c r="HSB75" s="238"/>
      <c r="HSC75" s="238"/>
      <c r="HSD75" s="238"/>
      <c r="HSE75" s="238"/>
      <c r="HSF75" s="238"/>
      <c r="HSG75" s="238"/>
      <c r="HSH75" s="238"/>
      <c r="HSI75" s="238"/>
      <c r="HSJ75" s="238"/>
      <c r="HSK75" s="238"/>
      <c r="HSL75" s="238"/>
      <c r="HSM75" s="238"/>
      <c r="HSN75" s="238"/>
      <c r="HSO75" s="238"/>
      <c r="HSP75" s="238"/>
      <c r="HSQ75" s="238"/>
      <c r="HSR75" s="238"/>
      <c r="HSS75" s="238"/>
      <c r="HST75" s="238"/>
      <c r="HSU75" s="238"/>
      <c r="HSV75" s="238"/>
      <c r="HSW75" s="238"/>
      <c r="HSX75" s="238"/>
      <c r="HSY75" s="238"/>
      <c r="HSZ75" s="238"/>
      <c r="HTA75" s="238"/>
      <c r="HTB75" s="238"/>
      <c r="HTC75" s="238"/>
      <c r="HTD75" s="238"/>
    </row>
    <row r="76" spans="1:5932" s="226" customFormat="1" ht="9.9499999999999993" hidden="1" customHeight="1" x14ac:dyDescent="0.25">
      <c r="A76" s="106" t="s">
        <v>219</v>
      </c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339">
        <v>4</v>
      </c>
      <c r="S76" s="339"/>
      <c r="T76" s="339">
        <f t="shared" si="114"/>
        <v>4</v>
      </c>
      <c r="U76" s="265">
        <v>4.8099999999999996</v>
      </c>
      <c r="V76" s="265"/>
      <c r="W76" s="455">
        <f t="shared" si="115"/>
        <v>19.239999999999998</v>
      </c>
      <c r="X76" s="455">
        <f t="shared" si="116"/>
        <v>0</v>
      </c>
      <c r="Y76" s="438">
        <f t="shared" si="117"/>
        <v>4.8099999999999996</v>
      </c>
      <c r="Z76" s="339"/>
      <c r="AA76" s="339"/>
      <c r="AB76" s="339">
        <f t="shared" si="118"/>
        <v>0</v>
      </c>
      <c r="AC76" s="265"/>
      <c r="AD76" s="265"/>
      <c r="AE76" s="455">
        <f t="shared" si="119"/>
        <v>0</v>
      </c>
      <c r="AF76" s="455">
        <f t="shared" si="120"/>
        <v>0</v>
      </c>
      <c r="AG76" s="438" t="e">
        <f t="shared" si="121"/>
        <v>#DIV/0!</v>
      </c>
      <c r="AH76" s="213"/>
      <c r="AI76" s="216"/>
      <c r="AJ76" s="216"/>
      <c r="AK76" s="213"/>
      <c r="AL76" s="213"/>
      <c r="AM76" s="213"/>
      <c r="AN76" s="213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25"/>
      <c r="BN76" s="225"/>
      <c r="BO76" s="225"/>
      <c r="BP76" s="225"/>
      <c r="BQ76" s="225"/>
      <c r="BR76" s="225"/>
      <c r="BS76" s="225"/>
      <c r="BT76" s="225"/>
      <c r="BU76" s="225"/>
      <c r="BV76" s="225"/>
      <c r="BW76" s="225"/>
      <c r="BX76" s="225"/>
      <c r="BY76" s="225"/>
      <c r="BZ76" s="225"/>
      <c r="CA76" s="225"/>
      <c r="CB76" s="225"/>
      <c r="CC76" s="225"/>
      <c r="CD76" s="225"/>
      <c r="CE76" s="225"/>
      <c r="CF76" s="225"/>
      <c r="CG76" s="225"/>
      <c r="CH76" s="225"/>
      <c r="CI76" s="225"/>
      <c r="CJ76" s="225"/>
      <c r="CK76" s="225"/>
      <c r="CL76" s="225"/>
      <c r="CM76" s="225"/>
      <c r="CN76" s="225"/>
      <c r="CO76" s="225"/>
      <c r="CP76" s="225"/>
      <c r="CQ76" s="225"/>
      <c r="CR76" s="225"/>
      <c r="CS76" s="225"/>
      <c r="CT76" s="225"/>
      <c r="CU76" s="225"/>
      <c r="CV76" s="225"/>
      <c r="CW76" s="225"/>
      <c r="CX76" s="225"/>
      <c r="CY76" s="225"/>
      <c r="CZ76" s="225"/>
      <c r="DA76" s="225"/>
      <c r="DB76" s="225"/>
      <c r="DC76" s="225"/>
      <c r="DD76" s="225"/>
      <c r="DE76" s="225"/>
      <c r="DF76" s="225"/>
      <c r="DG76" s="225"/>
      <c r="DH76" s="225"/>
      <c r="DI76" s="225"/>
      <c r="DJ76" s="225"/>
      <c r="DK76" s="225"/>
      <c r="DL76" s="225"/>
      <c r="DM76" s="225"/>
      <c r="DN76" s="225"/>
      <c r="DO76" s="225"/>
      <c r="DP76" s="225"/>
      <c r="DQ76" s="225"/>
      <c r="DR76" s="225"/>
      <c r="DS76" s="225"/>
      <c r="DT76" s="225"/>
      <c r="DU76" s="225"/>
      <c r="DV76" s="225"/>
      <c r="DW76" s="225"/>
      <c r="DX76" s="225"/>
      <c r="DY76" s="225"/>
      <c r="DZ76" s="225"/>
      <c r="EA76" s="225"/>
      <c r="EB76" s="225"/>
      <c r="EC76" s="225"/>
      <c r="ED76" s="225"/>
      <c r="EE76" s="225"/>
      <c r="EF76" s="225"/>
      <c r="EG76" s="225"/>
      <c r="EH76" s="225"/>
      <c r="EI76" s="225"/>
      <c r="EJ76" s="225"/>
      <c r="EK76" s="225"/>
      <c r="EL76" s="225"/>
      <c r="EM76" s="225"/>
      <c r="EN76" s="225"/>
      <c r="EO76" s="225"/>
      <c r="EP76" s="225"/>
      <c r="EQ76" s="225"/>
      <c r="ER76" s="225"/>
      <c r="ES76" s="225"/>
      <c r="ET76" s="225"/>
      <c r="EU76" s="225"/>
      <c r="EV76" s="225"/>
      <c r="EW76" s="225"/>
      <c r="EX76" s="225"/>
      <c r="EY76" s="225"/>
      <c r="EZ76" s="225"/>
      <c r="FA76" s="225"/>
      <c r="FB76" s="225"/>
      <c r="FC76" s="225"/>
      <c r="FD76" s="225"/>
      <c r="FE76" s="225"/>
      <c r="FF76" s="225"/>
      <c r="FG76" s="225"/>
      <c r="FH76" s="225"/>
      <c r="FI76" s="225"/>
      <c r="FJ76" s="225"/>
      <c r="FK76" s="225"/>
      <c r="FL76" s="225"/>
      <c r="FM76" s="225"/>
      <c r="FN76" s="225"/>
      <c r="FO76" s="225"/>
      <c r="FP76" s="225"/>
      <c r="FQ76" s="225"/>
      <c r="FR76" s="225"/>
      <c r="FS76" s="225"/>
      <c r="FT76" s="225"/>
      <c r="FU76" s="225"/>
      <c r="FV76" s="225"/>
      <c r="FW76" s="225"/>
      <c r="FX76" s="225"/>
      <c r="FY76" s="225"/>
      <c r="FZ76" s="225"/>
      <c r="GA76" s="225"/>
      <c r="GB76" s="225"/>
      <c r="GC76" s="225"/>
      <c r="GD76" s="225"/>
      <c r="GE76" s="225"/>
      <c r="GF76" s="225"/>
      <c r="GG76" s="225"/>
      <c r="GH76" s="225"/>
      <c r="GI76" s="225"/>
      <c r="GJ76" s="225"/>
      <c r="GK76" s="225"/>
      <c r="GL76" s="225"/>
      <c r="GM76" s="225"/>
      <c r="GN76" s="225"/>
      <c r="GO76" s="225"/>
      <c r="GP76" s="225"/>
      <c r="GQ76" s="225"/>
      <c r="GR76" s="225"/>
      <c r="GS76" s="225"/>
      <c r="GT76" s="225"/>
      <c r="GU76" s="225"/>
      <c r="GV76" s="225"/>
      <c r="GW76" s="225"/>
      <c r="GX76" s="225"/>
      <c r="GY76" s="225"/>
      <c r="GZ76" s="225"/>
      <c r="HA76" s="225"/>
      <c r="HB76" s="225"/>
      <c r="HC76" s="225"/>
      <c r="HD76" s="225"/>
      <c r="HE76" s="225"/>
      <c r="HF76" s="225"/>
      <c r="HG76" s="225"/>
      <c r="HH76" s="225"/>
      <c r="HI76" s="225"/>
      <c r="HJ76" s="225"/>
      <c r="HK76" s="225"/>
      <c r="HL76" s="225"/>
      <c r="HM76" s="225"/>
      <c r="HN76" s="225"/>
      <c r="HO76" s="225"/>
      <c r="HP76" s="225"/>
      <c r="HQ76" s="225"/>
      <c r="HR76" s="225"/>
      <c r="HS76" s="225"/>
      <c r="HT76" s="225"/>
      <c r="HU76" s="225"/>
      <c r="HV76" s="225"/>
      <c r="HW76" s="225"/>
      <c r="HX76" s="225"/>
      <c r="HY76" s="225"/>
      <c r="HZ76" s="225"/>
      <c r="IA76" s="225"/>
      <c r="IB76" s="225"/>
      <c r="IC76" s="225"/>
      <c r="ID76" s="225"/>
      <c r="IE76" s="225"/>
      <c r="IF76" s="225"/>
      <c r="IG76" s="225"/>
      <c r="IH76" s="225"/>
      <c r="II76" s="225"/>
      <c r="IJ76" s="225"/>
      <c r="IK76" s="225"/>
      <c r="IL76" s="225"/>
      <c r="IM76" s="225"/>
      <c r="IN76" s="225"/>
      <c r="IO76" s="225"/>
      <c r="IP76" s="225"/>
      <c r="IQ76" s="225"/>
      <c r="IR76" s="225"/>
      <c r="IS76" s="225"/>
      <c r="IT76" s="225"/>
      <c r="IU76" s="225"/>
      <c r="IV76" s="225"/>
      <c r="IW76" s="225"/>
      <c r="IX76" s="225"/>
      <c r="IY76" s="225"/>
      <c r="IZ76" s="225"/>
      <c r="JA76" s="225"/>
      <c r="JB76" s="225"/>
      <c r="JC76" s="225"/>
      <c r="JD76" s="225"/>
      <c r="JE76" s="225"/>
      <c r="JF76" s="225"/>
      <c r="JG76" s="225"/>
      <c r="JH76" s="225"/>
      <c r="JI76" s="225"/>
      <c r="JJ76" s="225"/>
      <c r="JK76" s="225"/>
      <c r="JL76" s="225"/>
      <c r="JM76" s="225"/>
      <c r="JN76" s="225"/>
      <c r="JO76" s="225"/>
      <c r="JP76" s="225"/>
      <c r="JQ76" s="225"/>
      <c r="JR76" s="225"/>
      <c r="JS76" s="225"/>
      <c r="JT76" s="225"/>
      <c r="JU76" s="225"/>
      <c r="JV76" s="225"/>
      <c r="JW76" s="225"/>
      <c r="JX76" s="225"/>
      <c r="JY76" s="225"/>
      <c r="JZ76" s="225"/>
      <c r="KA76" s="225"/>
      <c r="KB76" s="225"/>
      <c r="KC76" s="225"/>
      <c r="KD76" s="225"/>
      <c r="KE76" s="225"/>
      <c r="KF76" s="225"/>
      <c r="KG76" s="225"/>
      <c r="KH76" s="225"/>
      <c r="KI76" s="225"/>
      <c r="KJ76" s="225"/>
      <c r="KK76" s="225"/>
      <c r="KL76" s="225"/>
      <c r="KM76" s="225"/>
      <c r="KN76" s="225"/>
      <c r="KO76" s="225"/>
      <c r="KP76" s="225"/>
      <c r="KQ76" s="225"/>
      <c r="KR76" s="225"/>
      <c r="KS76" s="225"/>
      <c r="KT76" s="225"/>
      <c r="KU76" s="225"/>
      <c r="KV76" s="225"/>
      <c r="KW76" s="225"/>
      <c r="KX76" s="225"/>
      <c r="KY76" s="225"/>
      <c r="KZ76" s="225"/>
      <c r="LA76" s="225"/>
      <c r="LB76" s="225"/>
      <c r="LC76" s="225"/>
      <c r="LD76" s="225"/>
      <c r="LE76" s="225"/>
      <c r="LF76" s="225"/>
      <c r="LG76" s="225"/>
      <c r="LH76" s="225"/>
      <c r="LI76" s="225"/>
      <c r="LJ76" s="225"/>
      <c r="LK76" s="225"/>
      <c r="LL76" s="225"/>
      <c r="LM76" s="225"/>
      <c r="LN76" s="225"/>
      <c r="LO76" s="225"/>
      <c r="LP76" s="225"/>
      <c r="LQ76" s="225"/>
      <c r="LR76" s="225"/>
      <c r="LS76" s="225"/>
      <c r="LT76" s="225"/>
      <c r="LU76" s="225"/>
      <c r="LV76" s="225"/>
      <c r="LW76" s="225"/>
      <c r="LX76" s="225"/>
      <c r="LY76" s="225"/>
      <c r="LZ76" s="225"/>
      <c r="MA76" s="225"/>
      <c r="MB76" s="225"/>
      <c r="MC76" s="225"/>
      <c r="MD76" s="225"/>
      <c r="ME76" s="225"/>
      <c r="MF76" s="225"/>
      <c r="MG76" s="225"/>
      <c r="MH76" s="225"/>
      <c r="MI76" s="225"/>
      <c r="MJ76" s="225"/>
      <c r="MK76" s="225"/>
      <c r="ML76" s="225"/>
      <c r="MM76" s="225"/>
      <c r="MN76" s="225"/>
      <c r="MO76" s="225"/>
      <c r="MP76" s="225"/>
      <c r="MQ76" s="225"/>
      <c r="MR76" s="225"/>
      <c r="MS76" s="225"/>
      <c r="MT76" s="225"/>
      <c r="MU76" s="225"/>
      <c r="MV76" s="225"/>
      <c r="MW76" s="225"/>
      <c r="MX76" s="225"/>
      <c r="MY76" s="225"/>
      <c r="MZ76" s="225"/>
      <c r="NA76" s="225"/>
      <c r="NB76" s="225"/>
      <c r="NC76" s="225"/>
      <c r="ND76" s="225"/>
      <c r="NE76" s="225"/>
      <c r="NF76" s="225"/>
      <c r="NG76" s="225"/>
      <c r="NH76" s="225"/>
      <c r="NI76" s="225"/>
      <c r="NJ76" s="225"/>
      <c r="NK76" s="225"/>
      <c r="NL76" s="225"/>
      <c r="NM76" s="225"/>
      <c r="NN76" s="225"/>
      <c r="NO76" s="225"/>
      <c r="NP76" s="225"/>
      <c r="NQ76" s="225"/>
      <c r="NR76" s="225"/>
      <c r="NS76" s="225"/>
      <c r="NT76" s="225"/>
      <c r="NU76" s="225"/>
      <c r="NV76" s="225"/>
      <c r="NW76" s="225"/>
      <c r="NX76" s="225"/>
      <c r="NY76" s="225"/>
      <c r="NZ76" s="225"/>
      <c r="OA76" s="225"/>
      <c r="OB76" s="225"/>
      <c r="OC76" s="225"/>
      <c r="OD76" s="225"/>
      <c r="OE76" s="225"/>
      <c r="OF76" s="225"/>
      <c r="OG76" s="225"/>
      <c r="OH76" s="225"/>
      <c r="OI76" s="225"/>
      <c r="OJ76" s="225"/>
      <c r="OK76" s="225"/>
      <c r="OL76" s="225"/>
      <c r="OM76" s="225"/>
      <c r="ON76" s="225"/>
      <c r="OO76" s="225"/>
      <c r="OP76" s="225"/>
      <c r="OQ76" s="225"/>
      <c r="OR76" s="225"/>
      <c r="OS76" s="225"/>
      <c r="OT76" s="225"/>
      <c r="OU76" s="225"/>
      <c r="OV76" s="225"/>
      <c r="OW76" s="225"/>
      <c r="OX76" s="225"/>
      <c r="OY76" s="225"/>
      <c r="OZ76" s="225"/>
      <c r="PA76" s="225"/>
      <c r="PB76" s="225"/>
      <c r="PC76" s="225"/>
      <c r="PD76" s="225"/>
      <c r="PE76" s="225"/>
      <c r="PF76" s="225"/>
      <c r="PG76" s="225"/>
      <c r="PH76" s="225"/>
      <c r="PI76" s="225"/>
      <c r="PJ76" s="225"/>
      <c r="PK76" s="225"/>
      <c r="PL76" s="225"/>
      <c r="PM76" s="225"/>
      <c r="PN76" s="225"/>
      <c r="PO76" s="225"/>
      <c r="PP76" s="225"/>
      <c r="PQ76" s="225"/>
      <c r="PR76" s="225"/>
      <c r="PS76" s="225"/>
      <c r="PT76" s="225"/>
      <c r="PU76" s="225"/>
      <c r="PV76" s="225"/>
      <c r="PW76" s="225"/>
      <c r="PX76" s="225"/>
      <c r="PY76" s="225"/>
      <c r="PZ76" s="225"/>
      <c r="QA76" s="225"/>
      <c r="QB76" s="225"/>
      <c r="QC76" s="225"/>
      <c r="QD76" s="225"/>
      <c r="QE76" s="225"/>
      <c r="QF76" s="225"/>
      <c r="QG76" s="225"/>
      <c r="QH76" s="225"/>
      <c r="QI76" s="225"/>
      <c r="QJ76" s="225"/>
      <c r="QK76" s="225"/>
      <c r="QL76" s="225"/>
      <c r="QM76" s="225"/>
      <c r="QN76" s="225"/>
      <c r="QO76" s="225"/>
      <c r="QP76" s="225"/>
      <c r="QQ76" s="225"/>
      <c r="QR76" s="225"/>
      <c r="QS76" s="225"/>
      <c r="QT76" s="225"/>
      <c r="QU76" s="225"/>
      <c r="QV76" s="225"/>
      <c r="QW76" s="225"/>
      <c r="QX76" s="225"/>
      <c r="QY76" s="225"/>
      <c r="QZ76" s="225"/>
      <c r="RA76" s="225"/>
      <c r="RB76" s="225"/>
      <c r="RC76" s="225"/>
      <c r="RD76" s="225"/>
      <c r="RE76" s="225"/>
      <c r="RF76" s="225"/>
      <c r="RG76" s="225"/>
      <c r="RH76" s="225"/>
      <c r="RI76" s="225"/>
      <c r="RJ76" s="225"/>
      <c r="RK76" s="225"/>
      <c r="RL76" s="225"/>
      <c r="RM76" s="225"/>
      <c r="RN76" s="225"/>
      <c r="RO76" s="225"/>
      <c r="RP76" s="225"/>
      <c r="RQ76" s="225"/>
      <c r="RR76" s="225"/>
      <c r="RS76" s="225"/>
      <c r="RT76" s="225"/>
      <c r="RU76" s="225"/>
      <c r="RV76" s="225"/>
      <c r="RW76" s="225"/>
      <c r="RX76" s="225"/>
      <c r="RY76" s="225"/>
      <c r="RZ76" s="225"/>
      <c r="SA76" s="225"/>
      <c r="SB76" s="225"/>
      <c r="SC76" s="225"/>
      <c r="SD76" s="225"/>
      <c r="SE76" s="225"/>
      <c r="SF76" s="225"/>
      <c r="SG76" s="225"/>
      <c r="SH76" s="225"/>
      <c r="SI76" s="225"/>
      <c r="SJ76" s="225"/>
      <c r="SK76" s="225"/>
      <c r="SL76" s="225"/>
      <c r="SM76" s="225"/>
      <c r="SN76" s="225"/>
      <c r="SO76" s="225"/>
      <c r="SP76" s="225"/>
      <c r="SQ76" s="225"/>
      <c r="SR76" s="225"/>
      <c r="SS76" s="225"/>
      <c r="ST76" s="225"/>
      <c r="SU76" s="225"/>
      <c r="SV76" s="225"/>
      <c r="SW76" s="225"/>
      <c r="SX76" s="225"/>
      <c r="SY76" s="225"/>
      <c r="SZ76" s="225"/>
      <c r="TA76" s="225"/>
      <c r="TB76" s="225"/>
      <c r="TC76" s="225"/>
      <c r="TD76" s="225"/>
      <c r="TE76" s="225"/>
      <c r="TF76" s="225"/>
      <c r="TG76" s="225"/>
      <c r="TH76" s="225"/>
      <c r="TI76" s="225"/>
      <c r="TJ76" s="225"/>
      <c r="TK76" s="225"/>
      <c r="TL76" s="225"/>
      <c r="TM76" s="225"/>
      <c r="TN76" s="225"/>
      <c r="TO76" s="225"/>
      <c r="TP76" s="225"/>
      <c r="TQ76" s="225"/>
      <c r="TR76" s="225"/>
      <c r="TS76" s="225"/>
      <c r="TT76" s="225"/>
      <c r="TU76" s="225"/>
      <c r="TV76" s="225"/>
      <c r="TW76" s="225"/>
      <c r="TX76" s="225"/>
      <c r="TY76" s="225"/>
      <c r="TZ76" s="225"/>
      <c r="UA76" s="225"/>
      <c r="UB76" s="225"/>
      <c r="UC76" s="225"/>
      <c r="UD76" s="225"/>
      <c r="UE76" s="225"/>
      <c r="UF76" s="225"/>
      <c r="UG76" s="225"/>
      <c r="UH76" s="225"/>
      <c r="UI76" s="225"/>
      <c r="UJ76" s="225"/>
      <c r="UK76" s="225"/>
      <c r="UL76" s="225"/>
      <c r="UM76" s="225"/>
      <c r="UN76" s="225"/>
      <c r="UO76" s="225"/>
      <c r="UP76" s="225"/>
      <c r="UQ76" s="225"/>
      <c r="UR76" s="225"/>
      <c r="US76" s="225"/>
      <c r="UT76" s="225"/>
      <c r="UU76" s="225"/>
      <c r="UV76" s="225"/>
      <c r="UW76" s="225"/>
      <c r="UX76" s="225"/>
      <c r="UY76" s="225"/>
      <c r="UZ76" s="225"/>
      <c r="VA76" s="225"/>
      <c r="VB76" s="225"/>
      <c r="VC76" s="225"/>
      <c r="VD76" s="225"/>
      <c r="VE76" s="225"/>
      <c r="VF76" s="225"/>
      <c r="VG76" s="225"/>
      <c r="VH76" s="225"/>
      <c r="VI76" s="225"/>
      <c r="VJ76" s="225"/>
      <c r="VK76" s="225"/>
      <c r="VL76" s="225"/>
      <c r="VM76" s="225"/>
      <c r="VN76" s="225"/>
      <c r="VO76" s="225"/>
      <c r="VP76" s="225"/>
      <c r="VQ76" s="225"/>
      <c r="VR76" s="225"/>
      <c r="VS76" s="225"/>
      <c r="VT76" s="225"/>
      <c r="VU76" s="225"/>
      <c r="VV76" s="225"/>
      <c r="VW76" s="225"/>
      <c r="VX76" s="225"/>
      <c r="VY76" s="225"/>
      <c r="VZ76" s="225"/>
      <c r="WA76" s="225"/>
      <c r="WB76" s="225"/>
      <c r="WC76" s="225"/>
      <c r="WD76" s="225"/>
      <c r="WE76" s="225"/>
      <c r="WF76" s="225"/>
      <c r="WG76" s="225"/>
      <c r="WH76" s="225"/>
      <c r="WI76" s="225"/>
      <c r="WJ76" s="225"/>
      <c r="WK76" s="225"/>
      <c r="WL76" s="225"/>
      <c r="WM76" s="225"/>
      <c r="WN76" s="225"/>
      <c r="WO76" s="225"/>
      <c r="WP76" s="225"/>
      <c r="WQ76" s="225"/>
      <c r="WR76" s="225"/>
      <c r="WS76" s="225"/>
      <c r="WT76" s="225"/>
      <c r="WU76" s="225"/>
      <c r="WV76" s="225"/>
      <c r="WW76" s="225"/>
      <c r="WX76" s="225"/>
      <c r="WY76" s="225"/>
      <c r="WZ76" s="225"/>
      <c r="XA76" s="225"/>
      <c r="XB76" s="225"/>
      <c r="XC76" s="225"/>
      <c r="XD76" s="225"/>
      <c r="XE76" s="225"/>
      <c r="XF76" s="225"/>
      <c r="XG76" s="225"/>
      <c r="XH76" s="225"/>
      <c r="XI76" s="225"/>
      <c r="XJ76" s="225"/>
      <c r="XK76" s="225"/>
      <c r="XL76" s="225"/>
      <c r="XM76" s="225"/>
      <c r="XN76" s="225"/>
      <c r="XO76" s="225"/>
      <c r="XP76" s="225"/>
      <c r="XQ76" s="225"/>
      <c r="XR76" s="225"/>
      <c r="XS76" s="225"/>
      <c r="XT76" s="225"/>
      <c r="XU76" s="225"/>
      <c r="XV76" s="225"/>
      <c r="XW76" s="225"/>
      <c r="XX76" s="225"/>
      <c r="XY76" s="225"/>
      <c r="XZ76" s="225"/>
      <c r="YA76" s="225"/>
      <c r="YB76" s="225"/>
      <c r="YC76" s="225"/>
      <c r="YD76" s="225"/>
      <c r="YE76" s="225"/>
      <c r="YF76" s="225"/>
      <c r="YG76" s="225"/>
      <c r="YH76" s="225"/>
      <c r="YI76" s="225"/>
      <c r="YJ76" s="225"/>
      <c r="YK76" s="225"/>
      <c r="YL76" s="225"/>
      <c r="YM76" s="225"/>
      <c r="YN76" s="225"/>
      <c r="YO76" s="225"/>
      <c r="YP76" s="225"/>
      <c r="YQ76" s="225"/>
      <c r="YR76" s="225"/>
      <c r="YS76" s="225"/>
      <c r="YT76" s="225"/>
      <c r="YU76" s="225"/>
      <c r="YV76" s="225"/>
      <c r="YW76" s="225"/>
      <c r="YX76" s="225"/>
      <c r="YY76" s="225"/>
      <c r="YZ76" s="225"/>
      <c r="ZA76" s="225"/>
      <c r="ZB76" s="225"/>
      <c r="ZC76" s="225"/>
      <c r="ZD76" s="225"/>
      <c r="ZE76" s="225"/>
      <c r="ZF76" s="225"/>
      <c r="ZG76" s="225"/>
      <c r="ZH76" s="225"/>
      <c r="ZI76" s="225"/>
      <c r="ZJ76" s="225"/>
      <c r="ZK76" s="225"/>
      <c r="ZL76" s="225"/>
      <c r="ZM76" s="225"/>
      <c r="ZN76" s="225"/>
      <c r="ZO76" s="225"/>
      <c r="ZP76" s="225"/>
      <c r="ZQ76" s="225"/>
      <c r="ZR76" s="225"/>
      <c r="ZS76" s="225"/>
      <c r="ZT76" s="225"/>
      <c r="ZU76" s="225"/>
      <c r="ZV76" s="225"/>
      <c r="ZW76" s="225"/>
      <c r="ZX76" s="225"/>
      <c r="ZY76" s="225"/>
      <c r="ZZ76" s="225"/>
      <c r="AAA76" s="225"/>
      <c r="AAB76" s="225"/>
      <c r="AAC76" s="225"/>
      <c r="AAD76" s="225"/>
      <c r="AAE76" s="225"/>
      <c r="AAF76" s="225"/>
      <c r="AAG76" s="225"/>
      <c r="AAH76" s="225"/>
      <c r="AAI76" s="225"/>
      <c r="AAJ76" s="225"/>
      <c r="AAK76" s="225"/>
      <c r="AAL76" s="225"/>
      <c r="AAM76" s="225"/>
      <c r="AAN76" s="225"/>
      <c r="AAO76" s="225"/>
      <c r="AAP76" s="225"/>
      <c r="AAQ76" s="225"/>
      <c r="AAR76" s="225"/>
      <c r="AAS76" s="225"/>
      <c r="AAT76" s="225"/>
      <c r="AAU76" s="225"/>
      <c r="AAV76" s="225"/>
      <c r="AAW76" s="225"/>
      <c r="AAX76" s="225"/>
      <c r="AAY76" s="225"/>
      <c r="AAZ76" s="225"/>
      <c r="ABA76" s="225"/>
      <c r="ABB76" s="225"/>
      <c r="ABC76" s="225"/>
      <c r="ABD76" s="225"/>
      <c r="ABE76" s="225"/>
      <c r="ABF76" s="225"/>
      <c r="ABG76" s="225"/>
      <c r="ABH76" s="225"/>
      <c r="ABI76" s="225"/>
      <c r="ABJ76" s="225"/>
      <c r="ABK76" s="225"/>
      <c r="ABL76" s="225"/>
      <c r="ABM76" s="225"/>
      <c r="ABN76" s="225"/>
      <c r="ABO76" s="225"/>
      <c r="ABP76" s="225"/>
      <c r="ABQ76" s="225"/>
      <c r="ABR76" s="225"/>
      <c r="ABS76" s="225"/>
      <c r="ABT76" s="225"/>
      <c r="ABU76" s="225"/>
      <c r="ABV76" s="225"/>
      <c r="ABW76" s="225"/>
      <c r="ABX76" s="225"/>
      <c r="ABY76" s="225"/>
      <c r="ABZ76" s="225"/>
      <c r="ACA76" s="225"/>
      <c r="ACB76" s="225"/>
      <c r="ACC76" s="225"/>
      <c r="ACD76" s="225"/>
      <c r="ACE76" s="225"/>
      <c r="ACF76" s="225"/>
      <c r="ACG76" s="225"/>
      <c r="ACH76" s="225"/>
      <c r="ACI76" s="225"/>
      <c r="ACJ76" s="225"/>
      <c r="ACK76" s="225"/>
      <c r="ACL76" s="225"/>
      <c r="ACM76" s="225"/>
      <c r="ACN76" s="225"/>
      <c r="ACO76" s="225"/>
      <c r="ACP76" s="225"/>
      <c r="ACQ76" s="225"/>
      <c r="ACR76" s="225"/>
      <c r="ACS76" s="225"/>
      <c r="ACT76" s="225"/>
      <c r="ACU76" s="225"/>
      <c r="ACV76" s="225"/>
      <c r="ACW76" s="225"/>
      <c r="ACX76" s="225"/>
      <c r="ACY76" s="225"/>
      <c r="ACZ76" s="225"/>
      <c r="ADA76" s="225"/>
      <c r="ADB76" s="225"/>
      <c r="ADC76" s="225"/>
      <c r="ADD76" s="225"/>
      <c r="ADE76" s="225"/>
      <c r="ADF76" s="225"/>
      <c r="ADG76" s="225"/>
      <c r="ADH76" s="225"/>
      <c r="ADI76" s="225"/>
      <c r="ADJ76" s="225"/>
      <c r="ADK76" s="225"/>
      <c r="ADL76" s="225"/>
      <c r="ADM76" s="225"/>
      <c r="ADN76" s="225"/>
      <c r="ADO76" s="225"/>
      <c r="ADP76" s="225"/>
      <c r="ADQ76" s="225"/>
      <c r="ADR76" s="225"/>
      <c r="ADS76" s="225"/>
      <c r="ADT76" s="225"/>
      <c r="ADU76" s="225"/>
      <c r="ADV76" s="225"/>
      <c r="ADW76" s="225"/>
      <c r="ADX76" s="225"/>
      <c r="ADY76" s="225"/>
      <c r="ADZ76" s="225"/>
      <c r="AEA76" s="225"/>
      <c r="AEB76" s="225"/>
      <c r="AEC76" s="225"/>
      <c r="AED76" s="225"/>
      <c r="AEE76" s="225"/>
      <c r="AEF76" s="225"/>
      <c r="AEG76" s="225"/>
      <c r="AEH76" s="225"/>
      <c r="AEI76" s="225"/>
      <c r="AEJ76" s="225"/>
      <c r="AEK76" s="225"/>
      <c r="AEL76" s="225"/>
      <c r="AEM76" s="225"/>
      <c r="AEN76" s="225"/>
      <c r="AEO76" s="225"/>
      <c r="AEP76" s="225"/>
      <c r="AEQ76" s="225"/>
      <c r="AER76" s="225"/>
      <c r="AES76" s="225"/>
      <c r="AET76" s="225"/>
      <c r="AEU76" s="225"/>
      <c r="AEV76" s="225"/>
      <c r="AEW76" s="225"/>
      <c r="AEX76" s="225"/>
      <c r="AEY76" s="225"/>
      <c r="AEZ76" s="225"/>
      <c r="AFA76" s="225"/>
      <c r="AFB76" s="225"/>
      <c r="AFC76" s="225"/>
      <c r="AFD76" s="225"/>
      <c r="AFE76" s="225"/>
      <c r="AFF76" s="225"/>
      <c r="AFG76" s="225"/>
      <c r="AFH76" s="225"/>
      <c r="AFI76" s="225"/>
      <c r="AFJ76" s="225"/>
      <c r="AFK76" s="225"/>
      <c r="AFL76" s="225"/>
      <c r="AFM76" s="225"/>
      <c r="AFN76" s="225"/>
      <c r="AFO76" s="225"/>
      <c r="AFP76" s="225"/>
      <c r="AFQ76" s="225"/>
      <c r="AFR76" s="225"/>
      <c r="AFS76" s="225"/>
      <c r="AFT76" s="225"/>
      <c r="AFU76" s="225"/>
      <c r="AFV76" s="225"/>
      <c r="AFW76" s="225"/>
      <c r="AFX76" s="225"/>
      <c r="AFY76" s="225"/>
      <c r="AFZ76" s="225"/>
      <c r="AGA76" s="225"/>
      <c r="AGB76" s="225"/>
      <c r="AGC76" s="225"/>
      <c r="AGD76" s="225"/>
      <c r="AGE76" s="225"/>
      <c r="AGF76" s="225"/>
      <c r="AGG76" s="225"/>
      <c r="AGH76" s="225"/>
      <c r="AGI76" s="225"/>
      <c r="AGJ76" s="225"/>
      <c r="AGK76" s="225"/>
      <c r="AGL76" s="225"/>
      <c r="AGM76" s="225"/>
      <c r="AGN76" s="225"/>
      <c r="AGO76" s="225"/>
      <c r="AGP76" s="225"/>
      <c r="AGQ76" s="225"/>
      <c r="AGR76" s="225"/>
      <c r="AGS76" s="225"/>
      <c r="AGT76" s="225"/>
      <c r="AGU76" s="225"/>
      <c r="AGV76" s="225"/>
      <c r="AGW76" s="225"/>
      <c r="AGX76" s="225"/>
      <c r="AGY76" s="225"/>
      <c r="AGZ76" s="225"/>
      <c r="AHA76" s="225"/>
      <c r="AHB76" s="225"/>
      <c r="AHC76" s="225"/>
      <c r="AHD76" s="225"/>
      <c r="AHE76" s="225"/>
      <c r="AHF76" s="225"/>
      <c r="AHG76" s="225"/>
      <c r="AHH76" s="225"/>
      <c r="AHI76" s="225"/>
      <c r="AHJ76" s="225"/>
      <c r="AHK76" s="225"/>
      <c r="AHL76" s="225"/>
      <c r="AHM76" s="225"/>
      <c r="AHN76" s="225"/>
      <c r="AHO76" s="225"/>
      <c r="AHP76" s="225"/>
      <c r="AHQ76" s="225"/>
      <c r="AHR76" s="225"/>
      <c r="AHS76" s="225"/>
      <c r="AHT76" s="225"/>
      <c r="AHU76" s="225"/>
      <c r="AHV76" s="225"/>
      <c r="AHW76" s="225"/>
      <c r="AHX76" s="225"/>
      <c r="AHY76" s="225"/>
      <c r="AHZ76" s="225"/>
      <c r="AIA76" s="225"/>
      <c r="AIB76" s="225"/>
      <c r="AIC76" s="225"/>
      <c r="AID76" s="225"/>
      <c r="AIE76" s="225"/>
      <c r="AIF76" s="225"/>
      <c r="AIG76" s="225"/>
      <c r="AIH76" s="225"/>
      <c r="AII76" s="225"/>
      <c r="AIJ76" s="225"/>
      <c r="AIK76" s="225"/>
      <c r="AIL76" s="225"/>
      <c r="AIM76" s="225"/>
      <c r="AIN76" s="225"/>
      <c r="AIO76" s="225"/>
      <c r="AIP76" s="225"/>
      <c r="AIQ76" s="225"/>
      <c r="AIR76" s="225"/>
      <c r="AIS76" s="225"/>
      <c r="AIT76" s="225"/>
      <c r="AIU76" s="225"/>
      <c r="AIV76" s="225"/>
      <c r="AIW76" s="225"/>
      <c r="AIX76" s="225"/>
      <c r="AIY76" s="225"/>
      <c r="AIZ76" s="225"/>
      <c r="AJA76" s="225"/>
      <c r="AJB76" s="225"/>
      <c r="AJC76" s="225"/>
      <c r="AJD76" s="225"/>
      <c r="AJE76" s="225"/>
      <c r="AJF76" s="225"/>
      <c r="AJG76" s="225"/>
      <c r="AJH76" s="225"/>
      <c r="AJI76" s="225"/>
      <c r="AJJ76" s="225"/>
      <c r="AJK76" s="225"/>
      <c r="AJL76" s="225"/>
      <c r="AJM76" s="225"/>
      <c r="AJN76" s="225"/>
      <c r="AJO76" s="225"/>
      <c r="AJP76" s="225"/>
      <c r="AJQ76" s="225"/>
      <c r="AJR76" s="225"/>
      <c r="AJS76" s="225"/>
      <c r="AJT76" s="225"/>
      <c r="AJU76" s="225"/>
      <c r="AJV76" s="225"/>
      <c r="AJW76" s="225"/>
      <c r="AJX76" s="225"/>
      <c r="AJY76" s="225"/>
      <c r="AJZ76" s="225"/>
      <c r="AKA76" s="225"/>
      <c r="AKB76" s="225"/>
      <c r="AKC76" s="225"/>
      <c r="AKD76" s="225"/>
      <c r="AKE76" s="225"/>
      <c r="AKF76" s="225"/>
      <c r="AKG76" s="225"/>
      <c r="AKH76" s="225"/>
      <c r="AKI76" s="225"/>
      <c r="AKJ76" s="225"/>
      <c r="AKK76" s="225"/>
      <c r="AKL76" s="225"/>
      <c r="AKM76" s="225"/>
      <c r="AKN76" s="225"/>
      <c r="AKO76" s="225"/>
      <c r="AKP76" s="225"/>
      <c r="AKQ76" s="225"/>
      <c r="AKR76" s="225"/>
      <c r="AKS76" s="225"/>
      <c r="AKT76" s="225"/>
      <c r="AKU76" s="225"/>
      <c r="AKV76" s="225"/>
      <c r="AKW76" s="225"/>
      <c r="AKX76" s="225"/>
      <c r="AKY76" s="225"/>
      <c r="AKZ76" s="225"/>
      <c r="ALA76" s="225"/>
      <c r="ALB76" s="225"/>
      <c r="ALC76" s="225"/>
      <c r="ALD76" s="225"/>
      <c r="ALE76" s="225"/>
      <c r="ALF76" s="225"/>
      <c r="ALG76" s="225"/>
      <c r="ALH76" s="225"/>
      <c r="ALI76" s="225"/>
      <c r="ALJ76" s="225"/>
      <c r="ALK76" s="225"/>
      <c r="ALL76" s="225"/>
      <c r="ALM76" s="225"/>
      <c r="ALN76" s="225"/>
      <c r="ALO76" s="225"/>
      <c r="ALP76" s="225"/>
      <c r="ALQ76" s="225"/>
      <c r="ALR76" s="225"/>
      <c r="ALS76" s="225"/>
      <c r="ALT76" s="225"/>
      <c r="ALU76" s="225"/>
      <c r="ALV76" s="225"/>
      <c r="ALW76" s="225"/>
      <c r="ALX76" s="225"/>
      <c r="ALY76" s="225"/>
      <c r="ALZ76" s="225"/>
      <c r="AMA76" s="225"/>
      <c r="AMB76" s="225"/>
      <c r="AMC76" s="225"/>
      <c r="AMD76" s="225"/>
      <c r="AME76" s="225"/>
      <c r="AMF76" s="225"/>
      <c r="AMG76" s="225"/>
      <c r="AMH76" s="225"/>
      <c r="AMI76" s="225"/>
      <c r="AMJ76" s="225"/>
      <c r="AMK76" s="225"/>
      <c r="AML76" s="225"/>
      <c r="AMM76" s="225"/>
      <c r="AMN76" s="225"/>
      <c r="AMO76" s="225"/>
      <c r="AMP76" s="225"/>
      <c r="AMQ76" s="225"/>
      <c r="AMR76" s="225"/>
      <c r="AMS76" s="225"/>
      <c r="AMT76" s="225"/>
      <c r="AMU76" s="225"/>
      <c r="AMV76" s="225"/>
      <c r="AMW76" s="225"/>
      <c r="AMX76" s="225"/>
      <c r="AMY76" s="225"/>
      <c r="AMZ76" s="225"/>
      <c r="ANA76" s="225"/>
      <c r="ANB76" s="225"/>
      <c r="ANC76" s="225"/>
      <c r="AND76" s="225"/>
      <c r="ANE76" s="225"/>
      <c r="ANF76" s="225"/>
      <c r="ANG76" s="225"/>
      <c r="ANH76" s="225"/>
      <c r="ANI76" s="225"/>
      <c r="ANJ76" s="225"/>
      <c r="ANK76" s="225"/>
      <c r="ANL76" s="225"/>
      <c r="ANM76" s="225"/>
      <c r="ANN76" s="225"/>
      <c r="ANO76" s="225"/>
      <c r="ANP76" s="225"/>
      <c r="ANQ76" s="225"/>
      <c r="ANR76" s="225"/>
      <c r="ANS76" s="225"/>
      <c r="ANT76" s="225"/>
      <c r="ANU76" s="225"/>
      <c r="ANV76" s="225"/>
      <c r="ANW76" s="225"/>
      <c r="ANX76" s="225"/>
      <c r="ANY76" s="225"/>
      <c r="ANZ76" s="225"/>
      <c r="AOA76" s="225"/>
      <c r="AOB76" s="225"/>
      <c r="AOC76" s="225"/>
      <c r="AOD76" s="225"/>
      <c r="AOE76" s="225"/>
      <c r="AOF76" s="225"/>
      <c r="AOG76" s="225"/>
      <c r="AOH76" s="225"/>
      <c r="AOI76" s="225"/>
      <c r="AOJ76" s="225"/>
      <c r="AOK76" s="225"/>
      <c r="AOL76" s="225"/>
      <c r="AOM76" s="225"/>
      <c r="AON76" s="225"/>
      <c r="AOO76" s="225"/>
      <c r="AOP76" s="225"/>
      <c r="AOQ76" s="225"/>
      <c r="AOR76" s="225"/>
      <c r="AOS76" s="225"/>
      <c r="AOT76" s="225"/>
      <c r="AOU76" s="225"/>
      <c r="AOV76" s="225"/>
      <c r="AOW76" s="225"/>
      <c r="AOX76" s="225"/>
      <c r="AOY76" s="225"/>
      <c r="AOZ76" s="225"/>
      <c r="APA76" s="225"/>
      <c r="APB76" s="225"/>
      <c r="APC76" s="225"/>
      <c r="APD76" s="225"/>
      <c r="APE76" s="225"/>
      <c r="APF76" s="225"/>
      <c r="APG76" s="225"/>
      <c r="APH76" s="225"/>
      <c r="API76" s="225"/>
      <c r="APJ76" s="225"/>
      <c r="APK76" s="225"/>
      <c r="APL76" s="225"/>
      <c r="APM76" s="225"/>
      <c r="APN76" s="225"/>
      <c r="APO76" s="225"/>
      <c r="APP76" s="225"/>
      <c r="APQ76" s="225"/>
      <c r="APR76" s="225"/>
      <c r="APS76" s="225"/>
      <c r="APT76" s="225"/>
      <c r="APU76" s="225"/>
      <c r="APV76" s="225"/>
      <c r="APW76" s="225"/>
      <c r="APX76" s="225"/>
      <c r="APY76" s="225"/>
      <c r="APZ76" s="225"/>
      <c r="AQA76" s="225"/>
      <c r="AQB76" s="225"/>
      <c r="AQC76" s="225"/>
      <c r="AQD76" s="225"/>
      <c r="AQE76" s="225"/>
      <c r="AQF76" s="225"/>
      <c r="AQG76" s="225"/>
      <c r="AQH76" s="225"/>
      <c r="AQI76" s="225"/>
      <c r="AQJ76" s="225"/>
      <c r="AQK76" s="225"/>
      <c r="AQL76" s="225"/>
      <c r="AQM76" s="225"/>
      <c r="AQN76" s="225"/>
      <c r="AQO76" s="225"/>
      <c r="AQP76" s="225"/>
      <c r="AQQ76" s="225"/>
      <c r="AQR76" s="225"/>
      <c r="AQS76" s="225"/>
      <c r="AQT76" s="225"/>
      <c r="AQU76" s="225"/>
      <c r="AQV76" s="225"/>
      <c r="AQW76" s="225"/>
      <c r="AQX76" s="225"/>
      <c r="AQY76" s="225"/>
      <c r="AQZ76" s="225"/>
      <c r="ARA76" s="225"/>
      <c r="ARB76" s="225"/>
      <c r="ARC76" s="225"/>
      <c r="ARD76" s="225"/>
      <c r="ARE76" s="225"/>
      <c r="ARF76" s="225"/>
      <c r="ARG76" s="225"/>
      <c r="ARH76" s="225"/>
      <c r="ARI76" s="225"/>
      <c r="ARJ76" s="225"/>
      <c r="ARK76" s="225"/>
      <c r="ARL76" s="225"/>
      <c r="ARM76" s="225"/>
      <c r="ARN76" s="225"/>
      <c r="ARO76" s="225"/>
      <c r="ARP76" s="225"/>
      <c r="ARQ76" s="225"/>
      <c r="ARR76" s="225"/>
      <c r="ARS76" s="225"/>
      <c r="ART76" s="225"/>
      <c r="ARU76" s="225"/>
      <c r="ARV76" s="225"/>
      <c r="ARW76" s="225"/>
      <c r="ARX76" s="225"/>
      <c r="ARY76" s="225"/>
      <c r="ARZ76" s="225"/>
      <c r="ASA76" s="225"/>
      <c r="ASB76" s="225"/>
      <c r="ASC76" s="225"/>
      <c r="ASD76" s="225"/>
      <c r="ASE76" s="225"/>
      <c r="ASF76" s="225"/>
      <c r="ASG76" s="225"/>
      <c r="ASH76" s="225"/>
      <c r="ASI76" s="225"/>
      <c r="ASJ76" s="225"/>
      <c r="ASK76" s="225"/>
      <c r="ASL76" s="225"/>
      <c r="ASM76" s="225"/>
      <c r="ASN76" s="225"/>
      <c r="ASO76" s="225"/>
      <c r="ASP76" s="225"/>
      <c r="ASQ76" s="225"/>
      <c r="ASR76" s="225"/>
      <c r="ASS76" s="225"/>
      <c r="AST76" s="225"/>
      <c r="ASU76" s="225"/>
      <c r="ASV76" s="225"/>
      <c r="ASW76" s="225"/>
      <c r="ASX76" s="225"/>
      <c r="ASY76" s="225"/>
      <c r="ASZ76" s="225"/>
      <c r="ATA76" s="225"/>
      <c r="ATB76" s="225"/>
      <c r="ATC76" s="225"/>
      <c r="ATD76" s="225"/>
      <c r="ATE76" s="225"/>
      <c r="ATF76" s="225"/>
      <c r="ATG76" s="225"/>
      <c r="ATH76" s="225"/>
      <c r="ATI76" s="225"/>
      <c r="ATJ76" s="225"/>
      <c r="ATK76" s="225"/>
      <c r="ATL76" s="225"/>
      <c r="ATM76" s="225"/>
      <c r="ATN76" s="225"/>
      <c r="ATO76" s="225"/>
      <c r="ATP76" s="225"/>
      <c r="ATQ76" s="225"/>
      <c r="ATR76" s="225"/>
      <c r="ATS76" s="225"/>
      <c r="ATT76" s="225"/>
      <c r="ATU76" s="225"/>
      <c r="ATV76" s="225"/>
      <c r="ATW76" s="225"/>
      <c r="ATX76" s="225"/>
      <c r="ATY76" s="225"/>
      <c r="ATZ76" s="225"/>
      <c r="AUA76" s="225"/>
      <c r="AUB76" s="225"/>
      <c r="AUC76" s="225"/>
      <c r="AUD76" s="225"/>
      <c r="AUE76" s="225"/>
      <c r="AUF76" s="225"/>
      <c r="AUG76" s="225"/>
      <c r="AUH76" s="225"/>
      <c r="AUI76" s="225"/>
      <c r="AUJ76" s="225"/>
      <c r="AUK76" s="225"/>
      <c r="AUL76" s="225"/>
      <c r="AUM76" s="225"/>
      <c r="AUN76" s="225"/>
      <c r="AUO76" s="225"/>
      <c r="AUP76" s="225"/>
      <c r="AUQ76" s="225"/>
      <c r="AUR76" s="225"/>
      <c r="AUS76" s="225"/>
      <c r="AUT76" s="225"/>
      <c r="AUU76" s="225"/>
      <c r="AUV76" s="225"/>
      <c r="AUW76" s="225"/>
      <c r="AUX76" s="225"/>
      <c r="AUY76" s="225"/>
      <c r="AUZ76" s="225"/>
      <c r="AVA76" s="225"/>
      <c r="AVB76" s="225"/>
      <c r="AVC76" s="225"/>
      <c r="AVD76" s="225"/>
      <c r="AVE76" s="225"/>
      <c r="AVF76" s="225"/>
      <c r="AVG76" s="225"/>
      <c r="AVH76" s="225"/>
      <c r="AVI76" s="225"/>
      <c r="AVJ76" s="225"/>
      <c r="AVK76" s="225"/>
      <c r="AVL76" s="225"/>
      <c r="AVM76" s="225"/>
      <c r="AVN76" s="225"/>
      <c r="AVO76" s="225"/>
      <c r="AVP76" s="225"/>
      <c r="AVQ76" s="225"/>
      <c r="AVR76" s="225"/>
      <c r="AVS76" s="225"/>
      <c r="AVT76" s="225"/>
      <c r="AVU76" s="225"/>
      <c r="AVV76" s="225"/>
      <c r="AVW76" s="225"/>
      <c r="AVX76" s="225"/>
      <c r="AVY76" s="225"/>
      <c r="AVZ76" s="225"/>
      <c r="AWA76" s="225"/>
      <c r="AWB76" s="225"/>
      <c r="AWC76" s="225"/>
      <c r="AWD76" s="225"/>
      <c r="AWE76" s="225"/>
      <c r="AWF76" s="225"/>
      <c r="AWG76" s="225"/>
      <c r="AWH76" s="225"/>
      <c r="AWI76" s="225"/>
      <c r="AWJ76" s="225"/>
      <c r="AWK76" s="225"/>
      <c r="AWL76" s="225"/>
      <c r="AWM76" s="225"/>
      <c r="AWN76" s="225"/>
      <c r="AWO76" s="225"/>
      <c r="AWP76" s="225"/>
      <c r="AWQ76" s="225"/>
      <c r="AWR76" s="225"/>
      <c r="AWS76" s="225"/>
      <c r="AWT76" s="225"/>
      <c r="AWU76" s="225"/>
      <c r="AWV76" s="225"/>
      <c r="AWW76" s="225"/>
      <c r="AWX76" s="225"/>
      <c r="AWY76" s="225"/>
      <c r="AWZ76" s="225"/>
      <c r="AXA76" s="225"/>
      <c r="AXB76" s="225"/>
      <c r="AXC76" s="225"/>
      <c r="AXD76" s="225"/>
      <c r="AXE76" s="225"/>
      <c r="AXF76" s="225"/>
      <c r="AXG76" s="225"/>
      <c r="AXH76" s="225"/>
      <c r="AXI76" s="225"/>
      <c r="AXJ76" s="225"/>
      <c r="AXK76" s="225"/>
      <c r="AXL76" s="225"/>
      <c r="AXM76" s="225"/>
      <c r="AXN76" s="225"/>
      <c r="AXO76" s="225"/>
      <c r="AXP76" s="225"/>
      <c r="AXQ76" s="225"/>
      <c r="AXR76" s="225"/>
      <c r="AXS76" s="225"/>
      <c r="AXT76" s="225"/>
      <c r="AXU76" s="225"/>
      <c r="AXV76" s="225"/>
      <c r="AXW76" s="225"/>
      <c r="AXX76" s="225"/>
      <c r="AXY76" s="225"/>
      <c r="AXZ76" s="225"/>
      <c r="AYA76" s="225"/>
      <c r="AYB76" s="225"/>
      <c r="AYC76" s="225"/>
      <c r="AYD76" s="225"/>
      <c r="AYE76" s="225"/>
      <c r="AYF76" s="225"/>
      <c r="AYG76" s="225"/>
      <c r="AYH76" s="225"/>
      <c r="AYI76" s="225"/>
      <c r="AYJ76" s="225"/>
      <c r="AYK76" s="225"/>
      <c r="AYL76" s="225"/>
      <c r="AYM76" s="225"/>
      <c r="AYN76" s="225"/>
      <c r="AYO76" s="225"/>
      <c r="AYP76" s="225"/>
      <c r="AYQ76" s="225"/>
      <c r="AYR76" s="225"/>
      <c r="AYS76" s="225"/>
      <c r="AYT76" s="225"/>
      <c r="AYU76" s="225"/>
      <c r="AYV76" s="225"/>
      <c r="AYW76" s="225"/>
      <c r="AYX76" s="225"/>
      <c r="AYY76" s="225"/>
      <c r="AYZ76" s="225"/>
      <c r="AZA76" s="225"/>
      <c r="AZB76" s="225"/>
      <c r="AZC76" s="225"/>
      <c r="AZD76" s="225"/>
      <c r="AZE76" s="225"/>
      <c r="AZF76" s="225"/>
      <c r="AZG76" s="225"/>
      <c r="AZH76" s="225"/>
      <c r="AZI76" s="225"/>
      <c r="AZJ76" s="225"/>
      <c r="AZK76" s="225"/>
      <c r="AZL76" s="225"/>
      <c r="AZM76" s="225"/>
      <c r="AZN76" s="225"/>
      <c r="AZO76" s="225"/>
      <c r="AZP76" s="225"/>
      <c r="AZQ76" s="225"/>
      <c r="AZR76" s="225"/>
      <c r="AZS76" s="225"/>
      <c r="AZT76" s="225"/>
      <c r="AZU76" s="225"/>
      <c r="AZV76" s="225"/>
      <c r="AZW76" s="225"/>
      <c r="AZX76" s="225"/>
      <c r="AZY76" s="225"/>
      <c r="AZZ76" s="225"/>
      <c r="BAA76" s="225"/>
      <c r="BAB76" s="225"/>
      <c r="BAC76" s="225"/>
      <c r="BAD76" s="225"/>
      <c r="BAE76" s="225"/>
      <c r="BAF76" s="225"/>
      <c r="BAG76" s="225"/>
      <c r="BAH76" s="225"/>
      <c r="BAI76" s="225"/>
      <c r="BAJ76" s="225"/>
      <c r="BAK76" s="225"/>
      <c r="BAL76" s="225"/>
      <c r="BAM76" s="225"/>
      <c r="BAN76" s="225"/>
      <c r="BAO76" s="225"/>
      <c r="BAP76" s="225"/>
      <c r="BAQ76" s="225"/>
      <c r="BAR76" s="225"/>
      <c r="BAS76" s="225"/>
      <c r="BAT76" s="225"/>
      <c r="BAU76" s="225"/>
      <c r="BAV76" s="225"/>
      <c r="BAW76" s="225"/>
      <c r="BAX76" s="225"/>
      <c r="BAY76" s="225"/>
      <c r="BAZ76" s="225"/>
      <c r="BBA76" s="225"/>
      <c r="BBB76" s="225"/>
      <c r="BBC76" s="225"/>
      <c r="BBD76" s="225"/>
      <c r="BBE76" s="225"/>
      <c r="BBF76" s="225"/>
      <c r="BBG76" s="225"/>
      <c r="BBH76" s="225"/>
      <c r="BBI76" s="225"/>
      <c r="BBJ76" s="225"/>
      <c r="BBK76" s="225"/>
      <c r="BBL76" s="225"/>
      <c r="BBM76" s="225"/>
      <c r="BBN76" s="225"/>
      <c r="BBO76" s="225"/>
      <c r="BBP76" s="225"/>
      <c r="BBQ76" s="225"/>
      <c r="BBR76" s="225"/>
      <c r="BBS76" s="225"/>
      <c r="BBT76" s="225"/>
      <c r="BBU76" s="225"/>
      <c r="BBV76" s="225"/>
      <c r="BBW76" s="225"/>
      <c r="BBX76" s="225"/>
      <c r="BBY76" s="225"/>
      <c r="BBZ76" s="225"/>
      <c r="BCA76" s="225"/>
      <c r="BCB76" s="225"/>
      <c r="BCC76" s="225"/>
      <c r="BCD76" s="225"/>
      <c r="BCE76" s="225"/>
      <c r="BCF76" s="225"/>
      <c r="BCG76" s="225"/>
      <c r="BCH76" s="225"/>
      <c r="BCI76" s="225"/>
      <c r="BCJ76" s="225"/>
      <c r="BCK76" s="225"/>
      <c r="BCL76" s="225"/>
      <c r="BCM76" s="225"/>
      <c r="BCN76" s="225"/>
      <c r="BCO76" s="225"/>
      <c r="BCP76" s="225"/>
      <c r="BCQ76" s="225"/>
      <c r="BCR76" s="225"/>
      <c r="BCS76" s="225"/>
      <c r="BCT76" s="225"/>
      <c r="BCU76" s="225"/>
      <c r="BCV76" s="225"/>
      <c r="BCW76" s="225"/>
      <c r="BCX76" s="225"/>
      <c r="BCY76" s="225"/>
      <c r="BCZ76" s="225"/>
      <c r="BDA76" s="225"/>
      <c r="BDB76" s="225"/>
      <c r="BDC76" s="225"/>
      <c r="BDD76" s="225"/>
      <c r="BDE76" s="225"/>
      <c r="BDF76" s="225"/>
      <c r="BDG76" s="225"/>
      <c r="BDH76" s="225"/>
      <c r="BDI76" s="225"/>
      <c r="BDJ76" s="225"/>
      <c r="BDK76" s="225"/>
      <c r="BDL76" s="225"/>
      <c r="BDM76" s="225"/>
      <c r="BDN76" s="225"/>
      <c r="BDO76" s="225"/>
      <c r="BDP76" s="225"/>
      <c r="BDQ76" s="225"/>
      <c r="BDR76" s="225"/>
      <c r="BDS76" s="225"/>
      <c r="BDT76" s="225"/>
      <c r="BDU76" s="225"/>
      <c r="BDV76" s="225"/>
      <c r="BDW76" s="225"/>
      <c r="BDX76" s="225"/>
      <c r="BDY76" s="225"/>
      <c r="BDZ76" s="225"/>
      <c r="BEA76" s="225"/>
      <c r="BEB76" s="225"/>
      <c r="BEC76" s="225"/>
      <c r="BED76" s="225"/>
      <c r="BEE76" s="225"/>
      <c r="BEF76" s="225"/>
      <c r="BEG76" s="225"/>
      <c r="BEH76" s="225"/>
      <c r="BEI76" s="225"/>
      <c r="BEJ76" s="225"/>
      <c r="BEK76" s="225"/>
      <c r="BEL76" s="225"/>
      <c r="BEM76" s="225"/>
      <c r="BEN76" s="225"/>
      <c r="BEO76" s="225"/>
      <c r="BEP76" s="225"/>
      <c r="BEQ76" s="225"/>
      <c r="BER76" s="225"/>
      <c r="BES76" s="225"/>
      <c r="BET76" s="225"/>
      <c r="BEU76" s="225"/>
      <c r="BEV76" s="225"/>
      <c r="BEW76" s="225"/>
      <c r="BEX76" s="225"/>
      <c r="BEY76" s="225"/>
      <c r="BEZ76" s="225"/>
      <c r="BFA76" s="225"/>
      <c r="BFB76" s="225"/>
      <c r="BFC76" s="225"/>
      <c r="BFD76" s="225"/>
      <c r="BFE76" s="225"/>
      <c r="BFF76" s="225"/>
      <c r="BFG76" s="225"/>
      <c r="BFH76" s="225"/>
      <c r="BFI76" s="225"/>
      <c r="BFJ76" s="225"/>
      <c r="BFK76" s="225"/>
      <c r="BFL76" s="225"/>
      <c r="BFM76" s="225"/>
      <c r="BFN76" s="225"/>
      <c r="BFO76" s="225"/>
      <c r="BFP76" s="225"/>
      <c r="BFQ76" s="225"/>
      <c r="BFR76" s="225"/>
      <c r="BFS76" s="225"/>
      <c r="BFT76" s="225"/>
      <c r="BFU76" s="225"/>
      <c r="BFV76" s="225"/>
      <c r="BFW76" s="225"/>
      <c r="BFX76" s="225"/>
      <c r="BFY76" s="225"/>
      <c r="BFZ76" s="225"/>
      <c r="BGA76" s="225"/>
      <c r="BGB76" s="225"/>
      <c r="BGC76" s="225"/>
      <c r="BGD76" s="225"/>
      <c r="BGE76" s="225"/>
      <c r="BGF76" s="225"/>
      <c r="BGG76" s="225"/>
      <c r="BGH76" s="225"/>
      <c r="BGI76" s="225"/>
      <c r="BGJ76" s="225"/>
      <c r="BGK76" s="225"/>
      <c r="BGL76" s="225"/>
      <c r="BGM76" s="225"/>
      <c r="BGN76" s="225"/>
      <c r="BGO76" s="225"/>
      <c r="BGP76" s="225"/>
      <c r="BGQ76" s="225"/>
      <c r="BGR76" s="225"/>
      <c r="BGS76" s="225"/>
      <c r="BGT76" s="225"/>
      <c r="BGU76" s="225"/>
      <c r="BGV76" s="225"/>
      <c r="BGW76" s="225"/>
      <c r="BGX76" s="225"/>
      <c r="BGY76" s="225"/>
      <c r="BGZ76" s="225"/>
      <c r="BHA76" s="225"/>
      <c r="BHB76" s="225"/>
      <c r="BHC76" s="225"/>
      <c r="BHD76" s="225"/>
      <c r="BHE76" s="225"/>
      <c r="BHF76" s="225"/>
      <c r="BHG76" s="225"/>
      <c r="BHH76" s="225"/>
      <c r="BHI76" s="225"/>
      <c r="BHJ76" s="225"/>
      <c r="BHK76" s="225"/>
      <c r="BHL76" s="225"/>
      <c r="BHM76" s="225"/>
      <c r="BHN76" s="225"/>
      <c r="BHO76" s="225"/>
      <c r="BHP76" s="225"/>
      <c r="BHQ76" s="225"/>
      <c r="BHR76" s="225"/>
      <c r="BHS76" s="225"/>
      <c r="BHT76" s="225"/>
      <c r="BHU76" s="225"/>
      <c r="BHV76" s="225"/>
      <c r="BHW76" s="225"/>
      <c r="BHX76" s="225"/>
      <c r="BHY76" s="225"/>
      <c r="BHZ76" s="225"/>
      <c r="BIA76" s="225"/>
      <c r="BIB76" s="225"/>
      <c r="BIC76" s="225"/>
      <c r="BID76" s="225"/>
      <c r="BIE76" s="225"/>
      <c r="BIF76" s="225"/>
      <c r="BIG76" s="225"/>
      <c r="BIH76" s="225"/>
      <c r="BII76" s="225"/>
      <c r="BIJ76" s="225"/>
      <c r="BIK76" s="225"/>
      <c r="BIL76" s="225"/>
      <c r="BIM76" s="225"/>
      <c r="BIN76" s="225"/>
      <c r="BIO76" s="225"/>
      <c r="BIP76" s="225"/>
      <c r="BIQ76" s="225"/>
      <c r="BIR76" s="225"/>
      <c r="BIS76" s="225"/>
      <c r="BIT76" s="225"/>
      <c r="BIU76" s="225"/>
      <c r="BIV76" s="225"/>
      <c r="BIW76" s="225"/>
      <c r="BIX76" s="225"/>
      <c r="BIY76" s="225"/>
      <c r="BIZ76" s="225"/>
      <c r="BJA76" s="225"/>
      <c r="BJB76" s="225"/>
      <c r="BJC76" s="225"/>
      <c r="BJD76" s="225"/>
      <c r="BJE76" s="225"/>
      <c r="BJF76" s="225"/>
      <c r="BJG76" s="225"/>
      <c r="BJH76" s="225"/>
      <c r="BJI76" s="225"/>
      <c r="BJJ76" s="225"/>
      <c r="BJK76" s="225"/>
      <c r="BJL76" s="225"/>
      <c r="BJM76" s="225"/>
      <c r="BJN76" s="225"/>
      <c r="BJO76" s="225"/>
      <c r="BJP76" s="225"/>
      <c r="BJQ76" s="225"/>
      <c r="BJR76" s="225"/>
      <c r="BJS76" s="225"/>
      <c r="BJT76" s="225"/>
      <c r="BJU76" s="225"/>
      <c r="BJV76" s="225"/>
      <c r="BJW76" s="225"/>
      <c r="BJX76" s="225"/>
      <c r="BJY76" s="225"/>
      <c r="BJZ76" s="225"/>
      <c r="BKA76" s="225"/>
      <c r="BKB76" s="225"/>
      <c r="BKC76" s="225"/>
      <c r="BKD76" s="225"/>
      <c r="BKE76" s="225"/>
      <c r="BKF76" s="225"/>
      <c r="BKG76" s="225"/>
      <c r="BKH76" s="225"/>
      <c r="BKI76" s="225"/>
      <c r="BKJ76" s="225"/>
      <c r="BKK76" s="225"/>
      <c r="BKL76" s="225"/>
      <c r="BKM76" s="225"/>
      <c r="BKN76" s="225"/>
      <c r="BKO76" s="225"/>
      <c r="BKP76" s="225"/>
      <c r="BKQ76" s="225"/>
      <c r="BKR76" s="225"/>
      <c r="BKS76" s="225"/>
      <c r="BKT76" s="225"/>
      <c r="BKU76" s="225"/>
      <c r="BKV76" s="225"/>
      <c r="BKW76" s="225"/>
      <c r="BKX76" s="225"/>
      <c r="BKY76" s="225"/>
      <c r="BKZ76" s="225"/>
      <c r="BLA76" s="225"/>
      <c r="BLB76" s="225"/>
      <c r="BLC76" s="225"/>
      <c r="BLD76" s="225"/>
      <c r="BLE76" s="225"/>
      <c r="BLF76" s="225"/>
      <c r="BLG76" s="225"/>
      <c r="BLH76" s="225"/>
      <c r="BLI76" s="225"/>
      <c r="BLJ76" s="225"/>
      <c r="BLK76" s="225"/>
      <c r="BLL76" s="225"/>
      <c r="BLM76" s="225"/>
      <c r="BLN76" s="225"/>
      <c r="BLO76" s="225"/>
      <c r="BLP76" s="225"/>
      <c r="BLQ76" s="225"/>
      <c r="BLR76" s="225"/>
      <c r="BLS76" s="225"/>
      <c r="BLT76" s="225"/>
      <c r="BLU76" s="225"/>
      <c r="BLV76" s="225"/>
      <c r="BLW76" s="225"/>
      <c r="BLX76" s="225"/>
      <c r="BLY76" s="225"/>
      <c r="BLZ76" s="225"/>
      <c r="BMA76" s="225"/>
      <c r="BMB76" s="225"/>
      <c r="BMC76" s="225"/>
      <c r="BMD76" s="225"/>
      <c r="BME76" s="225"/>
      <c r="BMF76" s="225"/>
      <c r="BMG76" s="225"/>
      <c r="BMH76" s="225"/>
      <c r="BMI76" s="225"/>
      <c r="BMJ76" s="225"/>
      <c r="BMK76" s="225"/>
      <c r="BML76" s="225"/>
      <c r="BMM76" s="225"/>
      <c r="BMN76" s="225"/>
      <c r="BMO76" s="225"/>
      <c r="BMP76" s="225"/>
      <c r="BMQ76" s="225"/>
      <c r="BMR76" s="225"/>
      <c r="BMS76" s="225"/>
      <c r="BMT76" s="225"/>
      <c r="BMU76" s="225"/>
      <c r="BMV76" s="225"/>
      <c r="BMW76" s="225"/>
      <c r="BMX76" s="225"/>
      <c r="BMY76" s="225"/>
      <c r="BMZ76" s="225"/>
      <c r="BNA76" s="225"/>
      <c r="BNB76" s="225"/>
      <c r="BNC76" s="225"/>
      <c r="BND76" s="225"/>
      <c r="BNE76" s="225"/>
      <c r="BNF76" s="225"/>
      <c r="BNG76" s="225"/>
      <c r="BNH76" s="225"/>
      <c r="BNI76" s="225"/>
      <c r="BNJ76" s="225"/>
      <c r="BNK76" s="225"/>
      <c r="BNL76" s="225"/>
      <c r="BNM76" s="225"/>
      <c r="BNN76" s="225"/>
      <c r="BNO76" s="225"/>
      <c r="BNP76" s="225"/>
      <c r="BNQ76" s="225"/>
      <c r="BNR76" s="225"/>
      <c r="BNS76" s="225"/>
      <c r="BNT76" s="225"/>
      <c r="BNU76" s="225"/>
      <c r="BNV76" s="225"/>
      <c r="BNW76" s="225"/>
      <c r="BNX76" s="225"/>
      <c r="BNY76" s="225"/>
      <c r="BNZ76" s="225"/>
      <c r="BOA76" s="225"/>
      <c r="BOB76" s="225"/>
      <c r="BOC76" s="225"/>
      <c r="BOD76" s="225"/>
      <c r="BOE76" s="225"/>
      <c r="BOF76" s="225"/>
      <c r="BOG76" s="225"/>
      <c r="BOH76" s="225"/>
      <c r="BOI76" s="225"/>
      <c r="BOJ76" s="225"/>
      <c r="BOK76" s="225"/>
      <c r="BOL76" s="225"/>
      <c r="BOM76" s="225"/>
      <c r="BON76" s="225"/>
      <c r="BOO76" s="225"/>
      <c r="BOP76" s="225"/>
      <c r="BOQ76" s="225"/>
      <c r="BOR76" s="225"/>
      <c r="BOS76" s="225"/>
      <c r="BOT76" s="225"/>
      <c r="BOU76" s="225"/>
      <c r="BOV76" s="225"/>
      <c r="BOW76" s="225"/>
      <c r="BOX76" s="225"/>
      <c r="BOY76" s="225"/>
      <c r="BOZ76" s="225"/>
      <c r="BPA76" s="225"/>
      <c r="BPB76" s="225"/>
      <c r="BPC76" s="225"/>
      <c r="BPD76" s="225"/>
      <c r="BPE76" s="225"/>
      <c r="BPF76" s="225"/>
      <c r="BPG76" s="225"/>
      <c r="BPH76" s="225"/>
      <c r="BPI76" s="225"/>
      <c r="BPJ76" s="225"/>
      <c r="BPK76" s="225"/>
      <c r="BPL76" s="225"/>
      <c r="BPM76" s="225"/>
      <c r="BPN76" s="225"/>
      <c r="BPO76" s="225"/>
      <c r="BPP76" s="225"/>
      <c r="BPQ76" s="225"/>
      <c r="BPR76" s="225"/>
      <c r="BPS76" s="225"/>
      <c r="BPT76" s="225"/>
      <c r="BPU76" s="225"/>
      <c r="BPV76" s="225"/>
      <c r="BPW76" s="225"/>
      <c r="BPX76" s="225"/>
      <c r="BPY76" s="225"/>
      <c r="BPZ76" s="225"/>
      <c r="BQA76" s="225"/>
      <c r="BQB76" s="225"/>
      <c r="BQC76" s="225"/>
      <c r="BQD76" s="225"/>
      <c r="BQE76" s="225"/>
      <c r="BQF76" s="225"/>
      <c r="BQG76" s="225"/>
      <c r="BQH76" s="225"/>
      <c r="BQI76" s="225"/>
      <c r="BQJ76" s="225"/>
      <c r="BQK76" s="225"/>
      <c r="BQL76" s="225"/>
      <c r="BQM76" s="225"/>
      <c r="BQN76" s="225"/>
      <c r="BQO76" s="225"/>
      <c r="BQP76" s="225"/>
      <c r="BQQ76" s="225"/>
      <c r="BQR76" s="225"/>
      <c r="BQS76" s="225"/>
      <c r="BQT76" s="225"/>
      <c r="BQU76" s="225"/>
      <c r="BQV76" s="225"/>
      <c r="BQW76" s="225"/>
      <c r="BQX76" s="225"/>
      <c r="BQY76" s="225"/>
      <c r="BQZ76" s="225"/>
      <c r="BRA76" s="225"/>
      <c r="BRB76" s="225"/>
      <c r="BRC76" s="225"/>
      <c r="BRD76" s="225"/>
      <c r="BRE76" s="225"/>
      <c r="BRF76" s="225"/>
      <c r="BRG76" s="225"/>
      <c r="BRH76" s="225"/>
      <c r="BRI76" s="225"/>
      <c r="BRJ76" s="225"/>
      <c r="BRK76" s="225"/>
      <c r="BRL76" s="225"/>
      <c r="BRM76" s="225"/>
      <c r="BRN76" s="225"/>
      <c r="BRO76" s="225"/>
      <c r="BRP76" s="225"/>
      <c r="BRQ76" s="225"/>
      <c r="BRR76" s="225"/>
      <c r="BRS76" s="225"/>
      <c r="BRT76" s="225"/>
      <c r="BRU76" s="225"/>
      <c r="BRV76" s="225"/>
      <c r="BRW76" s="225"/>
      <c r="BRX76" s="225"/>
      <c r="BRY76" s="225"/>
      <c r="BRZ76" s="225"/>
      <c r="BSA76" s="225"/>
      <c r="BSB76" s="225"/>
      <c r="BSC76" s="225"/>
      <c r="BSD76" s="225"/>
      <c r="BSE76" s="225"/>
      <c r="BSF76" s="225"/>
      <c r="BSG76" s="225"/>
      <c r="BSH76" s="225"/>
      <c r="BSI76" s="225"/>
      <c r="BSJ76" s="225"/>
      <c r="BSK76" s="225"/>
      <c r="BSL76" s="225"/>
      <c r="BSM76" s="225"/>
      <c r="BSN76" s="225"/>
      <c r="BSO76" s="225"/>
      <c r="BSP76" s="225"/>
      <c r="BSQ76" s="225"/>
      <c r="BSR76" s="225"/>
      <c r="BSS76" s="225"/>
      <c r="BST76" s="225"/>
      <c r="BSU76" s="225"/>
      <c r="BSV76" s="225"/>
      <c r="BSW76" s="225"/>
      <c r="BSX76" s="225"/>
      <c r="BSY76" s="225"/>
      <c r="BSZ76" s="225"/>
      <c r="BTA76" s="225"/>
      <c r="BTB76" s="225"/>
      <c r="BTC76" s="225"/>
      <c r="BTD76" s="225"/>
      <c r="BTE76" s="225"/>
      <c r="BTF76" s="225"/>
      <c r="BTG76" s="225"/>
      <c r="BTH76" s="225"/>
      <c r="BTI76" s="225"/>
      <c r="BTJ76" s="225"/>
      <c r="BTK76" s="225"/>
      <c r="BTL76" s="225"/>
      <c r="BTM76" s="225"/>
      <c r="BTN76" s="225"/>
      <c r="BTO76" s="225"/>
      <c r="BTP76" s="225"/>
      <c r="BTQ76" s="225"/>
      <c r="BTR76" s="225"/>
      <c r="BTS76" s="225"/>
      <c r="BTT76" s="225"/>
      <c r="BTU76" s="225"/>
      <c r="BTV76" s="225"/>
      <c r="BTW76" s="225"/>
      <c r="BTX76" s="225"/>
      <c r="BTY76" s="225"/>
      <c r="BTZ76" s="225"/>
      <c r="BUA76" s="225"/>
      <c r="BUB76" s="225"/>
      <c r="BUC76" s="225"/>
      <c r="BUD76" s="225"/>
      <c r="BUE76" s="225"/>
      <c r="BUF76" s="225"/>
      <c r="BUG76" s="225"/>
      <c r="BUH76" s="225"/>
      <c r="BUI76" s="225"/>
      <c r="BUJ76" s="225"/>
      <c r="BUK76" s="225"/>
      <c r="BUL76" s="225"/>
      <c r="BUM76" s="225"/>
      <c r="BUN76" s="225"/>
      <c r="BUO76" s="225"/>
      <c r="BUP76" s="225"/>
      <c r="BUQ76" s="225"/>
      <c r="BUR76" s="225"/>
      <c r="BUS76" s="225"/>
      <c r="BUT76" s="225"/>
      <c r="BUU76" s="225"/>
      <c r="BUV76" s="225"/>
      <c r="BUW76" s="225"/>
      <c r="BUX76" s="225"/>
      <c r="BUY76" s="225"/>
      <c r="BUZ76" s="225"/>
      <c r="BVA76" s="225"/>
      <c r="BVB76" s="225"/>
      <c r="BVC76" s="225"/>
      <c r="BVD76" s="225"/>
      <c r="BVE76" s="225"/>
      <c r="BVF76" s="225"/>
      <c r="BVG76" s="225"/>
      <c r="BVH76" s="225"/>
      <c r="BVI76" s="225"/>
      <c r="BVJ76" s="225"/>
      <c r="BVK76" s="225"/>
      <c r="BVL76" s="225"/>
      <c r="BVM76" s="225"/>
      <c r="BVN76" s="225"/>
      <c r="BVO76" s="225"/>
      <c r="BVP76" s="225"/>
      <c r="BVQ76" s="225"/>
      <c r="BVR76" s="225"/>
      <c r="BVS76" s="225"/>
      <c r="BVT76" s="225"/>
      <c r="BVU76" s="225"/>
      <c r="BVV76" s="225"/>
      <c r="BVW76" s="225"/>
      <c r="BVX76" s="225"/>
      <c r="BVY76" s="225"/>
      <c r="BVZ76" s="225"/>
      <c r="BWA76" s="225"/>
      <c r="BWB76" s="225"/>
      <c r="BWC76" s="225"/>
      <c r="BWD76" s="225"/>
      <c r="BWE76" s="225"/>
      <c r="BWF76" s="225"/>
      <c r="BWG76" s="225"/>
      <c r="BWH76" s="225"/>
      <c r="BWI76" s="225"/>
      <c r="BWJ76" s="225"/>
      <c r="BWK76" s="225"/>
      <c r="BWL76" s="225"/>
      <c r="BWM76" s="225"/>
      <c r="BWN76" s="225"/>
      <c r="BWO76" s="225"/>
      <c r="BWP76" s="225"/>
      <c r="BWQ76" s="225"/>
      <c r="BWR76" s="225"/>
      <c r="BWS76" s="225"/>
      <c r="BWT76" s="225"/>
      <c r="BWU76" s="225"/>
      <c r="BWV76" s="225"/>
      <c r="BWW76" s="225"/>
      <c r="BWX76" s="225"/>
      <c r="BWY76" s="225"/>
      <c r="BWZ76" s="225"/>
      <c r="BXA76" s="225"/>
      <c r="BXB76" s="225"/>
      <c r="BXC76" s="225"/>
      <c r="BXD76" s="225"/>
      <c r="BXE76" s="225"/>
      <c r="BXF76" s="225"/>
      <c r="BXG76" s="225"/>
      <c r="BXH76" s="225"/>
      <c r="BXI76" s="225"/>
      <c r="BXJ76" s="225"/>
      <c r="BXK76" s="225"/>
      <c r="BXL76" s="225"/>
      <c r="BXM76" s="225"/>
      <c r="BXN76" s="225"/>
      <c r="BXO76" s="225"/>
      <c r="BXP76" s="225"/>
      <c r="BXQ76" s="225"/>
      <c r="BXR76" s="225"/>
      <c r="BXS76" s="225"/>
      <c r="BXT76" s="225"/>
      <c r="BXU76" s="225"/>
      <c r="BXV76" s="225"/>
      <c r="BXW76" s="225"/>
      <c r="BXX76" s="225"/>
      <c r="BXY76" s="225"/>
      <c r="BXZ76" s="225"/>
      <c r="BYA76" s="225"/>
      <c r="BYB76" s="225"/>
      <c r="BYC76" s="225"/>
      <c r="BYD76" s="225"/>
      <c r="BYE76" s="225"/>
      <c r="BYF76" s="225"/>
      <c r="BYG76" s="225"/>
      <c r="BYH76" s="225"/>
      <c r="BYI76" s="225"/>
      <c r="BYJ76" s="225"/>
      <c r="BYK76" s="225"/>
      <c r="BYL76" s="225"/>
      <c r="BYM76" s="225"/>
      <c r="BYN76" s="225"/>
      <c r="BYO76" s="225"/>
      <c r="BYP76" s="225"/>
      <c r="BYQ76" s="225"/>
      <c r="BYR76" s="225"/>
      <c r="BYS76" s="225"/>
      <c r="BYT76" s="225"/>
      <c r="BYU76" s="225"/>
      <c r="BYV76" s="225"/>
      <c r="BYW76" s="225"/>
      <c r="BYX76" s="225"/>
      <c r="BYY76" s="225"/>
      <c r="BYZ76" s="225"/>
      <c r="BZA76" s="225"/>
      <c r="BZB76" s="225"/>
      <c r="BZC76" s="225"/>
      <c r="BZD76" s="225"/>
      <c r="BZE76" s="225"/>
      <c r="BZF76" s="225"/>
      <c r="BZG76" s="225"/>
      <c r="BZH76" s="225"/>
      <c r="BZI76" s="225"/>
      <c r="BZJ76" s="225"/>
      <c r="BZK76" s="225"/>
      <c r="BZL76" s="225"/>
      <c r="BZM76" s="225"/>
      <c r="BZN76" s="225"/>
      <c r="BZO76" s="225"/>
      <c r="BZP76" s="225"/>
      <c r="BZQ76" s="225"/>
      <c r="BZR76" s="225"/>
      <c r="BZS76" s="225"/>
      <c r="BZT76" s="225"/>
      <c r="BZU76" s="225"/>
      <c r="BZV76" s="225"/>
      <c r="BZW76" s="225"/>
      <c r="BZX76" s="225"/>
      <c r="BZY76" s="225"/>
      <c r="BZZ76" s="225"/>
      <c r="CAA76" s="225"/>
      <c r="CAB76" s="225"/>
      <c r="CAC76" s="225"/>
      <c r="CAD76" s="225"/>
      <c r="CAE76" s="225"/>
      <c r="CAF76" s="225"/>
      <c r="CAG76" s="225"/>
      <c r="CAH76" s="225"/>
      <c r="CAI76" s="225"/>
      <c r="CAJ76" s="225"/>
      <c r="CAK76" s="225"/>
      <c r="CAL76" s="225"/>
      <c r="CAM76" s="225"/>
      <c r="CAN76" s="225"/>
      <c r="CAO76" s="225"/>
      <c r="CAP76" s="225"/>
      <c r="CAQ76" s="225"/>
      <c r="CAR76" s="225"/>
      <c r="CAS76" s="225"/>
      <c r="CAT76" s="225"/>
      <c r="CAU76" s="225"/>
      <c r="CAV76" s="225"/>
      <c r="CAW76" s="225"/>
      <c r="CAX76" s="225"/>
      <c r="CAY76" s="225"/>
      <c r="CAZ76" s="225"/>
      <c r="CBA76" s="225"/>
      <c r="CBB76" s="225"/>
      <c r="CBC76" s="225"/>
      <c r="CBD76" s="225"/>
      <c r="CBE76" s="225"/>
      <c r="CBF76" s="225"/>
      <c r="CBG76" s="225"/>
      <c r="CBH76" s="225"/>
      <c r="CBI76" s="225"/>
      <c r="CBJ76" s="225"/>
      <c r="CBK76" s="225"/>
      <c r="CBL76" s="225"/>
      <c r="CBM76" s="225"/>
      <c r="CBN76" s="225"/>
      <c r="CBO76" s="225"/>
      <c r="CBP76" s="225"/>
      <c r="CBQ76" s="225"/>
      <c r="CBR76" s="225"/>
      <c r="CBS76" s="225"/>
      <c r="CBT76" s="225"/>
      <c r="CBU76" s="225"/>
      <c r="CBV76" s="225"/>
      <c r="CBW76" s="225"/>
      <c r="CBX76" s="225"/>
      <c r="CBY76" s="225"/>
      <c r="CBZ76" s="225"/>
      <c r="CCA76" s="225"/>
      <c r="CCB76" s="225"/>
      <c r="CCC76" s="225"/>
      <c r="CCD76" s="225"/>
      <c r="CCE76" s="225"/>
      <c r="CCF76" s="225"/>
      <c r="CCG76" s="225"/>
      <c r="CCH76" s="225"/>
      <c r="CCI76" s="225"/>
      <c r="CCJ76" s="225"/>
      <c r="CCK76" s="225"/>
      <c r="CCL76" s="225"/>
      <c r="CCM76" s="225"/>
      <c r="CCN76" s="225"/>
      <c r="CCO76" s="225"/>
      <c r="CCP76" s="225"/>
      <c r="CCQ76" s="225"/>
      <c r="CCR76" s="225"/>
      <c r="CCS76" s="225"/>
      <c r="CCT76" s="225"/>
      <c r="CCU76" s="225"/>
      <c r="CCV76" s="225"/>
      <c r="CCW76" s="225"/>
      <c r="CCX76" s="225"/>
      <c r="CCY76" s="225"/>
      <c r="CCZ76" s="225"/>
      <c r="CDA76" s="225"/>
      <c r="CDB76" s="225"/>
      <c r="CDC76" s="225"/>
      <c r="CDD76" s="225"/>
      <c r="CDE76" s="225"/>
      <c r="CDF76" s="225"/>
      <c r="CDG76" s="225"/>
      <c r="CDH76" s="225"/>
      <c r="CDI76" s="225"/>
      <c r="CDJ76" s="225"/>
      <c r="CDK76" s="225"/>
      <c r="CDL76" s="225"/>
      <c r="CDM76" s="225"/>
      <c r="CDN76" s="225"/>
      <c r="CDO76" s="225"/>
      <c r="CDP76" s="225"/>
      <c r="CDQ76" s="225"/>
      <c r="CDR76" s="225"/>
      <c r="CDS76" s="225"/>
      <c r="CDT76" s="225"/>
      <c r="CDU76" s="225"/>
      <c r="CDV76" s="225"/>
      <c r="CDW76" s="225"/>
      <c r="CDX76" s="225"/>
      <c r="CDY76" s="225"/>
      <c r="CDZ76" s="225"/>
      <c r="CEA76" s="225"/>
      <c r="CEB76" s="225"/>
      <c r="CEC76" s="225"/>
      <c r="CED76" s="225"/>
      <c r="CEE76" s="225"/>
      <c r="CEF76" s="225"/>
      <c r="CEG76" s="225"/>
      <c r="CEH76" s="225"/>
      <c r="CEI76" s="225"/>
      <c r="CEJ76" s="225"/>
      <c r="CEK76" s="225"/>
      <c r="CEL76" s="225"/>
      <c r="CEM76" s="225"/>
      <c r="CEN76" s="225"/>
      <c r="CEO76" s="225"/>
      <c r="CEP76" s="225"/>
      <c r="CEQ76" s="225"/>
      <c r="CER76" s="225"/>
      <c r="CES76" s="225"/>
      <c r="CET76" s="225"/>
      <c r="CEU76" s="225"/>
      <c r="CEV76" s="225"/>
      <c r="CEW76" s="225"/>
      <c r="CEX76" s="225"/>
      <c r="CEY76" s="225"/>
      <c r="CEZ76" s="225"/>
      <c r="CFA76" s="225"/>
      <c r="CFB76" s="225"/>
      <c r="CFC76" s="225"/>
      <c r="CFD76" s="225"/>
      <c r="CFE76" s="225"/>
      <c r="CFF76" s="225"/>
      <c r="CFG76" s="225"/>
      <c r="CFH76" s="225"/>
      <c r="CFI76" s="225"/>
      <c r="CFJ76" s="225"/>
      <c r="CFK76" s="225"/>
      <c r="CFL76" s="225"/>
      <c r="CFM76" s="225"/>
      <c r="CFN76" s="225"/>
      <c r="CFO76" s="225"/>
      <c r="CFP76" s="225"/>
      <c r="CFQ76" s="225"/>
      <c r="CFR76" s="225"/>
      <c r="CFS76" s="225"/>
      <c r="CFT76" s="225"/>
      <c r="CFU76" s="225"/>
      <c r="CFV76" s="225"/>
      <c r="CFW76" s="225"/>
      <c r="CFX76" s="225"/>
      <c r="CFY76" s="225"/>
      <c r="CFZ76" s="225"/>
      <c r="CGA76" s="225"/>
      <c r="CGB76" s="225"/>
      <c r="CGC76" s="225"/>
      <c r="CGD76" s="225"/>
      <c r="CGE76" s="225"/>
      <c r="CGF76" s="225"/>
      <c r="CGG76" s="225"/>
      <c r="CGH76" s="225"/>
      <c r="CGI76" s="225"/>
      <c r="CGJ76" s="225"/>
      <c r="CGK76" s="225"/>
      <c r="CGL76" s="225"/>
      <c r="CGM76" s="225"/>
      <c r="CGN76" s="225"/>
      <c r="CGO76" s="225"/>
      <c r="CGP76" s="225"/>
      <c r="CGQ76" s="225"/>
      <c r="CGR76" s="225"/>
      <c r="CGS76" s="225"/>
      <c r="CGT76" s="225"/>
      <c r="CGU76" s="225"/>
      <c r="CGV76" s="225"/>
      <c r="CGW76" s="225"/>
      <c r="CGX76" s="225"/>
      <c r="CGY76" s="225"/>
      <c r="CGZ76" s="225"/>
      <c r="CHA76" s="225"/>
      <c r="CHB76" s="225"/>
      <c r="CHC76" s="225"/>
      <c r="CHD76" s="225"/>
      <c r="CHE76" s="225"/>
      <c r="CHF76" s="225"/>
      <c r="CHG76" s="225"/>
      <c r="CHH76" s="225"/>
      <c r="CHI76" s="225"/>
      <c r="CHJ76" s="225"/>
      <c r="CHK76" s="225"/>
      <c r="CHL76" s="225"/>
      <c r="CHM76" s="225"/>
      <c r="CHN76" s="225"/>
      <c r="CHO76" s="225"/>
      <c r="CHP76" s="225"/>
      <c r="CHQ76" s="225"/>
      <c r="CHR76" s="225"/>
      <c r="CHS76" s="225"/>
      <c r="CHT76" s="225"/>
      <c r="CHU76" s="225"/>
      <c r="CHV76" s="225"/>
      <c r="CHW76" s="225"/>
      <c r="CHX76" s="225"/>
      <c r="CHY76" s="225"/>
      <c r="CHZ76" s="225"/>
      <c r="CIA76" s="225"/>
      <c r="CIB76" s="225"/>
      <c r="CIC76" s="225"/>
      <c r="CID76" s="225"/>
      <c r="CIE76" s="225"/>
      <c r="CIF76" s="225"/>
      <c r="CIG76" s="225"/>
      <c r="CIH76" s="225"/>
      <c r="CII76" s="225"/>
      <c r="CIJ76" s="225"/>
      <c r="CIK76" s="225"/>
      <c r="CIL76" s="225"/>
      <c r="CIM76" s="225"/>
      <c r="CIN76" s="225"/>
      <c r="CIO76" s="225"/>
      <c r="CIP76" s="225"/>
      <c r="CIQ76" s="225"/>
      <c r="CIR76" s="225"/>
      <c r="CIS76" s="225"/>
      <c r="CIT76" s="225"/>
      <c r="CIU76" s="225"/>
      <c r="CIV76" s="225"/>
      <c r="CIW76" s="225"/>
      <c r="CIX76" s="225"/>
      <c r="CIY76" s="225"/>
      <c r="CIZ76" s="225"/>
      <c r="CJA76" s="225"/>
      <c r="CJB76" s="225"/>
      <c r="CJC76" s="225"/>
      <c r="CJD76" s="225"/>
      <c r="CJE76" s="225"/>
      <c r="CJF76" s="225"/>
      <c r="CJG76" s="225"/>
      <c r="CJH76" s="225"/>
      <c r="CJI76" s="225"/>
      <c r="CJJ76" s="225"/>
      <c r="CJK76" s="225"/>
      <c r="CJL76" s="225"/>
      <c r="CJM76" s="225"/>
      <c r="CJN76" s="225"/>
      <c r="CJO76" s="225"/>
      <c r="CJP76" s="225"/>
      <c r="CJQ76" s="225"/>
      <c r="CJR76" s="225"/>
      <c r="CJS76" s="225"/>
      <c r="CJT76" s="225"/>
      <c r="CJU76" s="225"/>
      <c r="CJV76" s="225"/>
      <c r="CJW76" s="225"/>
      <c r="CJX76" s="225"/>
      <c r="CJY76" s="225"/>
      <c r="CJZ76" s="225"/>
      <c r="CKA76" s="225"/>
      <c r="CKB76" s="225"/>
      <c r="CKC76" s="225"/>
      <c r="CKD76" s="225"/>
      <c r="CKE76" s="225"/>
      <c r="CKF76" s="225"/>
      <c r="CKG76" s="225"/>
      <c r="CKH76" s="225"/>
      <c r="CKI76" s="225"/>
      <c r="CKJ76" s="225"/>
      <c r="CKK76" s="225"/>
      <c r="CKL76" s="225"/>
      <c r="CKM76" s="225"/>
      <c r="CKN76" s="225"/>
      <c r="CKO76" s="225"/>
      <c r="CKP76" s="225"/>
      <c r="CKQ76" s="225"/>
      <c r="CKR76" s="225"/>
      <c r="CKS76" s="225"/>
      <c r="CKT76" s="225"/>
      <c r="CKU76" s="225"/>
      <c r="CKV76" s="225"/>
      <c r="CKW76" s="225"/>
      <c r="CKX76" s="225"/>
      <c r="CKY76" s="225"/>
      <c r="CKZ76" s="225"/>
      <c r="CLA76" s="225"/>
      <c r="CLB76" s="225"/>
      <c r="CLC76" s="225"/>
      <c r="CLD76" s="225"/>
      <c r="CLE76" s="225"/>
      <c r="CLF76" s="225"/>
      <c r="CLG76" s="225"/>
      <c r="CLH76" s="225"/>
      <c r="CLI76" s="225"/>
      <c r="CLJ76" s="225"/>
      <c r="CLK76" s="225"/>
      <c r="CLL76" s="225"/>
      <c r="CLM76" s="225"/>
      <c r="CLN76" s="225"/>
      <c r="CLO76" s="225"/>
      <c r="CLP76" s="225"/>
      <c r="CLQ76" s="225"/>
      <c r="CLR76" s="225"/>
      <c r="CLS76" s="225"/>
      <c r="CLT76" s="225"/>
      <c r="CLU76" s="225"/>
      <c r="CLV76" s="225"/>
      <c r="CLW76" s="225"/>
      <c r="CLX76" s="225"/>
      <c r="CLY76" s="225"/>
      <c r="CLZ76" s="225"/>
      <c r="CMA76" s="225"/>
      <c r="CMB76" s="225"/>
      <c r="CMC76" s="225"/>
      <c r="CMD76" s="225"/>
      <c r="CME76" s="225"/>
      <c r="CMF76" s="225"/>
      <c r="CMG76" s="225"/>
      <c r="CMH76" s="225"/>
      <c r="CMI76" s="225"/>
      <c r="CMJ76" s="225"/>
      <c r="CMK76" s="225"/>
      <c r="CML76" s="225"/>
      <c r="CMM76" s="225"/>
      <c r="CMN76" s="225"/>
      <c r="CMO76" s="225"/>
      <c r="CMP76" s="225"/>
      <c r="CMQ76" s="225"/>
      <c r="CMR76" s="225"/>
      <c r="CMS76" s="225"/>
      <c r="CMT76" s="225"/>
      <c r="CMU76" s="225"/>
      <c r="CMV76" s="225"/>
      <c r="CMW76" s="225"/>
      <c r="CMX76" s="225"/>
      <c r="CMY76" s="225"/>
      <c r="CMZ76" s="225"/>
      <c r="CNA76" s="225"/>
      <c r="CNB76" s="225"/>
      <c r="CNC76" s="225"/>
      <c r="CND76" s="225"/>
      <c r="CNE76" s="225"/>
      <c r="CNF76" s="225"/>
      <c r="CNG76" s="225"/>
      <c r="CNH76" s="225"/>
      <c r="CNI76" s="225"/>
      <c r="CNJ76" s="225"/>
      <c r="CNK76" s="225"/>
      <c r="CNL76" s="225"/>
      <c r="CNM76" s="225"/>
      <c r="CNN76" s="225"/>
      <c r="CNO76" s="225"/>
      <c r="CNP76" s="225"/>
      <c r="CNQ76" s="225"/>
      <c r="CNR76" s="225"/>
      <c r="CNS76" s="225"/>
      <c r="CNT76" s="225"/>
      <c r="CNU76" s="225"/>
      <c r="CNV76" s="225"/>
      <c r="CNW76" s="225"/>
      <c r="CNX76" s="225"/>
      <c r="CNY76" s="225"/>
      <c r="CNZ76" s="225"/>
      <c r="COA76" s="225"/>
      <c r="COB76" s="225"/>
      <c r="COC76" s="225"/>
      <c r="COD76" s="225"/>
      <c r="COE76" s="225"/>
      <c r="COF76" s="225"/>
      <c r="COG76" s="225"/>
      <c r="COH76" s="225"/>
      <c r="COI76" s="225"/>
      <c r="COJ76" s="225"/>
      <c r="COK76" s="225"/>
      <c r="COL76" s="225"/>
      <c r="COM76" s="225"/>
      <c r="CON76" s="225"/>
      <c r="COO76" s="225"/>
      <c r="COP76" s="225"/>
      <c r="COQ76" s="225"/>
      <c r="COR76" s="225"/>
      <c r="COS76" s="225"/>
      <c r="COT76" s="225"/>
      <c r="COU76" s="225"/>
      <c r="COV76" s="225"/>
      <c r="COW76" s="225"/>
      <c r="COX76" s="225"/>
      <c r="COY76" s="225"/>
      <c r="COZ76" s="225"/>
      <c r="CPA76" s="225"/>
      <c r="CPB76" s="225"/>
      <c r="CPC76" s="225"/>
      <c r="CPD76" s="225"/>
      <c r="CPE76" s="225"/>
      <c r="CPF76" s="225"/>
      <c r="CPG76" s="225"/>
      <c r="CPH76" s="225"/>
      <c r="CPI76" s="225"/>
      <c r="CPJ76" s="225"/>
      <c r="CPK76" s="225"/>
      <c r="CPL76" s="225"/>
      <c r="CPM76" s="225"/>
      <c r="CPN76" s="225"/>
      <c r="CPO76" s="225"/>
      <c r="CPP76" s="225"/>
      <c r="CPQ76" s="225"/>
      <c r="CPR76" s="225"/>
      <c r="CPS76" s="225"/>
      <c r="CPT76" s="225"/>
      <c r="CPU76" s="225"/>
      <c r="CPV76" s="225"/>
      <c r="CPW76" s="225"/>
      <c r="CPX76" s="225"/>
      <c r="CPY76" s="225"/>
      <c r="CPZ76" s="225"/>
      <c r="CQA76" s="225"/>
      <c r="CQB76" s="225"/>
      <c r="CQC76" s="225"/>
      <c r="CQD76" s="225"/>
      <c r="CQE76" s="225"/>
      <c r="CQF76" s="225"/>
      <c r="CQG76" s="225"/>
      <c r="CQH76" s="225"/>
      <c r="CQI76" s="225"/>
      <c r="CQJ76" s="225"/>
      <c r="CQK76" s="225"/>
      <c r="CQL76" s="225"/>
      <c r="CQM76" s="225"/>
      <c r="CQN76" s="225"/>
      <c r="CQO76" s="225"/>
      <c r="CQP76" s="225"/>
      <c r="CQQ76" s="225"/>
      <c r="CQR76" s="225"/>
      <c r="CQS76" s="225"/>
      <c r="CQT76" s="225"/>
      <c r="CQU76" s="225"/>
      <c r="CQV76" s="225"/>
      <c r="CQW76" s="225"/>
      <c r="CQX76" s="225"/>
      <c r="CQY76" s="225"/>
      <c r="CQZ76" s="225"/>
      <c r="CRA76" s="225"/>
      <c r="CRB76" s="225"/>
      <c r="CRC76" s="225"/>
      <c r="CRD76" s="225"/>
      <c r="CRE76" s="225"/>
      <c r="CRF76" s="225"/>
      <c r="CRG76" s="225"/>
      <c r="CRH76" s="225"/>
      <c r="CRI76" s="225"/>
      <c r="CRJ76" s="225"/>
      <c r="CRK76" s="225"/>
      <c r="CRL76" s="225"/>
      <c r="CRM76" s="225"/>
      <c r="CRN76" s="225"/>
      <c r="CRO76" s="225"/>
      <c r="CRP76" s="225"/>
      <c r="CRQ76" s="225"/>
      <c r="CRR76" s="225"/>
      <c r="CRS76" s="225"/>
      <c r="CRT76" s="225"/>
      <c r="CRU76" s="225"/>
      <c r="CRV76" s="225"/>
      <c r="CRW76" s="225"/>
      <c r="CRX76" s="225"/>
      <c r="CRY76" s="225"/>
      <c r="CRZ76" s="225"/>
      <c r="CSA76" s="225"/>
      <c r="CSB76" s="225"/>
      <c r="CSC76" s="225"/>
      <c r="CSD76" s="225"/>
      <c r="CSE76" s="225"/>
      <c r="CSF76" s="225"/>
      <c r="CSG76" s="225"/>
      <c r="CSH76" s="225"/>
      <c r="CSI76" s="225"/>
      <c r="CSJ76" s="225"/>
      <c r="CSK76" s="225"/>
      <c r="CSL76" s="225"/>
      <c r="CSM76" s="225"/>
      <c r="CSN76" s="225"/>
      <c r="CSO76" s="225"/>
      <c r="CSP76" s="225"/>
      <c r="CSQ76" s="225"/>
      <c r="CSR76" s="225"/>
      <c r="CSS76" s="225"/>
      <c r="CST76" s="225"/>
      <c r="CSU76" s="225"/>
      <c r="CSV76" s="225"/>
      <c r="CSW76" s="225"/>
      <c r="CSX76" s="225"/>
      <c r="CSY76" s="225"/>
      <c r="CSZ76" s="225"/>
      <c r="CTA76" s="225"/>
      <c r="CTB76" s="225"/>
      <c r="CTC76" s="225"/>
      <c r="CTD76" s="225"/>
      <c r="CTE76" s="225"/>
      <c r="CTF76" s="225"/>
      <c r="CTG76" s="225"/>
      <c r="CTH76" s="225"/>
      <c r="CTI76" s="225"/>
      <c r="CTJ76" s="225"/>
      <c r="CTK76" s="225"/>
      <c r="CTL76" s="225"/>
      <c r="CTM76" s="225"/>
      <c r="CTN76" s="225"/>
      <c r="CTO76" s="225"/>
      <c r="CTP76" s="225"/>
      <c r="CTQ76" s="225"/>
      <c r="CTR76" s="225"/>
      <c r="CTS76" s="225"/>
      <c r="CTT76" s="225"/>
      <c r="CTU76" s="225"/>
      <c r="CTV76" s="225"/>
      <c r="CTW76" s="225"/>
      <c r="CTX76" s="225"/>
      <c r="CTY76" s="225"/>
      <c r="CTZ76" s="225"/>
      <c r="CUA76" s="225"/>
      <c r="CUB76" s="225"/>
      <c r="CUC76" s="225"/>
      <c r="CUD76" s="225"/>
      <c r="CUE76" s="225"/>
      <c r="CUF76" s="225"/>
      <c r="CUG76" s="225"/>
      <c r="CUH76" s="225"/>
      <c r="CUI76" s="225"/>
      <c r="CUJ76" s="225"/>
      <c r="CUK76" s="225"/>
      <c r="CUL76" s="225"/>
      <c r="CUM76" s="225"/>
      <c r="CUN76" s="225"/>
      <c r="CUO76" s="225"/>
      <c r="CUP76" s="225"/>
      <c r="CUQ76" s="225"/>
      <c r="CUR76" s="225"/>
      <c r="CUS76" s="225"/>
      <c r="CUT76" s="225"/>
      <c r="CUU76" s="225"/>
      <c r="CUV76" s="225"/>
      <c r="CUW76" s="225"/>
      <c r="CUX76" s="225"/>
      <c r="CUY76" s="225"/>
      <c r="CUZ76" s="225"/>
      <c r="CVA76" s="225"/>
      <c r="CVB76" s="225"/>
      <c r="CVC76" s="225"/>
      <c r="CVD76" s="225"/>
      <c r="CVE76" s="225"/>
      <c r="CVF76" s="225"/>
      <c r="CVG76" s="225"/>
      <c r="CVH76" s="225"/>
      <c r="CVI76" s="225"/>
      <c r="CVJ76" s="225"/>
      <c r="CVK76" s="225"/>
      <c r="CVL76" s="225"/>
      <c r="CVM76" s="225"/>
      <c r="CVN76" s="225"/>
      <c r="CVO76" s="225"/>
      <c r="CVP76" s="225"/>
      <c r="CVQ76" s="225"/>
      <c r="CVR76" s="225"/>
      <c r="CVS76" s="225"/>
      <c r="CVT76" s="225"/>
      <c r="CVU76" s="225"/>
      <c r="CVV76" s="225"/>
      <c r="CVW76" s="225"/>
      <c r="CVX76" s="225"/>
      <c r="CVY76" s="225"/>
      <c r="CVZ76" s="225"/>
      <c r="CWA76" s="225"/>
      <c r="CWB76" s="225"/>
      <c r="CWC76" s="225"/>
      <c r="CWD76" s="225"/>
      <c r="CWE76" s="225"/>
      <c r="CWF76" s="225"/>
      <c r="CWG76" s="225"/>
      <c r="CWH76" s="225"/>
      <c r="CWI76" s="225"/>
      <c r="CWJ76" s="225"/>
      <c r="CWK76" s="225"/>
      <c r="CWL76" s="225"/>
      <c r="CWM76" s="225"/>
      <c r="CWN76" s="225"/>
      <c r="CWO76" s="225"/>
      <c r="CWP76" s="225"/>
      <c r="CWQ76" s="225"/>
      <c r="CWR76" s="225"/>
      <c r="CWS76" s="225"/>
      <c r="CWT76" s="225"/>
      <c r="CWU76" s="225"/>
      <c r="CWV76" s="225"/>
      <c r="CWW76" s="225"/>
      <c r="CWX76" s="225"/>
      <c r="CWY76" s="225"/>
      <c r="CWZ76" s="225"/>
      <c r="CXA76" s="225"/>
      <c r="CXB76" s="225"/>
      <c r="CXC76" s="225"/>
      <c r="CXD76" s="225"/>
      <c r="CXE76" s="225"/>
      <c r="CXF76" s="225"/>
      <c r="CXG76" s="225"/>
      <c r="CXH76" s="225"/>
      <c r="CXI76" s="225"/>
      <c r="CXJ76" s="225"/>
      <c r="CXK76" s="225"/>
      <c r="CXL76" s="225"/>
      <c r="CXM76" s="225"/>
      <c r="CXN76" s="225"/>
      <c r="CXO76" s="225"/>
      <c r="CXP76" s="225"/>
      <c r="CXQ76" s="225"/>
      <c r="CXR76" s="225"/>
      <c r="CXS76" s="225"/>
      <c r="CXT76" s="225"/>
      <c r="CXU76" s="225"/>
      <c r="CXV76" s="225"/>
      <c r="CXW76" s="225"/>
      <c r="CXX76" s="225"/>
      <c r="CXY76" s="225"/>
      <c r="CXZ76" s="225"/>
      <c r="CYA76" s="225"/>
      <c r="CYB76" s="225"/>
      <c r="CYC76" s="225"/>
      <c r="CYD76" s="225"/>
      <c r="CYE76" s="225"/>
      <c r="CYF76" s="225"/>
      <c r="CYG76" s="225"/>
      <c r="CYH76" s="225"/>
      <c r="CYI76" s="225"/>
      <c r="CYJ76" s="225"/>
      <c r="CYK76" s="225"/>
      <c r="CYL76" s="225"/>
      <c r="CYM76" s="225"/>
      <c r="CYN76" s="225"/>
      <c r="CYO76" s="225"/>
      <c r="CYP76" s="225"/>
      <c r="CYQ76" s="225"/>
      <c r="CYR76" s="225"/>
      <c r="CYS76" s="225"/>
      <c r="CYT76" s="225"/>
      <c r="CYU76" s="225"/>
      <c r="CYV76" s="225"/>
      <c r="CYW76" s="225"/>
      <c r="CYX76" s="225"/>
      <c r="CYY76" s="225"/>
      <c r="CYZ76" s="225"/>
      <c r="CZA76" s="225"/>
      <c r="CZB76" s="225"/>
      <c r="CZC76" s="225"/>
      <c r="CZD76" s="225"/>
      <c r="CZE76" s="225"/>
      <c r="CZF76" s="225"/>
      <c r="CZG76" s="225"/>
      <c r="CZH76" s="225"/>
      <c r="CZI76" s="225"/>
      <c r="CZJ76" s="225"/>
      <c r="CZK76" s="225"/>
      <c r="CZL76" s="225"/>
      <c r="CZM76" s="225"/>
      <c r="CZN76" s="225"/>
      <c r="CZO76" s="225"/>
      <c r="CZP76" s="225"/>
      <c r="CZQ76" s="225"/>
      <c r="CZR76" s="225"/>
      <c r="CZS76" s="225"/>
      <c r="CZT76" s="225"/>
      <c r="CZU76" s="225"/>
      <c r="CZV76" s="225"/>
      <c r="CZW76" s="225"/>
      <c r="CZX76" s="225"/>
      <c r="CZY76" s="225"/>
      <c r="CZZ76" s="225"/>
      <c r="DAA76" s="225"/>
      <c r="DAB76" s="225"/>
      <c r="DAC76" s="225"/>
      <c r="DAD76" s="225"/>
      <c r="DAE76" s="225"/>
      <c r="DAF76" s="225"/>
      <c r="DAG76" s="225"/>
      <c r="DAH76" s="225"/>
      <c r="DAI76" s="225"/>
      <c r="DAJ76" s="225"/>
      <c r="DAK76" s="225"/>
      <c r="DAL76" s="225"/>
      <c r="DAM76" s="225"/>
      <c r="DAN76" s="225"/>
      <c r="DAO76" s="225"/>
      <c r="DAP76" s="225"/>
      <c r="DAQ76" s="225"/>
      <c r="DAR76" s="225"/>
      <c r="DAS76" s="225"/>
      <c r="DAT76" s="225"/>
      <c r="DAU76" s="225"/>
      <c r="DAV76" s="225"/>
      <c r="DAW76" s="225"/>
      <c r="DAX76" s="225"/>
      <c r="DAY76" s="225"/>
      <c r="DAZ76" s="225"/>
      <c r="DBA76" s="225"/>
      <c r="DBB76" s="225"/>
      <c r="DBC76" s="225"/>
      <c r="DBD76" s="225"/>
      <c r="DBE76" s="225"/>
      <c r="DBF76" s="225"/>
      <c r="DBG76" s="225"/>
      <c r="DBH76" s="225"/>
      <c r="DBI76" s="225"/>
      <c r="DBJ76" s="225"/>
      <c r="DBK76" s="225"/>
      <c r="DBL76" s="225"/>
      <c r="DBM76" s="225"/>
      <c r="DBN76" s="225"/>
      <c r="DBO76" s="225"/>
      <c r="DBP76" s="225"/>
      <c r="DBQ76" s="225"/>
      <c r="DBR76" s="225"/>
      <c r="DBS76" s="225"/>
      <c r="DBT76" s="225"/>
      <c r="DBU76" s="225"/>
      <c r="DBV76" s="225"/>
      <c r="DBW76" s="225"/>
      <c r="DBX76" s="225"/>
      <c r="DBY76" s="225"/>
      <c r="DBZ76" s="225"/>
      <c r="DCA76" s="225"/>
      <c r="DCB76" s="225"/>
      <c r="DCC76" s="225"/>
      <c r="DCD76" s="225"/>
      <c r="DCE76" s="225"/>
      <c r="DCF76" s="225"/>
      <c r="DCG76" s="225"/>
      <c r="DCH76" s="225"/>
      <c r="DCI76" s="225"/>
      <c r="DCJ76" s="225"/>
      <c r="DCK76" s="225"/>
      <c r="DCL76" s="225"/>
      <c r="DCM76" s="225"/>
      <c r="DCN76" s="225"/>
      <c r="DCO76" s="225"/>
      <c r="DCP76" s="225"/>
      <c r="DCQ76" s="225"/>
      <c r="DCR76" s="225"/>
      <c r="DCS76" s="225"/>
      <c r="DCT76" s="225"/>
      <c r="DCU76" s="225"/>
      <c r="DCV76" s="225"/>
      <c r="DCW76" s="225"/>
      <c r="DCX76" s="225"/>
      <c r="DCY76" s="225"/>
      <c r="DCZ76" s="225"/>
      <c r="DDA76" s="225"/>
      <c r="DDB76" s="225"/>
      <c r="DDC76" s="225"/>
      <c r="DDD76" s="225"/>
      <c r="DDE76" s="225"/>
      <c r="DDF76" s="225"/>
      <c r="DDG76" s="225"/>
      <c r="DDH76" s="225"/>
      <c r="DDI76" s="225"/>
      <c r="DDJ76" s="225"/>
      <c r="DDK76" s="225"/>
      <c r="DDL76" s="225"/>
      <c r="DDM76" s="225"/>
      <c r="DDN76" s="225"/>
      <c r="DDO76" s="225"/>
      <c r="DDP76" s="225"/>
      <c r="DDQ76" s="225"/>
      <c r="DDR76" s="225"/>
      <c r="DDS76" s="225"/>
      <c r="DDT76" s="225"/>
      <c r="DDU76" s="225"/>
      <c r="DDV76" s="225"/>
      <c r="DDW76" s="225"/>
      <c r="DDX76" s="225"/>
      <c r="DDY76" s="225"/>
      <c r="DDZ76" s="225"/>
      <c r="DEA76" s="225"/>
      <c r="DEB76" s="225"/>
      <c r="DEC76" s="225"/>
      <c r="DED76" s="225"/>
      <c r="DEE76" s="225"/>
      <c r="DEF76" s="225"/>
      <c r="DEG76" s="225"/>
      <c r="DEH76" s="225"/>
      <c r="DEI76" s="225"/>
      <c r="DEJ76" s="225"/>
      <c r="DEK76" s="225"/>
      <c r="DEL76" s="225"/>
      <c r="DEM76" s="225"/>
      <c r="DEN76" s="225"/>
      <c r="DEO76" s="225"/>
      <c r="DEP76" s="225"/>
      <c r="DEQ76" s="225"/>
      <c r="DER76" s="225"/>
      <c r="DES76" s="225"/>
      <c r="DET76" s="225"/>
      <c r="DEU76" s="225"/>
      <c r="DEV76" s="225"/>
      <c r="DEW76" s="225"/>
      <c r="DEX76" s="225"/>
      <c r="DEY76" s="225"/>
      <c r="DEZ76" s="225"/>
      <c r="DFA76" s="225"/>
      <c r="DFB76" s="225"/>
      <c r="DFC76" s="225"/>
      <c r="DFD76" s="225"/>
      <c r="DFE76" s="225"/>
      <c r="DFF76" s="225"/>
      <c r="DFG76" s="225"/>
      <c r="DFH76" s="225"/>
      <c r="DFI76" s="225"/>
      <c r="DFJ76" s="225"/>
      <c r="DFK76" s="225"/>
      <c r="DFL76" s="225"/>
      <c r="DFM76" s="225"/>
      <c r="DFN76" s="225"/>
      <c r="DFO76" s="225"/>
      <c r="DFP76" s="225"/>
      <c r="DFQ76" s="225"/>
      <c r="DFR76" s="225"/>
      <c r="DFS76" s="225"/>
      <c r="DFT76" s="225"/>
      <c r="DFU76" s="225"/>
      <c r="DFV76" s="225"/>
      <c r="DFW76" s="225"/>
      <c r="DFX76" s="225"/>
      <c r="DFY76" s="225"/>
      <c r="DFZ76" s="225"/>
      <c r="DGA76" s="225"/>
      <c r="DGB76" s="225"/>
      <c r="DGC76" s="225"/>
      <c r="DGD76" s="225"/>
      <c r="DGE76" s="225"/>
      <c r="DGF76" s="225"/>
      <c r="DGG76" s="225"/>
      <c r="DGH76" s="225"/>
      <c r="DGI76" s="225"/>
      <c r="DGJ76" s="225"/>
      <c r="DGK76" s="225"/>
      <c r="DGL76" s="225"/>
      <c r="DGM76" s="225"/>
      <c r="DGN76" s="225"/>
      <c r="DGO76" s="225"/>
      <c r="DGP76" s="225"/>
      <c r="DGQ76" s="225"/>
      <c r="DGR76" s="225"/>
      <c r="DGS76" s="225"/>
      <c r="DGT76" s="225"/>
      <c r="DGU76" s="225"/>
      <c r="DGV76" s="225"/>
      <c r="DGW76" s="225"/>
      <c r="DGX76" s="225"/>
      <c r="DGY76" s="225"/>
      <c r="DGZ76" s="225"/>
      <c r="DHA76" s="225"/>
      <c r="DHB76" s="225"/>
      <c r="DHC76" s="225"/>
      <c r="DHD76" s="225"/>
      <c r="DHE76" s="225"/>
      <c r="DHF76" s="225"/>
      <c r="DHG76" s="225"/>
      <c r="DHH76" s="225"/>
      <c r="DHI76" s="225"/>
      <c r="DHJ76" s="225"/>
      <c r="DHK76" s="225"/>
      <c r="DHL76" s="225"/>
      <c r="DHM76" s="225"/>
      <c r="DHN76" s="225"/>
      <c r="DHO76" s="225"/>
      <c r="DHP76" s="225"/>
      <c r="DHQ76" s="225"/>
      <c r="DHR76" s="225"/>
      <c r="DHS76" s="225"/>
      <c r="DHT76" s="225"/>
      <c r="DHU76" s="225"/>
      <c r="DHV76" s="225"/>
      <c r="DHW76" s="225"/>
      <c r="DHX76" s="225"/>
      <c r="DHY76" s="225"/>
      <c r="DHZ76" s="225"/>
      <c r="DIA76" s="225"/>
      <c r="DIB76" s="225"/>
      <c r="DIC76" s="225"/>
      <c r="DID76" s="225"/>
      <c r="DIE76" s="225"/>
      <c r="DIF76" s="225"/>
      <c r="DIG76" s="225"/>
      <c r="DIH76" s="225"/>
      <c r="DII76" s="225"/>
      <c r="DIJ76" s="225"/>
      <c r="DIK76" s="225"/>
      <c r="DIL76" s="225"/>
      <c r="DIM76" s="225"/>
      <c r="DIN76" s="225"/>
      <c r="DIO76" s="225"/>
      <c r="DIP76" s="225"/>
      <c r="DIQ76" s="225"/>
      <c r="DIR76" s="225"/>
      <c r="DIS76" s="225"/>
      <c r="DIT76" s="225"/>
      <c r="DIU76" s="225"/>
      <c r="DIV76" s="225"/>
      <c r="DIW76" s="225"/>
      <c r="DIX76" s="225"/>
      <c r="DIY76" s="225"/>
      <c r="DIZ76" s="225"/>
      <c r="DJA76" s="225"/>
      <c r="DJB76" s="225"/>
      <c r="DJC76" s="225"/>
      <c r="DJD76" s="225"/>
      <c r="DJE76" s="225"/>
      <c r="DJF76" s="225"/>
      <c r="DJG76" s="225"/>
      <c r="DJH76" s="225"/>
      <c r="DJI76" s="225"/>
      <c r="DJJ76" s="225"/>
      <c r="DJK76" s="225"/>
      <c r="DJL76" s="225"/>
      <c r="DJM76" s="225"/>
      <c r="DJN76" s="225"/>
      <c r="DJO76" s="225"/>
      <c r="DJP76" s="225"/>
      <c r="DJQ76" s="225"/>
      <c r="DJR76" s="225"/>
      <c r="DJS76" s="225"/>
      <c r="DJT76" s="225"/>
      <c r="DJU76" s="225"/>
      <c r="DJV76" s="225"/>
      <c r="DJW76" s="225"/>
      <c r="DJX76" s="225"/>
      <c r="DJY76" s="225"/>
      <c r="DJZ76" s="225"/>
      <c r="DKA76" s="225"/>
      <c r="DKB76" s="225"/>
      <c r="DKC76" s="225"/>
      <c r="DKD76" s="225"/>
      <c r="DKE76" s="225"/>
      <c r="DKF76" s="225"/>
      <c r="DKG76" s="225"/>
      <c r="DKH76" s="225"/>
      <c r="DKI76" s="225"/>
      <c r="DKJ76" s="225"/>
      <c r="DKK76" s="225"/>
      <c r="DKL76" s="225"/>
      <c r="DKM76" s="225"/>
      <c r="DKN76" s="225"/>
      <c r="DKO76" s="225"/>
      <c r="DKP76" s="225"/>
      <c r="DKQ76" s="225"/>
      <c r="DKR76" s="225"/>
      <c r="DKS76" s="225"/>
      <c r="DKT76" s="225"/>
      <c r="DKU76" s="225"/>
      <c r="DKV76" s="225"/>
      <c r="DKW76" s="225"/>
      <c r="DKX76" s="225"/>
      <c r="DKY76" s="225"/>
      <c r="DKZ76" s="225"/>
      <c r="DLA76" s="225"/>
      <c r="DLB76" s="225"/>
      <c r="DLC76" s="225"/>
      <c r="DLD76" s="225"/>
      <c r="DLE76" s="225"/>
      <c r="DLF76" s="225"/>
      <c r="DLG76" s="225"/>
      <c r="DLH76" s="225"/>
      <c r="DLI76" s="225"/>
      <c r="DLJ76" s="225"/>
      <c r="DLK76" s="225"/>
      <c r="DLL76" s="225"/>
      <c r="DLM76" s="225"/>
      <c r="DLN76" s="225"/>
      <c r="DLO76" s="225"/>
      <c r="DLP76" s="225"/>
      <c r="DLQ76" s="225"/>
      <c r="DLR76" s="225"/>
      <c r="DLS76" s="225"/>
      <c r="DLT76" s="225"/>
      <c r="DLU76" s="225"/>
      <c r="DLV76" s="225"/>
      <c r="DLW76" s="225"/>
      <c r="DLX76" s="225"/>
      <c r="DLY76" s="225"/>
      <c r="DLZ76" s="225"/>
      <c r="DMA76" s="225"/>
      <c r="DMB76" s="225"/>
      <c r="DMC76" s="225"/>
      <c r="DMD76" s="225"/>
      <c r="DME76" s="225"/>
      <c r="DMF76" s="225"/>
      <c r="DMG76" s="225"/>
      <c r="DMH76" s="225"/>
      <c r="DMI76" s="225"/>
      <c r="DMJ76" s="225"/>
      <c r="DMK76" s="225"/>
      <c r="DML76" s="225"/>
      <c r="DMM76" s="225"/>
      <c r="DMN76" s="225"/>
      <c r="DMO76" s="225"/>
      <c r="DMP76" s="225"/>
      <c r="DMQ76" s="225"/>
      <c r="DMR76" s="225"/>
      <c r="DMS76" s="225"/>
      <c r="DMT76" s="225"/>
      <c r="DMU76" s="225"/>
      <c r="DMV76" s="225"/>
      <c r="DMW76" s="225"/>
      <c r="DMX76" s="225"/>
      <c r="DMY76" s="225"/>
      <c r="DMZ76" s="225"/>
      <c r="DNA76" s="225"/>
      <c r="DNB76" s="225"/>
      <c r="DNC76" s="225"/>
      <c r="DND76" s="225"/>
      <c r="DNE76" s="225"/>
      <c r="DNF76" s="225"/>
      <c r="DNG76" s="225"/>
      <c r="DNH76" s="225"/>
      <c r="DNI76" s="225"/>
      <c r="DNJ76" s="225"/>
      <c r="DNK76" s="225"/>
      <c r="DNL76" s="225"/>
      <c r="DNM76" s="225"/>
      <c r="DNN76" s="225"/>
      <c r="DNO76" s="225"/>
      <c r="DNP76" s="225"/>
      <c r="DNQ76" s="225"/>
      <c r="DNR76" s="225"/>
      <c r="DNS76" s="225"/>
      <c r="DNT76" s="225"/>
      <c r="DNU76" s="225"/>
      <c r="DNV76" s="225"/>
      <c r="DNW76" s="225"/>
      <c r="DNX76" s="225"/>
      <c r="DNY76" s="225"/>
      <c r="DNZ76" s="225"/>
      <c r="DOA76" s="225"/>
      <c r="DOB76" s="225"/>
      <c r="DOC76" s="225"/>
      <c r="DOD76" s="225"/>
      <c r="DOE76" s="225"/>
      <c r="DOF76" s="225"/>
      <c r="DOG76" s="225"/>
      <c r="DOH76" s="225"/>
      <c r="DOI76" s="225"/>
      <c r="DOJ76" s="225"/>
      <c r="DOK76" s="225"/>
      <c r="DOL76" s="225"/>
      <c r="DOM76" s="225"/>
      <c r="DON76" s="225"/>
      <c r="DOO76" s="225"/>
      <c r="DOP76" s="225"/>
      <c r="DOQ76" s="225"/>
      <c r="DOR76" s="225"/>
      <c r="DOS76" s="225"/>
      <c r="DOT76" s="225"/>
      <c r="DOU76" s="225"/>
      <c r="DOV76" s="225"/>
      <c r="DOW76" s="225"/>
      <c r="DOX76" s="225"/>
      <c r="DOY76" s="225"/>
      <c r="DOZ76" s="225"/>
      <c r="DPA76" s="225"/>
      <c r="DPB76" s="225"/>
      <c r="DPC76" s="225"/>
      <c r="DPD76" s="225"/>
      <c r="DPE76" s="225"/>
      <c r="DPF76" s="225"/>
      <c r="DPG76" s="225"/>
      <c r="DPH76" s="225"/>
      <c r="DPI76" s="225"/>
      <c r="DPJ76" s="225"/>
      <c r="DPK76" s="225"/>
      <c r="DPL76" s="225"/>
      <c r="DPM76" s="225"/>
      <c r="DPN76" s="225"/>
      <c r="DPO76" s="225"/>
      <c r="DPP76" s="225"/>
      <c r="DPQ76" s="225"/>
      <c r="DPR76" s="225"/>
      <c r="DPS76" s="225"/>
      <c r="DPT76" s="225"/>
      <c r="DPU76" s="225"/>
      <c r="DPV76" s="225"/>
      <c r="DPW76" s="225"/>
      <c r="DPX76" s="225"/>
      <c r="DPY76" s="225"/>
      <c r="DPZ76" s="225"/>
      <c r="DQA76" s="225"/>
      <c r="DQB76" s="225"/>
      <c r="DQC76" s="225"/>
      <c r="DQD76" s="225"/>
      <c r="DQE76" s="225"/>
      <c r="DQF76" s="225"/>
      <c r="DQG76" s="225"/>
      <c r="DQH76" s="225"/>
      <c r="DQI76" s="225"/>
      <c r="DQJ76" s="225"/>
      <c r="DQK76" s="225"/>
      <c r="DQL76" s="225"/>
      <c r="DQM76" s="225"/>
      <c r="DQN76" s="225"/>
      <c r="DQO76" s="225"/>
      <c r="DQP76" s="225"/>
      <c r="DQQ76" s="225"/>
      <c r="DQR76" s="225"/>
      <c r="DQS76" s="225"/>
      <c r="DQT76" s="225"/>
      <c r="DQU76" s="225"/>
      <c r="DQV76" s="225"/>
      <c r="DQW76" s="225"/>
      <c r="DQX76" s="225"/>
      <c r="DQY76" s="225"/>
      <c r="DQZ76" s="225"/>
      <c r="DRA76" s="225"/>
      <c r="DRB76" s="225"/>
      <c r="DRC76" s="225"/>
      <c r="DRD76" s="225"/>
      <c r="DRE76" s="225"/>
      <c r="DRF76" s="225"/>
      <c r="DRG76" s="225"/>
      <c r="DRH76" s="225"/>
      <c r="DRI76" s="225"/>
      <c r="DRJ76" s="225"/>
      <c r="DRK76" s="225"/>
      <c r="DRL76" s="225"/>
      <c r="DRM76" s="225"/>
      <c r="DRN76" s="225"/>
      <c r="DRO76" s="225"/>
      <c r="DRP76" s="225"/>
      <c r="DRQ76" s="225"/>
      <c r="DRR76" s="225"/>
      <c r="DRS76" s="225"/>
      <c r="DRT76" s="225"/>
      <c r="DRU76" s="225"/>
      <c r="DRV76" s="225"/>
      <c r="DRW76" s="225"/>
      <c r="DRX76" s="225"/>
      <c r="DRY76" s="225"/>
      <c r="DRZ76" s="225"/>
      <c r="DSA76" s="225"/>
      <c r="DSB76" s="225"/>
      <c r="DSC76" s="225"/>
      <c r="DSD76" s="225"/>
      <c r="DSE76" s="225"/>
      <c r="DSF76" s="225"/>
      <c r="DSG76" s="225"/>
      <c r="DSH76" s="225"/>
      <c r="DSI76" s="225"/>
      <c r="DSJ76" s="225"/>
      <c r="DSK76" s="225"/>
      <c r="DSL76" s="225"/>
      <c r="DSM76" s="225"/>
      <c r="DSN76" s="225"/>
      <c r="DSO76" s="225"/>
      <c r="DSP76" s="225"/>
      <c r="DSQ76" s="225"/>
      <c r="DSR76" s="225"/>
      <c r="DSS76" s="225"/>
      <c r="DST76" s="225"/>
      <c r="DSU76" s="225"/>
      <c r="DSV76" s="225"/>
      <c r="DSW76" s="225"/>
      <c r="DSX76" s="225"/>
      <c r="DSY76" s="225"/>
      <c r="DSZ76" s="225"/>
      <c r="DTA76" s="225"/>
      <c r="DTB76" s="225"/>
      <c r="DTC76" s="225"/>
      <c r="DTD76" s="225"/>
      <c r="DTE76" s="225"/>
      <c r="DTF76" s="225"/>
      <c r="DTG76" s="225"/>
      <c r="DTH76" s="225"/>
      <c r="DTI76" s="225"/>
      <c r="DTJ76" s="225"/>
      <c r="DTK76" s="225"/>
      <c r="DTL76" s="225"/>
      <c r="DTM76" s="225"/>
      <c r="DTN76" s="225"/>
      <c r="DTO76" s="225"/>
      <c r="DTP76" s="225"/>
      <c r="DTQ76" s="225"/>
      <c r="DTR76" s="225"/>
      <c r="DTS76" s="225"/>
      <c r="DTT76" s="225"/>
      <c r="DTU76" s="225"/>
      <c r="DTV76" s="225"/>
      <c r="DTW76" s="225"/>
      <c r="DTX76" s="225"/>
      <c r="DTY76" s="225"/>
      <c r="DTZ76" s="225"/>
      <c r="DUA76" s="225"/>
      <c r="DUB76" s="225"/>
      <c r="DUC76" s="225"/>
      <c r="DUD76" s="225"/>
      <c r="DUE76" s="225"/>
      <c r="DUF76" s="225"/>
      <c r="DUG76" s="225"/>
      <c r="DUH76" s="225"/>
      <c r="DUI76" s="225"/>
      <c r="DUJ76" s="225"/>
      <c r="DUK76" s="225"/>
      <c r="DUL76" s="225"/>
      <c r="DUM76" s="225"/>
      <c r="DUN76" s="225"/>
      <c r="DUO76" s="225"/>
      <c r="DUP76" s="225"/>
      <c r="DUQ76" s="225"/>
      <c r="DUR76" s="225"/>
      <c r="DUS76" s="225"/>
      <c r="DUT76" s="225"/>
      <c r="DUU76" s="225"/>
      <c r="DUV76" s="225"/>
      <c r="DUW76" s="225"/>
      <c r="DUX76" s="225"/>
      <c r="DUY76" s="225"/>
      <c r="DUZ76" s="225"/>
      <c r="DVA76" s="225"/>
      <c r="DVB76" s="225"/>
      <c r="DVC76" s="225"/>
      <c r="DVD76" s="225"/>
      <c r="DVE76" s="225"/>
      <c r="DVF76" s="225"/>
      <c r="DVG76" s="225"/>
      <c r="DVH76" s="225"/>
      <c r="DVI76" s="225"/>
      <c r="DVJ76" s="225"/>
      <c r="DVK76" s="225"/>
      <c r="DVL76" s="225"/>
      <c r="DVM76" s="225"/>
      <c r="DVN76" s="225"/>
      <c r="DVO76" s="225"/>
      <c r="DVP76" s="225"/>
      <c r="DVQ76" s="225"/>
      <c r="DVR76" s="225"/>
      <c r="DVS76" s="225"/>
      <c r="DVT76" s="225"/>
      <c r="DVU76" s="225"/>
      <c r="DVV76" s="225"/>
      <c r="DVW76" s="225"/>
      <c r="DVX76" s="225"/>
      <c r="DVY76" s="225"/>
      <c r="DVZ76" s="225"/>
      <c r="DWA76" s="225"/>
      <c r="DWB76" s="225"/>
      <c r="DWC76" s="225"/>
      <c r="DWD76" s="225"/>
      <c r="DWE76" s="225"/>
      <c r="DWF76" s="225"/>
      <c r="DWG76" s="225"/>
      <c r="DWH76" s="225"/>
      <c r="DWI76" s="225"/>
      <c r="DWJ76" s="225"/>
      <c r="DWK76" s="225"/>
      <c r="DWL76" s="225"/>
      <c r="DWM76" s="225"/>
      <c r="DWN76" s="225"/>
      <c r="DWO76" s="225"/>
      <c r="DWP76" s="225"/>
      <c r="DWQ76" s="225"/>
      <c r="DWR76" s="225"/>
      <c r="DWS76" s="225"/>
      <c r="DWT76" s="225"/>
      <c r="DWU76" s="225"/>
      <c r="DWV76" s="225"/>
      <c r="DWW76" s="225"/>
      <c r="DWX76" s="225"/>
      <c r="DWY76" s="225"/>
      <c r="DWZ76" s="225"/>
      <c r="DXA76" s="225"/>
      <c r="DXB76" s="225"/>
      <c r="DXC76" s="225"/>
      <c r="DXD76" s="225"/>
      <c r="DXE76" s="225"/>
      <c r="DXF76" s="225"/>
      <c r="DXG76" s="225"/>
      <c r="DXH76" s="225"/>
      <c r="DXI76" s="225"/>
      <c r="DXJ76" s="225"/>
      <c r="DXK76" s="225"/>
      <c r="DXL76" s="225"/>
      <c r="DXM76" s="225"/>
      <c r="DXN76" s="225"/>
      <c r="DXO76" s="225"/>
      <c r="DXP76" s="225"/>
      <c r="DXQ76" s="225"/>
      <c r="DXR76" s="225"/>
      <c r="DXS76" s="225"/>
      <c r="DXT76" s="225"/>
      <c r="DXU76" s="225"/>
      <c r="DXV76" s="225"/>
      <c r="DXW76" s="225"/>
      <c r="DXX76" s="225"/>
      <c r="DXY76" s="225"/>
      <c r="DXZ76" s="225"/>
      <c r="DYA76" s="225"/>
      <c r="DYB76" s="225"/>
      <c r="DYC76" s="225"/>
      <c r="DYD76" s="225"/>
      <c r="DYE76" s="225"/>
      <c r="DYF76" s="225"/>
      <c r="DYG76" s="225"/>
      <c r="DYH76" s="225"/>
      <c r="DYI76" s="225"/>
      <c r="DYJ76" s="225"/>
      <c r="DYK76" s="225"/>
      <c r="DYL76" s="225"/>
      <c r="DYM76" s="225"/>
      <c r="DYN76" s="225"/>
      <c r="DYO76" s="225"/>
      <c r="DYP76" s="225"/>
      <c r="DYQ76" s="225"/>
      <c r="DYR76" s="225"/>
      <c r="DYS76" s="225"/>
      <c r="DYT76" s="225"/>
      <c r="DYU76" s="225"/>
      <c r="DYV76" s="225"/>
      <c r="DYW76" s="225"/>
      <c r="DYX76" s="225"/>
      <c r="DYY76" s="225"/>
      <c r="DYZ76" s="225"/>
      <c r="DZA76" s="225"/>
      <c r="DZB76" s="225"/>
      <c r="DZC76" s="225"/>
      <c r="DZD76" s="225"/>
      <c r="DZE76" s="225"/>
      <c r="DZF76" s="225"/>
      <c r="DZG76" s="225"/>
      <c r="DZH76" s="225"/>
      <c r="DZI76" s="225"/>
      <c r="DZJ76" s="225"/>
      <c r="DZK76" s="225"/>
      <c r="DZL76" s="225"/>
      <c r="DZM76" s="225"/>
      <c r="DZN76" s="225"/>
      <c r="DZO76" s="225"/>
      <c r="DZP76" s="225"/>
      <c r="DZQ76" s="225"/>
      <c r="DZR76" s="225"/>
      <c r="DZS76" s="225"/>
      <c r="DZT76" s="225"/>
      <c r="DZU76" s="225"/>
      <c r="DZV76" s="225"/>
      <c r="DZW76" s="225"/>
      <c r="DZX76" s="225"/>
      <c r="DZY76" s="225"/>
      <c r="DZZ76" s="225"/>
      <c r="EAA76" s="225"/>
      <c r="EAB76" s="225"/>
      <c r="EAC76" s="225"/>
      <c r="EAD76" s="225"/>
      <c r="EAE76" s="225"/>
      <c r="EAF76" s="225"/>
      <c r="EAG76" s="225"/>
      <c r="EAH76" s="225"/>
      <c r="EAI76" s="225"/>
      <c r="EAJ76" s="225"/>
      <c r="EAK76" s="225"/>
      <c r="EAL76" s="225"/>
      <c r="EAM76" s="225"/>
      <c r="EAN76" s="225"/>
      <c r="EAO76" s="225"/>
      <c r="EAP76" s="225"/>
      <c r="EAQ76" s="225"/>
      <c r="EAR76" s="225"/>
      <c r="EAS76" s="225"/>
      <c r="EAT76" s="225"/>
      <c r="EAU76" s="225"/>
      <c r="EAV76" s="225"/>
      <c r="EAW76" s="225"/>
      <c r="EAX76" s="225"/>
      <c r="EAY76" s="225"/>
      <c r="EAZ76" s="225"/>
      <c r="EBA76" s="225"/>
      <c r="EBB76" s="225"/>
      <c r="EBC76" s="225"/>
      <c r="EBD76" s="225"/>
      <c r="EBE76" s="225"/>
      <c r="EBF76" s="225"/>
      <c r="EBG76" s="225"/>
      <c r="EBH76" s="225"/>
      <c r="EBI76" s="225"/>
      <c r="EBJ76" s="225"/>
      <c r="EBK76" s="225"/>
      <c r="EBL76" s="225"/>
      <c r="EBM76" s="225"/>
      <c r="EBN76" s="225"/>
      <c r="EBO76" s="225"/>
      <c r="EBP76" s="225"/>
      <c r="EBQ76" s="225"/>
      <c r="EBR76" s="225"/>
      <c r="EBS76" s="225"/>
      <c r="EBT76" s="225"/>
      <c r="EBU76" s="225"/>
      <c r="EBV76" s="225"/>
      <c r="EBW76" s="225"/>
      <c r="EBX76" s="225"/>
      <c r="EBY76" s="225"/>
      <c r="EBZ76" s="225"/>
      <c r="ECA76" s="225"/>
      <c r="ECB76" s="225"/>
      <c r="ECC76" s="225"/>
      <c r="ECD76" s="225"/>
      <c r="ECE76" s="225"/>
      <c r="ECF76" s="225"/>
      <c r="ECG76" s="225"/>
      <c r="ECH76" s="225"/>
      <c r="ECI76" s="225"/>
      <c r="ECJ76" s="225"/>
      <c r="ECK76" s="225"/>
      <c r="ECL76" s="225"/>
      <c r="ECM76" s="225"/>
      <c r="ECN76" s="225"/>
      <c r="ECO76" s="225"/>
      <c r="ECP76" s="225"/>
      <c r="ECQ76" s="225"/>
      <c r="ECR76" s="225"/>
      <c r="ECS76" s="225"/>
      <c r="ECT76" s="225"/>
      <c r="ECU76" s="225"/>
      <c r="ECV76" s="225"/>
      <c r="ECW76" s="225"/>
      <c r="ECX76" s="225"/>
      <c r="ECY76" s="225"/>
      <c r="ECZ76" s="225"/>
      <c r="EDA76" s="225"/>
      <c r="EDB76" s="225"/>
      <c r="EDC76" s="225"/>
      <c r="EDD76" s="225"/>
      <c r="EDE76" s="225"/>
      <c r="EDF76" s="225"/>
      <c r="EDG76" s="225"/>
      <c r="EDH76" s="225"/>
      <c r="EDI76" s="225"/>
      <c r="EDJ76" s="225"/>
      <c r="EDK76" s="225"/>
      <c r="EDL76" s="225"/>
      <c r="EDM76" s="225"/>
      <c r="EDN76" s="225"/>
      <c r="EDO76" s="225"/>
      <c r="EDP76" s="225"/>
      <c r="EDQ76" s="225"/>
      <c r="EDR76" s="225"/>
      <c r="EDS76" s="225"/>
      <c r="EDT76" s="225"/>
      <c r="EDU76" s="225"/>
      <c r="EDV76" s="225"/>
      <c r="EDW76" s="225"/>
      <c r="EDX76" s="225"/>
      <c r="EDY76" s="225"/>
      <c r="EDZ76" s="225"/>
      <c r="EEA76" s="225"/>
      <c r="EEB76" s="225"/>
      <c r="EEC76" s="225"/>
      <c r="EED76" s="225"/>
      <c r="EEE76" s="225"/>
      <c r="EEF76" s="225"/>
      <c r="EEG76" s="225"/>
      <c r="EEH76" s="225"/>
      <c r="EEI76" s="225"/>
      <c r="EEJ76" s="225"/>
      <c r="EEK76" s="225"/>
      <c r="EEL76" s="225"/>
      <c r="EEM76" s="225"/>
      <c r="EEN76" s="225"/>
      <c r="EEO76" s="225"/>
      <c r="EEP76" s="225"/>
      <c r="EEQ76" s="225"/>
      <c r="EER76" s="225"/>
      <c r="EES76" s="225"/>
      <c r="EET76" s="225"/>
      <c r="EEU76" s="225"/>
      <c r="EEV76" s="225"/>
      <c r="EEW76" s="225"/>
      <c r="EEX76" s="225"/>
      <c r="EEY76" s="225"/>
      <c r="EEZ76" s="225"/>
      <c r="EFA76" s="225"/>
      <c r="EFB76" s="225"/>
      <c r="EFC76" s="225"/>
      <c r="EFD76" s="225"/>
      <c r="EFE76" s="225"/>
      <c r="EFF76" s="225"/>
      <c r="EFG76" s="225"/>
      <c r="EFH76" s="225"/>
      <c r="EFI76" s="225"/>
      <c r="EFJ76" s="225"/>
      <c r="EFK76" s="225"/>
      <c r="EFL76" s="225"/>
      <c r="EFM76" s="225"/>
      <c r="EFN76" s="225"/>
      <c r="EFO76" s="225"/>
      <c r="EFP76" s="225"/>
      <c r="EFQ76" s="225"/>
      <c r="EFR76" s="225"/>
      <c r="EFS76" s="225"/>
      <c r="EFT76" s="225"/>
      <c r="EFU76" s="225"/>
      <c r="EFV76" s="225"/>
      <c r="EFW76" s="225"/>
      <c r="EFX76" s="225"/>
      <c r="EFY76" s="225"/>
      <c r="EFZ76" s="225"/>
      <c r="EGA76" s="225"/>
      <c r="EGB76" s="225"/>
      <c r="EGC76" s="225"/>
      <c r="EGD76" s="225"/>
      <c r="EGE76" s="225"/>
      <c r="EGF76" s="225"/>
      <c r="EGG76" s="225"/>
      <c r="EGH76" s="225"/>
      <c r="EGI76" s="225"/>
      <c r="EGJ76" s="225"/>
      <c r="EGK76" s="225"/>
      <c r="EGL76" s="225"/>
      <c r="EGM76" s="225"/>
      <c r="EGN76" s="225"/>
      <c r="EGO76" s="225"/>
      <c r="EGP76" s="225"/>
      <c r="EGQ76" s="225"/>
      <c r="EGR76" s="225"/>
      <c r="EGS76" s="225"/>
      <c r="EGT76" s="225"/>
      <c r="EGU76" s="225"/>
      <c r="EGV76" s="225"/>
      <c r="EGW76" s="225"/>
      <c r="EGX76" s="225"/>
      <c r="EGY76" s="225"/>
      <c r="EGZ76" s="225"/>
      <c r="EHA76" s="225"/>
      <c r="EHB76" s="225"/>
      <c r="EHC76" s="225"/>
      <c r="EHD76" s="225"/>
      <c r="EHE76" s="225"/>
      <c r="EHF76" s="225"/>
      <c r="EHG76" s="225"/>
      <c r="EHH76" s="225"/>
      <c r="EHI76" s="225"/>
      <c r="EHJ76" s="225"/>
      <c r="EHK76" s="225"/>
      <c r="EHL76" s="225"/>
      <c r="EHM76" s="225"/>
      <c r="EHN76" s="225"/>
      <c r="EHO76" s="225"/>
      <c r="EHP76" s="225"/>
      <c r="EHQ76" s="225"/>
      <c r="EHR76" s="225"/>
      <c r="EHS76" s="225"/>
      <c r="EHT76" s="225"/>
      <c r="EHU76" s="225"/>
      <c r="EHV76" s="225"/>
      <c r="EHW76" s="225"/>
      <c r="EHX76" s="225"/>
      <c r="EHY76" s="225"/>
      <c r="EHZ76" s="225"/>
      <c r="EIA76" s="225"/>
      <c r="EIB76" s="225"/>
      <c r="EIC76" s="225"/>
      <c r="EID76" s="225"/>
      <c r="EIE76" s="225"/>
      <c r="EIF76" s="225"/>
      <c r="EIG76" s="225"/>
      <c r="EIH76" s="225"/>
      <c r="EII76" s="225"/>
      <c r="EIJ76" s="225"/>
      <c r="EIK76" s="225"/>
      <c r="EIL76" s="225"/>
      <c r="EIM76" s="225"/>
      <c r="EIN76" s="225"/>
      <c r="EIO76" s="225"/>
      <c r="EIP76" s="225"/>
      <c r="EIQ76" s="225"/>
      <c r="EIR76" s="225"/>
      <c r="EIS76" s="225"/>
      <c r="EIT76" s="225"/>
      <c r="EIU76" s="225"/>
      <c r="EIV76" s="225"/>
      <c r="EIW76" s="225"/>
      <c r="EIX76" s="225"/>
      <c r="EIY76" s="225"/>
      <c r="EIZ76" s="225"/>
      <c r="EJA76" s="225"/>
      <c r="EJB76" s="225"/>
      <c r="EJC76" s="225"/>
      <c r="EJD76" s="225"/>
      <c r="EJE76" s="225"/>
      <c r="EJF76" s="225"/>
      <c r="EJG76" s="225"/>
      <c r="EJH76" s="225"/>
      <c r="EJI76" s="225"/>
      <c r="EJJ76" s="225"/>
      <c r="EJK76" s="225"/>
      <c r="EJL76" s="225"/>
      <c r="EJM76" s="225"/>
      <c r="EJN76" s="225"/>
      <c r="EJO76" s="225"/>
      <c r="EJP76" s="225"/>
      <c r="EJQ76" s="225"/>
      <c r="EJR76" s="225"/>
      <c r="EJS76" s="225"/>
      <c r="EJT76" s="225"/>
      <c r="EJU76" s="225"/>
      <c r="EJV76" s="225"/>
      <c r="EJW76" s="225"/>
      <c r="EJX76" s="225"/>
      <c r="EJY76" s="225"/>
      <c r="EJZ76" s="225"/>
      <c r="EKA76" s="225"/>
      <c r="EKB76" s="225"/>
      <c r="EKC76" s="225"/>
      <c r="EKD76" s="225"/>
      <c r="EKE76" s="225"/>
      <c r="EKF76" s="225"/>
      <c r="EKG76" s="225"/>
      <c r="EKH76" s="225"/>
      <c r="EKI76" s="225"/>
      <c r="EKJ76" s="225"/>
      <c r="EKK76" s="225"/>
      <c r="EKL76" s="225"/>
      <c r="EKM76" s="225"/>
      <c r="EKN76" s="225"/>
      <c r="EKO76" s="225"/>
      <c r="EKP76" s="225"/>
      <c r="EKQ76" s="225"/>
      <c r="EKR76" s="225"/>
      <c r="EKS76" s="225"/>
      <c r="EKT76" s="225"/>
      <c r="EKU76" s="225"/>
      <c r="EKV76" s="225"/>
      <c r="EKW76" s="225"/>
      <c r="EKX76" s="225"/>
      <c r="EKY76" s="225"/>
      <c r="EKZ76" s="225"/>
      <c r="ELA76" s="225"/>
      <c r="ELB76" s="225"/>
      <c r="ELC76" s="225"/>
      <c r="ELD76" s="225"/>
      <c r="ELE76" s="225"/>
      <c r="ELF76" s="225"/>
      <c r="ELG76" s="225"/>
      <c r="ELH76" s="225"/>
      <c r="ELI76" s="225"/>
      <c r="ELJ76" s="225"/>
      <c r="ELK76" s="225"/>
      <c r="ELL76" s="225"/>
      <c r="ELM76" s="225"/>
      <c r="ELN76" s="225"/>
      <c r="ELO76" s="225"/>
      <c r="ELP76" s="225"/>
      <c r="ELQ76" s="225"/>
      <c r="ELR76" s="225"/>
      <c r="ELS76" s="225"/>
      <c r="ELT76" s="225"/>
      <c r="ELU76" s="225"/>
      <c r="ELV76" s="225"/>
      <c r="ELW76" s="225"/>
      <c r="ELX76" s="225"/>
      <c r="ELY76" s="225"/>
      <c r="ELZ76" s="225"/>
      <c r="EMA76" s="225"/>
      <c r="EMB76" s="225"/>
      <c r="EMC76" s="225"/>
      <c r="EMD76" s="225"/>
      <c r="EME76" s="225"/>
      <c r="EMF76" s="225"/>
      <c r="EMG76" s="225"/>
      <c r="EMH76" s="225"/>
      <c r="EMI76" s="225"/>
      <c r="EMJ76" s="225"/>
      <c r="EMK76" s="225"/>
      <c r="EML76" s="225"/>
      <c r="EMM76" s="225"/>
      <c r="EMN76" s="225"/>
      <c r="EMO76" s="225"/>
      <c r="EMP76" s="225"/>
      <c r="EMQ76" s="225"/>
      <c r="EMR76" s="225"/>
      <c r="EMS76" s="225"/>
      <c r="EMT76" s="225"/>
      <c r="EMU76" s="225"/>
      <c r="EMV76" s="225"/>
      <c r="EMW76" s="225"/>
      <c r="EMX76" s="225"/>
      <c r="EMY76" s="225"/>
      <c r="EMZ76" s="225"/>
      <c r="ENA76" s="225"/>
      <c r="ENB76" s="225"/>
      <c r="ENC76" s="225"/>
      <c r="END76" s="225"/>
      <c r="ENE76" s="225"/>
      <c r="ENF76" s="225"/>
      <c r="ENG76" s="225"/>
      <c r="ENH76" s="225"/>
      <c r="ENI76" s="225"/>
      <c r="ENJ76" s="225"/>
      <c r="ENK76" s="225"/>
      <c r="ENL76" s="225"/>
      <c r="ENM76" s="225"/>
      <c r="ENN76" s="225"/>
      <c r="ENO76" s="225"/>
      <c r="ENP76" s="225"/>
      <c r="ENQ76" s="225"/>
      <c r="ENR76" s="225"/>
      <c r="ENS76" s="225"/>
      <c r="ENT76" s="225"/>
      <c r="ENU76" s="225"/>
      <c r="ENV76" s="225"/>
      <c r="ENW76" s="225"/>
      <c r="ENX76" s="225"/>
      <c r="ENY76" s="225"/>
      <c r="ENZ76" s="225"/>
      <c r="EOA76" s="225"/>
      <c r="EOB76" s="225"/>
      <c r="EOC76" s="225"/>
      <c r="EOD76" s="225"/>
      <c r="EOE76" s="225"/>
      <c r="EOF76" s="225"/>
      <c r="EOG76" s="225"/>
      <c r="EOH76" s="225"/>
      <c r="EOI76" s="225"/>
      <c r="EOJ76" s="225"/>
      <c r="EOK76" s="225"/>
      <c r="EOL76" s="225"/>
      <c r="EOM76" s="225"/>
      <c r="EON76" s="225"/>
      <c r="EOO76" s="225"/>
      <c r="EOP76" s="225"/>
      <c r="EOQ76" s="225"/>
      <c r="EOR76" s="225"/>
      <c r="EOS76" s="225"/>
      <c r="EOT76" s="225"/>
      <c r="EOU76" s="225"/>
      <c r="EOV76" s="225"/>
      <c r="EOW76" s="225"/>
      <c r="EOX76" s="225"/>
      <c r="EOY76" s="225"/>
      <c r="EOZ76" s="225"/>
      <c r="EPA76" s="225"/>
      <c r="EPB76" s="225"/>
      <c r="EPC76" s="225"/>
      <c r="EPD76" s="225"/>
      <c r="EPE76" s="225"/>
      <c r="EPF76" s="225"/>
      <c r="EPG76" s="225"/>
      <c r="EPH76" s="225"/>
      <c r="EPI76" s="225"/>
      <c r="EPJ76" s="225"/>
      <c r="EPK76" s="225"/>
      <c r="EPL76" s="225"/>
      <c r="EPM76" s="225"/>
      <c r="EPN76" s="225"/>
      <c r="EPO76" s="225"/>
      <c r="EPP76" s="225"/>
      <c r="EPQ76" s="225"/>
      <c r="EPR76" s="225"/>
      <c r="EPS76" s="225"/>
      <c r="EPT76" s="225"/>
      <c r="EPU76" s="225"/>
      <c r="EPV76" s="225"/>
      <c r="EPW76" s="225"/>
      <c r="EPX76" s="225"/>
      <c r="EPY76" s="225"/>
      <c r="EPZ76" s="225"/>
      <c r="EQA76" s="225"/>
      <c r="EQB76" s="225"/>
      <c r="EQC76" s="225"/>
      <c r="EQD76" s="225"/>
      <c r="EQE76" s="225"/>
      <c r="EQF76" s="225"/>
      <c r="EQG76" s="225"/>
      <c r="EQH76" s="225"/>
      <c r="EQI76" s="225"/>
      <c r="EQJ76" s="225"/>
      <c r="EQK76" s="225"/>
      <c r="EQL76" s="225"/>
      <c r="EQM76" s="225"/>
      <c r="EQN76" s="225"/>
      <c r="EQO76" s="225"/>
      <c r="EQP76" s="225"/>
      <c r="EQQ76" s="225"/>
      <c r="EQR76" s="225"/>
      <c r="EQS76" s="225"/>
      <c r="EQT76" s="225"/>
      <c r="EQU76" s="225"/>
      <c r="EQV76" s="225"/>
      <c r="EQW76" s="225"/>
      <c r="EQX76" s="225"/>
      <c r="EQY76" s="225"/>
      <c r="EQZ76" s="225"/>
      <c r="ERA76" s="225"/>
      <c r="ERB76" s="225"/>
      <c r="ERC76" s="225"/>
      <c r="ERD76" s="225"/>
      <c r="ERE76" s="225"/>
      <c r="ERF76" s="225"/>
      <c r="ERG76" s="225"/>
      <c r="ERH76" s="225"/>
      <c r="ERI76" s="225"/>
      <c r="ERJ76" s="225"/>
      <c r="ERK76" s="225"/>
      <c r="ERL76" s="225"/>
      <c r="ERM76" s="225"/>
      <c r="ERN76" s="225"/>
      <c r="ERO76" s="225"/>
      <c r="ERP76" s="225"/>
      <c r="ERQ76" s="225"/>
      <c r="ERR76" s="225"/>
      <c r="ERS76" s="225"/>
      <c r="ERT76" s="225"/>
      <c r="ERU76" s="225"/>
      <c r="ERV76" s="225"/>
      <c r="ERW76" s="225"/>
      <c r="ERX76" s="225"/>
      <c r="ERY76" s="225"/>
      <c r="ERZ76" s="225"/>
      <c r="ESA76" s="225"/>
      <c r="ESB76" s="225"/>
      <c r="ESC76" s="225"/>
      <c r="ESD76" s="225"/>
      <c r="ESE76" s="225"/>
      <c r="ESF76" s="225"/>
      <c r="ESG76" s="225"/>
      <c r="ESH76" s="225"/>
      <c r="ESI76" s="225"/>
      <c r="ESJ76" s="225"/>
      <c r="ESK76" s="225"/>
      <c r="ESL76" s="225"/>
      <c r="ESM76" s="225"/>
      <c r="ESN76" s="225"/>
      <c r="ESO76" s="225"/>
      <c r="ESP76" s="225"/>
      <c r="ESQ76" s="225"/>
      <c r="ESR76" s="225"/>
      <c r="ESS76" s="225"/>
      <c r="EST76" s="225"/>
      <c r="ESU76" s="225"/>
      <c r="ESV76" s="225"/>
      <c r="ESW76" s="225"/>
      <c r="ESX76" s="225"/>
      <c r="ESY76" s="225"/>
      <c r="ESZ76" s="225"/>
      <c r="ETA76" s="225"/>
      <c r="ETB76" s="225"/>
      <c r="ETC76" s="225"/>
      <c r="ETD76" s="225"/>
      <c r="ETE76" s="225"/>
      <c r="ETF76" s="225"/>
      <c r="ETG76" s="225"/>
      <c r="ETH76" s="225"/>
      <c r="ETI76" s="225"/>
      <c r="ETJ76" s="225"/>
      <c r="ETK76" s="225"/>
      <c r="ETL76" s="225"/>
      <c r="ETM76" s="225"/>
      <c r="ETN76" s="225"/>
      <c r="ETO76" s="225"/>
      <c r="ETP76" s="225"/>
      <c r="ETQ76" s="225"/>
      <c r="ETR76" s="225"/>
      <c r="ETS76" s="225"/>
      <c r="ETT76" s="225"/>
      <c r="ETU76" s="225"/>
      <c r="ETV76" s="225"/>
      <c r="ETW76" s="225"/>
      <c r="ETX76" s="225"/>
      <c r="ETY76" s="225"/>
      <c r="ETZ76" s="225"/>
      <c r="EUA76" s="225"/>
      <c r="EUB76" s="225"/>
      <c r="EUC76" s="225"/>
      <c r="EUD76" s="225"/>
      <c r="EUE76" s="225"/>
      <c r="EUF76" s="225"/>
      <c r="EUG76" s="225"/>
      <c r="EUH76" s="225"/>
      <c r="EUI76" s="225"/>
      <c r="EUJ76" s="225"/>
      <c r="EUK76" s="225"/>
      <c r="EUL76" s="225"/>
      <c r="EUM76" s="225"/>
      <c r="EUN76" s="225"/>
      <c r="EUO76" s="225"/>
      <c r="EUP76" s="225"/>
      <c r="EUQ76" s="225"/>
      <c r="EUR76" s="225"/>
      <c r="EUS76" s="225"/>
      <c r="EUT76" s="225"/>
      <c r="EUU76" s="225"/>
      <c r="EUV76" s="225"/>
      <c r="EUW76" s="225"/>
      <c r="EUX76" s="225"/>
      <c r="EUY76" s="225"/>
      <c r="EUZ76" s="225"/>
      <c r="EVA76" s="225"/>
      <c r="EVB76" s="225"/>
      <c r="EVC76" s="225"/>
      <c r="EVD76" s="225"/>
      <c r="EVE76" s="225"/>
      <c r="EVF76" s="225"/>
      <c r="EVG76" s="225"/>
      <c r="EVH76" s="225"/>
      <c r="EVI76" s="225"/>
      <c r="EVJ76" s="225"/>
      <c r="EVK76" s="225"/>
      <c r="EVL76" s="225"/>
      <c r="EVM76" s="225"/>
      <c r="EVN76" s="225"/>
      <c r="EVO76" s="225"/>
      <c r="EVP76" s="225"/>
      <c r="EVQ76" s="225"/>
      <c r="EVR76" s="225"/>
      <c r="EVS76" s="225"/>
      <c r="EVT76" s="225"/>
      <c r="EVU76" s="225"/>
      <c r="EVV76" s="225"/>
      <c r="EVW76" s="225"/>
      <c r="EVX76" s="225"/>
      <c r="EVY76" s="225"/>
      <c r="EVZ76" s="225"/>
      <c r="EWA76" s="225"/>
      <c r="EWB76" s="225"/>
      <c r="EWC76" s="225"/>
      <c r="EWD76" s="225"/>
      <c r="EWE76" s="225"/>
      <c r="EWF76" s="225"/>
      <c r="EWG76" s="225"/>
      <c r="EWH76" s="225"/>
      <c r="EWI76" s="225"/>
      <c r="EWJ76" s="225"/>
      <c r="EWK76" s="225"/>
      <c r="EWL76" s="225"/>
      <c r="EWM76" s="225"/>
      <c r="EWN76" s="225"/>
      <c r="EWO76" s="225"/>
      <c r="EWP76" s="225"/>
      <c r="EWQ76" s="225"/>
      <c r="EWR76" s="225"/>
      <c r="EWS76" s="225"/>
      <c r="EWT76" s="225"/>
      <c r="EWU76" s="225"/>
      <c r="EWV76" s="225"/>
      <c r="EWW76" s="225"/>
      <c r="EWX76" s="225"/>
      <c r="EWY76" s="225"/>
      <c r="EWZ76" s="225"/>
      <c r="EXA76" s="225"/>
      <c r="EXB76" s="225"/>
      <c r="EXC76" s="225"/>
      <c r="EXD76" s="225"/>
      <c r="EXE76" s="225"/>
      <c r="EXF76" s="225"/>
      <c r="EXG76" s="225"/>
      <c r="EXH76" s="225"/>
      <c r="EXI76" s="225"/>
      <c r="EXJ76" s="225"/>
      <c r="EXK76" s="225"/>
      <c r="EXL76" s="225"/>
      <c r="EXM76" s="225"/>
      <c r="EXN76" s="225"/>
      <c r="EXO76" s="225"/>
      <c r="EXP76" s="225"/>
      <c r="EXQ76" s="225"/>
      <c r="EXR76" s="225"/>
      <c r="EXS76" s="225"/>
      <c r="EXT76" s="225"/>
      <c r="EXU76" s="225"/>
      <c r="EXV76" s="225"/>
      <c r="EXW76" s="225"/>
      <c r="EXX76" s="225"/>
      <c r="EXY76" s="225"/>
      <c r="EXZ76" s="225"/>
      <c r="EYA76" s="225"/>
      <c r="EYB76" s="225"/>
      <c r="EYC76" s="225"/>
      <c r="EYD76" s="225"/>
      <c r="EYE76" s="225"/>
      <c r="EYF76" s="225"/>
      <c r="EYG76" s="225"/>
      <c r="EYH76" s="225"/>
      <c r="EYI76" s="225"/>
      <c r="EYJ76" s="225"/>
      <c r="EYK76" s="225"/>
      <c r="EYL76" s="225"/>
      <c r="EYM76" s="225"/>
      <c r="EYN76" s="225"/>
      <c r="EYO76" s="225"/>
      <c r="EYP76" s="225"/>
      <c r="EYQ76" s="225"/>
      <c r="EYR76" s="225"/>
      <c r="EYS76" s="225"/>
      <c r="EYT76" s="225"/>
      <c r="EYU76" s="225"/>
      <c r="EYV76" s="225"/>
      <c r="EYW76" s="225"/>
      <c r="EYX76" s="225"/>
      <c r="EYY76" s="225"/>
      <c r="EYZ76" s="225"/>
      <c r="EZA76" s="225"/>
      <c r="EZB76" s="225"/>
      <c r="EZC76" s="225"/>
      <c r="EZD76" s="225"/>
      <c r="EZE76" s="225"/>
      <c r="EZF76" s="225"/>
      <c r="EZG76" s="225"/>
      <c r="EZH76" s="225"/>
      <c r="EZI76" s="225"/>
      <c r="EZJ76" s="225"/>
      <c r="EZK76" s="225"/>
      <c r="EZL76" s="225"/>
      <c r="EZM76" s="225"/>
      <c r="EZN76" s="225"/>
      <c r="EZO76" s="225"/>
      <c r="EZP76" s="225"/>
      <c r="EZQ76" s="225"/>
      <c r="EZR76" s="225"/>
      <c r="EZS76" s="225"/>
      <c r="EZT76" s="225"/>
      <c r="EZU76" s="225"/>
      <c r="EZV76" s="225"/>
      <c r="EZW76" s="225"/>
      <c r="EZX76" s="225"/>
      <c r="EZY76" s="225"/>
      <c r="EZZ76" s="225"/>
      <c r="FAA76" s="225"/>
      <c r="FAB76" s="225"/>
      <c r="FAC76" s="225"/>
      <c r="FAD76" s="225"/>
      <c r="FAE76" s="225"/>
      <c r="FAF76" s="225"/>
      <c r="FAG76" s="225"/>
      <c r="FAH76" s="225"/>
      <c r="FAI76" s="225"/>
      <c r="FAJ76" s="225"/>
      <c r="FAK76" s="225"/>
      <c r="FAL76" s="225"/>
      <c r="FAM76" s="225"/>
      <c r="FAN76" s="225"/>
      <c r="FAO76" s="225"/>
      <c r="FAP76" s="225"/>
      <c r="FAQ76" s="225"/>
      <c r="FAR76" s="225"/>
      <c r="FAS76" s="225"/>
      <c r="FAT76" s="225"/>
      <c r="FAU76" s="225"/>
      <c r="FAV76" s="225"/>
      <c r="FAW76" s="225"/>
      <c r="FAX76" s="225"/>
      <c r="FAY76" s="225"/>
      <c r="FAZ76" s="225"/>
      <c r="FBA76" s="225"/>
      <c r="FBB76" s="225"/>
      <c r="FBC76" s="225"/>
      <c r="FBD76" s="225"/>
      <c r="FBE76" s="225"/>
      <c r="FBF76" s="225"/>
      <c r="FBG76" s="225"/>
      <c r="FBH76" s="225"/>
      <c r="FBI76" s="225"/>
      <c r="FBJ76" s="225"/>
      <c r="FBK76" s="225"/>
      <c r="FBL76" s="225"/>
      <c r="FBM76" s="225"/>
      <c r="FBN76" s="225"/>
      <c r="FBO76" s="225"/>
      <c r="FBP76" s="225"/>
      <c r="FBQ76" s="225"/>
      <c r="FBR76" s="225"/>
      <c r="FBS76" s="225"/>
      <c r="FBT76" s="225"/>
      <c r="FBU76" s="225"/>
      <c r="FBV76" s="225"/>
      <c r="FBW76" s="225"/>
      <c r="FBX76" s="225"/>
      <c r="FBY76" s="225"/>
      <c r="FBZ76" s="225"/>
      <c r="FCA76" s="225"/>
      <c r="FCB76" s="225"/>
      <c r="FCC76" s="225"/>
      <c r="FCD76" s="225"/>
      <c r="FCE76" s="225"/>
      <c r="FCF76" s="225"/>
      <c r="FCG76" s="225"/>
      <c r="FCH76" s="225"/>
      <c r="FCI76" s="225"/>
      <c r="FCJ76" s="225"/>
      <c r="FCK76" s="225"/>
      <c r="FCL76" s="225"/>
      <c r="FCM76" s="225"/>
      <c r="FCN76" s="225"/>
      <c r="FCO76" s="225"/>
      <c r="FCP76" s="225"/>
      <c r="FCQ76" s="225"/>
      <c r="FCR76" s="225"/>
      <c r="FCS76" s="225"/>
      <c r="FCT76" s="225"/>
      <c r="FCU76" s="225"/>
      <c r="FCV76" s="225"/>
      <c r="FCW76" s="225"/>
      <c r="FCX76" s="225"/>
      <c r="FCY76" s="225"/>
      <c r="FCZ76" s="225"/>
      <c r="FDA76" s="225"/>
      <c r="FDB76" s="225"/>
      <c r="FDC76" s="225"/>
      <c r="FDD76" s="225"/>
      <c r="FDE76" s="225"/>
      <c r="FDF76" s="225"/>
      <c r="FDG76" s="225"/>
      <c r="FDH76" s="225"/>
      <c r="FDI76" s="225"/>
      <c r="FDJ76" s="225"/>
      <c r="FDK76" s="225"/>
      <c r="FDL76" s="225"/>
      <c r="FDM76" s="225"/>
      <c r="FDN76" s="225"/>
      <c r="FDO76" s="225"/>
      <c r="FDP76" s="225"/>
      <c r="FDQ76" s="225"/>
      <c r="FDR76" s="225"/>
      <c r="FDS76" s="225"/>
      <c r="FDT76" s="225"/>
      <c r="FDU76" s="225"/>
      <c r="FDV76" s="225"/>
      <c r="FDW76" s="225"/>
      <c r="FDX76" s="225"/>
      <c r="FDY76" s="225"/>
      <c r="FDZ76" s="225"/>
      <c r="FEA76" s="225"/>
      <c r="FEB76" s="225"/>
      <c r="FEC76" s="225"/>
      <c r="FED76" s="225"/>
      <c r="FEE76" s="225"/>
      <c r="FEF76" s="225"/>
      <c r="FEG76" s="225"/>
      <c r="FEH76" s="225"/>
      <c r="FEI76" s="225"/>
      <c r="FEJ76" s="225"/>
      <c r="FEK76" s="225"/>
      <c r="FEL76" s="225"/>
      <c r="FEM76" s="225"/>
      <c r="FEN76" s="225"/>
      <c r="FEO76" s="225"/>
      <c r="FEP76" s="225"/>
      <c r="FEQ76" s="225"/>
      <c r="FER76" s="225"/>
      <c r="FES76" s="225"/>
      <c r="FET76" s="225"/>
      <c r="FEU76" s="225"/>
      <c r="FEV76" s="225"/>
      <c r="FEW76" s="225"/>
      <c r="FEX76" s="225"/>
      <c r="FEY76" s="225"/>
      <c r="FEZ76" s="225"/>
      <c r="FFA76" s="225"/>
      <c r="FFB76" s="225"/>
      <c r="FFC76" s="225"/>
      <c r="FFD76" s="225"/>
      <c r="FFE76" s="225"/>
      <c r="FFF76" s="225"/>
      <c r="FFG76" s="225"/>
      <c r="FFH76" s="225"/>
      <c r="FFI76" s="225"/>
      <c r="FFJ76" s="225"/>
      <c r="FFK76" s="225"/>
      <c r="FFL76" s="225"/>
      <c r="FFM76" s="225"/>
      <c r="FFN76" s="225"/>
      <c r="FFO76" s="225"/>
      <c r="FFP76" s="225"/>
      <c r="FFQ76" s="225"/>
      <c r="FFR76" s="225"/>
      <c r="FFS76" s="225"/>
      <c r="FFT76" s="225"/>
      <c r="FFU76" s="225"/>
      <c r="FFV76" s="225"/>
      <c r="FFW76" s="225"/>
      <c r="FFX76" s="225"/>
      <c r="FFY76" s="225"/>
      <c r="FFZ76" s="225"/>
      <c r="FGA76" s="225"/>
      <c r="FGB76" s="225"/>
      <c r="FGC76" s="225"/>
      <c r="FGD76" s="225"/>
      <c r="FGE76" s="225"/>
      <c r="FGF76" s="225"/>
      <c r="FGG76" s="225"/>
      <c r="FGH76" s="225"/>
      <c r="FGI76" s="225"/>
      <c r="FGJ76" s="225"/>
      <c r="FGK76" s="225"/>
      <c r="FGL76" s="225"/>
      <c r="FGM76" s="225"/>
      <c r="FGN76" s="225"/>
      <c r="FGO76" s="225"/>
      <c r="FGP76" s="225"/>
      <c r="FGQ76" s="225"/>
      <c r="FGR76" s="225"/>
      <c r="FGS76" s="225"/>
      <c r="FGT76" s="225"/>
      <c r="FGU76" s="225"/>
      <c r="FGV76" s="225"/>
      <c r="FGW76" s="225"/>
      <c r="FGX76" s="225"/>
      <c r="FGY76" s="225"/>
      <c r="FGZ76" s="225"/>
      <c r="FHA76" s="225"/>
      <c r="FHB76" s="225"/>
      <c r="FHC76" s="225"/>
      <c r="FHD76" s="225"/>
      <c r="FHE76" s="225"/>
      <c r="FHF76" s="225"/>
      <c r="FHG76" s="225"/>
      <c r="FHH76" s="225"/>
      <c r="FHI76" s="225"/>
      <c r="FHJ76" s="225"/>
      <c r="FHK76" s="225"/>
      <c r="FHL76" s="225"/>
      <c r="FHM76" s="225"/>
      <c r="FHN76" s="225"/>
      <c r="FHO76" s="225"/>
      <c r="FHP76" s="225"/>
      <c r="FHQ76" s="225"/>
      <c r="FHR76" s="225"/>
      <c r="FHS76" s="225"/>
      <c r="FHT76" s="225"/>
      <c r="FHU76" s="225"/>
      <c r="FHV76" s="225"/>
      <c r="FHW76" s="225"/>
      <c r="FHX76" s="225"/>
      <c r="FHY76" s="225"/>
      <c r="FHZ76" s="225"/>
      <c r="FIA76" s="225"/>
      <c r="FIB76" s="225"/>
      <c r="FIC76" s="225"/>
      <c r="FID76" s="225"/>
      <c r="FIE76" s="225"/>
      <c r="FIF76" s="225"/>
      <c r="FIG76" s="225"/>
      <c r="FIH76" s="225"/>
      <c r="FII76" s="225"/>
      <c r="FIJ76" s="225"/>
      <c r="FIK76" s="225"/>
      <c r="FIL76" s="225"/>
      <c r="FIM76" s="225"/>
      <c r="FIN76" s="225"/>
      <c r="FIO76" s="225"/>
      <c r="FIP76" s="225"/>
      <c r="FIQ76" s="225"/>
      <c r="FIR76" s="225"/>
      <c r="FIS76" s="225"/>
      <c r="FIT76" s="225"/>
      <c r="FIU76" s="225"/>
      <c r="FIV76" s="225"/>
      <c r="FIW76" s="225"/>
      <c r="FIX76" s="225"/>
      <c r="FIY76" s="225"/>
      <c r="FIZ76" s="225"/>
      <c r="FJA76" s="225"/>
      <c r="FJB76" s="225"/>
      <c r="FJC76" s="225"/>
      <c r="FJD76" s="225"/>
      <c r="FJE76" s="225"/>
      <c r="FJF76" s="225"/>
      <c r="FJG76" s="225"/>
      <c r="FJH76" s="225"/>
      <c r="FJI76" s="225"/>
      <c r="FJJ76" s="225"/>
      <c r="FJK76" s="225"/>
      <c r="FJL76" s="225"/>
      <c r="FJM76" s="225"/>
      <c r="FJN76" s="225"/>
      <c r="FJO76" s="225"/>
      <c r="FJP76" s="225"/>
      <c r="FJQ76" s="225"/>
      <c r="FJR76" s="225"/>
      <c r="FJS76" s="225"/>
      <c r="FJT76" s="225"/>
      <c r="FJU76" s="225"/>
      <c r="FJV76" s="225"/>
      <c r="FJW76" s="225"/>
      <c r="FJX76" s="225"/>
      <c r="FJY76" s="225"/>
      <c r="FJZ76" s="225"/>
      <c r="FKA76" s="225"/>
      <c r="FKB76" s="225"/>
      <c r="FKC76" s="225"/>
      <c r="FKD76" s="225"/>
      <c r="FKE76" s="225"/>
      <c r="FKF76" s="225"/>
      <c r="FKG76" s="225"/>
      <c r="FKH76" s="225"/>
      <c r="FKI76" s="225"/>
      <c r="FKJ76" s="225"/>
      <c r="FKK76" s="225"/>
      <c r="FKL76" s="225"/>
      <c r="FKM76" s="225"/>
      <c r="FKN76" s="225"/>
      <c r="FKO76" s="225"/>
      <c r="FKP76" s="225"/>
      <c r="FKQ76" s="225"/>
      <c r="FKR76" s="225"/>
      <c r="FKS76" s="225"/>
      <c r="FKT76" s="225"/>
      <c r="FKU76" s="225"/>
      <c r="FKV76" s="225"/>
      <c r="FKW76" s="225"/>
      <c r="FKX76" s="225"/>
      <c r="FKY76" s="225"/>
      <c r="FKZ76" s="225"/>
      <c r="FLA76" s="225"/>
      <c r="FLB76" s="225"/>
      <c r="FLC76" s="225"/>
      <c r="FLD76" s="225"/>
      <c r="FLE76" s="225"/>
      <c r="FLF76" s="225"/>
      <c r="FLG76" s="225"/>
      <c r="FLH76" s="225"/>
      <c r="FLI76" s="225"/>
      <c r="FLJ76" s="225"/>
      <c r="FLK76" s="225"/>
      <c r="FLL76" s="225"/>
      <c r="FLM76" s="225"/>
      <c r="FLN76" s="225"/>
      <c r="FLO76" s="225"/>
      <c r="FLP76" s="225"/>
      <c r="FLQ76" s="225"/>
      <c r="FLR76" s="225"/>
      <c r="FLS76" s="225"/>
      <c r="FLT76" s="225"/>
      <c r="FLU76" s="225"/>
      <c r="FLV76" s="225"/>
      <c r="FLW76" s="225"/>
      <c r="FLX76" s="225"/>
      <c r="FLY76" s="225"/>
      <c r="FLZ76" s="225"/>
      <c r="FMA76" s="225"/>
      <c r="FMB76" s="225"/>
      <c r="FMC76" s="225"/>
      <c r="FMD76" s="225"/>
      <c r="FME76" s="225"/>
      <c r="FMF76" s="225"/>
      <c r="FMG76" s="225"/>
      <c r="FMH76" s="225"/>
      <c r="FMI76" s="225"/>
      <c r="FMJ76" s="225"/>
      <c r="FMK76" s="225"/>
      <c r="FML76" s="225"/>
      <c r="FMM76" s="225"/>
      <c r="FMN76" s="225"/>
      <c r="FMO76" s="225"/>
      <c r="FMP76" s="225"/>
      <c r="FMQ76" s="225"/>
      <c r="FMR76" s="225"/>
      <c r="FMS76" s="225"/>
      <c r="FMT76" s="225"/>
      <c r="FMU76" s="225"/>
      <c r="FMV76" s="225"/>
      <c r="FMW76" s="225"/>
      <c r="FMX76" s="225"/>
      <c r="FMY76" s="225"/>
      <c r="FMZ76" s="225"/>
      <c r="FNA76" s="225"/>
      <c r="FNB76" s="225"/>
      <c r="FNC76" s="225"/>
      <c r="FND76" s="225"/>
      <c r="FNE76" s="225"/>
      <c r="FNF76" s="225"/>
      <c r="FNG76" s="225"/>
      <c r="FNH76" s="225"/>
      <c r="FNI76" s="225"/>
      <c r="FNJ76" s="225"/>
      <c r="FNK76" s="225"/>
      <c r="FNL76" s="225"/>
      <c r="FNM76" s="225"/>
      <c r="FNN76" s="225"/>
      <c r="FNO76" s="225"/>
      <c r="FNP76" s="225"/>
      <c r="FNQ76" s="225"/>
      <c r="FNR76" s="225"/>
      <c r="FNS76" s="225"/>
      <c r="FNT76" s="225"/>
      <c r="FNU76" s="225"/>
      <c r="FNV76" s="225"/>
      <c r="FNW76" s="225"/>
      <c r="FNX76" s="225"/>
      <c r="FNY76" s="225"/>
      <c r="FNZ76" s="225"/>
      <c r="FOA76" s="225"/>
      <c r="FOB76" s="225"/>
      <c r="FOC76" s="225"/>
      <c r="FOD76" s="225"/>
      <c r="FOE76" s="225"/>
      <c r="FOF76" s="225"/>
      <c r="FOG76" s="225"/>
      <c r="FOH76" s="225"/>
      <c r="FOI76" s="225"/>
      <c r="FOJ76" s="225"/>
      <c r="FOK76" s="225"/>
      <c r="FOL76" s="225"/>
      <c r="FOM76" s="225"/>
      <c r="FON76" s="225"/>
      <c r="FOO76" s="225"/>
      <c r="FOP76" s="225"/>
      <c r="FOQ76" s="225"/>
      <c r="FOR76" s="225"/>
      <c r="FOS76" s="225"/>
      <c r="FOT76" s="225"/>
      <c r="FOU76" s="225"/>
      <c r="FOV76" s="225"/>
      <c r="FOW76" s="225"/>
      <c r="FOX76" s="225"/>
      <c r="FOY76" s="225"/>
      <c r="FOZ76" s="225"/>
      <c r="FPA76" s="225"/>
      <c r="FPB76" s="225"/>
      <c r="FPC76" s="225"/>
      <c r="FPD76" s="225"/>
      <c r="FPE76" s="225"/>
      <c r="FPF76" s="225"/>
      <c r="FPG76" s="225"/>
      <c r="FPH76" s="225"/>
      <c r="FPI76" s="225"/>
      <c r="FPJ76" s="225"/>
      <c r="FPK76" s="225"/>
      <c r="FPL76" s="225"/>
      <c r="FPM76" s="225"/>
      <c r="FPN76" s="225"/>
      <c r="FPO76" s="225"/>
      <c r="FPP76" s="225"/>
      <c r="FPQ76" s="225"/>
      <c r="FPR76" s="225"/>
      <c r="FPS76" s="225"/>
      <c r="FPT76" s="225"/>
      <c r="FPU76" s="225"/>
      <c r="FPV76" s="225"/>
      <c r="FPW76" s="225"/>
      <c r="FPX76" s="225"/>
      <c r="FPY76" s="225"/>
      <c r="FPZ76" s="225"/>
      <c r="FQA76" s="225"/>
      <c r="FQB76" s="225"/>
      <c r="FQC76" s="225"/>
      <c r="FQD76" s="225"/>
      <c r="FQE76" s="225"/>
      <c r="FQF76" s="225"/>
      <c r="FQG76" s="225"/>
      <c r="FQH76" s="225"/>
      <c r="FQI76" s="225"/>
      <c r="FQJ76" s="225"/>
      <c r="FQK76" s="225"/>
      <c r="FQL76" s="225"/>
      <c r="FQM76" s="225"/>
      <c r="FQN76" s="225"/>
      <c r="FQO76" s="225"/>
      <c r="FQP76" s="225"/>
      <c r="FQQ76" s="225"/>
      <c r="FQR76" s="225"/>
      <c r="FQS76" s="225"/>
      <c r="FQT76" s="225"/>
      <c r="FQU76" s="225"/>
      <c r="FQV76" s="225"/>
      <c r="FQW76" s="225"/>
      <c r="FQX76" s="225"/>
      <c r="FQY76" s="225"/>
      <c r="FQZ76" s="225"/>
      <c r="FRA76" s="225"/>
      <c r="FRB76" s="225"/>
      <c r="FRC76" s="225"/>
      <c r="FRD76" s="225"/>
      <c r="FRE76" s="225"/>
      <c r="FRF76" s="225"/>
      <c r="FRG76" s="225"/>
      <c r="FRH76" s="225"/>
      <c r="FRI76" s="225"/>
      <c r="FRJ76" s="225"/>
      <c r="FRK76" s="225"/>
      <c r="FRL76" s="225"/>
      <c r="FRM76" s="225"/>
      <c r="FRN76" s="225"/>
      <c r="FRO76" s="225"/>
      <c r="FRP76" s="225"/>
      <c r="FRQ76" s="225"/>
      <c r="FRR76" s="225"/>
      <c r="FRS76" s="225"/>
      <c r="FRT76" s="225"/>
      <c r="FRU76" s="225"/>
      <c r="FRV76" s="225"/>
      <c r="FRW76" s="225"/>
      <c r="FRX76" s="225"/>
      <c r="FRY76" s="225"/>
      <c r="FRZ76" s="225"/>
      <c r="FSA76" s="225"/>
      <c r="FSB76" s="225"/>
      <c r="FSC76" s="225"/>
      <c r="FSD76" s="225"/>
      <c r="FSE76" s="225"/>
      <c r="FSF76" s="225"/>
      <c r="FSG76" s="225"/>
      <c r="FSH76" s="225"/>
      <c r="FSI76" s="225"/>
      <c r="FSJ76" s="225"/>
      <c r="FSK76" s="225"/>
      <c r="FSL76" s="225"/>
      <c r="FSM76" s="225"/>
      <c r="FSN76" s="225"/>
      <c r="FSO76" s="225"/>
      <c r="FSP76" s="225"/>
      <c r="FSQ76" s="225"/>
      <c r="FSR76" s="225"/>
      <c r="FSS76" s="225"/>
      <c r="FST76" s="225"/>
      <c r="FSU76" s="225"/>
      <c r="FSV76" s="225"/>
      <c r="FSW76" s="225"/>
      <c r="FSX76" s="225"/>
      <c r="FSY76" s="225"/>
      <c r="FSZ76" s="225"/>
      <c r="FTA76" s="225"/>
      <c r="FTB76" s="225"/>
      <c r="FTC76" s="225"/>
      <c r="FTD76" s="225"/>
      <c r="FTE76" s="225"/>
      <c r="FTF76" s="225"/>
      <c r="FTG76" s="225"/>
      <c r="FTH76" s="225"/>
      <c r="FTI76" s="225"/>
      <c r="FTJ76" s="225"/>
      <c r="FTK76" s="225"/>
      <c r="FTL76" s="225"/>
      <c r="FTM76" s="225"/>
      <c r="FTN76" s="225"/>
      <c r="FTO76" s="225"/>
      <c r="FTP76" s="225"/>
      <c r="FTQ76" s="225"/>
      <c r="FTR76" s="225"/>
      <c r="FTS76" s="225"/>
      <c r="FTT76" s="225"/>
      <c r="FTU76" s="225"/>
      <c r="FTV76" s="225"/>
      <c r="FTW76" s="225"/>
      <c r="FTX76" s="225"/>
      <c r="FTY76" s="225"/>
      <c r="FTZ76" s="225"/>
      <c r="FUA76" s="225"/>
      <c r="FUB76" s="225"/>
      <c r="FUC76" s="225"/>
      <c r="FUD76" s="225"/>
      <c r="FUE76" s="225"/>
      <c r="FUF76" s="225"/>
      <c r="FUG76" s="225"/>
      <c r="FUH76" s="225"/>
      <c r="FUI76" s="225"/>
      <c r="FUJ76" s="225"/>
      <c r="FUK76" s="225"/>
      <c r="FUL76" s="225"/>
      <c r="FUM76" s="225"/>
      <c r="FUN76" s="225"/>
      <c r="FUO76" s="225"/>
      <c r="FUP76" s="225"/>
      <c r="FUQ76" s="225"/>
      <c r="FUR76" s="225"/>
      <c r="FUS76" s="225"/>
      <c r="FUT76" s="225"/>
      <c r="FUU76" s="225"/>
      <c r="FUV76" s="225"/>
      <c r="FUW76" s="225"/>
      <c r="FUX76" s="225"/>
      <c r="FUY76" s="225"/>
      <c r="FUZ76" s="225"/>
      <c r="FVA76" s="225"/>
      <c r="FVB76" s="225"/>
      <c r="FVC76" s="225"/>
      <c r="FVD76" s="225"/>
      <c r="FVE76" s="225"/>
      <c r="FVF76" s="225"/>
      <c r="FVG76" s="225"/>
      <c r="FVH76" s="225"/>
      <c r="FVI76" s="225"/>
      <c r="FVJ76" s="225"/>
      <c r="FVK76" s="225"/>
      <c r="FVL76" s="225"/>
      <c r="FVM76" s="225"/>
      <c r="FVN76" s="225"/>
      <c r="FVO76" s="225"/>
      <c r="FVP76" s="225"/>
      <c r="FVQ76" s="225"/>
      <c r="FVR76" s="225"/>
      <c r="FVS76" s="225"/>
      <c r="FVT76" s="225"/>
      <c r="FVU76" s="225"/>
      <c r="FVV76" s="225"/>
      <c r="FVW76" s="225"/>
      <c r="FVX76" s="225"/>
      <c r="FVY76" s="225"/>
      <c r="FVZ76" s="225"/>
      <c r="FWA76" s="225"/>
      <c r="FWB76" s="225"/>
      <c r="FWC76" s="225"/>
      <c r="FWD76" s="225"/>
      <c r="FWE76" s="225"/>
      <c r="FWF76" s="225"/>
      <c r="FWG76" s="225"/>
      <c r="FWH76" s="225"/>
      <c r="FWI76" s="225"/>
      <c r="FWJ76" s="225"/>
      <c r="FWK76" s="225"/>
      <c r="FWL76" s="225"/>
      <c r="FWM76" s="225"/>
      <c r="FWN76" s="225"/>
      <c r="FWO76" s="225"/>
      <c r="FWP76" s="225"/>
      <c r="FWQ76" s="225"/>
      <c r="FWR76" s="225"/>
      <c r="FWS76" s="225"/>
      <c r="FWT76" s="225"/>
      <c r="FWU76" s="225"/>
      <c r="FWV76" s="225"/>
      <c r="FWW76" s="225"/>
      <c r="FWX76" s="225"/>
      <c r="FWY76" s="225"/>
      <c r="FWZ76" s="225"/>
      <c r="FXA76" s="225"/>
      <c r="FXB76" s="225"/>
      <c r="FXC76" s="225"/>
      <c r="FXD76" s="225"/>
      <c r="FXE76" s="225"/>
      <c r="FXF76" s="225"/>
      <c r="FXG76" s="225"/>
      <c r="FXH76" s="225"/>
      <c r="FXI76" s="225"/>
      <c r="FXJ76" s="225"/>
      <c r="FXK76" s="225"/>
      <c r="FXL76" s="225"/>
      <c r="FXM76" s="225"/>
      <c r="FXN76" s="225"/>
      <c r="FXO76" s="225"/>
      <c r="FXP76" s="225"/>
      <c r="FXQ76" s="225"/>
      <c r="FXR76" s="225"/>
      <c r="FXS76" s="225"/>
      <c r="FXT76" s="225"/>
      <c r="FXU76" s="225"/>
      <c r="FXV76" s="225"/>
      <c r="FXW76" s="225"/>
      <c r="FXX76" s="225"/>
      <c r="FXY76" s="225"/>
      <c r="FXZ76" s="225"/>
      <c r="FYA76" s="225"/>
      <c r="FYB76" s="225"/>
      <c r="FYC76" s="225"/>
      <c r="FYD76" s="225"/>
      <c r="FYE76" s="225"/>
      <c r="FYF76" s="225"/>
      <c r="FYG76" s="225"/>
      <c r="FYH76" s="225"/>
      <c r="FYI76" s="225"/>
      <c r="FYJ76" s="225"/>
      <c r="FYK76" s="225"/>
      <c r="FYL76" s="225"/>
      <c r="FYM76" s="225"/>
      <c r="FYN76" s="225"/>
      <c r="FYO76" s="225"/>
      <c r="FYP76" s="225"/>
      <c r="FYQ76" s="225"/>
      <c r="FYR76" s="225"/>
      <c r="FYS76" s="225"/>
      <c r="FYT76" s="225"/>
      <c r="FYU76" s="225"/>
      <c r="FYV76" s="225"/>
      <c r="FYW76" s="225"/>
      <c r="FYX76" s="225"/>
      <c r="FYY76" s="225"/>
      <c r="FYZ76" s="225"/>
      <c r="FZA76" s="225"/>
      <c r="FZB76" s="225"/>
      <c r="FZC76" s="225"/>
      <c r="FZD76" s="225"/>
      <c r="FZE76" s="225"/>
      <c r="FZF76" s="225"/>
      <c r="FZG76" s="225"/>
      <c r="FZH76" s="225"/>
      <c r="FZI76" s="225"/>
      <c r="FZJ76" s="225"/>
      <c r="FZK76" s="225"/>
      <c r="FZL76" s="225"/>
      <c r="FZM76" s="225"/>
      <c r="FZN76" s="225"/>
      <c r="FZO76" s="225"/>
      <c r="FZP76" s="225"/>
      <c r="FZQ76" s="225"/>
      <c r="FZR76" s="225"/>
      <c r="FZS76" s="225"/>
      <c r="FZT76" s="225"/>
      <c r="FZU76" s="225"/>
      <c r="FZV76" s="225"/>
      <c r="FZW76" s="225"/>
      <c r="FZX76" s="225"/>
      <c r="FZY76" s="225"/>
      <c r="FZZ76" s="225"/>
      <c r="GAA76" s="225"/>
      <c r="GAB76" s="225"/>
      <c r="GAC76" s="225"/>
      <c r="GAD76" s="225"/>
      <c r="GAE76" s="225"/>
      <c r="GAF76" s="225"/>
      <c r="GAG76" s="225"/>
      <c r="GAH76" s="225"/>
      <c r="GAI76" s="225"/>
      <c r="GAJ76" s="225"/>
      <c r="GAK76" s="225"/>
      <c r="GAL76" s="225"/>
      <c r="GAM76" s="225"/>
      <c r="GAN76" s="225"/>
      <c r="GAO76" s="225"/>
      <c r="GAP76" s="225"/>
      <c r="GAQ76" s="225"/>
      <c r="GAR76" s="225"/>
      <c r="GAS76" s="225"/>
      <c r="GAT76" s="225"/>
      <c r="GAU76" s="225"/>
      <c r="GAV76" s="225"/>
      <c r="GAW76" s="225"/>
      <c r="GAX76" s="225"/>
      <c r="GAY76" s="225"/>
      <c r="GAZ76" s="225"/>
      <c r="GBA76" s="225"/>
      <c r="GBB76" s="225"/>
      <c r="GBC76" s="225"/>
      <c r="GBD76" s="225"/>
      <c r="GBE76" s="225"/>
      <c r="GBF76" s="225"/>
      <c r="GBG76" s="225"/>
      <c r="GBH76" s="225"/>
      <c r="GBI76" s="225"/>
      <c r="GBJ76" s="225"/>
      <c r="GBK76" s="225"/>
      <c r="GBL76" s="225"/>
      <c r="GBM76" s="225"/>
      <c r="GBN76" s="225"/>
      <c r="GBO76" s="225"/>
      <c r="GBP76" s="225"/>
      <c r="GBQ76" s="225"/>
      <c r="GBR76" s="225"/>
      <c r="GBS76" s="225"/>
      <c r="GBT76" s="225"/>
      <c r="GBU76" s="225"/>
      <c r="GBV76" s="225"/>
      <c r="GBW76" s="225"/>
      <c r="GBX76" s="225"/>
      <c r="GBY76" s="225"/>
      <c r="GBZ76" s="225"/>
      <c r="GCA76" s="225"/>
      <c r="GCB76" s="225"/>
      <c r="GCC76" s="225"/>
      <c r="GCD76" s="225"/>
      <c r="GCE76" s="225"/>
      <c r="GCF76" s="225"/>
      <c r="GCG76" s="225"/>
      <c r="GCH76" s="225"/>
      <c r="GCI76" s="225"/>
      <c r="GCJ76" s="225"/>
      <c r="GCK76" s="225"/>
      <c r="GCL76" s="225"/>
      <c r="GCM76" s="225"/>
      <c r="GCN76" s="225"/>
      <c r="GCO76" s="225"/>
      <c r="GCP76" s="225"/>
      <c r="GCQ76" s="225"/>
      <c r="GCR76" s="225"/>
      <c r="GCS76" s="225"/>
      <c r="GCT76" s="225"/>
      <c r="GCU76" s="225"/>
      <c r="GCV76" s="225"/>
      <c r="GCW76" s="225"/>
      <c r="GCX76" s="225"/>
      <c r="GCY76" s="225"/>
      <c r="GCZ76" s="225"/>
      <c r="GDA76" s="225"/>
      <c r="GDB76" s="225"/>
      <c r="GDC76" s="225"/>
      <c r="GDD76" s="225"/>
      <c r="GDE76" s="225"/>
      <c r="GDF76" s="225"/>
      <c r="GDG76" s="225"/>
      <c r="GDH76" s="225"/>
      <c r="GDI76" s="225"/>
      <c r="GDJ76" s="225"/>
      <c r="GDK76" s="225"/>
      <c r="GDL76" s="225"/>
      <c r="GDM76" s="225"/>
      <c r="GDN76" s="225"/>
      <c r="GDO76" s="225"/>
      <c r="GDP76" s="225"/>
      <c r="GDQ76" s="225"/>
      <c r="GDR76" s="225"/>
      <c r="GDS76" s="225"/>
      <c r="GDT76" s="225"/>
      <c r="GDU76" s="225"/>
      <c r="GDV76" s="225"/>
      <c r="GDW76" s="225"/>
      <c r="GDX76" s="225"/>
      <c r="GDY76" s="225"/>
      <c r="GDZ76" s="225"/>
      <c r="GEA76" s="225"/>
      <c r="GEB76" s="225"/>
      <c r="GEC76" s="225"/>
      <c r="GED76" s="225"/>
      <c r="GEE76" s="225"/>
      <c r="GEF76" s="225"/>
      <c r="GEG76" s="225"/>
      <c r="GEH76" s="225"/>
      <c r="GEI76" s="225"/>
      <c r="GEJ76" s="225"/>
      <c r="GEK76" s="225"/>
      <c r="GEL76" s="225"/>
      <c r="GEM76" s="225"/>
      <c r="GEN76" s="225"/>
      <c r="GEO76" s="225"/>
      <c r="GEP76" s="225"/>
      <c r="GEQ76" s="225"/>
      <c r="GER76" s="225"/>
      <c r="GES76" s="225"/>
      <c r="GET76" s="225"/>
      <c r="GEU76" s="225"/>
      <c r="GEV76" s="225"/>
      <c r="GEW76" s="225"/>
      <c r="GEX76" s="225"/>
      <c r="GEY76" s="225"/>
      <c r="GEZ76" s="225"/>
      <c r="GFA76" s="225"/>
      <c r="GFB76" s="225"/>
      <c r="GFC76" s="225"/>
      <c r="GFD76" s="225"/>
      <c r="GFE76" s="225"/>
      <c r="GFF76" s="225"/>
      <c r="GFG76" s="225"/>
      <c r="GFH76" s="225"/>
      <c r="GFI76" s="225"/>
      <c r="GFJ76" s="225"/>
      <c r="GFK76" s="225"/>
      <c r="GFL76" s="225"/>
      <c r="GFM76" s="225"/>
      <c r="GFN76" s="225"/>
      <c r="GFO76" s="225"/>
      <c r="GFP76" s="225"/>
      <c r="GFQ76" s="225"/>
      <c r="GFR76" s="225"/>
      <c r="GFS76" s="225"/>
      <c r="GFT76" s="225"/>
      <c r="GFU76" s="225"/>
      <c r="GFV76" s="225"/>
      <c r="GFW76" s="225"/>
      <c r="GFX76" s="225"/>
      <c r="GFY76" s="225"/>
      <c r="GFZ76" s="225"/>
      <c r="GGA76" s="225"/>
      <c r="GGB76" s="225"/>
      <c r="GGC76" s="225"/>
      <c r="GGD76" s="225"/>
      <c r="GGE76" s="225"/>
      <c r="GGF76" s="225"/>
      <c r="GGG76" s="225"/>
      <c r="GGH76" s="225"/>
      <c r="GGI76" s="225"/>
      <c r="GGJ76" s="225"/>
      <c r="GGK76" s="225"/>
      <c r="GGL76" s="225"/>
      <c r="GGM76" s="225"/>
      <c r="GGN76" s="225"/>
      <c r="GGO76" s="225"/>
      <c r="GGP76" s="225"/>
      <c r="GGQ76" s="225"/>
      <c r="GGR76" s="225"/>
      <c r="GGS76" s="225"/>
      <c r="GGT76" s="225"/>
      <c r="GGU76" s="225"/>
      <c r="GGV76" s="225"/>
      <c r="GGW76" s="225"/>
      <c r="GGX76" s="225"/>
      <c r="GGY76" s="225"/>
      <c r="GGZ76" s="225"/>
      <c r="GHA76" s="225"/>
      <c r="GHB76" s="225"/>
      <c r="GHC76" s="225"/>
      <c r="GHD76" s="225"/>
      <c r="GHE76" s="225"/>
      <c r="GHF76" s="225"/>
      <c r="GHG76" s="225"/>
      <c r="GHH76" s="225"/>
      <c r="GHI76" s="225"/>
      <c r="GHJ76" s="225"/>
      <c r="GHK76" s="225"/>
      <c r="GHL76" s="225"/>
      <c r="GHM76" s="225"/>
      <c r="GHN76" s="225"/>
      <c r="GHO76" s="225"/>
      <c r="GHP76" s="225"/>
      <c r="GHQ76" s="225"/>
      <c r="GHR76" s="225"/>
      <c r="GHS76" s="225"/>
      <c r="GHT76" s="225"/>
      <c r="GHU76" s="225"/>
      <c r="GHV76" s="225"/>
      <c r="GHW76" s="225"/>
      <c r="GHX76" s="225"/>
      <c r="GHY76" s="225"/>
      <c r="GHZ76" s="225"/>
      <c r="GIA76" s="225"/>
      <c r="GIB76" s="225"/>
      <c r="GIC76" s="225"/>
      <c r="GID76" s="225"/>
      <c r="GIE76" s="225"/>
      <c r="GIF76" s="225"/>
      <c r="GIG76" s="225"/>
      <c r="GIH76" s="225"/>
      <c r="GII76" s="225"/>
      <c r="GIJ76" s="225"/>
      <c r="GIK76" s="225"/>
      <c r="GIL76" s="225"/>
      <c r="GIM76" s="225"/>
      <c r="GIN76" s="225"/>
      <c r="GIO76" s="225"/>
      <c r="GIP76" s="225"/>
      <c r="GIQ76" s="225"/>
      <c r="GIR76" s="225"/>
      <c r="GIS76" s="225"/>
      <c r="GIT76" s="225"/>
      <c r="GIU76" s="225"/>
      <c r="GIV76" s="225"/>
      <c r="GIW76" s="225"/>
      <c r="GIX76" s="225"/>
      <c r="GIY76" s="225"/>
      <c r="GIZ76" s="225"/>
      <c r="GJA76" s="225"/>
      <c r="GJB76" s="225"/>
      <c r="GJC76" s="225"/>
      <c r="GJD76" s="225"/>
      <c r="GJE76" s="225"/>
      <c r="GJF76" s="225"/>
      <c r="GJG76" s="225"/>
      <c r="GJH76" s="225"/>
      <c r="GJI76" s="225"/>
      <c r="GJJ76" s="225"/>
      <c r="GJK76" s="225"/>
      <c r="GJL76" s="225"/>
      <c r="GJM76" s="225"/>
      <c r="GJN76" s="225"/>
      <c r="GJO76" s="225"/>
      <c r="GJP76" s="225"/>
      <c r="GJQ76" s="225"/>
      <c r="GJR76" s="225"/>
      <c r="GJS76" s="225"/>
      <c r="GJT76" s="225"/>
      <c r="GJU76" s="225"/>
      <c r="GJV76" s="225"/>
      <c r="GJW76" s="225"/>
      <c r="GJX76" s="225"/>
      <c r="GJY76" s="225"/>
      <c r="GJZ76" s="225"/>
      <c r="GKA76" s="225"/>
      <c r="GKB76" s="225"/>
      <c r="GKC76" s="225"/>
      <c r="GKD76" s="225"/>
      <c r="GKE76" s="225"/>
      <c r="GKF76" s="225"/>
      <c r="GKG76" s="225"/>
      <c r="GKH76" s="225"/>
      <c r="GKI76" s="225"/>
      <c r="GKJ76" s="225"/>
      <c r="GKK76" s="225"/>
      <c r="GKL76" s="225"/>
      <c r="GKM76" s="225"/>
      <c r="GKN76" s="225"/>
      <c r="GKO76" s="225"/>
      <c r="GKP76" s="225"/>
      <c r="GKQ76" s="225"/>
      <c r="GKR76" s="225"/>
      <c r="GKS76" s="225"/>
      <c r="GKT76" s="225"/>
      <c r="GKU76" s="225"/>
      <c r="GKV76" s="225"/>
      <c r="GKW76" s="225"/>
      <c r="GKX76" s="225"/>
      <c r="GKY76" s="225"/>
      <c r="GKZ76" s="225"/>
      <c r="GLA76" s="225"/>
      <c r="GLB76" s="225"/>
      <c r="GLC76" s="225"/>
      <c r="GLD76" s="225"/>
      <c r="GLE76" s="225"/>
      <c r="GLF76" s="225"/>
      <c r="GLG76" s="225"/>
      <c r="GLH76" s="225"/>
      <c r="GLI76" s="225"/>
      <c r="GLJ76" s="225"/>
      <c r="GLK76" s="225"/>
      <c r="GLL76" s="225"/>
      <c r="GLM76" s="225"/>
      <c r="GLN76" s="225"/>
      <c r="GLO76" s="225"/>
      <c r="GLP76" s="225"/>
      <c r="GLQ76" s="225"/>
      <c r="GLR76" s="225"/>
      <c r="GLS76" s="225"/>
      <c r="GLT76" s="225"/>
      <c r="GLU76" s="225"/>
      <c r="GLV76" s="225"/>
      <c r="GLW76" s="225"/>
      <c r="GLX76" s="225"/>
      <c r="GLY76" s="225"/>
      <c r="GLZ76" s="225"/>
      <c r="GMA76" s="225"/>
      <c r="GMB76" s="225"/>
      <c r="GMC76" s="225"/>
      <c r="GMD76" s="225"/>
      <c r="GME76" s="225"/>
      <c r="GMF76" s="225"/>
      <c r="GMG76" s="225"/>
      <c r="GMH76" s="225"/>
      <c r="GMI76" s="225"/>
      <c r="GMJ76" s="225"/>
      <c r="GMK76" s="225"/>
      <c r="GML76" s="225"/>
      <c r="GMM76" s="225"/>
      <c r="GMN76" s="225"/>
      <c r="GMO76" s="225"/>
      <c r="GMP76" s="225"/>
      <c r="GMQ76" s="225"/>
      <c r="GMR76" s="225"/>
      <c r="GMS76" s="225"/>
      <c r="GMT76" s="225"/>
      <c r="GMU76" s="225"/>
      <c r="GMV76" s="225"/>
      <c r="GMW76" s="225"/>
      <c r="GMX76" s="225"/>
      <c r="GMY76" s="225"/>
      <c r="GMZ76" s="225"/>
      <c r="GNA76" s="225"/>
      <c r="GNB76" s="225"/>
      <c r="GNC76" s="225"/>
      <c r="GND76" s="225"/>
      <c r="GNE76" s="225"/>
      <c r="GNF76" s="225"/>
      <c r="GNG76" s="225"/>
      <c r="GNH76" s="225"/>
      <c r="GNI76" s="225"/>
      <c r="GNJ76" s="225"/>
      <c r="GNK76" s="225"/>
      <c r="GNL76" s="225"/>
      <c r="GNM76" s="225"/>
      <c r="GNN76" s="225"/>
      <c r="GNO76" s="225"/>
      <c r="GNP76" s="225"/>
      <c r="GNQ76" s="225"/>
      <c r="GNR76" s="225"/>
      <c r="GNS76" s="225"/>
      <c r="GNT76" s="225"/>
      <c r="GNU76" s="225"/>
      <c r="GNV76" s="225"/>
      <c r="GNW76" s="225"/>
      <c r="GNX76" s="225"/>
      <c r="GNY76" s="225"/>
      <c r="GNZ76" s="225"/>
      <c r="GOA76" s="225"/>
      <c r="GOB76" s="225"/>
      <c r="GOC76" s="225"/>
      <c r="GOD76" s="225"/>
      <c r="GOE76" s="225"/>
      <c r="GOF76" s="225"/>
      <c r="GOG76" s="225"/>
      <c r="GOH76" s="225"/>
      <c r="GOI76" s="225"/>
      <c r="GOJ76" s="225"/>
      <c r="GOK76" s="225"/>
      <c r="GOL76" s="225"/>
      <c r="GOM76" s="225"/>
      <c r="GON76" s="225"/>
      <c r="GOO76" s="225"/>
      <c r="GOP76" s="225"/>
      <c r="GOQ76" s="225"/>
      <c r="GOR76" s="225"/>
      <c r="GOS76" s="225"/>
      <c r="GOT76" s="225"/>
      <c r="GOU76" s="225"/>
      <c r="GOV76" s="225"/>
      <c r="GOW76" s="225"/>
      <c r="GOX76" s="225"/>
      <c r="GOY76" s="225"/>
      <c r="GOZ76" s="225"/>
      <c r="GPA76" s="225"/>
      <c r="GPB76" s="225"/>
      <c r="GPC76" s="225"/>
      <c r="GPD76" s="225"/>
      <c r="GPE76" s="225"/>
      <c r="GPF76" s="225"/>
      <c r="GPG76" s="225"/>
      <c r="GPH76" s="225"/>
      <c r="GPI76" s="225"/>
      <c r="GPJ76" s="225"/>
      <c r="GPK76" s="225"/>
      <c r="GPL76" s="225"/>
      <c r="GPM76" s="225"/>
      <c r="GPN76" s="225"/>
      <c r="GPO76" s="225"/>
      <c r="GPP76" s="225"/>
      <c r="GPQ76" s="225"/>
      <c r="GPR76" s="225"/>
      <c r="GPS76" s="225"/>
      <c r="GPT76" s="225"/>
      <c r="GPU76" s="225"/>
      <c r="GPV76" s="225"/>
      <c r="GPW76" s="225"/>
      <c r="GPX76" s="225"/>
      <c r="GPY76" s="225"/>
      <c r="GPZ76" s="225"/>
      <c r="GQA76" s="225"/>
      <c r="GQB76" s="225"/>
      <c r="GQC76" s="225"/>
      <c r="GQD76" s="225"/>
      <c r="GQE76" s="225"/>
      <c r="GQF76" s="225"/>
      <c r="GQG76" s="225"/>
      <c r="GQH76" s="225"/>
      <c r="GQI76" s="225"/>
      <c r="GQJ76" s="225"/>
      <c r="GQK76" s="225"/>
      <c r="GQL76" s="225"/>
      <c r="GQM76" s="225"/>
      <c r="GQN76" s="225"/>
      <c r="GQO76" s="225"/>
      <c r="GQP76" s="225"/>
      <c r="GQQ76" s="225"/>
      <c r="GQR76" s="225"/>
      <c r="GQS76" s="225"/>
      <c r="GQT76" s="225"/>
      <c r="GQU76" s="225"/>
      <c r="GQV76" s="225"/>
      <c r="GQW76" s="225"/>
      <c r="GQX76" s="225"/>
      <c r="GQY76" s="225"/>
      <c r="GQZ76" s="225"/>
      <c r="GRA76" s="225"/>
      <c r="GRB76" s="225"/>
      <c r="GRC76" s="225"/>
      <c r="GRD76" s="225"/>
      <c r="GRE76" s="225"/>
      <c r="GRF76" s="225"/>
      <c r="GRG76" s="225"/>
      <c r="GRH76" s="225"/>
      <c r="GRI76" s="225"/>
      <c r="GRJ76" s="225"/>
      <c r="GRK76" s="225"/>
      <c r="GRL76" s="225"/>
      <c r="GRM76" s="225"/>
      <c r="GRN76" s="225"/>
      <c r="GRO76" s="225"/>
      <c r="GRP76" s="225"/>
      <c r="GRQ76" s="225"/>
      <c r="GRR76" s="225"/>
      <c r="GRS76" s="225"/>
      <c r="GRT76" s="225"/>
      <c r="GRU76" s="225"/>
      <c r="GRV76" s="225"/>
      <c r="GRW76" s="225"/>
      <c r="GRX76" s="225"/>
      <c r="GRY76" s="225"/>
      <c r="GRZ76" s="225"/>
      <c r="GSA76" s="225"/>
      <c r="GSB76" s="225"/>
      <c r="GSC76" s="225"/>
      <c r="GSD76" s="225"/>
      <c r="GSE76" s="225"/>
      <c r="GSF76" s="225"/>
      <c r="GSG76" s="225"/>
      <c r="GSH76" s="225"/>
      <c r="GSI76" s="225"/>
      <c r="GSJ76" s="225"/>
      <c r="GSK76" s="225"/>
      <c r="GSL76" s="225"/>
      <c r="GSM76" s="225"/>
      <c r="GSN76" s="225"/>
      <c r="GSO76" s="225"/>
      <c r="GSP76" s="225"/>
      <c r="GSQ76" s="225"/>
      <c r="GSR76" s="225"/>
      <c r="GSS76" s="225"/>
      <c r="GST76" s="225"/>
      <c r="GSU76" s="225"/>
      <c r="GSV76" s="225"/>
      <c r="GSW76" s="225"/>
      <c r="GSX76" s="225"/>
      <c r="GSY76" s="225"/>
      <c r="GSZ76" s="225"/>
      <c r="GTA76" s="225"/>
      <c r="GTB76" s="225"/>
      <c r="GTC76" s="225"/>
      <c r="GTD76" s="225"/>
      <c r="GTE76" s="225"/>
      <c r="GTF76" s="225"/>
      <c r="GTG76" s="225"/>
      <c r="GTH76" s="225"/>
      <c r="GTI76" s="225"/>
      <c r="GTJ76" s="225"/>
      <c r="GTK76" s="225"/>
      <c r="GTL76" s="225"/>
      <c r="GTM76" s="225"/>
      <c r="GTN76" s="225"/>
      <c r="GTO76" s="225"/>
      <c r="GTP76" s="225"/>
      <c r="GTQ76" s="225"/>
      <c r="GTR76" s="225"/>
      <c r="GTS76" s="225"/>
      <c r="GTT76" s="225"/>
      <c r="GTU76" s="225"/>
      <c r="GTV76" s="225"/>
      <c r="GTW76" s="225"/>
      <c r="GTX76" s="225"/>
      <c r="GTY76" s="225"/>
      <c r="GTZ76" s="225"/>
      <c r="GUA76" s="225"/>
      <c r="GUB76" s="225"/>
      <c r="GUC76" s="225"/>
      <c r="GUD76" s="225"/>
      <c r="GUE76" s="225"/>
      <c r="GUF76" s="225"/>
      <c r="GUG76" s="225"/>
      <c r="GUH76" s="225"/>
      <c r="GUI76" s="225"/>
      <c r="GUJ76" s="225"/>
      <c r="GUK76" s="225"/>
      <c r="GUL76" s="225"/>
      <c r="GUM76" s="225"/>
      <c r="GUN76" s="225"/>
      <c r="GUO76" s="225"/>
      <c r="GUP76" s="225"/>
      <c r="GUQ76" s="225"/>
      <c r="GUR76" s="225"/>
      <c r="GUS76" s="225"/>
      <c r="GUT76" s="225"/>
      <c r="GUU76" s="225"/>
      <c r="GUV76" s="225"/>
      <c r="GUW76" s="225"/>
      <c r="GUX76" s="225"/>
      <c r="GUY76" s="225"/>
      <c r="GUZ76" s="225"/>
      <c r="GVA76" s="225"/>
      <c r="GVB76" s="225"/>
      <c r="GVC76" s="225"/>
      <c r="GVD76" s="225"/>
      <c r="GVE76" s="225"/>
      <c r="GVF76" s="225"/>
      <c r="GVG76" s="225"/>
      <c r="GVH76" s="225"/>
      <c r="GVI76" s="225"/>
      <c r="GVJ76" s="225"/>
      <c r="GVK76" s="225"/>
      <c r="GVL76" s="225"/>
      <c r="GVM76" s="225"/>
      <c r="GVN76" s="225"/>
      <c r="GVO76" s="225"/>
      <c r="GVP76" s="225"/>
      <c r="GVQ76" s="225"/>
      <c r="GVR76" s="225"/>
      <c r="GVS76" s="225"/>
      <c r="GVT76" s="225"/>
      <c r="GVU76" s="225"/>
      <c r="GVV76" s="225"/>
      <c r="GVW76" s="225"/>
      <c r="GVX76" s="225"/>
      <c r="GVY76" s="225"/>
      <c r="GVZ76" s="225"/>
      <c r="GWA76" s="225"/>
      <c r="GWB76" s="225"/>
      <c r="GWC76" s="225"/>
      <c r="GWD76" s="225"/>
      <c r="GWE76" s="225"/>
      <c r="GWF76" s="225"/>
      <c r="GWG76" s="225"/>
      <c r="GWH76" s="225"/>
      <c r="GWI76" s="225"/>
      <c r="GWJ76" s="225"/>
      <c r="GWK76" s="225"/>
      <c r="GWL76" s="225"/>
      <c r="GWM76" s="225"/>
      <c r="GWN76" s="225"/>
      <c r="GWO76" s="225"/>
      <c r="GWP76" s="225"/>
      <c r="GWQ76" s="225"/>
      <c r="GWR76" s="225"/>
      <c r="GWS76" s="225"/>
      <c r="GWT76" s="225"/>
      <c r="GWU76" s="225"/>
      <c r="GWV76" s="225"/>
      <c r="GWW76" s="225"/>
      <c r="GWX76" s="225"/>
      <c r="GWY76" s="225"/>
      <c r="GWZ76" s="225"/>
      <c r="GXA76" s="225"/>
      <c r="GXB76" s="225"/>
      <c r="GXC76" s="225"/>
      <c r="GXD76" s="225"/>
      <c r="GXE76" s="225"/>
      <c r="GXF76" s="225"/>
      <c r="GXG76" s="225"/>
      <c r="GXH76" s="225"/>
      <c r="GXI76" s="225"/>
      <c r="GXJ76" s="225"/>
      <c r="GXK76" s="225"/>
      <c r="GXL76" s="225"/>
      <c r="GXM76" s="225"/>
      <c r="GXN76" s="225"/>
      <c r="GXO76" s="225"/>
      <c r="GXP76" s="225"/>
      <c r="GXQ76" s="225"/>
      <c r="GXR76" s="225"/>
      <c r="GXS76" s="225"/>
      <c r="GXT76" s="225"/>
      <c r="GXU76" s="225"/>
      <c r="GXV76" s="225"/>
      <c r="GXW76" s="225"/>
      <c r="GXX76" s="225"/>
      <c r="GXY76" s="225"/>
      <c r="GXZ76" s="225"/>
      <c r="GYA76" s="225"/>
      <c r="GYB76" s="225"/>
      <c r="GYC76" s="225"/>
      <c r="GYD76" s="225"/>
      <c r="GYE76" s="225"/>
      <c r="GYF76" s="225"/>
      <c r="GYG76" s="225"/>
      <c r="GYH76" s="225"/>
      <c r="GYI76" s="225"/>
      <c r="GYJ76" s="225"/>
      <c r="GYK76" s="225"/>
      <c r="GYL76" s="225"/>
      <c r="GYM76" s="225"/>
      <c r="GYN76" s="225"/>
      <c r="GYO76" s="225"/>
      <c r="GYP76" s="225"/>
      <c r="GYQ76" s="225"/>
      <c r="GYR76" s="225"/>
      <c r="GYS76" s="225"/>
      <c r="GYT76" s="225"/>
      <c r="GYU76" s="225"/>
      <c r="GYV76" s="225"/>
      <c r="GYW76" s="225"/>
      <c r="GYX76" s="225"/>
      <c r="GYY76" s="225"/>
      <c r="GYZ76" s="225"/>
      <c r="GZA76" s="225"/>
      <c r="GZB76" s="225"/>
      <c r="GZC76" s="225"/>
      <c r="GZD76" s="225"/>
      <c r="GZE76" s="225"/>
      <c r="GZF76" s="225"/>
      <c r="GZG76" s="225"/>
      <c r="GZH76" s="225"/>
      <c r="GZI76" s="225"/>
      <c r="GZJ76" s="225"/>
      <c r="GZK76" s="225"/>
      <c r="GZL76" s="225"/>
      <c r="GZM76" s="225"/>
      <c r="GZN76" s="225"/>
      <c r="GZO76" s="225"/>
      <c r="GZP76" s="225"/>
      <c r="GZQ76" s="225"/>
      <c r="GZR76" s="225"/>
      <c r="GZS76" s="225"/>
      <c r="GZT76" s="225"/>
      <c r="GZU76" s="225"/>
      <c r="GZV76" s="225"/>
      <c r="GZW76" s="225"/>
      <c r="GZX76" s="225"/>
      <c r="GZY76" s="225"/>
      <c r="GZZ76" s="225"/>
      <c r="HAA76" s="225"/>
      <c r="HAB76" s="225"/>
      <c r="HAC76" s="225"/>
      <c r="HAD76" s="225"/>
      <c r="HAE76" s="225"/>
      <c r="HAF76" s="225"/>
      <c r="HAG76" s="225"/>
      <c r="HAH76" s="225"/>
      <c r="HAI76" s="225"/>
      <c r="HAJ76" s="225"/>
      <c r="HAK76" s="225"/>
      <c r="HAL76" s="225"/>
      <c r="HAM76" s="225"/>
      <c r="HAN76" s="225"/>
      <c r="HAO76" s="225"/>
      <c r="HAP76" s="225"/>
      <c r="HAQ76" s="225"/>
      <c r="HAR76" s="225"/>
      <c r="HAS76" s="225"/>
      <c r="HAT76" s="225"/>
      <c r="HAU76" s="225"/>
      <c r="HAV76" s="225"/>
      <c r="HAW76" s="225"/>
      <c r="HAX76" s="225"/>
      <c r="HAY76" s="225"/>
      <c r="HAZ76" s="225"/>
      <c r="HBA76" s="225"/>
      <c r="HBB76" s="225"/>
      <c r="HBC76" s="225"/>
      <c r="HBD76" s="225"/>
      <c r="HBE76" s="225"/>
      <c r="HBF76" s="225"/>
      <c r="HBG76" s="225"/>
      <c r="HBH76" s="225"/>
      <c r="HBI76" s="225"/>
      <c r="HBJ76" s="225"/>
      <c r="HBK76" s="225"/>
      <c r="HBL76" s="225"/>
      <c r="HBM76" s="225"/>
      <c r="HBN76" s="225"/>
      <c r="HBO76" s="225"/>
      <c r="HBP76" s="225"/>
      <c r="HBQ76" s="225"/>
      <c r="HBR76" s="225"/>
      <c r="HBS76" s="225"/>
      <c r="HBT76" s="225"/>
      <c r="HBU76" s="225"/>
      <c r="HBV76" s="225"/>
      <c r="HBW76" s="225"/>
      <c r="HBX76" s="225"/>
      <c r="HBY76" s="225"/>
      <c r="HBZ76" s="225"/>
      <c r="HCA76" s="225"/>
      <c r="HCB76" s="225"/>
      <c r="HCC76" s="225"/>
      <c r="HCD76" s="225"/>
      <c r="HCE76" s="225"/>
      <c r="HCF76" s="225"/>
      <c r="HCG76" s="225"/>
      <c r="HCH76" s="225"/>
      <c r="HCI76" s="225"/>
      <c r="HCJ76" s="225"/>
      <c r="HCK76" s="225"/>
      <c r="HCL76" s="225"/>
      <c r="HCM76" s="225"/>
      <c r="HCN76" s="225"/>
      <c r="HCO76" s="225"/>
      <c r="HCP76" s="225"/>
      <c r="HCQ76" s="225"/>
      <c r="HCR76" s="225"/>
      <c r="HCS76" s="225"/>
      <c r="HCT76" s="225"/>
      <c r="HCU76" s="225"/>
      <c r="HCV76" s="225"/>
      <c r="HCW76" s="225"/>
      <c r="HCX76" s="225"/>
      <c r="HCY76" s="225"/>
      <c r="HCZ76" s="225"/>
      <c r="HDA76" s="225"/>
      <c r="HDB76" s="225"/>
      <c r="HDC76" s="225"/>
      <c r="HDD76" s="225"/>
      <c r="HDE76" s="225"/>
      <c r="HDF76" s="225"/>
      <c r="HDG76" s="225"/>
      <c r="HDH76" s="225"/>
      <c r="HDI76" s="225"/>
      <c r="HDJ76" s="225"/>
      <c r="HDK76" s="225"/>
      <c r="HDL76" s="225"/>
      <c r="HDM76" s="225"/>
      <c r="HDN76" s="225"/>
      <c r="HDO76" s="225"/>
      <c r="HDP76" s="225"/>
      <c r="HDQ76" s="225"/>
      <c r="HDR76" s="225"/>
      <c r="HDS76" s="225"/>
      <c r="HDT76" s="225"/>
      <c r="HDU76" s="225"/>
      <c r="HDV76" s="225"/>
      <c r="HDW76" s="225"/>
      <c r="HDX76" s="225"/>
      <c r="HDY76" s="225"/>
      <c r="HDZ76" s="225"/>
      <c r="HEA76" s="225"/>
      <c r="HEB76" s="225"/>
      <c r="HEC76" s="225"/>
      <c r="HED76" s="225"/>
      <c r="HEE76" s="225"/>
      <c r="HEF76" s="225"/>
      <c r="HEG76" s="225"/>
      <c r="HEH76" s="225"/>
      <c r="HEI76" s="225"/>
      <c r="HEJ76" s="225"/>
      <c r="HEK76" s="225"/>
      <c r="HEL76" s="225"/>
      <c r="HEM76" s="225"/>
      <c r="HEN76" s="225"/>
      <c r="HEO76" s="225"/>
      <c r="HEP76" s="225"/>
      <c r="HEQ76" s="225"/>
      <c r="HER76" s="225"/>
      <c r="HES76" s="225"/>
      <c r="HET76" s="225"/>
      <c r="HEU76" s="225"/>
      <c r="HEV76" s="225"/>
      <c r="HEW76" s="225"/>
      <c r="HEX76" s="225"/>
      <c r="HEY76" s="225"/>
      <c r="HEZ76" s="225"/>
      <c r="HFA76" s="225"/>
      <c r="HFB76" s="225"/>
      <c r="HFC76" s="225"/>
      <c r="HFD76" s="225"/>
      <c r="HFE76" s="225"/>
      <c r="HFF76" s="225"/>
      <c r="HFG76" s="225"/>
      <c r="HFH76" s="225"/>
      <c r="HFI76" s="225"/>
      <c r="HFJ76" s="225"/>
      <c r="HFK76" s="225"/>
      <c r="HFL76" s="225"/>
      <c r="HFM76" s="225"/>
      <c r="HFN76" s="225"/>
      <c r="HFO76" s="225"/>
      <c r="HFP76" s="225"/>
      <c r="HFQ76" s="225"/>
      <c r="HFR76" s="225"/>
      <c r="HFS76" s="225"/>
      <c r="HFT76" s="225"/>
      <c r="HFU76" s="225"/>
      <c r="HFV76" s="225"/>
      <c r="HFW76" s="225"/>
      <c r="HFX76" s="225"/>
      <c r="HFY76" s="225"/>
      <c r="HFZ76" s="225"/>
      <c r="HGA76" s="225"/>
      <c r="HGB76" s="225"/>
      <c r="HGC76" s="225"/>
      <c r="HGD76" s="225"/>
      <c r="HGE76" s="225"/>
      <c r="HGF76" s="225"/>
      <c r="HGG76" s="225"/>
      <c r="HGH76" s="225"/>
      <c r="HGI76" s="225"/>
      <c r="HGJ76" s="225"/>
      <c r="HGK76" s="225"/>
      <c r="HGL76" s="225"/>
      <c r="HGM76" s="225"/>
      <c r="HGN76" s="225"/>
      <c r="HGO76" s="225"/>
      <c r="HGP76" s="225"/>
      <c r="HGQ76" s="225"/>
      <c r="HGR76" s="225"/>
      <c r="HGS76" s="225"/>
      <c r="HGT76" s="225"/>
      <c r="HGU76" s="225"/>
      <c r="HGV76" s="225"/>
      <c r="HGW76" s="225"/>
      <c r="HGX76" s="225"/>
      <c r="HGY76" s="225"/>
      <c r="HGZ76" s="225"/>
      <c r="HHA76" s="225"/>
      <c r="HHB76" s="225"/>
      <c r="HHC76" s="225"/>
      <c r="HHD76" s="225"/>
      <c r="HHE76" s="225"/>
      <c r="HHF76" s="225"/>
      <c r="HHG76" s="225"/>
      <c r="HHH76" s="225"/>
      <c r="HHI76" s="225"/>
      <c r="HHJ76" s="225"/>
      <c r="HHK76" s="225"/>
      <c r="HHL76" s="225"/>
      <c r="HHM76" s="225"/>
      <c r="HHN76" s="225"/>
      <c r="HHO76" s="225"/>
      <c r="HHP76" s="225"/>
      <c r="HHQ76" s="225"/>
      <c r="HHR76" s="225"/>
      <c r="HHS76" s="225"/>
      <c r="HHT76" s="225"/>
      <c r="HHU76" s="225"/>
      <c r="HHV76" s="225"/>
      <c r="HHW76" s="225"/>
      <c r="HHX76" s="225"/>
      <c r="HHY76" s="225"/>
      <c r="HHZ76" s="225"/>
      <c r="HIA76" s="225"/>
      <c r="HIB76" s="225"/>
      <c r="HIC76" s="225"/>
      <c r="HID76" s="225"/>
      <c r="HIE76" s="225"/>
      <c r="HIF76" s="225"/>
      <c r="HIG76" s="225"/>
      <c r="HIH76" s="225"/>
      <c r="HII76" s="225"/>
      <c r="HIJ76" s="225"/>
      <c r="HIK76" s="225"/>
      <c r="HIL76" s="225"/>
      <c r="HIM76" s="225"/>
      <c r="HIN76" s="225"/>
      <c r="HIO76" s="225"/>
      <c r="HIP76" s="225"/>
      <c r="HIQ76" s="225"/>
      <c r="HIR76" s="225"/>
      <c r="HIS76" s="225"/>
      <c r="HIT76" s="225"/>
      <c r="HIU76" s="225"/>
      <c r="HIV76" s="225"/>
      <c r="HIW76" s="225"/>
      <c r="HIX76" s="225"/>
      <c r="HIY76" s="225"/>
      <c r="HIZ76" s="225"/>
      <c r="HJA76" s="225"/>
      <c r="HJB76" s="225"/>
      <c r="HJC76" s="225"/>
      <c r="HJD76" s="225"/>
      <c r="HJE76" s="225"/>
      <c r="HJF76" s="225"/>
      <c r="HJG76" s="225"/>
      <c r="HJH76" s="225"/>
      <c r="HJI76" s="225"/>
      <c r="HJJ76" s="225"/>
      <c r="HJK76" s="225"/>
      <c r="HJL76" s="225"/>
      <c r="HJM76" s="225"/>
      <c r="HJN76" s="225"/>
      <c r="HJO76" s="225"/>
      <c r="HJP76" s="225"/>
      <c r="HJQ76" s="225"/>
      <c r="HJR76" s="225"/>
      <c r="HJS76" s="225"/>
      <c r="HJT76" s="225"/>
      <c r="HJU76" s="225"/>
      <c r="HJV76" s="225"/>
      <c r="HJW76" s="225"/>
      <c r="HJX76" s="225"/>
      <c r="HJY76" s="225"/>
      <c r="HJZ76" s="225"/>
      <c r="HKA76" s="225"/>
      <c r="HKB76" s="225"/>
      <c r="HKC76" s="225"/>
      <c r="HKD76" s="225"/>
      <c r="HKE76" s="225"/>
      <c r="HKF76" s="225"/>
      <c r="HKG76" s="225"/>
      <c r="HKH76" s="225"/>
      <c r="HKI76" s="225"/>
      <c r="HKJ76" s="225"/>
      <c r="HKK76" s="225"/>
      <c r="HKL76" s="225"/>
      <c r="HKM76" s="225"/>
      <c r="HKN76" s="225"/>
      <c r="HKO76" s="225"/>
      <c r="HKP76" s="225"/>
      <c r="HKQ76" s="225"/>
      <c r="HKR76" s="225"/>
      <c r="HKS76" s="225"/>
      <c r="HKT76" s="225"/>
      <c r="HKU76" s="225"/>
      <c r="HKV76" s="225"/>
      <c r="HKW76" s="225"/>
      <c r="HKX76" s="225"/>
      <c r="HKY76" s="225"/>
      <c r="HKZ76" s="225"/>
      <c r="HLA76" s="225"/>
      <c r="HLB76" s="225"/>
      <c r="HLC76" s="225"/>
      <c r="HLD76" s="225"/>
      <c r="HLE76" s="225"/>
      <c r="HLF76" s="225"/>
      <c r="HLG76" s="225"/>
      <c r="HLH76" s="225"/>
      <c r="HLI76" s="225"/>
      <c r="HLJ76" s="225"/>
      <c r="HLK76" s="225"/>
      <c r="HLL76" s="225"/>
      <c r="HLM76" s="225"/>
      <c r="HLN76" s="225"/>
      <c r="HLO76" s="225"/>
      <c r="HLP76" s="225"/>
      <c r="HLQ76" s="225"/>
      <c r="HLR76" s="225"/>
      <c r="HLS76" s="225"/>
      <c r="HLT76" s="225"/>
      <c r="HLU76" s="225"/>
      <c r="HLV76" s="225"/>
      <c r="HLW76" s="225"/>
      <c r="HLX76" s="225"/>
      <c r="HLY76" s="225"/>
      <c r="HLZ76" s="225"/>
      <c r="HMA76" s="225"/>
      <c r="HMB76" s="225"/>
      <c r="HMC76" s="225"/>
      <c r="HMD76" s="225"/>
      <c r="HME76" s="225"/>
      <c r="HMF76" s="225"/>
      <c r="HMG76" s="225"/>
      <c r="HMH76" s="225"/>
      <c r="HMI76" s="225"/>
      <c r="HMJ76" s="225"/>
      <c r="HMK76" s="225"/>
      <c r="HML76" s="225"/>
      <c r="HMM76" s="225"/>
      <c r="HMN76" s="225"/>
      <c r="HMO76" s="225"/>
      <c r="HMP76" s="225"/>
      <c r="HMQ76" s="225"/>
      <c r="HMR76" s="225"/>
      <c r="HMS76" s="225"/>
      <c r="HMT76" s="225"/>
      <c r="HMU76" s="225"/>
      <c r="HMV76" s="225"/>
      <c r="HMW76" s="225"/>
      <c r="HMX76" s="225"/>
      <c r="HMY76" s="225"/>
      <c r="HMZ76" s="225"/>
      <c r="HNA76" s="225"/>
      <c r="HNB76" s="225"/>
      <c r="HNC76" s="225"/>
      <c r="HND76" s="225"/>
      <c r="HNE76" s="225"/>
      <c r="HNF76" s="225"/>
      <c r="HNG76" s="225"/>
      <c r="HNH76" s="225"/>
      <c r="HNI76" s="225"/>
      <c r="HNJ76" s="225"/>
      <c r="HNK76" s="225"/>
      <c r="HNL76" s="225"/>
      <c r="HNM76" s="225"/>
      <c r="HNN76" s="225"/>
      <c r="HNO76" s="225"/>
      <c r="HNP76" s="225"/>
      <c r="HNQ76" s="225"/>
      <c r="HNR76" s="225"/>
      <c r="HNS76" s="225"/>
      <c r="HNT76" s="225"/>
      <c r="HNU76" s="225"/>
      <c r="HNV76" s="225"/>
      <c r="HNW76" s="225"/>
      <c r="HNX76" s="225"/>
      <c r="HNY76" s="225"/>
      <c r="HNZ76" s="225"/>
      <c r="HOA76" s="225"/>
      <c r="HOB76" s="225"/>
      <c r="HOC76" s="225"/>
      <c r="HOD76" s="225"/>
      <c r="HOE76" s="225"/>
      <c r="HOF76" s="225"/>
      <c r="HOG76" s="225"/>
      <c r="HOH76" s="225"/>
      <c r="HOI76" s="225"/>
      <c r="HOJ76" s="225"/>
      <c r="HOK76" s="225"/>
      <c r="HOL76" s="225"/>
      <c r="HOM76" s="225"/>
      <c r="HON76" s="225"/>
      <c r="HOO76" s="225"/>
      <c r="HOP76" s="225"/>
      <c r="HOQ76" s="225"/>
      <c r="HOR76" s="225"/>
      <c r="HOS76" s="225"/>
      <c r="HOT76" s="225"/>
      <c r="HOU76" s="225"/>
      <c r="HOV76" s="225"/>
      <c r="HOW76" s="225"/>
      <c r="HOX76" s="225"/>
      <c r="HOY76" s="225"/>
      <c r="HOZ76" s="225"/>
      <c r="HPA76" s="225"/>
      <c r="HPB76" s="225"/>
      <c r="HPC76" s="225"/>
      <c r="HPD76" s="225"/>
      <c r="HPE76" s="225"/>
      <c r="HPF76" s="225"/>
      <c r="HPG76" s="225"/>
      <c r="HPH76" s="225"/>
      <c r="HPI76" s="225"/>
      <c r="HPJ76" s="225"/>
      <c r="HPK76" s="225"/>
      <c r="HPL76" s="225"/>
      <c r="HPM76" s="225"/>
      <c r="HPN76" s="225"/>
      <c r="HPO76" s="225"/>
      <c r="HPP76" s="225"/>
      <c r="HPQ76" s="225"/>
      <c r="HPR76" s="225"/>
      <c r="HPS76" s="225"/>
      <c r="HPT76" s="225"/>
      <c r="HPU76" s="225"/>
      <c r="HPV76" s="225"/>
      <c r="HPW76" s="225"/>
      <c r="HPX76" s="225"/>
      <c r="HPY76" s="225"/>
      <c r="HPZ76" s="225"/>
      <c r="HQA76" s="225"/>
      <c r="HQB76" s="225"/>
      <c r="HQC76" s="225"/>
      <c r="HQD76" s="225"/>
      <c r="HQE76" s="225"/>
      <c r="HQF76" s="225"/>
      <c r="HQG76" s="225"/>
      <c r="HQH76" s="225"/>
      <c r="HQI76" s="225"/>
      <c r="HQJ76" s="225"/>
      <c r="HQK76" s="225"/>
      <c r="HQL76" s="225"/>
      <c r="HQM76" s="225"/>
      <c r="HQN76" s="225"/>
      <c r="HQO76" s="225"/>
      <c r="HQP76" s="225"/>
      <c r="HQQ76" s="225"/>
      <c r="HQR76" s="225"/>
      <c r="HQS76" s="225"/>
      <c r="HQT76" s="225"/>
      <c r="HQU76" s="225"/>
      <c r="HQV76" s="225"/>
      <c r="HQW76" s="225"/>
      <c r="HQX76" s="225"/>
      <c r="HQY76" s="225"/>
      <c r="HQZ76" s="225"/>
      <c r="HRA76" s="225"/>
      <c r="HRB76" s="225"/>
      <c r="HRC76" s="225"/>
      <c r="HRD76" s="225"/>
      <c r="HRE76" s="225"/>
      <c r="HRF76" s="225"/>
      <c r="HRG76" s="225"/>
      <c r="HRH76" s="225"/>
      <c r="HRI76" s="225"/>
      <c r="HRJ76" s="225"/>
      <c r="HRK76" s="225"/>
      <c r="HRL76" s="225"/>
      <c r="HRM76" s="225"/>
      <c r="HRN76" s="225"/>
      <c r="HRO76" s="225"/>
      <c r="HRP76" s="225"/>
      <c r="HRQ76" s="225"/>
      <c r="HRR76" s="225"/>
      <c r="HRS76" s="225"/>
      <c r="HRT76" s="225"/>
      <c r="HRU76" s="225"/>
      <c r="HRV76" s="225"/>
      <c r="HRW76" s="225"/>
      <c r="HRX76" s="225"/>
      <c r="HRY76" s="225"/>
      <c r="HRZ76" s="225"/>
      <c r="HSA76" s="225"/>
      <c r="HSB76" s="225"/>
      <c r="HSC76" s="225"/>
      <c r="HSD76" s="225"/>
      <c r="HSE76" s="225"/>
      <c r="HSF76" s="225"/>
      <c r="HSG76" s="225"/>
      <c r="HSH76" s="225"/>
      <c r="HSI76" s="225"/>
      <c r="HSJ76" s="225"/>
      <c r="HSK76" s="225"/>
      <c r="HSL76" s="225"/>
      <c r="HSM76" s="225"/>
      <c r="HSN76" s="225"/>
      <c r="HSO76" s="225"/>
      <c r="HSP76" s="225"/>
      <c r="HSQ76" s="225"/>
      <c r="HSR76" s="225"/>
      <c r="HSS76" s="225"/>
      <c r="HST76" s="225"/>
      <c r="HSU76" s="225"/>
      <c r="HSV76" s="225"/>
      <c r="HSW76" s="225"/>
      <c r="HSX76" s="225"/>
      <c r="HSY76" s="225"/>
      <c r="HSZ76" s="225"/>
      <c r="HTA76" s="225"/>
      <c r="HTB76" s="225"/>
      <c r="HTC76" s="225"/>
      <c r="HTD76" s="225"/>
    </row>
    <row r="77" spans="1:5932" s="239" customFormat="1" ht="9.9499999999999993" hidden="1" customHeight="1" x14ac:dyDescent="0.25">
      <c r="A77" s="106" t="s">
        <v>220</v>
      </c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75">
        <v>1</v>
      </c>
      <c r="S77" s="75"/>
      <c r="T77" s="339">
        <f>SUM(R77:S77)</f>
        <v>1</v>
      </c>
      <c r="U77" s="265">
        <v>3.79</v>
      </c>
      <c r="V77" s="265"/>
      <c r="W77" s="455">
        <f t="shared" si="115"/>
        <v>3.79</v>
      </c>
      <c r="X77" s="455">
        <f t="shared" si="116"/>
        <v>0</v>
      </c>
      <c r="Y77" s="438">
        <f t="shared" si="117"/>
        <v>3.79</v>
      </c>
      <c r="Z77" s="75"/>
      <c r="AA77" s="75"/>
      <c r="AB77" s="339">
        <f>SUM(Z77:AA77)</f>
        <v>0</v>
      </c>
      <c r="AC77" s="265"/>
      <c r="AD77" s="265"/>
      <c r="AE77" s="455">
        <f t="shared" si="119"/>
        <v>0</v>
      </c>
      <c r="AF77" s="455">
        <f t="shared" si="120"/>
        <v>0</v>
      </c>
      <c r="AG77" s="438" t="e">
        <f t="shared" si="121"/>
        <v>#DIV/0!</v>
      </c>
      <c r="AH77" s="240">
        <v>3.56</v>
      </c>
      <c r="AI77" s="215" t="s">
        <v>44</v>
      </c>
      <c r="AJ77" s="216"/>
      <c r="AK77" s="240">
        <v>0.5</v>
      </c>
      <c r="AL77" s="213"/>
      <c r="AM77" s="213"/>
      <c r="AN77" s="213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238"/>
      <c r="EE77" s="238"/>
      <c r="EF77" s="238"/>
      <c r="EG77" s="238"/>
      <c r="EH77" s="238"/>
      <c r="EI77" s="238"/>
      <c r="EJ77" s="238"/>
      <c r="EK77" s="238"/>
      <c r="EL77" s="238"/>
      <c r="EM77" s="238"/>
      <c r="EN77" s="238"/>
      <c r="EO77" s="238"/>
      <c r="EP77" s="238"/>
      <c r="EQ77" s="238"/>
      <c r="ER77" s="238"/>
      <c r="ES77" s="238"/>
      <c r="ET77" s="238"/>
      <c r="EU77" s="238"/>
      <c r="EV77" s="238"/>
      <c r="EW77" s="238"/>
      <c r="EX77" s="238"/>
      <c r="EY77" s="238"/>
      <c r="EZ77" s="238"/>
      <c r="FA77" s="238"/>
      <c r="FB77" s="238"/>
      <c r="FC77" s="238"/>
      <c r="FD77" s="238"/>
      <c r="FE77" s="238"/>
      <c r="FF77" s="238"/>
      <c r="FG77" s="238"/>
      <c r="FH77" s="238"/>
      <c r="FI77" s="238"/>
      <c r="FJ77" s="238"/>
      <c r="FK77" s="238"/>
      <c r="FL77" s="238"/>
      <c r="FM77" s="238"/>
      <c r="FN77" s="238"/>
      <c r="FO77" s="238"/>
      <c r="FP77" s="238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238"/>
      <c r="KS77" s="238"/>
      <c r="KT77" s="238"/>
      <c r="KU77" s="238"/>
      <c r="KV77" s="238"/>
      <c r="KW77" s="238"/>
      <c r="KX77" s="238"/>
      <c r="KY77" s="238"/>
      <c r="KZ77" s="238"/>
      <c r="LA77" s="238"/>
      <c r="LB77" s="238"/>
      <c r="LC77" s="238"/>
      <c r="LD77" s="238"/>
      <c r="LE77" s="238"/>
      <c r="LF77" s="238"/>
      <c r="LG77" s="238"/>
      <c r="LH77" s="238"/>
      <c r="LI77" s="238"/>
      <c r="LJ77" s="238"/>
      <c r="LK77" s="238"/>
      <c r="LL77" s="238"/>
      <c r="LM77" s="238"/>
      <c r="LN77" s="238"/>
      <c r="LO77" s="238"/>
      <c r="LP77" s="238"/>
      <c r="LQ77" s="238"/>
      <c r="LR77" s="238"/>
      <c r="LS77" s="238"/>
      <c r="LT77" s="238"/>
      <c r="LU77" s="238"/>
      <c r="LV77" s="238"/>
      <c r="LW77" s="238"/>
      <c r="LX77" s="238"/>
      <c r="LY77" s="238"/>
      <c r="LZ77" s="238"/>
      <c r="MA77" s="238"/>
      <c r="MB77" s="238"/>
      <c r="MC77" s="238"/>
      <c r="MD77" s="238"/>
      <c r="ME77" s="238"/>
      <c r="MF77" s="238"/>
      <c r="MG77" s="238"/>
      <c r="MH77" s="238"/>
      <c r="MI77" s="238"/>
      <c r="MJ77" s="238"/>
      <c r="MK77" s="238"/>
      <c r="ML77" s="238"/>
      <c r="MM77" s="238"/>
      <c r="MN77" s="238"/>
      <c r="MO77" s="238"/>
      <c r="MP77" s="238"/>
      <c r="MQ77" s="238"/>
      <c r="MR77" s="238"/>
      <c r="MS77" s="238"/>
      <c r="MT77" s="238"/>
      <c r="MU77" s="238"/>
      <c r="MV77" s="238"/>
      <c r="MW77" s="238"/>
      <c r="MX77" s="238"/>
      <c r="MY77" s="238"/>
      <c r="MZ77" s="238"/>
      <c r="NA77" s="238"/>
      <c r="NB77" s="238"/>
      <c r="NC77" s="238"/>
      <c r="ND77" s="238"/>
      <c r="NE77" s="238"/>
      <c r="NF77" s="238"/>
      <c r="NG77" s="238"/>
      <c r="NH77" s="238"/>
      <c r="NI77" s="238"/>
      <c r="NJ77" s="238"/>
      <c r="NK77" s="238"/>
      <c r="NL77" s="238"/>
      <c r="NM77" s="238"/>
      <c r="NN77" s="238"/>
      <c r="NO77" s="238"/>
      <c r="NP77" s="238"/>
      <c r="NQ77" s="238"/>
      <c r="NR77" s="238"/>
      <c r="NS77" s="238"/>
      <c r="NT77" s="238"/>
      <c r="NU77" s="238"/>
      <c r="NV77" s="238"/>
      <c r="NW77" s="238"/>
      <c r="NX77" s="238"/>
      <c r="NY77" s="238"/>
      <c r="NZ77" s="238"/>
      <c r="OA77" s="238"/>
      <c r="OB77" s="238"/>
      <c r="OC77" s="238"/>
      <c r="OD77" s="238"/>
      <c r="OE77" s="238"/>
      <c r="OF77" s="238"/>
      <c r="OG77" s="238"/>
      <c r="OH77" s="238"/>
      <c r="OI77" s="238"/>
      <c r="OJ77" s="238"/>
      <c r="OK77" s="238"/>
      <c r="OL77" s="238"/>
      <c r="OM77" s="238"/>
      <c r="ON77" s="238"/>
      <c r="OO77" s="238"/>
      <c r="OP77" s="238"/>
      <c r="OQ77" s="238"/>
      <c r="OR77" s="238"/>
      <c r="OS77" s="238"/>
      <c r="OT77" s="238"/>
      <c r="OU77" s="238"/>
      <c r="OV77" s="238"/>
      <c r="OW77" s="238"/>
      <c r="OX77" s="238"/>
      <c r="OY77" s="238"/>
      <c r="OZ77" s="238"/>
      <c r="PA77" s="238"/>
      <c r="PB77" s="238"/>
      <c r="PC77" s="238"/>
      <c r="PD77" s="238"/>
      <c r="PE77" s="238"/>
      <c r="PF77" s="238"/>
      <c r="PG77" s="238"/>
      <c r="PH77" s="238"/>
      <c r="PI77" s="238"/>
      <c r="PJ77" s="238"/>
      <c r="PK77" s="238"/>
      <c r="PL77" s="238"/>
      <c r="PM77" s="238"/>
      <c r="PN77" s="238"/>
      <c r="PO77" s="238"/>
      <c r="PP77" s="238"/>
      <c r="PQ77" s="238"/>
      <c r="PR77" s="238"/>
      <c r="PS77" s="238"/>
      <c r="PT77" s="238"/>
      <c r="PU77" s="238"/>
      <c r="PV77" s="238"/>
      <c r="PW77" s="238"/>
      <c r="PX77" s="238"/>
      <c r="PY77" s="238"/>
      <c r="PZ77" s="238"/>
      <c r="QA77" s="238"/>
      <c r="QB77" s="238"/>
      <c r="QC77" s="238"/>
      <c r="QD77" s="238"/>
      <c r="QE77" s="238"/>
      <c r="QF77" s="238"/>
      <c r="QG77" s="238"/>
      <c r="QH77" s="238"/>
      <c r="QI77" s="238"/>
      <c r="QJ77" s="238"/>
      <c r="QK77" s="238"/>
      <c r="QL77" s="238"/>
      <c r="QM77" s="238"/>
      <c r="QN77" s="238"/>
      <c r="QO77" s="238"/>
      <c r="QP77" s="238"/>
      <c r="QQ77" s="238"/>
      <c r="QR77" s="238"/>
      <c r="QS77" s="238"/>
      <c r="QT77" s="238"/>
      <c r="QU77" s="238"/>
      <c r="QV77" s="238"/>
      <c r="QW77" s="238"/>
      <c r="QX77" s="238"/>
      <c r="QY77" s="238"/>
      <c r="QZ77" s="238"/>
      <c r="RA77" s="238"/>
      <c r="RB77" s="238"/>
      <c r="RC77" s="238"/>
      <c r="RD77" s="238"/>
      <c r="RE77" s="238"/>
      <c r="RF77" s="238"/>
      <c r="RG77" s="238"/>
      <c r="RH77" s="238"/>
      <c r="RI77" s="238"/>
      <c r="RJ77" s="238"/>
      <c r="RK77" s="238"/>
      <c r="RL77" s="238"/>
      <c r="RM77" s="238"/>
      <c r="RN77" s="238"/>
      <c r="RO77" s="238"/>
      <c r="RP77" s="238"/>
      <c r="RQ77" s="238"/>
      <c r="RR77" s="238"/>
      <c r="RS77" s="238"/>
      <c r="RT77" s="238"/>
      <c r="RU77" s="238"/>
      <c r="RV77" s="238"/>
      <c r="RW77" s="238"/>
      <c r="RX77" s="238"/>
      <c r="RY77" s="238"/>
      <c r="RZ77" s="238"/>
      <c r="SA77" s="238"/>
      <c r="SB77" s="238"/>
      <c r="SC77" s="238"/>
      <c r="SD77" s="238"/>
      <c r="SE77" s="238"/>
      <c r="SF77" s="238"/>
      <c r="SG77" s="238"/>
      <c r="SH77" s="238"/>
      <c r="SI77" s="238"/>
      <c r="SJ77" s="238"/>
      <c r="SK77" s="238"/>
      <c r="SL77" s="238"/>
      <c r="SM77" s="238"/>
      <c r="SN77" s="238"/>
      <c r="SO77" s="238"/>
      <c r="SP77" s="238"/>
      <c r="SQ77" s="238"/>
      <c r="SR77" s="238"/>
      <c r="SS77" s="238"/>
      <c r="ST77" s="238"/>
      <c r="SU77" s="238"/>
      <c r="SV77" s="238"/>
      <c r="SW77" s="238"/>
      <c r="SX77" s="238"/>
      <c r="SY77" s="238"/>
      <c r="SZ77" s="238"/>
      <c r="TA77" s="238"/>
      <c r="TB77" s="238"/>
      <c r="TC77" s="238"/>
      <c r="TD77" s="238"/>
      <c r="TE77" s="238"/>
      <c r="TF77" s="238"/>
      <c r="TG77" s="238"/>
      <c r="TH77" s="238"/>
      <c r="TI77" s="238"/>
      <c r="TJ77" s="238"/>
      <c r="TK77" s="238"/>
      <c r="TL77" s="238"/>
      <c r="TM77" s="238"/>
      <c r="TN77" s="238"/>
      <c r="TO77" s="238"/>
      <c r="TP77" s="238"/>
      <c r="TQ77" s="238"/>
      <c r="TR77" s="238"/>
      <c r="TS77" s="238"/>
      <c r="TT77" s="238"/>
      <c r="TU77" s="238"/>
      <c r="TV77" s="238"/>
      <c r="TW77" s="238"/>
      <c r="TX77" s="238"/>
      <c r="TY77" s="238"/>
      <c r="TZ77" s="238"/>
      <c r="UA77" s="238"/>
      <c r="UB77" s="238"/>
      <c r="UC77" s="238"/>
      <c r="UD77" s="238"/>
      <c r="UE77" s="238"/>
      <c r="UF77" s="238"/>
      <c r="UG77" s="238"/>
      <c r="UH77" s="238"/>
      <c r="UI77" s="238"/>
      <c r="UJ77" s="238"/>
      <c r="UK77" s="238"/>
      <c r="UL77" s="238"/>
      <c r="UM77" s="238"/>
      <c r="UN77" s="238"/>
      <c r="UO77" s="238"/>
      <c r="UP77" s="238"/>
      <c r="UQ77" s="238"/>
      <c r="UR77" s="238"/>
      <c r="US77" s="238"/>
      <c r="UT77" s="238"/>
      <c r="UU77" s="238"/>
      <c r="UV77" s="238"/>
      <c r="UW77" s="238"/>
      <c r="UX77" s="238"/>
      <c r="UY77" s="238"/>
      <c r="UZ77" s="238"/>
      <c r="VA77" s="238"/>
      <c r="VB77" s="238"/>
      <c r="VC77" s="238"/>
      <c r="VD77" s="238"/>
      <c r="VE77" s="238"/>
      <c r="VF77" s="238"/>
      <c r="VG77" s="238"/>
      <c r="VH77" s="238"/>
      <c r="VI77" s="238"/>
      <c r="VJ77" s="238"/>
      <c r="VK77" s="238"/>
      <c r="VL77" s="238"/>
      <c r="VM77" s="238"/>
      <c r="VN77" s="238"/>
      <c r="VO77" s="238"/>
      <c r="VP77" s="238"/>
      <c r="VQ77" s="238"/>
      <c r="VR77" s="238"/>
      <c r="VS77" s="238"/>
      <c r="VT77" s="238"/>
      <c r="VU77" s="238"/>
      <c r="VV77" s="238"/>
      <c r="VW77" s="238"/>
      <c r="VX77" s="238"/>
      <c r="VY77" s="238"/>
      <c r="VZ77" s="238"/>
      <c r="WA77" s="238"/>
      <c r="WB77" s="238"/>
      <c r="WC77" s="238"/>
      <c r="WD77" s="238"/>
      <c r="WE77" s="238"/>
      <c r="WF77" s="238"/>
      <c r="WG77" s="238"/>
      <c r="WH77" s="238"/>
      <c r="WI77" s="238"/>
      <c r="WJ77" s="238"/>
      <c r="WK77" s="238"/>
      <c r="WL77" s="238"/>
      <c r="WM77" s="238"/>
      <c r="WN77" s="238"/>
      <c r="WO77" s="238"/>
      <c r="WP77" s="238"/>
      <c r="WQ77" s="238"/>
      <c r="WR77" s="238"/>
      <c r="WS77" s="238"/>
      <c r="WT77" s="238"/>
      <c r="WU77" s="238"/>
      <c r="WV77" s="238"/>
      <c r="WW77" s="238"/>
      <c r="WX77" s="238"/>
      <c r="WY77" s="238"/>
      <c r="WZ77" s="238"/>
      <c r="XA77" s="238"/>
      <c r="XB77" s="238"/>
      <c r="XC77" s="238"/>
      <c r="XD77" s="238"/>
      <c r="XE77" s="238"/>
      <c r="XF77" s="238"/>
      <c r="XG77" s="238"/>
      <c r="XH77" s="238"/>
      <c r="XI77" s="238"/>
      <c r="XJ77" s="238"/>
      <c r="XK77" s="238"/>
      <c r="XL77" s="238"/>
      <c r="XM77" s="238"/>
      <c r="XN77" s="238"/>
      <c r="XO77" s="238"/>
      <c r="XP77" s="238"/>
      <c r="XQ77" s="238"/>
      <c r="XR77" s="238"/>
      <c r="XS77" s="238"/>
      <c r="XT77" s="238"/>
      <c r="XU77" s="238"/>
      <c r="XV77" s="238"/>
      <c r="XW77" s="238"/>
      <c r="XX77" s="238"/>
      <c r="XY77" s="238"/>
      <c r="XZ77" s="238"/>
      <c r="YA77" s="238"/>
      <c r="YB77" s="238"/>
      <c r="YC77" s="238"/>
      <c r="YD77" s="238"/>
      <c r="YE77" s="238"/>
      <c r="YF77" s="238"/>
      <c r="YG77" s="238"/>
      <c r="YH77" s="238"/>
      <c r="YI77" s="238"/>
      <c r="YJ77" s="238"/>
      <c r="YK77" s="238"/>
      <c r="YL77" s="238"/>
      <c r="YM77" s="238"/>
      <c r="YN77" s="238"/>
      <c r="YO77" s="238"/>
      <c r="YP77" s="238"/>
      <c r="YQ77" s="238"/>
      <c r="YR77" s="238"/>
      <c r="YS77" s="238"/>
      <c r="YT77" s="238"/>
      <c r="YU77" s="238"/>
      <c r="YV77" s="238"/>
      <c r="YW77" s="238"/>
      <c r="YX77" s="238"/>
      <c r="YY77" s="238"/>
      <c r="YZ77" s="238"/>
      <c r="ZA77" s="238"/>
      <c r="ZB77" s="238"/>
      <c r="ZC77" s="238"/>
      <c r="ZD77" s="238"/>
      <c r="ZE77" s="238"/>
      <c r="ZF77" s="238"/>
      <c r="ZG77" s="238"/>
      <c r="ZH77" s="238"/>
      <c r="ZI77" s="238"/>
      <c r="ZJ77" s="238"/>
      <c r="ZK77" s="238"/>
      <c r="ZL77" s="238"/>
      <c r="ZM77" s="238"/>
      <c r="ZN77" s="238"/>
      <c r="ZO77" s="238"/>
      <c r="ZP77" s="238"/>
      <c r="ZQ77" s="238"/>
      <c r="ZR77" s="238"/>
      <c r="ZS77" s="238"/>
      <c r="ZT77" s="238"/>
      <c r="ZU77" s="238"/>
      <c r="ZV77" s="238"/>
      <c r="ZW77" s="238"/>
      <c r="ZX77" s="238"/>
      <c r="ZY77" s="238"/>
      <c r="ZZ77" s="238"/>
      <c r="AAA77" s="238"/>
      <c r="AAB77" s="238"/>
      <c r="AAC77" s="238"/>
      <c r="AAD77" s="238"/>
      <c r="AAE77" s="238"/>
      <c r="AAF77" s="238"/>
      <c r="AAG77" s="238"/>
      <c r="AAH77" s="238"/>
      <c r="AAI77" s="238"/>
      <c r="AAJ77" s="238"/>
      <c r="AAK77" s="238"/>
      <c r="AAL77" s="238"/>
      <c r="AAM77" s="238"/>
      <c r="AAN77" s="238"/>
      <c r="AAO77" s="238"/>
      <c r="AAP77" s="238"/>
      <c r="AAQ77" s="238"/>
      <c r="AAR77" s="238"/>
      <c r="AAS77" s="238"/>
      <c r="AAT77" s="238"/>
      <c r="AAU77" s="238"/>
      <c r="AAV77" s="238"/>
      <c r="AAW77" s="238"/>
      <c r="AAX77" s="238"/>
      <c r="AAY77" s="238"/>
      <c r="AAZ77" s="238"/>
      <c r="ABA77" s="238"/>
      <c r="ABB77" s="238"/>
      <c r="ABC77" s="238"/>
      <c r="ABD77" s="238"/>
      <c r="ABE77" s="238"/>
      <c r="ABF77" s="238"/>
      <c r="ABG77" s="238"/>
      <c r="ABH77" s="238"/>
      <c r="ABI77" s="238"/>
      <c r="ABJ77" s="238"/>
      <c r="ABK77" s="238"/>
      <c r="ABL77" s="238"/>
      <c r="ABM77" s="238"/>
      <c r="ABN77" s="238"/>
      <c r="ABO77" s="238"/>
      <c r="ABP77" s="238"/>
      <c r="ABQ77" s="238"/>
      <c r="ABR77" s="238"/>
      <c r="ABS77" s="238"/>
      <c r="ABT77" s="238"/>
      <c r="ABU77" s="238"/>
      <c r="ABV77" s="238"/>
      <c r="ABW77" s="238"/>
      <c r="ABX77" s="238"/>
      <c r="ABY77" s="238"/>
      <c r="ABZ77" s="238"/>
      <c r="ACA77" s="238"/>
      <c r="ACB77" s="238"/>
      <c r="ACC77" s="238"/>
      <c r="ACD77" s="238"/>
      <c r="ACE77" s="238"/>
      <c r="ACF77" s="238"/>
      <c r="ACG77" s="238"/>
      <c r="ACH77" s="238"/>
      <c r="ACI77" s="238"/>
      <c r="ACJ77" s="238"/>
      <c r="ACK77" s="238"/>
      <c r="ACL77" s="238"/>
      <c r="ACM77" s="238"/>
      <c r="ACN77" s="238"/>
      <c r="ACO77" s="238"/>
      <c r="ACP77" s="238"/>
      <c r="ACQ77" s="238"/>
      <c r="ACR77" s="238"/>
      <c r="ACS77" s="238"/>
      <c r="ACT77" s="238"/>
      <c r="ACU77" s="238"/>
      <c r="ACV77" s="238"/>
      <c r="ACW77" s="238"/>
      <c r="ACX77" s="238"/>
      <c r="ACY77" s="238"/>
      <c r="ACZ77" s="238"/>
      <c r="ADA77" s="238"/>
      <c r="ADB77" s="238"/>
      <c r="ADC77" s="238"/>
      <c r="ADD77" s="238"/>
      <c r="ADE77" s="238"/>
      <c r="ADF77" s="238"/>
      <c r="ADG77" s="238"/>
      <c r="ADH77" s="238"/>
      <c r="ADI77" s="238"/>
      <c r="ADJ77" s="238"/>
      <c r="ADK77" s="238"/>
      <c r="ADL77" s="238"/>
      <c r="ADM77" s="238"/>
      <c r="ADN77" s="238"/>
      <c r="ADO77" s="238"/>
      <c r="ADP77" s="238"/>
      <c r="ADQ77" s="238"/>
      <c r="ADR77" s="238"/>
      <c r="ADS77" s="238"/>
      <c r="ADT77" s="238"/>
      <c r="ADU77" s="238"/>
      <c r="ADV77" s="238"/>
      <c r="ADW77" s="238"/>
      <c r="ADX77" s="238"/>
      <c r="ADY77" s="238"/>
      <c r="ADZ77" s="238"/>
      <c r="AEA77" s="238"/>
      <c r="AEB77" s="238"/>
      <c r="AEC77" s="238"/>
      <c r="AED77" s="238"/>
      <c r="AEE77" s="238"/>
      <c r="AEF77" s="238"/>
      <c r="AEG77" s="238"/>
      <c r="AEH77" s="238"/>
      <c r="AEI77" s="238"/>
      <c r="AEJ77" s="238"/>
      <c r="AEK77" s="238"/>
      <c r="AEL77" s="238"/>
      <c r="AEM77" s="238"/>
      <c r="AEN77" s="238"/>
      <c r="AEO77" s="238"/>
      <c r="AEP77" s="238"/>
      <c r="AEQ77" s="238"/>
      <c r="AER77" s="238"/>
      <c r="AES77" s="238"/>
      <c r="AET77" s="238"/>
      <c r="AEU77" s="238"/>
      <c r="AEV77" s="238"/>
      <c r="AEW77" s="238"/>
      <c r="AEX77" s="238"/>
      <c r="AEY77" s="238"/>
      <c r="AEZ77" s="238"/>
      <c r="AFA77" s="238"/>
      <c r="AFB77" s="238"/>
      <c r="AFC77" s="238"/>
      <c r="AFD77" s="238"/>
      <c r="AFE77" s="238"/>
      <c r="AFF77" s="238"/>
      <c r="AFG77" s="238"/>
      <c r="AFH77" s="238"/>
      <c r="AFI77" s="238"/>
      <c r="AFJ77" s="238"/>
      <c r="AFK77" s="238"/>
      <c r="AFL77" s="238"/>
      <c r="AFM77" s="238"/>
      <c r="AFN77" s="238"/>
      <c r="AFO77" s="238"/>
      <c r="AFP77" s="238"/>
      <c r="AFQ77" s="238"/>
      <c r="AFR77" s="238"/>
      <c r="AFS77" s="238"/>
      <c r="AFT77" s="238"/>
      <c r="AFU77" s="238"/>
      <c r="AFV77" s="238"/>
      <c r="AFW77" s="238"/>
      <c r="AFX77" s="238"/>
      <c r="AFY77" s="238"/>
      <c r="AFZ77" s="238"/>
      <c r="AGA77" s="238"/>
      <c r="AGB77" s="238"/>
      <c r="AGC77" s="238"/>
      <c r="AGD77" s="238"/>
      <c r="AGE77" s="238"/>
      <c r="AGF77" s="238"/>
      <c r="AGG77" s="238"/>
      <c r="AGH77" s="238"/>
      <c r="AGI77" s="238"/>
      <c r="AGJ77" s="238"/>
      <c r="AGK77" s="238"/>
      <c r="AGL77" s="238"/>
      <c r="AGM77" s="238"/>
      <c r="AGN77" s="238"/>
      <c r="AGO77" s="238"/>
      <c r="AGP77" s="238"/>
      <c r="AGQ77" s="238"/>
      <c r="AGR77" s="238"/>
      <c r="AGS77" s="238"/>
      <c r="AGT77" s="238"/>
      <c r="AGU77" s="238"/>
      <c r="AGV77" s="238"/>
      <c r="AGW77" s="238"/>
      <c r="AGX77" s="238"/>
      <c r="AGY77" s="238"/>
      <c r="AGZ77" s="238"/>
      <c r="AHA77" s="238"/>
      <c r="AHB77" s="238"/>
      <c r="AHC77" s="238"/>
      <c r="AHD77" s="238"/>
      <c r="AHE77" s="238"/>
      <c r="AHF77" s="238"/>
      <c r="AHG77" s="238"/>
      <c r="AHH77" s="238"/>
      <c r="AHI77" s="238"/>
      <c r="AHJ77" s="238"/>
      <c r="AHK77" s="238"/>
      <c r="AHL77" s="238"/>
      <c r="AHM77" s="238"/>
      <c r="AHN77" s="238"/>
      <c r="AHO77" s="238"/>
      <c r="AHP77" s="238"/>
      <c r="AHQ77" s="238"/>
      <c r="AHR77" s="238"/>
      <c r="AHS77" s="238"/>
      <c r="AHT77" s="238"/>
      <c r="AHU77" s="238"/>
      <c r="AHV77" s="238"/>
      <c r="AHW77" s="238"/>
      <c r="AHX77" s="238"/>
      <c r="AHY77" s="238"/>
      <c r="AHZ77" s="238"/>
      <c r="AIA77" s="238"/>
      <c r="AIB77" s="238"/>
      <c r="AIC77" s="238"/>
      <c r="AID77" s="238"/>
      <c r="AIE77" s="238"/>
      <c r="AIF77" s="238"/>
      <c r="AIG77" s="238"/>
      <c r="AIH77" s="238"/>
      <c r="AII77" s="238"/>
      <c r="AIJ77" s="238"/>
      <c r="AIK77" s="238"/>
      <c r="AIL77" s="238"/>
      <c r="AIM77" s="238"/>
      <c r="AIN77" s="238"/>
      <c r="AIO77" s="238"/>
      <c r="AIP77" s="238"/>
      <c r="AIQ77" s="238"/>
      <c r="AIR77" s="238"/>
      <c r="AIS77" s="238"/>
      <c r="AIT77" s="238"/>
      <c r="AIU77" s="238"/>
      <c r="AIV77" s="238"/>
      <c r="AIW77" s="238"/>
      <c r="AIX77" s="238"/>
      <c r="AIY77" s="238"/>
      <c r="AIZ77" s="238"/>
      <c r="AJA77" s="238"/>
      <c r="AJB77" s="238"/>
      <c r="AJC77" s="238"/>
      <c r="AJD77" s="238"/>
      <c r="AJE77" s="238"/>
      <c r="AJF77" s="238"/>
      <c r="AJG77" s="238"/>
      <c r="AJH77" s="238"/>
      <c r="AJI77" s="238"/>
      <c r="AJJ77" s="238"/>
      <c r="AJK77" s="238"/>
      <c r="AJL77" s="238"/>
      <c r="AJM77" s="238"/>
      <c r="AJN77" s="238"/>
      <c r="AJO77" s="238"/>
      <c r="AJP77" s="238"/>
      <c r="AJQ77" s="238"/>
      <c r="AJR77" s="238"/>
      <c r="AJS77" s="238"/>
      <c r="AJT77" s="238"/>
      <c r="AJU77" s="238"/>
      <c r="AJV77" s="238"/>
      <c r="AJW77" s="238"/>
      <c r="AJX77" s="238"/>
      <c r="AJY77" s="238"/>
      <c r="AJZ77" s="238"/>
      <c r="AKA77" s="238"/>
      <c r="AKB77" s="238"/>
      <c r="AKC77" s="238"/>
      <c r="AKD77" s="238"/>
      <c r="AKE77" s="238"/>
      <c r="AKF77" s="238"/>
      <c r="AKG77" s="238"/>
      <c r="AKH77" s="238"/>
      <c r="AKI77" s="238"/>
      <c r="AKJ77" s="238"/>
      <c r="AKK77" s="238"/>
      <c r="AKL77" s="238"/>
      <c r="AKM77" s="238"/>
      <c r="AKN77" s="238"/>
      <c r="AKO77" s="238"/>
      <c r="AKP77" s="238"/>
      <c r="AKQ77" s="238"/>
      <c r="AKR77" s="238"/>
      <c r="AKS77" s="238"/>
      <c r="AKT77" s="238"/>
      <c r="AKU77" s="238"/>
      <c r="AKV77" s="238"/>
      <c r="AKW77" s="238"/>
      <c r="AKX77" s="238"/>
      <c r="AKY77" s="238"/>
      <c r="AKZ77" s="238"/>
      <c r="ALA77" s="238"/>
      <c r="ALB77" s="238"/>
      <c r="ALC77" s="238"/>
      <c r="ALD77" s="238"/>
      <c r="ALE77" s="238"/>
      <c r="ALF77" s="238"/>
      <c r="ALG77" s="238"/>
      <c r="ALH77" s="238"/>
      <c r="ALI77" s="238"/>
      <c r="ALJ77" s="238"/>
      <c r="ALK77" s="238"/>
      <c r="ALL77" s="238"/>
      <c r="ALM77" s="238"/>
      <c r="ALN77" s="238"/>
      <c r="ALO77" s="238"/>
      <c r="ALP77" s="238"/>
      <c r="ALQ77" s="238"/>
      <c r="ALR77" s="238"/>
      <c r="ALS77" s="238"/>
      <c r="ALT77" s="238"/>
      <c r="ALU77" s="238"/>
      <c r="ALV77" s="238"/>
      <c r="ALW77" s="238"/>
      <c r="ALX77" s="238"/>
      <c r="ALY77" s="238"/>
      <c r="ALZ77" s="238"/>
      <c r="AMA77" s="238"/>
      <c r="AMB77" s="238"/>
      <c r="AMC77" s="238"/>
      <c r="AMD77" s="238"/>
      <c r="AME77" s="238"/>
      <c r="AMF77" s="238"/>
      <c r="AMG77" s="238"/>
      <c r="AMH77" s="238"/>
      <c r="AMI77" s="238"/>
      <c r="AMJ77" s="238"/>
      <c r="AMK77" s="238"/>
      <c r="AML77" s="238"/>
      <c r="AMM77" s="238"/>
      <c r="AMN77" s="238"/>
      <c r="AMO77" s="238"/>
      <c r="AMP77" s="238"/>
      <c r="AMQ77" s="238"/>
      <c r="AMR77" s="238"/>
      <c r="AMS77" s="238"/>
      <c r="AMT77" s="238"/>
      <c r="AMU77" s="238"/>
      <c r="AMV77" s="238"/>
      <c r="AMW77" s="238"/>
      <c r="AMX77" s="238"/>
      <c r="AMY77" s="238"/>
      <c r="AMZ77" s="238"/>
      <c r="ANA77" s="238"/>
      <c r="ANB77" s="238"/>
      <c r="ANC77" s="238"/>
      <c r="AND77" s="238"/>
      <c r="ANE77" s="238"/>
      <c r="ANF77" s="238"/>
      <c r="ANG77" s="238"/>
      <c r="ANH77" s="238"/>
      <c r="ANI77" s="238"/>
      <c r="ANJ77" s="238"/>
      <c r="ANK77" s="238"/>
      <c r="ANL77" s="238"/>
      <c r="ANM77" s="238"/>
      <c r="ANN77" s="238"/>
      <c r="ANO77" s="238"/>
      <c r="ANP77" s="238"/>
      <c r="ANQ77" s="238"/>
      <c r="ANR77" s="238"/>
      <c r="ANS77" s="238"/>
      <c r="ANT77" s="238"/>
      <c r="ANU77" s="238"/>
      <c r="ANV77" s="238"/>
      <c r="ANW77" s="238"/>
      <c r="ANX77" s="238"/>
      <c r="ANY77" s="238"/>
      <c r="ANZ77" s="238"/>
      <c r="AOA77" s="238"/>
      <c r="AOB77" s="238"/>
      <c r="AOC77" s="238"/>
      <c r="AOD77" s="238"/>
      <c r="AOE77" s="238"/>
      <c r="AOF77" s="238"/>
      <c r="AOG77" s="238"/>
      <c r="AOH77" s="238"/>
      <c r="AOI77" s="238"/>
      <c r="AOJ77" s="238"/>
      <c r="AOK77" s="238"/>
      <c r="AOL77" s="238"/>
      <c r="AOM77" s="238"/>
      <c r="AON77" s="238"/>
      <c r="AOO77" s="238"/>
      <c r="AOP77" s="238"/>
      <c r="AOQ77" s="238"/>
      <c r="AOR77" s="238"/>
      <c r="AOS77" s="238"/>
      <c r="AOT77" s="238"/>
      <c r="AOU77" s="238"/>
      <c r="AOV77" s="238"/>
      <c r="AOW77" s="238"/>
      <c r="AOX77" s="238"/>
      <c r="AOY77" s="238"/>
      <c r="AOZ77" s="238"/>
      <c r="APA77" s="238"/>
      <c r="APB77" s="238"/>
      <c r="APC77" s="238"/>
      <c r="APD77" s="238"/>
      <c r="APE77" s="238"/>
      <c r="APF77" s="238"/>
      <c r="APG77" s="238"/>
      <c r="APH77" s="238"/>
      <c r="API77" s="238"/>
      <c r="APJ77" s="238"/>
      <c r="APK77" s="238"/>
      <c r="APL77" s="238"/>
      <c r="APM77" s="238"/>
      <c r="APN77" s="238"/>
      <c r="APO77" s="238"/>
      <c r="APP77" s="238"/>
      <c r="APQ77" s="238"/>
      <c r="APR77" s="238"/>
      <c r="APS77" s="238"/>
      <c r="APT77" s="238"/>
      <c r="APU77" s="238"/>
      <c r="APV77" s="238"/>
      <c r="APW77" s="238"/>
      <c r="APX77" s="238"/>
      <c r="APY77" s="238"/>
      <c r="APZ77" s="238"/>
      <c r="AQA77" s="238"/>
      <c r="AQB77" s="238"/>
      <c r="AQC77" s="238"/>
      <c r="AQD77" s="238"/>
      <c r="AQE77" s="238"/>
      <c r="AQF77" s="238"/>
      <c r="AQG77" s="238"/>
      <c r="AQH77" s="238"/>
      <c r="AQI77" s="238"/>
      <c r="AQJ77" s="238"/>
      <c r="AQK77" s="238"/>
      <c r="AQL77" s="238"/>
      <c r="AQM77" s="238"/>
      <c r="AQN77" s="238"/>
      <c r="AQO77" s="238"/>
      <c r="AQP77" s="238"/>
      <c r="AQQ77" s="238"/>
      <c r="AQR77" s="238"/>
      <c r="AQS77" s="238"/>
      <c r="AQT77" s="238"/>
      <c r="AQU77" s="238"/>
      <c r="AQV77" s="238"/>
      <c r="AQW77" s="238"/>
      <c r="AQX77" s="238"/>
      <c r="AQY77" s="238"/>
      <c r="AQZ77" s="238"/>
      <c r="ARA77" s="238"/>
      <c r="ARB77" s="238"/>
      <c r="ARC77" s="238"/>
      <c r="ARD77" s="238"/>
      <c r="ARE77" s="238"/>
      <c r="ARF77" s="238"/>
      <c r="ARG77" s="238"/>
      <c r="ARH77" s="238"/>
      <c r="ARI77" s="238"/>
      <c r="ARJ77" s="238"/>
      <c r="ARK77" s="238"/>
      <c r="ARL77" s="238"/>
      <c r="ARM77" s="238"/>
      <c r="ARN77" s="238"/>
      <c r="ARO77" s="238"/>
      <c r="ARP77" s="238"/>
      <c r="ARQ77" s="238"/>
      <c r="ARR77" s="238"/>
      <c r="ARS77" s="238"/>
      <c r="ART77" s="238"/>
      <c r="ARU77" s="238"/>
      <c r="ARV77" s="238"/>
      <c r="ARW77" s="238"/>
      <c r="ARX77" s="238"/>
      <c r="ARY77" s="238"/>
      <c r="ARZ77" s="238"/>
      <c r="ASA77" s="238"/>
      <c r="ASB77" s="238"/>
      <c r="ASC77" s="238"/>
      <c r="ASD77" s="238"/>
      <c r="ASE77" s="238"/>
      <c r="ASF77" s="238"/>
      <c r="ASG77" s="238"/>
      <c r="ASH77" s="238"/>
      <c r="ASI77" s="238"/>
      <c r="ASJ77" s="238"/>
      <c r="ASK77" s="238"/>
      <c r="ASL77" s="238"/>
      <c r="ASM77" s="238"/>
      <c r="ASN77" s="238"/>
      <c r="ASO77" s="238"/>
      <c r="ASP77" s="238"/>
      <c r="ASQ77" s="238"/>
      <c r="ASR77" s="238"/>
      <c r="ASS77" s="238"/>
      <c r="AST77" s="238"/>
      <c r="ASU77" s="238"/>
      <c r="ASV77" s="238"/>
      <c r="ASW77" s="238"/>
      <c r="ASX77" s="238"/>
      <c r="ASY77" s="238"/>
      <c r="ASZ77" s="238"/>
      <c r="ATA77" s="238"/>
      <c r="ATB77" s="238"/>
      <c r="ATC77" s="238"/>
      <c r="ATD77" s="238"/>
      <c r="ATE77" s="238"/>
      <c r="ATF77" s="238"/>
      <c r="ATG77" s="238"/>
      <c r="ATH77" s="238"/>
      <c r="ATI77" s="238"/>
      <c r="ATJ77" s="238"/>
      <c r="ATK77" s="238"/>
      <c r="ATL77" s="238"/>
      <c r="ATM77" s="238"/>
      <c r="ATN77" s="238"/>
      <c r="ATO77" s="238"/>
      <c r="ATP77" s="238"/>
      <c r="ATQ77" s="238"/>
      <c r="ATR77" s="238"/>
      <c r="ATS77" s="238"/>
      <c r="ATT77" s="238"/>
      <c r="ATU77" s="238"/>
      <c r="ATV77" s="238"/>
      <c r="ATW77" s="238"/>
      <c r="ATX77" s="238"/>
      <c r="ATY77" s="238"/>
      <c r="ATZ77" s="238"/>
      <c r="AUA77" s="238"/>
      <c r="AUB77" s="238"/>
      <c r="AUC77" s="238"/>
      <c r="AUD77" s="238"/>
      <c r="AUE77" s="238"/>
      <c r="AUF77" s="238"/>
      <c r="AUG77" s="238"/>
      <c r="AUH77" s="238"/>
      <c r="AUI77" s="238"/>
      <c r="AUJ77" s="238"/>
      <c r="AUK77" s="238"/>
      <c r="AUL77" s="238"/>
      <c r="AUM77" s="238"/>
      <c r="AUN77" s="238"/>
      <c r="AUO77" s="238"/>
      <c r="AUP77" s="238"/>
      <c r="AUQ77" s="238"/>
      <c r="AUR77" s="238"/>
      <c r="AUS77" s="238"/>
      <c r="AUT77" s="238"/>
      <c r="AUU77" s="238"/>
      <c r="AUV77" s="238"/>
      <c r="AUW77" s="238"/>
      <c r="AUX77" s="238"/>
      <c r="AUY77" s="238"/>
      <c r="AUZ77" s="238"/>
      <c r="AVA77" s="238"/>
      <c r="AVB77" s="238"/>
      <c r="AVC77" s="238"/>
      <c r="AVD77" s="238"/>
      <c r="AVE77" s="238"/>
      <c r="AVF77" s="238"/>
      <c r="AVG77" s="238"/>
      <c r="AVH77" s="238"/>
      <c r="AVI77" s="238"/>
      <c r="AVJ77" s="238"/>
      <c r="AVK77" s="238"/>
      <c r="AVL77" s="238"/>
      <c r="AVM77" s="238"/>
      <c r="AVN77" s="238"/>
      <c r="AVO77" s="238"/>
      <c r="AVP77" s="238"/>
      <c r="AVQ77" s="238"/>
      <c r="AVR77" s="238"/>
      <c r="AVS77" s="238"/>
      <c r="AVT77" s="238"/>
      <c r="AVU77" s="238"/>
      <c r="AVV77" s="238"/>
      <c r="AVW77" s="238"/>
      <c r="AVX77" s="238"/>
      <c r="AVY77" s="238"/>
      <c r="AVZ77" s="238"/>
      <c r="AWA77" s="238"/>
      <c r="AWB77" s="238"/>
      <c r="AWC77" s="238"/>
      <c r="AWD77" s="238"/>
      <c r="AWE77" s="238"/>
      <c r="AWF77" s="238"/>
      <c r="AWG77" s="238"/>
      <c r="AWH77" s="238"/>
      <c r="AWI77" s="238"/>
      <c r="AWJ77" s="238"/>
      <c r="AWK77" s="238"/>
      <c r="AWL77" s="238"/>
      <c r="AWM77" s="238"/>
      <c r="AWN77" s="238"/>
      <c r="AWO77" s="238"/>
      <c r="AWP77" s="238"/>
      <c r="AWQ77" s="238"/>
      <c r="AWR77" s="238"/>
      <c r="AWS77" s="238"/>
      <c r="AWT77" s="238"/>
      <c r="AWU77" s="238"/>
      <c r="AWV77" s="238"/>
      <c r="AWW77" s="238"/>
      <c r="AWX77" s="238"/>
      <c r="AWY77" s="238"/>
      <c r="AWZ77" s="238"/>
      <c r="AXA77" s="238"/>
      <c r="AXB77" s="238"/>
      <c r="AXC77" s="238"/>
      <c r="AXD77" s="238"/>
      <c r="AXE77" s="238"/>
      <c r="AXF77" s="238"/>
      <c r="AXG77" s="238"/>
      <c r="AXH77" s="238"/>
      <c r="AXI77" s="238"/>
      <c r="AXJ77" s="238"/>
      <c r="AXK77" s="238"/>
      <c r="AXL77" s="238"/>
      <c r="AXM77" s="238"/>
      <c r="AXN77" s="238"/>
      <c r="AXO77" s="238"/>
      <c r="AXP77" s="238"/>
      <c r="AXQ77" s="238"/>
      <c r="AXR77" s="238"/>
      <c r="AXS77" s="238"/>
      <c r="AXT77" s="238"/>
      <c r="AXU77" s="238"/>
      <c r="AXV77" s="238"/>
      <c r="AXW77" s="238"/>
      <c r="AXX77" s="238"/>
      <c r="AXY77" s="238"/>
      <c r="AXZ77" s="238"/>
      <c r="AYA77" s="238"/>
      <c r="AYB77" s="238"/>
      <c r="AYC77" s="238"/>
      <c r="AYD77" s="238"/>
      <c r="AYE77" s="238"/>
      <c r="AYF77" s="238"/>
      <c r="AYG77" s="238"/>
      <c r="AYH77" s="238"/>
      <c r="AYI77" s="238"/>
      <c r="AYJ77" s="238"/>
      <c r="AYK77" s="238"/>
      <c r="AYL77" s="238"/>
      <c r="AYM77" s="238"/>
      <c r="AYN77" s="238"/>
      <c r="AYO77" s="238"/>
      <c r="AYP77" s="238"/>
      <c r="AYQ77" s="238"/>
      <c r="AYR77" s="238"/>
      <c r="AYS77" s="238"/>
      <c r="AYT77" s="238"/>
      <c r="AYU77" s="238"/>
      <c r="AYV77" s="238"/>
      <c r="AYW77" s="238"/>
      <c r="AYX77" s="238"/>
      <c r="AYY77" s="238"/>
      <c r="AYZ77" s="238"/>
      <c r="AZA77" s="238"/>
      <c r="AZB77" s="238"/>
      <c r="AZC77" s="238"/>
      <c r="AZD77" s="238"/>
      <c r="AZE77" s="238"/>
      <c r="AZF77" s="238"/>
      <c r="AZG77" s="238"/>
      <c r="AZH77" s="238"/>
      <c r="AZI77" s="238"/>
      <c r="AZJ77" s="238"/>
      <c r="AZK77" s="238"/>
      <c r="AZL77" s="238"/>
      <c r="AZM77" s="238"/>
      <c r="AZN77" s="238"/>
      <c r="AZO77" s="238"/>
      <c r="AZP77" s="238"/>
      <c r="AZQ77" s="238"/>
      <c r="AZR77" s="238"/>
      <c r="AZS77" s="238"/>
      <c r="AZT77" s="238"/>
      <c r="AZU77" s="238"/>
      <c r="AZV77" s="238"/>
      <c r="AZW77" s="238"/>
      <c r="AZX77" s="238"/>
      <c r="AZY77" s="238"/>
      <c r="AZZ77" s="238"/>
      <c r="BAA77" s="238"/>
      <c r="BAB77" s="238"/>
      <c r="BAC77" s="238"/>
      <c r="BAD77" s="238"/>
      <c r="BAE77" s="238"/>
      <c r="BAF77" s="238"/>
      <c r="BAG77" s="238"/>
      <c r="BAH77" s="238"/>
      <c r="BAI77" s="238"/>
      <c r="BAJ77" s="238"/>
      <c r="BAK77" s="238"/>
      <c r="BAL77" s="238"/>
      <c r="BAM77" s="238"/>
      <c r="BAN77" s="238"/>
      <c r="BAO77" s="238"/>
      <c r="BAP77" s="238"/>
      <c r="BAQ77" s="238"/>
      <c r="BAR77" s="238"/>
      <c r="BAS77" s="238"/>
      <c r="BAT77" s="238"/>
      <c r="BAU77" s="238"/>
      <c r="BAV77" s="238"/>
      <c r="BAW77" s="238"/>
      <c r="BAX77" s="238"/>
      <c r="BAY77" s="238"/>
      <c r="BAZ77" s="238"/>
      <c r="BBA77" s="238"/>
      <c r="BBB77" s="238"/>
      <c r="BBC77" s="238"/>
      <c r="BBD77" s="238"/>
      <c r="BBE77" s="238"/>
      <c r="BBF77" s="238"/>
      <c r="BBG77" s="238"/>
      <c r="BBH77" s="238"/>
      <c r="BBI77" s="238"/>
      <c r="BBJ77" s="238"/>
      <c r="BBK77" s="238"/>
      <c r="BBL77" s="238"/>
      <c r="BBM77" s="238"/>
      <c r="BBN77" s="238"/>
      <c r="BBO77" s="238"/>
      <c r="BBP77" s="238"/>
      <c r="BBQ77" s="238"/>
      <c r="BBR77" s="238"/>
      <c r="BBS77" s="238"/>
      <c r="BBT77" s="238"/>
      <c r="BBU77" s="238"/>
      <c r="BBV77" s="238"/>
      <c r="BBW77" s="238"/>
      <c r="BBX77" s="238"/>
      <c r="BBY77" s="238"/>
      <c r="BBZ77" s="238"/>
      <c r="BCA77" s="238"/>
      <c r="BCB77" s="238"/>
      <c r="BCC77" s="238"/>
      <c r="BCD77" s="238"/>
      <c r="BCE77" s="238"/>
      <c r="BCF77" s="238"/>
      <c r="BCG77" s="238"/>
      <c r="BCH77" s="238"/>
      <c r="BCI77" s="238"/>
      <c r="BCJ77" s="238"/>
      <c r="BCK77" s="238"/>
      <c r="BCL77" s="238"/>
      <c r="BCM77" s="238"/>
      <c r="BCN77" s="238"/>
      <c r="BCO77" s="238"/>
      <c r="BCP77" s="238"/>
      <c r="BCQ77" s="238"/>
      <c r="BCR77" s="238"/>
      <c r="BCS77" s="238"/>
      <c r="BCT77" s="238"/>
      <c r="BCU77" s="238"/>
      <c r="BCV77" s="238"/>
      <c r="BCW77" s="238"/>
      <c r="BCX77" s="238"/>
      <c r="BCY77" s="238"/>
      <c r="BCZ77" s="238"/>
      <c r="BDA77" s="238"/>
      <c r="BDB77" s="238"/>
      <c r="BDC77" s="238"/>
      <c r="BDD77" s="238"/>
      <c r="BDE77" s="238"/>
      <c r="BDF77" s="238"/>
      <c r="BDG77" s="238"/>
      <c r="BDH77" s="238"/>
      <c r="BDI77" s="238"/>
      <c r="BDJ77" s="238"/>
      <c r="BDK77" s="238"/>
      <c r="BDL77" s="238"/>
      <c r="BDM77" s="238"/>
      <c r="BDN77" s="238"/>
      <c r="BDO77" s="238"/>
      <c r="BDP77" s="238"/>
      <c r="BDQ77" s="238"/>
      <c r="BDR77" s="238"/>
      <c r="BDS77" s="238"/>
      <c r="BDT77" s="238"/>
      <c r="BDU77" s="238"/>
      <c r="BDV77" s="238"/>
      <c r="BDW77" s="238"/>
      <c r="BDX77" s="238"/>
      <c r="BDY77" s="238"/>
      <c r="BDZ77" s="238"/>
      <c r="BEA77" s="238"/>
      <c r="BEB77" s="238"/>
      <c r="BEC77" s="238"/>
      <c r="BED77" s="238"/>
      <c r="BEE77" s="238"/>
      <c r="BEF77" s="238"/>
      <c r="BEG77" s="238"/>
      <c r="BEH77" s="238"/>
      <c r="BEI77" s="238"/>
      <c r="BEJ77" s="238"/>
      <c r="BEK77" s="238"/>
      <c r="BEL77" s="238"/>
      <c r="BEM77" s="238"/>
      <c r="BEN77" s="238"/>
      <c r="BEO77" s="238"/>
      <c r="BEP77" s="238"/>
      <c r="BEQ77" s="238"/>
      <c r="BER77" s="238"/>
      <c r="BES77" s="238"/>
      <c r="BET77" s="238"/>
      <c r="BEU77" s="238"/>
      <c r="BEV77" s="238"/>
      <c r="BEW77" s="238"/>
      <c r="BEX77" s="238"/>
      <c r="BEY77" s="238"/>
      <c r="BEZ77" s="238"/>
      <c r="BFA77" s="238"/>
      <c r="BFB77" s="238"/>
      <c r="BFC77" s="238"/>
      <c r="BFD77" s="238"/>
      <c r="BFE77" s="238"/>
      <c r="BFF77" s="238"/>
      <c r="BFG77" s="238"/>
      <c r="BFH77" s="238"/>
      <c r="BFI77" s="238"/>
      <c r="BFJ77" s="238"/>
      <c r="BFK77" s="238"/>
      <c r="BFL77" s="238"/>
      <c r="BFM77" s="238"/>
      <c r="BFN77" s="238"/>
      <c r="BFO77" s="238"/>
      <c r="BFP77" s="238"/>
      <c r="BFQ77" s="238"/>
      <c r="BFR77" s="238"/>
      <c r="BFS77" s="238"/>
      <c r="BFT77" s="238"/>
      <c r="BFU77" s="238"/>
      <c r="BFV77" s="238"/>
      <c r="BFW77" s="238"/>
      <c r="BFX77" s="238"/>
      <c r="BFY77" s="238"/>
      <c r="BFZ77" s="238"/>
      <c r="BGA77" s="238"/>
      <c r="BGB77" s="238"/>
      <c r="BGC77" s="238"/>
      <c r="BGD77" s="238"/>
      <c r="BGE77" s="238"/>
      <c r="BGF77" s="238"/>
      <c r="BGG77" s="238"/>
      <c r="BGH77" s="238"/>
      <c r="BGI77" s="238"/>
      <c r="BGJ77" s="238"/>
      <c r="BGK77" s="238"/>
      <c r="BGL77" s="238"/>
      <c r="BGM77" s="238"/>
      <c r="BGN77" s="238"/>
      <c r="BGO77" s="238"/>
      <c r="BGP77" s="238"/>
      <c r="BGQ77" s="238"/>
      <c r="BGR77" s="238"/>
      <c r="BGS77" s="238"/>
      <c r="BGT77" s="238"/>
      <c r="BGU77" s="238"/>
      <c r="BGV77" s="238"/>
      <c r="BGW77" s="238"/>
      <c r="BGX77" s="238"/>
      <c r="BGY77" s="238"/>
      <c r="BGZ77" s="238"/>
      <c r="BHA77" s="238"/>
      <c r="BHB77" s="238"/>
      <c r="BHC77" s="238"/>
      <c r="BHD77" s="238"/>
      <c r="BHE77" s="238"/>
      <c r="BHF77" s="238"/>
      <c r="BHG77" s="238"/>
      <c r="BHH77" s="238"/>
      <c r="BHI77" s="238"/>
      <c r="BHJ77" s="238"/>
      <c r="BHK77" s="238"/>
      <c r="BHL77" s="238"/>
      <c r="BHM77" s="238"/>
      <c r="BHN77" s="238"/>
      <c r="BHO77" s="238"/>
      <c r="BHP77" s="238"/>
      <c r="BHQ77" s="238"/>
      <c r="BHR77" s="238"/>
      <c r="BHS77" s="238"/>
      <c r="BHT77" s="238"/>
      <c r="BHU77" s="238"/>
      <c r="BHV77" s="238"/>
      <c r="BHW77" s="238"/>
      <c r="BHX77" s="238"/>
      <c r="BHY77" s="238"/>
      <c r="BHZ77" s="238"/>
      <c r="BIA77" s="238"/>
      <c r="BIB77" s="238"/>
      <c r="BIC77" s="238"/>
      <c r="BID77" s="238"/>
      <c r="BIE77" s="238"/>
      <c r="BIF77" s="238"/>
      <c r="BIG77" s="238"/>
      <c r="BIH77" s="238"/>
      <c r="BII77" s="238"/>
      <c r="BIJ77" s="238"/>
      <c r="BIK77" s="238"/>
      <c r="BIL77" s="238"/>
      <c r="BIM77" s="238"/>
      <c r="BIN77" s="238"/>
      <c r="BIO77" s="238"/>
      <c r="BIP77" s="238"/>
      <c r="BIQ77" s="238"/>
      <c r="BIR77" s="238"/>
      <c r="BIS77" s="238"/>
      <c r="BIT77" s="238"/>
      <c r="BIU77" s="238"/>
      <c r="BIV77" s="238"/>
      <c r="BIW77" s="238"/>
      <c r="BIX77" s="238"/>
      <c r="BIY77" s="238"/>
      <c r="BIZ77" s="238"/>
      <c r="BJA77" s="238"/>
      <c r="BJB77" s="238"/>
      <c r="BJC77" s="238"/>
      <c r="BJD77" s="238"/>
      <c r="BJE77" s="238"/>
      <c r="BJF77" s="238"/>
      <c r="BJG77" s="238"/>
      <c r="BJH77" s="238"/>
      <c r="BJI77" s="238"/>
      <c r="BJJ77" s="238"/>
      <c r="BJK77" s="238"/>
      <c r="BJL77" s="238"/>
      <c r="BJM77" s="238"/>
      <c r="BJN77" s="238"/>
      <c r="BJO77" s="238"/>
      <c r="BJP77" s="238"/>
      <c r="BJQ77" s="238"/>
      <c r="BJR77" s="238"/>
      <c r="BJS77" s="238"/>
      <c r="BJT77" s="238"/>
      <c r="BJU77" s="238"/>
      <c r="BJV77" s="238"/>
      <c r="BJW77" s="238"/>
      <c r="BJX77" s="238"/>
      <c r="BJY77" s="238"/>
      <c r="BJZ77" s="238"/>
      <c r="BKA77" s="238"/>
      <c r="BKB77" s="238"/>
      <c r="BKC77" s="238"/>
      <c r="BKD77" s="238"/>
      <c r="BKE77" s="238"/>
      <c r="BKF77" s="238"/>
      <c r="BKG77" s="238"/>
      <c r="BKH77" s="238"/>
      <c r="BKI77" s="238"/>
      <c r="BKJ77" s="238"/>
      <c r="BKK77" s="238"/>
      <c r="BKL77" s="238"/>
      <c r="BKM77" s="238"/>
      <c r="BKN77" s="238"/>
      <c r="BKO77" s="238"/>
      <c r="BKP77" s="238"/>
      <c r="BKQ77" s="238"/>
      <c r="BKR77" s="238"/>
      <c r="BKS77" s="238"/>
      <c r="BKT77" s="238"/>
      <c r="BKU77" s="238"/>
      <c r="BKV77" s="238"/>
      <c r="BKW77" s="238"/>
      <c r="BKX77" s="238"/>
      <c r="BKY77" s="238"/>
      <c r="BKZ77" s="238"/>
      <c r="BLA77" s="238"/>
      <c r="BLB77" s="238"/>
      <c r="BLC77" s="238"/>
      <c r="BLD77" s="238"/>
      <c r="BLE77" s="238"/>
      <c r="BLF77" s="238"/>
      <c r="BLG77" s="238"/>
      <c r="BLH77" s="238"/>
      <c r="BLI77" s="238"/>
      <c r="BLJ77" s="238"/>
      <c r="BLK77" s="238"/>
      <c r="BLL77" s="238"/>
      <c r="BLM77" s="238"/>
      <c r="BLN77" s="238"/>
      <c r="BLO77" s="238"/>
      <c r="BLP77" s="238"/>
      <c r="BLQ77" s="238"/>
      <c r="BLR77" s="238"/>
      <c r="BLS77" s="238"/>
      <c r="BLT77" s="238"/>
      <c r="BLU77" s="238"/>
      <c r="BLV77" s="238"/>
      <c r="BLW77" s="238"/>
      <c r="BLX77" s="238"/>
      <c r="BLY77" s="238"/>
      <c r="BLZ77" s="238"/>
      <c r="BMA77" s="238"/>
      <c r="BMB77" s="238"/>
      <c r="BMC77" s="238"/>
      <c r="BMD77" s="238"/>
      <c r="BME77" s="238"/>
      <c r="BMF77" s="238"/>
      <c r="BMG77" s="238"/>
      <c r="BMH77" s="238"/>
      <c r="BMI77" s="238"/>
      <c r="BMJ77" s="238"/>
      <c r="BMK77" s="238"/>
      <c r="BML77" s="238"/>
      <c r="BMM77" s="238"/>
      <c r="BMN77" s="238"/>
      <c r="BMO77" s="238"/>
      <c r="BMP77" s="238"/>
      <c r="BMQ77" s="238"/>
      <c r="BMR77" s="238"/>
      <c r="BMS77" s="238"/>
      <c r="BMT77" s="238"/>
      <c r="BMU77" s="238"/>
      <c r="BMV77" s="238"/>
      <c r="BMW77" s="238"/>
      <c r="BMX77" s="238"/>
      <c r="BMY77" s="238"/>
      <c r="BMZ77" s="238"/>
      <c r="BNA77" s="238"/>
      <c r="BNB77" s="238"/>
      <c r="BNC77" s="238"/>
      <c r="BND77" s="238"/>
      <c r="BNE77" s="238"/>
      <c r="BNF77" s="238"/>
      <c r="BNG77" s="238"/>
      <c r="BNH77" s="238"/>
      <c r="BNI77" s="238"/>
      <c r="BNJ77" s="238"/>
      <c r="BNK77" s="238"/>
      <c r="BNL77" s="238"/>
      <c r="BNM77" s="238"/>
      <c r="BNN77" s="238"/>
      <c r="BNO77" s="238"/>
      <c r="BNP77" s="238"/>
      <c r="BNQ77" s="238"/>
      <c r="BNR77" s="238"/>
      <c r="BNS77" s="238"/>
      <c r="BNT77" s="238"/>
      <c r="BNU77" s="238"/>
      <c r="BNV77" s="238"/>
      <c r="BNW77" s="238"/>
      <c r="BNX77" s="238"/>
      <c r="BNY77" s="238"/>
      <c r="BNZ77" s="238"/>
      <c r="BOA77" s="238"/>
      <c r="BOB77" s="238"/>
      <c r="BOC77" s="238"/>
      <c r="BOD77" s="238"/>
      <c r="BOE77" s="238"/>
      <c r="BOF77" s="238"/>
      <c r="BOG77" s="238"/>
      <c r="BOH77" s="238"/>
      <c r="BOI77" s="238"/>
      <c r="BOJ77" s="238"/>
      <c r="BOK77" s="238"/>
      <c r="BOL77" s="238"/>
      <c r="BOM77" s="238"/>
      <c r="BON77" s="238"/>
      <c r="BOO77" s="238"/>
      <c r="BOP77" s="238"/>
      <c r="BOQ77" s="238"/>
      <c r="BOR77" s="238"/>
      <c r="BOS77" s="238"/>
      <c r="BOT77" s="238"/>
      <c r="BOU77" s="238"/>
      <c r="BOV77" s="238"/>
      <c r="BOW77" s="238"/>
      <c r="BOX77" s="238"/>
      <c r="BOY77" s="238"/>
      <c r="BOZ77" s="238"/>
      <c r="BPA77" s="238"/>
      <c r="BPB77" s="238"/>
      <c r="BPC77" s="238"/>
      <c r="BPD77" s="238"/>
      <c r="BPE77" s="238"/>
      <c r="BPF77" s="238"/>
      <c r="BPG77" s="238"/>
      <c r="BPH77" s="238"/>
      <c r="BPI77" s="238"/>
      <c r="BPJ77" s="238"/>
      <c r="BPK77" s="238"/>
      <c r="BPL77" s="238"/>
      <c r="BPM77" s="238"/>
      <c r="BPN77" s="238"/>
      <c r="BPO77" s="238"/>
      <c r="BPP77" s="238"/>
      <c r="BPQ77" s="238"/>
      <c r="BPR77" s="238"/>
      <c r="BPS77" s="238"/>
      <c r="BPT77" s="238"/>
      <c r="BPU77" s="238"/>
      <c r="BPV77" s="238"/>
      <c r="BPW77" s="238"/>
      <c r="BPX77" s="238"/>
      <c r="BPY77" s="238"/>
      <c r="BPZ77" s="238"/>
      <c r="BQA77" s="238"/>
      <c r="BQB77" s="238"/>
      <c r="BQC77" s="238"/>
      <c r="BQD77" s="238"/>
      <c r="BQE77" s="238"/>
      <c r="BQF77" s="238"/>
      <c r="BQG77" s="238"/>
      <c r="BQH77" s="238"/>
      <c r="BQI77" s="238"/>
      <c r="BQJ77" s="238"/>
      <c r="BQK77" s="238"/>
      <c r="BQL77" s="238"/>
      <c r="BQM77" s="238"/>
      <c r="BQN77" s="238"/>
      <c r="BQO77" s="238"/>
      <c r="BQP77" s="238"/>
      <c r="BQQ77" s="238"/>
      <c r="BQR77" s="238"/>
      <c r="BQS77" s="238"/>
      <c r="BQT77" s="238"/>
      <c r="BQU77" s="238"/>
      <c r="BQV77" s="238"/>
      <c r="BQW77" s="238"/>
      <c r="BQX77" s="238"/>
      <c r="BQY77" s="238"/>
      <c r="BQZ77" s="238"/>
      <c r="BRA77" s="238"/>
      <c r="BRB77" s="238"/>
      <c r="BRC77" s="238"/>
      <c r="BRD77" s="238"/>
      <c r="BRE77" s="238"/>
      <c r="BRF77" s="238"/>
      <c r="BRG77" s="238"/>
      <c r="BRH77" s="238"/>
      <c r="BRI77" s="238"/>
      <c r="BRJ77" s="238"/>
      <c r="BRK77" s="238"/>
      <c r="BRL77" s="238"/>
      <c r="BRM77" s="238"/>
      <c r="BRN77" s="238"/>
      <c r="BRO77" s="238"/>
      <c r="BRP77" s="238"/>
      <c r="BRQ77" s="238"/>
      <c r="BRR77" s="238"/>
      <c r="BRS77" s="238"/>
      <c r="BRT77" s="238"/>
      <c r="BRU77" s="238"/>
      <c r="BRV77" s="238"/>
      <c r="BRW77" s="238"/>
      <c r="BRX77" s="238"/>
      <c r="BRY77" s="238"/>
      <c r="BRZ77" s="238"/>
      <c r="BSA77" s="238"/>
      <c r="BSB77" s="238"/>
      <c r="BSC77" s="238"/>
      <c r="BSD77" s="238"/>
      <c r="BSE77" s="238"/>
      <c r="BSF77" s="238"/>
      <c r="BSG77" s="238"/>
      <c r="BSH77" s="238"/>
      <c r="BSI77" s="238"/>
      <c r="BSJ77" s="238"/>
      <c r="BSK77" s="238"/>
      <c r="BSL77" s="238"/>
      <c r="BSM77" s="238"/>
      <c r="BSN77" s="238"/>
      <c r="BSO77" s="238"/>
      <c r="BSP77" s="238"/>
      <c r="BSQ77" s="238"/>
      <c r="BSR77" s="238"/>
      <c r="BSS77" s="238"/>
      <c r="BST77" s="238"/>
      <c r="BSU77" s="238"/>
      <c r="BSV77" s="238"/>
      <c r="BSW77" s="238"/>
      <c r="BSX77" s="238"/>
      <c r="BSY77" s="238"/>
      <c r="BSZ77" s="238"/>
      <c r="BTA77" s="238"/>
      <c r="BTB77" s="238"/>
      <c r="BTC77" s="238"/>
      <c r="BTD77" s="238"/>
      <c r="BTE77" s="238"/>
      <c r="BTF77" s="238"/>
      <c r="BTG77" s="238"/>
      <c r="BTH77" s="238"/>
      <c r="BTI77" s="238"/>
      <c r="BTJ77" s="238"/>
      <c r="BTK77" s="238"/>
      <c r="BTL77" s="238"/>
      <c r="BTM77" s="238"/>
      <c r="BTN77" s="238"/>
      <c r="BTO77" s="238"/>
      <c r="BTP77" s="238"/>
      <c r="BTQ77" s="238"/>
      <c r="BTR77" s="238"/>
      <c r="BTS77" s="238"/>
      <c r="BTT77" s="238"/>
      <c r="BTU77" s="238"/>
      <c r="BTV77" s="238"/>
      <c r="BTW77" s="238"/>
      <c r="BTX77" s="238"/>
      <c r="BTY77" s="238"/>
      <c r="BTZ77" s="238"/>
      <c r="BUA77" s="238"/>
      <c r="BUB77" s="238"/>
      <c r="BUC77" s="238"/>
      <c r="BUD77" s="238"/>
      <c r="BUE77" s="238"/>
      <c r="BUF77" s="238"/>
      <c r="BUG77" s="238"/>
      <c r="BUH77" s="238"/>
      <c r="BUI77" s="238"/>
      <c r="BUJ77" s="238"/>
      <c r="BUK77" s="238"/>
      <c r="BUL77" s="238"/>
      <c r="BUM77" s="238"/>
      <c r="BUN77" s="238"/>
      <c r="BUO77" s="238"/>
      <c r="BUP77" s="238"/>
      <c r="BUQ77" s="238"/>
      <c r="BUR77" s="238"/>
      <c r="BUS77" s="238"/>
      <c r="BUT77" s="238"/>
      <c r="BUU77" s="238"/>
      <c r="BUV77" s="238"/>
      <c r="BUW77" s="238"/>
      <c r="BUX77" s="238"/>
      <c r="BUY77" s="238"/>
      <c r="BUZ77" s="238"/>
      <c r="BVA77" s="238"/>
      <c r="BVB77" s="238"/>
      <c r="BVC77" s="238"/>
      <c r="BVD77" s="238"/>
      <c r="BVE77" s="238"/>
      <c r="BVF77" s="238"/>
      <c r="BVG77" s="238"/>
      <c r="BVH77" s="238"/>
      <c r="BVI77" s="238"/>
      <c r="BVJ77" s="238"/>
      <c r="BVK77" s="238"/>
      <c r="BVL77" s="238"/>
      <c r="BVM77" s="238"/>
      <c r="BVN77" s="238"/>
      <c r="BVO77" s="238"/>
      <c r="BVP77" s="238"/>
      <c r="BVQ77" s="238"/>
      <c r="BVR77" s="238"/>
      <c r="BVS77" s="238"/>
      <c r="BVT77" s="238"/>
      <c r="BVU77" s="238"/>
      <c r="BVV77" s="238"/>
      <c r="BVW77" s="238"/>
      <c r="BVX77" s="238"/>
      <c r="BVY77" s="238"/>
      <c r="BVZ77" s="238"/>
      <c r="BWA77" s="238"/>
      <c r="BWB77" s="238"/>
      <c r="BWC77" s="238"/>
      <c r="BWD77" s="238"/>
      <c r="BWE77" s="238"/>
      <c r="BWF77" s="238"/>
      <c r="BWG77" s="238"/>
      <c r="BWH77" s="238"/>
      <c r="BWI77" s="238"/>
      <c r="BWJ77" s="238"/>
      <c r="BWK77" s="238"/>
      <c r="BWL77" s="238"/>
      <c r="BWM77" s="238"/>
      <c r="BWN77" s="238"/>
      <c r="BWO77" s="238"/>
      <c r="BWP77" s="238"/>
      <c r="BWQ77" s="238"/>
      <c r="BWR77" s="238"/>
      <c r="BWS77" s="238"/>
      <c r="BWT77" s="238"/>
      <c r="BWU77" s="238"/>
      <c r="BWV77" s="238"/>
      <c r="BWW77" s="238"/>
      <c r="BWX77" s="238"/>
      <c r="BWY77" s="238"/>
      <c r="BWZ77" s="238"/>
      <c r="BXA77" s="238"/>
      <c r="BXB77" s="238"/>
      <c r="BXC77" s="238"/>
      <c r="BXD77" s="238"/>
      <c r="BXE77" s="238"/>
      <c r="BXF77" s="238"/>
      <c r="BXG77" s="238"/>
      <c r="BXH77" s="238"/>
      <c r="BXI77" s="238"/>
      <c r="BXJ77" s="238"/>
      <c r="BXK77" s="238"/>
      <c r="BXL77" s="238"/>
      <c r="BXM77" s="238"/>
      <c r="BXN77" s="238"/>
      <c r="BXO77" s="238"/>
      <c r="BXP77" s="238"/>
      <c r="BXQ77" s="238"/>
      <c r="BXR77" s="238"/>
      <c r="BXS77" s="238"/>
      <c r="BXT77" s="238"/>
      <c r="BXU77" s="238"/>
      <c r="BXV77" s="238"/>
      <c r="BXW77" s="238"/>
      <c r="BXX77" s="238"/>
      <c r="BXY77" s="238"/>
      <c r="BXZ77" s="238"/>
      <c r="BYA77" s="238"/>
      <c r="BYB77" s="238"/>
      <c r="BYC77" s="238"/>
      <c r="BYD77" s="238"/>
      <c r="BYE77" s="238"/>
      <c r="BYF77" s="238"/>
      <c r="BYG77" s="238"/>
      <c r="BYH77" s="238"/>
      <c r="BYI77" s="238"/>
      <c r="BYJ77" s="238"/>
      <c r="BYK77" s="238"/>
      <c r="BYL77" s="238"/>
      <c r="BYM77" s="238"/>
      <c r="BYN77" s="238"/>
      <c r="BYO77" s="238"/>
      <c r="BYP77" s="238"/>
      <c r="BYQ77" s="238"/>
      <c r="BYR77" s="238"/>
      <c r="BYS77" s="238"/>
      <c r="BYT77" s="238"/>
      <c r="BYU77" s="238"/>
      <c r="BYV77" s="238"/>
      <c r="BYW77" s="238"/>
      <c r="BYX77" s="238"/>
      <c r="BYY77" s="238"/>
      <c r="BYZ77" s="238"/>
      <c r="BZA77" s="238"/>
      <c r="BZB77" s="238"/>
      <c r="BZC77" s="238"/>
      <c r="BZD77" s="238"/>
      <c r="BZE77" s="238"/>
      <c r="BZF77" s="238"/>
      <c r="BZG77" s="238"/>
      <c r="BZH77" s="238"/>
      <c r="BZI77" s="238"/>
      <c r="BZJ77" s="238"/>
      <c r="BZK77" s="238"/>
      <c r="BZL77" s="238"/>
      <c r="BZM77" s="238"/>
      <c r="BZN77" s="238"/>
      <c r="BZO77" s="238"/>
      <c r="BZP77" s="238"/>
      <c r="BZQ77" s="238"/>
      <c r="BZR77" s="238"/>
      <c r="BZS77" s="238"/>
      <c r="BZT77" s="238"/>
      <c r="BZU77" s="238"/>
      <c r="BZV77" s="238"/>
      <c r="BZW77" s="238"/>
      <c r="BZX77" s="238"/>
      <c r="BZY77" s="238"/>
      <c r="BZZ77" s="238"/>
      <c r="CAA77" s="238"/>
      <c r="CAB77" s="238"/>
      <c r="CAC77" s="238"/>
      <c r="CAD77" s="238"/>
      <c r="CAE77" s="238"/>
      <c r="CAF77" s="238"/>
      <c r="CAG77" s="238"/>
      <c r="CAH77" s="238"/>
      <c r="CAI77" s="238"/>
      <c r="CAJ77" s="238"/>
      <c r="CAK77" s="238"/>
      <c r="CAL77" s="238"/>
      <c r="CAM77" s="238"/>
      <c r="CAN77" s="238"/>
      <c r="CAO77" s="238"/>
      <c r="CAP77" s="238"/>
      <c r="CAQ77" s="238"/>
      <c r="CAR77" s="238"/>
      <c r="CAS77" s="238"/>
      <c r="CAT77" s="238"/>
      <c r="CAU77" s="238"/>
      <c r="CAV77" s="238"/>
      <c r="CAW77" s="238"/>
      <c r="CAX77" s="238"/>
      <c r="CAY77" s="238"/>
      <c r="CAZ77" s="238"/>
      <c r="CBA77" s="238"/>
      <c r="CBB77" s="238"/>
      <c r="CBC77" s="238"/>
      <c r="CBD77" s="238"/>
      <c r="CBE77" s="238"/>
      <c r="CBF77" s="238"/>
      <c r="CBG77" s="238"/>
      <c r="CBH77" s="238"/>
      <c r="CBI77" s="238"/>
      <c r="CBJ77" s="238"/>
      <c r="CBK77" s="238"/>
      <c r="CBL77" s="238"/>
      <c r="CBM77" s="238"/>
      <c r="CBN77" s="238"/>
      <c r="CBO77" s="238"/>
      <c r="CBP77" s="238"/>
      <c r="CBQ77" s="238"/>
      <c r="CBR77" s="238"/>
      <c r="CBS77" s="238"/>
      <c r="CBT77" s="238"/>
      <c r="CBU77" s="238"/>
      <c r="CBV77" s="238"/>
      <c r="CBW77" s="238"/>
      <c r="CBX77" s="238"/>
      <c r="CBY77" s="238"/>
      <c r="CBZ77" s="238"/>
      <c r="CCA77" s="238"/>
      <c r="CCB77" s="238"/>
      <c r="CCC77" s="238"/>
      <c r="CCD77" s="238"/>
      <c r="CCE77" s="238"/>
      <c r="CCF77" s="238"/>
      <c r="CCG77" s="238"/>
      <c r="CCH77" s="238"/>
      <c r="CCI77" s="238"/>
      <c r="CCJ77" s="238"/>
      <c r="CCK77" s="238"/>
      <c r="CCL77" s="238"/>
      <c r="CCM77" s="238"/>
      <c r="CCN77" s="238"/>
      <c r="CCO77" s="238"/>
      <c r="CCP77" s="238"/>
      <c r="CCQ77" s="238"/>
      <c r="CCR77" s="238"/>
      <c r="CCS77" s="238"/>
      <c r="CCT77" s="238"/>
      <c r="CCU77" s="238"/>
      <c r="CCV77" s="238"/>
      <c r="CCW77" s="238"/>
      <c r="CCX77" s="238"/>
      <c r="CCY77" s="238"/>
      <c r="CCZ77" s="238"/>
      <c r="CDA77" s="238"/>
      <c r="CDB77" s="238"/>
      <c r="CDC77" s="238"/>
      <c r="CDD77" s="238"/>
      <c r="CDE77" s="238"/>
      <c r="CDF77" s="238"/>
      <c r="CDG77" s="238"/>
      <c r="CDH77" s="238"/>
      <c r="CDI77" s="238"/>
      <c r="CDJ77" s="238"/>
      <c r="CDK77" s="238"/>
      <c r="CDL77" s="238"/>
      <c r="CDM77" s="238"/>
      <c r="CDN77" s="238"/>
      <c r="CDO77" s="238"/>
      <c r="CDP77" s="238"/>
      <c r="CDQ77" s="238"/>
      <c r="CDR77" s="238"/>
      <c r="CDS77" s="238"/>
      <c r="CDT77" s="238"/>
      <c r="CDU77" s="238"/>
      <c r="CDV77" s="238"/>
      <c r="CDW77" s="238"/>
      <c r="CDX77" s="238"/>
      <c r="CDY77" s="238"/>
      <c r="CDZ77" s="238"/>
      <c r="CEA77" s="238"/>
      <c r="CEB77" s="238"/>
      <c r="CEC77" s="238"/>
      <c r="CED77" s="238"/>
      <c r="CEE77" s="238"/>
      <c r="CEF77" s="238"/>
      <c r="CEG77" s="238"/>
      <c r="CEH77" s="238"/>
      <c r="CEI77" s="238"/>
      <c r="CEJ77" s="238"/>
      <c r="CEK77" s="238"/>
      <c r="CEL77" s="238"/>
      <c r="CEM77" s="238"/>
      <c r="CEN77" s="238"/>
      <c r="CEO77" s="238"/>
      <c r="CEP77" s="238"/>
      <c r="CEQ77" s="238"/>
      <c r="CER77" s="238"/>
      <c r="CES77" s="238"/>
      <c r="CET77" s="238"/>
      <c r="CEU77" s="238"/>
      <c r="CEV77" s="238"/>
      <c r="CEW77" s="238"/>
      <c r="CEX77" s="238"/>
      <c r="CEY77" s="238"/>
      <c r="CEZ77" s="238"/>
      <c r="CFA77" s="238"/>
      <c r="CFB77" s="238"/>
      <c r="CFC77" s="238"/>
      <c r="CFD77" s="238"/>
      <c r="CFE77" s="238"/>
      <c r="CFF77" s="238"/>
      <c r="CFG77" s="238"/>
      <c r="CFH77" s="238"/>
      <c r="CFI77" s="238"/>
      <c r="CFJ77" s="238"/>
      <c r="CFK77" s="238"/>
      <c r="CFL77" s="238"/>
      <c r="CFM77" s="238"/>
      <c r="CFN77" s="238"/>
      <c r="CFO77" s="238"/>
      <c r="CFP77" s="238"/>
      <c r="CFQ77" s="238"/>
      <c r="CFR77" s="238"/>
      <c r="CFS77" s="238"/>
      <c r="CFT77" s="238"/>
      <c r="CFU77" s="238"/>
      <c r="CFV77" s="238"/>
      <c r="CFW77" s="238"/>
      <c r="CFX77" s="238"/>
      <c r="CFY77" s="238"/>
      <c r="CFZ77" s="238"/>
      <c r="CGA77" s="238"/>
      <c r="CGB77" s="238"/>
      <c r="CGC77" s="238"/>
      <c r="CGD77" s="238"/>
      <c r="CGE77" s="238"/>
      <c r="CGF77" s="238"/>
      <c r="CGG77" s="238"/>
      <c r="CGH77" s="238"/>
      <c r="CGI77" s="238"/>
      <c r="CGJ77" s="238"/>
      <c r="CGK77" s="238"/>
      <c r="CGL77" s="238"/>
      <c r="CGM77" s="238"/>
      <c r="CGN77" s="238"/>
      <c r="CGO77" s="238"/>
      <c r="CGP77" s="238"/>
      <c r="CGQ77" s="238"/>
      <c r="CGR77" s="238"/>
      <c r="CGS77" s="238"/>
      <c r="CGT77" s="238"/>
      <c r="CGU77" s="238"/>
      <c r="CGV77" s="238"/>
      <c r="CGW77" s="238"/>
      <c r="CGX77" s="238"/>
      <c r="CGY77" s="238"/>
      <c r="CGZ77" s="238"/>
      <c r="CHA77" s="238"/>
      <c r="CHB77" s="238"/>
      <c r="CHC77" s="238"/>
      <c r="CHD77" s="238"/>
      <c r="CHE77" s="238"/>
      <c r="CHF77" s="238"/>
      <c r="CHG77" s="238"/>
      <c r="CHH77" s="238"/>
      <c r="CHI77" s="238"/>
      <c r="CHJ77" s="238"/>
      <c r="CHK77" s="238"/>
      <c r="CHL77" s="238"/>
      <c r="CHM77" s="238"/>
      <c r="CHN77" s="238"/>
      <c r="CHO77" s="238"/>
      <c r="CHP77" s="238"/>
      <c r="CHQ77" s="238"/>
      <c r="CHR77" s="238"/>
      <c r="CHS77" s="238"/>
      <c r="CHT77" s="238"/>
      <c r="CHU77" s="238"/>
      <c r="CHV77" s="238"/>
      <c r="CHW77" s="238"/>
      <c r="CHX77" s="238"/>
      <c r="CHY77" s="238"/>
      <c r="CHZ77" s="238"/>
      <c r="CIA77" s="238"/>
      <c r="CIB77" s="238"/>
      <c r="CIC77" s="238"/>
      <c r="CID77" s="238"/>
      <c r="CIE77" s="238"/>
      <c r="CIF77" s="238"/>
      <c r="CIG77" s="238"/>
      <c r="CIH77" s="238"/>
      <c r="CII77" s="238"/>
      <c r="CIJ77" s="238"/>
      <c r="CIK77" s="238"/>
      <c r="CIL77" s="238"/>
      <c r="CIM77" s="238"/>
      <c r="CIN77" s="238"/>
      <c r="CIO77" s="238"/>
      <c r="CIP77" s="238"/>
      <c r="CIQ77" s="238"/>
      <c r="CIR77" s="238"/>
      <c r="CIS77" s="238"/>
      <c r="CIT77" s="238"/>
      <c r="CIU77" s="238"/>
      <c r="CIV77" s="238"/>
      <c r="CIW77" s="238"/>
      <c r="CIX77" s="238"/>
      <c r="CIY77" s="238"/>
      <c r="CIZ77" s="238"/>
      <c r="CJA77" s="238"/>
      <c r="CJB77" s="238"/>
      <c r="CJC77" s="238"/>
      <c r="CJD77" s="238"/>
      <c r="CJE77" s="238"/>
      <c r="CJF77" s="238"/>
      <c r="CJG77" s="238"/>
      <c r="CJH77" s="238"/>
      <c r="CJI77" s="238"/>
      <c r="CJJ77" s="238"/>
      <c r="CJK77" s="238"/>
      <c r="CJL77" s="238"/>
      <c r="CJM77" s="238"/>
      <c r="CJN77" s="238"/>
      <c r="CJO77" s="238"/>
      <c r="CJP77" s="238"/>
      <c r="CJQ77" s="238"/>
      <c r="CJR77" s="238"/>
      <c r="CJS77" s="238"/>
      <c r="CJT77" s="238"/>
      <c r="CJU77" s="238"/>
      <c r="CJV77" s="238"/>
      <c r="CJW77" s="238"/>
      <c r="CJX77" s="238"/>
      <c r="CJY77" s="238"/>
      <c r="CJZ77" s="238"/>
      <c r="CKA77" s="238"/>
      <c r="CKB77" s="238"/>
      <c r="CKC77" s="238"/>
      <c r="CKD77" s="238"/>
      <c r="CKE77" s="238"/>
      <c r="CKF77" s="238"/>
      <c r="CKG77" s="238"/>
      <c r="CKH77" s="238"/>
      <c r="CKI77" s="238"/>
      <c r="CKJ77" s="238"/>
      <c r="CKK77" s="238"/>
      <c r="CKL77" s="238"/>
      <c r="CKM77" s="238"/>
      <c r="CKN77" s="238"/>
      <c r="CKO77" s="238"/>
      <c r="CKP77" s="238"/>
      <c r="CKQ77" s="238"/>
      <c r="CKR77" s="238"/>
      <c r="CKS77" s="238"/>
      <c r="CKT77" s="238"/>
      <c r="CKU77" s="238"/>
      <c r="CKV77" s="238"/>
      <c r="CKW77" s="238"/>
      <c r="CKX77" s="238"/>
      <c r="CKY77" s="238"/>
      <c r="CKZ77" s="238"/>
      <c r="CLA77" s="238"/>
      <c r="CLB77" s="238"/>
      <c r="CLC77" s="238"/>
      <c r="CLD77" s="238"/>
      <c r="CLE77" s="238"/>
      <c r="CLF77" s="238"/>
      <c r="CLG77" s="238"/>
      <c r="CLH77" s="238"/>
      <c r="CLI77" s="238"/>
      <c r="CLJ77" s="238"/>
      <c r="CLK77" s="238"/>
      <c r="CLL77" s="238"/>
      <c r="CLM77" s="238"/>
      <c r="CLN77" s="238"/>
      <c r="CLO77" s="238"/>
      <c r="CLP77" s="238"/>
      <c r="CLQ77" s="238"/>
      <c r="CLR77" s="238"/>
      <c r="CLS77" s="238"/>
      <c r="CLT77" s="238"/>
      <c r="CLU77" s="238"/>
      <c r="CLV77" s="238"/>
      <c r="CLW77" s="238"/>
      <c r="CLX77" s="238"/>
      <c r="CLY77" s="238"/>
      <c r="CLZ77" s="238"/>
      <c r="CMA77" s="238"/>
      <c r="CMB77" s="238"/>
      <c r="CMC77" s="238"/>
      <c r="CMD77" s="238"/>
      <c r="CME77" s="238"/>
      <c r="CMF77" s="238"/>
      <c r="CMG77" s="238"/>
      <c r="CMH77" s="238"/>
      <c r="CMI77" s="238"/>
      <c r="CMJ77" s="238"/>
      <c r="CMK77" s="238"/>
      <c r="CML77" s="238"/>
      <c r="CMM77" s="238"/>
      <c r="CMN77" s="238"/>
      <c r="CMO77" s="238"/>
      <c r="CMP77" s="238"/>
      <c r="CMQ77" s="238"/>
      <c r="CMR77" s="238"/>
      <c r="CMS77" s="238"/>
      <c r="CMT77" s="238"/>
      <c r="CMU77" s="238"/>
      <c r="CMV77" s="238"/>
      <c r="CMW77" s="238"/>
      <c r="CMX77" s="238"/>
      <c r="CMY77" s="238"/>
      <c r="CMZ77" s="238"/>
      <c r="CNA77" s="238"/>
      <c r="CNB77" s="238"/>
      <c r="CNC77" s="238"/>
      <c r="CND77" s="238"/>
      <c r="CNE77" s="238"/>
      <c r="CNF77" s="238"/>
      <c r="CNG77" s="238"/>
      <c r="CNH77" s="238"/>
      <c r="CNI77" s="238"/>
      <c r="CNJ77" s="238"/>
      <c r="CNK77" s="238"/>
      <c r="CNL77" s="238"/>
      <c r="CNM77" s="238"/>
      <c r="CNN77" s="238"/>
      <c r="CNO77" s="238"/>
      <c r="CNP77" s="238"/>
      <c r="CNQ77" s="238"/>
      <c r="CNR77" s="238"/>
      <c r="CNS77" s="238"/>
      <c r="CNT77" s="238"/>
      <c r="CNU77" s="238"/>
      <c r="CNV77" s="238"/>
      <c r="CNW77" s="238"/>
      <c r="CNX77" s="238"/>
      <c r="CNY77" s="238"/>
      <c r="CNZ77" s="238"/>
      <c r="COA77" s="238"/>
      <c r="COB77" s="238"/>
      <c r="COC77" s="238"/>
      <c r="COD77" s="238"/>
      <c r="COE77" s="238"/>
      <c r="COF77" s="238"/>
      <c r="COG77" s="238"/>
      <c r="COH77" s="238"/>
      <c r="COI77" s="238"/>
      <c r="COJ77" s="238"/>
      <c r="COK77" s="238"/>
      <c r="COL77" s="238"/>
      <c r="COM77" s="238"/>
      <c r="CON77" s="238"/>
      <c r="COO77" s="238"/>
      <c r="COP77" s="238"/>
      <c r="COQ77" s="238"/>
      <c r="COR77" s="238"/>
      <c r="COS77" s="238"/>
      <c r="COT77" s="238"/>
      <c r="COU77" s="238"/>
      <c r="COV77" s="238"/>
      <c r="COW77" s="238"/>
      <c r="COX77" s="238"/>
      <c r="COY77" s="238"/>
      <c r="COZ77" s="238"/>
      <c r="CPA77" s="238"/>
      <c r="CPB77" s="238"/>
      <c r="CPC77" s="238"/>
      <c r="CPD77" s="238"/>
      <c r="CPE77" s="238"/>
      <c r="CPF77" s="238"/>
      <c r="CPG77" s="238"/>
      <c r="CPH77" s="238"/>
      <c r="CPI77" s="238"/>
      <c r="CPJ77" s="238"/>
      <c r="CPK77" s="238"/>
      <c r="CPL77" s="238"/>
      <c r="CPM77" s="238"/>
      <c r="CPN77" s="238"/>
      <c r="CPO77" s="238"/>
      <c r="CPP77" s="238"/>
      <c r="CPQ77" s="238"/>
      <c r="CPR77" s="238"/>
      <c r="CPS77" s="238"/>
      <c r="CPT77" s="238"/>
      <c r="CPU77" s="238"/>
      <c r="CPV77" s="238"/>
      <c r="CPW77" s="238"/>
      <c r="CPX77" s="238"/>
      <c r="CPY77" s="238"/>
      <c r="CPZ77" s="238"/>
      <c r="CQA77" s="238"/>
      <c r="CQB77" s="238"/>
      <c r="CQC77" s="238"/>
      <c r="CQD77" s="238"/>
      <c r="CQE77" s="238"/>
      <c r="CQF77" s="238"/>
      <c r="CQG77" s="238"/>
      <c r="CQH77" s="238"/>
      <c r="CQI77" s="238"/>
      <c r="CQJ77" s="238"/>
      <c r="CQK77" s="238"/>
      <c r="CQL77" s="238"/>
      <c r="CQM77" s="238"/>
      <c r="CQN77" s="238"/>
      <c r="CQO77" s="238"/>
      <c r="CQP77" s="238"/>
      <c r="CQQ77" s="238"/>
      <c r="CQR77" s="238"/>
      <c r="CQS77" s="238"/>
      <c r="CQT77" s="238"/>
      <c r="CQU77" s="238"/>
      <c r="CQV77" s="238"/>
      <c r="CQW77" s="238"/>
      <c r="CQX77" s="238"/>
      <c r="CQY77" s="238"/>
      <c r="CQZ77" s="238"/>
      <c r="CRA77" s="238"/>
      <c r="CRB77" s="238"/>
      <c r="CRC77" s="238"/>
      <c r="CRD77" s="238"/>
      <c r="CRE77" s="238"/>
      <c r="CRF77" s="238"/>
      <c r="CRG77" s="238"/>
      <c r="CRH77" s="238"/>
      <c r="CRI77" s="238"/>
      <c r="CRJ77" s="238"/>
      <c r="CRK77" s="238"/>
      <c r="CRL77" s="238"/>
      <c r="CRM77" s="238"/>
      <c r="CRN77" s="238"/>
      <c r="CRO77" s="238"/>
      <c r="CRP77" s="238"/>
      <c r="CRQ77" s="238"/>
      <c r="CRR77" s="238"/>
      <c r="CRS77" s="238"/>
      <c r="CRT77" s="238"/>
      <c r="CRU77" s="238"/>
      <c r="CRV77" s="238"/>
      <c r="CRW77" s="238"/>
      <c r="CRX77" s="238"/>
      <c r="CRY77" s="238"/>
      <c r="CRZ77" s="238"/>
      <c r="CSA77" s="238"/>
      <c r="CSB77" s="238"/>
      <c r="CSC77" s="238"/>
      <c r="CSD77" s="238"/>
      <c r="CSE77" s="238"/>
      <c r="CSF77" s="238"/>
      <c r="CSG77" s="238"/>
      <c r="CSH77" s="238"/>
      <c r="CSI77" s="238"/>
      <c r="CSJ77" s="238"/>
      <c r="CSK77" s="238"/>
      <c r="CSL77" s="238"/>
      <c r="CSM77" s="238"/>
      <c r="CSN77" s="238"/>
      <c r="CSO77" s="238"/>
      <c r="CSP77" s="238"/>
      <c r="CSQ77" s="238"/>
      <c r="CSR77" s="238"/>
      <c r="CSS77" s="238"/>
      <c r="CST77" s="238"/>
      <c r="CSU77" s="238"/>
      <c r="CSV77" s="238"/>
      <c r="CSW77" s="238"/>
      <c r="CSX77" s="238"/>
      <c r="CSY77" s="238"/>
      <c r="CSZ77" s="238"/>
      <c r="CTA77" s="238"/>
      <c r="CTB77" s="238"/>
      <c r="CTC77" s="238"/>
      <c r="CTD77" s="238"/>
      <c r="CTE77" s="238"/>
      <c r="CTF77" s="238"/>
      <c r="CTG77" s="238"/>
      <c r="CTH77" s="238"/>
      <c r="CTI77" s="238"/>
      <c r="CTJ77" s="238"/>
      <c r="CTK77" s="238"/>
      <c r="CTL77" s="238"/>
      <c r="CTM77" s="238"/>
      <c r="CTN77" s="238"/>
      <c r="CTO77" s="238"/>
      <c r="CTP77" s="238"/>
      <c r="CTQ77" s="238"/>
      <c r="CTR77" s="238"/>
      <c r="CTS77" s="238"/>
      <c r="CTT77" s="238"/>
      <c r="CTU77" s="238"/>
      <c r="CTV77" s="238"/>
      <c r="CTW77" s="238"/>
      <c r="CTX77" s="238"/>
      <c r="CTY77" s="238"/>
      <c r="CTZ77" s="238"/>
      <c r="CUA77" s="238"/>
      <c r="CUB77" s="238"/>
      <c r="CUC77" s="238"/>
      <c r="CUD77" s="238"/>
      <c r="CUE77" s="238"/>
      <c r="CUF77" s="238"/>
      <c r="CUG77" s="238"/>
      <c r="CUH77" s="238"/>
      <c r="CUI77" s="238"/>
      <c r="CUJ77" s="238"/>
      <c r="CUK77" s="238"/>
      <c r="CUL77" s="238"/>
      <c r="CUM77" s="238"/>
      <c r="CUN77" s="238"/>
      <c r="CUO77" s="238"/>
      <c r="CUP77" s="238"/>
      <c r="CUQ77" s="238"/>
      <c r="CUR77" s="238"/>
      <c r="CUS77" s="238"/>
      <c r="CUT77" s="238"/>
      <c r="CUU77" s="238"/>
      <c r="CUV77" s="238"/>
      <c r="CUW77" s="238"/>
      <c r="CUX77" s="238"/>
      <c r="CUY77" s="238"/>
      <c r="CUZ77" s="238"/>
      <c r="CVA77" s="238"/>
      <c r="CVB77" s="238"/>
      <c r="CVC77" s="238"/>
      <c r="CVD77" s="238"/>
      <c r="CVE77" s="238"/>
      <c r="CVF77" s="238"/>
      <c r="CVG77" s="238"/>
      <c r="CVH77" s="238"/>
      <c r="CVI77" s="238"/>
      <c r="CVJ77" s="238"/>
      <c r="CVK77" s="238"/>
      <c r="CVL77" s="238"/>
      <c r="CVM77" s="238"/>
      <c r="CVN77" s="238"/>
      <c r="CVO77" s="238"/>
      <c r="CVP77" s="238"/>
      <c r="CVQ77" s="238"/>
      <c r="CVR77" s="238"/>
      <c r="CVS77" s="238"/>
      <c r="CVT77" s="238"/>
      <c r="CVU77" s="238"/>
      <c r="CVV77" s="238"/>
      <c r="CVW77" s="238"/>
      <c r="CVX77" s="238"/>
      <c r="CVY77" s="238"/>
      <c r="CVZ77" s="238"/>
      <c r="CWA77" s="238"/>
      <c r="CWB77" s="238"/>
      <c r="CWC77" s="238"/>
      <c r="CWD77" s="238"/>
      <c r="CWE77" s="238"/>
      <c r="CWF77" s="238"/>
      <c r="CWG77" s="238"/>
      <c r="CWH77" s="238"/>
      <c r="CWI77" s="238"/>
      <c r="CWJ77" s="238"/>
      <c r="CWK77" s="238"/>
      <c r="CWL77" s="238"/>
      <c r="CWM77" s="238"/>
      <c r="CWN77" s="238"/>
      <c r="CWO77" s="238"/>
      <c r="CWP77" s="238"/>
      <c r="CWQ77" s="238"/>
      <c r="CWR77" s="238"/>
      <c r="CWS77" s="238"/>
      <c r="CWT77" s="238"/>
      <c r="CWU77" s="238"/>
      <c r="CWV77" s="238"/>
      <c r="CWW77" s="238"/>
      <c r="CWX77" s="238"/>
      <c r="CWY77" s="238"/>
      <c r="CWZ77" s="238"/>
      <c r="CXA77" s="238"/>
      <c r="CXB77" s="238"/>
      <c r="CXC77" s="238"/>
      <c r="CXD77" s="238"/>
      <c r="CXE77" s="238"/>
      <c r="CXF77" s="238"/>
      <c r="CXG77" s="238"/>
      <c r="CXH77" s="238"/>
      <c r="CXI77" s="238"/>
      <c r="CXJ77" s="238"/>
      <c r="CXK77" s="238"/>
      <c r="CXL77" s="238"/>
      <c r="CXM77" s="238"/>
      <c r="CXN77" s="238"/>
      <c r="CXO77" s="238"/>
      <c r="CXP77" s="238"/>
      <c r="CXQ77" s="238"/>
      <c r="CXR77" s="238"/>
      <c r="CXS77" s="238"/>
      <c r="CXT77" s="238"/>
      <c r="CXU77" s="238"/>
      <c r="CXV77" s="238"/>
      <c r="CXW77" s="238"/>
      <c r="CXX77" s="238"/>
      <c r="CXY77" s="238"/>
      <c r="CXZ77" s="238"/>
      <c r="CYA77" s="238"/>
      <c r="CYB77" s="238"/>
      <c r="CYC77" s="238"/>
      <c r="CYD77" s="238"/>
      <c r="CYE77" s="238"/>
      <c r="CYF77" s="238"/>
      <c r="CYG77" s="238"/>
      <c r="CYH77" s="238"/>
      <c r="CYI77" s="238"/>
      <c r="CYJ77" s="238"/>
      <c r="CYK77" s="238"/>
      <c r="CYL77" s="238"/>
      <c r="CYM77" s="238"/>
      <c r="CYN77" s="238"/>
      <c r="CYO77" s="238"/>
      <c r="CYP77" s="238"/>
      <c r="CYQ77" s="238"/>
      <c r="CYR77" s="238"/>
      <c r="CYS77" s="238"/>
      <c r="CYT77" s="238"/>
      <c r="CYU77" s="238"/>
      <c r="CYV77" s="238"/>
      <c r="CYW77" s="238"/>
      <c r="CYX77" s="238"/>
      <c r="CYY77" s="238"/>
      <c r="CYZ77" s="238"/>
      <c r="CZA77" s="238"/>
      <c r="CZB77" s="238"/>
      <c r="CZC77" s="238"/>
      <c r="CZD77" s="238"/>
      <c r="CZE77" s="238"/>
      <c r="CZF77" s="238"/>
      <c r="CZG77" s="238"/>
      <c r="CZH77" s="238"/>
      <c r="CZI77" s="238"/>
      <c r="CZJ77" s="238"/>
      <c r="CZK77" s="238"/>
      <c r="CZL77" s="238"/>
      <c r="CZM77" s="238"/>
      <c r="CZN77" s="238"/>
      <c r="CZO77" s="238"/>
      <c r="CZP77" s="238"/>
      <c r="CZQ77" s="238"/>
      <c r="CZR77" s="238"/>
      <c r="CZS77" s="238"/>
      <c r="CZT77" s="238"/>
      <c r="CZU77" s="238"/>
      <c r="CZV77" s="238"/>
      <c r="CZW77" s="238"/>
      <c r="CZX77" s="238"/>
      <c r="CZY77" s="238"/>
      <c r="CZZ77" s="238"/>
      <c r="DAA77" s="238"/>
      <c r="DAB77" s="238"/>
      <c r="DAC77" s="238"/>
      <c r="DAD77" s="238"/>
      <c r="DAE77" s="238"/>
      <c r="DAF77" s="238"/>
      <c r="DAG77" s="238"/>
      <c r="DAH77" s="238"/>
      <c r="DAI77" s="238"/>
      <c r="DAJ77" s="238"/>
      <c r="DAK77" s="238"/>
      <c r="DAL77" s="238"/>
      <c r="DAM77" s="238"/>
      <c r="DAN77" s="238"/>
      <c r="DAO77" s="238"/>
      <c r="DAP77" s="238"/>
      <c r="DAQ77" s="238"/>
      <c r="DAR77" s="238"/>
      <c r="DAS77" s="238"/>
      <c r="DAT77" s="238"/>
      <c r="DAU77" s="238"/>
      <c r="DAV77" s="238"/>
      <c r="DAW77" s="238"/>
      <c r="DAX77" s="238"/>
      <c r="DAY77" s="238"/>
      <c r="DAZ77" s="238"/>
      <c r="DBA77" s="238"/>
      <c r="DBB77" s="238"/>
      <c r="DBC77" s="238"/>
      <c r="DBD77" s="238"/>
      <c r="DBE77" s="238"/>
      <c r="DBF77" s="238"/>
      <c r="DBG77" s="238"/>
      <c r="DBH77" s="238"/>
      <c r="DBI77" s="238"/>
      <c r="DBJ77" s="238"/>
      <c r="DBK77" s="238"/>
      <c r="DBL77" s="238"/>
      <c r="DBM77" s="238"/>
      <c r="DBN77" s="238"/>
      <c r="DBO77" s="238"/>
      <c r="DBP77" s="238"/>
      <c r="DBQ77" s="238"/>
      <c r="DBR77" s="238"/>
      <c r="DBS77" s="238"/>
      <c r="DBT77" s="238"/>
      <c r="DBU77" s="238"/>
      <c r="DBV77" s="238"/>
      <c r="DBW77" s="238"/>
      <c r="DBX77" s="238"/>
      <c r="DBY77" s="238"/>
      <c r="DBZ77" s="238"/>
      <c r="DCA77" s="238"/>
      <c r="DCB77" s="238"/>
      <c r="DCC77" s="238"/>
      <c r="DCD77" s="238"/>
      <c r="DCE77" s="238"/>
      <c r="DCF77" s="238"/>
      <c r="DCG77" s="238"/>
      <c r="DCH77" s="238"/>
      <c r="DCI77" s="238"/>
      <c r="DCJ77" s="238"/>
      <c r="DCK77" s="238"/>
      <c r="DCL77" s="238"/>
      <c r="DCM77" s="238"/>
      <c r="DCN77" s="238"/>
      <c r="DCO77" s="238"/>
      <c r="DCP77" s="238"/>
      <c r="DCQ77" s="238"/>
      <c r="DCR77" s="238"/>
      <c r="DCS77" s="238"/>
      <c r="DCT77" s="238"/>
      <c r="DCU77" s="238"/>
      <c r="DCV77" s="238"/>
      <c r="DCW77" s="238"/>
      <c r="DCX77" s="238"/>
      <c r="DCY77" s="238"/>
      <c r="DCZ77" s="238"/>
      <c r="DDA77" s="238"/>
      <c r="DDB77" s="238"/>
      <c r="DDC77" s="238"/>
      <c r="DDD77" s="238"/>
      <c r="DDE77" s="238"/>
      <c r="DDF77" s="238"/>
      <c r="DDG77" s="238"/>
      <c r="DDH77" s="238"/>
      <c r="DDI77" s="238"/>
      <c r="DDJ77" s="238"/>
      <c r="DDK77" s="238"/>
      <c r="DDL77" s="238"/>
      <c r="DDM77" s="238"/>
      <c r="DDN77" s="238"/>
      <c r="DDO77" s="238"/>
      <c r="DDP77" s="238"/>
      <c r="DDQ77" s="238"/>
      <c r="DDR77" s="238"/>
      <c r="DDS77" s="238"/>
      <c r="DDT77" s="238"/>
      <c r="DDU77" s="238"/>
      <c r="DDV77" s="238"/>
      <c r="DDW77" s="238"/>
      <c r="DDX77" s="238"/>
      <c r="DDY77" s="238"/>
      <c r="DDZ77" s="238"/>
      <c r="DEA77" s="238"/>
      <c r="DEB77" s="238"/>
      <c r="DEC77" s="238"/>
      <c r="DED77" s="238"/>
      <c r="DEE77" s="238"/>
      <c r="DEF77" s="238"/>
      <c r="DEG77" s="238"/>
      <c r="DEH77" s="238"/>
      <c r="DEI77" s="238"/>
      <c r="DEJ77" s="238"/>
      <c r="DEK77" s="238"/>
      <c r="DEL77" s="238"/>
      <c r="DEM77" s="238"/>
      <c r="DEN77" s="238"/>
      <c r="DEO77" s="238"/>
      <c r="DEP77" s="238"/>
      <c r="DEQ77" s="238"/>
      <c r="DER77" s="238"/>
      <c r="DES77" s="238"/>
      <c r="DET77" s="238"/>
      <c r="DEU77" s="238"/>
      <c r="DEV77" s="238"/>
      <c r="DEW77" s="238"/>
      <c r="DEX77" s="238"/>
      <c r="DEY77" s="238"/>
      <c r="DEZ77" s="238"/>
      <c r="DFA77" s="238"/>
      <c r="DFB77" s="238"/>
      <c r="DFC77" s="238"/>
      <c r="DFD77" s="238"/>
      <c r="DFE77" s="238"/>
      <c r="DFF77" s="238"/>
      <c r="DFG77" s="238"/>
      <c r="DFH77" s="238"/>
      <c r="DFI77" s="238"/>
      <c r="DFJ77" s="238"/>
      <c r="DFK77" s="238"/>
      <c r="DFL77" s="238"/>
      <c r="DFM77" s="238"/>
      <c r="DFN77" s="238"/>
      <c r="DFO77" s="238"/>
      <c r="DFP77" s="238"/>
      <c r="DFQ77" s="238"/>
      <c r="DFR77" s="238"/>
      <c r="DFS77" s="238"/>
      <c r="DFT77" s="238"/>
      <c r="DFU77" s="238"/>
      <c r="DFV77" s="238"/>
      <c r="DFW77" s="238"/>
      <c r="DFX77" s="238"/>
      <c r="DFY77" s="238"/>
      <c r="DFZ77" s="238"/>
      <c r="DGA77" s="238"/>
      <c r="DGB77" s="238"/>
      <c r="DGC77" s="238"/>
      <c r="DGD77" s="238"/>
      <c r="DGE77" s="238"/>
      <c r="DGF77" s="238"/>
      <c r="DGG77" s="238"/>
      <c r="DGH77" s="238"/>
      <c r="DGI77" s="238"/>
      <c r="DGJ77" s="238"/>
      <c r="DGK77" s="238"/>
      <c r="DGL77" s="238"/>
      <c r="DGM77" s="238"/>
      <c r="DGN77" s="238"/>
      <c r="DGO77" s="238"/>
      <c r="DGP77" s="238"/>
      <c r="DGQ77" s="238"/>
      <c r="DGR77" s="238"/>
      <c r="DGS77" s="238"/>
      <c r="DGT77" s="238"/>
      <c r="DGU77" s="238"/>
      <c r="DGV77" s="238"/>
      <c r="DGW77" s="238"/>
      <c r="DGX77" s="238"/>
      <c r="DGY77" s="238"/>
      <c r="DGZ77" s="238"/>
      <c r="DHA77" s="238"/>
      <c r="DHB77" s="238"/>
      <c r="DHC77" s="238"/>
      <c r="DHD77" s="238"/>
      <c r="DHE77" s="238"/>
      <c r="DHF77" s="238"/>
      <c r="DHG77" s="238"/>
      <c r="DHH77" s="238"/>
      <c r="DHI77" s="238"/>
      <c r="DHJ77" s="238"/>
      <c r="DHK77" s="238"/>
      <c r="DHL77" s="238"/>
      <c r="DHM77" s="238"/>
      <c r="DHN77" s="238"/>
      <c r="DHO77" s="238"/>
      <c r="DHP77" s="238"/>
      <c r="DHQ77" s="238"/>
      <c r="DHR77" s="238"/>
      <c r="DHS77" s="238"/>
      <c r="DHT77" s="238"/>
      <c r="DHU77" s="238"/>
      <c r="DHV77" s="238"/>
      <c r="DHW77" s="238"/>
      <c r="DHX77" s="238"/>
      <c r="DHY77" s="238"/>
      <c r="DHZ77" s="238"/>
      <c r="DIA77" s="238"/>
      <c r="DIB77" s="238"/>
      <c r="DIC77" s="238"/>
      <c r="DID77" s="238"/>
      <c r="DIE77" s="238"/>
      <c r="DIF77" s="238"/>
      <c r="DIG77" s="238"/>
      <c r="DIH77" s="238"/>
      <c r="DII77" s="238"/>
      <c r="DIJ77" s="238"/>
      <c r="DIK77" s="238"/>
      <c r="DIL77" s="238"/>
      <c r="DIM77" s="238"/>
      <c r="DIN77" s="238"/>
      <c r="DIO77" s="238"/>
      <c r="DIP77" s="238"/>
      <c r="DIQ77" s="238"/>
      <c r="DIR77" s="238"/>
      <c r="DIS77" s="238"/>
      <c r="DIT77" s="238"/>
      <c r="DIU77" s="238"/>
      <c r="DIV77" s="238"/>
      <c r="DIW77" s="238"/>
      <c r="DIX77" s="238"/>
      <c r="DIY77" s="238"/>
      <c r="DIZ77" s="238"/>
      <c r="DJA77" s="238"/>
      <c r="DJB77" s="238"/>
      <c r="DJC77" s="238"/>
      <c r="DJD77" s="238"/>
      <c r="DJE77" s="238"/>
      <c r="DJF77" s="238"/>
      <c r="DJG77" s="238"/>
      <c r="DJH77" s="238"/>
      <c r="DJI77" s="238"/>
      <c r="DJJ77" s="238"/>
      <c r="DJK77" s="238"/>
      <c r="DJL77" s="238"/>
      <c r="DJM77" s="238"/>
      <c r="DJN77" s="238"/>
      <c r="DJO77" s="238"/>
      <c r="DJP77" s="238"/>
      <c r="DJQ77" s="238"/>
      <c r="DJR77" s="238"/>
      <c r="DJS77" s="238"/>
      <c r="DJT77" s="238"/>
      <c r="DJU77" s="238"/>
      <c r="DJV77" s="238"/>
      <c r="DJW77" s="238"/>
      <c r="DJX77" s="238"/>
      <c r="DJY77" s="238"/>
      <c r="DJZ77" s="238"/>
      <c r="DKA77" s="238"/>
      <c r="DKB77" s="238"/>
      <c r="DKC77" s="238"/>
      <c r="DKD77" s="238"/>
      <c r="DKE77" s="238"/>
      <c r="DKF77" s="238"/>
      <c r="DKG77" s="238"/>
      <c r="DKH77" s="238"/>
      <c r="DKI77" s="238"/>
      <c r="DKJ77" s="238"/>
      <c r="DKK77" s="238"/>
      <c r="DKL77" s="238"/>
      <c r="DKM77" s="238"/>
      <c r="DKN77" s="238"/>
      <c r="DKO77" s="238"/>
      <c r="DKP77" s="238"/>
      <c r="DKQ77" s="238"/>
      <c r="DKR77" s="238"/>
      <c r="DKS77" s="238"/>
      <c r="DKT77" s="238"/>
      <c r="DKU77" s="238"/>
      <c r="DKV77" s="238"/>
      <c r="DKW77" s="238"/>
      <c r="DKX77" s="238"/>
      <c r="DKY77" s="238"/>
      <c r="DKZ77" s="238"/>
      <c r="DLA77" s="238"/>
      <c r="DLB77" s="238"/>
      <c r="DLC77" s="238"/>
      <c r="DLD77" s="238"/>
      <c r="DLE77" s="238"/>
      <c r="DLF77" s="238"/>
      <c r="DLG77" s="238"/>
      <c r="DLH77" s="238"/>
      <c r="DLI77" s="238"/>
      <c r="DLJ77" s="238"/>
      <c r="DLK77" s="238"/>
      <c r="DLL77" s="238"/>
      <c r="DLM77" s="238"/>
      <c r="DLN77" s="238"/>
      <c r="DLO77" s="238"/>
      <c r="DLP77" s="238"/>
      <c r="DLQ77" s="238"/>
      <c r="DLR77" s="238"/>
      <c r="DLS77" s="238"/>
      <c r="DLT77" s="238"/>
      <c r="DLU77" s="238"/>
      <c r="DLV77" s="238"/>
      <c r="DLW77" s="238"/>
      <c r="DLX77" s="238"/>
      <c r="DLY77" s="238"/>
      <c r="DLZ77" s="238"/>
      <c r="DMA77" s="238"/>
      <c r="DMB77" s="238"/>
      <c r="DMC77" s="238"/>
      <c r="DMD77" s="238"/>
      <c r="DME77" s="238"/>
      <c r="DMF77" s="238"/>
      <c r="DMG77" s="238"/>
      <c r="DMH77" s="238"/>
      <c r="DMI77" s="238"/>
      <c r="DMJ77" s="238"/>
      <c r="DMK77" s="238"/>
      <c r="DML77" s="238"/>
      <c r="DMM77" s="238"/>
      <c r="DMN77" s="238"/>
      <c r="DMO77" s="238"/>
      <c r="DMP77" s="238"/>
      <c r="DMQ77" s="238"/>
      <c r="DMR77" s="238"/>
      <c r="DMS77" s="238"/>
      <c r="DMT77" s="238"/>
      <c r="DMU77" s="238"/>
      <c r="DMV77" s="238"/>
      <c r="DMW77" s="238"/>
      <c r="DMX77" s="238"/>
      <c r="DMY77" s="238"/>
      <c r="DMZ77" s="238"/>
      <c r="DNA77" s="238"/>
      <c r="DNB77" s="238"/>
      <c r="DNC77" s="238"/>
      <c r="DND77" s="238"/>
      <c r="DNE77" s="238"/>
      <c r="DNF77" s="238"/>
      <c r="DNG77" s="238"/>
      <c r="DNH77" s="238"/>
      <c r="DNI77" s="238"/>
      <c r="DNJ77" s="238"/>
      <c r="DNK77" s="238"/>
      <c r="DNL77" s="238"/>
      <c r="DNM77" s="238"/>
      <c r="DNN77" s="238"/>
      <c r="DNO77" s="238"/>
      <c r="DNP77" s="238"/>
      <c r="DNQ77" s="238"/>
      <c r="DNR77" s="238"/>
      <c r="DNS77" s="238"/>
      <c r="DNT77" s="238"/>
      <c r="DNU77" s="238"/>
      <c r="DNV77" s="238"/>
      <c r="DNW77" s="238"/>
      <c r="DNX77" s="238"/>
      <c r="DNY77" s="238"/>
      <c r="DNZ77" s="238"/>
      <c r="DOA77" s="238"/>
      <c r="DOB77" s="238"/>
      <c r="DOC77" s="238"/>
      <c r="DOD77" s="238"/>
      <c r="DOE77" s="238"/>
      <c r="DOF77" s="238"/>
      <c r="DOG77" s="238"/>
      <c r="DOH77" s="238"/>
      <c r="DOI77" s="238"/>
      <c r="DOJ77" s="238"/>
      <c r="DOK77" s="238"/>
      <c r="DOL77" s="238"/>
      <c r="DOM77" s="238"/>
      <c r="DON77" s="238"/>
      <c r="DOO77" s="238"/>
      <c r="DOP77" s="238"/>
      <c r="DOQ77" s="238"/>
      <c r="DOR77" s="238"/>
      <c r="DOS77" s="238"/>
      <c r="DOT77" s="238"/>
      <c r="DOU77" s="238"/>
      <c r="DOV77" s="238"/>
      <c r="DOW77" s="238"/>
      <c r="DOX77" s="238"/>
      <c r="DOY77" s="238"/>
      <c r="DOZ77" s="238"/>
      <c r="DPA77" s="238"/>
      <c r="DPB77" s="238"/>
      <c r="DPC77" s="238"/>
      <c r="DPD77" s="238"/>
      <c r="DPE77" s="238"/>
      <c r="DPF77" s="238"/>
      <c r="DPG77" s="238"/>
      <c r="DPH77" s="238"/>
      <c r="DPI77" s="238"/>
      <c r="DPJ77" s="238"/>
      <c r="DPK77" s="238"/>
      <c r="DPL77" s="238"/>
      <c r="DPM77" s="238"/>
      <c r="DPN77" s="238"/>
      <c r="DPO77" s="238"/>
      <c r="DPP77" s="238"/>
      <c r="DPQ77" s="238"/>
      <c r="DPR77" s="238"/>
      <c r="DPS77" s="238"/>
      <c r="DPT77" s="238"/>
      <c r="DPU77" s="238"/>
      <c r="DPV77" s="238"/>
      <c r="DPW77" s="238"/>
      <c r="DPX77" s="238"/>
      <c r="DPY77" s="238"/>
      <c r="DPZ77" s="238"/>
      <c r="DQA77" s="238"/>
      <c r="DQB77" s="238"/>
      <c r="DQC77" s="238"/>
      <c r="DQD77" s="238"/>
      <c r="DQE77" s="238"/>
      <c r="DQF77" s="238"/>
      <c r="DQG77" s="238"/>
      <c r="DQH77" s="238"/>
      <c r="DQI77" s="238"/>
      <c r="DQJ77" s="238"/>
      <c r="DQK77" s="238"/>
      <c r="DQL77" s="238"/>
      <c r="DQM77" s="238"/>
      <c r="DQN77" s="238"/>
      <c r="DQO77" s="238"/>
      <c r="DQP77" s="238"/>
      <c r="DQQ77" s="238"/>
      <c r="DQR77" s="238"/>
      <c r="DQS77" s="238"/>
      <c r="DQT77" s="238"/>
      <c r="DQU77" s="238"/>
      <c r="DQV77" s="238"/>
      <c r="DQW77" s="238"/>
      <c r="DQX77" s="238"/>
      <c r="DQY77" s="238"/>
      <c r="DQZ77" s="238"/>
      <c r="DRA77" s="238"/>
      <c r="DRB77" s="238"/>
      <c r="DRC77" s="238"/>
      <c r="DRD77" s="238"/>
      <c r="DRE77" s="238"/>
      <c r="DRF77" s="238"/>
      <c r="DRG77" s="238"/>
      <c r="DRH77" s="238"/>
      <c r="DRI77" s="238"/>
      <c r="DRJ77" s="238"/>
      <c r="DRK77" s="238"/>
      <c r="DRL77" s="238"/>
      <c r="DRM77" s="238"/>
      <c r="DRN77" s="238"/>
      <c r="DRO77" s="238"/>
      <c r="DRP77" s="238"/>
      <c r="DRQ77" s="238"/>
      <c r="DRR77" s="238"/>
      <c r="DRS77" s="238"/>
      <c r="DRT77" s="238"/>
      <c r="DRU77" s="238"/>
      <c r="DRV77" s="238"/>
      <c r="DRW77" s="238"/>
      <c r="DRX77" s="238"/>
      <c r="DRY77" s="238"/>
      <c r="DRZ77" s="238"/>
      <c r="DSA77" s="238"/>
      <c r="DSB77" s="238"/>
      <c r="DSC77" s="238"/>
      <c r="DSD77" s="238"/>
      <c r="DSE77" s="238"/>
      <c r="DSF77" s="238"/>
      <c r="DSG77" s="238"/>
      <c r="DSH77" s="238"/>
      <c r="DSI77" s="238"/>
      <c r="DSJ77" s="238"/>
      <c r="DSK77" s="238"/>
      <c r="DSL77" s="238"/>
      <c r="DSM77" s="238"/>
      <c r="DSN77" s="238"/>
      <c r="DSO77" s="238"/>
      <c r="DSP77" s="238"/>
      <c r="DSQ77" s="238"/>
      <c r="DSR77" s="238"/>
      <c r="DSS77" s="238"/>
      <c r="DST77" s="238"/>
      <c r="DSU77" s="238"/>
      <c r="DSV77" s="238"/>
      <c r="DSW77" s="238"/>
      <c r="DSX77" s="238"/>
      <c r="DSY77" s="238"/>
      <c r="DSZ77" s="238"/>
      <c r="DTA77" s="238"/>
      <c r="DTB77" s="238"/>
      <c r="DTC77" s="238"/>
      <c r="DTD77" s="238"/>
      <c r="DTE77" s="238"/>
      <c r="DTF77" s="238"/>
      <c r="DTG77" s="238"/>
      <c r="DTH77" s="238"/>
      <c r="DTI77" s="238"/>
      <c r="DTJ77" s="238"/>
      <c r="DTK77" s="238"/>
      <c r="DTL77" s="238"/>
      <c r="DTM77" s="238"/>
      <c r="DTN77" s="238"/>
      <c r="DTO77" s="238"/>
      <c r="DTP77" s="238"/>
      <c r="DTQ77" s="238"/>
      <c r="DTR77" s="238"/>
      <c r="DTS77" s="238"/>
      <c r="DTT77" s="238"/>
      <c r="DTU77" s="238"/>
      <c r="DTV77" s="238"/>
      <c r="DTW77" s="238"/>
      <c r="DTX77" s="238"/>
      <c r="DTY77" s="238"/>
      <c r="DTZ77" s="238"/>
      <c r="DUA77" s="238"/>
      <c r="DUB77" s="238"/>
      <c r="DUC77" s="238"/>
      <c r="DUD77" s="238"/>
      <c r="DUE77" s="238"/>
      <c r="DUF77" s="238"/>
      <c r="DUG77" s="238"/>
      <c r="DUH77" s="238"/>
      <c r="DUI77" s="238"/>
      <c r="DUJ77" s="238"/>
      <c r="DUK77" s="238"/>
      <c r="DUL77" s="238"/>
      <c r="DUM77" s="238"/>
      <c r="DUN77" s="238"/>
      <c r="DUO77" s="238"/>
      <c r="DUP77" s="238"/>
      <c r="DUQ77" s="238"/>
      <c r="DUR77" s="238"/>
      <c r="DUS77" s="238"/>
      <c r="DUT77" s="238"/>
      <c r="DUU77" s="238"/>
      <c r="DUV77" s="238"/>
      <c r="DUW77" s="238"/>
      <c r="DUX77" s="238"/>
      <c r="DUY77" s="238"/>
      <c r="DUZ77" s="238"/>
      <c r="DVA77" s="238"/>
      <c r="DVB77" s="238"/>
      <c r="DVC77" s="238"/>
      <c r="DVD77" s="238"/>
      <c r="DVE77" s="238"/>
      <c r="DVF77" s="238"/>
      <c r="DVG77" s="238"/>
      <c r="DVH77" s="238"/>
      <c r="DVI77" s="238"/>
      <c r="DVJ77" s="238"/>
      <c r="DVK77" s="238"/>
      <c r="DVL77" s="238"/>
      <c r="DVM77" s="238"/>
      <c r="DVN77" s="238"/>
      <c r="DVO77" s="238"/>
      <c r="DVP77" s="238"/>
      <c r="DVQ77" s="238"/>
      <c r="DVR77" s="238"/>
      <c r="DVS77" s="238"/>
      <c r="DVT77" s="238"/>
      <c r="DVU77" s="238"/>
      <c r="DVV77" s="238"/>
      <c r="DVW77" s="238"/>
      <c r="DVX77" s="238"/>
      <c r="DVY77" s="238"/>
      <c r="DVZ77" s="238"/>
      <c r="DWA77" s="238"/>
      <c r="DWB77" s="238"/>
      <c r="DWC77" s="238"/>
      <c r="DWD77" s="238"/>
      <c r="DWE77" s="238"/>
      <c r="DWF77" s="238"/>
      <c r="DWG77" s="238"/>
      <c r="DWH77" s="238"/>
      <c r="DWI77" s="238"/>
      <c r="DWJ77" s="238"/>
      <c r="DWK77" s="238"/>
      <c r="DWL77" s="238"/>
      <c r="DWM77" s="238"/>
      <c r="DWN77" s="238"/>
      <c r="DWO77" s="238"/>
      <c r="DWP77" s="238"/>
      <c r="DWQ77" s="238"/>
      <c r="DWR77" s="238"/>
      <c r="DWS77" s="238"/>
      <c r="DWT77" s="238"/>
      <c r="DWU77" s="238"/>
      <c r="DWV77" s="238"/>
      <c r="DWW77" s="238"/>
      <c r="DWX77" s="238"/>
      <c r="DWY77" s="238"/>
      <c r="DWZ77" s="238"/>
      <c r="DXA77" s="238"/>
      <c r="DXB77" s="238"/>
      <c r="DXC77" s="238"/>
      <c r="DXD77" s="238"/>
      <c r="DXE77" s="238"/>
      <c r="DXF77" s="238"/>
      <c r="DXG77" s="238"/>
      <c r="DXH77" s="238"/>
      <c r="DXI77" s="238"/>
      <c r="DXJ77" s="238"/>
      <c r="DXK77" s="238"/>
      <c r="DXL77" s="238"/>
      <c r="DXM77" s="238"/>
      <c r="DXN77" s="238"/>
      <c r="DXO77" s="238"/>
      <c r="DXP77" s="238"/>
      <c r="DXQ77" s="238"/>
      <c r="DXR77" s="238"/>
      <c r="DXS77" s="238"/>
      <c r="DXT77" s="238"/>
      <c r="DXU77" s="238"/>
      <c r="DXV77" s="238"/>
      <c r="DXW77" s="238"/>
      <c r="DXX77" s="238"/>
      <c r="DXY77" s="238"/>
      <c r="DXZ77" s="238"/>
      <c r="DYA77" s="238"/>
      <c r="DYB77" s="238"/>
      <c r="DYC77" s="238"/>
      <c r="DYD77" s="238"/>
      <c r="DYE77" s="238"/>
      <c r="DYF77" s="238"/>
      <c r="DYG77" s="238"/>
      <c r="DYH77" s="238"/>
      <c r="DYI77" s="238"/>
      <c r="DYJ77" s="238"/>
      <c r="DYK77" s="238"/>
      <c r="DYL77" s="238"/>
      <c r="DYM77" s="238"/>
      <c r="DYN77" s="238"/>
      <c r="DYO77" s="238"/>
      <c r="DYP77" s="238"/>
      <c r="DYQ77" s="238"/>
      <c r="DYR77" s="238"/>
      <c r="DYS77" s="238"/>
      <c r="DYT77" s="238"/>
      <c r="DYU77" s="238"/>
      <c r="DYV77" s="238"/>
      <c r="DYW77" s="238"/>
      <c r="DYX77" s="238"/>
      <c r="DYY77" s="238"/>
      <c r="DYZ77" s="238"/>
      <c r="DZA77" s="238"/>
      <c r="DZB77" s="238"/>
      <c r="DZC77" s="238"/>
      <c r="DZD77" s="238"/>
      <c r="DZE77" s="238"/>
      <c r="DZF77" s="238"/>
      <c r="DZG77" s="238"/>
      <c r="DZH77" s="238"/>
      <c r="DZI77" s="238"/>
      <c r="DZJ77" s="238"/>
      <c r="DZK77" s="238"/>
      <c r="DZL77" s="238"/>
      <c r="DZM77" s="238"/>
      <c r="DZN77" s="238"/>
      <c r="DZO77" s="238"/>
      <c r="DZP77" s="238"/>
      <c r="DZQ77" s="238"/>
      <c r="DZR77" s="238"/>
      <c r="DZS77" s="238"/>
      <c r="DZT77" s="238"/>
      <c r="DZU77" s="238"/>
      <c r="DZV77" s="238"/>
      <c r="DZW77" s="238"/>
      <c r="DZX77" s="238"/>
      <c r="DZY77" s="238"/>
      <c r="DZZ77" s="238"/>
      <c r="EAA77" s="238"/>
      <c r="EAB77" s="238"/>
      <c r="EAC77" s="238"/>
      <c r="EAD77" s="238"/>
      <c r="EAE77" s="238"/>
      <c r="EAF77" s="238"/>
      <c r="EAG77" s="238"/>
      <c r="EAH77" s="238"/>
      <c r="EAI77" s="238"/>
      <c r="EAJ77" s="238"/>
      <c r="EAK77" s="238"/>
      <c r="EAL77" s="238"/>
      <c r="EAM77" s="238"/>
      <c r="EAN77" s="238"/>
      <c r="EAO77" s="238"/>
      <c r="EAP77" s="238"/>
      <c r="EAQ77" s="238"/>
      <c r="EAR77" s="238"/>
      <c r="EAS77" s="238"/>
      <c r="EAT77" s="238"/>
      <c r="EAU77" s="238"/>
      <c r="EAV77" s="238"/>
      <c r="EAW77" s="238"/>
      <c r="EAX77" s="238"/>
      <c r="EAY77" s="238"/>
      <c r="EAZ77" s="238"/>
      <c r="EBA77" s="238"/>
      <c r="EBB77" s="238"/>
      <c r="EBC77" s="238"/>
      <c r="EBD77" s="238"/>
      <c r="EBE77" s="238"/>
      <c r="EBF77" s="238"/>
      <c r="EBG77" s="238"/>
      <c r="EBH77" s="238"/>
      <c r="EBI77" s="238"/>
      <c r="EBJ77" s="238"/>
      <c r="EBK77" s="238"/>
      <c r="EBL77" s="238"/>
      <c r="EBM77" s="238"/>
      <c r="EBN77" s="238"/>
      <c r="EBO77" s="238"/>
      <c r="EBP77" s="238"/>
      <c r="EBQ77" s="238"/>
      <c r="EBR77" s="238"/>
      <c r="EBS77" s="238"/>
      <c r="EBT77" s="238"/>
      <c r="EBU77" s="238"/>
      <c r="EBV77" s="238"/>
      <c r="EBW77" s="238"/>
      <c r="EBX77" s="238"/>
      <c r="EBY77" s="238"/>
      <c r="EBZ77" s="238"/>
      <c r="ECA77" s="238"/>
      <c r="ECB77" s="238"/>
      <c r="ECC77" s="238"/>
      <c r="ECD77" s="238"/>
      <c r="ECE77" s="238"/>
      <c r="ECF77" s="238"/>
      <c r="ECG77" s="238"/>
      <c r="ECH77" s="238"/>
      <c r="ECI77" s="238"/>
      <c r="ECJ77" s="238"/>
      <c r="ECK77" s="238"/>
      <c r="ECL77" s="238"/>
      <c r="ECM77" s="238"/>
      <c r="ECN77" s="238"/>
      <c r="ECO77" s="238"/>
      <c r="ECP77" s="238"/>
      <c r="ECQ77" s="238"/>
      <c r="ECR77" s="238"/>
      <c r="ECS77" s="238"/>
      <c r="ECT77" s="238"/>
      <c r="ECU77" s="238"/>
      <c r="ECV77" s="238"/>
      <c r="ECW77" s="238"/>
      <c r="ECX77" s="238"/>
      <c r="ECY77" s="238"/>
      <c r="ECZ77" s="238"/>
      <c r="EDA77" s="238"/>
      <c r="EDB77" s="238"/>
      <c r="EDC77" s="238"/>
      <c r="EDD77" s="238"/>
      <c r="EDE77" s="238"/>
      <c r="EDF77" s="238"/>
      <c r="EDG77" s="238"/>
      <c r="EDH77" s="238"/>
      <c r="EDI77" s="238"/>
      <c r="EDJ77" s="238"/>
      <c r="EDK77" s="238"/>
      <c r="EDL77" s="238"/>
      <c r="EDM77" s="238"/>
      <c r="EDN77" s="238"/>
      <c r="EDO77" s="238"/>
      <c r="EDP77" s="238"/>
      <c r="EDQ77" s="238"/>
      <c r="EDR77" s="238"/>
      <c r="EDS77" s="238"/>
      <c r="EDT77" s="238"/>
      <c r="EDU77" s="238"/>
      <c r="EDV77" s="238"/>
      <c r="EDW77" s="238"/>
      <c r="EDX77" s="238"/>
      <c r="EDY77" s="238"/>
      <c r="EDZ77" s="238"/>
      <c r="EEA77" s="238"/>
      <c r="EEB77" s="238"/>
      <c r="EEC77" s="238"/>
      <c r="EED77" s="238"/>
      <c r="EEE77" s="238"/>
      <c r="EEF77" s="238"/>
      <c r="EEG77" s="238"/>
      <c r="EEH77" s="238"/>
      <c r="EEI77" s="238"/>
      <c r="EEJ77" s="238"/>
      <c r="EEK77" s="238"/>
      <c r="EEL77" s="238"/>
      <c r="EEM77" s="238"/>
      <c r="EEN77" s="238"/>
      <c r="EEO77" s="238"/>
      <c r="EEP77" s="238"/>
      <c r="EEQ77" s="238"/>
      <c r="EER77" s="238"/>
      <c r="EES77" s="238"/>
      <c r="EET77" s="238"/>
      <c r="EEU77" s="238"/>
      <c r="EEV77" s="238"/>
      <c r="EEW77" s="238"/>
      <c r="EEX77" s="238"/>
      <c r="EEY77" s="238"/>
      <c r="EEZ77" s="238"/>
      <c r="EFA77" s="238"/>
      <c r="EFB77" s="238"/>
      <c r="EFC77" s="238"/>
      <c r="EFD77" s="238"/>
      <c r="EFE77" s="238"/>
      <c r="EFF77" s="238"/>
      <c r="EFG77" s="238"/>
      <c r="EFH77" s="238"/>
      <c r="EFI77" s="238"/>
      <c r="EFJ77" s="238"/>
      <c r="EFK77" s="238"/>
      <c r="EFL77" s="238"/>
      <c r="EFM77" s="238"/>
      <c r="EFN77" s="238"/>
      <c r="EFO77" s="238"/>
      <c r="EFP77" s="238"/>
      <c r="EFQ77" s="238"/>
      <c r="EFR77" s="238"/>
      <c r="EFS77" s="238"/>
      <c r="EFT77" s="238"/>
      <c r="EFU77" s="238"/>
      <c r="EFV77" s="238"/>
      <c r="EFW77" s="238"/>
      <c r="EFX77" s="238"/>
      <c r="EFY77" s="238"/>
      <c r="EFZ77" s="238"/>
      <c r="EGA77" s="238"/>
      <c r="EGB77" s="238"/>
      <c r="EGC77" s="238"/>
      <c r="EGD77" s="238"/>
      <c r="EGE77" s="238"/>
      <c r="EGF77" s="238"/>
      <c r="EGG77" s="238"/>
      <c r="EGH77" s="238"/>
      <c r="EGI77" s="238"/>
      <c r="EGJ77" s="238"/>
      <c r="EGK77" s="238"/>
      <c r="EGL77" s="238"/>
      <c r="EGM77" s="238"/>
      <c r="EGN77" s="238"/>
      <c r="EGO77" s="238"/>
      <c r="EGP77" s="238"/>
      <c r="EGQ77" s="238"/>
      <c r="EGR77" s="238"/>
      <c r="EGS77" s="238"/>
      <c r="EGT77" s="238"/>
      <c r="EGU77" s="238"/>
      <c r="EGV77" s="238"/>
      <c r="EGW77" s="238"/>
      <c r="EGX77" s="238"/>
      <c r="EGY77" s="238"/>
      <c r="EGZ77" s="238"/>
      <c r="EHA77" s="238"/>
      <c r="EHB77" s="238"/>
      <c r="EHC77" s="238"/>
      <c r="EHD77" s="238"/>
      <c r="EHE77" s="238"/>
      <c r="EHF77" s="238"/>
      <c r="EHG77" s="238"/>
      <c r="EHH77" s="238"/>
      <c r="EHI77" s="238"/>
      <c r="EHJ77" s="238"/>
      <c r="EHK77" s="238"/>
      <c r="EHL77" s="238"/>
      <c r="EHM77" s="238"/>
      <c r="EHN77" s="238"/>
      <c r="EHO77" s="238"/>
      <c r="EHP77" s="238"/>
      <c r="EHQ77" s="238"/>
      <c r="EHR77" s="238"/>
      <c r="EHS77" s="238"/>
      <c r="EHT77" s="238"/>
      <c r="EHU77" s="238"/>
      <c r="EHV77" s="238"/>
      <c r="EHW77" s="238"/>
      <c r="EHX77" s="238"/>
      <c r="EHY77" s="238"/>
      <c r="EHZ77" s="238"/>
      <c r="EIA77" s="238"/>
      <c r="EIB77" s="238"/>
      <c r="EIC77" s="238"/>
      <c r="EID77" s="238"/>
      <c r="EIE77" s="238"/>
      <c r="EIF77" s="238"/>
      <c r="EIG77" s="238"/>
      <c r="EIH77" s="238"/>
      <c r="EII77" s="238"/>
      <c r="EIJ77" s="238"/>
      <c r="EIK77" s="238"/>
      <c r="EIL77" s="238"/>
      <c r="EIM77" s="238"/>
      <c r="EIN77" s="238"/>
      <c r="EIO77" s="238"/>
      <c r="EIP77" s="238"/>
      <c r="EIQ77" s="238"/>
      <c r="EIR77" s="238"/>
      <c r="EIS77" s="238"/>
      <c r="EIT77" s="238"/>
      <c r="EIU77" s="238"/>
      <c r="EIV77" s="238"/>
      <c r="EIW77" s="238"/>
      <c r="EIX77" s="238"/>
      <c r="EIY77" s="238"/>
      <c r="EIZ77" s="238"/>
      <c r="EJA77" s="238"/>
      <c r="EJB77" s="238"/>
      <c r="EJC77" s="238"/>
      <c r="EJD77" s="238"/>
      <c r="EJE77" s="238"/>
      <c r="EJF77" s="238"/>
      <c r="EJG77" s="238"/>
      <c r="EJH77" s="238"/>
      <c r="EJI77" s="238"/>
      <c r="EJJ77" s="238"/>
      <c r="EJK77" s="238"/>
      <c r="EJL77" s="238"/>
      <c r="EJM77" s="238"/>
      <c r="EJN77" s="238"/>
      <c r="EJO77" s="238"/>
      <c r="EJP77" s="238"/>
      <c r="EJQ77" s="238"/>
      <c r="EJR77" s="238"/>
      <c r="EJS77" s="238"/>
      <c r="EJT77" s="238"/>
      <c r="EJU77" s="238"/>
      <c r="EJV77" s="238"/>
      <c r="EJW77" s="238"/>
      <c r="EJX77" s="238"/>
      <c r="EJY77" s="238"/>
      <c r="EJZ77" s="238"/>
      <c r="EKA77" s="238"/>
      <c r="EKB77" s="238"/>
      <c r="EKC77" s="238"/>
      <c r="EKD77" s="238"/>
      <c r="EKE77" s="238"/>
      <c r="EKF77" s="238"/>
      <c r="EKG77" s="238"/>
      <c r="EKH77" s="238"/>
      <c r="EKI77" s="238"/>
      <c r="EKJ77" s="238"/>
      <c r="EKK77" s="238"/>
      <c r="EKL77" s="238"/>
      <c r="EKM77" s="238"/>
      <c r="EKN77" s="238"/>
      <c r="EKO77" s="238"/>
      <c r="EKP77" s="238"/>
      <c r="EKQ77" s="238"/>
      <c r="EKR77" s="238"/>
      <c r="EKS77" s="238"/>
      <c r="EKT77" s="238"/>
      <c r="EKU77" s="238"/>
      <c r="EKV77" s="238"/>
      <c r="EKW77" s="238"/>
      <c r="EKX77" s="238"/>
      <c r="EKY77" s="238"/>
      <c r="EKZ77" s="238"/>
      <c r="ELA77" s="238"/>
      <c r="ELB77" s="238"/>
      <c r="ELC77" s="238"/>
      <c r="ELD77" s="238"/>
      <c r="ELE77" s="238"/>
      <c r="ELF77" s="238"/>
      <c r="ELG77" s="238"/>
      <c r="ELH77" s="238"/>
      <c r="ELI77" s="238"/>
      <c r="ELJ77" s="238"/>
      <c r="ELK77" s="238"/>
      <c r="ELL77" s="238"/>
      <c r="ELM77" s="238"/>
      <c r="ELN77" s="238"/>
      <c r="ELO77" s="238"/>
      <c r="ELP77" s="238"/>
      <c r="ELQ77" s="238"/>
      <c r="ELR77" s="238"/>
      <c r="ELS77" s="238"/>
      <c r="ELT77" s="238"/>
      <c r="ELU77" s="238"/>
      <c r="ELV77" s="238"/>
      <c r="ELW77" s="238"/>
      <c r="ELX77" s="238"/>
      <c r="ELY77" s="238"/>
      <c r="ELZ77" s="238"/>
      <c r="EMA77" s="238"/>
      <c r="EMB77" s="238"/>
      <c r="EMC77" s="238"/>
      <c r="EMD77" s="238"/>
      <c r="EME77" s="238"/>
      <c r="EMF77" s="238"/>
      <c r="EMG77" s="238"/>
      <c r="EMH77" s="238"/>
      <c r="EMI77" s="238"/>
      <c r="EMJ77" s="238"/>
      <c r="EMK77" s="238"/>
      <c r="EML77" s="238"/>
      <c r="EMM77" s="238"/>
      <c r="EMN77" s="238"/>
      <c r="EMO77" s="238"/>
      <c r="EMP77" s="238"/>
      <c r="EMQ77" s="238"/>
      <c r="EMR77" s="238"/>
      <c r="EMS77" s="238"/>
      <c r="EMT77" s="238"/>
      <c r="EMU77" s="238"/>
      <c r="EMV77" s="238"/>
      <c r="EMW77" s="238"/>
      <c r="EMX77" s="238"/>
      <c r="EMY77" s="238"/>
      <c r="EMZ77" s="238"/>
      <c r="ENA77" s="238"/>
      <c r="ENB77" s="238"/>
      <c r="ENC77" s="238"/>
      <c r="END77" s="238"/>
      <c r="ENE77" s="238"/>
      <c r="ENF77" s="238"/>
      <c r="ENG77" s="238"/>
      <c r="ENH77" s="238"/>
      <c r="ENI77" s="238"/>
      <c r="ENJ77" s="238"/>
      <c r="ENK77" s="238"/>
      <c r="ENL77" s="238"/>
      <c r="ENM77" s="238"/>
      <c r="ENN77" s="238"/>
      <c r="ENO77" s="238"/>
      <c r="ENP77" s="238"/>
      <c r="ENQ77" s="238"/>
      <c r="ENR77" s="238"/>
      <c r="ENS77" s="238"/>
      <c r="ENT77" s="238"/>
      <c r="ENU77" s="238"/>
      <c r="ENV77" s="238"/>
      <c r="ENW77" s="238"/>
      <c r="ENX77" s="238"/>
      <c r="ENY77" s="238"/>
      <c r="ENZ77" s="238"/>
      <c r="EOA77" s="238"/>
      <c r="EOB77" s="238"/>
      <c r="EOC77" s="238"/>
      <c r="EOD77" s="238"/>
      <c r="EOE77" s="238"/>
      <c r="EOF77" s="238"/>
      <c r="EOG77" s="238"/>
      <c r="EOH77" s="238"/>
      <c r="EOI77" s="238"/>
      <c r="EOJ77" s="238"/>
      <c r="EOK77" s="238"/>
      <c r="EOL77" s="238"/>
      <c r="EOM77" s="238"/>
      <c r="EON77" s="238"/>
      <c r="EOO77" s="238"/>
      <c r="EOP77" s="238"/>
      <c r="EOQ77" s="238"/>
      <c r="EOR77" s="238"/>
      <c r="EOS77" s="238"/>
      <c r="EOT77" s="238"/>
      <c r="EOU77" s="238"/>
      <c r="EOV77" s="238"/>
      <c r="EOW77" s="238"/>
      <c r="EOX77" s="238"/>
      <c r="EOY77" s="238"/>
      <c r="EOZ77" s="238"/>
      <c r="EPA77" s="238"/>
      <c r="EPB77" s="238"/>
      <c r="EPC77" s="238"/>
      <c r="EPD77" s="238"/>
      <c r="EPE77" s="238"/>
      <c r="EPF77" s="238"/>
      <c r="EPG77" s="238"/>
      <c r="EPH77" s="238"/>
      <c r="EPI77" s="238"/>
      <c r="EPJ77" s="238"/>
      <c r="EPK77" s="238"/>
      <c r="EPL77" s="238"/>
      <c r="EPM77" s="238"/>
      <c r="EPN77" s="238"/>
      <c r="EPO77" s="238"/>
      <c r="EPP77" s="238"/>
      <c r="EPQ77" s="238"/>
      <c r="EPR77" s="238"/>
      <c r="EPS77" s="238"/>
      <c r="EPT77" s="238"/>
      <c r="EPU77" s="238"/>
      <c r="EPV77" s="238"/>
      <c r="EPW77" s="238"/>
      <c r="EPX77" s="238"/>
      <c r="EPY77" s="238"/>
      <c r="EPZ77" s="238"/>
      <c r="EQA77" s="238"/>
      <c r="EQB77" s="238"/>
      <c r="EQC77" s="238"/>
      <c r="EQD77" s="238"/>
      <c r="EQE77" s="238"/>
      <c r="EQF77" s="238"/>
      <c r="EQG77" s="238"/>
      <c r="EQH77" s="238"/>
      <c r="EQI77" s="238"/>
      <c r="EQJ77" s="238"/>
      <c r="EQK77" s="238"/>
      <c r="EQL77" s="238"/>
      <c r="EQM77" s="238"/>
      <c r="EQN77" s="238"/>
      <c r="EQO77" s="238"/>
      <c r="EQP77" s="238"/>
      <c r="EQQ77" s="238"/>
      <c r="EQR77" s="238"/>
      <c r="EQS77" s="238"/>
      <c r="EQT77" s="238"/>
      <c r="EQU77" s="238"/>
      <c r="EQV77" s="238"/>
      <c r="EQW77" s="238"/>
      <c r="EQX77" s="238"/>
      <c r="EQY77" s="238"/>
      <c r="EQZ77" s="238"/>
      <c r="ERA77" s="238"/>
      <c r="ERB77" s="238"/>
      <c r="ERC77" s="238"/>
      <c r="ERD77" s="238"/>
      <c r="ERE77" s="238"/>
      <c r="ERF77" s="238"/>
      <c r="ERG77" s="238"/>
      <c r="ERH77" s="238"/>
      <c r="ERI77" s="238"/>
      <c r="ERJ77" s="238"/>
      <c r="ERK77" s="238"/>
      <c r="ERL77" s="238"/>
      <c r="ERM77" s="238"/>
      <c r="ERN77" s="238"/>
      <c r="ERO77" s="238"/>
      <c r="ERP77" s="238"/>
      <c r="ERQ77" s="238"/>
      <c r="ERR77" s="238"/>
      <c r="ERS77" s="238"/>
      <c r="ERT77" s="238"/>
      <c r="ERU77" s="238"/>
      <c r="ERV77" s="238"/>
      <c r="ERW77" s="238"/>
      <c r="ERX77" s="238"/>
      <c r="ERY77" s="238"/>
      <c r="ERZ77" s="238"/>
      <c r="ESA77" s="238"/>
      <c r="ESB77" s="238"/>
      <c r="ESC77" s="238"/>
      <c r="ESD77" s="238"/>
      <c r="ESE77" s="238"/>
      <c r="ESF77" s="238"/>
      <c r="ESG77" s="238"/>
      <c r="ESH77" s="238"/>
      <c r="ESI77" s="238"/>
      <c r="ESJ77" s="238"/>
      <c r="ESK77" s="238"/>
      <c r="ESL77" s="238"/>
      <c r="ESM77" s="238"/>
      <c r="ESN77" s="238"/>
      <c r="ESO77" s="238"/>
      <c r="ESP77" s="238"/>
      <c r="ESQ77" s="238"/>
      <c r="ESR77" s="238"/>
      <c r="ESS77" s="238"/>
      <c r="EST77" s="238"/>
      <c r="ESU77" s="238"/>
      <c r="ESV77" s="238"/>
      <c r="ESW77" s="238"/>
      <c r="ESX77" s="238"/>
      <c r="ESY77" s="238"/>
      <c r="ESZ77" s="238"/>
      <c r="ETA77" s="238"/>
      <c r="ETB77" s="238"/>
      <c r="ETC77" s="238"/>
      <c r="ETD77" s="238"/>
      <c r="ETE77" s="238"/>
      <c r="ETF77" s="238"/>
      <c r="ETG77" s="238"/>
      <c r="ETH77" s="238"/>
      <c r="ETI77" s="238"/>
      <c r="ETJ77" s="238"/>
      <c r="ETK77" s="238"/>
      <c r="ETL77" s="238"/>
      <c r="ETM77" s="238"/>
      <c r="ETN77" s="238"/>
      <c r="ETO77" s="238"/>
      <c r="ETP77" s="238"/>
      <c r="ETQ77" s="238"/>
      <c r="ETR77" s="238"/>
      <c r="ETS77" s="238"/>
      <c r="ETT77" s="238"/>
      <c r="ETU77" s="238"/>
      <c r="ETV77" s="238"/>
      <c r="ETW77" s="238"/>
      <c r="ETX77" s="238"/>
      <c r="ETY77" s="238"/>
      <c r="ETZ77" s="238"/>
      <c r="EUA77" s="238"/>
      <c r="EUB77" s="238"/>
      <c r="EUC77" s="238"/>
      <c r="EUD77" s="238"/>
      <c r="EUE77" s="238"/>
      <c r="EUF77" s="238"/>
      <c r="EUG77" s="238"/>
      <c r="EUH77" s="238"/>
      <c r="EUI77" s="238"/>
      <c r="EUJ77" s="238"/>
      <c r="EUK77" s="238"/>
      <c r="EUL77" s="238"/>
      <c r="EUM77" s="238"/>
      <c r="EUN77" s="238"/>
      <c r="EUO77" s="238"/>
      <c r="EUP77" s="238"/>
      <c r="EUQ77" s="238"/>
      <c r="EUR77" s="238"/>
      <c r="EUS77" s="238"/>
      <c r="EUT77" s="238"/>
      <c r="EUU77" s="238"/>
      <c r="EUV77" s="238"/>
      <c r="EUW77" s="238"/>
      <c r="EUX77" s="238"/>
      <c r="EUY77" s="238"/>
      <c r="EUZ77" s="238"/>
      <c r="EVA77" s="238"/>
      <c r="EVB77" s="238"/>
      <c r="EVC77" s="238"/>
      <c r="EVD77" s="238"/>
      <c r="EVE77" s="238"/>
      <c r="EVF77" s="238"/>
      <c r="EVG77" s="238"/>
      <c r="EVH77" s="238"/>
      <c r="EVI77" s="238"/>
      <c r="EVJ77" s="238"/>
      <c r="EVK77" s="238"/>
      <c r="EVL77" s="238"/>
      <c r="EVM77" s="238"/>
      <c r="EVN77" s="238"/>
      <c r="EVO77" s="238"/>
      <c r="EVP77" s="238"/>
      <c r="EVQ77" s="238"/>
      <c r="EVR77" s="238"/>
      <c r="EVS77" s="238"/>
      <c r="EVT77" s="238"/>
      <c r="EVU77" s="238"/>
      <c r="EVV77" s="238"/>
      <c r="EVW77" s="238"/>
      <c r="EVX77" s="238"/>
      <c r="EVY77" s="238"/>
      <c r="EVZ77" s="238"/>
      <c r="EWA77" s="238"/>
      <c r="EWB77" s="238"/>
      <c r="EWC77" s="238"/>
      <c r="EWD77" s="238"/>
      <c r="EWE77" s="238"/>
      <c r="EWF77" s="238"/>
      <c r="EWG77" s="238"/>
      <c r="EWH77" s="238"/>
      <c r="EWI77" s="238"/>
      <c r="EWJ77" s="238"/>
      <c r="EWK77" s="238"/>
      <c r="EWL77" s="238"/>
      <c r="EWM77" s="238"/>
      <c r="EWN77" s="238"/>
      <c r="EWO77" s="238"/>
      <c r="EWP77" s="238"/>
      <c r="EWQ77" s="238"/>
      <c r="EWR77" s="238"/>
      <c r="EWS77" s="238"/>
      <c r="EWT77" s="238"/>
      <c r="EWU77" s="238"/>
      <c r="EWV77" s="238"/>
      <c r="EWW77" s="238"/>
      <c r="EWX77" s="238"/>
      <c r="EWY77" s="238"/>
      <c r="EWZ77" s="238"/>
      <c r="EXA77" s="238"/>
      <c r="EXB77" s="238"/>
      <c r="EXC77" s="238"/>
      <c r="EXD77" s="238"/>
      <c r="EXE77" s="238"/>
      <c r="EXF77" s="238"/>
      <c r="EXG77" s="238"/>
      <c r="EXH77" s="238"/>
      <c r="EXI77" s="238"/>
      <c r="EXJ77" s="238"/>
      <c r="EXK77" s="238"/>
      <c r="EXL77" s="238"/>
      <c r="EXM77" s="238"/>
      <c r="EXN77" s="238"/>
      <c r="EXO77" s="238"/>
      <c r="EXP77" s="238"/>
      <c r="EXQ77" s="238"/>
      <c r="EXR77" s="238"/>
      <c r="EXS77" s="238"/>
      <c r="EXT77" s="238"/>
      <c r="EXU77" s="238"/>
      <c r="EXV77" s="238"/>
      <c r="EXW77" s="238"/>
      <c r="EXX77" s="238"/>
      <c r="EXY77" s="238"/>
      <c r="EXZ77" s="238"/>
      <c r="EYA77" s="238"/>
      <c r="EYB77" s="238"/>
      <c r="EYC77" s="238"/>
      <c r="EYD77" s="238"/>
      <c r="EYE77" s="238"/>
      <c r="EYF77" s="238"/>
      <c r="EYG77" s="238"/>
      <c r="EYH77" s="238"/>
      <c r="EYI77" s="238"/>
      <c r="EYJ77" s="238"/>
      <c r="EYK77" s="238"/>
      <c r="EYL77" s="238"/>
      <c r="EYM77" s="238"/>
      <c r="EYN77" s="238"/>
      <c r="EYO77" s="238"/>
      <c r="EYP77" s="238"/>
      <c r="EYQ77" s="238"/>
      <c r="EYR77" s="238"/>
      <c r="EYS77" s="238"/>
      <c r="EYT77" s="238"/>
      <c r="EYU77" s="238"/>
      <c r="EYV77" s="238"/>
      <c r="EYW77" s="238"/>
      <c r="EYX77" s="238"/>
      <c r="EYY77" s="238"/>
      <c r="EYZ77" s="238"/>
      <c r="EZA77" s="238"/>
      <c r="EZB77" s="238"/>
      <c r="EZC77" s="238"/>
      <c r="EZD77" s="238"/>
      <c r="EZE77" s="238"/>
      <c r="EZF77" s="238"/>
      <c r="EZG77" s="238"/>
      <c r="EZH77" s="238"/>
      <c r="EZI77" s="238"/>
      <c r="EZJ77" s="238"/>
      <c r="EZK77" s="238"/>
      <c r="EZL77" s="238"/>
      <c r="EZM77" s="238"/>
      <c r="EZN77" s="238"/>
      <c r="EZO77" s="238"/>
      <c r="EZP77" s="238"/>
      <c r="EZQ77" s="238"/>
      <c r="EZR77" s="238"/>
      <c r="EZS77" s="238"/>
      <c r="EZT77" s="238"/>
      <c r="EZU77" s="238"/>
      <c r="EZV77" s="238"/>
      <c r="EZW77" s="238"/>
      <c r="EZX77" s="238"/>
      <c r="EZY77" s="238"/>
      <c r="EZZ77" s="238"/>
      <c r="FAA77" s="238"/>
      <c r="FAB77" s="238"/>
      <c r="FAC77" s="238"/>
      <c r="FAD77" s="238"/>
      <c r="FAE77" s="238"/>
      <c r="FAF77" s="238"/>
      <c r="FAG77" s="238"/>
      <c r="FAH77" s="238"/>
      <c r="FAI77" s="238"/>
      <c r="FAJ77" s="238"/>
      <c r="FAK77" s="238"/>
      <c r="FAL77" s="238"/>
      <c r="FAM77" s="238"/>
      <c r="FAN77" s="238"/>
      <c r="FAO77" s="238"/>
      <c r="FAP77" s="238"/>
      <c r="FAQ77" s="238"/>
      <c r="FAR77" s="238"/>
      <c r="FAS77" s="238"/>
      <c r="FAT77" s="238"/>
      <c r="FAU77" s="238"/>
      <c r="FAV77" s="238"/>
      <c r="FAW77" s="238"/>
      <c r="FAX77" s="238"/>
      <c r="FAY77" s="238"/>
      <c r="FAZ77" s="238"/>
      <c r="FBA77" s="238"/>
      <c r="FBB77" s="238"/>
      <c r="FBC77" s="238"/>
      <c r="FBD77" s="238"/>
      <c r="FBE77" s="238"/>
      <c r="FBF77" s="238"/>
      <c r="FBG77" s="238"/>
      <c r="FBH77" s="238"/>
      <c r="FBI77" s="238"/>
      <c r="FBJ77" s="238"/>
      <c r="FBK77" s="238"/>
      <c r="FBL77" s="238"/>
      <c r="FBM77" s="238"/>
      <c r="FBN77" s="238"/>
      <c r="FBO77" s="238"/>
      <c r="FBP77" s="238"/>
      <c r="FBQ77" s="238"/>
      <c r="FBR77" s="238"/>
      <c r="FBS77" s="238"/>
      <c r="FBT77" s="238"/>
      <c r="FBU77" s="238"/>
      <c r="FBV77" s="238"/>
      <c r="FBW77" s="238"/>
      <c r="FBX77" s="238"/>
      <c r="FBY77" s="238"/>
      <c r="FBZ77" s="238"/>
      <c r="FCA77" s="238"/>
      <c r="FCB77" s="238"/>
      <c r="FCC77" s="238"/>
      <c r="FCD77" s="238"/>
      <c r="FCE77" s="238"/>
      <c r="FCF77" s="238"/>
      <c r="FCG77" s="238"/>
      <c r="FCH77" s="238"/>
      <c r="FCI77" s="238"/>
      <c r="FCJ77" s="238"/>
      <c r="FCK77" s="238"/>
      <c r="FCL77" s="238"/>
      <c r="FCM77" s="238"/>
      <c r="FCN77" s="238"/>
      <c r="FCO77" s="238"/>
      <c r="FCP77" s="238"/>
      <c r="FCQ77" s="238"/>
      <c r="FCR77" s="238"/>
      <c r="FCS77" s="238"/>
      <c r="FCT77" s="238"/>
      <c r="FCU77" s="238"/>
      <c r="FCV77" s="238"/>
      <c r="FCW77" s="238"/>
      <c r="FCX77" s="238"/>
      <c r="FCY77" s="238"/>
      <c r="FCZ77" s="238"/>
      <c r="FDA77" s="238"/>
      <c r="FDB77" s="238"/>
      <c r="FDC77" s="238"/>
      <c r="FDD77" s="238"/>
      <c r="FDE77" s="238"/>
      <c r="FDF77" s="238"/>
      <c r="FDG77" s="238"/>
      <c r="FDH77" s="238"/>
      <c r="FDI77" s="238"/>
      <c r="FDJ77" s="238"/>
      <c r="FDK77" s="238"/>
      <c r="FDL77" s="238"/>
      <c r="FDM77" s="238"/>
      <c r="FDN77" s="238"/>
      <c r="FDO77" s="238"/>
      <c r="FDP77" s="238"/>
      <c r="FDQ77" s="238"/>
      <c r="FDR77" s="238"/>
      <c r="FDS77" s="238"/>
      <c r="FDT77" s="238"/>
      <c r="FDU77" s="238"/>
      <c r="FDV77" s="238"/>
      <c r="FDW77" s="238"/>
      <c r="FDX77" s="238"/>
      <c r="FDY77" s="238"/>
      <c r="FDZ77" s="238"/>
      <c r="FEA77" s="238"/>
      <c r="FEB77" s="238"/>
      <c r="FEC77" s="238"/>
      <c r="FED77" s="238"/>
      <c r="FEE77" s="238"/>
      <c r="FEF77" s="238"/>
      <c r="FEG77" s="238"/>
      <c r="FEH77" s="238"/>
      <c r="FEI77" s="238"/>
      <c r="FEJ77" s="238"/>
      <c r="FEK77" s="238"/>
      <c r="FEL77" s="238"/>
      <c r="FEM77" s="238"/>
      <c r="FEN77" s="238"/>
      <c r="FEO77" s="238"/>
      <c r="FEP77" s="238"/>
      <c r="FEQ77" s="238"/>
      <c r="FER77" s="238"/>
      <c r="FES77" s="238"/>
      <c r="FET77" s="238"/>
      <c r="FEU77" s="238"/>
      <c r="FEV77" s="238"/>
      <c r="FEW77" s="238"/>
      <c r="FEX77" s="238"/>
      <c r="FEY77" s="238"/>
      <c r="FEZ77" s="238"/>
      <c r="FFA77" s="238"/>
      <c r="FFB77" s="238"/>
      <c r="FFC77" s="238"/>
      <c r="FFD77" s="238"/>
      <c r="FFE77" s="238"/>
      <c r="FFF77" s="238"/>
      <c r="FFG77" s="238"/>
      <c r="FFH77" s="238"/>
      <c r="FFI77" s="238"/>
      <c r="FFJ77" s="238"/>
      <c r="FFK77" s="238"/>
      <c r="FFL77" s="238"/>
      <c r="FFM77" s="238"/>
      <c r="FFN77" s="238"/>
      <c r="FFO77" s="238"/>
      <c r="FFP77" s="238"/>
      <c r="FFQ77" s="238"/>
      <c r="FFR77" s="238"/>
      <c r="FFS77" s="238"/>
      <c r="FFT77" s="238"/>
      <c r="FFU77" s="238"/>
      <c r="FFV77" s="238"/>
      <c r="FFW77" s="238"/>
      <c r="FFX77" s="238"/>
      <c r="FFY77" s="238"/>
      <c r="FFZ77" s="238"/>
      <c r="FGA77" s="238"/>
      <c r="FGB77" s="238"/>
      <c r="FGC77" s="238"/>
      <c r="FGD77" s="238"/>
      <c r="FGE77" s="238"/>
      <c r="FGF77" s="238"/>
      <c r="FGG77" s="238"/>
      <c r="FGH77" s="238"/>
      <c r="FGI77" s="238"/>
      <c r="FGJ77" s="238"/>
      <c r="FGK77" s="238"/>
      <c r="FGL77" s="238"/>
      <c r="FGM77" s="238"/>
      <c r="FGN77" s="238"/>
      <c r="FGO77" s="238"/>
      <c r="FGP77" s="238"/>
      <c r="FGQ77" s="238"/>
      <c r="FGR77" s="238"/>
      <c r="FGS77" s="238"/>
      <c r="FGT77" s="238"/>
      <c r="FGU77" s="238"/>
      <c r="FGV77" s="238"/>
      <c r="FGW77" s="238"/>
      <c r="FGX77" s="238"/>
      <c r="FGY77" s="238"/>
      <c r="FGZ77" s="238"/>
      <c r="FHA77" s="238"/>
      <c r="FHB77" s="238"/>
      <c r="FHC77" s="238"/>
      <c r="FHD77" s="238"/>
      <c r="FHE77" s="238"/>
      <c r="FHF77" s="238"/>
      <c r="FHG77" s="238"/>
      <c r="FHH77" s="238"/>
      <c r="FHI77" s="238"/>
      <c r="FHJ77" s="238"/>
      <c r="FHK77" s="238"/>
      <c r="FHL77" s="238"/>
      <c r="FHM77" s="238"/>
      <c r="FHN77" s="238"/>
      <c r="FHO77" s="238"/>
      <c r="FHP77" s="238"/>
      <c r="FHQ77" s="238"/>
      <c r="FHR77" s="238"/>
      <c r="FHS77" s="238"/>
      <c r="FHT77" s="238"/>
      <c r="FHU77" s="238"/>
      <c r="FHV77" s="238"/>
      <c r="FHW77" s="238"/>
      <c r="FHX77" s="238"/>
      <c r="FHY77" s="238"/>
      <c r="FHZ77" s="238"/>
      <c r="FIA77" s="238"/>
      <c r="FIB77" s="238"/>
      <c r="FIC77" s="238"/>
      <c r="FID77" s="238"/>
      <c r="FIE77" s="238"/>
      <c r="FIF77" s="238"/>
      <c r="FIG77" s="238"/>
      <c r="FIH77" s="238"/>
      <c r="FII77" s="238"/>
      <c r="FIJ77" s="238"/>
      <c r="FIK77" s="238"/>
      <c r="FIL77" s="238"/>
      <c r="FIM77" s="238"/>
      <c r="FIN77" s="238"/>
      <c r="FIO77" s="238"/>
      <c r="FIP77" s="238"/>
      <c r="FIQ77" s="238"/>
      <c r="FIR77" s="238"/>
      <c r="FIS77" s="238"/>
      <c r="FIT77" s="238"/>
      <c r="FIU77" s="238"/>
      <c r="FIV77" s="238"/>
      <c r="FIW77" s="238"/>
      <c r="FIX77" s="238"/>
      <c r="FIY77" s="238"/>
      <c r="FIZ77" s="238"/>
      <c r="FJA77" s="238"/>
      <c r="FJB77" s="238"/>
      <c r="FJC77" s="238"/>
      <c r="FJD77" s="238"/>
      <c r="FJE77" s="238"/>
      <c r="FJF77" s="238"/>
      <c r="FJG77" s="238"/>
      <c r="FJH77" s="238"/>
      <c r="FJI77" s="238"/>
      <c r="FJJ77" s="238"/>
      <c r="FJK77" s="238"/>
      <c r="FJL77" s="238"/>
      <c r="FJM77" s="238"/>
      <c r="FJN77" s="238"/>
      <c r="FJO77" s="238"/>
      <c r="FJP77" s="238"/>
      <c r="FJQ77" s="238"/>
      <c r="FJR77" s="238"/>
      <c r="FJS77" s="238"/>
      <c r="FJT77" s="238"/>
      <c r="FJU77" s="238"/>
      <c r="FJV77" s="238"/>
      <c r="FJW77" s="238"/>
      <c r="FJX77" s="238"/>
      <c r="FJY77" s="238"/>
      <c r="FJZ77" s="238"/>
      <c r="FKA77" s="238"/>
      <c r="FKB77" s="238"/>
      <c r="FKC77" s="238"/>
      <c r="FKD77" s="238"/>
      <c r="FKE77" s="238"/>
      <c r="FKF77" s="238"/>
      <c r="FKG77" s="238"/>
      <c r="FKH77" s="238"/>
      <c r="FKI77" s="238"/>
      <c r="FKJ77" s="238"/>
      <c r="FKK77" s="238"/>
      <c r="FKL77" s="238"/>
      <c r="FKM77" s="238"/>
      <c r="FKN77" s="238"/>
      <c r="FKO77" s="238"/>
      <c r="FKP77" s="238"/>
      <c r="FKQ77" s="238"/>
      <c r="FKR77" s="238"/>
      <c r="FKS77" s="238"/>
      <c r="FKT77" s="238"/>
      <c r="FKU77" s="238"/>
      <c r="FKV77" s="238"/>
      <c r="FKW77" s="238"/>
      <c r="FKX77" s="238"/>
      <c r="FKY77" s="238"/>
      <c r="FKZ77" s="238"/>
      <c r="FLA77" s="238"/>
      <c r="FLB77" s="238"/>
      <c r="FLC77" s="238"/>
      <c r="FLD77" s="238"/>
      <c r="FLE77" s="238"/>
      <c r="FLF77" s="238"/>
      <c r="FLG77" s="238"/>
      <c r="FLH77" s="238"/>
      <c r="FLI77" s="238"/>
      <c r="FLJ77" s="238"/>
      <c r="FLK77" s="238"/>
      <c r="FLL77" s="238"/>
      <c r="FLM77" s="238"/>
      <c r="FLN77" s="238"/>
      <c r="FLO77" s="238"/>
      <c r="FLP77" s="238"/>
      <c r="FLQ77" s="238"/>
      <c r="FLR77" s="238"/>
      <c r="FLS77" s="238"/>
      <c r="FLT77" s="238"/>
      <c r="FLU77" s="238"/>
      <c r="FLV77" s="238"/>
      <c r="FLW77" s="238"/>
      <c r="FLX77" s="238"/>
      <c r="FLY77" s="238"/>
      <c r="FLZ77" s="238"/>
      <c r="FMA77" s="238"/>
      <c r="FMB77" s="238"/>
      <c r="FMC77" s="238"/>
      <c r="FMD77" s="238"/>
      <c r="FME77" s="238"/>
      <c r="FMF77" s="238"/>
      <c r="FMG77" s="238"/>
      <c r="FMH77" s="238"/>
      <c r="FMI77" s="238"/>
      <c r="FMJ77" s="238"/>
      <c r="FMK77" s="238"/>
      <c r="FML77" s="238"/>
      <c r="FMM77" s="238"/>
      <c r="FMN77" s="238"/>
      <c r="FMO77" s="238"/>
      <c r="FMP77" s="238"/>
      <c r="FMQ77" s="238"/>
      <c r="FMR77" s="238"/>
      <c r="FMS77" s="238"/>
      <c r="FMT77" s="238"/>
      <c r="FMU77" s="238"/>
      <c r="FMV77" s="238"/>
      <c r="FMW77" s="238"/>
      <c r="FMX77" s="238"/>
      <c r="FMY77" s="238"/>
      <c r="FMZ77" s="238"/>
      <c r="FNA77" s="238"/>
      <c r="FNB77" s="238"/>
      <c r="FNC77" s="238"/>
      <c r="FND77" s="238"/>
      <c r="FNE77" s="238"/>
      <c r="FNF77" s="238"/>
      <c r="FNG77" s="238"/>
      <c r="FNH77" s="238"/>
      <c r="FNI77" s="238"/>
      <c r="FNJ77" s="238"/>
      <c r="FNK77" s="238"/>
      <c r="FNL77" s="238"/>
      <c r="FNM77" s="238"/>
      <c r="FNN77" s="238"/>
      <c r="FNO77" s="238"/>
      <c r="FNP77" s="238"/>
      <c r="FNQ77" s="238"/>
      <c r="FNR77" s="238"/>
      <c r="FNS77" s="238"/>
      <c r="FNT77" s="238"/>
      <c r="FNU77" s="238"/>
      <c r="FNV77" s="238"/>
      <c r="FNW77" s="238"/>
      <c r="FNX77" s="238"/>
      <c r="FNY77" s="238"/>
      <c r="FNZ77" s="238"/>
      <c r="FOA77" s="238"/>
      <c r="FOB77" s="238"/>
      <c r="FOC77" s="238"/>
      <c r="FOD77" s="238"/>
      <c r="FOE77" s="238"/>
      <c r="FOF77" s="238"/>
      <c r="FOG77" s="238"/>
      <c r="FOH77" s="238"/>
      <c r="FOI77" s="238"/>
      <c r="FOJ77" s="238"/>
      <c r="FOK77" s="238"/>
      <c r="FOL77" s="238"/>
      <c r="FOM77" s="238"/>
      <c r="FON77" s="238"/>
      <c r="FOO77" s="238"/>
      <c r="FOP77" s="238"/>
      <c r="FOQ77" s="238"/>
      <c r="FOR77" s="238"/>
      <c r="FOS77" s="238"/>
      <c r="FOT77" s="238"/>
      <c r="FOU77" s="238"/>
      <c r="FOV77" s="238"/>
      <c r="FOW77" s="238"/>
      <c r="FOX77" s="238"/>
      <c r="FOY77" s="238"/>
      <c r="FOZ77" s="238"/>
      <c r="FPA77" s="238"/>
      <c r="FPB77" s="238"/>
      <c r="FPC77" s="238"/>
      <c r="FPD77" s="238"/>
      <c r="FPE77" s="238"/>
      <c r="FPF77" s="238"/>
      <c r="FPG77" s="238"/>
      <c r="FPH77" s="238"/>
      <c r="FPI77" s="238"/>
      <c r="FPJ77" s="238"/>
      <c r="FPK77" s="238"/>
      <c r="FPL77" s="238"/>
      <c r="FPM77" s="238"/>
      <c r="FPN77" s="238"/>
      <c r="FPO77" s="238"/>
      <c r="FPP77" s="238"/>
      <c r="FPQ77" s="238"/>
      <c r="FPR77" s="238"/>
      <c r="FPS77" s="238"/>
      <c r="FPT77" s="238"/>
      <c r="FPU77" s="238"/>
      <c r="FPV77" s="238"/>
      <c r="FPW77" s="238"/>
      <c r="FPX77" s="238"/>
      <c r="FPY77" s="238"/>
      <c r="FPZ77" s="238"/>
      <c r="FQA77" s="238"/>
      <c r="FQB77" s="238"/>
      <c r="FQC77" s="238"/>
      <c r="FQD77" s="238"/>
      <c r="FQE77" s="238"/>
      <c r="FQF77" s="238"/>
      <c r="FQG77" s="238"/>
      <c r="FQH77" s="238"/>
      <c r="FQI77" s="238"/>
      <c r="FQJ77" s="238"/>
      <c r="FQK77" s="238"/>
      <c r="FQL77" s="238"/>
      <c r="FQM77" s="238"/>
      <c r="FQN77" s="238"/>
      <c r="FQO77" s="238"/>
      <c r="FQP77" s="238"/>
      <c r="FQQ77" s="238"/>
      <c r="FQR77" s="238"/>
      <c r="FQS77" s="238"/>
      <c r="FQT77" s="238"/>
      <c r="FQU77" s="238"/>
      <c r="FQV77" s="238"/>
      <c r="FQW77" s="238"/>
      <c r="FQX77" s="238"/>
      <c r="FQY77" s="238"/>
      <c r="FQZ77" s="238"/>
      <c r="FRA77" s="238"/>
      <c r="FRB77" s="238"/>
      <c r="FRC77" s="238"/>
      <c r="FRD77" s="238"/>
      <c r="FRE77" s="238"/>
      <c r="FRF77" s="238"/>
      <c r="FRG77" s="238"/>
      <c r="FRH77" s="238"/>
      <c r="FRI77" s="238"/>
      <c r="FRJ77" s="238"/>
      <c r="FRK77" s="238"/>
      <c r="FRL77" s="238"/>
      <c r="FRM77" s="238"/>
      <c r="FRN77" s="238"/>
      <c r="FRO77" s="238"/>
      <c r="FRP77" s="238"/>
      <c r="FRQ77" s="238"/>
      <c r="FRR77" s="238"/>
      <c r="FRS77" s="238"/>
      <c r="FRT77" s="238"/>
      <c r="FRU77" s="238"/>
      <c r="FRV77" s="238"/>
      <c r="FRW77" s="238"/>
      <c r="FRX77" s="238"/>
      <c r="FRY77" s="238"/>
      <c r="FRZ77" s="238"/>
      <c r="FSA77" s="238"/>
      <c r="FSB77" s="238"/>
      <c r="FSC77" s="238"/>
      <c r="FSD77" s="238"/>
      <c r="FSE77" s="238"/>
      <c r="FSF77" s="238"/>
      <c r="FSG77" s="238"/>
      <c r="FSH77" s="238"/>
      <c r="FSI77" s="238"/>
      <c r="FSJ77" s="238"/>
      <c r="FSK77" s="238"/>
      <c r="FSL77" s="238"/>
      <c r="FSM77" s="238"/>
      <c r="FSN77" s="238"/>
      <c r="FSO77" s="238"/>
      <c r="FSP77" s="238"/>
      <c r="FSQ77" s="238"/>
      <c r="FSR77" s="238"/>
      <c r="FSS77" s="238"/>
      <c r="FST77" s="238"/>
      <c r="FSU77" s="238"/>
      <c r="FSV77" s="238"/>
      <c r="FSW77" s="238"/>
      <c r="FSX77" s="238"/>
      <c r="FSY77" s="238"/>
      <c r="FSZ77" s="238"/>
      <c r="FTA77" s="238"/>
      <c r="FTB77" s="238"/>
      <c r="FTC77" s="238"/>
      <c r="FTD77" s="238"/>
      <c r="FTE77" s="238"/>
      <c r="FTF77" s="238"/>
      <c r="FTG77" s="238"/>
      <c r="FTH77" s="238"/>
      <c r="FTI77" s="238"/>
      <c r="FTJ77" s="238"/>
      <c r="FTK77" s="238"/>
      <c r="FTL77" s="238"/>
      <c r="FTM77" s="238"/>
      <c r="FTN77" s="238"/>
      <c r="FTO77" s="238"/>
      <c r="FTP77" s="238"/>
      <c r="FTQ77" s="238"/>
      <c r="FTR77" s="238"/>
      <c r="FTS77" s="238"/>
      <c r="FTT77" s="238"/>
      <c r="FTU77" s="238"/>
      <c r="FTV77" s="238"/>
      <c r="FTW77" s="238"/>
      <c r="FTX77" s="238"/>
      <c r="FTY77" s="238"/>
      <c r="FTZ77" s="238"/>
      <c r="FUA77" s="238"/>
      <c r="FUB77" s="238"/>
      <c r="FUC77" s="238"/>
      <c r="FUD77" s="238"/>
      <c r="FUE77" s="238"/>
      <c r="FUF77" s="238"/>
      <c r="FUG77" s="238"/>
      <c r="FUH77" s="238"/>
      <c r="FUI77" s="238"/>
      <c r="FUJ77" s="238"/>
      <c r="FUK77" s="238"/>
      <c r="FUL77" s="238"/>
      <c r="FUM77" s="238"/>
      <c r="FUN77" s="238"/>
      <c r="FUO77" s="238"/>
      <c r="FUP77" s="238"/>
      <c r="FUQ77" s="238"/>
      <c r="FUR77" s="238"/>
      <c r="FUS77" s="238"/>
      <c r="FUT77" s="238"/>
      <c r="FUU77" s="238"/>
      <c r="FUV77" s="238"/>
      <c r="FUW77" s="238"/>
      <c r="FUX77" s="238"/>
      <c r="FUY77" s="238"/>
      <c r="FUZ77" s="238"/>
      <c r="FVA77" s="238"/>
      <c r="FVB77" s="238"/>
      <c r="FVC77" s="238"/>
      <c r="FVD77" s="238"/>
      <c r="FVE77" s="238"/>
      <c r="FVF77" s="238"/>
      <c r="FVG77" s="238"/>
      <c r="FVH77" s="238"/>
      <c r="FVI77" s="238"/>
      <c r="FVJ77" s="238"/>
      <c r="FVK77" s="238"/>
      <c r="FVL77" s="238"/>
      <c r="FVM77" s="238"/>
      <c r="FVN77" s="238"/>
      <c r="FVO77" s="238"/>
      <c r="FVP77" s="238"/>
      <c r="FVQ77" s="238"/>
      <c r="FVR77" s="238"/>
      <c r="FVS77" s="238"/>
      <c r="FVT77" s="238"/>
      <c r="FVU77" s="238"/>
      <c r="FVV77" s="238"/>
      <c r="FVW77" s="238"/>
      <c r="FVX77" s="238"/>
      <c r="FVY77" s="238"/>
      <c r="FVZ77" s="238"/>
      <c r="FWA77" s="238"/>
      <c r="FWB77" s="238"/>
      <c r="FWC77" s="238"/>
      <c r="FWD77" s="238"/>
      <c r="FWE77" s="238"/>
      <c r="FWF77" s="238"/>
      <c r="FWG77" s="238"/>
      <c r="FWH77" s="238"/>
      <c r="FWI77" s="238"/>
      <c r="FWJ77" s="238"/>
      <c r="FWK77" s="238"/>
      <c r="FWL77" s="238"/>
      <c r="FWM77" s="238"/>
      <c r="FWN77" s="238"/>
      <c r="FWO77" s="238"/>
      <c r="FWP77" s="238"/>
      <c r="FWQ77" s="238"/>
      <c r="FWR77" s="238"/>
      <c r="FWS77" s="238"/>
      <c r="FWT77" s="238"/>
      <c r="FWU77" s="238"/>
      <c r="FWV77" s="238"/>
      <c r="FWW77" s="238"/>
      <c r="FWX77" s="238"/>
      <c r="FWY77" s="238"/>
      <c r="FWZ77" s="238"/>
      <c r="FXA77" s="238"/>
      <c r="FXB77" s="238"/>
      <c r="FXC77" s="238"/>
      <c r="FXD77" s="238"/>
      <c r="FXE77" s="238"/>
      <c r="FXF77" s="238"/>
      <c r="FXG77" s="238"/>
      <c r="FXH77" s="238"/>
      <c r="FXI77" s="238"/>
      <c r="FXJ77" s="238"/>
      <c r="FXK77" s="238"/>
      <c r="FXL77" s="238"/>
      <c r="FXM77" s="238"/>
      <c r="FXN77" s="238"/>
      <c r="FXO77" s="238"/>
      <c r="FXP77" s="238"/>
      <c r="FXQ77" s="238"/>
      <c r="FXR77" s="238"/>
      <c r="FXS77" s="238"/>
      <c r="FXT77" s="238"/>
      <c r="FXU77" s="238"/>
      <c r="FXV77" s="238"/>
      <c r="FXW77" s="238"/>
      <c r="FXX77" s="238"/>
      <c r="FXY77" s="238"/>
      <c r="FXZ77" s="238"/>
      <c r="FYA77" s="238"/>
      <c r="FYB77" s="238"/>
      <c r="FYC77" s="238"/>
      <c r="FYD77" s="238"/>
      <c r="FYE77" s="238"/>
      <c r="FYF77" s="238"/>
      <c r="FYG77" s="238"/>
      <c r="FYH77" s="238"/>
      <c r="FYI77" s="238"/>
      <c r="FYJ77" s="238"/>
      <c r="FYK77" s="238"/>
      <c r="FYL77" s="238"/>
      <c r="FYM77" s="238"/>
      <c r="FYN77" s="238"/>
      <c r="FYO77" s="238"/>
      <c r="FYP77" s="238"/>
      <c r="FYQ77" s="238"/>
      <c r="FYR77" s="238"/>
      <c r="FYS77" s="238"/>
      <c r="FYT77" s="238"/>
      <c r="FYU77" s="238"/>
      <c r="FYV77" s="238"/>
      <c r="FYW77" s="238"/>
      <c r="FYX77" s="238"/>
      <c r="FYY77" s="238"/>
      <c r="FYZ77" s="238"/>
      <c r="FZA77" s="238"/>
      <c r="FZB77" s="238"/>
      <c r="FZC77" s="238"/>
      <c r="FZD77" s="238"/>
      <c r="FZE77" s="238"/>
      <c r="FZF77" s="238"/>
      <c r="FZG77" s="238"/>
      <c r="FZH77" s="238"/>
      <c r="FZI77" s="238"/>
      <c r="FZJ77" s="238"/>
      <c r="FZK77" s="238"/>
      <c r="FZL77" s="238"/>
      <c r="FZM77" s="238"/>
      <c r="FZN77" s="238"/>
      <c r="FZO77" s="238"/>
      <c r="FZP77" s="238"/>
      <c r="FZQ77" s="238"/>
      <c r="FZR77" s="238"/>
      <c r="FZS77" s="238"/>
      <c r="FZT77" s="238"/>
      <c r="FZU77" s="238"/>
      <c r="FZV77" s="238"/>
      <c r="FZW77" s="238"/>
      <c r="FZX77" s="238"/>
      <c r="FZY77" s="238"/>
      <c r="FZZ77" s="238"/>
      <c r="GAA77" s="238"/>
      <c r="GAB77" s="238"/>
      <c r="GAC77" s="238"/>
      <c r="GAD77" s="238"/>
      <c r="GAE77" s="238"/>
      <c r="GAF77" s="238"/>
      <c r="GAG77" s="238"/>
      <c r="GAH77" s="238"/>
      <c r="GAI77" s="238"/>
      <c r="GAJ77" s="238"/>
      <c r="GAK77" s="238"/>
      <c r="GAL77" s="238"/>
      <c r="GAM77" s="238"/>
      <c r="GAN77" s="238"/>
      <c r="GAO77" s="238"/>
      <c r="GAP77" s="238"/>
      <c r="GAQ77" s="238"/>
      <c r="GAR77" s="238"/>
      <c r="GAS77" s="238"/>
      <c r="GAT77" s="238"/>
      <c r="GAU77" s="238"/>
      <c r="GAV77" s="238"/>
      <c r="GAW77" s="238"/>
      <c r="GAX77" s="238"/>
      <c r="GAY77" s="238"/>
      <c r="GAZ77" s="238"/>
      <c r="GBA77" s="238"/>
      <c r="GBB77" s="238"/>
      <c r="GBC77" s="238"/>
      <c r="GBD77" s="238"/>
      <c r="GBE77" s="238"/>
      <c r="GBF77" s="238"/>
      <c r="GBG77" s="238"/>
      <c r="GBH77" s="238"/>
      <c r="GBI77" s="238"/>
      <c r="GBJ77" s="238"/>
      <c r="GBK77" s="238"/>
      <c r="GBL77" s="238"/>
      <c r="GBM77" s="238"/>
      <c r="GBN77" s="238"/>
      <c r="GBO77" s="238"/>
      <c r="GBP77" s="238"/>
      <c r="GBQ77" s="238"/>
      <c r="GBR77" s="238"/>
      <c r="GBS77" s="238"/>
      <c r="GBT77" s="238"/>
      <c r="GBU77" s="238"/>
      <c r="GBV77" s="238"/>
      <c r="GBW77" s="238"/>
      <c r="GBX77" s="238"/>
      <c r="GBY77" s="238"/>
      <c r="GBZ77" s="238"/>
      <c r="GCA77" s="238"/>
      <c r="GCB77" s="238"/>
      <c r="GCC77" s="238"/>
      <c r="GCD77" s="238"/>
      <c r="GCE77" s="238"/>
      <c r="GCF77" s="238"/>
      <c r="GCG77" s="238"/>
      <c r="GCH77" s="238"/>
      <c r="GCI77" s="238"/>
      <c r="GCJ77" s="238"/>
      <c r="GCK77" s="238"/>
      <c r="GCL77" s="238"/>
      <c r="GCM77" s="238"/>
      <c r="GCN77" s="238"/>
      <c r="GCO77" s="238"/>
      <c r="GCP77" s="238"/>
      <c r="GCQ77" s="238"/>
      <c r="GCR77" s="238"/>
      <c r="GCS77" s="238"/>
      <c r="GCT77" s="238"/>
      <c r="GCU77" s="238"/>
      <c r="GCV77" s="238"/>
      <c r="GCW77" s="238"/>
      <c r="GCX77" s="238"/>
      <c r="GCY77" s="238"/>
      <c r="GCZ77" s="238"/>
      <c r="GDA77" s="238"/>
      <c r="GDB77" s="238"/>
      <c r="GDC77" s="238"/>
      <c r="GDD77" s="238"/>
      <c r="GDE77" s="238"/>
      <c r="GDF77" s="238"/>
      <c r="GDG77" s="238"/>
      <c r="GDH77" s="238"/>
      <c r="GDI77" s="238"/>
      <c r="GDJ77" s="238"/>
      <c r="GDK77" s="238"/>
      <c r="GDL77" s="238"/>
      <c r="GDM77" s="238"/>
      <c r="GDN77" s="238"/>
      <c r="GDO77" s="238"/>
      <c r="GDP77" s="238"/>
      <c r="GDQ77" s="238"/>
      <c r="GDR77" s="238"/>
      <c r="GDS77" s="238"/>
      <c r="GDT77" s="238"/>
      <c r="GDU77" s="238"/>
      <c r="GDV77" s="238"/>
      <c r="GDW77" s="238"/>
      <c r="GDX77" s="238"/>
      <c r="GDY77" s="238"/>
      <c r="GDZ77" s="238"/>
      <c r="GEA77" s="238"/>
      <c r="GEB77" s="238"/>
      <c r="GEC77" s="238"/>
      <c r="GED77" s="238"/>
      <c r="GEE77" s="238"/>
      <c r="GEF77" s="238"/>
      <c r="GEG77" s="238"/>
      <c r="GEH77" s="238"/>
      <c r="GEI77" s="238"/>
      <c r="GEJ77" s="238"/>
      <c r="GEK77" s="238"/>
      <c r="GEL77" s="238"/>
      <c r="GEM77" s="238"/>
      <c r="GEN77" s="238"/>
      <c r="GEO77" s="238"/>
      <c r="GEP77" s="238"/>
      <c r="GEQ77" s="238"/>
      <c r="GER77" s="238"/>
      <c r="GES77" s="238"/>
      <c r="GET77" s="238"/>
      <c r="GEU77" s="238"/>
      <c r="GEV77" s="238"/>
      <c r="GEW77" s="238"/>
      <c r="GEX77" s="238"/>
      <c r="GEY77" s="238"/>
      <c r="GEZ77" s="238"/>
      <c r="GFA77" s="238"/>
      <c r="GFB77" s="238"/>
      <c r="GFC77" s="238"/>
      <c r="GFD77" s="238"/>
      <c r="GFE77" s="238"/>
      <c r="GFF77" s="238"/>
      <c r="GFG77" s="238"/>
      <c r="GFH77" s="238"/>
      <c r="GFI77" s="238"/>
      <c r="GFJ77" s="238"/>
      <c r="GFK77" s="238"/>
      <c r="GFL77" s="238"/>
      <c r="GFM77" s="238"/>
      <c r="GFN77" s="238"/>
      <c r="GFO77" s="238"/>
      <c r="GFP77" s="238"/>
      <c r="GFQ77" s="238"/>
      <c r="GFR77" s="238"/>
      <c r="GFS77" s="238"/>
      <c r="GFT77" s="238"/>
      <c r="GFU77" s="238"/>
      <c r="GFV77" s="238"/>
      <c r="GFW77" s="238"/>
      <c r="GFX77" s="238"/>
      <c r="GFY77" s="238"/>
      <c r="GFZ77" s="238"/>
      <c r="GGA77" s="238"/>
      <c r="GGB77" s="238"/>
      <c r="GGC77" s="238"/>
      <c r="GGD77" s="238"/>
      <c r="GGE77" s="238"/>
      <c r="GGF77" s="238"/>
      <c r="GGG77" s="238"/>
      <c r="GGH77" s="238"/>
      <c r="GGI77" s="238"/>
      <c r="GGJ77" s="238"/>
      <c r="GGK77" s="238"/>
      <c r="GGL77" s="238"/>
      <c r="GGM77" s="238"/>
      <c r="GGN77" s="238"/>
      <c r="GGO77" s="238"/>
      <c r="GGP77" s="238"/>
      <c r="GGQ77" s="238"/>
      <c r="GGR77" s="238"/>
      <c r="GGS77" s="238"/>
      <c r="GGT77" s="238"/>
      <c r="GGU77" s="238"/>
      <c r="GGV77" s="238"/>
      <c r="GGW77" s="238"/>
      <c r="GGX77" s="238"/>
      <c r="GGY77" s="238"/>
      <c r="GGZ77" s="238"/>
      <c r="GHA77" s="238"/>
      <c r="GHB77" s="238"/>
      <c r="GHC77" s="238"/>
      <c r="GHD77" s="238"/>
      <c r="GHE77" s="238"/>
      <c r="GHF77" s="238"/>
      <c r="GHG77" s="238"/>
      <c r="GHH77" s="238"/>
      <c r="GHI77" s="238"/>
      <c r="GHJ77" s="238"/>
      <c r="GHK77" s="238"/>
      <c r="GHL77" s="238"/>
      <c r="GHM77" s="238"/>
      <c r="GHN77" s="238"/>
      <c r="GHO77" s="238"/>
      <c r="GHP77" s="238"/>
      <c r="GHQ77" s="238"/>
      <c r="GHR77" s="238"/>
      <c r="GHS77" s="238"/>
      <c r="GHT77" s="238"/>
      <c r="GHU77" s="238"/>
      <c r="GHV77" s="238"/>
      <c r="GHW77" s="238"/>
      <c r="GHX77" s="238"/>
      <c r="GHY77" s="238"/>
      <c r="GHZ77" s="238"/>
      <c r="GIA77" s="238"/>
      <c r="GIB77" s="238"/>
      <c r="GIC77" s="238"/>
      <c r="GID77" s="238"/>
      <c r="GIE77" s="238"/>
      <c r="GIF77" s="238"/>
      <c r="GIG77" s="238"/>
      <c r="GIH77" s="238"/>
      <c r="GII77" s="238"/>
      <c r="GIJ77" s="238"/>
      <c r="GIK77" s="238"/>
      <c r="GIL77" s="238"/>
      <c r="GIM77" s="238"/>
      <c r="GIN77" s="238"/>
      <c r="GIO77" s="238"/>
      <c r="GIP77" s="238"/>
      <c r="GIQ77" s="238"/>
      <c r="GIR77" s="238"/>
      <c r="GIS77" s="238"/>
      <c r="GIT77" s="238"/>
      <c r="GIU77" s="238"/>
      <c r="GIV77" s="238"/>
      <c r="GIW77" s="238"/>
      <c r="GIX77" s="238"/>
      <c r="GIY77" s="238"/>
      <c r="GIZ77" s="238"/>
      <c r="GJA77" s="238"/>
      <c r="GJB77" s="238"/>
      <c r="GJC77" s="238"/>
      <c r="GJD77" s="238"/>
      <c r="GJE77" s="238"/>
      <c r="GJF77" s="238"/>
      <c r="GJG77" s="238"/>
      <c r="GJH77" s="238"/>
      <c r="GJI77" s="238"/>
      <c r="GJJ77" s="238"/>
      <c r="GJK77" s="238"/>
      <c r="GJL77" s="238"/>
      <c r="GJM77" s="238"/>
      <c r="GJN77" s="238"/>
      <c r="GJO77" s="238"/>
      <c r="GJP77" s="238"/>
      <c r="GJQ77" s="238"/>
      <c r="GJR77" s="238"/>
      <c r="GJS77" s="238"/>
      <c r="GJT77" s="238"/>
      <c r="GJU77" s="238"/>
      <c r="GJV77" s="238"/>
      <c r="GJW77" s="238"/>
      <c r="GJX77" s="238"/>
      <c r="GJY77" s="238"/>
      <c r="GJZ77" s="238"/>
      <c r="GKA77" s="238"/>
      <c r="GKB77" s="238"/>
      <c r="GKC77" s="238"/>
      <c r="GKD77" s="238"/>
      <c r="GKE77" s="238"/>
      <c r="GKF77" s="238"/>
      <c r="GKG77" s="238"/>
      <c r="GKH77" s="238"/>
      <c r="GKI77" s="238"/>
      <c r="GKJ77" s="238"/>
      <c r="GKK77" s="238"/>
      <c r="GKL77" s="238"/>
      <c r="GKM77" s="238"/>
      <c r="GKN77" s="238"/>
      <c r="GKO77" s="238"/>
      <c r="GKP77" s="238"/>
      <c r="GKQ77" s="238"/>
      <c r="GKR77" s="238"/>
      <c r="GKS77" s="238"/>
      <c r="GKT77" s="238"/>
      <c r="GKU77" s="238"/>
      <c r="GKV77" s="238"/>
      <c r="GKW77" s="238"/>
      <c r="GKX77" s="238"/>
      <c r="GKY77" s="238"/>
      <c r="GKZ77" s="238"/>
      <c r="GLA77" s="238"/>
      <c r="GLB77" s="238"/>
      <c r="GLC77" s="238"/>
      <c r="GLD77" s="238"/>
      <c r="GLE77" s="238"/>
      <c r="GLF77" s="238"/>
      <c r="GLG77" s="238"/>
      <c r="GLH77" s="238"/>
      <c r="GLI77" s="238"/>
      <c r="GLJ77" s="238"/>
      <c r="GLK77" s="238"/>
      <c r="GLL77" s="238"/>
      <c r="GLM77" s="238"/>
      <c r="GLN77" s="238"/>
      <c r="GLO77" s="238"/>
      <c r="GLP77" s="238"/>
      <c r="GLQ77" s="238"/>
      <c r="GLR77" s="238"/>
      <c r="GLS77" s="238"/>
      <c r="GLT77" s="238"/>
      <c r="GLU77" s="238"/>
      <c r="GLV77" s="238"/>
      <c r="GLW77" s="238"/>
      <c r="GLX77" s="238"/>
      <c r="GLY77" s="238"/>
      <c r="GLZ77" s="238"/>
      <c r="GMA77" s="238"/>
      <c r="GMB77" s="238"/>
      <c r="GMC77" s="238"/>
      <c r="GMD77" s="238"/>
      <c r="GME77" s="238"/>
      <c r="GMF77" s="238"/>
      <c r="GMG77" s="238"/>
      <c r="GMH77" s="238"/>
      <c r="GMI77" s="238"/>
      <c r="GMJ77" s="238"/>
      <c r="GMK77" s="238"/>
      <c r="GML77" s="238"/>
      <c r="GMM77" s="238"/>
      <c r="GMN77" s="238"/>
      <c r="GMO77" s="238"/>
      <c r="GMP77" s="238"/>
      <c r="GMQ77" s="238"/>
      <c r="GMR77" s="238"/>
      <c r="GMS77" s="238"/>
      <c r="GMT77" s="238"/>
      <c r="GMU77" s="238"/>
      <c r="GMV77" s="238"/>
      <c r="GMW77" s="238"/>
      <c r="GMX77" s="238"/>
      <c r="GMY77" s="238"/>
      <c r="GMZ77" s="238"/>
      <c r="GNA77" s="238"/>
      <c r="GNB77" s="238"/>
      <c r="GNC77" s="238"/>
      <c r="GND77" s="238"/>
      <c r="GNE77" s="238"/>
      <c r="GNF77" s="238"/>
      <c r="GNG77" s="238"/>
      <c r="GNH77" s="238"/>
      <c r="GNI77" s="238"/>
      <c r="GNJ77" s="238"/>
      <c r="GNK77" s="238"/>
      <c r="GNL77" s="238"/>
      <c r="GNM77" s="238"/>
      <c r="GNN77" s="238"/>
      <c r="GNO77" s="238"/>
      <c r="GNP77" s="238"/>
      <c r="GNQ77" s="238"/>
      <c r="GNR77" s="238"/>
      <c r="GNS77" s="238"/>
      <c r="GNT77" s="238"/>
      <c r="GNU77" s="238"/>
      <c r="GNV77" s="238"/>
      <c r="GNW77" s="238"/>
      <c r="GNX77" s="238"/>
      <c r="GNY77" s="238"/>
      <c r="GNZ77" s="238"/>
      <c r="GOA77" s="238"/>
      <c r="GOB77" s="238"/>
      <c r="GOC77" s="238"/>
      <c r="GOD77" s="238"/>
      <c r="GOE77" s="238"/>
      <c r="GOF77" s="238"/>
      <c r="GOG77" s="238"/>
      <c r="GOH77" s="238"/>
      <c r="GOI77" s="238"/>
      <c r="GOJ77" s="238"/>
      <c r="GOK77" s="238"/>
      <c r="GOL77" s="238"/>
      <c r="GOM77" s="238"/>
      <c r="GON77" s="238"/>
      <c r="GOO77" s="238"/>
      <c r="GOP77" s="238"/>
      <c r="GOQ77" s="238"/>
      <c r="GOR77" s="238"/>
      <c r="GOS77" s="238"/>
      <c r="GOT77" s="238"/>
      <c r="GOU77" s="238"/>
      <c r="GOV77" s="238"/>
      <c r="GOW77" s="238"/>
      <c r="GOX77" s="238"/>
      <c r="GOY77" s="238"/>
      <c r="GOZ77" s="238"/>
      <c r="GPA77" s="238"/>
      <c r="GPB77" s="238"/>
      <c r="GPC77" s="238"/>
      <c r="GPD77" s="238"/>
      <c r="GPE77" s="238"/>
      <c r="GPF77" s="238"/>
      <c r="GPG77" s="238"/>
      <c r="GPH77" s="238"/>
      <c r="GPI77" s="238"/>
      <c r="GPJ77" s="238"/>
      <c r="GPK77" s="238"/>
      <c r="GPL77" s="238"/>
      <c r="GPM77" s="238"/>
      <c r="GPN77" s="238"/>
      <c r="GPO77" s="238"/>
      <c r="GPP77" s="238"/>
      <c r="GPQ77" s="238"/>
      <c r="GPR77" s="238"/>
      <c r="GPS77" s="238"/>
      <c r="GPT77" s="238"/>
      <c r="GPU77" s="238"/>
      <c r="GPV77" s="238"/>
      <c r="GPW77" s="238"/>
      <c r="GPX77" s="238"/>
      <c r="GPY77" s="238"/>
      <c r="GPZ77" s="238"/>
      <c r="GQA77" s="238"/>
      <c r="GQB77" s="238"/>
      <c r="GQC77" s="238"/>
      <c r="GQD77" s="238"/>
      <c r="GQE77" s="238"/>
      <c r="GQF77" s="238"/>
      <c r="GQG77" s="238"/>
      <c r="GQH77" s="238"/>
      <c r="GQI77" s="238"/>
      <c r="GQJ77" s="238"/>
      <c r="GQK77" s="238"/>
      <c r="GQL77" s="238"/>
      <c r="GQM77" s="238"/>
      <c r="GQN77" s="238"/>
      <c r="GQO77" s="238"/>
      <c r="GQP77" s="238"/>
      <c r="GQQ77" s="238"/>
      <c r="GQR77" s="238"/>
      <c r="GQS77" s="238"/>
      <c r="GQT77" s="238"/>
      <c r="GQU77" s="238"/>
      <c r="GQV77" s="238"/>
      <c r="GQW77" s="238"/>
      <c r="GQX77" s="238"/>
      <c r="GQY77" s="238"/>
      <c r="GQZ77" s="238"/>
      <c r="GRA77" s="238"/>
      <c r="GRB77" s="238"/>
      <c r="GRC77" s="238"/>
      <c r="GRD77" s="238"/>
      <c r="GRE77" s="238"/>
      <c r="GRF77" s="238"/>
      <c r="GRG77" s="238"/>
      <c r="GRH77" s="238"/>
      <c r="GRI77" s="238"/>
      <c r="GRJ77" s="238"/>
      <c r="GRK77" s="238"/>
      <c r="GRL77" s="238"/>
      <c r="GRM77" s="238"/>
      <c r="GRN77" s="238"/>
      <c r="GRO77" s="238"/>
      <c r="GRP77" s="238"/>
      <c r="GRQ77" s="238"/>
      <c r="GRR77" s="238"/>
      <c r="GRS77" s="238"/>
      <c r="GRT77" s="238"/>
      <c r="GRU77" s="238"/>
      <c r="GRV77" s="238"/>
      <c r="GRW77" s="238"/>
      <c r="GRX77" s="238"/>
      <c r="GRY77" s="238"/>
      <c r="GRZ77" s="238"/>
      <c r="GSA77" s="238"/>
      <c r="GSB77" s="238"/>
      <c r="GSC77" s="238"/>
      <c r="GSD77" s="238"/>
      <c r="GSE77" s="238"/>
      <c r="GSF77" s="238"/>
      <c r="GSG77" s="238"/>
      <c r="GSH77" s="238"/>
      <c r="GSI77" s="238"/>
      <c r="GSJ77" s="238"/>
      <c r="GSK77" s="238"/>
      <c r="GSL77" s="238"/>
      <c r="GSM77" s="238"/>
      <c r="GSN77" s="238"/>
      <c r="GSO77" s="238"/>
      <c r="GSP77" s="238"/>
      <c r="GSQ77" s="238"/>
      <c r="GSR77" s="238"/>
      <c r="GSS77" s="238"/>
      <c r="GST77" s="238"/>
      <c r="GSU77" s="238"/>
      <c r="GSV77" s="238"/>
      <c r="GSW77" s="238"/>
      <c r="GSX77" s="238"/>
      <c r="GSY77" s="238"/>
      <c r="GSZ77" s="238"/>
      <c r="GTA77" s="238"/>
      <c r="GTB77" s="238"/>
      <c r="GTC77" s="238"/>
      <c r="GTD77" s="238"/>
      <c r="GTE77" s="238"/>
      <c r="GTF77" s="238"/>
      <c r="GTG77" s="238"/>
      <c r="GTH77" s="238"/>
      <c r="GTI77" s="238"/>
      <c r="GTJ77" s="238"/>
      <c r="GTK77" s="238"/>
      <c r="GTL77" s="238"/>
      <c r="GTM77" s="238"/>
      <c r="GTN77" s="238"/>
      <c r="GTO77" s="238"/>
      <c r="GTP77" s="238"/>
      <c r="GTQ77" s="238"/>
      <c r="GTR77" s="238"/>
      <c r="GTS77" s="238"/>
      <c r="GTT77" s="238"/>
      <c r="GTU77" s="238"/>
      <c r="GTV77" s="238"/>
      <c r="GTW77" s="238"/>
      <c r="GTX77" s="238"/>
      <c r="GTY77" s="238"/>
      <c r="GTZ77" s="238"/>
      <c r="GUA77" s="238"/>
      <c r="GUB77" s="238"/>
      <c r="GUC77" s="238"/>
      <c r="GUD77" s="238"/>
      <c r="GUE77" s="238"/>
      <c r="GUF77" s="238"/>
      <c r="GUG77" s="238"/>
      <c r="GUH77" s="238"/>
      <c r="GUI77" s="238"/>
      <c r="GUJ77" s="238"/>
      <c r="GUK77" s="238"/>
      <c r="GUL77" s="238"/>
      <c r="GUM77" s="238"/>
      <c r="GUN77" s="238"/>
      <c r="GUO77" s="238"/>
      <c r="GUP77" s="238"/>
      <c r="GUQ77" s="238"/>
      <c r="GUR77" s="238"/>
      <c r="GUS77" s="238"/>
      <c r="GUT77" s="238"/>
      <c r="GUU77" s="238"/>
      <c r="GUV77" s="238"/>
      <c r="GUW77" s="238"/>
      <c r="GUX77" s="238"/>
      <c r="GUY77" s="238"/>
      <c r="GUZ77" s="238"/>
      <c r="GVA77" s="238"/>
      <c r="GVB77" s="238"/>
      <c r="GVC77" s="238"/>
      <c r="GVD77" s="238"/>
      <c r="GVE77" s="238"/>
      <c r="GVF77" s="238"/>
      <c r="GVG77" s="238"/>
      <c r="GVH77" s="238"/>
      <c r="GVI77" s="238"/>
      <c r="GVJ77" s="238"/>
      <c r="GVK77" s="238"/>
      <c r="GVL77" s="238"/>
      <c r="GVM77" s="238"/>
      <c r="GVN77" s="238"/>
      <c r="GVO77" s="238"/>
      <c r="GVP77" s="238"/>
      <c r="GVQ77" s="238"/>
      <c r="GVR77" s="238"/>
      <c r="GVS77" s="238"/>
      <c r="GVT77" s="238"/>
      <c r="GVU77" s="238"/>
      <c r="GVV77" s="238"/>
      <c r="GVW77" s="238"/>
      <c r="GVX77" s="238"/>
      <c r="GVY77" s="238"/>
      <c r="GVZ77" s="238"/>
      <c r="GWA77" s="238"/>
      <c r="GWB77" s="238"/>
      <c r="GWC77" s="238"/>
      <c r="GWD77" s="238"/>
      <c r="GWE77" s="238"/>
      <c r="GWF77" s="238"/>
      <c r="GWG77" s="238"/>
      <c r="GWH77" s="238"/>
      <c r="GWI77" s="238"/>
      <c r="GWJ77" s="238"/>
      <c r="GWK77" s="238"/>
      <c r="GWL77" s="238"/>
      <c r="GWM77" s="238"/>
      <c r="GWN77" s="238"/>
      <c r="GWO77" s="238"/>
      <c r="GWP77" s="238"/>
      <c r="GWQ77" s="238"/>
      <c r="GWR77" s="238"/>
      <c r="GWS77" s="238"/>
      <c r="GWT77" s="238"/>
      <c r="GWU77" s="238"/>
      <c r="GWV77" s="238"/>
      <c r="GWW77" s="238"/>
      <c r="GWX77" s="238"/>
      <c r="GWY77" s="238"/>
      <c r="GWZ77" s="238"/>
      <c r="GXA77" s="238"/>
      <c r="GXB77" s="238"/>
      <c r="GXC77" s="238"/>
      <c r="GXD77" s="238"/>
      <c r="GXE77" s="238"/>
      <c r="GXF77" s="238"/>
      <c r="GXG77" s="238"/>
      <c r="GXH77" s="238"/>
      <c r="GXI77" s="238"/>
      <c r="GXJ77" s="238"/>
      <c r="GXK77" s="238"/>
      <c r="GXL77" s="238"/>
      <c r="GXM77" s="238"/>
      <c r="GXN77" s="238"/>
      <c r="GXO77" s="238"/>
      <c r="GXP77" s="238"/>
      <c r="GXQ77" s="238"/>
      <c r="GXR77" s="238"/>
      <c r="GXS77" s="238"/>
      <c r="GXT77" s="238"/>
      <c r="GXU77" s="238"/>
      <c r="GXV77" s="238"/>
      <c r="GXW77" s="238"/>
      <c r="GXX77" s="238"/>
      <c r="GXY77" s="238"/>
      <c r="GXZ77" s="238"/>
      <c r="GYA77" s="238"/>
      <c r="GYB77" s="238"/>
      <c r="GYC77" s="238"/>
      <c r="GYD77" s="238"/>
      <c r="GYE77" s="238"/>
      <c r="GYF77" s="238"/>
      <c r="GYG77" s="238"/>
      <c r="GYH77" s="238"/>
      <c r="GYI77" s="238"/>
      <c r="GYJ77" s="238"/>
      <c r="GYK77" s="238"/>
      <c r="GYL77" s="238"/>
      <c r="GYM77" s="238"/>
      <c r="GYN77" s="238"/>
      <c r="GYO77" s="238"/>
      <c r="GYP77" s="238"/>
      <c r="GYQ77" s="238"/>
      <c r="GYR77" s="238"/>
      <c r="GYS77" s="238"/>
      <c r="GYT77" s="238"/>
      <c r="GYU77" s="238"/>
      <c r="GYV77" s="238"/>
      <c r="GYW77" s="238"/>
      <c r="GYX77" s="238"/>
      <c r="GYY77" s="238"/>
      <c r="GYZ77" s="238"/>
      <c r="GZA77" s="238"/>
      <c r="GZB77" s="238"/>
      <c r="GZC77" s="238"/>
      <c r="GZD77" s="238"/>
      <c r="GZE77" s="238"/>
      <c r="GZF77" s="238"/>
      <c r="GZG77" s="238"/>
      <c r="GZH77" s="238"/>
      <c r="GZI77" s="238"/>
      <c r="GZJ77" s="238"/>
      <c r="GZK77" s="238"/>
      <c r="GZL77" s="238"/>
      <c r="GZM77" s="238"/>
      <c r="GZN77" s="238"/>
      <c r="GZO77" s="238"/>
      <c r="GZP77" s="238"/>
      <c r="GZQ77" s="238"/>
      <c r="GZR77" s="238"/>
      <c r="GZS77" s="238"/>
      <c r="GZT77" s="238"/>
      <c r="GZU77" s="238"/>
      <c r="GZV77" s="238"/>
      <c r="GZW77" s="238"/>
      <c r="GZX77" s="238"/>
      <c r="GZY77" s="238"/>
      <c r="GZZ77" s="238"/>
      <c r="HAA77" s="238"/>
      <c r="HAB77" s="238"/>
      <c r="HAC77" s="238"/>
      <c r="HAD77" s="238"/>
      <c r="HAE77" s="238"/>
      <c r="HAF77" s="238"/>
      <c r="HAG77" s="238"/>
      <c r="HAH77" s="238"/>
      <c r="HAI77" s="238"/>
      <c r="HAJ77" s="238"/>
      <c r="HAK77" s="238"/>
      <c r="HAL77" s="238"/>
      <c r="HAM77" s="238"/>
      <c r="HAN77" s="238"/>
      <c r="HAO77" s="238"/>
      <c r="HAP77" s="238"/>
      <c r="HAQ77" s="238"/>
      <c r="HAR77" s="238"/>
      <c r="HAS77" s="238"/>
      <c r="HAT77" s="238"/>
      <c r="HAU77" s="238"/>
      <c r="HAV77" s="238"/>
      <c r="HAW77" s="238"/>
      <c r="HAX77" s="238"/>
      <c r="HAY77" s="238"/>
      <c r="HAZ77" s="238"/>
      <c r="HBA77" s="238"/>
      <c r="HBB77" s="238"/>
      <c r="HBC77" s="238"/>
      <c r="HBD77" s="238"/>
      <c r="HBE77" s="238"/>
      <c r="HBF77" s="238"/>
      <c r="HBG77" s="238"/>
      <c r="HBH77" s="238"/>
      <c r="HBI77" s="238"/>
      <c r="HBJ77" s="238"/>
      <c r="HBK77" s="238"/>
      <c r="HBL77" s="238"/>
      <c r="HBM77" s="238"/>
      <c r="HBN77" s="238"/>
      <c r="HBO77" s="238"/>
      <c r="HBP77" s="238"/>
      <c r="HBQ77" s="238"/>
      <c r="HBR77" s="238"/>
      <c r="HBS77" s="238"/>
      <c r="HBT77" s="238"/>
      <c r="HBU77" s="238"/>
      <c r="HBV77" s="238"/>
      <c r="HBW77" s="238"/>
      <c r="HBX77" s="238"/>
      <c r="HBY77" s="238"/>
      <c r="HBZ77" s="238"/>
      <c r="HCA77" s="238"/>
      <c r="HCB77" s="238"/>
      <c r="HCC77" s="238"/>
      <c r="HCD77" s="238"/>
      <c r="HCE77" s="238"/>
      <c r="HCF77" s="238"/>
      <c r="HCG77" s="238"/>
      <c r="HCH77" s="238"/>
      <c r="HCI77" s="238"/>
      <c r="HCJ77" s="238"/>
      <c r="HCK77" s="238"/>
      <c r="HCL77" s="238"/>
      <c r="HCM77" s="238"/>
      <c r="HCN77" s="238"/>
      <c r="HCO77" s="238"/>
      <c r="HCP77" s="238"/>
      <c r="HCQ77" s="238"/>
      <c r="HCR77" s="238"/>
      <c r="HCS77" s="238"/>
      <c r="HCT77" s="238"/>
      <c r="HCU77" s="238"/>
      <c r="HCV77" s="238"/>
      <c r="HCW77" s="238"/>
      <c r="HCX77" s="238"/>
      <c r="HCY77" s="238"/>
      <c r="HCZ77" s="238"/>
      <c r="HDA77" s="238"/>
      <c r="HDB77" s="238"/>
      <c r="HDC77" s="238"/>
      <c r="HDD77" s="238"/>
      <c r="HDE77" s="238"/>
      <c r="HDF77" s="238"/>
      <c r="HDG77" s="238"/>
      <c r="HDH77" s="238"/>
      <c r="HDI77" s="238"/>
      <c r="HDJ77" s="238"/>
      <c r="HDK77" s="238"/>
      <c r="HDL77" s="238"/>
      <c r="HDM77" s="238"/>
      <c r="HDN77" s="238"/>
      <c r="HDO77" s="238"/>
      <c r="HDP77" s="238"/>
      <c r="HDQ77" s="238"/>
      <c r="HDR77" s="238"/>
      <c r="HDS77" s="238"/>
      <c r="HDT77" s="238"/>
      <c r="HDU77" s="238"/>
      <c r="HDV77" s="238"/>
      <c r="HDW77" s="238"/>
      <c r="HDX77" s="238"/>
      <c r="HDY77" s="238"/>
      <c r="HDZ77" s="238"/>
      <c r="HEA77" s="238"/>
      <c r="HEB77" s="238"/>
      <c r="HEC77" s="238"/>
      <c r="HED77" s="238"/>
      <c r="HEE77" s="238"/>
      <c r="HEF77" s="238"/>
      <c r="HEG77" s="238"/>
      <c r="HEH77" s="238"/>
      <c r="HEI77" s="238"/>
      <c r="HEJ77" s="238"/>
      <c r="HEK77" s="238"/>
      <c r="HEL77" s="238"/>
      <c r="HEM77" s="238"/>
      <c r="HEN77" s="238"/>
      <c r="HEO77" s="238"/>
      <c r="HEP77" s="238"/>
      <c r="HEQ77" s="238"/>
      <c r="HER77" s="238"/>
      <c r="HES77" s="238"/>
      <c r="HET77" s="238"/>
      <c r="HEU77" s="238"/>
      <c r="HEV77" s="238"/>
      <c r="HEW77" s="238"/>
      <c r="HEX77" s="238"/>
      <c r="HEY77" s="238"/>
      <c r="HEZ77" s="238"/>
      <c r="HFA77" s="238"/>
      <c r="HFB77" s="238"/>
      <c r="HFC77" s="238"/>
      <c r="HFD77" s="238"/>
      <c r="HFE77" s="238"/>
      <c r="HFF77" s="238"/>
      <c r="HFG77" s="238"/>
      <c r="HFH77" s="238"/>
      <c r="HFI77" s="238"/>
      <c r="HFJ77" s="238"/>
      <c r="HFK77" s="238"/>
      <c r="HFL77" s="238"/>
      <c r="HFM77" s="238"/>
      <c r="HFN77" s="238"/>
      <c r="HFO77" s="238"/>
      <c r="HFP77" s="238"/>
      <c r="HFQ77" s="238"/>
      <c r="HFR77" s="238"/>
      <c r="HFS77" s="238"/>
      <c r="HFT77" s="238"/>
      <c r="HFU77" s="238"/>
      <c r="HFV77" s="238"/>
      <c r="HFW77" s="238"/>
      <c r="HFX77" s="238"/>
      <c r="HFY77" s="238"/>
      <c r="HFZ77" s="238"/>
      <c r="HGA77" s="238"/>
      <c r="HGB77" s="238"/>
      <c r="HGC77" s="238"/>
      <c r="HGD77" s="238"/>
      <c r="HGE77" s="238"/>
      <c r="HGF77" s="238"/>
      <c r="HGG77" s="238"/>
      <c r="HGH77" s="238"/>
      <c r="HGI77" s="238"/>
      <c r="HGJ77" s="238"/>
      <c r="HGK77" s="238"/>
      <c r="HGL77" s="238"/>
      <c r="HGM77" s="238"/>
      <c r="HGN77" s="238"/>
      <c r="HGO77" s="238"/>
      <c r="HGP77" s="238"/>
      <c r="HGQ77" s="238"/>
      <c r="HGR77" s="238"/>
      <c r="HGS77" s="238"/>
      <c r="HGT77" s="238"/>
      <c r="HGU77" s="238"/>
      <c r="HGV77" s="238"/>
      <c r="HGW77" s="238"/>
      <c r="HGX77" s="238"/>
      <c r="HGY77" s="238"/>
      <c r="HGZ77" s="238"/>
      <c r="HHA77" s="238"/>
      <c r="HHB77" s="238"/>
      <c r="HHC77" s="238"/>
      <c r="HHD77" s="238"/>
      <c r="HHE77" s="238"/>
      <c r="HHF77" s="238"/>
      <c r="HHG77" s="238"/>
      <c r="HHH77" s="238"/>
      <c r="HHI77" s="238"/>
      <c r="HHJ77" s="238"/>
      <c r="HHK77" s="238"/>
      <c r="HHL77" s="238"/>
      <c r="HHM77" s="238"/>
      <c r="HHN77" s="238"/>
      <c r="HHO77" s="238"/>
      <c r="HHP77" s="238"/>
      <c r="HHQ77" s="238"/>
      <c r="HHR77" s="238"/>
      <c r="HHS77" s="238"/>
      <c r="HHT77" s="238"/>
      <c r="HHU77" s="238"/>
      <c r="HHV77" s="238"/>
      <c r="HHW77" s="238"/>
      <c r="HHX77" s="238"/>
      <c r="HHY77" s="238"/>
      <c r="HHZ77" s="238"/>
      <c r="HIA77" s="238"/>
      <c r="HIB77" s="238"/>
      <c r="HIC77" s="238"/>
      <c r="HID77" s="238"/>
      <c r="HIE77" s="238"/>
      <c r="HIF77" s="238"/>
      <c r="HIG77" s="238"/>
      <c r="HIH77" s="238"/>
      <c r="HII77" s="238"/>
      <c r="HIJ77" s="238"/>
      <c r="HIK77" s="238"/>
      <c r="HIL77" s="238"/>
      <c r="HIM77" s="238"/>
      <c r="HIN77" s="238"/>
      <c r="HIO77" s="238"/>
      <c r="HIP77" s="238"/>
      <c r="HIQ77" s="238"/>
      <c r="HIR77" s="238"/>
      <c r="HIS77" s="238"/>
      <c r="HIT77" s="238"/>
      <c r="HIU77" s="238"/>
      <c r="HIV77" s="238"/>
      <c r="HIW77" s="238"/>
      <c r="HIX77" s="238"/>
      <c r="HIY77" s="238"/>
      <c r="HIZ77" s="238"/>
      <c r="HJA77" s="238"/>
      <c r="HJB77" s="238"/>
      <c r="HJC77" s="238"/>
      <c r="HJD77" s="238"/>
      <c r="HJE77" s="238"/>
      <c r="HJF77" s="238"/>
      <c r="HJG77" s="238"/>
      <c r="HJH77" s="238"/>
      <c r="HJI77" s="238"/>
      <c r="HJJ77" s="238"/>
      <c r="HJK77" s="238"/>
      <c r="HJL77" s="238"/>
      <c r="HJM77" s="238"/>
      <c r="HJN77" s="238"/>
      <c r="HJO77" s="238"/>
      <c r="HJP77" s="238"/>
      <c r="HJQ77" s="238"/>
      <c r="HJR77" s="238"/>
      <c r="HJS77" s="238"/>
      <c r="HJT77" s="238"/>
      <c r="HJU77" s="238"/>
      <c r="HJV77" s="238"/>
      <c r="HJW77" s="238"/>
      <c r="HJX77" s="238"/>
      <c r="HJY77" s="238"/>
      <c r="HJZ77" s="238"/>
      <c r="HKA77" s="238"/>
      <c r="HKB77" s="238"/>
      <c r="HKC77" s="238"/>
      <c r="HKD77" s="238"/>
      <c r="HKE77" s="238"/>
      <c r="HKF77" s="238"/>
      <c r="HKG77" s="238"/>
      <c r="HKH77" s="238"/>
      <c r="HKI77" s="238"/>
      <c r="HKJ77" s="238"/>
      <c r="HKK77" s="238"/>
      <c r="HKL77" s="238"/>
      <c r="HKM77" s="238"/>
      <c r="HKN77" s="238"/>
      <c r="HKO77" s="238"/>
      <c r="HKP77" s="238"/>
      <c r="HKQ77" s="238"/>
      <c r="HKR77" s="238"/>
      <c r="HKS77" s="238"/>
      <c r="HKT77" s="238"/>
      <c r="HKU77" s="238"/>
      <c r="HKV77" s="238"/>
      <c r="HKW77" s="238"/>
      <c r="HKX77" s="238"/>
      <c r="HKY77" s="238"/>
      <c r="HKZ77" s="238"/>
      <c r="HLA77" s="238"/>
      <c r="HLB77" s="238"/>
      <c r="HLC77" s="238"/>
      <c r="HLD77" s="238"/>
      <c r="HLE77" s="238"/>
      <c r="HLF77" s="238"/>
      <c r="HLG77" s="238"/>
      <c r="HLH77" s="238"/>
      <c r="HLI77" s="238"/>
      <c r="HLJ77" s="238"/>
      <c r="HLK77" s="238"/>
      <c r="HLL77" s="238"/>
      <c r="HLM77" s="238"/>
      <c r="HLN77" s="238"/>
      <c r="HLO77" s="238"/>
      <c r="HLP77" s="238"/>
      <c r="HLQ77" s="238"/>
      <c r="HLR77" s="238"/>
      <c r="HLS77" s="238"/>
      <c r="HLT77" s="238"/>
      <c r="HLU77" s="238"/>
      <c r="HLV77" s="238"/>
      <c r="HLW77" s="238"/>
      <c r="HLX77" s="238"/>
      <c r="HLY77" s="238"/>
      <c r="HLZ77" s="238"/>
      <c r="HMA77" s="238"/>
      <c r="HMB77" s="238"/>
      <c r="HMC77" s="238"/>
      <c r="HMD77" s="238"/>
      <c r="HME77" s="238"/>
      <c r="HMF77" s="238"/>
      <c r="HMG77" s="238"/>
      <c r="HMH77" s="238"/>
      <c r="HMI77" s="238"/>
      <c r="HMJ77" s="238"/>
      <c r="HMK77" s="238"/>
      <c r="HML77" s="238"/>
      <c r="HMM77" s="238"/>
      <c r="HMN77" s="238"/>
      <c r="HMO77" s="238"/>
      <c r="HMP77" s="238"/>
      <c r="HMQ77" s="238"/>
      <c r="HMR77" s="238"/>
      <c r="HMS77" s="238"/>
      <c r="HMT77" s="238"/>
      <c r="HMU77" s="238"/>
      <c r="HMV77" s="238"/>
      <c r="HMW77" s="238"/>
      <c r="HMX77" s="238"/>
      <c r="HMY77" s="238"/>
      <c r="HMZ77" s="238"/>
      <c r="HNA77" s="238"/>
      <c r="HNB77" s="238"/>
      <c r="HNC77" s="238"/>
      <c r="HND77" s="238"/>
      <c r="HNE77" s="238"/>
      <c r="HNF77" s="238"/>
      <c r="HNG77" s="238"/>
      <c r="HNH77" s="238"/>
      <c r="HNI77" s="238"/>
      <c r="HNJ77" s="238"/>
      <c r="HNK77" s="238"/>
      <c r="HNL77" s="238"/>
      <c r="HNM77" s="238"/>
      <c r="HNN77" s="238"/>
      <c r="HNO77" s="238"/>
      <c r="HNP77" s="238"/>
      <c r="HNQ77" s="238"/>
      <c r="HNR77" s="238"/>
      <c r="HNS77" s="238"/>
      <c r="HNT77" s="238"/>
      <c r="HNU77" s="238"/>
      <c r="HNV77" s="238"/>
      <c r="HNW77" s="238"/>
      <c r="HNX77" s="238"/>
      <c r="HNY77" s="238"/>
      <c r="HNZ77" s="238"/>
      <c r="HOA77" s="238"/>
      <c r="HOB77" s="238"/>
      <c r="HOC77" s="238"/>
      <c r="HOD77" s="238"/>
      <c r="HOE77" s="238"/>
      <c r="HOF77" s="238"/>
      <c r="HOG77" s="238"/>
      <c r="HOH77" s="238"/>
      <c r="HOI77" s="238"/>
      <c r="HOJ77" s="238"/>
      <c r="HOK77" s="238"/>
      <c r="HOL77" s="238"/>
      <c r="HOM77" s="238"/>
      <c r="HON77" s="238"/>
      <c r="HOO77" s="238"/>
      <c r="HOP77" s="238"/>
      <c r="HOQ77" s="238"/>
      <c r="HOR77" s="238"/>
      <c r="HOS77" s="238"/>
      <c r="HOT77" s="238"/>
      <c r="HOU77" s="238"/>
      <c r="HOV77" s="238"/>
      <c r="HOW77" s="238"/>
      <c r="HOX77" s="238"/>
      <c r="HOY77" s="238"/>
      <c r="HOZ77" s="238"/>
      <c r="HPA77" s="238"/>
      <c r="HPB77" s="238"/>
      <c r="HPC77" s="238"/>
      <c r="HPD77" s="238"/>
      <c r="HPE77" s="238"/>
      <c r="HPF77" s="238"/>
      <c r="HPG77" s="238"/>
      <c r="HPH77" s="238"/>
      <c r="HPI77" s="238"/>
      <c r="HPJ77" s="238"/>
      <c r="HPK77" s="238"/>
      <c r="HPL77" s="238"/>
      <c r="HPM77" s="238"/>
      <c r="HPN77" s="238"/>
      <c r="HPO77" s="238"/>
      <c r="HPP77" s="238"/>
      <c r="HPQ77" s="238"/>
      <c r="HPR77" s="238"/>
      <c r="HPS77" s="238"/>
      <c r="HPT77" s="238"/>
      <c r="HPU77" s="238"/>
      <c r="HPV77" s="238"/>
      <c r="HPW77" s="238"/>
      <c r="HPX77" s="238"/>
      <c r="HPY77" s="238"/>
      <c r="HPZ77" s="238"/>
      <c r="HQA77" s="238"/>
      <c r="HQB77" s="238"/>
      <c r="HQC77" s="238"/>
      <c r="HQD77" s="238"/>
      <c r="HQE77" s="238"/>
      <c r="HQF77" s="238"/>
      <c r="HQG77" s="238"/>
      <c r="HQH77" s="238"/>
      <c r="HQI77" s="238"/>
      <c r="HQJ77" s="238"/>
      <c r="HQK77" s="238"/>
      <c r="HQL77" s="238"/>
      <c r="HQM77" s="238"/>
      <c r="HQN77" s="238"/>
      <c r="HQO77" s="238"/>
      <c r="HQP77" s="238"/>
      <c r="HQQ77" s="238"/>
      <c r="HQR77" s="238"/>
      <c r="HQS77" s="238"/>
      <c r="HQT77" s="238"/>
      <c r="HQU77" s="238"/>
      <c r="HQV77" s="238"/>
      <c r="HQW77" s="238"/>
      <c r="HQX77" s="238"/>
      <c r="HQY77" s="238"/>
      <c r="HQZ77" s="238"/>
      <c r="HRA77" s="238"/>
      <c r="HRB77" s="238"/>
      <c r="HRC77" s="238"/>
      <c r="HRD77" s="238"/>
      <c r="HRE77" s="238"/>
      <c r="HRF77" s="238"/>
      <c r="HRG77" s="238"/>
      <c r="HRH77" s="238"/>
      <c r="HRI77" s="238"/>
      <c r="HRJ77" s="238"/>
      <c r="HRK77" s="238"/>
      <c r="HRL77" s="238"/>
      <c r="HRM77" s="238"/>
      <c r="HRN77" s="238"/>
      <c r="HRO77" s="238"/>
      <c r="HRP77" s="238"/>
      <c r="HRQ77" s="238"/>
      <c r="HRR77" s="238"/>
      <c r="HRS77" s="238"/>
      <c r="HRT77" s="238"/>
      <c r="HRU77" s="238"/>
      <c r="HRV77" s="238"/>
      <c r="HRW77" s="238"/>
      <c r="HRX77" s="238"/>
      <c r="HRY77" s="238"/>
      <c r="HRZ77" s="238"/>
      <c r="HSA77" s="238"/>
      <c r="HSB77" s="238"/>
      <c r="HSC77" s="238"/>
      <c r="HSD77" s="238"/>
      <c r="HSE77" s="238"/>
      <c r="HSF77" s="238"/>
      <c r="HSG77" s="238"/>
      <c r="HSH77" s="238"/>
      <c r="HSI77" s="238"/>
      <c r="HSJ77" s="238"/>
      <c r="HSK77" s="238"/>
      <c r="HSL77" s="238"/>
      <c r="HSM77" s="238"/>
      <c r="HSN77" s="238"/>
      <c r="HSO77" s="238"/>
      <c r="HSP77" s="238"/>
      <c r="HSQ77" s="238"/>
      <c r="HSR77" s="238"/>
      <c r="HSS77" s="238"/>
      <c r="HST77" s="238"/>
      <c r="HSU77" s="238"/>
      <c r="HSV77" s="238"/>
      <c r="HSW77" s="238"/>
      <c r="HSX77" s="238"/>
      <c r="HSY77" s="238"/>
      <c r="HSZ77" s="238"/>
      <c r="HTA77" s="238"/>
      <c r="HTB77" s="238"/>
      <c r="HTC77" s="238"/>
      <c r="HTD77" s="238"/>
    </row>
    <row r="78" spans="1:5932" s="239" customFormat="1" ht="9.9499999999999993" hidden="1" customHeight="1" x14ac:dyDescent="0.25">
      <c r="A78" s="106" t="s">
        <v>221</v>
      </c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339">
        <v>9</v>
      </c>
      <c r="S78" s="339"/>
      <c r="T78" s="339">
        <f t="shared" ref="T78:T79" si="122">SUM(R78:S78)</f>
        <v>9</v>
      </c>
      <c r="U78" s="265">
        <v>4.38</v>
      </c>
      <c r="V78" s="265"/>
      <c r="W78" s="455">
        <f t="shared" si="115"/>
        <v>39.42</v>
      </c>
      <c r="X78" s="455">
        <f t="shared" si="116"/>
        <v>0</v>
      </c>
      <c r="Y78" s="438">
        <f t="shared" si="117"/>
        <v>4.38</v>
      </c>
      <c r="Z78" s="339"/>
      <c r="AA78" s="339"/>
      <c r="AB78" s="339">
        <f t="shared" ref="AB78:AB79" si="123">SUM(Z78:AA78)</f>
        <v>0</v>
      </c>
      <c r="AC78" s="265"/>
      <c r="AD78" s="265"/>
      <c r="AE78" s="455">
        <f t="shared" si="119"/>
        <v>0</v>
      </c>
      <c r="AF78" s="455">
        <f t="shared" si="120"/>
        <v>0</v>
      </c>
      <c r="AG78" s="438" t="e">
        <f t="shared" si="121"/>
        <v>#DIV/0!</v>
      </c>
      <c r="AH78" s="240">
        <v>3.7</v>
      </c>
      <c r="AI78" s="215">
        <v>2.37</v>
      </c>
      <c r="AJ78" s="216"/>
      <c r="AK78" s="240"/>
      <c r="AL78" s="213"/>
      <c r="AM78" s="213"/>
      <c r="AN78" s="213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38"/>
      <c r="DW78" s="238"/>
      <c r="DX78" s="238"/>
      <c r="DY78" s="238"/>
      <c r="DZ78" s="238"/>
      <c r="EA78" s="238"/>
      <c r="EB78" s="238"/>
      <c r="EC78" s="238"/>
      <c r="ED78" s="238"/>
      <c r="EE78" s="238"/>
      <c r="EF78" s="238"/>
      <c r="EG78" s="238"/>
      <c r="EH78" s="238"/>
      <c r="EI78" s="238"/>
      <c r="EJ78" s="238"/>
      <c r="EK78" s="238"/>
      <c r="EL78" s="238"/>
      <c r="EM78" s="238"/>
      <c r="EN78" s="238"/>
      <c r="EO78" s="238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38"/>
      <c r="FA78" s="238"/>
      <c r="FB78" s="238"/>
      <c r="FC78" s="238"/>
      <c r="FD78" s="238"/>
      <c r="FE78" s="238"/>
      <c r="FF78" s="238"/>
      <c r="FG78" s="238"/>
      <c r="FH78" s="238"/>
      <c r="FI78" s="238"/>
      <c r="FJ78" s="238"/>
      <c r="FK78" s="238"/>
      <c r="FL78" s="238"/>
      <c r="FM78" s="238"/>
      <c r="FN78" s="238"/>
      <c r="FO78" s="238"/>
      <c r="FP78" s="238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238"/>
      <c r="KS78" s="238"/>
      <c r="KT78" s="238"/>
      <c r="KU78" s="238"/>
      <c r="KV78" s="238"/>
      <c r="KW78" s="238"/>
      <c r="KX78" s="238"/>
      <c r="KY78" s="238"/>
      <c r="KZ78" s="238"/>
      <c r="LA78" s="238"/>
      <c r="LB78" s="238"/>
      <c r="LC78" s="238"/>
      <c r="LD78" s="238"/>
      <c r="LE78" s="238"/>
      <c r="LF78" s="238"/>
      <c r="LG78" s="238"/>
      <c r="LH78" s="238"/>
      <c r="LI78" s="238"/>
      <c r="LJ78" s="238"/>
      <c r="LK78" s="238"/>
      <c r="LL78" s="238"/>
      <c r="LM78" s="238"/>
      <c r="LN78" s="238"/>
      <c r="LO78" s="238"/>
      <c r="LP78" s="238"/>
      <c r="LQ78" s="238"/>
      <c r="LR78" s="238"/>
      <c r="LS78" s="238"/>
      <c r="LT78" s="238"/>
      <c r="LU78" s="238"/>
      <c r="LV78" s="238"/>
      <c r="LW78" s="238"/>
      <c r="LX78" s="238"/>
      <c r="LY78" s="238"/>
      <c r="LZ78" s="238"/>
      <c r="MA78" s="238"/>
      <c r="MB78" s="238"/>
      <c r="MC78" s="238"/>
      <c r="MD78" s="238"/>
      <c r="ME78" s="238"/>
      <c r="MF78" s="238"/>
      <c r="MG78" s="238"/>
      <c r="MH78" s="238"/>
      <c r="MI78" s="238"/>
      <c r="MJ78" s="238"/>
      <c r="MK78" s="238"/>
      <c r="ML78" s="238"/>
      <c r="MM78" s="238"/>
      <c r="MN78" s="238"/>
      <c r="MO78" s="238"/>
      <c r="MP78" s="238"/>
      <c r="MQ78" s="238"/>
      <c r="MR78" s="238"/>
      <c r="MS78" s="238"/>
      <c r="MT78" s="238"/>
      <c r="MU78" s="238"/>
      <c r="MV78" s="238"/>
      <c r="MW78" s="238"/>
      <c r="MX78" s="238"/>
      <c r="MY78" s="238"/>
      <c r="MZ78" s="238"/>
      <c r="NA78" s="238"/>
      <c r="NB78" s="238"/>
      <c r="NC78" s="238"/>
      <c r="ND78" s="238"/>
      <c r="NE78" s="238"/>
      <c r="NF78" s="238"/>
      <c r="NG78" s="238"/>
      <c r="NH78" s="238"/>
      <c r="NI78" s="238"/>
      <c r="NJ78" s="238"/>
      <c r="NK78" s="238"/>
      <c r="NL78" s="238"/>
      <c r="NM78" s="238"/>
      <c r="NN78" s="238"/>
      <c r="NO78" s="238"/>
      <c r="NP78" s="238"/>
      <c r="NQ78" s="238"/>
      <c r="NR78" s="238"/>
      <c r="NS78" s="238"/>
      <c r="NT78" s="238"/>
      <c r="NU78" s="238"/>
      <c r="NV78" s="238"/>
      <c r="NW78" s="238"/>
      <c r="NX78" s="238"/>
      <c r="NY78" s="238"/>
      <c r="NZ78" s="238"/>
      <c r="OA78" s="238"/>
      <c r="OB78" s="238"/>
      <c r="OC78" s="238"/>
      <c r="OD78" s="238"/>
      <c r="OE78" s="238"/>
      <c r="OF78" s="238"/>
      <c r="OG78" s="238"/>
      <c r="OH78" s="238"/>
      <c r="OI78" s="238"/>
      <c r="OJ78" s="238"/>
      <c r="OK78" s="238"/>
      <c r="OL78" s="238"/>
      <c r="OM78" s="238"/>
      <c r="ON78" s="238"/>
      <c r="OO78" s="238"/>
      <c r="OP78" s="238"/>
      <c r="OQ78" s="238"/>
      <c r="OR78" s="238"/>
      <c r="OS78" s="238"/>
      <c r="OT78" s="238"/>
      <c r="OU78" s="238"/>
      <c r="OV78" s="238"/>
      <c r="OW78" s="238"/>
      <c r="OX78" s="238"/>
      <c r="OY78" s="238"/>
      <c r="OZ78" s="238"/>
      <c r="PA78" s="238"/>
      <c r="PB78" s="238"/>
      <c r="PC78" s="238"/>
      <c r="PD78" s="238"/>
      <c r="PE78" s="238"/>
      <c r="PF78" s="238"/>
      <c r="PG78" s="238"/>
      <c r="PH78" s="238"/>
      <c r="PI78" s="238"/>
      <c r="PJ78" s="238"/>
      <c r="PK78" s="238"/>
      <c r="PL78" s="238"/>
      <c r="PM78" s="238"/>
      <c r="PN78" s="238"/>
      <c r="PO78" s="238"/>
      <c r="PP78" s="238"/>
      <c r="PQ78" s="238"/>
      <c r="PR78" s="238"/>
      <c r="PS78" s="238"/>
      <c r="PT78" s="238"/>
      <c r="PU78" s="238"/>
      <c r="PV78" s="238"/>
      <c r="PW78" s="238"/>
      <c r="PX78" s="238"/>
      <c r="PY78" s="238"/>
      <c r="PZ78" s="238"/>
      <c r="QA78" s="238"/>
      <c r="QB78" s="238"/>
      <c r="QC78" s="238"/>
      <c r="QD78" s="238"/>
      <c r="QE78" s="238"/>
      <c r="QF78" s="238"/>
      <c r="QG78" s="238"/>
      <c r="QH78" s="238"/>
      <c r="QI78" s="238"/>
      <c r="QJ78" s="238"/>
      <c r="QK78" s="238"/>
      <c r="QL78" s="238"/>
      <c r="QM78" s="238"/>
      <c r="QN78" s="238"/>
      <c r="QO78" s="238"/>
      <c r="QP78" s="238"/>
      <c r="QQ78" s="238"/>
      <c r="QR78" s="238"/>
      <c r="QS78" s="238"/>
      <c r="QT78" s="238"/>
      <c r="QU78" s="238"/>
      <c r="QV78" s="238"/>
      <c r="QW78" s="238"/>
      <c r="QX78" s="238"/>
      <c r="QY78" s="238"/>
      <c r="QZ78" s="238"/>
      <c r="RA78" s="238"/>
      <c r="RB78" s="238"/>
      <c r="RC78" s="238"/>
      <c r="RD78" s="238"/>
      <c r="RE78" s="238"/>
      <c r="RF78" s="238"/>
      <c r="RG78" s="238"/>
      <c r="RH78" s="238"/>
      <c r="RI78" s="238"/>
      <c r="RJ78" s="238"/>
      <c r="RK78" s="238"/>
      <c r="RL78" s="238"/>
      <c r="RM78" s="238"/>
      <c r="RN78" s="238"/>
      <c r="RO78" s="238"/>
      <c r="RP78" s="238"/>
      <c r="RQ78" s="238"/>
      <c r="RR78" s="238"/>
      <c r="RS78" s="238"/>
      <c r="RT78" s="238"/>
      <c r="RU78" s="238"/>
      <c r="RV78" s="238"/>
      <c r="RW78" s="238"/>
      <c r="RX78" s="238"/>
      <c r="RY78" s="238"/>
      <c r="RZ78" s="238"/>
      <c r="SA78" s="238"/>
      <c r="SB78" s="238"/>
      <c r="SC78" s="238"/>
      <c r="SD78" s="238"/>
      <c r="SE78" s="238"/>
      <c r="SF78" s="238"/>
      <c r="SG78" s="238"/>
      <c r="SH78" s="238"/>
      <c r="SI78" s="238"/>
      <c r="SJ78" s="238"/>
      <c r="SK78" s="238"/>
      <c r="SL78" s="238"/>
      <c r="SM78" s="238"/>
      <c r="SN78" s="238"/>
      <c r="SO78" s="238"/>
      <c r="SP78" s="238"/>
      <c r="SQ78" s="238"/>
      <c r="SR78" s="238"/>
      <c r="SS78" s="238"/>
      <c r="ST78" s="238"/>
      <c r="SU78" s="238"/>
      <c r="SV78" s="238"/>
      <c r="SW78" s="238"/>
      <c r="SX78" s="238"/>
      <c r="SY78" s="238"/>
      <c r="SZ78" s="238"/>
      <c r="TA78" s="238"/>
      <c r="TB78" s="238"/>
      <c r="TC78" s="238"/>
      <c r="TD78" s="238"/>
      <c r="TE78" s="238"/>
      <c r="TF78" s="238"/>
      <c r="TG78" s="238"/>
      <c r="TH78" s="238"/>
      <c r="TI78" s="238"/>
      <c r="TJ78" s="238"/>
      <c r="TK78" s="238"/>
      <c r="TL78" s="238"/>
      <c r="TM78" s="238"/>
      <c r="TN78" s="238"/>
      <c r="TO78" s="238"/>
      <c r="TP78" s="238"/>
      <c r="TQ78" s="238"/>
      <c r="TR78" s="238"/>
      <c r="TS78" s="238"/>
      <c r="TT78" s="238"/>
      <c r="TU78" s="238"/>
      <c r="TV78" s="238"/>
      <c r="TW78" s="238"/>
      <c r="TX78" s="238"/>
      <c r="TY78" s="238"/>
      <c r="TZ78" s="238"/>
      <c r="UA78" s="238"/>
      <c r="UB78" s="238"/>
      <c r="UC78" s="238"/>
      <c r="UD78" s="238"/>
      <c r="UE78" s="238"/>
      <c r="UF78" s="238"/>
      <c r="UG78" s="238"/>
      <c r="UH78" s="238"/>
      <c r="UI78" s="238"/>
      <c r="UJ78" s="238"/>
      <c r="UK78" s="238"/>
      <c r="UL78" s="238"/>
      <c r="UM78" s="238"/>
      <c r="UN78" s="238"/>
      <c r="UO78" s="238"/>
      <c r="UP78" s="238"/>
      <c r="UQ78" s="238"/>
      <c r="UR78" s="238"/>
      <c r="US78" s="238"/>
      <c r="UT78" s="238"/>
      <c r="UU78" s="238"/>
      <c r="UV78" s="238"/>
      <c r="UW78" s="238"/>
      <c r="UX78" s="238"/>
      <c r="UY78" s="238"/>
      <c r="UZ78" s="238"/>
      <c r="VA78" s="238"/>
      <c r="VB78" s="238"/>
      <c r="VC78" s="238"/>
      <c r="VD78" s="238"/>
      <c r="VE78" s="238"/>
      <c r="VF78" s="238"/>
      <c r="VG78" s="238"/>
      <c r="VH78" s="238"/>
      <c r="VI78" s="238"/>
      <c r="VJ78" s="238"/>
      <c r="VK78" s="238"/>
      <c r="VL78" s="238"/>
      <c r="VM78" s="238"/>
      <c r="VN78" s="238"/>
      <c r="VO78" s="238"/>
      <c r="VP78" s="238"/>
      <c r="VQ78" s="238"/>
      <c r="VR78" s="238"/>
      <c r="VS78" s="238"/>
      <c r="VT78" s="238"/>
      <c r="VU78" s="238"/>
      <c r="VV78" s="238"/>
      <c r="VW78" s="238"/>
      <c r="VX78" s="238"/>
      <c r="VY78" s="238"/>
      <c r="VZ78" s="238"/>
      <c r="WA78" s="238"/>
      <c r="WB78" s="238"/>
      <c r="WC78" s="238"/>
      <c r="WD78" s="238"/>
      <c r="WE78" s="238"/>
      <c r="WF78" s="238"/>
      <c r="WG78" s="238"/>
      <c r="WH78" s="238"/>
      <c r="WI78" s="238"/>
      <c r="WJ78" s="238"/>
      <c r="WK78" s="238"/>
      <c r="WL78" s="238"/>
      <c r="WM78" s="238"/>
      <c r="WN78" s="238"/>
      <c r="WO78" s="238"/>
      <c r="WP78" s="238"/>
      <c r="WQ78" s="238"/>
      <c r="WR78" s="238"/>
      <c r="WS78" s="238"/>
      <c r="WT78" s="238"/>
      <c r="WU78" s="238"/>
      <c r="WV78" s="238"/>
      <c r="WW78" s="238"/>
      <c r="WX78" s="238"/>
      <c r="WY78" s="238"/>
      <c r="WZ78" s="238"/>
      <c r="XA78" s="238"/>
      <c r="XB78" s="238"/>
      <c r="XC78" s="238"/>
      <c r="XD78" s="238"/>
      <c r="XE78" s="238"/>
      <c r="XF78" s="238"/>
      <c r="XG78" s="238"/>
      <c r="XH78" s="238"/>
      <c r="XI78" s="238"/>
      <c r="XJ78" s="238"/>
      <c r="XK78" s="238"/>
      <c r="XL78" s="238"/>
      <c r="XM78" s="238"/>
      <c r="XN78" s="238"/>
      <c r="XO78" s="238"/>
      <c r="XP78" s="238"/>
      <c r="XQ78" s="238"/>
      <c r="XR78" s="238"/>
      <c r="XS78" s="238"/>
      <c r="XT78" s="238"/>
      <c r="XU78" s="238"/>
      <c r="XV78" s="238"/>
      <c r="XW78" s="238"/>
      <c r="XX78" s="238"/>
      <c r="XY78" s="238"/>
      <c r="XZ78" s="238"/>
      <c r="YA78" s="238"/>
      <c r="YB78" s="238"/>
      <c r="YC78" s="238"/>
      <c r="YD78" s="238"/>
      <c r="YE78" s="238"/>
      <c r="YF78" s="238"/>
      <c r="YG78" s="238"/>
      <c r="YH78" s="238"/>
      <c r="YI78" s="238"/>
      <c r="YJ78" s="238"/>
      <c r="YK78" s="238"/>
      <c r="YL78" s="238"/>
      <c r="YM78" s="238"/>
      <c r="YN78" s="238"/>
      <c r="YO78" s="238"/>
      <c r="YP78" s="238"/>
      <c r="YQ78" s="238"/>
      <c r="YR78" s="238"/>
      <c r="YS78" s="238"/>
      <c r="YT78" s="238"/>
      <c r="YU78" s="238"/>
      <c r="YV78" s="238"/>
      <c r="YW78" s="238"/>
      <c r="YX78" s="238"/>
      <c r="YY78" s="238"/>
      <c r="YZ78" s="238"/>
      <c r="ZA78" s="238"/>
      <c r="ZB78" s="238"/>
      <c r="ZC78" s="238"/>
      <c r="ZD78" s="238"/>
      <c r="ZE78" s="238"/>
      <c r="ZF78" s="238"/>
      <c r="ZG78" s="238"/>
      <c r="ZH78" s="238"/>
      <c r="ZI78" s="238"/>
      <c r="ZJ78" s="238"/>
      <c r="ZK78" s="238"/>
      <c r="ZL78" s="238"/>
      <c r="ZM78" s="238"/>
      <c r="ZN78" s="238"/>
      <c r="ZO78" s="238"/>
      <c r="ZP78" s="238"/>
      <c r="ZQ78" s="238"/>
      <c r="ZR78" s="238"/>
      <c r="ZS78" s="238"/>
      <c r="ZT78" s="238"/>
      <c r="ZU78" s="238"/>
      <c r="ZV78" s="238"/>
      <c r="ZW78" s="238"/>
      <c r="ZX78" s="238"/>
      <c r="ZY78" s="238"/>
      <c r="ZZ78" s="238"/>
      <c r="AAA78" s="238"/>
      <c r="AAB78" s="238"/>
      <c r="AAC78" s="238"/>
      <c r="AAD78" s="238"/>
      <c r="AAE78" s="238"/>
      <c r="AAF78" s="238"/>
      <c r="AAG78" s="238"/>
      <c r="AAH78" s="238"/>
      <c r="AAI78" s="238"/>
      <c r="AAJ78" s="238"/>
      <c r="AAK78" s="238"/>
      <c r="AAL78" s="238"/>
      <c r="AAM78" s="238"/>
      <c r="AAN78" s="238"/>
      <c r="AAO78" s="238"/>
      <c r="AAP78" s="238"/>
      <c r="AAQ78" s="238"/>
      <c r="AAR78" s="238"/>
      <c r="AAS78" s="238"/>
      <c r="AAT78" s="238"/>
      <c r="AAU78" s="238"/>
      <c r="AAV78" s="238"/>
      <c r="AAW78" s="238"/>
      <c r="AAX78" s="238"/>
      <c r="AAY78" s="238"/>
      <c r="AAZ78" s="238"/>
      <c r="ABA78" s="238"/>
      <c r="ABB78" s="238"/>
      <c r="ABC78" s="238"/>
      <c r="ABD78" s="238"/>
      <c r="ABE78" s="238"/>
      <c r="ABF78" s="238"/>
      <c r="ABG78" s="238"/>
      <c r="ABH78" s="238"/>
      <c r="ABI78" s="238"/>
      <c r="ABJ78" s="238"/>
      <c r="ABK78" s="238"/>
      <c r="ABL78" s="238"/>
      <c r="ABM78" s="238"/>
      <c r="ABN78" s="238"/>
      <c r="ABO78" s="238"/>
      <c r="ABP78" s="238"/>
      <c r="ABQ78" s="238"/>
      <c r="ABR78" s="238"/>
      <c r="ABS78" s="238"/>
      <c r="ABT78" s="238"/>
      <c r="ABU78" s="238"/>
      <c r="ABV78" s="238"/>
      <c r="ABW78" s="238"/>
      <c r="ABX78" s="238"/>
      <c r="ABY78" s="238"/>
      <c r="ABZ78" s="238"/>
      <c r="ACA78" s="238"/>
      <c r="ACB78" s="238"/>
      <c r="ACC78" s="238"/>
      <c r="ACD78" s="238"/>
      <c r="ACE78" s="238"/>
      <c r="ACF78" s="238"/>
      <c r="ACG78" s="238"/>
      <c r="ACH78" s="238"/>
      <c r="ACI78" s="238"/>
      <c r="ACJ78" s="238"/>
      <c r="ACK78" s="238"/>
      <c r="ACL78" s="238"/>
      <c r="ACM78" s="238"/>
      <c r="ACN78" s="238"/>
      <c r="ACO78" s="238"/>
      <c r="ACP78" s="238"/>
      <c r="ACQ78" s="238"/>
      <c r="ACR78" s="238"/>
      <c r="ACS78" s="238"/>
      <c r="ACT78" s="238"/>
      <c r="ACU78" s="238"/>
      <c r="ACV78" s="238"/>
      <c r="ACW78" s="238"/>
      <c r="ACX78" s="238"/>
      <c r="ACY78" s="238"/>
      <c r="ACZ78" s="238"/>
      <c r="ADA78" s="238"/>
      <c r="ADB78" s="238"/>
      <c r="ADC78" s="238"/>
      <c r="ADD78" s="238"/>
      <c r="ADE78" s="238"/>
      <c r="ADF78" s="238"/>
      <c r="ADG78" s="238"/>
      <c r="ADH78" s="238"/>
      <c r="ADI78" s="238"/>
      <c r="ADJ78" s="238"/>
      <c r="ADK78" s="238"/>
      <c r="ADL78" s="238"/>
      <c r="ADM78" s="238"/>
      <c r="ADN78" s="238"/>
      <c r="ADO78" s="238"/>
      <c r="ADP78" s="238"/>
      <c r="ADQ78" s="238"/>
      <c r="ADR78" s="238"/>
      <c r="ADS78" s="238"/>
      <c r="ADT78" s="238"/>
      <c r="ADU78" s="238"/>
      <c r="ADV78" s="238"/>
      <c r="ADW78" s="238"/>
      <c r="ADX78" s="238"/>
      <c r="ADY78" s="238"/>
      <c r="ADZ78" s="238"/>
      <c r="AEA78" s="238"/>
      <c r="AEB78" s="238"/>
      <c r="AEC78" s="238"/>
      <c r="AED78" s="238"/>
      <c r="AEE78" s="238"/>
      <c r="AEF78" s="238"/>
      <c r="AEG78" s="238"/>
      <c r="AEH78" s="238"/>
      <c r="AEI78" s="238"/>
      <c r="AEJ78" s="238"/>
      <c r="AEK78" s="238"/>
      <c r="AEL78" s="238"/>
      <c r="AEM78" s="238"/>
      <c r="AEN78" s="238"/>
      <c r="AEO78" s="238"/>
      <c r="AEP78" s="238"/>
      <c r="AEQ78" s="238"/>
      <c r="AER78" s="238"/>
      <c r="AES78" s="238"/>
      <c r="AET78" s="238"/>
      <c r="AEU78" s="238"/>
      <c r="AEV78" s="238"/>
      <c r="AEW78" s="238"/>
      <c r="AEX78" s="238"/>
      <c r="AEY78" s="238"/>
      <c r="AEZ78" s="238"/>
      <c r="AFA78" s="238"/>
      <c r="AFB78" s="238"/>
      <c r="AFC78" s="238"/>
      <c r="AFD78" s="238"/>
      <c r="AFE78" s="238"/>
      <c r="AFF78" s="238"/>
      <c r="AFG78" s="238"/>
      <c r="AFH78" s="238"/>
      <c r="AFI78" s="238"/>
      <c r="AFJ78" s="238"/>
      <c r="AFK78" s="238"/>
      <c r="AFL78" s="238"/>
      <c r="AFM78" s="238"/>
      <c r="AFN78" s="238"/>
      <c r="AFO78" s="238"/>
      <c r="AFP78" s="238"/>
      <c r="AFQ78" s="238"/>
      <c r="AFR78" s="238"/>
      <c r="AFS78" s="238"/>
      <c r="AFT78" s="238"/>
      <c r="AFU78" s="238"/>
      <c r="AFV78" s="238"/>
      <c r="AFW78" s="238"/>
      <c r="AFX78" s="238"/>
      <c r="AFY78" s="238"/>
      <c r="AFZ78" s="238"/>
      <c r="AGA78" s="238"/>
      <c r="AGB78" s="238"/>
      <c r="AGC78" s="238"/>
      <c r="AGD78" s="238"/>
      <c r="AGE78" s="238"/>
      <c r="AGF78" s="238"/>
      <c r="AGG78" s="238"/>
      <c r="AGH78" s="238"/>
      <c r="AGI78" s="238"/>
      <c r="AGJ78" s="238"/>
      <c r="AGK78" s="238"/>
      <c r="AGL78" s="238"/>
      <c r="AGM78" s="238"/>
      <c r="AGN78" s="238"/>
      <c r="AGO78" s="238"/>
      <c r="AGP78" s="238"/>
      <c r="AGQ78" s="238"/>
      <c r="AGR78" s="238"/>
      <c r="AGS78" s="238"/>
      <c r="AGT78" s="238"/>
      <c r="AGU78" s="238"/>
      <c r="AGV78" s="238"/>
      <c r="AGW78" s="238"/>
      <c r="AGX78" s="238"/>
      <c r="AGY78" s="238"/>
      <c r="AGZ78" s="238"/>
      <c r="AHA78" s="238"/>
      <c r="AHB78" s="238"/>
      <c r="AHC78" s="238"/>
      <c r="AHD78" s="238"/>
      <c r="AHE78" s="238"/>
      <c r="AHF78" s="238"/>
      <c r="AHG78" s="238"/>
      <c r="AHH78" s="238"/>
      <c r="AHI78" s="238"/>
      <c r="AHJ78" s="238"/>
      <c r="AHK78" s="238"/>
      <c r="AHL78" s="238"/>
      <c r="AHM78" s="238"/>
      <c r="AHN78" s="238"/>
      <c r="AHO78" s="238"/>
      <c r="AHP78" s="238"/>
      <c r="AHQ78" s="238"/>
      <c r="AHR78" s="238"/>
      <c r="AHS78" s="238"/>
      <c r="AHT78" s="238"/>
      <c r="AHU78" s="238"/>
      <c r="AHV78" s="238"/>
      <c r="AHW78" s="238"/>
      <c r="AHX78" s="238"/>
      <c r="AHY78" s="238"/>
      <c r="AHZ78" s="238"/>
      <c r="AIA78" s="238"/>
      <c r="AIB78" s="238"/>
      <c r="AIC78" s="238"/>
      <c r="AID78" s="238"/>
      <c r="AIE78" s="238"/>
      <c r="AIF78" s="238"/>
      <c r="AIG78" s="238"/>
      <c r="AIH78" s="238"/>
      <c r="AII78" s="238"/>
      <c r="AIJ78" s="238"/>
      <c r="AIK78" s="238"/>
      <c r="AIL78" s="238"/>
      <c r="AIM78" s="238"/>
      <c r="AIN78" s="238"/>
      <c r="AIO78" s="238"/>
      <c r="AIP78" s="238"/>
      <c r="AIQ78" s="238"/>
      <c r="AIR78" s="238"/>
      <c r="AIS78" s="238"/>
      <c r="AIT78" s="238"/>
      <c r="AIU78" s="238"/>
      <c r="AIV78" s="238"/>
      <c r="AIW78" s="238"/>
      <c r="AIX78" s="238"/>
      <c r="AIY78" s="238"/>
      <c r="AIZ78" s="238"/>
      <c r="AJA78" s="238"/>
      <c r="AJB78" s="238"/>
      <c r="AJC78" s="238"/>
      <c r="AJD78" s="238"/>
      <c r="AJE78" s="238"/>
      <c r="AJF78" s="238"/>
      <c r="AJG78" s="238"/>
      <c r="AJH78" s="238"/>
      <c r="AJI78" s="238"/>
      <c r="AJJ78" s="238"/>
      <c r="AJK78" s="238"/>
      <c r="AJL78" s="238"/>
      <c r="AJM78" s="238"/>
      <c r="AJN78" s="238"/>
      <c r="AJO78" s="238"/>
      <c r="AJP78" s="238"/>
      <c r="AJQ78" s="238"/>
      <c r="AJR78" s="238"/>
      <c r="AJS78" s="238"/>
      <c r="AJT78" s="238"/>
      <c r="AJU78" s="238"/>
      <c r="AJV78" s="238"/>
      <c r="AJW78" s="238"/>
      <c r="AJX78" s="238"/>
      <c r="AJY78" s="238"/>
      <c r="AJZ78" s="238"/>
      <c r="AKA78" s="238"/>
      <c r="AKB78" s="238"/>
      <c r="AKC78" s="238"/>
      <c r="AKD78" s="238"/>
      <c r="AKE78" s="238"/>
      <c r="AKF78" s="238"/>
      <c r="AKG78" s="238"/>
      <c r="AKH78" s="238"/>
      <c r="AKI78" s="238"/>
      <c r="AKJ78" s="238"/>
      <c r="AKK78" s="238"/>
      <c r="AKL78" s="238"/>
      <c r="AKM78" s="238"/>
      <c r="AKN78" s="238"/>
      <c r="AKO78" s="238"/>
      <c r="AKP78" s="238"/>
      <c r="AKQ78" s="238"/>
      <c r="AKR78" s="238"/>
      <c r="AKS78" s="238"/>
      <c r="AKT78" s="238"/>
      <c r="AKU78" s="238"/>
      <c r="AKV78" s="238"/>
      <c r="AKW78" s="238"/>
      <c r="AKX78" s="238"/>
      <c r="AKY78" s="238"/>
      <c r="AKZ78" s="238"/>
      <c r="ALA78" s="238"/>
      <c r="ALB78" s="238"/>
      <c r="ALC78" s="238"/>
      <c r="ALD78" s="238"/>
      <c r="ALE78" s="238"/>
      <c r="ALF78" s="238"/>
      <c r="ALG78" s="238"/>
      <c r="ALH78" s="238"/>
      <c r="ALI78" s="238"/>
      <c r="ALJ78" s="238"/>
      <c r="ALK78" s="238"/>
      <c r="ALL78" s="238"/>
      <c r="ALM78" s="238"/>
      <c r="ALN78" s="238"/>
      <c r="ALO78" s="238"/>
      <c r="ALP78" s="238"/>
      <c r="ALQ78" s="238"/>
      <c r="ALR78" s="238"/>
      <c r="ALS78" s="238"/>
      <c r="ALT78" s="238"/>
      <c r="ALU78" s="238"/>
      <c r="ALV78" s="238"/>
      <c r="ALW78" s="238"/>
      <c r="ALX78" s="238"/>
      <c r="ALY78" s="238"/>
      <c r="ALZ78" s="238"/>
      <c r="AMA78" s="238"/>
      <c r="AMB78" s="238"/>
      <c r="AMC78" s="238"/>
      <c r="AMD78" s="238"/>
      <c r="AME78" s="238"/>
      <c r="AMF78" s="238"/>
      <c r="AMG78" s="238"/>
      <c r="AMH78" s="238"/>
      <c r="AMI78" s="238"/>
      <c r="AMJ78" s="238"/>
      <c r="AMK78" s="238"/>
      <c r="AML78" s="238"/>
      <c r="AMM78" s="238"/>
      <c r="AMN78" s="238"/>
      <c r="AMO78" s="238"/>
      <c r="AMP78" s="238"/>
      <c r="AMQ78" s="238"/>
      <c r="AMR78" s="238"/>
      <c r="AMS78" s="238"/>
      <c r="AMT78" s="238"/>
      <c r="AMU78" s="238"/>
      <c r="AMV78" s="238"/>
      <c r="AMW78" s="238"/>
      <c r="AMX78" s="238"/>
      <c r="AMY78" s="238"/>
      <c r="AMZ78" s="238"/>
      <c r="ANA78" s="238"/>
      <c r="ANB78" s="238"/>
      <c r="ANC78" s="238"/>
      <c r="AND78" s="238"/>
      <c r="ANE78" s="238"/>
      <c r="ANF78" s="238"/>
      <c r="ANG78" s="238"/>
      <c r="ANH78" s="238"/>
      <c r="ANI78" s="238"/>
      <c r="ANJ78" s="238"/>
      <c r="ANK78" s="238"/>
      <c r="ANL78" s="238"/>
      <c r="ANM78" s="238"/>
      <c r="ANN78" s="238"/>
      <c r="ANO78" s="238"/>
      <c r="ANP78" s="238"/>
      <c r="ANQ78" s="238"/>
      <c r="ANR78" s="238"/>
      <c r="ANS78" s="238"/>
      <c r="ANT78" s="238"/>
      <c r="ANU78" s="238"/>
      <c r="ANV78" s="238"/>
      <c r="ANW78" s="238"/>
      <c r="ANX78" s="238"/>
      <c r="ANY78" s="238"/>
      <c r="ANZ78" s="238"/>
      <c r="AOA78" s="238"/>
      <c r="AOB78" s="238"/>
      <c r="AOC78" s="238"/>
      <c r="AOD78" s="238"/>
      <c r="AOE78" s="238"/>
      <c r="AOF78" s="238"/>
      <c r="AOG78" s="238"/>
      <c r="AOH78" s="238"/>
      <c r="AOI78" s="238"/>
      <c r="AOJ78" s="238"/>
      <c r="AOK78" s="238"/>
      <c r="AOL78" s="238"/>
      <c r="AOM78" s="238"/>
      <c r="AON78" s="238"/>
      <c r="AOO78" s="238"/>
      <c r="AOP78" s="238"/>
      <c r="AOQ78" s="238"/>
      <c r="AOR78" s="238"/>
      <c r="AOS78" s="238"/>
      <c r="AOT78" s="238"/>
      <c r="AOU78" s="238"/>
      <c r="AOV78" s="238"/>
      <c r="AOW78" s="238"/>
      <c r="AOX78" s="238"/>
      <c r="AOY78" s="238"/>
      <c r="AOZ78" s="238"/>
      <c r="APA78" s="238"/>
      <c r="APB78" s="238"/>
      <c r="APC78" s="238"/>
      <c r="APD78" s="238"/>
      <c r="APE78" s="238"/>
      <c r="APF78" s="238"/>
      <c r="APG78" s="238"/>
      <c r="APH78" s="238"/>
      <c r="API78" s="238"/>
      <c r="APJ78" s="238"/>
      <c r="APK78" s="238"/>
      <c r="APL78" s="238"/>
      <c r="APM78" s="238"/>
      <c r="APN78" s="238"/>
      <c r="APO78" s="238"/>
      <c r="APP78" s="238"/>
      <c r="APQ78" s="238"/>
      <c r="APR78" s="238"/>
      <c r="APS78" s="238"/>
      <c r="APT78" s="238"/>
      <c r="APU78" s="238"/>
      <c r="APV78" s="238"/>
      <c r="APW78" s="238"/>
      <c r="APX78" s="238"/>
      <c r="APY78" s="238"/>
      <c r="APZ78" s="238"/>
      <c r="AQA78" s="238"/>
      <c r="AQB78" s="238"/>
      <c r="AQC78" s="238"/>
      <c r="AQD78" s="238"/>
      <c r="AQE78" s="238"/>
      <c r="AQF78" s="238"/>
      <c r="AQG78" s="238"/>
      <c r="AQH78" s="238"/>
      <c r="AQI78" s="238"/>
      <c r="AQJ78" s="238"/>
      <c r="AQK78" s="238"/>
      <c r="AQL78" s="238"/>
      <c r="AQM78" s="238"/>
      <c r="AQN78" s="238"/>
      <c r="AQO78" s="238"/>
      <c r="AQP78" s="238"/>
      <c r="AQQ78" s="238"/>
      <c r="AQR78" s="238"/>
      <c r="AQS78" s="238"/>
      <c r="AQT78" s="238"/>
      <c r="AQU78" s="238"/>
      <c r="AQV78" s="238"/>
      <c r="AQW78" s="238"/>
      <c r="AQX78" s="238"/>
      <c r="AQY78" s="238"/>
      <c r="AQZ78" s="238"/>
      <c r="ARA78" s="238"/>
      <c r="ARB78" s="238"/>
      <c r="ARC78" s="238"/>
      <c r="ARD78" s="238"/>
      <c r="ARE78" s="238"/>
      <c r="ARF78" s="238"/>
      <c r="ARG78" s="238"/>
      <c r="ARH78" s="238"/>
      <c r="ARI78" s="238"/>
      <c r="ARJ78" s="238"/>
      <c r="ARK78" s="238"/>
      <c r="ARL78" s="238"/>
      <c r="ARM78" s="238"/>
      <c r="ARN78" s="238"/>
      <c r="ARO78" s="238"/>
      <c r="ARP78" s="238"/>
      <c r="ARQ78" s="238"/>
      <c r="ARR78" s="238"/>
      <c r="ARS78" s="238"/>
      <c r="ART78" s="238"/>
      <c r="ARU78" s="238"/>
      <c r="ARV78" s="238"/>
      <c r="ARW78" s="238"/>
      <c r="ARX78" s="238"/>
      <c r="ARY78" s="238"/>
      <c r="ARZ78" s="238"/>
      <c r="ASA78" s="238"/>
      <c r="ASB78" s="238"/>
      <c r="ASC78" s="238"/>
      <c r="ASD78" s="238"/>
      <c r="ASE78" s="238"/>
      <c r="ASF78" s="238"/>
      <c r="ASG78" s="238"/>
      <c r="ASH78" s="238"/>
      <c r="ASI78" s="238"/>
      <c r="ASJ78" s="238"/>
      <c r="ASK78" s="238"/>
      <c r="ASL78" s="238"/>
      <c r="ASM78" s="238"/>
      <c r="ASN78" s="238"/>
      <c r="ASO78" s="238"/>
      <c r="ASP78" s="238"/>
      <c r="ASQ78" s="238"/>
      <c r="ASR78" s="238"/>
      <c r="ASS78" s="238"/>
      <c r="AST78" s="238"/>
      <c r="ASU78" s="238"/>
      <c r="ASV78" s="238"/>
      <c r="ASW78" s="238"/>
      <c r="ASX78" s="238"/>
      <c r="ASY78" s="238"/>
      <c r="ASZ78" s="238"/>
      <c r="ATA78" s="238"/>
      <c r="ATB78" s="238"/>
      <c r="ATC78" s="238"/>
      <c r="ATD78" s="238"/>
      <c r="ATE78" s="238"/>
      <c r="ATF78" s="238"/>
      <c r="ATG78" s="238"/>
      <c r="ATH78" s="238"/>
      <c r="ATI78" s="238"/>
      <c r="ATJ78" s="238"/>
      <c r="ATK78" s="238"/>
      <c r="ATL78" s="238"/>
      <c r="ATM78" s="238"/>
      <c r="ATN78" s="238"/>
      <c r="ATO78" s="238"/>
      <c r="ATP78" s="238"/>
      <c r="ATQ78" s="238"/>
      <c r="ATR78" s="238"/>
      <c r="ATS78" s="238"/>
      <c r="ATT78" s="238"/>
      <c r="ATU78" s="238"/>
      <c r="ATV78" s="238"/>
      <c r="ATW78" s="238"/>
      <c r="ATX78" s="238"/>
      <c r="ATY78" s="238"/>
      <c r="ATZ78" s="238"/>
      <c r="AUA78" s="238"/>
      <c r="AUB78" s="238"/>
      <c r="AUC78" s="238"/>
      <c r="AUD78" s="238"/>
      <c r="AUE78" s="238"/>
      <c r="AUF78" s="238"/>
      <c r="AUG78" s="238"/>
      <c r="AUH78" s="238"/>
      <c r="AUI78" s="238"/>
      <c r="AUJ78" s="238"/>
      <c r="AUK78" s="238"/>
      <c r="AUL78" s="238"/>
      <c r="AUM78" s="238"/>
      <c r="AUN78" s="238"/>
      <c r="AUO78" s="238"/>
      <c r="AUP78" s="238"/>
      <c r="AUQ78" s="238"/>
      <c r="AUR78" s="238"/>
      <c r="AUS78" s="238"/>
      <c r="AUT78" s="238"/>
      <c r="AUU78" s="238"/>
      <c r="AUV78" s="238"/>
      <c r="AUW78" s="238"/>
      <c r="AUX78" s="238"/>
      <c r="AUY78" s="238"/>
      <c r="AUZ78" s="238"/>
      <c r="AVA78" s="238"/>
      <c r="AVB78" s="238"/>
      <c r="AVC78" s="238"/>
      <c r="AVD78" s="238"/>
      <c r="AVE78" s="238"/>
      <c r="AVF78" s="238"/>
      <c r="AVG78" s="238"/>
      <c r="AVH78" s="238"/>
      <c r="AVI78" s="238"/>
      <c r="AVJ78" s="238"/>
      <c r="AVK78" s="238"/>
      <c r="AVL78" s="238"/>
      <c r="AVM78" s="238"/>
      <c r="AVN78" s="238"/>
      <c r="AVO78" s="238"/>
      <c r="AVP78" s="238"/>
      <c r="AVQ78" s="238"/>
      <c r="AVR78" s="238"/>
      <c r="AVS78" s="238"/>
      <c r="AVT78" s="238"/>
      <c r="AVU78" s="238"/>
      <c r="AVV78" s="238"/>
      <c r="AVW78" s="238"/>
      <c r="AVX78" s="238"/>
      <c r="AVY78" s="238"/>
      <c r="AVZ78" s="238"/>
      <c r="AWA78" s="238"/>
      <c r="AWB78" s="238"/>
      <c r="AWC78" s="238"/>
      <c r="AWD78" s="238"/>
      <c r="AWE78" s="238"/>
      <c r="AWF78" s="238"/>
      <c r="AWG78" s="238"/>
      <c r="AWH78" s="238"/>
      <c r="AWI78" s="238"/>
      <c r="AWJ78" s="238"/>
      <c r="AWK78" s="238"/>
      <c r="AWL78" s="238"/>
      <c r="AWM78" s="238"/>
      <c r="AWN78" s="238"/>
      <c r="AWO78" s="238"/>
      <c r="AWP78" s="238"/>
      <c r="AWQ78" s="238"/>
      <c r="AWR78" s="238"/>
      <c r="AWS78" s="238"/>
      <c r="AWT78" s="238"/>
      <c r="AWU78" s="238"/>
      <c r="AWV78" s="238"/>
      <c r="AWW78" s="238"/>
      <c r="AWX78" s="238"/>
      <c r="AWY78" s="238"/>
      <c r="AWZ78" s="238"/>
      <c r="AXA78" s="238"/>
      <c r="AXB78" s="238"/>
      <c r="AXC78" s="238"/>
      <c r="AXD78" s="238"/>
      <c r="AXE78" s="238"/>
      <c r="AXF78" s="238"/>
      <c r="AXG78" s="238"/>
      <c r="AXH78" s="238"/>
      <c r="AXI78" s="238"/>
      <c r="AXJ78" s="238"/>
      <c r="AXK78" s="238"/>
      <c r="AXL78" s="238"/>
      <c r="AXM78" s="238"/>
      <c r="AXN78" s="238"/>
      <c r="AXO78" s="238"/>
      <c r="AXP78" s="238"/>
      <c r="AXQ78" s="238"/>
      <c r="AXR78" s="238"/>
      <c r="AXS78" s="238"/>
      <c r="AXT78" s="238"/>
      <c r="AXU78" s="238"/>
      <c r="AXV78" s="238"/>
      <c r="AXW78" s="238"/>
      <c r="AXX78" s="238"/>
      <c r="AXY78" s="238"/>
      <c r="AXZ78" s="238"/>
      <c r="AYA78" s="238"/>
      <c r="AYB78" s="238"/>
      <c r="AYC78" s="238"/>
      <c r="AYD78" s="238"/>
      <c r="AYE78" s="238"/>
      <c r="AYF78" s="238"/>
      <c r="AYG78" s="238"/>
      <c r="AYH78" s="238"/>
      <c r="AYI78" s="238"/>
      <c r="AYJ78" s="238"/>
      <c r="AYK78" s="238"/>
      <c r="AYL78" s="238"/>
      <c r="AYM78" s="238"/>
      <c r="AYN78" s="238"/>
      <c r="AYO78" s="238"/>
      <c r="AYP78" s="238"/>
      <c r="AYQ78" s="238"/>
      <c r="AYR78" s="238"/>
      <c r="AYS78" s="238"/>
      <c r="AYT78" s="238"/>
      <c r="AYU78" s="238"/>
      <c r="AYV78" s="238"/>
      <c r="AYW78" s="238"/>
      <c r="AYX78" s="238"/>
      <c r="AYY78" s="238"/>
      <c r="AYZ78" s="238"/>
      <c r="AZA78" s="238"/>
      <c r="AZB78" s="238"/>
      <c r="AZC78" s="238"/>
      <c r="AZD78" s="238"/>
      <c r="AZE78" s="238"/>
      <c r="AZF78" s="238"/>
      <c r="AZG78" s="238"/>
      <c r="AZH78" s="238"/>
      <c r="AZI78" s="238"/>
      <c r="AZJ78" s="238"/>
      <c r="AZK78" s="238"/>
      <c r="AZL78" s="238"/>
      <c r="AZM78" s="238"/>
      <c r="AZN78" s="238"/>
      <c r="AZO78" s="238"/>
      <c r="AZP78" s="238"/>
      <c r="AZQ78" s="238"/>
      <c r="AZR78" s="238"/>
      <c r="AZS78" s="238"/>
      <c r="AZT78" s="238"/>
      <c r="AZU78" s="238"/>
      <c r="AZV78" s="238"/>
      <c r="AZW78" s="238"/>
      <c r="AZX78" s="238"/>
      <c r="AZY78" s="238"/>
      <c r="AZZ78" s="238"/>
      <c r="BAA78" s="238"/>
      <c r="BAB78" s="238"/>
      <c r="BAC78" s="238"/>
      <c r="BAD78" s="238"/>
      <c r="BAE78" s="238"/>
      <c r="BAF78" s="238"/>
      <c r="BAG78" s="238"/>
      <c r="BAH78" s="238"/>
      <c r="BAI78" s="238"/>
      <c r="BAJ78" s="238"/>
      <c r="BAK78" s="238"/>
      <c r="BAL78" s="238"/>
      <c r="BAM78" s="238"/>
      <c r="BAN78" s="238"/>
      <c r="BAO78" s="238"/>
      <c r="BAP78" s="238"/>
      <c r="BAQ78" s="238"/>
      <c r="BAR78" s="238"/>
      <c r="BAS78" s="238"/>
      <c r="BAT78" s="238"/>
      <c r="BAU78" s="238"/>
      <c r="BAV78" s="238"/>
      <c r="BAW78" s="238"/>
      <c r="BAX78" s="238"/>
      <c r="BAY78" s="238"/>
      <c r="BAZ78" s="238"/>
      <c r="BBA78" s="238"/>
      <c r="BBB78" s="238"/>
      <c r="BBC78" s="238"/>
      <c r="BBD78" s="238"/>
      <c r="BBE78" s="238"/>
      <c r="BBF78" s="238"/>
      <c r="BBG78" s="238"/>
      <c r="BBH78" s="238"/>
      <c r="BBI78" s="238"/>
      <c r="BBJ78" s="238"/>
      <c r="BBK78" s="238"/>
      <c r="BBL78" s="238"/>
      <c r="BBM78" s="238"/>
      <c r="BBN78" s="238"/>
      <c r="BBO78" s="238"/>
      <c r="BBP78" s="238"/>
      <c r="BBQ78" s="238"/>
      <c r="BBR78" s="238"/>
      <c r="BBS78" s="238"/>
      <c r="BBT78" s="238"/>
      <c r="BBU78" s="238"/>
      <c r="BBV78" s="238"/>
      <c r="BBW78" s="238"/>
      <c r="BBX78" s="238"/>
      <c r="BBY78" s="238"/>
      <c r="BBZ78" s="238"/>
      <c r="BCA78" s="238"/>
      <c r="BCB78" s="238"/>
      <c r="BCC78" s="238"/>
      <c r="BCD78" s="238"/>
      <c r="BCE78" s="238"/>
      <c r="BCF78" s="238"/>
      <c r="BCG78" s="238"/>
      <c r="BCH78" s="238"/>
      <c r="BCI78" s="238"/>
      <c r="BCJ78" s="238"/>
      <c r="BCK78" s="238"/>
      <c r="BCL78" s="238"/>
      <c r="BCM78" s="238"/>
      <c r="BCN78" s="238"/>
      <c r="BCO78" s="238"/>
      <c r="BCP78" s="238"/>
      <c r="BCQ78" s="238"/>
      <c r="BCR78" s="238"/>
      <c r="BCS78" s="238"/>
      <c r="BCT78" s="238"/>
      <c r="BCU78" s="238"/>
      <c r="BCV78" s="238"/>
      <c r="BCW78" s="238"/>
      <c r="BCX78" s="238"/>
      <c r="BCY78" s="238"/>
      <c r="BCZ78" s="238"/>
      <c r="BDA78" s="238"/>
      <c r="BDB78" s="238"/>
      <c r="BDC78" s="238"/>
      <c r="BDD78" s="238"/>
      <c r="BDE78" s="238"/>
      <c r="BDF78" s="238"/>
      <c r="BDG78" s="238"/>
      <c r="BDH78" s="238"/>
      <c r="BDI78" s="238"/>
      <c r="BDJ78" s="238"/>
      <c r="BDK78" s="238"/>
      <c r="BDL78" s="238"/>
      <c r="BDM78" s="238"/>
      <c r="BDN78" s="238"/>
      <c r="BDO78" s="238"/>
      <c r="BDP78" s="238"/>
      <c r="BDQ78" s="238"/>
      <c r="BDR78" s="238"/>
      <c r="BDS78" s="238"/>
      <c r="BDT78" s="238"/>
      <c r="BDU78" s="238"/>
      <c r="BDV78" s="238"/>
      <c r="BDW78" s="238"/>
      <c r="BDX78" s="238"/>
      <c r="BDY78" s="238"/>
      <c r="BDZ78" s="238"/>
      <c r="BEA78" s="238"/>
      <c r="BEB78" s="238"/>
      <c r="BEC78" s="238"/>
      <c r="BED78" s="238"/>
      <c r="BEE78" s="238"/>
      <c r="BEF78" s="238"/>
      <c r="BEG78" s="238"/>
      <c r="BEH78" s="238"/>
      <c r="BEI78" s="238"/>
      <c r="BEJ78" s="238"/>
      <c r="BEK78" s="238"/>
      <c r="BEL78" s="238"/>
      <c r="BEM78" s="238"/>
      <c r="BEN78" s="238"/>
      <c r="BEO78" s="238"/>
      <c r="BEP78" s="238"/>
      <c r="BEQ78" s="238"/>
      <c r="BER78" s="238"/>
      <c r="BES78" s="238"/>
      <c r="BET78" s="238"/>
      <c r="BEU78" s="238"/>
      <c r="BEV78" s="238"/>
      <c r="BEW78" s="238"/>
      <c r="BEX78" s="238"/>
      <c r="BEY78" s="238"/>
      <c r="BEZ78" s="238"/>
      <c r="BFA78" s="238"/>
      <c r="BFB78" s="238"/>
      <c r="BFC78" s="238"/>
      <c r="BFD78" s="238"/>
      <c r="BFE78" s="238"/>
      <c r="BFF78" s="238"/>
      <c r="BFG78" s="238"/>
      <c r="BFH78" s="238"/>
      <c r="BFI78" s="238"/>
      <c r="BFJ78" s="238"/>
      <c r="BFK78" s="238"/>
      <c r="BFL78" s="238"/>
      <c r="BFM78" s="238"/>
      <c r="BFN78" s="238"/>
      <c r="BFO78" s="238"/>
      <c r="BFP78" s="238"/>
      <c r="BFQ78" s="238"/>
      <c r="BFR78" s="238"/>
      <c r="BFS78" s="238"/>
      <c r="BFT78" s="238"/>
      <c r="BFU78" s="238"/>
      <c r="BFV78" s="238"/>
      <c r="BFW78" s="238"/>
      <c r="BFX78" s="238"/>
      <c r="BFY78" s="238"/>
      <c r="BFZ78" s="238"/>
      <c r="BGA78" s="238"/>
      <c r="BGB78" s="238"/>
      <c r="BGC78" s="238"/>
      <c r="BGD78" s="238"/>
      <c r="BGE78" s="238"/>
      <c r="BGF78" s="238"/>
      <c r="BGG78" s="238"/>
      <c r="BGH78" s="238"/>
      <c r="BGI78" s="238"/>
      <c r="BGJ78" s="238"/>
      <c r="BGK78" s="238"/>
      <c r="BGL78" s="238"/>
      <c r="BGM78" s="238"/>
      <c r="BGN78" s="238"/>
      <c r="BGO78" s="238"/>
      <c r="BGP78" s="238"/>
      <c r="BGQ78" s="238"/>
      <c r="BGR78" s="238"/>
      <c r="BGS78" s="238"/>
      <c r="BGT78" s="238"/>
      <c r="BGU78" s="238"/>
      <c r="BGV78" s="238"/>
      <c r="BGW78" s="238"/>
      <c r="BGX78" s="238"/>
      <c r="BGY78" s="238"/>
      <c r="BGZ78" s="238"/>
      <c r="BHA78" s="238"/>
      <c r="BHB78" s="238"/>
      <c r="BHC78" s="238"/>
      <c r="BHD78" s="238"/>
      <c r="BHE78" s="238"/>
      <c r="BHF78" s="238"/>
      <c r="BHG78" s="238"/>
      <c r="BHH78" s="238"/>
      <c r="BHI78" s="238"/>
      <c r="BHJ78" s="238"/>
      <c r="BHK78" s="238"/>
      <c r="BHL78" s="238"/>
      <c r="BHM78" s="238"/>
      <c r="BHN78" s="238"/>
      <c r="BHO78" s="238"/>
      <c r="BHP78" s="238"/>
      <c r="BHQ78" s="238"/>
      <c r="BHR78" s="238"/>
      <c r="BHS78" s="238"/>
      <c r="BHT78" s="238"/>
      <c r="BHU78" s="238"/>
      <c r="BHV78" s="238"/>
      <c r="BHW78" s="238"/>
      <c r="BHX78" s="238"/>
      <c r="BHY78" s="238"/>
      <c r="BHZ78" s="238"/>
      <c r="BIA78" s="238"/>
      <c r="BIB78" s="238"/>
      <c r="BIC78" s="238"/>
      <c r="BID78" s="238"/>
      <c r="BIE78" s="238"/>
      <c r="BIF78" s="238"/>
      <c r="BIG78" s="238"/>
      <c r="BIH78" s="238"/>
      <c r="BII78" s="238"/>
      <c r="BIJ78" s="238"/>
      <c r="BIK78" s="238"/>
      <c r="BIL78" s="238"/>
      <c r="BIM78" s="238"/>
      <c r="BIN78" s="238"/>
      <c r="BIO78" s="238"/>
      <c r="BIP78" s="238"/>
      <c r="BIQ78" s="238"/>
      <c r="BIR78" s="238"/>
      <c r="BIS78" s="238"/>
      <c r="BIT78" s="238"/>
      <c r="BIU78" s="238"/>
      <c r="BIV78" s="238"/>
      <c r="BIW78" s="238"/>
      <c r="BIX78" s="238"/>
      <c r="BIY78" s="238"/>
      <c r="BIZ78" s="238"/>
      <c r="BJA78" s="238"/>
      <c r="BJB78" s="238"/>
      <c r="BJC78" s="238"/>
      <c r="BJD78" s="238"/>
      <c r="BJE78" s="238"/>
      <c r="BJF78" s="238"/>
      <c r="BJG78" s="238"/>
      <c r="BJH78" s="238"/>
      <c r="BJI78" s="238"/>
      <c r="BJJ78" s="238"/>
      <c r="BJK78" s="238"/>
      <c r="BJL78" s="238"/>
      <c r="BJM78" s="238"/>
      <c r="BJN78" s="238"/>
      <c r="BJO78" s="238"/>
      <c r="BJP78" s="238"/>
      <c r="BJQ78" s="238"/>
      <c r="BJR78" s="238"/>
      <c r="BJS78" s="238"/>
      <c r="BJT78" s="238"/>
      <c r="BJU78" s="238"/>
      <c r="BJV78" s="238"/>
      <c r="BJW78" s="238"/>
      <c r="BJX78" s="238"/>
      <c r="BJY78" s="238"/>
      <c r="BJZ78" s="238"/>
      <c r="BKA78" s="238"/>
      <c r="BKB78" s="238"/>
      <c r="BKC78" s="238"/>
      <c r="BKD78" s="238"/>
      <c r="BKE78" s="238"/>
      <c r="BKF78" s="238"/>
      <c r="BKG78" s="238"/>
      <c r="BKH78" s="238"/>
      <c r="BKI78" s="238"/>
      <c r="BKJ78" s="238"/>
      <c r="BKK78" s="238"/>
      <c r="BKL78" s="238"/>
      <c r="BKM78" s="238"/>
      <c r="BKN78" s="238"/>
      <c r="BKO78" s="238"/>
      <c r="BKP78" s="238"/>
      <c r="BKQ78" s="238"/>
      <c r="BKR78" s="238"/>
      <c r="BKS78" s="238"/>
      <c r="BKT78" s="238"/>
      <c r="BKU78" s="238"/>
      <c r="BKV78" s="238"/>
      <c r="BKW78" s="238"/>
      <c r="BKX78" s="238"/>
      <c r="BKY78" s="238"/>
      <c r="BKZ78" s="238"/>
      <c r="BLA78" s="238"/>
      <c r="BLB78" s="238"/>
      <c r="BLC78" s="238"/>
      <c r="BLD78" s="238"/>
      <c r="BLE78" s="238"/>
      <c r="BLF78" s="238"/>
      <c r="BLG78" s="238"/>
      <c r="BLH78" s="238"/>
      <c r="BLI78" s="238"/>
      <c r="BLJ78" s="238"/>
      <c r="BLK78" s="238"/>
      <c r="BLL78" s="238"/>
      <c r="BLM78" s="238"/>
      <c r="BLN78" s="238"/>
      <c r="BLO78" s="238"/>
      <c r="BLP78" s="238"/>
      <c r="BLQ78" s="238"/>
      <c r="BLR78" s="238"/>
      <c r="BLS78" s="238"/>
      <c r="BLT78" s="238"/>
      <c r="BLU78" s="238"/>
      <c r="BLV78" s="238"/>
      <c r="BLW78" s="238"/>
      <c r="BLX78" s="238"/>
      <c r="BLY78" s="238"/>
      <c r="BLZ78" s="238"/>
      <c r="BMA78" s="238"/>
      <c r="BMB78" s="238"/>
      <c r="BMC78" s="238"/>
      <c r="BMD78" s="238"/>
      <c r="BME78" s="238"/>
      <c r="BMF78" s="238"/>
      <c r="BMG78" s="238"/>
      <c r="BMH78" s="238"/>
      <c r="BMI78" s="238"/>
      <c r="BMJ78" s="238"/>
      <c r="BMK78" s="238"/>
      <c r="BML78" s="238"/>
      <c r="BMM78" s="238"/>
      <c r="BMN78" s="238"/>
      <c r="BMO78" s="238"/>
      <c r="BMP78" s="238"/>
      <c r="BMQ78" s="238"/>
      <c r="BMR78" s="238"/>
      <c r="BMS78" s="238"/>
      <c r="BMT78" s="238"/>
      <c r="BMU78" s="238"/>
      <c r="BMV78" s="238"/>
      <c r="BMW78" s="238"/>
      <c r="BMX78" s="238"/>
      <c r="BMY78" s="238"/>
      <c r="BMZ78" s="238"/>
      <c r="BNA78" s="238"/>
      <c r="BNB78" s="238"/>
      <c r="BNC78" s="238"/>
      <c r="BND78" s="238"/>
      <c r="BNE78" s="238"/>
      <c r="BNF78" s="238"/>
      <c r="BNG78" s="238"/>
      <c r="BNH78" s="238"/>
      <c r="BNI78" s="238"/>
      <c r="BNJ78" s="238"/>
      <c r="BNK78" s="238"/>
      <c r="BNL78" s="238"/>
      <c r="BNM78" s="238"/>
      <c r="BNN78" s="238"/>
      <c r="BNO78" s="238"/>
      <c r="BNP78" s="238"/>
      <c r="BNQ78" s="238"/>
      <c r="BNR78" s="238"/>
      <c r="BNS78" s="238"/>
      <c r="BNT78" s="238"/>
      <c r="BNU78" s="238"/>
      <c r="BNV78" s="238"/>
      <c r="BNW78" s="238"/>
      <c r="BNX78" s="238"/>
      <c r="BNY78" s="238"/>
      <c r="BNZ78" s="238"/>
      <c r="BOA78" s="238"/>
      <c r="BOB78" s="238"/>
      <c r="BOC78" s="238"/>
      <c r="BOD78" s="238"/>
      <c r="BOE78" s="238"/>
      <c r="BOF78" s="238"/>
      <c r="BOG78" s="238"/>
      <c r="BOH78" s="238"/>
      <c r="BOI78" s="238"/>
      <c r="BOJ78" s="238"/>
      <c r="BOK78" s="238"/>
      <c r="BOL78" s="238"/>
      <c r="BOM78" s="238"/>
      <c r="BON78" s="238"/>
      <c r="BOO78" s="238"/>
      <c r="BOP78" s="238"/>
      <c r="BOQ78" s="238"/>
      <c r="BOR78" s="238"/>
      <c r="BOS78" s="238"/>
      <c r="BOT78" s="238"/>
      <c r="BOU78" s="238"/>
      <c r="BOV78" s="238"/>
      <c r="BOW78" s="238"/>
      <c r="BOX78" s="238"/>
      <c r="BOY78" s="238"/>
      <c r="BOZ78" s="238"/>
      <c r="BPA78" s="238"/>
      <c r="BPB78" s="238"/>
      <c r="BPC78" s="238"/>
      <c r="BPD78" s="238"/>
      <c r="BPE78" s="238"/>
      <c r="BPF78" s="238"/>
      <c r="BPG78" s="238"/>
      <c r="BPH78" s="238"/>
      <c r="BPI78" s="238"/>
      <c r="BPJ78" s="238"/>
      <c r="BPK78" s="238"/>
      <c r="BPL78" s="238"/>
      <c r="BPM78" s="238"/>
      <c r="BPN78" s="238"/>
      <c r="BPO78" s="238"/>
      <c r="BPP78" s="238"/>
      <c r="BPQ78" s="238"/>
      <c r="BPR78" s="238"/>
      <c r="BPS78" s="238"/>
      <c r="BPT78" s="238"/>
      <c r="BPU78" s="238"/>
      <c r="BPV78" s="238"/>
      <c r="BPW78" s="238"/>
      <c r="BPX78" s="238"/>
      <c r="BPY78" s="238"/>
      <c r="BPZ78" s="238"/>
      <c r="BQA78" s="238"/>
      <c r="BQB78" s="238"/>
      <c r="BQC78" s="238"/>
      <c r="BQD78" s="238"/>
      <c r="BQE78" s="238"/>
      <c r="BQF78" s="238"/>
      <c r="BQG78" s="238"/>
      <c r="BQH78" s="238"/>
      <c r="BQI78" s="238"/>
      <c r="BQJ78" s="238"/>
      <c r="BQK78" s="238"/>
      <c r="BQL78" s="238"/>
      <c r="BQM78" s="238"/>
      <c r="BQN78" s="238"/>
      <c r="BQO78" s="238"/>
      <c r="BQP78" s="238"/>
      <c r="BQQ78" s="238"/>
      <c r="BQR78" s="238"/>
      <c r="BQS78" s="238"/>
      <c r="BQT78" s="238"/>
      <c r="BQU78" s="238"/>
      <c r="BQV78" s="238"/>
      <c r="BQW78" s="238"/>
      <c r="BQX78" s="238"/>
      <c r="BQY78" s="238"/>
      <c r="BQZ78" s="238"/>
      <c r="BRA78" s="238"/>
      <c r="BRB78" s="238"/>
      <c r="BRC78" s="238"/>
      <c r="BRD78" s="238"/>
      <c r="BRE78" s="238"/>
      <c r="BRF78" s="238"/>
      <c r="BRG78" s="238"/>
      <c r="BRH78" s="238"/>
      <c r="BRI78" s="238"/>
      <c r="BRJ78" s="238"/>
      <c r="BRK78" s="238"/>
      <c r="BRL78" s="238"/>
      <c r="BRM78" s="238"/>
      <c r="BRN78" s="238"/>
      <c r="BRO78" s="238"/>
      <c r="BRP78" s="238"/>
      <c r="BRQ78" s="238"/>
      <c r="BRR78" s="238"/>
      <c r="BRS78" s="238"/>
      <c r="BRT78" s="238"/>
      <c r="BRU78" s="238"/>
      <c r="BRV78" s="238"/>
      <c r="BRW78" s="238"/>
      <c r="BRX78" s="238"/>
      <c r="BRY78" s="238"/>
      <c r="BRZ78" s="238"/>
      <c r="BSA78" s="238"/>
      <c r="BSB78" s="238"/>
      <c r="BSC78" s="238"/>
      <c r="BSD78" s="238"/>
      <c r="BSE78" s="238"/>
      <c r="BSF78" s="238"/>
      <c r="BSG78" s="238"/>
      <c r="BSH78" s="238"/>
      <c r="BSI78" s="238"/>
      <c r="BSJ78" s="238"/>
      <c r="BSK78" s="238"/>
      <c r="BSL78" s="238"/>
      <c r="BSM78" s="238"/>
      <c r="BSN78" s="238"/>
      <c r="BSO78" s="238"/>
      <c r="BSP78" s="238"/>
      <c r="BSQ78" s="238"/>
      <c r="BSR78" s="238"/>
      <c r="BSS78" s="238"/>
      <c r="BST78" s="238"/>
      <c r="BSU78" s="238"/>
      <c r="BSV78" s="238"/>
      <c r="BSW78" s="238"/>
      <c r="BSX78" s="238"/>
      <c r="BSY78" s="238"/>
      <c r="BSZ78" s="238"/>
      <c r="BTA78" s="238"/>
      <c r="BTB78" s="238"/>
      <c r="BTC78" s="238"/>
      <c r="BTD78" s="238"/>
      <c r="BTE78" s="238"/>
      <c r="BTF78" s="238"/>
      <c r="BTG78" s="238"/>
      <c r="BTH78" s="238"/>
      <c r="BTI78" s="238"/>
      <c r="BTJ78" s="238"/>
      <c r="BTK78" s="238"/>
      <c r="BTL78" s="238"/>
      <c r="BTM78" s="238"/>
      <c r="BTN78" s="238"/>
      <c r="BTO78" s="238"/>
      <c r="BTP78" s="238"/>
      <c r="BTQ78" s="238"/>
      <c r="BTR78" s="238"/>
      <c r="BTS78" s="238"/>
      <c r="BTT78" s="238"/>
      <c r="BTU78" s="238"/>
      <c r="BTV78" s="238"/>
      <c r="BTW78" s="238"/>
      <c r="BTX78" s="238"/>
      <c r="BTY78" s="238"/>
      <c r="BTZ78" s="238"/>
      <c r="BUA78" s="238"/>
      <c r="BUB78" s="238"/>
      <c r="BUC78" s="238"/>
      <c r="BUD78" s="238"/>
      <c r="BUE78" s="238"/>
      <c r="BUF78" s="238"/>
      <c r="BUG78" s="238"/>
      <c r="BUH78" s="238"/>
      <c r="BUI78" s="238"/>
      <c r="BUJ78" s="238"/>
      <c r="BUK78" s="238"/>
      <c r="BUL78" s="238"/>
      <c r="BUM78" s="238"/>
      <c r="BUN78" s="238"/>
      <c r="BUO78" s="238"/>
      <c r="BUP78" s="238"/>
      <c r="BUQ78" s="238"/>
      <c r="BUR78" s="238"/>
      <c r="BUS78" s="238"/>
      <c r="BUT78" s="238"/>
      <c r="BUU78" s="238"/>
      <c r="BUV78" s="238"/>
      <c r="BUW78" s="238"/>
      <c r="BUX78" s="238"/>
      <c r="BUY78" s="238"/>
      <c r="BUZ78" s="238"/>
      <c r="BVA78" s="238"/>
      <c r="BVB78" s="238"/>
      <c r="BVC78" s="238"/>
      <c r="BVD78" s="238"/>
      <c r="BVE78" s="238"/>
      <c r="BVF78" s="238"/>
      <c r="BVG78" s="238"/>
      <c r="BVH78" s="238"/>
      <c r="BVI78" s="238"/>
      <c r="BVJ78" s="238"/>
      <c r="BVK78" s="238"/>
      <c r="BVL78" s="238"/>
      <c r="BVM78" s="238"/>
      <c r="BVN78" s="238"/>
      <c r="BVO78" s="238"/>
      <c r="BVP78" s="238"/>
      <c r="BVQ78" s="238"/>
      <c r="BVR78" s="238"/>
      <c r="BVS78" s="238"/>
      <c r="BVT78" s="238"/>
      <c r="BVU78" s="238"/>
      <c r="BVV78" s="238"/>
      <c r="BVW78" s="238"/>
      <c r="BVX78" s="238"/>
      <c r="BVY78" s="238"/>
      <c r="BVZ78" s="238"/>
      <c r="BWA78" s="238"/>
      <c r="BWB78" s="238"/>
      <c r="BWC78" s="238"/>
      <c r="BWD78" s="238"/>
      <c r="BWE78" s="238"/>
      <c r="BWF78" s="238"/>
      <c r="BWG78" s="238"/>
      <c r="BWH78" s="238"/>
      <c r="BWI78" s="238"/>
      <c r="BWJ78" s="238"/>
      <c r="BWK78" s="238"/>
      <c r="BWL78" s="238"/>
      <c r="BWM78" s="238"/>
      <c r="BWN78" s="238"/>
      <c r="BWO78" s="238"/>
      <c r="BWP78" s="238"/>
      <c r="BWQ78" s="238"/>
      <c r="BWR78" s="238"/>
      <c r="BWS78" s="238"/>
      <c r="BWT78" s="238"/>
      <c r="BWU78" s="238"/>
      <c r="BWV78" s="238"/>
      <c r="BWW78" s="238"/>
      <c r="BWX78" s="238"/>
      <c r="BWY78" s="238"/>
      <c r="BWZ78" s="238"/>
      <c r="BXA78" s="238"/>
      <c r="BXB78" s="238"/>
      <c r="BXC78" s="238"/>
      <c r="BXD78" s="238"/>
      <c r="BXE78" s="238"/>
      <c r="BXF78" s="238"/>
      <c r="BXG78" s="238"/>
      <c r="BXH78" s="238"/>
      <c r="BXI78" s="238"/>
      <c r="BXJ78" s="238"/>
      <c r="BXK78" s="238"/>
      <c r="BXL78" s="238"/>
      <c r="BXM78" s="238"/>
      <c r="BXN78" s="238"/>
      <c r="BXO78" s="238"/>
      <c r="BXP78" s="238"/>
      <c r="BXQ78" s="238"/>
      <c r="BXR78" s="238"/>
      <c r="BXS78" s="238"/>
      <c r="BXT78" s="238"/>
      <c r="BXU78" s="238"/>
      <c r="BXV78" s="238"/>
      <c r="BXW78" s="238"/>
      <c r="BXX78" s="238"/>
      <c r="BXY78" s="238"/>
      <c r="BXZ78" s="238"/>
      <c r="BYA78" s="238"/>
      <c r="BYB78" s="238"/>
      <c r="BYC78" s="238"/>
      <c r="BYD78" s="238"/>
      <c r="BYE78" s="238"/>
      <c r="BYF78" s="238"/>
      <c r="BYG78" s="238"/>
      <c r="BYH78" s="238"/>
      <c r="BYI78" s="238"/>
      <c r="BYJ78" s="238"/>
      <c r="BYK78" s="238"/>
      <c r="BYL78" s="238"/>
      <c r="BYM78" s="238"/>
      <c r="BYN78" s="238"/>
      <c r="BYO78" s="238"/>
      <c r="BYP78" s="238"/>
      <c r="BYQ78" s="238"/>
      <c r="BYR78" s="238"/>
      <c r="BYS78" s="238"/>
      <c r="BYT78" s="238"/>
      <c r="BYU78" s="238"/>
      <c r="BYV78" s="238"/>
      <c r="BYW78" s="238"/>
      <c r="BYX78" s="238"/>
      <c r="BYY78" s="238"/>
      <c r="BYZ78" s="238"/>
      <c r="BZA78" s="238"/>
      <c r="BZB78" s="238"/>
      <c r="BZC78" s="238"/>
      <c r="BZD78" s="238"/>
      <c r="BZE78" s="238"/>
      <c r="BZF78" s="238"/>
      <c r="BZG78" s="238"/>
      <c r="BZH78" s="238"/>
      <c r="BZI78" s="238"/>
      <c r="BZJ78" s="238"/>
      <c r="BZK78" s="238"/>
      <c r="BZL78" s="238"/>
      <c r="BZM78" s="238"/>
      <c r="BZN78" s="238"/>
      <c r="BZO78" s="238"/>
      <c r="BZP78" s="238"/>
      <c r="BZQ78" s="238"/>
      <c r="BZR78" s="238"/>
      <c r="BZS78" s="238"/>
      <c r="BZT78" s="238"/>
      <c r="BZU78" s="238"/>
      <c r="BZV78" s="238"/>
      <c r="BZW78" s="238"/>
      <c r="BZX78" s="238"/>
      <c r="BZY78" s="238"/>
      <c r="BZZ78" s="238"/>
      <c r="CAA78" s="238"/>
      <c r="CAB78" s="238"/>
      <c r="CAC78" s="238"/>
      <c r="CAD78" s="238"/>
      <c r="CAE78" s="238"/>
      <c r="CAF78" s="238"/>
      <c r="CAG78" s="238"/>
      <c r="CAH78" s="238"/>
      <c r="CAI78" s="238"/>
      <c r="CAJ78" s="238"/>
      <c r="CAK78" s="238"/>
      <c r="CAL78" s="238"/>
      <c r="CAM78" s="238"/>
      <c r="CAN78" s="238"/>
      <c r="CAO78" s="238"/>
      <c r="CAP78" s="238"/>
      <c r="CAQ78" s="238"/>
      <c r="CAR78" s="238"/>
      <c r="CAS78" s="238"/>
      <c r="CAT78" s="238"/>
      <c r="CAU78" s="238"/>
      <c r="CAV78" s="238"/>
      <c r="CAW78" s="238"/>
      <c r="CAX78" s="238"/>
      <c r="CAY78" s="238"/>
      <c r="CAZ78" s="238"/>
      <c r="CBA78" s="238"/>
      <c r="CBB78" s="238"/>
      <c r="CBC78" s="238"/>
      <c r="CBD78" s="238"/>
      <c r="CBE78" s="238"/>
      <c r="CBF78" s="238"/>
      <c r="CBG78" s="238"/>
      <c r="CBH78" s="238"/>
      <c r="CBI78" s="238"/>
      <c r="CBJ78" s="238"/>
      <c r="CBK78" s="238"/>
      <c r="CBL78" s="238"/>
      <c r="CBM78" s="238"/>
      <c r="CBN78" s="238"/>
      <c r="CBO78" s="238"/>
      <c r="CBP78" s="238"/>
      <c r="CBQ78" s="238"/>
      <c r="CBR78" s="238"/>
      <c r="CBS78" s="238"/>
      <c r="CBT78" s="238"/>
      <c r="CBU78" s="238"/>
      <c r="CBV78" s="238"/>
      <c r="CBW78" s="238"/>
      <c r="CBX78" s="238"/>
      <c r="CBY78" s="238"/>
      <c r="CBZ78" s="238"/>
      <c r="CCA78" s="238"/>
      <c r="CCB78" s="238"/>
      <c r="CCC78" s="238"/>
      <c r="CCD78" s="238"/>
      <c r="CCE78" s="238"/>
      <c r="CCF78" s="238"/>
      <c r="CCG78" s="238"/>
      <c r="CCH78" s="238"/>
      <c r="CCI78" s="238"/>
      <c r="CCJ78" s="238"/>
      <c r="CCK78" s="238"/>
      <c r="CCL78" s="238"/>
      <c r="CCM78" s="238"/>
      <c r="CCN78" s="238"/>
      <c r="CCO78" s="238"/>
      <c r="CCP78" s="238"/>
      <c r="CCQ78" s="238"/>
      <c r="CCR78" s="238"/>
      <c r="CCS78" s="238"/>
      <c r="CCT78" s="238"/>
      <c r="CCU78" s="238"/>
      <c r="CCV78" s="238"/>
      <c r="CCW78" s="238"/>
      <c r="CCX78" s="238"/>
      <c r="CCY78" s="238"/>
      <c r="CCZ78" s="238"/>
      <c r="CDA78" s="238"/>
      <c r="CDB78" s="238"/>
      <c r="CDC78" s="238"/>
      <c r="CDD78" s="238"/>
      <c r="CDE78" s="238"/>
      <c r="CDF78" s="238"/>
      <c r="CDG78" s="238"/>
      <c r="CDH78" s="238"/>
      <c r="CDI78" s="238"/>
      <c r="CDJ78" s="238"/>
      <c r="CDK78" s="238"/>
      <c r="CDL78" s="238"/>
      <c r="CDM78" s="238"/>
      <c r="CDN78" s="238"/>
      <c r="CDO78" s="238"/>
      <c r="CDP78" s="238"/>
      <c r="CDQ78" s="238"/>
      <c r="CDR78" s="238"/>
      <c r="CDS78" s="238"/>
      <c r="CDT78" s="238"/>
      <c r="CDU78" s="238"/>
      <c r="CDV78" s="238"/>
      <c r="CDW78" s="238"/>
      <c r="CDX78" s="238"/>
      <c r="CDY78" s="238"/>
      <c r="CDZ78" s="238"/>
      <c r="CEA78" s="238"/>
      <c r="CEB78" s="238"/>
      <c r="CEC78" s="238"/>
      <c r="CED78" s="238"/>
      <c r="CEE78" s="238"/>
      <c r="CEF78" s="238"/>
      <c r="CEG78" s="238"/>
      <c r="CEH78" s="238"/>
      <c r="CEI78" s="238"/>
      <c r="CEJ78" s="238"/>
      <c r="CEK78" s="238"/>
      <c r="CEL78" s="238"/>
      <c r="CEM78" s="238"/>
      <c r="CEN78" s="238"/>
      <c r="CEO78" s="238"/>
      <c r="CEP78" s="238"/>
      <c r="CEQ78" s="238"/>
      <c r="CER78" s="238"/>
      <c r="CES78" s="238"/>
      <c r="CET78" s="238"/>
      <c r="CEU78" s="238"/>
      <c r="CEV78" s="238"/>
      <c r="CEW78" s="238"/>
      <c r="CEX78" s="238"/>
      <c r="CEY78" s="238"/>
      <c r="CEZ78" s="238"/>
      <c r="CFA78" s="238"/>
      <c r="CFB78" s="238"/>
      <c r="CFC78" s="238"/>
      <c r="CFD78" s="238"/>
      <c r="CFE78" s="238"/>
      <c r="CFF78" s="238"/>
      <c r="CFG78" s="238"/>
      <c r="CFH78" s="238"/>
      <c r="CFI78" s="238"/>
      <c r="CFJ78" s="238"/>
      <c r="CFK78" s="238"/>
      <c r="CFL78" s="238"/>
      <c r="CFM78" s="238"/>
      <c r="CFN78" s="238"/>
      <c r="CFO78" s="238"/>
      <c r="CFP78" s="238"/>
      <c r="CFQ78" s="238"/>
      <c r="CFR78" s="238"/>
      <c r="CFS78" s="238"/>
      <c r="CFT78" s="238"/>
      <c r="CFU78" s="238"/>
      <c r="CFV78" s="238"/>
      <c r="CFW78" s="238"/>
      <c r="CFX78" s="238"/>
      <c r="CFY78" s="238"/>
      <c r="CFZ78" s="238"/>
      <c r="CGA78" s="238"/>
      <c r="CGB78" s="238"/>
      <c r="CGC78" s="238"/>
      <c r="CGD78" s="238"/>
      <c r="CGE78" s="238"/>
      <c r="CGF78" s="238"/>
      <c r="CGG78" s="238"/>
      <c r="CGH78" s="238"/>
      <c r="CGI78" s="238"/>
      <c r="CGJ78" s="238"/>
      <c r="CGK78" s="238"/>
      <c r="CGL78" s="238"/>
      <c r="CGM78" s="238"/>
      <c r="CGN78" s="238"/>
      <c r="CGO78" s="238"/>
      <c r="CGP78" s="238"/>
      <c r="CGQ78" s="238"/>
      <c r="CGR78" s="238"/>
      <c r="CGS78" s="238"/>
      <c r="CGT78" s="238"/>
      <c r="CGU78" s="238"/>
      <c r="CGV78" s="238"/>
      <c r="CGW78" s="238"/>
      <c r="CGX78" s="238"/>
      <c r="CGY78" s="238"/>
      <c r="CGZ78" s="238"/>
      <c r="CHA78" s="238"/>
      <c r="CHB78" s="238"/>
      <c r="CHC78" s="238"/>
      <c r="CHD78" s="238"/>
      <c r="CHE78" s="238"/>
      <c r="CHF78" s="238"/>
      <c r="CHG78" s="238"/>
      <c r="CHH78" s="238"/>
      <c r="CHI78" s="238"/>
      <c r="CHJ78" s="238"/>
      <c r="CHK78" s="238"/>
      <c r="CHL78" s="238"/>
      <c r="CHM78" s="238"/>
      <c r="CHN78" s="238"/>
      <c r="CHO78" s="238"/>
      <c r="CHP78" s="238"/>
      <c r="CHQ78" s="238"/>
      <c r="CHR78" s="238"/>
      <c r="CHS78" s="238"/>
      <c r="CHT78" s="238"/>
      <c r="CHU78" s="238"/>
      <c r="CHV78" s="238"/>
      <c r="CHW78" s="238"/>
      <c r="CHX78" s="238"/>
      <c r="CHY78" s="238"/>
      <c r="CHZ78" s="238"/>
      <c r="CIA78" s="238"/>
      <c r="CIB78" s="238"/>
      <c r="CIC78" s="238"/>
      <c r="CID78" s="238"/>
      <c r="CIE78" s="238"/>
      <c r="CIF78" s="238"/>
      <c r="CIG78" s="238"/>
      <c r="CIH78" s="238"/>
      <c r="CII78" s="238"/>
      <c r="CIJ78" s="238"/>
      <c r="CIK78" s="238"/>
      <c r="CIL78" s="238"/>
      <c r="CIM78" s="238"/>
      <c r="CIN78" s="238"/>
      <c r="CIO78" s="238"/>
      <c r="CIP78" s="238"/>
      <c r="CIQ78" s="238"/>
      <c r="CIR78" s="238"/>
      <c r="CIS78" s="238"/>
      <c r="CIT78" s="238"/>
      <c r="CIU78" s="238"/>
      <c r="CIV78" s="238"/>
      <c r="CIW78" s="238"/>
      <c r="CIX78" s="238"/>
      <c r="CIY78" s="238"/>
      <c r="CIZ78" s="238"/>
      <c r="CJA78" s="238"/>
      <c r="CJB78" s="238"/>
      <c r="CJC78" s="238"/>
      <c r="CJD78" s="238"/>
      <c r="CJE78" s="238"/>
      <c r="CJF78" s="238"/>
      <c r="CJG78" s="238"/>
      <c r="CJH78" s="238"/>
      <c r="CJI78" s="238"/>
      <c r="CJJ78" s="238"/>
      <c r="CJK78" s="238"/>
      <c r="CJL78" s="238"/>
      <c r="CJM78" s="238"/>
      <c r="CJN78" s="238"/>
      <c r="CJO78" s="238"/>
      <c r="CJP78" s="238"/>
      <c r="CJQ78" s="238"/>
      <c r="CJR78" s="238"/>
      <c r="CJS78" s="238"/>
      <c r="CJT78" s="238"/>
      <c r="CJU78" s="238"/>
      <c r="CJV78" s="238"/>
      <c r="CJW78" s="238"/>
      <c r="CJX78" s="238"/>
      <c r="CJY78" s="238"/>
      <c r="CJZ78" s="238"/>
      <c r="CKA78" s="238"/>
      <c r="CKB78" s="238"/>
      <c r="CKC78" s="238"/>
      <c r="CKD78" s="238"/>
      <c r="CKE78" s="238"/>
      <c r="CKF78" s="238"/>
      <c r="CKG78" s="238"/>
      <c r="CKH78" s="238"/>
      <c r="CKI78" s="238"/>
      <c r="CKJ78" s="238"/>
      <c r="CKK78" s="238"/>
      <c r="CKL78" s="238"/>
      <c r="CKM78" s="238"/>
      <c r="CKN78" s="238"/>
      <c r="CKO78" s="238"/>
      <c r="CKP78" s="238"/>
      <c r="CKQ78" s="238"/>
      <c r="CKR78" s="238"/>
      <c r="CKS78" s="238"/>
      <c r="CKT78" s="238"/>
      <c r="CKU78" s="238"/>
      <c r="CKV78" s="238"/>
      <c r="CKW78" s="238"/>
      <c r="CKX78" s="238"/>
      <c r="CKY78" s="238"/>
      <c r="CKZ78" s="238"/>
      <c r="CLA78" s="238"/>
      <c r="CLB78" s="238"/>
      <c r="CLC78" s="238"/>
      <c r="CLD78" s="238"/>
      <c r="CLE78" s="238"/>
      <c r="CLF78" s="238"/>
      <c r="CLG78" s="238"/>
      <c r="CLH78" s="238"/>
      <c r="CLI78" s="238"/>
      <c r="CLJ78" s="238"/>
      <c r="CLK78" s="238"/>
      <c r="CLL78" s="238"/>
      <c r="CLM78" s="238"/>
      <c r="CLN78" s="238"/>
      <c r="CLO78" s="238"/>
      <c r="CLP78" s="238"/>
      <c r="CLQ78" s="238"/>
      <c r="CLR78" s="238"/>
      <c r="CLS78" s="238"/>
      <c r="CLT78" s="238"/>
      <c r="CLU78" s="238"/>
      <c r="CLV78" s="238"/>
      <c r="CLW78" s="238"/>
      <c r="CLX78" s="238"/>
      <c r="CLY78" s="238"/>
      <c r="CLZ78" s="238"/>
      <c r="CMA78" s="238"/>
      <c r="CMB78" s="238"/>
      <c r="CMC78" s="238"/>
      <c r="CMD78" s="238"/>
      <c r="CME78" s="238"/>
      <c r="CMF78" s="238"/>
      <c r="CMG78" s="238"/>
      <c r="CMH78" s="238"/>
      <c r="CMI78" s="238"/>
      <c r="CMJ78" s="238"/>
      <c r="CMK78" s="238"/>
      <c r="CML78" s="238"/>
      <c r="CMM78" s="238"/>
      <c r="CMN78" s="238"/>
      <c r="CMO78" s="238"/>
      <c r="CMP78" s="238"/>
      <c r="CMQ78" s="238"/>
      <c r="CMR78" s="238"/>
      <c r="CMS78" s="238"/>
      <c r="CMT78" s="238"/>
      <c r="CMU78" s="238"/>
      <c r="CMV78" s="238"/>
      <c r="CMW78" s="238"/>
      <c r="CMX78" s="238"/>
      <c r="CMY78" s="238"/>
      <c r="CMZ78" s="238"/>
      <c r="CNA78" s="238"/>
      <c r="CNB78" s="238"/>
      <c r="CNC78" s="238"/>
      <c r="CND78" s="238"/>
      <c r="CNE78" s="238"/>
      <c r="CNF78" s="238"/>
      <c r="CNG78" s="238"/>
      <c r="CNH78" s="238"/>
      <c r="CNI78" s="238"/>
      <c r="CNJ78" s="238"/>
      <c r="CNK78" s="238"/>
      <c r="CNL78" s="238"/>
      <c r="CNM78" s="238"/>
      <c r="CNN78" s="238"/>
      <c r="CNO78" s="238"/>
      <c r="CNP78" s="238"/>
      <c r="CNQ78" s="238"/>
      <c r="CNR78" s="238"/>
      <c r="CNS78" s="238"/>
      <c r="CNT78" s="238"/>
      <c r="CNU78" s="238"/>
      <c r="CNV78" s="238"/>
      <c r="CNW78" s="238"/>
      <c r="CNX78" s="238"/>
      <c r="CNY78" s="238"/>
      <c r="CNZ78" s="238"/>
      <c r="COA78" s="238"/>
      <c r="COB78" s="238"/>
      <c r="COC78" s="238"/>
      <c r="COD78" s="238"/>
      <c r="COE78" s="238"/>
      <c r="COF78" s="238"/>
      <c r="COG78" s="238"/>
      <c r="COH78" s="238"/>
      <c r="COI78" s="238"/>
      <c r="COJ78" s="238"/>
      <c r="COK78" s="238"/>
      <c r="COL78" s="238"/>
      <c r="COM78" s="238"/>
      <c r="CON78" s="238"/>
      <c r="COO78" s="238"/>
      <c r="COP78" s="238"/>
      <c r="COQ78" s="238"/>
      <c r="COR78" s="238"/>
      <c r="COS78" s="238"/>
      <c r="COT78" s="238"/>
      <c r="COU78" s="238"/>
      <c r="COV78" s="238"/>
      <c r="COW78" s="238"/>
      <c r="COX78" s="238"/>
      <c r="COY78" s="238"/>
      <c r="COZ78" s="238"/>
      <c r="CPA78" s="238"/>
      <c r="CPB78" s="238"/>
      <c r="CPC78" s="238"/>
      <c r="CPD78" s="238"/>
      <c r="CPE78" s="238"/>
      <c r="CPF78" s="238"/>
      <c r="CPG78" s="238"/>
      <c r="CPH78" s="238"/>
      <c r="CPI78" s="238"/>
      <c r="CPJ78" s="238"/>
      <c r="CPK78" s="238"/>
      <c r="CPL78" s="238"/>
      <c r="CPM78" s="238"/>
      <c r="CPN78" s="238"/>
      <c r="CPO78" s="238"/>
      <c r="CPP78" s="238"/>
      <c r="CPQ78" s="238"/>
      <c r="CPR78" s="238"/>
      <c r="CPS78" s="238"/>
      <c r="CPT78" s="238"/>
      <c r="CPU78" s="238"/>
      <c r="CPV78" s="238"/>
      <c r="CPW78" s="238"/>
      <c r="CPX78" s="238"/>
      <c r="CPY78" s="238"/>
      <c r="CPZ78" s="238"/>
      <c r="CQA78" s="238"/>
      <c r="CQB78" s="238"/>
      <c r="CQC78" s="238"/>
      <c r="CQD78" s="238"/>
      <c r="CQE78" s="238"/>
      <c r="CQF78" s="238"/>
      <c r="CQG78" s="238"/>
      <c r="CQH78" s="238"/>
      <c r="CQI78" s="238"/>
      <c r="CQJ78" s="238"/>
      <c r="CQK78" s="238"/>
      <c r="CQL78" s="238"/>
      <c r="CQM78" s="238"/>
      <c r="CQN78" s="238"/>
      <c r="CQO78" s="238"/>
      <c r="CQP78" s="238"/>
      <c r="CQQ78" s="238"/>
      <c r="CQR78" s="238"/>
      <c r="CQS78" s="238"/>
      <c r="CQT78" s="238"/>
      <c r="CQU78" s="238"/>
      <c r="CQV78" s="238"/>
      <c r="CQW78" s="238"/>
      <c r="CQX78" s="238"/>
      <c r="CQY78" s="238"/>
      <c r="CQZ78" s="238"/>
      <c r="CRA78" s="238"/>
      <c r="CRB78" s="238"/>
      <c r="CRC78" s="238"/>
      <c r="CRD78" s="238"/>
      <c r="CRE78" s="238"/>
      <c r="CRF78" s="238"/>
      <c r="CRG78" s="238"/>
      <c r="CRH78" s="238"/>
      <c r="CRI78" s="238"/>
      <c r="CRJ78" s="238"/>
      <c r="CRK78" s="238"/>
      <c r="CRL78" s="238"/>
      <c r="CRM78" s="238"/>
      <c r="CRN78" s="238"/>
      <c r="CRO78" s="238"/>
      <c r="CRP78" s="238"/>
      <c r="CRQ78" s="238"/>
      <c r="CRR78" s="238"/>
      <c r="CRS78" s="238"/>
      <c r="CRT78" s="238"/>
      <c r="CRU78" s="238"/>
      <c r="CRV78" s="238"/>
      <c r="CRW78" s="238"/>
      <c r="CRX78" s="238"/>
      <c r="CRY78" s="238"/>
      <c r="CRZ78" s="238"/>
      <c r="CSA78" s="238"/>
      <c r="CSB78" s="238"/>
      <c r="CSC78" s="238"/>
      <c r="CSD78" s="238"/>
      <c r="CSE78" s="238"/>
      <c r="CSF78" s="238"/>
      <c r="CSG78" s="238"/>
      <c r="CSH78" s="238"/>
      <c r="CSI78" s="238"/>
      <c r="CSJ78" s="238"/>
      <c r="CSK78" s="238"/>
      <c r="CSL78" s="238"/>
      <c r="CSM78" s="238"/>
      <c r="CSN78" s="238"/>
      <c r="CSO78" s="238"/>
      <c r="CSP78" s="238"/>
      <c r="CSQ78" s="238"/>
      <c r="CSR78" s="238"/>
      <c r="CSS78" s="238"/>
      <c r="CST78" s="238"/>
      <c r="CSU78" s="238"/>
      <c r="CSV78" s="238"/>
      <c r="CSW78" s="238"/>
      <c r="CSX78" s="238"/>
      <c r="CSY78" s="238"/>
      <c r="CSZ78" s="238"/>
      <c r="CTA78" s="238"/>
      <c r="CTB78" s="238"/>
      <c r="CTC78" s="238"/>
      <c r="CTD78" s="238"/>
      <c r="CTE78" s="238"/>
      <c r="CTF78" s="238"/>
      <c r="CTG78" s="238"/>
      <c r="CTH78" s="238"/>
      <c r="CTI78" s="238"/>
      <c r="CTJ78" s="238"/>
      <c r="CTK78" s="238"/>
      <c r="CTL78" s="238"/>
      <c r="CTM78" s="238"/>
      <c r="CTN78" s="238"/>
      <c r="CTO78" s="238"/>
      <c r="CTP78" s="238"/>
      <c r="CTQ78" s="238"/>
      <c r="CTR78" s="238"/>
      <c r="CTS78" s="238"/>
      <c r="CTT78" s="238"/>
      <c r="CTU78" s="238"/>
      <c r="CTV78" s="238"/>
      <c r="CTW78" s="238"/>
      <c r="CTX78" s="238"/>
      <c r="CTY78" s="238"/>
      <c r="CTZ78" s="238"/>
      <c r="CUA78" s="238"/>
      <c r="CUB78" s="238"/>
      <c r="CUC78" s="238"/>
      <c r="CUD78" s="238"/>
      <c r="CUE78" s="238"/>
      <c r="CUF78" s="238"/>
      <c r="CUG78" s="238"/>
      <c r="CUH78" s="238"/>
      <c r="CUI78" s="238"/>
      <c r="CUJ78" s="238"/>
      <c r="CUK78" s="238"/>
      <c r="CUL78" s="238"/>
      <c r="CUM78" s="238"/>
      <c r="CUN78" s="238"/>
      <c r="CUO78" s="238"/>
      <c r="CUP78" s="238"/>
      <c r="CUQ78" s="238"/>
      <c r="CUR78" s="238"/>
      <c r="CUS78" s="238"/>
      <c r="CUT78" s="238"/>
      <c r="CUU78" s="238"/>
      <c r="CUV78" s="238"/>
      <c r="CUW78" s="238"/>
      <c r="CUX78" s="238"/>
      <c r="CUY78" s="238"/>
      <c r="CUZ78" s="238"/>
      <c r="CVA78" s="238"/>
      <c r="CVB78" s="238"/>
      <c r="CVC78" s="238"/>
      <c r="CVD78" s="238"/>
      <c r="CVE78" s="238"/>
      <c r="CVF78" s="238"/>
      <c r="CVG78" s="238"/>
      <c r="CVH78" s="238"/>
      <c r="CVI78" s="238"/>
      <c r="CVJ78" s="238"/>
      <c r="CVK78" s="238"/>
      <c r="CVL78" s="238"/>
      <c r="CVM78" s="238"/>
      <c r="CVN78" s="238"/>
      <c r="CVO78" s="238"/>
      <c r="CVP78" s="238"/>
      <c r="CVQ78" s="238"/>
      <c r="CVR78" s="238"/>
      <c r="CVS78" s="238"/>
      <c r="CVT78" s="238"/>
      <c r="CVU78" s="238"/>
      <c r="CVV78" s="238"/>
      <c r="CVW78" s="238"/>
      <c r="CVX78" s="238"/>
      <c r="CVY78" s="238"/>
      <c r="CVZ78" s="238"/>
      <c r="CWA78" s="238"/>
      <c r="CWB78" s="238"/>
      <c r="CWC78" s="238"/>
      <c r="CWD78" s="238"/>
      <c r="CWE78" s="238"/>
      <c r="CWF78" s="238"/>
      <c r="CWG78" s="238"/>
      <c r="CWH78" s="238"/>
      <c r="CWI78" s="238"/>
      <c r="CWJ78" s="238"/>
      <c r="CWK78" s="238"/>
      <c r="CWL78" s="238"/>
      <c r="CWM78" s="238"/>
      <c r="CWN78" s="238"/>
      <c r="CWO78" s="238"/>
      <c r="CWP78" s="238"/>
      <c r="CWQ78" s="238"/>
      <c r="CWR78" s="238"/>
      <c r="CWS78" s="238"/>
      <c r="CWT78" s="238"/>
      <c r="CWU78" s="238"/>
      <c r="CWV78" s="238"/>
      <c r="CWW78" s="238"/>
      <c r="CWX78" s="238"/>
      <c r="CWY78" s="238"/>
      <c r="CWZ78" s="238"/>
      <c r="CXA78" s="238"/>
      <c r="CXB78" s="238"/>
      <c r="CXC78" s="238"/>
      <c r="CXD78" s="238"/>
      <c r="CXE78" s="238"/>
      <c r="CXF78" s="238"/>
      <c r="CXG78" s="238"/>
      <c r="CXH78" s="238"/>
      <c r="CXI78" s="238"/>
      <c r="CXJ78" s="238"/>
      <c r="CXK78" s="238"/>
      <c r="CXL78" s="238"/>
      <c r="CXM78" s="238"/>
      <c r="CXN78" s="238"/>
      <c r="CXO78" s="238"/>
      <c r="CXP78" s="238"/>
      <c r="CXQ78" s="238"/>
      <c r="CXR78" s="238"/>
      <c r="CXS78" s="238"/>
      <c r="CXT78" s="238"/>
      <c r="CXU78" s="238"/>
      <c r="CXV78" s="238"/>
      <c r="CXW78" s="238"/>
      <c r="CXX78" s="238"/>
      <c r="CXY78" s="238"/>
      <c r="CXZ78" s="238"/>
      <c r="CYA78" s="238"/>
      <c r="CYB78" s="238"/>
      <c r="CYC78" s="238"/>
      <c r="CYD78" s="238"/>
      <c r="CYE78" s="238"/>
      <c r="CYF78" s="238"/>
      <c r="CYG78" s="238"/>
      <c r="CYH78" s="238"/>
      <c r="CYI78" s="238"/>
      <c r="CYJ78" s="238"/>
      <c r="CYK78" s="238"/>
      <c r="CYL78" s="238"/>
      <c r="CYM78" s="238"/>
      <c r="CYN78" s="238"/>
      <c r="CYO78" s="238"/>
      <c r="CYP78" s="238"/>
      <c r="CYQ78" s="238"/>
      <c r="CYR78" s="238"/>
      <c r="CYS78" s="238"/>
      <c r="CYT78" s="238"/>
      <c r="CYU78" s="238"/>
      <c r="CYV78" s="238"/>
      <c r="CYW78" s="238"/>
      <c r="CYX78" s="238"/>
      <c r="CYY78" s="238"/>
      <c r="CYZ78" s="238"/>
      <c r="CZA78" s="238"/>
      <c r="CZB78" s="238"/>
      <c r="CZC78" s="238"/>
      <c r="CZD78" s="238"/>
      <c r="CZE78" s="238"/>
      <c r="CZF78" s="238"/>
      <c r="CZG78" s="238"/>
      <c r="CZH78" s="238"/>
      <c r="CZI78" s="238"/>
      <c r="CZJ78" s="238"/>
      <c r="CZK78" s="238"/>
      <c r="CZL78" s="238"/>
      <c r="CZM78" s="238"/>
      <c r="CZN78" s="238"/>
      <c r="CZO78" s="238"/>
      <c r="CZP78" s="238"/>
      <c r="CZQ78" s="238"/>
      <c r="CZR78" s="238"/>
      <c r="CZS78" s="238"/>
      <c r="CZT78" s="238"/>
      <c r="CZU78" s="238"/>
      <c r="CZV78" s="238"/>
      <c r="CZW78" s="238"/>
      <c r="CZX78" s="238"/>
      <c r="CZY78" s="238"/>
      <c r="CZZ78" s="238"/>
      <c r="DAA78" s="238"/>
      <c r="DAB78" s="238"/>
      <c r="DAC78" s="238"/>
      <c r="DAD78" s="238"/>
      <c r="DAE78" s="238"/>
      <c r="DAF78" s="238"/>
      <c r="DAG78" s="238"/>
      <c r="DAH78" s="238"/>
      <c r="DAI78" s="238"/>
      <c r="DAJ78" s="238"/>
      <c r="DAK78" s="238"/>
      <c r="DAL78" s="238"/>
      <c r="DAM78" s="238"/>
      <c r="DAN78" s="238"/>
      <c r="DAO78" s="238"/>
      <c r="DAP78" s="238"/>
      <c r="DAQ78" s="238"/>
      <c r="DAR78" s="238"/>
      <c r="DAS78" s="238"/>
      <c r="DAT78" s="238"/>
      <c r="DAU78" s="238"/>
      <c r="DAV78" s="238"/>
      <c r="DAW78" s="238"/>
      <c r="DAX78" s="238"/>
      <c r="DAY78" s="238"/>
      <c r="DAZ78" s="238"/>
      <c r="DBA78" s="238"/>
      <c r="DBB78" s="238"/>
      <c r="DBC78" s="238"/>
      <c r="DBD78" s="238"/>
      <c r="DBE78" s="238"/>
      <c r="DBF78" s="238"/>
      <c r="DBG78" s="238"/>
      <c r="DBH78" s="238"/>
      <c r="DBI78" s="238"/>
      <c r="DBJ78" s="238"/>
      <c r="DBK78" s="238"/>
      <c r="DBL78" s="238"/>
      <c r="DBM78" s="238"/>
      <c r="DBN78" s="238"/>
      <c r="DBO78" s="238"/>
      <c r="DBP78" s="238"/>
      <c r="DBQ78" s="238"/>
      <c r="DBR78" s="238"/>
      <c r="DBS78" s="238"/>
      <c r="DBT78" s="238"/>
      <c r="DBU78" s="238"/>
      <c r="DBV78" s="238"/>
      <c r="DBW78" s="238"/>
      <c r="DBX78" s="238"/>
      <c r="DBY78" s="238"/>
      <c r="DBZ78" s="238"/>
      <c r="DCA78" s="238"/>
      <c r="DCB78" s="238"/>
      <c r="DCC78" s="238"/>
      <c r="DCD78" s="238"/>
      <c r="DCE78" s="238"/>
      <c r="DCF78" s="238"/>
      <c r="DCG78" s="238"/>
      <c r="DCH78" s="238"/>
      <c r="DCI78" s="238"/>
      <c r="DCJ78" s="238"/>
      <c r="DCK78" s="238"/>
      <c r="DCL78" s="238"/>
      <c r="DCM78" s="238"/>
      <c r="DCN78" s="238"/>
      <c r="DCO78" s="238"/>
      <c r="DCP78" s="238"/>
      <c r="DCQ78" s="238"/>
      <c r="DCR78" s="238"/>
      <c r="DCS78" s="238"/>
      <c r="DCT78" s="238"/>
      <c r="DCU78" s="238"/>
      <c r="DCV78" s="238"/>
      <c r="DCW78" s="238"/>
      <c r="DCX78" s="238"/>
      <c r="DCY78" s="238"/>
      <c r="DCZ78" s="238"/>
      <c r="DDA78" s="238"/>
      <c r="DDB78" s="238"/>
      <c r="DDC78" s="238"/>
      <c r="DDD78" s="238"/>
      <c r="DDE78" s="238"/>
      <c r="DDF78" s="238"/>
      <c r="DDG78" s="238"/>
      <c r="DDH78" s="238"/>
      <c r="DDI78" s="238"/>
      <c r="DDJ78" s="238"/>
      <c r="DDK78" s="238"/>
      <c r="DDL78" s="238"/>
      <c r="DDM78" s="238"/>
      <c r="DDN78" s="238"/>
      <c r="DDO78" s="238"/>
      <c r="DDP78" s="238"/>
      <c r="DDQ78" s="238"/>
      <c r="DDR78" s="238"/>
      <c r="DDS78" s="238"/>
      <c r="DDT78" s="238"/>
      <c r="DDU78" s="238"/>
      <c r="DDV78" s="238"/>
      <c r="DDW78" s="238"/>
      <c r="DDX78" s="238"/>
      <c r="DDY78" s="238"/>
      <c r="DDZ78" s="238"/>
      <c r="DEA78" s="238"/>
      <c r="DEB78" s="238"/>
      <c r="DEC78" s="238"/>
      <c r="DED78" s="238"/>
      <c r="DEE78" s="238"/>
      <c r="DEF78" s="238"/>
      <c r="DEG78" s="238"/>
      <c r="DEH78" s="238"/>
      <c r="DEI78" s="238"/>
      <c r="DEJ78" s="238"/>
      <c r="DEK78" s="238"/>
      <c r="DEL78" s="238"/>
      <c r="DEM78" s="238"/>
      <c r="DEN78" s="238"/>
      <c r="DEO78" s="238"/>
      <c r="DEP78" s="238"/>
      <c r="DEQ78" s="238"/>
      <c r="DER78" s="238"/>
      <c r="DES78" s="238"/>
      <c r="DET78" s="238"/>
      <c r="DEU78" s="238"/>
      <c r="DEV78" s="238"/>
      <c r="DEW78" s="238"/>
      <c r="DEX78" s="238"/>
      <c r="DEY78" s="238"/>
      <c r="DEZ78" s="238"/>
      <c r="DFA78" s="238"/>
      <c r="DFB78" s="238"/>
      <c r="DFC78" s="238"/>
      <c r="DFD78" s="238"/>
      <c r="DFE78" s="238"/>
      <c r="DFF78" s="238"/>
      <c r="DFG78" s="238"/>
      <c r="DFH78" s="238"/>
      <c r="DFI78" s="238"/>
      <c r="DFJ78" s="238"/>
      <c r="DFK78" s="238"/>
      <c r="DFL78" s="238"/>
      <c r="DFM78" s="238"/>
      <c r="DFN78" s="238"/>
      <c r="DFO78" s="238"/>
      <c r="DFP78" s="238"/>
      <c r="DFQ78" s="238"/>
      <c r="DFR78" s="238"/>
      <c r="DFS78" s="238"/>
      <c r="DFT78" s="238"/>
      <c r="DFU78" s="238"/>
      <c r="DFV78" s="238"/>
      <c r="DFW78" s="238"/>
      <c r="DFX78" s="238"/>
      <c r="DFY78" s="238"/>
      <c r="DFZ78" s="238"/>
      <c r="DGA78" s="238"/>
      <c r="DGB78" s="238"/>
      <c r="DGC78" s="238"/>
      <c r="DGD78" s="238"/>
      <c r="DGE78" s="238"/>
      <c r="DGF78" s="238"/>
      <c r="DGG78" s="238"/>
      <c r="DGH78" s="238"/>
      <c r="DGI78" s="238"/>
      <c r="DGJ78" s="238"/>
      <c r="DGK78" s="238"/>
      <c r="DGL78" s="238"/>
      <c r="DGM78" s="238"/>
      <c r="DGN78" s="238"/>
      <c r="DGO78" s="238"/>
      <c r="DGP78" s="238"/>
      <c r="DGQ78" s="238"/>
      <c r="DGR78" s="238"/>
      <c r="DGS78" s="238"/>
      <c r="DGT78" s="238"/>
      <c r="DGU78" s="238"/>
      <c r="DGV78" s="238"/>
      <c r="DGW78" s="238"/>
      <c r="DGX78" s="238"/>
      <c r="DGY78" s="238"/>
      <c r="DGZ78" s="238"/>
      <c r="DHA78" s="238"/>
      <c r="DHB78" s="238"/>
      <c r="DHC78" s="238"/>
      <c r="DHD78" s="238"/>
      <c r="DHE78" s="238"/>
      <c r="DHF78" s="238"/>
      <c r="DHG78" s="238"/>
      <c r="DHH78" s="238"/>
      <c r="DHI78" s="238"/>
      <c r="DHJ78" s="238"/>
      <c r="DHK78" s="238"/>
      <c r="DHL78" s="238"/>
      <c r="DHM78" s="238"/>
      <c r="DHN78" s="238"/>
      <c r="DHO78" s="238"/>
      <c r="DHP78" s="238"/>
      <c r="DHQ78" s="238"/>
      <c r="DHR78" s="238"/>
      <c r="DHS78" s="238"/>
      <c r="DHT78" s="238"/>
      <c r="DHU78" s="238"/>
      <c r="DHV78" s="238"/>
      <c r="DHW78" s="238"/>
      <c r="DHX78" s="238"/>
      <c r="DHY78" s="238"/>
      <c r="DHZ78" s="238"/>
      <c r="DIA78" s="238"/>
      <c r="DIB78" s="238"/>
      <c r="DIC78" s="238"/>
      <c r="DID78" s="238"/>
      <c r="DIE78" s="238"/>
      <c r="DIF78" s="238"/>
      <c r="DIG78" s="238"/>
      <c r="DIH78" s="238"/>
      <c r="DII78" s="238"/>
      <c r="DIJ78" s="238"/>
      <c r="DIK78" s="238"/>
      <c r="DIL78" s="238"/>
      <c r="DIM78" s="238"/>
      <c r="DIN78" s="238"/>
      <c r="DIO78" s="238"/>
      <c r="DIP78" s="238"/>
      <c r="DIQ78" s="238"/>
      <c r="DIR78" s="238"/>
      <c r="DIS78" s="238"/>
      <c r="DIT78" s="238"/>
      <c r="DIU78" s="238"/>
      <c r="DIV78" s="238"/>
      <c r="DIW78" s="238"/>
      <c r="DIX78" s="238"/>
      <c r="DIY78" s="238"/>
      <c r="DIZ78" s="238"/>
      <c r="DJA78" s="238"/>
      <c r="DJB78" s="238"/>
      <c r="DJC78" s="238"/>
      <c r="DJD78" s="238"/>
      <c r="DJE78" s="238"/>
      <c r="DJF78" s="238"/>
      <c r="DJG78" s="238"/>
      <c r="DJH78" s="238"/>
      <c r="DJI78" s="238"/>
      <c r="DJJ78" s="238"/>
      <c r="DJK78" s="238"/>
      <c r="DJL78" s="238"/>
      <c r="DJM78" s="238"/>
      <c r="DJN78" s="238"/>
      <c r="DJO78" s="238"/>
      <c r="DJP78" s="238"/>
      <c r="DJQ78" s="238"/>
      <c r="DJR78" s="238"/>
      <c r="DJS78" s="238"/>
      <c r="DJT78" s="238"/>
      <c r="DJU78" s="238"/>
      <c r="DJV78" s="238"/>
      <c r="DJW78" s="238"/>
      <c r="DJX78" s="238"/>
      <c r="DJY78" s="238"/>
      <c r="DJZ78" s="238"/>
      <c r="DKA78" s="238"/>
      <c r="DKB78" s="238"/>
      <c r="DKC78" s="238"/>
      <c r="DKD78" s="238"/>
      <c r="DKE78" s="238"/>
      <c r="DKF78" s="238"/>
      <c r="DKG78" s="238"/>
      <c r="DKH78" s="238"/>
      <c r="DKI78" s="238"/>
      <c r="DKJ78" s="238"/>
      <c r="DKK78" s="238"/>
      <c r="DKL78" s="238"/>
      <c r="DKM78" s="238"/>
      <c r="DKN78" s="238"/>
      <c r="DKO78" s="238"/>
      <c r="DKP78" s="238"/>
      <c r="DKQ78" s="238"/>
      <c r="DKR78" s="238"/>
      <c r="DKS78" s="238"/>
      <c r="DKT78" s="238"/>
      <c r="DKU78" s="238"/>
      <c r="DKV78" s="238"/>
      <c r="DKW78" s="238"/>
      <c r="DKX78" s="238"/>
      <c r="DKY78" s="238"/>
      <c r="DKZ78" s="238"/>
      <c r="DLA78" s="238"/>
      <c r="DLB78" s="238"/>
      <c r="DLC78" s="238"/>
      <c r="DLD78" s="238"/>
      <c r="DLE78" s="238"/>
      <c r="DLF78" s="238"/>
      <c r="DLG78" s="238"/>
      <c r="DLH78" s="238"/>
      <c r="DLI78" s="238"/>
      <c r="DLJ78" s="238"/>
      <c r="DLK78" s="238"/>
      <c r="DLL78" s="238"/>
      <c r="DLM78" s="238"/>
      <c r="DLN78" s="238"/>
      <c r="DLO78" s="238"/>
      <c r="DLP78" s="238"/>
      <c r="DLQ78" s="238"/>
      <c r="DLR78" s="238"/>
      <c r="DLS78" s="238"/>
      <c r="DLT78" s="238"/>
      <c r="DLU78" s="238"/>
      <c r="DLV78" s="238"/>
      <c r="DLW78" s="238"/>
      <c r="DLX78" s="238"/>
      <c r="DLY78" s="238"/>
      <c r="DLZ78" s="238"/>
      <c r="DMA78" s="238"/>
      <c r="DMB78" s="238"/>
      <c r="DMC78" s="238"/>
      <c r="DMD78" s="238"/>
      <c r="DME78" s="238"/>
      <c r="DMF78" s="238"/>
      <c r="DMG78" s="238"/>
      <c r="DMH78" s="238"/>
      <c r="DMI78" s="238"/>
      <c r="DMJ78" s="238"/>
      <c r="DMK78" s="238"/>
      <c r="DML78" s="238"/>
      <c r="DMM78" s="238"/>
      <c r="DMN78" s="238"/>
      <c r="DMO78" s="238"/>
      <c r="DMP78" s="238"/>
      <c r="DMQ78" s="238"/>
      <c r="DMR78" s="238"/>
      <c r="DMS78" s="238"/>
      <c r="DMT78" s="238"/>
      <c r="DMU78" s="238"/>
      <c r="DMV78" s="238"/>
      <c r="DMW78" s="238"/>
      <c r="DMX78" s="238"/>
      <c r="DMY78" s="238"/>
      <c r="DMZ78" s="238"/>
      <c r="DNA78" s="238"/>
      <c r="DNB78" s="238"/>
      <c r="DNC78" s="238"/>
      <c r="DND78" s="238"/>
      <c r="DNE78" s="238"/>
      <c r="DNF78" s="238"/>
      <c r="DNG78" s="238"/>
      <c r="DNH78" s="238"/>
      <c r="DNI78" s="238"/>
      <c r="DNJ78" s="238"/>
      <c r="DNK78" s="238"/>
      <c r="DNL78" s="238"/>
      <c r="DNM78" s="238"/>
      <c r="DNN78" s="238"/>
      <c r="DNO78" s="238"/>
      <c r="DNP78" s="238"/>
      <c r="DNQ78" s="238"/>
      <c r="DNR78" s="238"/>
      <c r="DNS78" s="238"/>
      <c r="DNT78" s="238"/>
      <c r="DNU78" s="238"/>
      <c r="DNV78" s="238"/>
      <c r="DNW78" s="238"/>
      <c r="DNX78" s="238"/>
      <c r="DNY78" s="238"/>
      <c r="DNZ78" s="238"/>
      <c r="DOA78" s="238"/>
      <c r="DOB78" s="238"/>
      <c r="DOC78" s="238"/>
      <c r="DOD78" s="238"/>
      <c r="DOE78" s="238"/>
      <c r="DOF78" s="238"/>
      <c r="DOG78" s="238"/>
      <c r="DOH78" s="238"/>
      <c r="DOI78" s="238"/>
      <c r="DOJ78" s="238"/>
      <c r="DOK78" s="238"/>
      <c r="DOL78" s="238"/>
      <c r="DOM78" s="238"/>
      <c r="DON78" s="238"/>
      <c r="DOO78" s="238"/>
      <c r="DOP78" s="238"/>
      <c r="DOQ78" s="238"/>
      <c r="DOR78" s="238"/>
      <c r="DOS78" s="238"/>
      <c r="DOT78" s="238"/>
      <c r="DOU78" s="238"/>
      <c r="DOV78" s="238"/>
      <c r="DOW78" s="238"/>
      <c r="DOX78" s="238"/>
      <c r="DOY78" s="238"/>
      <c r="DOZ78" s="238"/>
      <c r="DPA78" s="238"/>
      <c r="DPB78" s="238"/>
      <c r="DPC78" s="238"/>
      <c r="DPD78" s="238"/>
      <c r="DPE78" s="238"/>
      <c r="DPF78" s="238"/>
      <c r="DPG78" s="238"/>
      <c r="DPH78" s="238"/>
      <c r="DPI78" s="238"/>
      <c r="DPJ78" s="238"/>
      <c r="DPK78" s="238"/>
      <c r="DPL78" s="238"/>
      <c r="DPM78" s="238"/>
      <c r="DPN78" s="238"/>
      <c r="DPO78" s="238"/>
      <c r="DPP78" s="238"/>
      <c r="DPQ78" s="238"/>
      <c r="DPR78" s="238"/>
      <c r="DPS78" s="238"/>
      <c r="DPT78" s="238"/>
      <c r="DPU78" s="238"/>
      <c r="DPV78" s="238"/>
      <c r="DPW78" s="238"/>
      <c r="DPX78" s="238"/>
      <c r="DPY78" s="238"/>
      <c r="DPZ78" s="238"/>
      <c r="DQA78" s="238"/>
      <c r="DQB78" s="238"/>
      <c r="DQC78" s="238"/>
      <c r="DQD78" s="238"/>
      <c r="DQE78" s="238"/>
      <c r="DQF78" s="238"/>
      <c r="DQG78" s="238"/>
      <c r="DQH78" s="238"/>
      <c r="DQI78" s="238"/>
      <c r="DQJ78" s="238"/>
      <c r="DQK78" s="238"/>
      <c r="DQL78" s="238"/>
      <c r="DQM78" s="238"/>
      <c r="DQN78" s="238"/>
      <c r="DQO78" s="238"/>
      <c r="DQP78" s="238"/>
      <c r="DQQ78" s="238"/>
      <c r="DQR78" s="238"/>
      <c r="DQS78" s="238"/>
      <c r="DQT78" s="238"/>
      <c r="DQU78" s="238"/>
      <c r="DQV78" s="238"/>
      <c r="DQW78" s="238"/>
      <c r="DQX78" s="238"/>
      <c r="DQY78" s="238"/>
      <c r="DQZ78" s="238"/>
      <c r="DRA78" s="238"/>
      <c r="DRB78" s="238"/>
      <c r="DRC78" s="238"/>
      <c r="DRD78" s="238"/>
      <c r="DRE78" s="238"/>
      <c r="DRF78" s="238"/>
      <c r="DRG78" s="238"/>
      <c r="DRH78" s="238"/>
      <c r="DRI78" s="238"/>
      <c r="DRJ78" s="238"/>
      <c r="DRK78" s="238"/>
      <c r="DRL78" s="238"/>
      <c r="DRM78" s="238"/>
      <c r="DRN78" s="238"/>
      <c r="DRO78" s="238"/>
      <c r="DRP78" s="238"/>
      <c r="DRQ78" s="238"/>
      <c r="DRR78" s="238"/>
      <c r="DRS78" s="238"/>
      <c r="DRT78" s="238"/>
      <c r="DRU78" s="238"/>
      <c r="DRV78" s="238"/>
      <c r="DRW78" s="238"/>
      <c r="DRX78" s="238"/>
      <c r="DRY78" s="238"/>
      <c r="DRZ78" s="238"/>
      <c r="DSA78" s="238"/>
      <c r="DSB78" s="238"/>
      <c r="DSC78" s="238"/>
      <c r="DSD78" s="238"/>
      <c r="DSE78" s="238"/>
      <c r="DSF78" s="238"/>
      <c r="DSG78" s="238"/>
      <c r="DSH78" s="238"/>
      <c r="DSI78" s="238"/>
      <c r="DSJ78" s="238"/>
      <c r="DSK78" s="238"/>
      <c r="DSL78" s="238"/>
      <c r="DSM78" s="238"/>
      <c r="DSN78" s="238"/>
      <c r="DSO78" s="238"/>
      <c r="DSP78" s="238"/>
      <c r="DSQ78" s="238"/>
      <c r="DSR78" s="238"/>
      <c r="DSS78" s="238"/>
      <c r="DST78" s="238"/>
      <c r="DSU78" s="238"/>
      <c r="DSV78" s="238"/>
      <c r="DSW78" s="238"/>
      <c r="DSX78" s="238"/>
      <c r="DSY78" s="238"/>
      <c r="DSZ78" s="238"/>
      <c r="DTA78" s="238"/>
      <c r="DTB78" s="238"/>
      <c r="DTC78" s="238"/>
      <c r="DTD78" s="238"/>
      <c r="DTE78" s="238"/>
      <c r="DTF78" s="238"/>
      <c r="DTG78" s="238"/>
      <c r="DTH78" s="238"/>
      <c r="DTI78" s="238"/>
      <c r="DTJ78" s="238"/>
      <c r="DTK78" s="238"/>
      <c r="DTL78" s="238"/>
      <c r="DTM78" s="238"/>
      <c r="DTN78" s="238"/>
      <c r="DTO78" s="238"/>
      <c r="DTP78" s="238"/>
      <c r="DTQ78" s="238"/>
      <c r="DTR78" s="238"/>
      <c r="DTS78" s="238"/>
      <c r="DTT78" s="238"/>
      <c r="DTU78" s="238"/>
      <c r="DTV78" s="238"/>
      <c r="DTW78" s="238"/>
      <c r="DTX78" s="238"/>
      <c r="DTY78" s="238"/>
      <c r="DTZ78" s="238"/>
      <c r="DUA78" s="238"/>
      <c r="DUB78" s="238"/>
      <c r="DUC78" s="238"/>
      <c r="DUD78" s="238"/>
      <c r="DUE78" s="238"/>
      <c r="DUF78" s="238"/>
      <c r="DUG78" s="238"/>
      <c r="DUH78" s="238"/>
      <c r="DUI78" s="238"/>
      <c r="DUJ78" s="238"/>
      <c r="DUK78" s="238"/>
      <c r="DUL78" s="238"/>
      <c r="DUM78" s="238"/>
      <c r="DUN78" s="238"/>
      <c r="DUO78" s="238"/>
      <c r="DUP78" s="238"/>
      <c r="DUQ78" s="238"/>
      <c r="DUR78" s="238"/>
      <c r="DUS78" s="238"/>
      <c r="DUT78" s="238"/>
      <c r="DUU78" s="238"/>
      <c r="DUV78" s="238"/>
      <c r="DUW78" s="238"/>
      <c r="DUX78" s="238"/>
      <c r="DUY78" s="238"/>
      <c r="DUZ78" s="238"/>
      <c r="DVA78" s="238"/>
      <c r="DVB78" s="238"/>
      <c r="DVC78" s="238"/>
      <c r="DVD78" s="238"/>
      <c r="DVE78" s="238"/>
      <c r="DVF78" s="238"/>
      <c r="DVG78" s="238"/>
      <c r="DVH78" s="238"/>
      <c r="DVI78" s="238"/>
      <c r="DVJ78" s="238"/>
      <c r="DVK78" s="238"/>
      <c r="DVL78" s="238"/>
      <c r="DVM78" s="238"/>
      <c r="DVN78" s="238"/>
      <c r="DVO78" s="238"/>
      <c r="DVP78" s="238"/>
      <c r="DVQ78" s="238"/>
      <c r="DVR78" s="238"/>
      <c r="DVS78" s="238"/>
      <c r="DVT78" s="238"/>
      <c r="DVU78" s="238"/>
      <c r="DVV78" s="238"/>
      <c r="DVW78" s="238"/>
      <c r="DVX78" s="238"/>
      <c r="DVY78" s="238"/>
      <c r="DVZ78" s="238"/>
      <c r="DWA78" s="238"/>
      <c r="DWB78" s="238"/>
      <c r="DWC78" s="238"/>
      <c r="DWD78" s="238"/>
      <c r="DWE78" s="238"/>
      <c r="DWF78" s="238"/>
      <c r="DWG78" s="238"/>
      <c r="DWH78" s="238"/>
      <c r="DWI78" s="238"/>
      <c r="DWJ78" s="238"/>
      <c r="DWK78" s="238"/>
      <c r="DWL78" s="238"/>
      <c r="DWM78" s="238"/>
      <c r="DWN78" s="238"/>
      <c r="DWO78" s="238"/>
      <c r="DWP78" s="238"/>
      <c r="DWQ78" s="238"/>
      <c r="DWR78" s="238"/>
      <c r="DWS78" s="238"/>
      <c r="DWT78" s="238"/>
      <c r="DWU78" s="238"/>
      <c r="DWV78" s="238"/>
      <c r="DWW78" s="238"/>
      <c r="DWX78" s="238"/>
      <c r="DWY78" s="238"/>
      <c r="DWZ78" s="238"/>
      <c r="DXA78" s="238"/>
      <c r="DXB78" s="238"/>
      <c r="DXC78" s="238"/>
      <c r="DXD78" s="238"/>
      <c r="DXE78" s="238"/>
      <c r="DXF78" s="238"/>
      <c r="DXG78" s="238"/>
      <c r="DXH78" s="238"/>
      <c r="DXI78" s="238"/>
      <c r="DXJ78" s="238"/>
      <c r="DXK78" s="238"/>
      <c r="DXL78" s="238"/>
      <c r="DXM78" s="238"/>
      <c r="DXN78" s="238"/>
      <c r="DXO78" s="238"/>
      <c r="DXP78" s="238"/>
      <c r="DXQ78" s="238"/>
      <c r="DXR78" s="238"/>
      <c r="DXS78" s="238"/>
      <c r="DXT78" s="238"/>
      <c r="DXU78" s="238"/>
      <c r="DXV78" s="238"/>
      <c r="DXW78" s="238"/>
      <c r="DXX78" s="238"/>
      <c r="DXY78" s="238"/>
      <c r="DXZ78" s="238"/>
      <c r="DYA78" s="238"/>
      <c r="DYB78" s="238"/>
      <c r="DYC78" s="238"/>
      <c r="DYD78" s="238"/>
      <c r="DYE78" s="238"/>
      <c r="DYF78" s="238"/>
      <c r="DYG78" s="238"/>
      <c r="DYH78" s="238"/>
      <c r="DYI78" s="238"/>
      <c r="DYJ78" s="238"/>
      <c r="DYK78" s="238"/>
      <c r="DYL78" s="238"/>
      <c r="DYM78" s="238"/>
      <c r="DYN78" s="238"/>
      <c r="DYO78" s="238"/>
      <c r="DYP78" s="238"/>
      <c r="DYQ78" s="238"/>
      <c r="DYR78" s="238"/>
      <c r="DYS78" s="238"/>
      <c r="DYT78" s="238"/>
      <c r="DYU78" s="238"/>
      <c r="DYV78" s="238"/>
      <c r="DYW78" s="238"/>
      <c r="DYX78" s="238"/>
      <c r="DYY78" s="238"/>
      <c r="DYZ78" s="238"/>
      <c r="DZA78" s="238"/>
      <c r="DZB78" s="238"/>
      <c r="DZC78" s="238"/>
      <c r="DZD78" s="238"/>
      <c r="DZE78" s="238"/>
      <c r="DZF78" s="238"/>
      <c r="DZG78" s="238"/>
      <c r="DZH78" s="238"/>
      <c r="DZI78" s="238"/>
      <c r="DZJ78" s="238"/>
      <c r="DZK78" s="238"/>
      <c r="DZL78" s="238"/>
      <c r="DZM78" s="238"/>
      <c r="DZN78" s="238"/>
      <c r="DZO78" s="238"/>
      <c r="DZP78" s="238"/>
      <c r="DZQ78" s="238"/>
      <c r="DZR78" s="238"/>
      <c r="DZS78" s="238"/>
      <c r="DZT78" s="238"/>
      <c r="DZU78" s="238"/>
      <c r="DZV78" s="238"/>
      <c r="DZW78" s="238"/>
      <c r="DZX78" s="238"/>
      <c r="DZY78" s="238"/>
      <c r="DZZ78" s="238"/>
      <c r="EAA78" s="238"/>
      <c r="EAB78" s="238"/>
      <c r="EAC78" s="238"/>
      <c r="EAD78" s="238"/>
      <c r="EAE78" s="238"/>
      <c r="EAF78" s="238"/>
      <c r="EAG78" s="238"/>
      <c r="EAH78" s="238"/>
      <c r="EAI78" s="238"/>
      <c r="EAJ78" s="238"/>
      <c r="EAK78" s="238"/>
      <c r="EAL78" s="238"/>
      <c r="EAM78" s="238"/>
      <c r="EAN78" s="238"/>
      <c r="EAO78" s="238"/>
      <c r="EAP78" s="238"/>
      <c r="EAQ78" s="238"/>
      <c r="EAR78" s="238"/>
      <c r="EAS78" s="238"/>
      <c r="EAT78" s="238"/>
      <c r="EAU78" s="238"/>
      <c r="EAV78" s="238"/>
      <c r="EAW78" s="238"/>
      <c r="EAX78" s="238"/>
      <c r="EAY78" s="238"/>
      <c r="EAZ78" s="238"/>
      <c r="EBA78" s="238"/>
      <c r="EBB78" s="238"/>
      <c r="EBC78" s="238"/>
      <c r="EBD78" s="238"/>
      <c r="EBE78" s="238"/>
      <c r="EBF78" s="238"/>
      <c r="EBG78" s="238"/>
      <c r="EBH78" s="238"/>
      <c r="EBI78" s="238"/>
      <c r="EBJ78" s="238"/>
      <c r="EBK78" s="238"/>
      <c r="EBL78" s="238"/>
      <c r="EBM78" s="238"/>
      <c r="EBN78" s="238"/>
      <c r="EBO78" s="238"/>
      <c r="EBP78" s="238"/>
      <c r="EBQ78" s="238"/>
      <c r="EBR78" s="238"/>
      <c r="EBS78" s="238"/>
      <c r="EBT78" s="238"/>
      <c r="EBU78" s="238"/>
      <c r="EBV78" s="238"/>
      <c r="EBW78" s="238"/>
      <c r="EBX78" s="238"/>
      <c r="EBY78" s="238"/>
      <c r="EBZ78" s="238"/>
      <c r="ECA78" s="238"/>
      <c r="ECB78" s="238"/>
      <c r="ECC78" s="238"/>
      <c r="ECD78" s="238"/>
      <c r="ECE78" s="238"/>
      <c r="ECF78" s="238"/>
      <c r="ECG78" s="238"/>
      <c r="ECH78" s="238"/>
      <c r="ECI78" s="238"/>
      <c r="ECJ78" s="238"/>
      <c r="ECK78" s="238"/>
      <c r="ECL78" s="238"/>
      <c r="ECM78" s="238"/>
      <c r="ECN78" s="238"/>
      <c r="ECO78" s="238"/>
      <c r="ECP78" s="238"/>
      <c r="ECQ78" s="238"/>
      <c r="ECR78" s="238"/>
      <c r="ECS78" s="238"/>
      <c r="ECT78" s="238"/>
      <c r="ECU78" s="238"/>
      <c r="ECV78" s="238"/>
      <c r="ECW78" s="238"/>
      <c r="ECX78" s="238"/>
      <c r="ECY78" s="238"/>
      <c r="ECZ78" s="238"/>
      <c r="EDA78" s="238"/>
      <c r="EDB78" s="238"/>
      <c r="EDC78" s="238"/>
      <c r="EDD78" s="238"/>
      <c r="EDE78" s="238"/>
      <c r="EDF78" s="238"/>
      <c r="EDG78" s="238"/>
      <c r="EDH78" s="238"/>
      <c r="EDI78" s="238"/>
      <c r="EDJ78" s="238"/>
      <c r="EDK78" s="238"/>
      <c r="EDL78" s="238"/>
      <c r="EDM78" s="238"/>
      <c r="EDN78" s="238"/>
      <c r="EDO78" s="238"/>
      <c r="EDP78" s="238"/>
      <c r="EDQ78" s="238"/>
      <c r="EDR78" s="238"/>
      <c r="EDS78" s="238"/>
      <c r="EDT78" s="238"/>
      <c r="EDU78" s="238"/>
      <c r="EDV78" s="238"/>
      <c r="EDW78" s="238"/>
      <c r="EDX78" s="238"/>
      <c r="EDY78" s="238"/>
      <c r="EDZ78" s="238"/>
      <c r="EEA78" s="238"/>
      <c r="EEB78" s="238"/>
      <c r="EEC78" s="238"/>
      <c r="EED78" s="238"/>
      <c r="EEE78" s="238"/>
      <c r="EEF78" s="238"/>
      <c r="EEG78" s="238"/>
      <c r="EEH78" s="238"/>
      <c r="EEI78" s="238"/>
      <c r="EEJ78" s="238"/>
      <c r="EEK78" s="238"/>
      <c r="EEL78" s="238"/>
      <c r="EEM78" s="238"/>
      <c r="EEN78" s="238"/>
      <c r="EEO78" s="238"/>
      <c r="EEP78" s="238"/>
      <c r="EEQ78" s="238"/>
      <c r="EER78" s="238"/>
      <c r="EES78" s="238"/>
      <c r="EET78" s="238"/>
      <c r="EEU78" s="238"/>
      <c r="EEV78" s="238"/>
      <c r="EEW78" s="238"/>
      <c r="EEX78" s="238"/>
      <c r="EEY78" s="238"/>
      <c r="EEZ78" s="238"/>
      <c r="EFA78" s="238"/>
      <c r="EFB78" s="238"/>
      <c r="EFC78" s="238"/>
      <c r="EFD78" s="238"/>
      <c r="EFE78" s="238"/>
      <c r="EFF78" s="238"/>
      <c r="EFG78" s="238"/>
      <c r="EFH78" s="238"/>
      <c r="EFI78" s="238"/>
      <c r="EFJ78" s="238"/>
      <c r="EFK78" s="238"/>
      <c r="EFL78" s="238"/>
      <c r="EFM78" s="238"/>
      <c r="EFN78" s="238"/>
      <c r="EFO78" s="238"/>
      <c r="EFP78" s="238"/>
      <c r="EFQ78" s="238"/>
      <c r="EFR78" s="238"/>
      <c r="EFS78" s="238"/>
      <c r="EFT78" s="238"/>
      <c r="EFU78" s="238"/>
      <c r="EFV78" s="238"/>
      <c r="EFW78" s="238"/>
      <c r="EFX78" s="238"/>
      <c r="EFY78" s="238"/>
      <c r="EFZ78" s="238"/>
      <c r="EGA78" s="238"/>
      <c r="EGB78" s="238"/>
      <c r="EGC78" s="238"/>
      <c r="EGD78" s="238"/>
      <c r="EGE78" s="238"/>
      <c r="EGF78" s="238"/>
      <c r="EGG78" s="238"/>
      <c r="EGH78" s="238"/>
      <c r="EGI78" s="238"/>
      <c r="EGJ78" s="238"/>
      <c r="EGK78" s="238"/>
      <c r="EGL78" s="238"/>
      <c r="EGM78" s="238"/>
      <c r="EGN78" s="238"/>
      <c r="EGO78" s="238"/>
      <c r="EGP78" s="238"/>
      <c r="EGQ78" s="238"/>
      <c r="EGR78" s="238"/>
      <c r="EGS78" s="238"/>
      <c r="EGT78" s="238"/>
      <c r="EGU78" s="238"/>
      <c r="EGV78" s="238"/>
      <c r="EGW78" s="238"/>
      <c r="EGX78" s="238"/>
      <c r="EGY78" s="238"/>
      <c r="EGZ78" s="238"/>
      <c r="EHA78" s="238"/>
      <c r="EHB78" s="238"/>
      <c r="EHC78" s="238"/>
      <c r="EHD78" s="238"/>
      <c r="EHE78" s="238"/>
      <c r="EHF78" s="238"/>
      <c r="EHG78" s="238"/>
      <c r="EHH78" s="238"/>
      <c r="EHI78" s="238"/>
      <c r="EHJ78" s="238"/>
      <c r="EHK78" s="238"/>
      <c r="EHL78" s="238"/>
      <c r="EHM78" s="238"/>
      <c r="EHN78" s="238"/>
      <c r="EHO78" s="238"/>
      <c r="EHP78" s="238"/>
      <c r="EHQ78" s="238"/>
      <c r="EHR78" s="238"/>
      <c r="EHS78" s="238"/>
      <c r="EHT78" s="238"/>
      <c r="EHU78" s="238"/>
      <c r="EHV78" s="238"/>
      <c r="EHW78" s="238"/>
      <c r="EHX78" s="238"/>
      <c r="EHY78" s="238"/>
      <c r="EHZ78" s="238"/>
      <c r="EIA78" s="238"/>
      <c r="EIB78" s="238"/>
      <c r="EIC78" s="238"/>
      <c r="EID78" s="238"/>
      <c r="EIE78" s="238"/>
      <c r="EIF78" s="238"/>
      <c r="EIG78" s="238"/>
      <c r="EIH78" s="238"/>
      <c r="EII78" s="238"/>
      <c r="EIJ78" s="238"/>
      <c r="EIK78" s="238"/>
      <c r="EIL78" s="238"/>
      <c r="EIM78" s="238"/>
      <c r="EIN78" s="238"/>
      <c r="EIO78" s="238"/>
      <c r="EIP78" s="238"/>
      <c r="EIQ78" s="238"/>
      <c r="EIR78" s="238"/>
      <c r="EIS78" s="238"/>
      <c r="EIT78" s="238"/>
      <c r="EIU78" s="238"/>
      <c r="EIV78" s="238"/>
      <c r="EIW78" s="238"/>
      <c r="EIX78" s="238"/>
      <c r="EIY78" s="238"/>
      <c r="EIZ78" s="238"/>
      <c r="EJA78" s="238"/>
      <c r="EJB78" s="238"/>
      <c r="EJC78" s="238"/>
      <c r="EJD78" s="238"/>
      <c r="EJE78" s="238"/>
      <c r="EJF78" s="238"/>
      <c r="EJG78" s="238"/>
      <c r="EJH78" s="238"/>
      <c r="EJI78" s="238"/>
      <c r="EJJ78" s="238"/>
      <c r="EJK78" s="238"/>
      <c r="EJL78" s="238"/>
      <c r="EJM78" s="238"/>
      <c r="EJN78" s="238"/>
      <c r="EJO78" s="238"/>
      <c r="EJP78" s="238"/>
      <c r="EJQ78" s="238"/>
      <c r="EJR78" s="238"/>
      <c r="EJS78" s="238"/>
      <c r="EJT78" s="238"/>
      <c r="EJU78" s="238"/>
      <c r="EJV78" s="238"/>
      <c r="EJW78" s="238"/>
      <c r="EJX78" s="238"/>
      <c r="EJY78" s="238"/>
      <c r="EJZ78" s="238"/>
      <c r="EKA78" s="238"/>
      <c r="EKB78" s="238"/>
      <c r="EKC78" s="238"/>
      <c r="EKD78" s="238"/>
      <c r="EKE78" s="238"/>
      <c r="EKF78" s="238"/>
      <c r="EKG78" s="238"/>
      <c r="EKH78" s="238"/>
      <c r="EKI78" s="238"/>
      <c r="EKJ78" s="238"/>
      <c r="EKK78" s="238"/>
      <c r="EKL78" s="238"/>
      <c r="EKM78" s="238"/>
      <c r="EKN78" s="238"/>
      <c r="EKO78" s="238"/>
      <c r="EKP78" s="238"/>
      <c r="EKQ78" s="238"/>
      <c r="EKR78" s="238"/>
      <c r="EKS78" s="238"/>
      <c r="EKT78" s="238"/>
      <c r="EKU78" s="238"/>
      <c r="EKV78" s="238"/>
      <c r="EKW78" s="238"/>
      <c r="EKX78" s="238"/>
      <c r="EKY78" s="238"/>
      <c r="EKZ78" s="238"/>
      <c r="ELA78" s="238"/>
      <c r="ELB78" s="238"/>
      <c r="ELC78" s="238"/>
      <c r="ELD78" s="238"/>
      <c r="ELE78" s="238"/>
      <c r="ELF78" s="238"/>
      <c r="ELG78" s="238"/>
      <c r="ELH78" s="238"/>
      <c r="ELI78" s="238"/>
      <c r="ELJ78" s="238"/>
      <c r="ELK78" s="238"/>
      <c r="ELL78" s="238"/>
      <c r="ELM78" s="238"/>
      <c r="ELN78" s="238"/>
      <c r="ELO78" s="238"/>
      <c r="ELP78" s="238"/>
      <c r="ELQ78" s="238"/>
      <c r="ELR78" s="238"/>
      <c r="ELS78" s="238"/>
      <c r="ELT78" s="238"/>
      <c r="ELU78" s="238"/>
      <c r="ELV78" s="238"/>
      <c r="ELW78" s="238"/>
      <c r="ELX78" s="238"/>
      <c r="ELY78" s="238"/>
      <c r="ELZ78" s="238"/>
      <c r="EMA78" s="238"/>
      <c r="EMB78" s="238"/>
      <c r="EMC78" s="238"/>
      <c r="EMD78" s="238"/>
      <c r="EME78" s="238"/>
      <c r="EMF78" s="238"/>
      <c r="EMG78" s="238"/>
      <c r="EMH78" s="238"/>
      <c r="EMI78" s="238"/>
      <c r="EMJ78" s="238"/>
      <c r="EMK78" s="238"/>
      <c r="EML78" s="238"/>
      <c r="EMM78" s="238"/>
      <c r="EMN78" s="238"/>
      <c r="EMO78" s="238"/>
      <c r="EMP78" s="238"/>
      <c r="EMQ78" s="238"/>
      <c r="EMR78" s="238"/>
      <c r="EMS78" s="238"/>
      <c r="EMT78" s="238"/>
      <c r="EMU78" s="238"/>
      <c r="EMV78" s="238"/>
      <c r="EMW78" s="238"/>
      <c r="EMX78" s="238"/>
      <c r="EMY78" s="238"/>
      <c r="EMZ78" s="238"/>
      <c r="ENA78" s="238"/>
      <c r="ENB78" s="238"/>
      <c r="ENC78" s="238"/>
      <c r="END78" s="238"/>
      <c r="ENE78" s="238"/>
      <c r="ENF78" s="238"/>
      <c r="ENG78" s="238"/>
      <c r="ENH78" s="238"/>
      <c r="ENI78" s="238"/>
      <c r="ENJ78" s="238"/>
      <c r="ENK78" s="238"/>
      <c r="ENL78" s="238"/>
      <c r="ENM78" s="238"/>
      <c r="ENN78" s="238"/>
      <c r="ENO78" s="238"/>
      <c r="ENP78" s="238"/>
      <c r="ENQ78" s="238"/>
      <c r="ENR78" s="238"/>
      <c r="ENS78" s="238"/>
      <c r="ENT78" s="238"/>
      <c r="ENU78" s="238"/>
      <c r="ENV78" s="238"/>
      <c r="ENW78" s="238"/>
      <c r="ENX78" s="238"/>
      <c r="ENY78" s="238"/>
      <c r="ENZ78" s="238"/>
      <c r="EOA78" s="238"/>
      <c r="EOB78" s="238"/>
      <c r="EOC78" s="238"/>
      <c r="EOD78" s="238"/>
      <c r="EOE78" s="238"/>
      <c r="EOF78" s="238"/>
      <c r="EOG78" s="238"/>
      <c r="EOH78" s="238"/>
      <c r="EOI78" s="238"/>
      <c r="EOJ78" s="238"/>
      <c r="EOK78" s="238"/>
      <c r="EOL78" s="238"/>
      <c r="EOM78" s="238"/>
      <c r="EON78" s="238"/>
      <c r="EOO78" s="238"/>
      <c r="EOP78" s="238"/>
      <c r="EOQ78" s="238"/>
      <c r="EOR78" s="238"/>
      <c r="EOS78" s="238"/>
      <c r="EOT78" s="238"/>
      <c r="EOU78" s="238"/>
      <c r="EOV78" s="238"/>
      <c r="EOW78" s="238"/>
      <c r="EOX78" s="238"/>
      <c r="EOY78" s="238"/>
      <c r="EOZ78" s="238"/>
      <c r="EPA78" s="238"/>
      <c r="EPB78" s="238"/>
      <c r="EPC78" s="238"/>
      <c r="EPD78" s="238"/>
      <c r="EPE78" s="238"/>
      <c r="EPF78" s="238"/>
      <c r="EPG78" s="238"/>
      <c r="EPH78" s="238"/>
      <c r="EPI78" s="238"/>
      <c r="EPJ78" s="238"/>
      <c r="EPK78" s="238"/>
      <c r="EPL78" s="238"/>
      <c r="EPM78" s="238"/>
      <c r="EPN78" s="238"/>
      <c r="EPO78" s="238"/>
      <c r="EPP78" s="238"/>
      <c r="EPQ78" s="238"/>
      <c r="EPR78" s="238"/>
      <c r="EPS78" s="238"/>
      <c r="EPT78" s="238"/>
      <c r="EPU78" s="238"/>
      <c r="EPV78" s="238"/>
      <c r="EPW78" s="238"/>
      <c r="EPX78" s="238"/>
      <c r="EPY78" s="238"/>
      <c r="EPZ78" s="238"/>
      <c r="EQA78" s="238"/>
      <c r="EQB78" s="238"/>
      <c r="EQC78" s="238"/>
      <c r="EQD78" s="238"/>
      <c r="EQE78" s="238"/>
      <c r="EQF78" s="238"/>
      <c r="EQG78" s="238"/>
      <c r="EQH78" s="238"/>
      <c r="EQI78" s="238"/>
      <c r="EQJ78" s="238"/>
      <c r="EQK78" s="238"/>
      <c r="EQL78" s="238"/>
      <c r="EQM78" s="238"/>
      <c r="EQN78" s="238"/>
      <c r="EQO78" s="238"/>
      <c r="EQP78" s="238"/>
      <c r="EQQ78" s="238"/>
      <c r="EQR78" s="238"/>
      <c r="EQS78" s="238"/>
      <c r="EQT78" s="238"/>
      <c r="EQU78" s="238"/>
      <c r="EQV78" s="238"/>
      <c r="EQW78" s="238"/>
      <c r="EQX78" s="238"/>
      <c r="EQY78" s="238"/>
      <c r="EQZ78" s="238"/>
      <c r="ERA78" s="238"/>
      <c r="ERB78" s="238"/>
      <c r="ERC78" s="238"/>
      <c r="ERD78" s="238"/>
      <c r="ERE78" s="238"/>
      <c r="ERF78" s="238"/>
      <c r="ERG78" s="238"/>
      <c r="ERH78" s="238"/>
      <c r="ERI78" s="238"/>
      <c r="ERJ78" s="238"/>
      <c r="ERK78" s="238"/>
      <c r="ERL78" s="238"/>
      <c r="ERM78" s="238"/>
      <c r="ERN78" s="238"/>
      <c r="ERO78" s="238"/>
      <c r="ERP78" s="238"/>
      <c r="ERQ78" s="238"/>
      <c r="ERR78" s="238"/>
      <c r="ERS78" s="238"/>
      <c r="ERT78" s="238"/>
      <c r="ERU78" s="238"/>
      <c r="ERV78" s="238"/>
      <c r="ERW78" s="238"/>
      <c r="ERX78" s="238"/>
      <c r="ERY78" s="238"/>
      <c r="ERZ78" s="238"/>
      <c r="ESA78" s="238"/>
      <c r="ESB78" s="238"/>
      <c r="ESC78" s="238"/>
      <c r="ESD78" s="238"/>
      <c r="ESE78" s="238"/>
      <c r="ESF78" s="238"/>
      <c r="ESG78" s="238"/>
      <c r="ESH78" s="238"/>
      <c r="ESI78" s="238"/>
      <c r="ESJ78" s="238"/>
      <c r="ESK78" s="238"/>
      <c r="ESL78" s="238"/>
      <c r="ESM78" s="238"/>
      <c r="ESN78" s="238"/>
      <c r="ESO78" s="238"/>
      <c r="ESP78" s="238"/>
      <c r="ESQ78" s="238"/>
      <c r="ESR78" s="238"/>
      <c r="ESS78" s="238"/>
      <c r="EST78" s="238"/>
      <c r="ESU78" s="238"/>
      <c r="ESV78" s="238"/>
      <c r="ESW78" s="238"/>
      <c r="ESX78" s="238"/>
      <c r="ESY78" s="238"/>
      <c r="ESZ78" s="238"/>
      <c r="ETA78" s="238"/>
      <c r="ETB78" s="238"/>
      <c r="ETC78" s="238"/>
      <c r="ETD78" s="238"/>
      <c r="ETE78" s="238"/>
      <c r="ETF78" s="238"/>
      <c r="ETG78" s="238"/>
      <c r="ETH78" s="238"/>
      <c r="ETI78" s="238"/>
      <c r="ETJ78" s="238"/>
      <c r="ETK78" s="238"/>
      <c r="ETL78" s="238"/>
      <c r="ETM78" s="238"/>
      <c r="ETN78" s="238"/>
      <c r="ETO78" s="238"/>
      <c r="ETP78" s="238"/>
      <c r="ETQ78" s="238"/>
      <c r="ETR78" s="238"/>
      <c r="ETS78" s="238"/>
      <c r="ETT78" s="238"/>
      <c r="ETU78" s="238"/>
      <c r="ETV78" s="238"/>
      <c r="ETW78" s="238"/>
      <c r="ETX78" s="238"/>
      <c r="ETY78" s="238"/>
      <c r="ETZ78" s="238"/>
      <c r="EUA78" s="238"/>
      <c r="EUB78" s="238"/>
      <c r="EUC78" s="238"/>
      <c r="EUD78" s="238"/>
      <c r="EUE78" s="238"/>
      <c r="EUF78" s="238"/>
      <c r="EUG78" s="238"/>
      <c r="EUH78" s="238"/>
      <c r="EUI78" s="238"/>
      <c r="EUJ78" s="238"/>
      <c r="EUK78" s="238"/>
      <c r="EUL78" s="238"/>
      <c r="EUM78" s="238"/>
      <c r="EUN78" s="238"/>
      <c r="EUO78" s="238"/>
      <c r="EUP78" s="238"/>
      <c r="EUQ78" s="238"/>
      <c r="EUR78" s="238"/>
      <c r="EUS78" s="238"/>
      <c r="EUT78" s="238"/>
      <c r="EUU78" s="238"/>
      <c r="EUV78" s="238"/>
      <c r="EUW78" s="238"/>
      <c r="EUX78" s="238"/>
      <c r="EUY78" s="238"/>
      <c r="EUZ78" s="238"/>
      <c r="EVA78" s="238"/>
      <c r="EVB78" s="238"/>
      <c r="EVC78" s="238"/>
      <c r="EVD78" s="238"/>
      <c r="EVE78" s="238"/>
      <c r="EVF78" s="238"/>
      <c r="EVG78" s="238"/>
      <c r="EVH78" s="238"/>
      <c r="EVI78" s="238"/>
      <c r="EVJ78" s="238"/>
      <c r="EVK78" s="238"/>
      <c r="EVL78" s="238"/>
      <c r="EVM78" s="238"/>
      <c r="EVN78" s="238"/>
      <c r="EVO78" s="238"/>
      <c r="EVP78" s="238"/>
      <c r="EVQ78" s="238"/>
      <c r="EVR78" s="238"/>
      <c r="EVS78" s="238"/>
      <c r="EVT78" s="238"/>
      <c r="EVU78" s="238"/>
      <c r="EVV78" s="238"/>
      <c r="EVW78" s="238"/>
      <c r="EVX78" s="238"/>
      <c r="EVY78" s="238"/>
      <c r="EVZ78" s="238"/>
      <c r="EWA78" s="238"/>
      <c r="EWB78" s="238"/>
      <c r="EWC78" s="238"/>
      <c r="EWD78" s="238"/>
      <c r="EWE78" s="238"/>
      <c r="EWF78" s="238"/>
      <c r="EWG78" s="238"/>
      <c r="EWH78" s="238"/>
      <c r="EWI78" s="238"/>
      <c r="EWJ78" s="238"/>
      <c r="EWK78" s="238"/>
      <c r="EWL78" s="238"/>
      <c r="EWM78" s="238"/>
      <c r="EWN78" s="238"/>
      <c r="EWO78" s="238"/>
      <c r="EWP78" s="238"/>
      <c r="EWQ78" s="238"/>
      <c r="EWR78" s="238"/>
      <c r="EWS78" s="238"/>
      <c r="EWT78" s="238"/>
      <c r="EWU78" s="238"/>
      <c r="EWV78" s="238"/>
      <c r="EWW78" s="238"/>
      <c r="EWX78" s="238"/>
      <c r="EWY78" s="238"/>
      <c r="EWZ78" s="238"/>
      <c r="EXA78" s="238"/>
      <c r="EXB78" s="238"/>
      <c r="EXC78" s="238"/>
      <c r="EXD78" s="238"/>
      <c r="EXE78" s="238"/>
      <c r="EXF78" s="238"/>
      <c r="EXG78" s="238"/>
      <c r="EXH78" s="238"/>
      <c r="EXI78" s="238"/>
      <c r="EXJ78" s="238"/>
      <c r="EXK78" s="238"/>
      <c r="EXL78" s="238"/>
      <c r="EXM78" s="238"/>
      <c r="EXN78" s="238"/>
      <c r="EXO78" s="238"/>
      <c r="EXP78" s="238"/>
      <c r="EXQ78" s="238"/>
      <c r="EXR78" s="238"/>
      <c r="EXS78" s="238"/>
      <c r="EXT78" s="238"/>
      <c r="EXU78" s="238"/>
      <c r="EXV78" s="238"/>
      <c r="EXW78" s="238"/>
      <c r="EXX78" s="238"/>
      <c r="EXY78" s="238"/>
      <c r="EXZ78" s="238"/>
      <c r="EYA78" s="238"/>
      <c r="EYB78" s="238"/>
      <c r="EYC78" s="238"/>
      <c r="EYD78" s="238"/>
      <c r="EYE78" s="238"/>
      <c r="EYF78" s="238"/>
      <c r="EYG78" s="238"/>
      <c r="EYH78" s="238"/>
      <c r="EYI78" s="238"/>
      <c r="EYJ78" s="238"/>
      <c r="EYK78" s="238"/>
      <c r="EYL78" s="238"/>
      <c r="EYM78" s="238"/>
      <c r="EYN78" s="238"/>
      <c r="EYO78" s="238"/>
      <c r="EYP78" s="238"/>
      <c r="EYQ78" s="238"/>
      <c r="EYR78" s="238"/>
      <c r="EYS78" s="238"/>
      <c r="EYT78" s="238"/>
      <c r="EYU78" s="238"/>
      <c r="EYV78" s="238"/>
      <c r="EYW78" s="238"/>
      <c r="EYX78" s="238"/>
      <c r="EYY78" s="238"/>
      <c r="EYZ78" s="238"/>
      <c r="EZA78" s="238"/>
      <c r="EZB78" s="238"/>
      <c r="EZC78" s="238"/>
      <c r="EZD78" s="238"/>
      <c r="EZE78" s="238"/>
      <c r="EZF78" s="238"/>
      <c r="EZG78" s="238"/>
      <c r="EZH78" s="238"/>
      <c r="EZI78" s="238"/>
      <c r="EZJ78" s="238"/>
      <c r="EZK78" s="238"/>
      <c r="EZL78" s="238"/>
      <c r="EZM78" s="238"/>
      <c r="EZN78" s="238"/>
      <c r="EZO78" s="238"/>
      <c r="EZP78" s="238"/>
      <c r="EZQ78" s="238"/>
      <c r="EZR78" s="238"/>
      <c r="EZS78" s="238"/>
      <c r="EZT78" s="238"/>
      <c r="EZU78" s="238"/>
      <c r="EZV78" s="238"/>
      <c r="EZW78" s="238"/>
      <c r="EZX78" s="238"/>
      <c r="EZY78" s="238"/>
      <c r="EZZ78" s="238"/>
      <c r="FAA78" s="238"/>
      <c r="FAB78" s="238"/>
      <c r="FAC78" s="238"/>
      <c r="FAD78" s="238"/>
      <c r="FAE78" s="238"/>
      <c r="FAF78" s="238"/>
      <c r="FAG78" s="238"/>
      <c r="FAH78" s="238"/>
      <c r="FAI78" s="238"/>
      <c r="FAJ78" s="238"/>
      <c r="FAK78" s="238"/>
      <c r="FAL78" s="238"/>
      <c r="FAM78" s="238"/>
      <c r="FAN78" s="238"/>
      <c r="FAO78" s="238"/>
      <c r="FAP78" s="238"/>
      <c r="FAQ78" s="238"/>
      <c r="FAR78" s="238"/>
      <c r="FAS78" s="238"/>
      <c r="FAT78" s="238"/>
      <c r="FAU78" s="238"/>
      <c r="FAV78" s="238"/>
      <c r="FAW78" s="238"/>
      <c r="FAX78" s="238"/>
      <c r="FAY78" s="238"/>
      <c r="FAZ78" s="238"/>
      <c r="FBA78" s="238"/>
      <c r="FBB78" s="238"/>
      <c r="FBC78" s="238"/>
      <c r="FBD78" s="238"/>
      <c r="FBE78" s="238"/>
      <c r="FBF78" s="238"/>
      <c r="FBG78" s="238"/>
      <c r="FBH78" s="238"/>
      <c r="FBI78" s="238"/>
      <c r="FBJ78" s="238"/>
      <c r="FBK78" s="238"/>
      <c r="FBL78" s="238"/>
      <c r="FBM78" s="238"/>
      <c r="FBN78" s="238"/>
      <c r="FBO78" s="238"/>
      <c r="FBP78" s="238"/>
      <c r="FBQ78" s="238"/>
      <c r="FBR78" s="238"/>
      <c r="FBS78" s="238"/>
      <c r="FBT78" s="238"/>
      <c r="FBU78" s="238"/>
      <c r="FBV78" s="238"/>
      <c r="FBW78" s="238"/>
      <c r="FBX78" s="238"/>
      <c r="FBY78" s="238"/>
      <c r="FBZ78" s="238"/>
      <c r="FCA78" s="238"/>
      <c r="FCB78" s="238"/>
      <c r="FCC78" s="238"/>
      <c r="FCD78" s="238"/>
      <c r="FCE78" s="238"/>
      <c r="FCF78" s="238"/>
      <c r="FCG78" s="238"/>
      <c r="FCH78" s="238"/>
      <c r="FCI78" s="238"/>
      <c r="FCJ78" s="238"/>
      <c r="FCK78" s="238"/>
      <c r="FCL78" s="238"/>
      <c r="FCM78" s="238"/>
      <c r="FCN78" s="238"/>
      <c r="FCO78" s="238"/>
      <c r="FCP78" s="238"/>
      <c r="FCQ78" s="238"/>
      <c r="FCR78" s="238"/>
      <c r="FCS78" s="238"/>
      <c r="FCT78" s="238"/>
      <c r="FCU78" s="238"/>
      <c r="FCV78" s="238"/>
      <c r="FCW78" s="238"/>
      <c r="FCX78" s="238"/>
      <c r="FCY78" s="238"/>
      <c r="FCZ78" s="238"/>
      <c r="FDA78" s="238"/>
      <c r="FDB78" s="238"/>
      <c r="FDC78" s="238"/>
      <c r="FDD78" s="238"/>
      <c r="FDE78" s="238"/>
      <c r="FDF78" s="238"/>
      <c r="FDG78" s="238"/>
      <c r="FDH78" s="238"/>
      <c r="FDI78" s="238"/>
      <c r="FDJ78" s="238"/>
      <c r="FDK78" s="238"/>
      <c r="FDL78" s="238"/>
      <c r="FDM78" s="238"/>
      <c r="FDN78" s="238"/>
      <c r="FDO78" s="238"/>
      <c r="FDP78" s="238"/>
      <c r="FDQ78" s="238"/>
      <c r="FDR78" s="238"/>
      <c r="FDS78" s="238"/>
      <c r="FDT78" s="238"/>
      <c r="FDU78" s="238"/>
      <c r="FDV78" s="238"/>
      <c r="FDW78" s="238"/>
      <c r="FDX78" s="238"/>
      <c r="FDY78" s="238"/>
      <c r="FDZ78" s="238"/>
      <c r="FEA78" s="238"/>
      <c r="FEB78" s="238"/>
      <c r="FEC78" s="238"/>
      <c r="FED78" s="238"/>
      <c r="FEE78" s="238"/>
      <c r="FEF78" s="238"/>
      <c r="FEG78" s="238"/>
      <c r="FEH78" s="238"/>
      <c r="FEI78" s="238"/>
      <c r="FEJ78" s="238"/>
      <c r="FEK78" s="238"/>
      <c r="FEL78" s="238"/>
      <c r="FEM78" s="238"/>
      <c r="FEN78" s="238"/>
      <c r="FEO78" s="238"/>
      <c r="FEP78" s="238"/>
      <c r="FEQ78" s="238"/>
      <c r="FER78" s="238"/>
      <c r="FES78" s="238"/>
      <c r="FET78" s="238"/>
      <c r="FEU78" s="238"/>
      <c r="FEV78" s="238"/>
      <c r="FEW78" s="238"/>
      <c r="FEX78" s="238"/>
      <c r="FEY78" s="238"/>
      <c r="FEZ78" s="238"/>
      <c r="FFA78" s="238"/>
      <c r="FFB78" s="238"/>
      <c r="FFC78" s="238"/>
      <c r="FFD78" s="238"/>
      <c r="FFE78" s="238"/>
      <c r="FFF78" s="238"/>
      <c r="FFG78" s="238"/>
      <c r="FFH78" s="238"/>
      <c r="FFI78" s="238"/>
      <c r="FFJ78" s="238"/>
      <c r="FFK78" s="238"/>
      <c r="FFL78" s="238"/>
      <c r="FFM78" s="238"/>
      <c r="FFN78" s="238"/>
      <c r="FFO78" s="238"/>
      <c r="FFP78" s="238"/>
      <c r="FFQ78" s="238"/>
      <c r="FFR78" s="238"/>
      <c r="FFS78" s="238"/>
      <c r="FFT78" s="238"/>
      <c r="FFU78" s="238"/>
      <c r="FFV78" s="238"/>
      <c r="FFW78" s="238"/>
      <c r="FFX78" s="238"/>
      <c r="FFY78" s="238"/>
      <c r="FFZ78" s="238"/>
      <c r="FGA78" s="238"/>
      <c r="FGB78" s="238"/>
      <c r="FGC78" s="238"/>
      <c r="FGD78" s="238"/>
      <c r="FGE78" s="238"/>
      <c r="FGF78" s="238"/>
      <c r="FGG78" s="238"/>
      <c r="FGH78" s="238"/>
      <c r="FGI78" s="238"/>
      <c r="FGJ78" s="238"/>
      <c r="FGK78" s="238"/>
      <c r="FGL78" s="238"/>
      <c r="FGM78" s="238"/>
      <c r="FGN78" s="238"/>
      <c r="FGO78" s="238"/>
      <c r="FGP78" s="238"/>
      <c r="FGQ78" s="238"/>
      <c r="FGR78" s="238"/>
      <c r="FGS78" s="238"/>
      <c r="FGT78" s="238"/>
      <c r="FGU78" s="238"/>
      <c r="FGV78" s="238"/>
      <c r="FGW78" s="238"/>
      <c r="FGX78" s="238"/>
      <c r="FGY78" s="238"/>
      <c r="FGZ78" s="238"/>
      <c r="FHA78" s="238"/>
      <c r="FHB78" s="238"/>
      <c r="FHC78" s="238"/>
      <c r="FHD78" s="238"/>
      <c r="FHE78" s="238"/>
      <c r="FHF78" s="238"/>
      <c r="FHG78" s="238"/>
      <c r="FHH78" s="238"/>
      <c r="FHI78" s="238"/>
      <c r="FHJ78" s="238"/>
      <c r="FHK78" s="238"/>
      <c r="FHL78" s="238"/>
      <c r="FHM78" s="238"/>
      <c r="FHN78" s="238"/>
      <c r="FHO78" s="238"/>
      <c r="FHP78" s="238"/>
      <c r="FHQ78" s="238"/>
      <c r="FHR78" s="238"/>
      <c r="FHS78" s="238"/>
      <c r="FHT78" s="238"/>
      <c r="FHU78" s="238"/>
      <c r="FHV78" s="238"/>
      <c r="FHW78" s="238"/>
      <c r="FHX78" s="238"/>
      <c r="FHY78" s="238"/>
      <c r="FHZ78" s="238"/>
      <c r="FIA78" s="238"/>
      <c r="FIB78" s="238"/>
      <c r="FIC78" s="238"/>
      <c r="FID78" s="238"/>
      <c r="FIE78" s="238"/>
      <c r="FIF78" s="238"/>
      <c r="FIG78" s="238"/>
      <c r="FIH78" s="238"/>
      <c r="FII78" s="238"/>
      <c r="FIJ78" s="238"/>
      <c r="FIK78" s="238"/>
      <c r="FIL78" s="238"/>
      <c r="FIM78" s="238"/>
      <c r="FIN78" s="238"/>
      <c r="FIO78" s="238"/>
      <c r="FIP78" s="238"/>
      <c r="FIQ78" s="238"/>
      <c r="FIR78" s="238"/>
      <c r="FIS78" s="238"/>
      <c r="FIT78" s="238"/>
      <c r="FIU78" s="238"/>
      <c r="FIV78" s="238"/>
      <c r="FIW78" s="238"/>
      <c r="FIX78" s="238"/>
      <c r="FIY78" s="238"/>
      <c r="FIZ78" s="238"/>
      <c r="FJA78" s="238"/>
      <c r="FJB78" s="238"/>
      <c r="FJC78" s="238"/>
      <c r="FJD78" s="238"/>
      <c r="FJE78" s="238"/>
      <c r="FJF78" s="238"/>
      <c r="FJG78" s="238"/>
      <c r="FJH78" s="238"/>
      <c r="FJI78" s="238"/>
      <c r="FJJ78" s="238"/>
      <c r="FJK78" s="238"/>
      <c r="FJL78" s="238"/>
      <c r="FJM78" s="238"/>
      <c r="FJN78" s="238"/>
      <c r="FJO78" s="238"/>
      <c r="FJP78" s="238"/>
      <c r="FJQ78" s="238"/>
      <c r="FJR78" s="238"/>
      <c r="FJS78" s="238"/>
      <c r="FJT78" s="238"/>
      <c r="FJU78" s="238"/>
      <c r="FJV78" s="238"/>
      <c r="FJW78" s="238"/>
      <c r="FJX78" s="238"/>
      <c r="FJY78" s="238"/>
      <c r="FJZ78" s="238"/>
      <c r="FKA78" s="238"/>
      <c r="FKB78" s="238"/>
      <c r="FKC78" s="238"/>
      <c r="FKD78" s="238"/>
      <c r="FKE78" s="238"/>
      <c r="FKF78" s="238"/>
      <c r="FKG78" s="238"/>
      <c r="FKH78" s="238"/>
      <c r="FKI78" s="238"/>
      <c r="FKJ78" s="238"/>
      <c r="FKK78" s="238"/>
      <c r="FKL78" s="238"/>
      <c r="FKM78" s="238"/>
      <c r="FKN78" s="238"/>
      <c r="FKO78" s="238"/>
      <c r="FKP78" s="238"/>
      <c r="FKQ78" s="238"/>
      <c r="FKR78" s="238"/>
      <c r="FKS78" s="238"/>
      <c r="FKT78" s="238"/>
      <c r="FKU78" s="238"/>
      <c r="FKV78" s="238"/>
      <c r="FKW78" s="238"/>
      <c r="FKX78" s="238"/>
      <c r="FKY78" s="238"/>
      <c r="FKZ78" s="238"/>
      <c r="FLA78" s="238"/>
      <c r="FLB78" s="238"/>
      <c r="FLC78" s="238"/>
      <c r="FLD78" s="238"/>
      <c r="FLE78" s="238"/>
      <c r="FLF78" s="238"/>
      <c r="FLG78" s="238"/>
      <c r="FLH78" s="238"/>
      <c r="FLI78" s="238"/>
      <c r="FLJ78" s="238"/>
      <c r="FLK78" s="238"/>
      <c r="FLL78" s="238"/>
      <c r="FLM78" s="238"/>
      <c r="FLN78" s="238"/>
      <c r="FLO78" s="238"/>
      <c r="FLP78" s="238"/>
      <c r="FLQ78" s="238"/>
      <c r="FLR78" s="238"/>
      <c r="FLS78" s="238"/>
      <c r="FLT78" s="238"/>
      <c r="FLU78" s="238"/>
      <c r="FLV78" s="238"/>
      <c r="FLW78" s="238"/>
      <c r="FLX78" s="238"/>
      <c r="FLY78" s="238"/>
      <c r="FLZ78" s="238"/>
      <c r="FMA78" s="238"/>
      <c r="FMB78" s="238"/>
      <c r="FMC78" s="238"/>
      <c r="FMD78" s="238"/>
      <c r="FME78" s="238"/>
      <c r="FMF78" s="238"/>
      <c r="FMG78" s="238"/>
      <c r="FMH78" s="238"/>
      <c r="FMI78" s="238"/>
      <c r="FMJ78" s="238"/>
      <c r="FMK78" s="238"/>
      <c r="FML78" s="238"/>
      <c r="FMM78" s="238"/>
      <c r="FMN78" s="238"/>
      <c r="FMO78" s="238"/>
      <c r="FMP78" s="238"/>
      <c r="FMQ78" s="238"/>
      <c r="FMR78" s="238"/>
      <c r="FMS78" s="238"/>
      <c r="FMT78" s="238"/>
      <c r="FMU78" s="238"/>
      <c r="FMV78" s="238"/>
      <c r="FMW78" s="238"/>
      <c r="FMX78" s="238"/>
      <c r="FMY78" s="238"/>
      <c r="FMZ78" s="238"/>
      <c r="FNA78" s="238"/>
      <c r="FNB78" s="238"/>
      <c r="FNC78" s="238"/>
      <c r="FND78" s="238"/>
      <c r="FNE78" s="238"/>
      <c r="FNF78" s="238"/>
      <c r="FNG78" s="238"/>
      <c r="FNH78" s="238"/>
      <c r="FNI78" s="238"/>
      <c r="FNJ78" s="238"/>
      <c r="FNK78" s="238"/>
      <c r="FNL78" s="238"/>
      <c r="FNM78" s="238"/>
      <c r="FNN78" s="238"/>
      <c r="FNO78" s="238"/>
      <c r="FNP78" s="238"/>
      <c r="FNQ78" s="238"/>
      <c r="FNR78" s="238"/>
      <c r="FNS78" s="238"/>
      <c r="FNT78" s="238"/>
      <c r="FNU78" s="238"/>
      <c r="FNV78" s="238"/>
      <c r="FNW78" s="238"/>
      <c r="FNX78" s="238"/>
      <c r="FNY78" s="238"/>
      <c r="FNZ78" s="238"/>
      <c r="FOA78" s="238"/>
      <c r="FOB78" s="238"/>
      <c r="FOC78" s="238"/>
      <c r="FOD78" s="238"/>
      <c r="FOE78" s="238"/>
      <c r="FOF78" s="238"/>
      <c r="FOG78" s="238"/>
      <c r="FOH78" s="238"/>
      <c r="FOI78" s="238"/>
      <c r="FOJ78" s="238"/>
      <c r="FOK78" s="238"/>
      <c r="FOL78" s="238"/>
      <c r="FOM78" s="238"/>
      <c r="FON78" s="238"/>
      <c r="FOO78" s="238"/>
      <c r="FOP78" s="238"/>
      <c r="FOQ78" s="238"/>
      <c r="FOR78" s="238"/>
      <c r="FOS78" s="238"/>
      <c r="FOT78" s="238"/>
      <c r="FOU78" s="238"/>
      <c r="FOV78" s="238"/>
      <c r="FOW78" s="238"/>
      <c r="FOX78" s="238"/>
      <c r="FOY78" s="238"/>
      <c r="FOZ78" s="238"/>
      <c r="FPA78" s="238"/>
      <c r="FPB78" s="238"/>
      <c r="FPC78" s="238"/>
      <c r="FPD78" s="238"/>
      <c r="FPE78" s="238"/>
      <c r="FPF78" s="238"/>
      <c r="FPG78" s="238"/>
      <c r="FPH78" s="238"/>
      <c r="FPI78" s="238"/>
      <c r="FPJ78" s="238"/>
      <c r="FPK78" s="238"/>
      <c r="FPL78" s="238"/>
      <c r="FPM78" s="238"/>
      <c r="FPN78" s="238"/>
      <c r="FPO78" s="238"/>
      <c r="FPP78" s="238"/>
      <c r="FPQ78" s="238"/>
      <c r="FPR78" s="238"/>
      <c r="FPS78" s="238"/>
      <c r="FPT78" s="238"/>
      <c r="FPU78" s="238"/>
      <c r="FPV78" s="238"/>
      <c r="FPW78" s="238"/>
      <c r="FPX78" s="238"/>
      <c r="FPY78" s="238"/>
      <c r="FPZ78" s="238"/>
      <c r="FQA78" s="238"/>
      <c r="FQB78" s="238"/>
      <c r="FQC78" s="238"/>
      <c r="FQD78" s="238"/>
      <c r="FQE78" s="238"/>
      <c r="FQF78" s="238"/>
      <c r="FQG78" s="238"/>
      <c r="FQH78" s="238"/>
      <c r="FQI78" s="238"/>
      <c r="FQJ78" s="238"/>
      <c r="FQK78" s="238"/>
      <c r="FQL78" s="238"/>
      <c r="FQM78" s="238"/>
      <c r="FQN78" s="238"/>
      <c r="FQO78" s="238"/>
      <c r="FQP78" s="238"/>
      <c r="FQQ78" s="238"/>
      <c r="FQR78" s="238"/>
      <c r="FQS78" s="238"/>
      <c r="FQT78" s="238"/>
      <c r="FQU78" s="238"/>
      <c r="FQV78" s="238"/>
      <c r="FQW78" s="238"/>
      <c r="FQX78" s="238"/>
      <c r="FQY78" s="238"/>
      <c r="FQZ78" s="238"/>
      <c r="FRA78" s="238"/>
      <c r="FRB78" s="238"/>
      <c r="FRC78" s="238"/>
      <c r="FRD78" s="238"/>
      <c r="FRE78" s="238"/>
      <c r="FRF78" s="238"/>
      <c r="FRG78" s="238"/>
      <c r="FRH78" s="238"/>
      <c r="FRI78" s="238"/>
      <c r="FRJ78" s="238"/>
      <c r="FRK78" s="238"/>
      <c r="FRL78" s="238"/>
      <c r="FRM78" s="238"/>
      <c r="FRN78" s="238"/>
      <c r="FRO78" s="238"/>
      <c r="FRP78" s="238"/>
      <c r="FRQ78" s="238"/>
      <c r="FRR78" s="238"/>
      <c r="FRS78" s="238"/>
      <c r="FRT78" s="238"/>
      <c r="FRU78" s="238"/>
      <c r="FRV78" s="238"/>
      <c r="FRW78" s="238"/>
      <c r="FRX78" s="238"/>
      <c r="FRY78" s="238"/>
      <c r="FRZ78" s="238"/>
      <c r="FSA78" s="238"/>
      <c r="FSB78" s="238"/>
      <c r="FSC78" s="238"/>
      <c r="FSD78" s="238"/>
      <c r="FSE78" s="238"/>
      <c r="FSF78" s="238"/>
      <c r="FSG78" s="238"/>
      <c r="FSH78" s="238"/>
      <c r="FSI78" s="238"/>
      <c r="FSJ78" s="238"/>
      <c r="FSK78" s="238"/>
      <c r="FSL78" s="238"/>
      <c r="FSM78" s="238"/>
      <c r="FSN78" s="238"/>
      <c r="FSO78" s="238"/>
      <c r="FSP78" s="238"/>
      <c r="FSQ78" s="238"/>
      <c r="FSR78" s="238"/>
      <c r="FSS78" s="238"/>
      <c r="FST78" s="238"/>
      <c r="FSU78" s="238"/>
      <c r="FSV78" s="238"/>
      <c r="FSW78" s="238"/>
      <c r="FSX78" s="238"/>
      <c r="FSY78" s="238"/>
      <c r="FSZ78" s="238"/>
      <c r="FTA78" s="238"/>
      <c r="FTB78" s="238"/>
      <c r="FTC78" s="238"/>
      <c r="FTD78" s="238"/>
      <c r="FTE78" s="238"/>
      <c r="FTF78" s="238"/>
      <c r="FTG78" s="238"/>
      <c r="FTH78" s="238"/>
      <c r="FTI78" s="238"/>
      <c r="FTJ78" s="238"/>
      <c r="FTK78" s="238"/>
      <c r="FTL78" s="238"/>
      <c r="FTM78" s="238"/>
      <c r="FTN78" s="238"/>
      <c r="FTO78" s="238"/>
      <c r="FTP78" s="238"/>
      <c r="FTQ78" s="238"/>
      <c r="FTR78" s="238"/>
      <c r="FTS78" s="238"/>
      <c r="FTT78" s="238"/>
      <c r="FTU78" s="238"/>
      <c r="FTV78" s="238"/>
      <c r="FTW78" s="238"/>
      <c r="FTX78" s="238"/>
      <c r="FTY78" s="238"/>
      <c r="FTZ78" s="238"/>
      <c r="FUA78" s="238"/>
      <c r="FUB78" s="238"/>
      <c r="FUC78" s="238"/>
      <c r="FUD78" s="238"/>
      <c r="FUE78" s="238"/>
      <c r="FUF78" s="238"/>
      <c r="FUG78" s="238"/>
      <c r="FUH78" s="238"/>
      <c r="FUI78" s="238"/>
      <c r="FUJ78" s="238"/>
      <c r="FUK78" s="238"/>
      <c r="FUL78" s="238"/>
      <c r="FUM78" s="238"/>
      <c r="FUN78" s="238"/>
      <c r="FUO78" s="238"/>
      <c r="FUP78" s="238"/>
      <c r="FUQ78" s="238"/>
      <c r="FUR78" s="238"/>
      <c r="FUS78" s="238"/>
      <c r="FUT78" s="238"/>
      <c r="FUU78" s="238"/>
      <c r="FUV78" s="238"/>
      <c r="FUW78" s="238"/>
      <c r="FUX78" s="238"/>
      <c r="FUY78" s="238"/>
      <c r="FUZ78" s="238"/>
      <c r="FVA78" s="238"/>
      <c r="FVB78" s="238"/>
      <c r="FVC78" s="238"/>
      <c r="FVD78" s="238"/>
      <c r="FVE78" s="238"/>
      <c r="FVF78" s="238"/>
      <c r="FVG78" s="238"/>
      <c r="FVH78" s="238"/>
      <c r="FVI78" s="238"/>
      <c r="FVJ78" s="238"/>
      <c r="FVK78" s="238"/>
      <c r="FVL78" s="238"/>
      <c r="FVM78" s="238"/>
      <c r="FVN78" s="238"/>
      <c r="FVO78" s="238"/>
      <c r="FVP78" s="238"/>
      <c r="FVQ78" s="238"/>
      <c r="FVR78" s="238"/>
      <c r="FVS78" s="238"/>
      <c r="FVT78" s="238"/>
      <c r="FVU78" s="238"/>
      <c r="FVV78" s="238"/>
      <c r="FVW78" s="238"/>
      <c r="FVX78" s="238"/>
      <c r="FVY78" s="238"/>
      <c r="FVZ78" s="238"/>
      <c r="FWA78" s="238"/>
      <c r="FWB78" s="238"/>
      <c r="FWC78" s="238"/>
      <c r="FWD78" s="238"/>
      <c r="FWE78" s="238"/>
      <c r="FWF78" s="238"/>
      <c r="FWG78" s="238"/>
      <c r="FWH78" s="238"/>
      <c r="FWI78" s="238"/>
      <c r="FWJ78" s="238"/>
      <c r="FWK78" s="238"/>
      <c r="FWL78" s="238"/>
      <c r="FWM78" s="238"/>
      <c r="FWN78" s="238"/>
      <c r="FWO78" s="238"/>
      <c r="FWP78" s="238"/>
      <c r="FWQ78" s="238"/>
      <c r="FWR78" s="238"/>
      <c r="FWS78" s="238"/>
      <c r="FWT78" s="238"/>
      <c r="FWU78" s="238"/>
      <c r="FWV78" s="238"/>
      <c r="FWW78" s="238"/>
      <c r="FWX78" s="238"/>
      <c r="FWY78" s="238"/>
      <c r="FWZ78" s="238"/>
      <c r="FXA78" s="238"/>
      <c r="FXB78" s="238"/>
      <c r="FXC78" s="238"/>
      <c r="FXD78" s="238"/>
      <c r="FXE78" s="238"/>
      <c r="FXF78" s="238"/>
      <c r="FXG78" s="238"/>
      <c r="FXH78" s="238"/>
      <c r="FXI78" s="238"/>
      <c r="FXJ78" s="238"/>
      <c r="FXK78" s="238"/>
      <c r="FXL78" s="238"/>
      <c r="FXM78" s="238"/>
      <c r="FXN78" s="238"/>
      <c r="FXO78" s="238"/>
      <c r="FXP78" s="238"/>
      <c r="FXQ78" s="238"/>
      <c r="FXR78" s="238"/>
      <c r="FXS78" s="238"/>
      <c r="FXT78" s="238"/>
      <c r="FXU78" s="238"/>
      <c r="FXV78" s="238"/>
      <c r="FXW78" s="238"/>
      <c r="FXX78" s="238"/>
      <c r="FXY78" s="238"/>
      <c r="FXZ78" s="238"/>
      <c r="FYA78" s="238"/>
      <c r="FYB78" s="238"/>
      <c r="FYC78" s="238"/>
      <c r="FYD78" s="238"/>
      <c r="FYE78" s="238"/>
      <c r="FYF78" s="238"/>
      <c r="FYG78" s="238"/>
      <c r="FYH78" s="238"/>
      <c r="FYI78" s="238"/>
      <c r="FYJ78" s="238"/>
      <c r="FYK78" s="238"/>
      <c r="FYL78" s="238"/>
      <c r="FYM78" s="238"/>
      <c r="FYN78" s="238"/>
      <c r="FYO78" s="238"/>
      <c r="FYP78" s="238"/>
      <c r="FYQ78" s="238"/>
      <c r="FYR78" s="238"/>
      <c r="FYS78" s="238"/>
      <c r="FYT78" s="238"/>
      <c r="FYU78" s="238"/>
      <c r="FYV78" s="238"/>
      <c r="FYW78" s="238"/>
      <c r="FYX78" s="238"/>
      <c r="FYY78" s="238"/>
      <c r="FYZ78" s="238"/>
      <c r="FZA78" s="238"/>
      <c r="FZB78" s="238"/>
      <c r="FZC78" s="238"/>
      <c r="FZD78" s="238"/>
      <c r="FZE78" s="238"/>
      <c r="FZF78" s="238"/>
      <c r="FZG78" s="238"/>
      <c r="FZH78" s="238"/>
      <c r="FZI78" s="238"/>
      <c r="FZJ78" s="238"/>
      <c r="FZK78" s="238"/>
      <c r="FZL78" s="238"/>
      <c r="FZM78" s="238"/>
      <c r="FZN78" s="238"/>
      <c r="FZO78" s="238"/>
      <c r="FZP78" s="238"/>
      <c r="FZQ78" s="238"/>
      <c r="FZR78" s="238"/>
      <c r="FZS78" s="238"/>
      <c r="FZT78" s="238"/>
      <c r="FZU78" s="238"/>
      <c r="FZV78" s="238"/>
      <c r="FZW78" s="238"/>
      <c r="FZX78" s="238"/>
      <c r="FZY78" s="238"/>
      <c r="FZZ78" s="238"/>
      <c r="GAA78" s="238"/>
      <c r="GAB78" s="238"/>
      <c r="GAC78" s="238"/>
      <c r="GAD78" s="238"/>
      <c r="GAE78" s="238"/>
      <c r="GAF78" s="238"/>
      <c r="GAG78" s="238"/>
      <c r="GAH78" s="238"/>
      <c r="GAI78" s="238"/>
      <c r="GAJ78" s="238"/>
      <c r="GAK78" s="238"/>
      <c r="GAL78" s="238"/>
      <c r="GAM78" s="238"/>
      <c r="GAN78" s="238"/>
      <c r="GAO78" s="238"/>
      <c r="GAP78" s="238"/>
      <c r="GAQ78" s="238"/>
      <c r="GAR78" s="238"/>
      <c r="GAS78" s="238"/>
      <c r="GAT78" s="238"/>
      <c r="GAU78" s="238"/>
      <c r="GAV78" s="238"/>
      <c r="GAW78" s="238"/>
      <c r="GAX78" s="238"/>
      <c r="GAY78" s="238"/>
      <c r="GAZ78" s="238"/>
      <c r="GBA78" s="238"/>
      <c r="GBB78" s="238"/>
      <c r="GBC78" s="238"/>
      <c r="GBD78" s="238"/>
      <c r="GBE78" s="238"/>
      <c r="GBF78" s="238"/>
      <c r="GBG78" s="238"/>
      <c r="GBH78" s="238"/>
      <c r="GBI78" s="238"/>
      <c r="GBJ78" s="238"/>
      <c r="GBK78" s="238"/>
      <c r="GBL78" s="238"/>
      <c r="GBM78" s="238"/>
      <c r="GBN78" s="238"/>
      <c r="GBO78" s="238"/>
      <c r="GBP78" s="238"/>
      <c r="GBQ78" s="238"/>
      <c r="GBR78" s="238"/>
      <c r="GBS78" s="238"/>
      <c r="GBT78" s="238"/>
      <c r="GBU78" s="238"/>
      <c r="GBV78" s="238"/>
      <c r="GBW78" s="238"/>
      <c r="GBX78" s="238"/>
      <c r="GBY78" s="238"/>
      <c r="GBZ78" s="238"/>
      <c r="GCA78" s="238"/>
      <c r="GCB78" s="238"/>
      <c r="GCC78" s="238"/>
      <c r="GCD78" s="238"/>
      <c r="GCE78" s="238"/>
      <c r="GCF78" s="238"/>
      <c r="GCG78" s="238"/>
      <c r="GCH78" s="238"/>
      <c r="GCI78" s="238"/>
      <c r="GCJ78" s="238"/>
      <c r="GCK78" s="238"/>
      <c r="GCL78" s="238"/>
      <c r="GCM78" s="238"/>
      <c r="GCN78" s="238"/>
      <c r="GCO78" s="238"/>
      <c r="GCP78" s="238"/>
      <c r="GCQ78" s="238"/>
      <c r="GCR78" s="238"/>
      <c r="GCS78" s="238"/>
      <c r="GCT78" s="238"/>
      <c r="GCU78" s="238"/>
      <c r="GCV78" s="238"/>
      <c r="GCW78" s="238"/>
      <c r="GCX78" s="238"/>
      <c r="GCY78" s="238"/>
      <c r="GCZ78" s="238"/>
      <c r="GDA78" s="238"/>
      <c r="GDB78" s="238"/>
      <c r="GDC78" s="238"/>
      <c r="GDD78" s="238"/>
      <c r="GDE78" s="238"/>
      <c r="GDF78" s="238"/>
      <c r="GDG78" s="238"/>
      <c r="GDH78" s="238"/>
      <c r="GDI78" s="238"/>
      <c r="GDJ78" s="238"/>
      <c r="GDK78" s="238"/>
      <c r="GDL78" s="238"/>
      <c r="GDM78" s="238"/>
      <c r="GDN78" s="238"/>
      <c r="GDO78" s="238"/>
      <c r="GDP78" s="238"/>
      <c r="GDQ78" s="238"/>
      <c r="GDR78" s="238"/>
      <c r="GDS78" s="238"/>
      <c r="GDT78" s="238"/>
      <c r="GDU78" s="238"/>
      <c r="GDV78" s="238"/>
      <c r="GDW78" s="238"/>
      <c r="GDX78" s="238"/>
      <c r="GDY78" s="238"/>
      <c r="GDZ78" s="238"/>
      <c r="GEA78" s="238"/>
      <c r="GEB78" s="238"/>
      <c r="GEC78" s="238"/>
      <c r="GED78" s="238"/>
      <c r="GEE78" s="238"/>
      <c r="GEF78" s="238"/>
      <c r="GEG78" s="238"/>
      <c r="GEH78" s="238"/>
      <c r="GEI78" s="238"/>
      <c r="GEJ78" s="238"/>
      <c r="GEK78" s="238"/>
      <c r="GEL78" s="238"/>
      <c r="GEM78" s="238"/>
      <c r="GEN78" s="238"/>
      <c r="GEO78" s="238"/>
      <c r="GEP78" s="238"/>
      <c r="GEQ78" s="238"/>
      <c r="GER78" s="238"/>
      <c r="GES78" s="238"/>
      <c r="GET78" s="238"/>
      <c r="GEU78" s="238"/>
      <c r="GEV78" s="238"/>
      <c r="GEW78" s="238"/>
      <c r="GEX78" s="238"/>
      <c r="GEY78" s="238"/>
      <c r="GEZ78" s="238"/>
      <c r="GFA78" s="238"/>
      <c r="GFB78" s="238"/>
      <c r="GFC78" s="238"/>
      <c r="GFD78" s="238"/>
      <c r="GFE78" s="238"/>
      <c r="GFF78" s="238"/>
      <c r="GFG78" s="238"/>
      <c r="GFH78" s="238"/>
      <c r="GFI78" s="238"/>
      <c r="GFJ78" s="238"/>
      <c r="GFK78" s="238"/>
      <c r="GFL78" s="238"/>
      <c r="GFM78" s="238"/>
      <c r="GFN78" s="238"/>
      <c r="GFO78" s="238"/>
      <c r="GFP78" s="238"/>
      <c r="GFQ78" s="238"/>
      <c r="GFR78" s="238"/>
      <c r="GFS78" s="238"/>
      <c r="GFT78" s="238"/>
      <c r="GFU78" s="238"/>
      <c r="GFV78" s="238"/>
      <c r="GFW78" s="238"/>
      <c r="GFX78" s="238"/>
      <c r="GFY78" s="238"/>
      <c r="GFZ78" s="238"/>
      <c r="GGA78" s="238"/>
      <c r="GGB78" s="238"/>
      <c r="GGC78" s="238"/>
      <c r="GGD78" s="238"/>
      <c r="GGE78" s="238"/>
      <c r="GGF78" s="238"/>
      <c r="GGG78" s="238"/>
      <c r="GGH78" s="238"/>
      <c r="GGI78" s="238"/>
      <c r="GGJ78" s="238"/>
      <c r="GGK78" s="238"/>
      <c r="GGL78" s="238"/>
      <c r="GGM78" s="238"/>
      <c r="GGN78" s="238"/>
      <c r="GGO78" s="238"/>
      <c r="GGP78" s="238"/>
      <c r="GGQ78" s="238"/>
      <c r="GGR78" s="238"/>
      <c r="GGS78" s="238"/>
      <c r="GGT78" s="238"/>
      <c r="GGU78" s="238"/>
      <c r="GGV78" s="238"/>
      <c r="GGW78" s="238"/>
      <c r="GGX78" s="238"/>
      <c r="GGY78" s="238"/>
      <c r="GGZ78" s="238"/>
      <c r="GHA78" s="238"/>
      <c r="GHB78" s="238"/>
      <c r="GHC78" s="238"/>
      <c r="GHD78" s="238"/>
      <c r="GHE78" s="238"/>
      <c r="GHF78" s="238"/>
      <c r="GHG78" s="238"/>
      <c r="GHH78" s="238"/>
      <c r="GHI78" s="238"/>
      <c r="GHJ78" s="238"/>
      <c r="GHK78" s="238"/>
      <c r="GHL78" s="238"/>
      <c r="GHM78" s="238"/>
      <c r="GHN78" s="238"/>
      <c r="GHO78" s="238"/>
      <c r="GHP78" s="238"/>
      <c r="GHQ78" s="238"/>
      <c r="GHR78" s="238"/>
      <c r="GHS78" s="238"/>
      <c r="GHT78" s="238"/>
      <c r="GHU78" s="238"/>
      <c r="GHV78" s="238"/>
      <c r="GHW78" s="238"/>
      <c r="GHX78" s="238"/>
      <c r="GHY78" s="238"/>
      <c r="GHZ78" s="238"/>
      <c r="GIA78" s="238"/>
      <c r="GIB78" s="238"/>
      <c r="GIC78" s="238"/>
      <c r="GID78" s="238"/>
      <c r="GIE78" s="238"/>
      <c r="GIF78" s="238"/>
      <c r="GIG78" s="238"/>
      <c r="GIH78" s="238"/>
      <c r="GII78" s="238"/>
      <c r="GIJ78" s="238"/>
      <c r="GIK78" s="238"/>
      <c r="GIL78" s="238"/>
      <c r="GIM78" s="238"/>
      <c r="GIN78" s="238"/>
      <c r="GIO78" s="238"/>
      <c r="GIP78" s="238"/>
      <c r="GIQ78" s="238"/>
      <c r="GIR78" s="238"/>
      <c r="GIS78" s="238"/>
      <c r="GIT78" s="238"/>
      <c r="GIU78" s="238"/>
      <c r="GIV78" s="238"/>
      <c r="GIW78" s="238"/>
      <c r="GIX78" s="238"/>
      <c r="GIY78" s="238"/>
      <c r="GIZ78" s="238"/>
      <c r="GJA78" s="238"/>
      <c r="GJB78" s="238"/>
      <c r="GJC78" s="238"/>
      <c r="GJD78" s="238"/>
      <c r="GJE78" s="238"/>
      <c r="GJF78" s="238"/>
      <c r="GJG78" s="238"/>
      <c r="GJH78" s="238"/>
      <c r="GJI78" s="238"/>
      <c r="GJJ78" s="238"/>
      <c r="GJK78" s="238"/>
      <c r="GJL78" s="238"/>
      <c r="GJM78" s="238"/>
      <c r="GJN78" s="238"/>
      <c r="GJO78" s="238"/>
      <c r="GJP78" s="238"/>
      <c r="GJQ78" s="238"/>
      <c r="GJR78" s="238"/>
      <c r="GJS78" s="238"/>
      <c r="GJT78" s="238"/>
      <c r="GJU78" s="238"/>
      <c r="GJV78" s="238"/>
      <c r="GJW78" s="238"/>
      <c r="GJX78" s="238"/>
      <c r="GJY78" s="238"/>
      <c r="GJZ78" s="238"/>
      <c r="GKA78" s="238"/>
      <c r="GKB78" s="238"/>
      <c r="GKC78" s="238"/>
      <c r="GKD78" s="238"/>
      <c r="GKE78" s="238"/>
      <c r="GKF78" s="238"/>
      <c r="GKG78" s="238"/>
      <c r="GKH78" s="238"/>
      <c r="GKI78" s="238"/>
      <c r="GKJ78" s="238"/>
      <c r="GKK78" s="238"/>
      <c r="GKL78" s="238"/>
      <c r="GKM78" s="238"/>
      <c r="GKN78" s="238"/>
      <c r="GKO78" s="238"/>
      <c r="GKP78" s="238"/>
      <c r="GKQ78" s="238"/>
      <c r="GKR78" s="238"/>
      <c r="GKS78" s="238"/>
      <c r="GKT78" s="238"/>
      <c r="GKU78" s="238"/>
      <c r="GKV78" s="238"/>
      <c r="GKW78" s="238"/>
      <c r="GKX78" s="238"/>
      <c r="GKY78" s="238"/>
      <c r="GKZ78" s="238"/>
      <c r="GLA78" s="238"/>
      <c r="GLB78" s="238"/>
      <c r="GLC78" s="238"/>
      <c r="GLD78" s="238"/>
      <c r="GLE78" s="238"/>
      <c r="GLF78" s="238"/>
      <c r="GLG78" s="238"/>
      <c r="GLH78" s="238"/>
      <c r="GLI78" s="238"/>
      <c r="GLJ78" s="238"/>
      <c r="GLK78" s="238"/>
      <c r="GLL78" s="238"/>
      <c r="GLM78" s="238"/>
      <c r="GLN78" s="238"/>
      <c r="GLO78" s="238"/>
      <c r="GLP78" s="238"/>
      <c r="GLQ78" s="238"/>
      <c r="GLR78" s="238"/>
      <c r="GLS78" s="238"/>
      <c r="GLT78" s="238"/>
      <c r="GLU78" s="238"/>
      <c r="GLV78" s="238"/>
      <c r="GLW78" s="238"/>
      <c r="GLX78" s="238"/>
      <c r="GLY78" s="238"/>
      <c r="GLZ78" s="238"/>
      <c r="GMA78" s="238"/>
      <c r="GMB78" s="238"/>
      <c r="GMC78" s="238"/>
      <c r="GMD78" s="238"/>
      <c r="GME78" s="238"/>
      <c r="GMF78" s="238"/>
      <c r="GMG78" s="238"/>
      <c r="GMH78" s="238"/>
      <c r="GMI78" s="238"/>
      <c r="GMJ78" s="238"/>
      <c r="GMK78" s="238"/>
      <c r="GML78" s="238"/>
      <c r="GMM78" s="238"/>
      <c r="GMN78" s="238"/>
      <c r="GMO78" s="238"/>
      <c r="GMP78" s="238"/>
      <c r="GMQ78" s="238"/>
      <c r="GMR78" s="238"/>
      <c r="GMS78" s="238"/>
      <c r="GMT78" s="238"/>
      <c r="GMU78" s="238"/>
      <c r="GMV78" s="238"/>
      <c r="GMW78" s="238"/>
      <c r="GMX78" s="238"/>
      <c r="GMY78" s="238"/>
      <c r="GMZ78" s="238"/>
      <c r="GNA78" s="238"/>
      <c r="GNB78" s="238"/>
      <c r="GNC78" s="238"/>
      <c r="GND78" s="238"/>
      <c r="GNE78" s="238"/>
      <c r="GNF78" s="238"/>
      <c r="GNG78" s="238"/>
      <c r="GNH78" s="238"/>
      <c r="GNI78" s="238"/>
      <c r="GNJ78" s="238"/>
      <c r="GNK78" s="238"/>
      <c r="GNL78" s="238"/>
      <c r="GNM78" s="238"/>
      <c r="GNN78" s="238"/>
      <c r="GNO78" s="238"/>
      <c r="GNP78" s="238"/>
      <c r="GNQ78" s="238"/>
      <c r="GNR78" s="238"/>
      <c r="GNS78" s="238"/>
      <c r="GNT78" s="238"/>
      <c r="GNU78" s="238"/>
      <c r="GNV78" s="238"/>
      <c r="GNW78" s="238"/>
      <c r="GNX78" s="238"/>
      <c r="GNY78" s="238"/>
      <c r="GNZ78" s="238"/>
      <c r="GOA78" s="238"/>
      <c r="GOB78" s="238"/>
      <c r="GOC78" s="238"/>
      <c r="GOD78" s="238"/>
      <c r="GOE78" s="238"/>
      <c r="GOF78" s="238"/>
      <c r="GOG78" s="238"/>
      <c r="GOH78" s="238"/>
      <c r="GOI78" s="238"/>
      <c r="GOJ78" s="238"/>
      <c r="GOK78" s="238"/>
      <c r="GOL78" s="238"/>
      <c r="GOM78" s="238"/>
      <c r="GON78" s="238"/>
      <c r="GOO78" s="238"/>
      <c r="GOP78" s="238"/>
      <c r="GOQ78" s="238"/>
      <c r="GOR78" s="238"/>
      <c r="GOS78" s="238"/>
      <c r="GOT78" s="238"/>
      <c r="GOU78" s="238"/>
      <c r="GOV78" s="238"/>
      <c r="GOW78" s="238"/>
      <c r="GOX78" s="238"/>
      <c r="GOY78" s="238"/>
      <c r="GOZ78" s="238"/>
      <c r="GPA78" s="238"/>
      <c r="GPB78" s="238"/>
      <c r="GPC78" s="238"/>
      <c r="GPD78" s="238"/>
      <c r="GPE78" s="238"/>
      <c r="GPF78" s="238"/>
      <c r="GPG78" s="238"/>
      <c r="GPH78" s="238"/>
      <c r="GPI78" s="238"/>
      <c r="GPJ78" s="238"/>
      <c r="GPK78" s="238"/>
      <c r="GPL78" s="238"/>
      <c r="GPM78" s="238"/>
      <c r="GPN78" s="238"/>
      <c r="GPO78" s="238"/>
      <c r="GPP78" s="238"/>
      <c r="GPQ78" s="238"/>
      <c r="GPR78" s="238"/>
      <c r="GPS78" s="238"/>
      <c r="GPT78" s="238"/>
      <c r="GPU78" s="238"/>
      <c r="GPV78" s="238"/>
      <c r="GPW78" s="238"/>
      <c r="GPX78" s="238"/>
      <c r="GPY78" s="238"/>
      <c r="GPZ78" s="238"/>
      <c r="GQA78" s="238"/>
      <c r="GQB78" s="238"/>
      <c r="GQC78" s="238"/>
      <c r="GQD78" s="238"/>
      <c r="GQE78" s="238"/>
      <c r="GQF78" s="238"/>
      <c r="GQG78" s="238"/>
      <c r="GQH78" s="238"/>
      <c r="GQI78" s="238"/>
      <c r="GQJ78" s="238"/>
      <c r="GQK78" s="238"/>
      <c r="GQL78" s="238"/>
      <c r="GQM78" s="238"/>
      <c r="GQN78" s="238"/>
      <c r="GQO78" s="238"/>
      <c r="GQP78" s="238"/>
      <c r="GQQ78" s="238"/>
      <c r="GQR78" s="238"/>
      <c r="GQS78" s="238"/>
      <c r="GQT78" s="238"/>
      <c r="GQU78" s="238"/>
      <c r="GQV78" s="238"/>
      <c r="GQW78" s="238"/>
      <c r="GQX78" s="238"/>
      <c r="GQY78" s="238"/>
      <c r="GQZ78" s="238"/>
      <c r="GRA78" s="238"/>
      <c r="GRB78" s="238"/>
      <c r="GRC78" s="238"/>
      <c r="GRD78" s="238"/>
      <c r="GRE78" s="238"/>
      <c r="GRF78" s="238"/>
      <c r="GRG78" s="238"/>
      <c r="GRH78" s="238"/>
      <c r="GRI78" s="238"/>
      <c r="GRJ78" s="238"/>
      <c r="GRK78" s="238"/>
      <c r="GRL78" s="238"/>
      <c r="GRM78" s="238"/>
      <c r="GRN78" s="238"/>
      <c r="GRO78" s="238"/>
      <c r="GRP78" s="238"/>
      <c r="GRQ78" s="238"/>
      <c r="GRR78" s="238"/>
      <c r="GRS78" s="238"/>
      <c r="GRT78" s="238"/>
      <c r="GRU78" s="238"/>
      <c r="GRV78" s="238"/>
      <c r="GRW78" s="238"/>
      <c r="GRX78" s="238"/>
      <c r="GRY78" s="238"/>
      <c r="GRZ78" s="238"/>
      <c r="GSA78" s="238"/>
      <c r="GSB78" s="238"/>
      <c r="GSC78" s="238"/>
      <c r="GSD78" s="238"/>
      <c r="GSE78" s="238"/>
      <c r="GSF78" s="238"/>
      <c r="GSG78" s="238"/>
      <c r="GSH78" s="238"/>
      <c r="GSI78" s="238"/>
      <c r="GSJ78" s="238"/>
      <c r="GSK78" s="238"/>
      <c r="GSL78" s="238"/>
      <c r="GSM78" s="238"/>
      <c r="GSN78" s="238"/>
      <c r="GSO78" s="238"/>
      <c r="GSP78" s="238"/>
      <c r="GSQ78" s="238"/>
      <c r="GSR78" s="238"/>
      <c r="GSS78" s="238"/>
      <c r="GST78" s="238"/>
      <c r="GSU78" s="238"/>
      <c r="GSV78" s="238"/>
      <c r="GSW78" s="238"/>
      <c r="GSX78" s="238"/>
      <c r="GSY78" s="238"/>
      <c r="GSZ78" s="238"/>
      <c r="GTA78" s="238"/>
      <c r="GTB78" s="238"/>
      <c r="GTC78" s="238"/>
      <c r="GTD78" s="238"/>
      <c r="GTE78" s="238"/>
      <c r="GTF78" s="238"/>
      <c r="GTG78" s="238"/>
      <c r="GTH78" s="238"/>
      <c r="GTI78" s="238"/>
      <c r="GTJ78" s="238"/>
      <c r="GTK78" s="238"/>
      <c r="GTL78" s="238"/>
      <c r="GTM78" s="238"/>
      <c r="GTN78" s="238"/>
      <c r="GTO78" s="238"/>
      <c r="GTP78" s="238"/>
      <c r="GTQ78" s="238"/>
      <c r="GTR78" s="238"/>
      <c r="GTS78" s="238"/>
      <c r="GTT78" s="238"/>
      <c r="GTU78" s="238"/>
      <c r="GTV78" s="238"/>
      <c r="GTW78" s="238"/>
      <c r="GTX78" s="238"/>
      <c r="GTY78" s="238"/>
      <c r="GTZ78" s="238"/>
      <c r="GUA78" s="238"/>
      <c r="GUB78" s="238"/>
      <c r="GUC78" s="238"/>
      <c r="GUD78" s="238"/>
      <c r="GUE78" s="238"/>
      <c r="GUF78" s="238"/>
      <c r="GUG78" s="238"/>
      <c r="GUH78" s="238"/>
      <c r="GUI78" s="238"/>
      <c r="GUJ78" s="238"/>
      <c r="GUK78" s="238"/>
      <c r="GUL78" s="238"/>
      <c r="GUM78" s="238"/>
      <c r="GUN78" s="238"/>
      <c r="GUO78" s="238"/>
      <c r="GUP78" s="238"/>
      <c r="GUQ78" s="238"/>
      <c r="GUR78" s="238"/>
      <c r="GUS78" s="238"/>
      <c r="GUT78" s="238"/>
      <c r="GUU78" s="238"/>
      <c r="GUV78" s="238"/>
      <c r="GUW78" s="238"/>
      <c r="GUX78" s="238"/>
      <c r="GUY78" s="238"/>
      <c r="GUZ78" s="238"/>
      <c r="GVA78" s="238"/>
      <c r="GVB78" s="238"/>
      <c r="GVC78" s="238"/>
      <c r="GVD78" s="238"/>
      <c r="GVE78" s="238"/>
      <c r="GVF78" s="238"/>
      <c r="GVG78" s="238"/>
      <c r="GVH78" s="238"/>
      <c r="GVI78" s="238"/>
      <c r="GVJ78" s="238"/>
      <c r="GVK78" s="238"/>
      <c r="GVL78" s="238"/>
      <c r="GVM78" s="238"/>
      <c r="GVN78" s="238"/>
      <c r="GVO78" s="238"/>
      <c r="GVP78" s="238"/>
      <c r="GVQ78" s="238"/>
      <c r="GVR78" s="238"/>
      <c r="GVS78" s="238"/>
      <c r="GVT78" s="238"/>
      <c r="GVU78" s="238"/>
      <c r="GVV78" s="238"/>
      <c r="GVW78" s="238"/>
      <c r="GVX78" s="238"/>
      <c r="GVY78" s="238"/>
      <c r="GVZ78" s="238"/>
      <c r="GWA78" s="238"/>
      <c r="GWB78" s="238"/>
      <c r="GWC78" s="238"/>
      <c r="GWD78" s="238"/>
      <c r="GWE78" s="238"/>
      <c r="GWF78" s="238"/>
      <c r="GWG78" s="238"/>
      <c r="GWH78" s="238"/>
      <c r="GWI78" s="238"/>
      <c r="GWJ78" s="238"/>
      <c r="GWK78" s="238"/>
      <c r="GWL78" s="238"/>
      <c r="GWM78" s="238"/>
      <c r="GWN78" s="238"/>
      <c r="GWO78" s="238"/>
      <c r="GWP78" s="238"/>
      <c r="GWQ78" s="238"/>
      <c r="GWR78" s="238"/>
      <c r="GWS78" s="238"/>
      <c r="GWT78" s="238"/>
      <c r="GWU78" s="238"/>
      <c r="GWV78" s="238"/>
      <c r="GWW78" s="238"/>
      <c r="GWX78" s="238"/>
      <c r="GWY78" s="238"/>
      <c r="GWZ78" s="238"/>
      <c r="GXA78" s="238"/>
      <c r="GXB78" s="238"/>
      <c r="GXC78" s="238"/>
      <c r="GXD78" s="238"/>
      <c r="GXE78" s="238"/>
      <c r="GXF78" s="238"/>
      <c r="GXG78" s="238"/>
      <c r="GXH78" s="238"/>
      <c r="GXI78" s="238"/>
      <c r="GXJ78" s="238"/>
      <c r="GXK78" s="238"/>
      <c r="GXL78" s="238"/>
      <c r="GXM78" s="238"/>
      <c r="GXN78" s="238"/>
      <c r="GXO78" s="238"/>
      <c r="GXP78" s="238"/>
      <c r="GXQ78" s="238"/>
      <c r="GXR78" s="238"/>
      <c r="GXS78" s="238"/>
      <c r="GXT78" s="238"/>
      <c r="GXU78" s="238"/>
      <c r="GXV78" s="238"/>
      <c r="GXW78" s="238"/>
      <c r="GXX78" s="238"/>
      <c r="GXY78" s="238"/>
      <c r="GXZ78" s="238"/>
      <c r="GYA78" s="238"/>
      <c r="GYB78" s="238"/>
      <c r="GYC78" s="238"/>
      <c r="GYD78" s="238"/>
      <c r="GYE78" s="238"/>
      <c r="GYF78" s="238"/>
      <c r="GYG78" s="238"/>
      <c r="GYH78" s="238"/>
      <c r="GYI78" s="238"/>
      <c r="GYJ78" s="238"/>
      <c r="GYK78" s="238"/>
      <c r="GYL78" s="238"/>
      <c r="GYM78" s="238"/>
      <c r="GYN78" s="238"/>
      <c r="GYO78" s="238"/>
      <c r="GYP78" s="238"/>
      <c r="GYQ78" s="238"/>
      <c r="GYR78" s="238"/>
      <c r="GYS78" s="238"/>
      <c r="GYT78" s="238"/>
      <c r="GYU78" s="238"/>
      <c r="GYV78" s="238"/>
      <c r="GYW78" s="238"/>
      <c r="GYX78" s="238"/>
      <c r="GYY78" s="238"/>
      <c r="GYZ78" s="238"/>
      <c r="GZA78" s="238"/>
      <c r="GZB78" s="238"/>
      <c r="GZC78" s="238"/>
      <c r="GZD78" s="238"/>
      <c r="GZE78" s="238"/>
      <c r="GZF78" s="238"/>
      <c r="GZG78" s="238"/>
      <c r="GZH78" s="238"/>
      <c r="GZI78" s="238"/>
      <c r="GZJ78" s="238"/>
      <c r="GZK78" s="238"/>
      <c r="GZL78" s="238"/>
      <c r="GZM78" s="238"/>
      <c r="GZN78" s="238"/>
      <c r="GZO78" s="238"/>
      <c r="GZP78" s="238"/>
      <c r="GZQ78" s="238"/>
      <c r="GZR78" s="238"/>
      <c r="GZS78" s="238"/>
      <c r="GZT78" s="238"/>
      <c r="GZU78" s="238"/>
      <c r="GZV78" s="238"/>
      <c r="GZW78" s="238"/>
      <c r="GZX78" s="238"/>
      <c r="GZY78" s="238"/>
      <c r="GZZ78" s="238"/>
      <c r="HAA78" s="238"/>
      <c r="HAB78" s="238"/>
      <c r="HAC78" s="238"/>
      <c r="HAD78" s="238"/>
      <c r="HAE78" s="238"/>
      <c r="HAF78" s="238"/>
      <c r="HAG78" s="238"/>
      <c r="HAH78" s="238"/>
      <c r="HAI78" s="238"/>
      <c r="HAJ78" s="238"/>
      <c r="HAK78" s="238"/>
      <c r="HAL78" s="238"/>
      <c r="HAM78" s="238"/>
      <c r="HAN78" s="238"/>
      <c r="HAO78" s="238"/>
      <c r="HAP78" s="238"/>
      <c r="HAQ78" s="238"/>
      <c r="HAR78" s="238"/>
      <c r="HAS78" s="238"/>
      <c r="HAT78" s="238"/>
      <c r="HAU78" s="238"/>
      <c r="HAV78" s="238"/>
      <c r="HAW78" s="238"/>
      <c r="HAX78" s="238"/>
      <c r="HAY78" s="238"/>
      <c r="HAZ78" s="238"/>
      <c r="HBA78" s="238"/>
      <c r="HBB78" s="238"/>
      <c r="HBC78" s="238"/>
      <c r="HBD78" s="238"/>
      <c r="HBE78" s="238"/>
      <c r="HBF78" s="238"/>
      <c r="HBG78" s="238"/>
      <c r="HBH78" s="238"/>
      <c r="HBI78" s="238"/>
      <c r="HBJ78" s="238"/>
      <c r="HBK78" s="238"/>
      <c r="HBL78" s="238"/>
      <c r="HBM78" s="238"/>
      <c r="HBN78" s="238"/>
      <c r="HBO78" s="238"/>
      <c r="HBP78" s="238"/>
      <c r="HBQ78" s="238"/>
      <c r="HBR78" s="238"/>
      <c r="HBS78" s="238"/>
      <c r="HBT78" s="238"/>
      <c r="HBU78" s="238"/>
      <c r="HBV78" s="238"/>
      <c r="HBW78" s="238"/>
      <c r="HBX78" s="238"/>
      <c r="HBY78" s="238"/>
      <c r="HBZ78" s="238"/>
      <c r="HCA78" s="238"/>
      <c r="HCB78" s="238"/>
      <c r="HCC78" s="238"/>
      <c r="HCD78" s="238"/>
      <c r="HCE78" s="238"/>
      <c r="HCF78" s="238"/>
      <c r="HCG78" s="238"/>
      <c r="HCH78" s="238"/>
      <c r="HCI78" s="238"/>
      <c r="HCJ78" s="238"/>
      <c r="HCK78" s="238"/>
      <c r="HCL78" s="238"/>
      <c r="HCM78" s="238"/>
      <c r="HCN78" s="238"/>
      <c r="HCO78" s="238"/>
      <c r="HCP78" s="238"/>
      <c r="HCQ78" s="238"/>
      <c r="HCR78" s="238"/>
      <c r="HCS78" s="238"/>
      <c r="HCT78" s="238"/>
      <c r="HCU78" s="238"/>
      <c r="HCV78" s="238"/>
      <c r="HCW78" s="238"/>
      <c r="HCX78" s="238"/>
      <c r="HCY78" s="238"/>
      <c r="HCZ78" s="238"/>
      <c r="HDA78" s="238"/>
      <c r="HDB78" s="238"/>
      <c r="HDC78" s="238"/>
      <c r="HDD78" s="238"/>
      <c r="HDE78" s="238"/>
      <c r="HDF78" s="238"/>
      <c r="HDG78" s="238"/>
      <c r="HDH78" s="238"/>
      <c r="HDI78" s="238"/>
      <c r="HDJ78" s="238"/>
      <c r="HDK78" s="238"/>
      <c r="HDL78" s="238"/>
      <c r="HDM78" s="238"/>
      <c r="HDN78" s="238"/>
      <c r="HDO78" s="238"/>
      <c r="HDP78" s="238"/>
      <c r="HDQ78" s="238"/>
      <c r="HDR78" s="238"/>
      <c r="HDS78" s="238"/>
      <c r="HDT78" s="238"/>
      <c r="HDU78" s="238"/>
      <c r="HDV78" s="238"/>
      <c r="HDW78" s="238"/>
      <c r="HDX78" s="238"/>
      <c r="HDY78" s="238"/>
      <c r="HDZ78" s="238"/>
      <c r="HEA78" s="238"/>
      <c r="HEB78" s="238"/>
      <c r="HEC78" s="238"/>
      <c r="HED78" s="238"/>
      <c r="HEE78" s="238"/>
      <c r="HEF78" s="238"/>
      <c r="HEG78" s="238"/>
      <c r="HEH78" s="238"/>
      <c r="HEI78" s="238"/>
      <c r="HEJ78" s="238"/>
      <c r="HEK78" s="238"/>
      <c r="HEL78" s="238"/>
      <c r="HEM78" s="238"/>
      <c r="HEN78" s="238"/>
      <c r="HEO78" s="238"/>
      <c r="HEP78" s="238"/>
      <c r="HEQ78" s="238"/>
      <c r="HER78" s="238"/>
      <c r="HES78" s="238"/>
      <c r="HET78" s="238"/>
      <c r="HEU78" s="238"/>
      <c r="HEV78" s="238"/>
      <c r="HEW78" s="238"/>
      <c r="HEX78" s="238"/>
      <c r="HEY78" s="238"/>
      <c r="HEZ78" s="238"/>
      <c r="HFA78" s="238"/>
      <c r="HFB78" s="238"/>
      <c r="HFC78" s="238"/>
      <c r="HFD78" s="238"/>
      <c r="HFE78" s="238"/>
      <c r="HFF78" s="238"/>
      <c r="HFG78" s="238"/>
      <c r="HFH78" s="238"/>
      <c r="HFI78" s="238"/>
      <c r="HFJ78" s="238"/>
      <c r="HFK78" s="238"/>
      <c r="HFL78" s="238"/>
      <c r="HFM78" s="238"/>
      <c r="HFN78" s="238"/>
      <c r="HFO78" s="238"/>
      <c r="HFP78" s="238"/>
      <c r="HFQ78" s="238"/>
      <c r="HFR78" s="238"/>
      <c r="HFS78" s="238"/>
      <c r="HFT78" s="238"/>
      <c r="HFU78" s="238"/>
      <c r="HFV78" s="238"/>
      <c r="HFW78" s="238"/>
      <c r="HFX78" s="238"/>
      <c r="HFY78" s="238"/>
      <c r="HFZ78" s="238"/>
      <c r="HGA78" s="238"/>
      <c r="HGB78" s="238"/>
      <c r="HGC78" s="238"/>
      <c r="HGD78" s="238"/>
      <c r="HGE78" s="238"/>
      <c r="HGF78" s="238"/>
      <c r="HGG78" s="238"/>
      <c r="HGH78" s="238"/>
      <c r="HGI78" s="238"/>
      <c r="HGJ78" s="238"/>
      <c r="HGK78" s="238"/>
      <c r="HGL78" s="238"/>
      <c r="HGM78" s="238"/>
      <c r="HGN78" s="238"/>
      <c r="HGO78" s="238"/>
      <c r="HGP78" s="238"/>
      <c r="HGQ78" s="238"/>
      <c r="HGR78" s="238"/>
      <c r="HGS78" s="238"/>
      <c r="HGT78" s="238"/>
      <c r="HGU78" s="238"/>
      <c r="HGV78" s="238"/>
      <c r="HGW78" s="238"/>
      <c r="HGX78" s="238"/>
      <c r="HGY78" s="238"/>
      <c r="HGZ78" s="238"/>
      <c r="HHA78" s="238"/>
      <c r="HHB78" s="238"/>
      <c r="HHC78" s="238"/>
      <c r="HHD78" s="238"/>
      <c r="HHE78" s="238"/>
      <c r="HHF78" s="238"/>
      <c r="HHG78" s="238"/>
      <c r="HHH78" s="238"/>
      <c r="HHI78" s="238"/>
      <c r="HHJ78" s="238"/>
      <c r="HHK78" s="238"/>
      <c r="HHL78" s="238"/>
      <c r="HHM78" s="238"/>
      <c r="HHN78" s="238"/>
      <c r="HHO78" s="238"/>
      <c r="HHP78" s="238"/>
      <c r="HHQ78" s="238"/>
      <c r="HHR78" s="238"/>
      <c r="HHS78" s="238"/>
      <c r="HHT78" s="238"/>
      <c r="HHU78" s="238"/>
      <c r="HHV78" s="238"/>
      <c r="HHW78" s="238"/>
      <c r="HHX78" s="238"/>
      <c r="HHY78" s="238"/>
      <c r="HHZ78" s="238"/>
      <c r="HIA78" s="238"/>
      <c r="HIB78" s="238"/>
      <c r="HIC78" s="238"/>
      <c r="HID78" s="238"/>
      <c r="HIE78" s="238"/>
      <c r="HIF78" s="238"/>
      <c r="HIG78" s="238"/>
      <c r="HIH78" s="238"/>
      <c r="HII78" s="238"/>
      <c r="HIJ78" s="238"/>
      <c r="HIK78" s="238"/>
      <c r="HIL78" s="238"/>
      <c r="HIM78" s="238"/>
      <c r="HIN78" s="238"/>
      <c r="HIO78" s="238"/>
      <c r="HIP78" s="238"/>
      <c r="HIQ78" s="238"/>
      <c r="HIR78" s="238"/>
      <c r="HIS78" s="238"/>
      <c r="HIT78" s="238"/>
      <c r="HIU78" s="238"/>
      <c r="HIV78" s="238"/>
      <c r="HIW78" s="238"/>
      <c r="HIX78" s="238"/>
      <c r="HIY78" s="238"/>
      <c r="HIZ78" s="238"/>
      <c r="HJA78" s="238"/>
      <c r="HJB78" s="238"/>
      <c r="HJC78" s="238"/>
      <c r="HJD78" s="238"/>
      <c r="HJE78" s="238"/>
      <c r="HJF78" s="238"/>
      <c r="HJG78" s="238"/>
      <c r="HJH78" s="238"/>
      <c r="HJI78" s="238"/>
      <c r="HJJ78" s="238"/>
      <c r="HJK78" s="238"/>
      <c r="HJL78" s="238"/>
      <c r="HJM78" s="238"/>
      <c r="HJN78" s="238"/>
      <c r="HJO78" s="238"/>
      <c r="HJP78" s="238"/>
      <c r="HJQ78" s="238"/>
      <c r="HJR78" s="238"/>
      <c r="HJS78" s="238"/>
      <c r="HJT78" s="238"/>
      <c r="HJU78" s="238"/>
      <c r="HJV78" s="238"/>
      <c r="HJW78" s="238"/>
      <c r="HJX78" s="238"/>
      <c r="HJY78" s="238"/>
      <c r="HJZ78" s="238"/>
      <c r="HKA78" s="238"/>
      <c r="HKB78" s="238"/>
      <c r="HKC78" s="238"/>
      <c r="HKD78" s="238"/>
      <c r="HKE78" s="238"/>
      <c r="HKF78" s="238"/>
      <c r="HKG78" s="238"/>
      <c r="HKH78" s="238"/>
      <c r="HKI78" s="238"/>
      <c r="HKJ78" s="238"/>
      <c r="HKK78" s="238"/>
      <c r="HKL78" s="238"/>
      <c r="HKM78" s="238"/>
      <c r="HKN78" s="238"/>
      <c r="HKO78" s="238"/>
      <c r="HKP78" s="238"/>
      <c r="HKQ78" s="238"/>
      <c r="HKR78" s="238"/>
      <c r="HKS78" s="238"/>
      <c r="HKT78" s="238"/>
      <c r="HKU78" s="238"/>
      <c r="HKV78" s="238"/>
      <c r="HKW78" s="238"/>
      <c r="HKX78" s="238"/>
      <c r="HKY78" s="238"/>
      <c r="HKZ78" s="238"/>
      <c r="HLA78" s="238"/>
      <c r="HLB78" s="238"/>
      <c r="HLC78" s="238"/>
      <c r="HLD78" s="238"/>
      <c r="HLE78" s="238"/>
      <c r="HLF78" s="238"/>
      <c r="HLG78" s="238"/>
      <c r="HLH78" s="238"/>
      <c r="HLI78" s="238"/>
      <c r="HLJ78" s="238"/>
      <c r="HLK78" s="238"/>
      <c r="HLL78" s="238"/>
      <c r="HLM78" s="238"/>
      <c r="HLN78" s="238"/>
      <c r="HLO78" s="238"/>
      <c r="HLP78" s="238"/>
      <c r="HLQ78" s="238"/>
      <c r="HLR78" s="238"/>
      <c r="HLS78" s="238"/>
      <c r="HLT78" s="238"/>
      <c r="HLU78" s="238"/>
      <c r="HLV78" s="238"/>
      <c r="HLW78" s="238"/>
      <c r="HLX78" s="238"/>
      <c r="HLY78" s="238"/>
      <c r="HLZ78" s="238"/>
      <c r="HMA78" s="238"/>
      <c r="HMB78" s="238"/>
      <c r="HMC78" s="238"/>
      <c r="HMD78" s="238"/>
      <c r="HME78" s="238"/>
      <c r="HMF78" s="238"/>
      <c r="HMG78" s="238"/>
      <c r="HMH78" s="238"/>
      <c r="HMI78" s="238"/>
      <c r="HMJ78" s="238"/>
      <c r="HMK78" s="238"/>
      <c r="HML78" s="238"/>
      <c r="HMM78" s="238"/>
      <c r="HMN78" s="238"/>
      <c r="HMO78" s="238"/>
      <c r="HMP78" s="238"/>
      <c r="HMQ78" s="238"/>
      <c r="HMR78" s="238"/>
      <c r="HMS78" s="238"/>
      <c r="HMT78" s="238"/>
      <c r="HMU78" s="238"/>
      <c r="HMV78" s="238"/>
      <c r="HMW78" s="238"/>
      <c r="HMX78" s="238"/>
      <c r="HMY78" s="238"/>
      <c r="HMZ78" s="238"/>
      <c r="HNA78" s="238"/>
      <c r="HNB78" s="238"/>
      <c r="HNC78" s="238"/>
      <c r="HND78" s="238"/>
      <c r="HNE78" s="238"/>
      <c r="HNF78" s="238"/>
      <c r="HNG78" s="238"/>
      <c r="HNH78" s="238"/>
      <c r="HNI78" s="238"/>
      <c r="HNJ78" s="238"/>
      <c r="HNK78" s="238"/>
      <c r="HNL78" s="238"/>
      <c r="HNM78" s="238"/>
      <c r="HNN78" s="238"/>
      <c r="HNO78" s="238"/>
      <c r="HNP78" s="238"/>
      <c r="HNQ78" s="238"/>
      <c r="HNR78" s="238"/>
      <c r="HNS78" s="238"/>
      <c r="HNT78" s="238"/>
      <c r="HNU78" s="238"/>
      <c r="HNV78" s="238"/>
      <c r="HNW78" s="238"/>
      <c r="HNX78" s="238"/>
      <c r="HNY78" s="238"/>
      <c r="HNZ78" s="238"/>
      <c r="HOA78" s="238"/>
      <c r="HOB78" s="238"/>
      <c r="HOC78" s="238"/>
      <c r="HOD78" s="238"/>
      <c r="HOE78" s="238"/>
      <c r="HOF78" s="238"/>
      <c r="HOG78" s="238"/>
      <c r="HOH78" s="238"/>
      <c r="HOI78" s="238"/>
      <c r="HOJ78" s="238"/>
      <c r="HOK78" s="238"/>
      <c r="HOL78" s="238"/>
      <c r="HOM78" s="238"/>
      <c r="HON78" s="238"/>
      <c r="HOO78" s="238"/>
      <c r="HOP78" s="238"/>
      <c r="HOQ78" s="238"/>
      <c r="HOR78" s="238"/>
      <c r="HOS78" s="238"/>
      <c r="HOT78" s="238"/>
      <c r="HOU78" s="238"/>
      <c r="HOV78" s="238"/>
      <c r="HOW78" s="238"/>
      <c r="HOX78" s="238"/>
      <c r="HOY78" s="238"/>
      <c r="HOZ78" s="238"/>
      <c r="HPA78" s="238"/>
      <c r="HPB78" s="238"/>
      <c r="HPC78" s="238"/>
      <c r="HPD78" s="238"/>
      <c r="HPE78" s="238"/>
      <c r="HPF78" s="238"/>
      <c r="HPG78" s="238"/>
      <c r="HPH78" s="238"/>
      <c r="HPI78" s="238"/>
      <c r="HPJ78" s="238"/>
      <c r="HPK78" s="238"/>
      <c r="HPL78" s="238"/>
      <c r="HPM78" s="238"/>
      <c r="HPN78" s="238"/>
      <c r="HPO78" s="238"/>
      <c r="HPP78" s="238"/>
      <c r="HPQ78" s="238"/>
      <c r="HPR78" s="238"/>
      <c r="HPS78" s="238"/>
      <c r="HPT78" s="238"/>
      <c r="HPU78" s="238"/>
      <c r="HPV78" s="238"/>
      <c r="HPW78" s="238"/>
      <c r="HPX78" s="238"/>
      <c r="HPY78" s="238"/>
      <c r="HPZ78" s="238"/>
      <c r="HQA78" s="238"/>
      <c r="HQB78" s="238"/>
      <c r="HQC78" s="238"/>
      <c r="HQD78" s="238"/>
      <c r="HQE78" s="238"/>
      <c r="HQF78" s="238"/>
      <c r="HQG78" s="238"/>
      <c r="HQH78" s="238"/>
      <c r="HQI78" s="238"/>
      <c r="HQJ78" s="238"/>
      <c r="HQK78" s="238"/>
      <c r="HQL78" s="238"/>
      <c r="HQM78" s="238"/>
      <c r="HQN78" s="238"/>
      <c r="HQO78" s="238"/>
      <c r="HQP78" s="238"/>
      <c r="HQQ78" s="238"/>
      <c r="HQR78" s="238"/>
      <c r="HQS78" s="238"/>
      <c r="HQT78" s="238"/>
      <c r="HQU78" s="238"/>
      <c r="HQV78" s="238"/>
      <c r="HQW78" s="238"/>
      <c r="HQX78" s="238"/>
      <c r="HQY78" s="238"/>
      <c r="HQZ78" s="238"/>
      <c r="HRA78" s="238"/>
      <c r="HRB78" s="238"/>
      <c r="HRC78" s="238"/>
      <c r="HRD78" s="238"/>
      <c r="HRE78" s="238"/>
      <c r="HRF78" s="238"/>
      <c r="HRG78" s="238"/>
      <c r="HRH78" s="238"/>
      <c r="HRI78" s="238"/>
      <c r="HRJ78" s="238"/>
      <c r="HRK78" s="238"/>
      <c r="HRL78" s="238"/>
      <c r="HRM78" s="238"/>
      <c r="HRN78" s="238"/>
      <c r="HRO78" s="238"/>
      <c r="HRP78" s="238"/>
      <c r="HRQ78" s="238"/>
      <c r="HRR78" s="238"/>
      <c r="HRS78" s="238"/>
      <c r="HRT78" s="238"/>
      <c r="HRU78" s="238"/>
      <c r="HRV78" s="238"/>
      <c r="HRW78" s="238"/>
      <c r="HRX78" s="238"/>
      <c r="HRY78" s="238"/>
      <c r="HRZ78" s="238"/>
      <c r="HSA78" s="238"/>
      <c r="HSB78" s="238"/>
      <c r="HSC78" s="238"/>
      <c r="HSD78" s="238"/>
      <c r="HSE78" s="238"/>
      <c r="HSF78" s="238"/>
      <c r="HSG78" s="238"/>
      <c r="HSH78" s="238"/>
      <c r="HSI78" s="238"/>
      <c r="HSJ78" s="238"/>
      <c r="HSK78" s="238"/>
      <c r="HSL78" s="238"/>
      <c r="HSM78" s="238"/>
      <c r="HSN78" s="238"/>
      <c r="HSO78" s="238"/>
      <c r="HSP78" s="238"/>
      <c r="HSQ78" s="238"/>
      <c r="HSR78" s="238"/>
      <c r="HSS78" s="238"/>
      <c r="HST78" s="238"/>
      <c r="HSU78" s="238"/>
      <c r="HSV78" s="238"/>
      <c r="HSW78" s="238"/>
      <c r="HSX78" s="238"/>
      <c r="HSY78" s="238"/>
      <c r="HSZ78" s="238"/>
      <c r="HTA78" s="238"/>
      <c r="HTB78" s="238"/>
      <c r="HTC78" s="238"/>
      <c r="HTD78" s="238"/>
    </row>
    <row r="79" spans="1:5932" s="226" customFormat="1" ht="9.9499999999999993" hidden="1" customHeight="1" x14ac:dyDescent="0.25">
      <c r="A79" s="106" t="s">
        <v>55</v>
      </c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339">
        <v>2</v>
      </c>
      <c r="S79" s="339"/>
      <c r="T79" s="339">
        <f t="shared" si="122"/>
        <v>2</v>
      </c>
      <c r="U79" s="265">
        <v>6.09</v>
      </c>
      <c r="V79" s="265"/>
      <c r="W79" s="455">
        <f t="shared" si="115"/>
        <v>12.18</v>
      </c>
      <c r="X79" s="455">
        <f t="shared" si="116"/>
        <v>0</v>
      </c>
      <c r="Y79" s="438">
        <f t="shared" si="117"/>
        <v>6.09</v>
      </c>
      <c r="Z79" s="339"/>
      <c r="AA79" s="339"/>
      <c r="AB79" s="339">
        <f t="shared" si="123"/>
        <v>0</v>
      </c>
      <c r="AC79" s="265"/>
      <c r="AD79" s="265"/>
      <c r="AE79" s="455">
        <f t="shared" si="119"/>
        <v>0</v>
      </c>
      <c r="AF79" s="455">
        <f t="shared" si="120"/>
        <v>0</v>
      </c>
      <c r="AG79" s="438" t="e">
        <f t="shared" si="121"/>
        <v>#DIV/0!</v>
      </c>
      <c r="AH79" s="210">
        <v>2</v>
      </c>
      <c r="AI79" s="215">
        <v>2.73</v>
      </c>
      <c r="AJ79" s="216"/>
      <c r="AK79" s="210">
        <v>9</v>
      </c>
      <c r="AL79" s="213"/>
      <c r="AM79" s="213"/>
      <c r="AN79" s="213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  <c r="CM79" s="225"/>
      <c r="CN79" s="225"/>
      <c r="CO79" s="225"/>
      <c r="CP79" s="225"/>
      <c r="CQ79" s="225"/>
      <c r="CR79" s="225"/>
      <c r="CS79" s="225"/>
      <c r="CT79" s="225"/>
      <c r="CU79" s="225"/>
      <c r="CV79" s="225"/>
      <c r="CW79" s="225"/>
      <c r="CX79" s="225"/>
      <c r="CY79" s="225"/>
      <c r="CZ79" s="225"/>
      <c r="DA79" s="225"/>
      <c r="DB79" s="225"/>
      <c r="DC79" s="225"/>
      <c r="DD79" s="225"/>
      <c r="DE79" s="225"/>
      <c r="DF79" s="225"/>
      <c r="DG79" s="225"/>
      <c r="DH79" s="225"/>
      <c r="DI79" s="225"/>
      <c r="DJ79" s="225"/>
      <c r="DK79" s="225"/>
      <c r="DL79" s="225"/>
      <c r="DM79" s="225"/>
      <c r="DN79" s="225"/>
      <c r="DO79" s="225"/>
      <c r="DP79" s="225"/>
      <c r="DQ79" s="225"/>
      <c r="DR79" s="225"/>
      <c r="DS79" s="225"/>
      <c r="DT79" s="225"/>
      <c r="DU79" s="225"/>
      <c r="DV79" s="225"/>
      <c r="DW79" s="225"/>
      <c r="DX79" s="225"/>
      <c r="DY79" s="225"/>
      <c r="DZ79" s="225"/>
      <c r="EA79" s="225"/>
      <c r="EB79" s="225"/>
      <c r="EC79" s="225"/>
      <c r="ED79" s="225"/>
      <c r="EE79" s="225"/>
      <c r="EF79" s="225"/>
      <c r="EG79" s="225"/>
      <c r="EH79" s="225"/>
      <c r="EI79" s="225"/>
      <c r="EJ79" s="225"/>
      <c r="EK79" s="225"/>
      <c r="EL79" s="225"/>
      <c r="EM79" s="225"/>
      <c r="EN79" s="225"/>
      <c r="EO79" s="225"/>
      <c r="EP79" s="225"/>
      <c r="EQ79" s="225"/>
      <c r="ER79" s="225"/>
      <c r="ES79" s="225"/>
      <c r="ET79" s="225"/>
      <c r="EU79" s="225"/>
      <c r="EV79" s="225"/>
      <c r="EW79" s="225"/>
      <c r="EX79" s="225"/>
      <c r="EY79" s="225"/>
      <c r="EZ79" s="225"/>
      <c r="FA79" s="225"/>
      <c r="FB79" s="225"/>
      <c r="FC79" s="225"/>
      <c r="FD79" s="225"/>
      <c r="FE79" s="225"/>
      <c r="FF79" s="225"/>
      <c r="FG79" s="225"/>
      <c r="FH79" s="225"/>
      <c r="FI79" s="225"/>
      <c r="FJ79" s="225"/>
      <c r="FK79" s="225"/>
      <c r="FL79" s="225"/>
      <c r="FM79" s="225"/>
      <c r="FN79" s="225"/>
      <c r="FO79" s="225"/>
      <c r="FP79" s="225"/>
      <c r="FQ79" s="225"/>
      <c r="FR79" s="225"/>
      <c r="FS79" s="225"/>
      <c r="FT79" s="225"/>
      <c r="FU79" s="225"/>
      <c r="FV79" s="225"/>
      <c r="FW79" s="225"/>
      <c r="FX79" s="225"/>
      <c r="FY79" s="225"/>
      <c r="FZ79" s="225"/>
      <c r="GA79" s="225"/>
      <c r="GB79" s="225"/>
      <c r="GC79" s="225"/>
      <c r="GD79" s="225"/>
      <c r="GE79" s="225"/>
      <c r="GF79" s="225"/>
      <c r="GG79" s="225"/>
      <c r="GH79" s="225"/>
      <c r="GI79" s="225"/>
      <c r="GJ79" s="225"/>
      <c r="GK79" s="225"/>
      <c r="GL79" s="225"/>
      <c r="GM79" s="225"/>
      <c r="GN79" s="225"/>
      <c r="GO79" s="225"/>
      <c r="GP79" s="225"/>
      <c r="GQ79" s="225"/>
      <c r="GR79" s="225"/>
      <c r="GS79" s="225"/>
      <c r="GT79" s="225"/>
      <c r="GU79" s="225"/>
      <c r="GV79" s="225"/>
      <c r="GW79" s="225"/>
      <c r="GX79" s="225"/>
      <c r="GY79" s="225"/>
      <c r="GZ79" s="225"/>
      <c r="HA79" s="225"/>
      <c r="HB79" s="225"/>
      <c r="HC79" s="225"/>
      <c r="HD79" s="225"/>
      <c r="HE79" s="225"/>
      <c r="HF79" s="225"/>
      <c r="HG79" s="225"/>
      <c r="HH79" s="225"/>
      <c r="HI79" s="225"/>
      <c r="HJ79" s="225"/>
      <c r="HK79" s="225"/>
      <c r="HL79" s="225"/>
      <c r="HM79" s="225"/>
      <c r="HN79" s="225"/>
      <c r="HO79" s="225"/>
      <c r="HP79" s="225"/>
      <c r="HQ79" s="225"/>
      <c r="HR79" s="225"/>
      <c r="HS79" s="225"/>
      <c r="HT79" s="225"/>
      <c r="HU79" s="225"/>
      <c r="HV79" s="225"/>
      <c r="HW79" s="225"/>
      <c r="HX79" s="225"/>
      <c r="HY79" s="225"/>
      <c r="HZ79" s="225"/>
      <c r="IA79" s="225"/>
      <c r="IB79" s="225"/>
      <c r="IC79" s="225"/>
      <c r="ID79" s="225"/>
      <c r="IE79" s="225"/>
      <c r="IF79" s="225"/>
      <c r="IG79" s="225"/>
      <c r="IH79" s="225"/>
      <c r="II79" s="225"/>
      <c r="IJ79" s="225"/>
      <c r="IK79" s="225"/>
      <c r="IL79" s="225"/>
      <c r="IM79" s="225"/>
      <c r="IN79" s="225"/>
      <c r="IO79" s="225"/>
      <c r="IP79" s="225"/>
      <c r="IQ79" s="225"/>
      <c r="IR79" s="225"/>
      <c r="IS79" s="225"/>
      <c r="IT79" s="225"/>
      <c r="IU79" s="225"/>
      <c r="IV79" s="225"/>
      <c r="IW79" s="225"/>
      <c r="IX79" s="225"/>
      <c r="IY79" s="225"/>
      <c r="IZ79" s="225"/>
      <c r="JA79" s="225"/>
      <c r="JB79" s="225"/>
      <c r="JC79" s="225"/>
      <c r="JD79" s="225"/>
      <c r="JE79" s="225"/>
      <c r="JF79" s="225"/>
      <c r="JG79" s="225"/>
      <c r="JH79" s="225"/>
      <c r="JI79" s="225"/>
      <c r="JJ79" s="225"/>
      <c r="JK79" s="225"/>
      <c r="JL79" s="225"/>
      <c r="JM79" s="225"/>
      <c r="JN79" s="225"/>
      <c r="JO79" s="225"/>
      <c r="JP79" s="225"/>
      <c r="JQ79" s="225"/>
      <c r="JR79" s="225"/>
      <c r="JS79" s="225"/>
      <c r="JT79" s="225"/>
      <c r="JU79" s="225"/>
      <c r="JV79" s="225"/>
      <c r="JW79" s="225"/>
      <c r="JX79" s="225"/>
      <c r="JY79" s="225"/>
      <c r="JZ79" s="225"/>
      <c r="KA79" s="225"/>
      <c r="KB79" s="225"/>
      <c r="KC79" s="225"/>
      <c r="KD79" s="225"/>
      <c r="KE79" s="225"/>
      <c r="KF79" s="225"/>
      <c r="KG79" s="225"/>
      <c r="KH79" s="225"/>
      <c r="KI79" s="225"/>
      <c r="KJ79" s="225"/>
      <c r="KK79" s="225"/>
      <c r="KL79" s="225"/>
      <c r="KM79" s="225"/>
      <c r="KN79" s="225"/>
      <c r="KO79" s="225"/>
      <c r="KP79" s="225"/>
      <c r="KQ79" s="225"/>
      <c r="KR79" s="225"/>
      <c r="KS79" s="225"/>
      <c r="KT79" s="225"/>
      <c r="KU79" s="225"/>
      <c r="KV79" s="225"/>
      <c r="KW79" s="225"/>
      <c r="KX79" s="225"/>
      <c r="KY79" s="225"/>
      <c r="KZ79" s="225"/>
      <c r="LA79" s="225"/>
      <c r="LB79" s="225"/>
      <c r="LC79" s="225"/>
      <c r="LD79" s="225"/>
      <c r="LE79" s="225"/>
      <c r="LF79" s="225"/>
      <c r="LG79" s="225"/>
      <c r="LH79" s="225"/>
      <c r="LI79" s="225"/>
      <c r="LJ79" s="225"/>
      <c r="LK79" s="225"/>
      <c r="LL79" s="225"/>
      <c r="LM79" s="225"/>
      <c r="LN79" s="225"/>
      <c r="LO79" s="225"/>
      <c r="LP79" s="225"/>
      <c r="LQ79" s="225"/>
      <c r="LR79" s="225"/>
      <c r="LS79" s="225"/>
      <c r="LT79" s="225"/>
      <c r="LU79" s="225"/>
      <c r="LV79" s="225"/>
      <c r="LW79" s="225"/>
      <c r="LX79" s="225"/>
      <c r="LY79" s="225"/>
      <c r="LZ79" s="225"/>
      <c r="MA79" s="225"/>
      <c r="MB79" s="225"/>
      <c r="MC79" s="225"/>
      <c r="MD79" s="225"/>
      <c r="ME79" s="225"/>
      <c r="MF79" s="225"/>
      <c r="MG79" s="225"/>
      <c r="MH79" s="225"/>
      <c r="MI79" s="225"/>
      <c r="MJ79" s="225"/>
      <c r="MK79" s="225"/>
      <c r="ML79" s="225"/>
      <c r="MM79" s="225"/>
      <c r="MN79" s="225"/>
      <c r="MO79" s="225"/>
      <c r="MP79" s="225"/>
      <c r="MQ79" s="225"/>
      <c r="MR79" s="225"/>
      <c r="MS79" s="225"/>
      <c r="MT79" s="225"/>
      <c r="MU79" s="225"/>
      <c r="MV79" s="225"/>
      <c r="MW79" s="225"/>
      <c r="MX79" s="225"/>
      <c r="MY79" s="225"/>
      <c r="MZ79" s="225"/>
      <c r="NA79" s="225"/>
      <c r="NB79" s="225"/>
      <c r="NC79" s="225"/>
      <c r="ND79" s="225"/>
      <c r="NE79" s="225"/>
      <c r="NF79" s="225"/>
      <c r="NG79" s="225"/>
      <c r="NH79" s="225"/>
      <c r="NI79" s="225"/>
      <c r="NJ79" s="225"/>
      <c r="NK79" s="225"/>
      <c r="NL79" s="225"/>
      <c r="NM79" s="225"/>
      <c r="NN79" s="225"/>
      <c r="NO79" s="225"/>
      <c r="NP79" s="225"/>
      <c r="NQ79" s="225"/>
      <c r="NR79" s="225"/>
      <c r="NS79" s="225"/>
      <c r="NT79" s="225"/>
      <c r="NU79" s="225"/>
      <c r="NV79" s="225"/>
      <c r="NW79" s="225"/>
      <c r="NX79" s="225"/>
      <c r="NY79" s="225"/>
      <c r="NZ79" s="225"/>
      <c r="OA79" s="225"/>
      <c r="OB79" s="225"/>
      <c r="OC79" s="225"/>
      <c r="OD79" s="225"/>
      <c r="OE79" s="225"/>
      <c r="OF79" s="225"/>
      <c r="OG79" s="225"/>
      <c r="OH79" s="225"/>
      <c r="OI79" s="225"/>
      <c r="OJ79" s="225"/>
      <c r="OK79" s="225"/>
      <c r="OL79" s="225"/>
      <c r="OM79" s="225"/>
      <c r="ON79" s="225"/>
      <c r="OO79" s="225"/>
      <c r="OP79" s="225"/>
      <c r="OQ79" s="225"/>
      <c r="OR79" s="225"/>
      <c r="OS79" s="225"/>
      <c r="OT79" s="225"/>
      <c r="OU79" s="225"/>
      <c r="OV79" s="225"/>
      <c r="OW79" s="225"/>
      <c r="OX79" s="225"/>
      <c r="OY79" s="225"/>
      <c r="OZ79" s="225"/>
      <c r="PA79" s="225"/>
      <c r="PB79" s="225"/>
      <c r="PC79" s="225"/>
      <c r="PD79" s="225"/>
      <c r="PE79" s="225"/>
      <c r="PF79" s="225"/>
      <c r="PG79" s="225"/>
      <c r="PH79" s="225"/>
      <c r="PI79" s="225"/>
      <c r="PJ79" s="225"/>
      <c r="PK79" s="225"/>
      <c r="PL79" s="225"/>
      <c r="PM79" s="225"/>
      <c r="PN79" s="225"/>
      <c r="PO79" s="225"/>
      <c r="PP79" s="225"/>
      <c r="PQ79" s="225"/>
      <c r="PR79" s="225"/>
      <c r="PS79" s="225"/>
      <c r="PT79" s="225"/>
      <c r="PU79" s="225"/>
      <c r="PV79" s="225"/>
      <c r="PW79" s="225"/>
      <c r="PX79" s="225"/>
      <c r="PY79" s="225"/>
      <c r="PZ79" s="225"/>
      <c r="QA79" s="225"/>
      <c r="QB79" s="225"/>
      <c r="QC79" s="225"/>
      <c r="QD79" s="225"/>
      <c r="QE79" s="225"/>
      <c r="QF79" s="225"/>
      <c r="QG79" s="225"/>
      <c r="QH79" s="225"/>
      <c r="QI79" s="225"/>
      <c r="QJ79" s="225"/>
      <c r="QK79" s="225"/>
      <c r="QL79" s="225"/>
      <c r="QM79" s="225"/>
      <c r="QN79" s="225"/>
      <c r="QO79" s="225"/>
      <c r="QP79" s="225"/>
      <c r="QQ79" s="225"/>
      <c r="QR79" s="225"/>
      <c r="QS79" s="225"/>
      <c r="QT79" s="225"/>
      <c r="QU79" s="225"/>
      <c r="QV79" s="225"/>
      <c r="QW79" s="225"/>
      <c r="QX79" s="225"/>
      <c r="QY79" s="225"/>
      <c r="QZ79" s="225"/>
      <c r="RA79" s="225"/>
      <c r="RB79" s="225"/>
      <c r="RC79" s="225"/>
      <c r="RD79" s="225"/>
      <c r="RE79" s="225"/>
      <c r="RF79" s="225"/>
      <c r="RG79" s="225"/>
      <c r="RH79" s="225"/>
      <c r="RI79" s="225"/>
      <c r="RJ79" s="225"/>
      <c r="RK79" s="225"/>
      <c r="RL79" s="225"/>
      <c r="RM79" s="225"/>
      <c r="RN79" s="225"/>
      <c r="RO79" s="225"/>
      <c r="RP79" s="225"/>
      <c r="RQ79" s="225"/>
      <c r="RR79" s="225"/>
      <c r="RS79" s="225"/>
      <c r="RT79" s="225"/>
      <c r="RU79" s="225"/>
      <c r="RV79" s="225"/>
      <c r="RW79" s="225"/>
      <c r="RX79" s="225"/>
      <c r="RY79" s="225"/>
      <c r="RZ79" s="225"/>
      <c r="SA79" s="225"/>
      <c r="SB79" s="225"/>
      <c r="SC79" s="225"/>
      <c r="SD79" s="225"/>
      <c r="SE79" s="225"/>
      <c r="SF79" s="225"/>
      <c r="SG79" s="225"/>
      <c r="SH79" s="225"/>
      <c r="SI79" s="225"/>
      <c r="SJ79" s="225"/>
      <c r="SK79" s="225"/>
      <c r="SL79" s="225"/>
      <c r="SM79" s="225"/>
      <c r="SN79" s="225"/>
      <c r="SO79" s="225"/>
      <c r="SP79" s="225"/>
      <c r="SQ79" s="225"/>
      <c r="SR79" s="225"/>
      <c r="SS79" s="225"/>
      <c r="ST79" s="225"/>
      <c r="SU79" s="225"/>
      <c r="SV79" s="225"/>
      <c r="SW79" s="225"/>
      <c r="SX79" s="225"/>
      <c r="SY79" s="225"/>
      <c r="SZ79" s="225"/>
      <c r="TA79" s="225"/>
      <c r="TB79" s="225"/>
      <c r="TC79" s="225"/>
      <c r="TD79" s="225"/>
      <c r="TE79" s="225"/>
      <c r="TF79" s="225"/>
      <c r="TG79" s="225"/>
      <c r="TH79" s="225"/>
      <c r="TI79" s="225"/>
      <c r="TJ79" s="225"/>
      <c r="TK79" s="225"/>
      <c r="TL79" s="225"/>
      <c r="TM79" s="225"/>
      <c r="TN79" s="225"/>
      <c r="TO79" s="225"/>
      <c r="TP79" s="225"/>
      <c r="TQ79" s="225"/>
      <c r="TR79" s="225"/>
      <c r="TS79" s="225"/>
      <c r="TT79" s="225"/>
      <c r="TU79" s="225"/>
      <c r="TV79" s="225"/>
      <c r="TW79" s="225"/>
      <c r="TX79" s="225"/>
      <c r="TY79" s="225"/>
      <c r="TZ79" s="225"/>
      <c r="UA79" s="225"/>
      <c r="UB79" s="225"/>
      <c r="UC79" s="225"/>
      <c r="UD79" s="225"/>
      <c r="UE79" s="225"/>
      <c r="UF79" s="225"/>
      <c r="UG79" s="225"/>
      <c r="UH79" s="225"/>
      <c r="UI79" s="225"/>
      <c r="UJ79" s="225"/>
      <c r="UK79" s="225"/>
      <c r="UL79" s="225"/>
      <c r="UM79" s="225"/>
      <c r="UN79" s="225"/>
      <c r="UO79" s="225"/>
      <c r="UP79" s="225"/>
      <c r="UQ79" s="225"/>
      <c r="UR79" s="225"/>
      <c r="US79" s="225"/>
      <c r="UT79" s="225"/>
      <c r="UU79" s="225"/>
      <c r="UV79" s="225"/>
      <c r="UW79" s="225"/>
      <c r="UX79" s="225"/>
      <c r="UY79" s="225"/>
      <c r="UZ79" s="225"/>
      <c r="VA79" s="225"/>
      <c r="VB79" s="225"/>
      <c r="VC79" s="225"/>
      <c r="VD79" s="225"/>
      <c r="VE79" s="225"/>
      <c r="VF79" s="225"/>
      <c r="VG79" s="225"/>
      <c r="VH79" s="225"/>
      <c r="VI79" s="225"/>
      <c r="VJ79" s="225"/>
      <c r="VK79" s="225"/>
      <c r="VL79" s="225"/>
      <c r="VM79" s="225"/>
      <c r="VN79" s="225"/>
      <c r="VO79" s="225"/>
      <c r="VP79" s="225"/>
      <c r="VQ79" s="225"/>
      <c r="VR79" s="225"/>
      <c r="VS79" s="225"/>
      <c r="VT79" s="225"/>
      <c r="VU79" s="225"/>
      <c r="VV79" s="225"/>
      <c r="VW79" s="225"/>
      <c r="VX79" s="225"/>
      <c r="VY79" s="225"/>
      <c r="VZ79" s="225"/>
      <c r="WA79" s="225"/>
      <c r="WB79" s="225"/>
      <c r="WC79" s="225"/>
      <c r="WD79" s="225"/>
      <c r="WE79" s="225"/>
      <c r="WF79" s="225"/>
      <c r="WG79" s="225"/>
      <c r="WH79" s="225"/>
      <c r="WI79" s="225"/>
      <c r="WJ79" s="225"/>
      <c r="WK79" s="225"/>
      <c r="WL79" s="225"/>
      <c r="WM79" s="225"/>
      <c r="WN79" s="225"/>
      <c r="WO79" s="225"/>
      <c r="WP79" s="225"/>
      <c r="WQ79" s="225"/>
      <c r="WR79" s="225"/>
      <c r="WS79" s="225"/>
      <c r="WT79" s="225"/>
      <c r="WU79" s="225"/>
      <c r="WV79" s="225"/>
      <c r="WW79" s="225"/>
      <c r="WX79" s="225"/>
      <c r="WY79" s="225"/>
      <c r="WZ79" s="225"/>
      <c r="XA79" s="225"/>
      <c r="XB79" s="225"/>
      <c r="XC79" s="225"/>
      <c r="XD79" s="225"/>
      <c r="XE79" s="225"/>
      <c r="XF79" s="225"/>
      <c r="XG79" s="225"/>
      <c r="XH79" s="225"/>
      <c r="XI79" s="225"/>
      <c r="XJ79" s="225"/>
      <c r="XK79" s="225"/>
      <c r="XL79" s="225"/>
      <c r="XM79" s="225"/>
      <c r="XN79" s="225"/>
      <c r="XO79" s="225"/>
      <c r="XP79" s="225"/>
      <c r="XQ79" s="225"/>
      <c r="XR79" s="225"/>
      <c r="XS79" s="225"/>
      <c r="XT79" s="225"/>
      <c r="XU79" s="225"/>
      <c r="XV79" s="225"/>
      <c r="XW79" s="225"/>
      <c r="XX79" s="225"/>
      <c r="XY79" s="225"/>
      <c r="XZ79" s="225"/>
      <c r="YA79" s="225"/>
      <c r="YB79" s="225"/>
      <c r="YC79" s="225"/>
      <c r="YD79" s="225"/>
      <c r="YE79" s="225"/>
      <c r="YF79" s="225"/>
      <c r="YG79" s="225"/>
      <c r="YH79" s="225"/>
      <c r="YI79" s="225"/>
      <c r="YJ79" s="225"/>
      <c r="YK79" s="225"/>
      <c r="YL79" s="225"/>
      <c r="YM79" s="225"/>
      <c r="YN79" s="225"/>
      <c r="YO79" s="225"/>
      <c r="YP79" s="225"/>
      <c r="YQ79" s="225"/>
      <c r="YR79" s="225"/>
      <c r="YS79" s="225"/>
      <c r="YT79" s="225"/>
      <c r="YU79" s="225"/>
      <c r="YV79" s="225"/>
      <c r="YW79" s="225"/>
      <c r="YX79" s="225"/>
      <c r="YY79" s="225"/>
      <c r="YZ79" s="225"/>
      <c r="ZA79" s="225"/>
      <c r="ZB79" s="225"/>
      <c r="ZC79" s="225"/>
      <c r="ZD79" s="225"/>
      <c r="ZE79" s="225"/>
      <c r="ZF79" s="225"/>
      <c r="ZG79" s="225"/>
      <c r="ZH79" s="225"/>
      <c r="ZI79" s="225"/>
      <c r="ZJ79" s="225"/>
      <c r="ZK79" s="225"/>
      <c r="ZL79" s="225"/>
      <c r="ZM79" s="225"/>
      <c r="ZN79" s="225"/>
      <c r="ZO79" s="225"/>
      <c r="ZP79" s="225"/>
      <c r="ZQ79" s="225"/>
      <c r="ZR79" s="225"/>
      <c r="ZS79" s="225"/>
      <c r="ZT79" s="225"/>
      <c r="ZU79" s="225"/>
      <c r="ZV79" s="225"/>
      <c r="ZW79" s="225"/>
      <c r="ZX79" s="225"/>
      <c r="ZY79" s="225"/>
      <c r="ZZ79" s="225"/>
      <c r="AAA79" s="225"/>
      <c r="AAB79" s="225"/>
      <c r="AAC79" s="225"/>
      <c r="AAD79" s="225"/>
      <c r="AAE79" s="225"/>
      <c r="AAF79" s="225"/>
      <c r="AAG79" s="225"/>
      <c r="AAH79" s="225"/>
      <c r="AAI79" s="225"/>
      <c r="AAJ79" s="225"/>
      <c r="AAK79" s="225"/>
      <c r="AAL79" s="225"/>
      <c r="AAM79" s="225"/>
      <c r="AAN79" s="225"/>
      <c r="AAO79" s="225"/>
      <c r="AAP79" s="225"/>
      <c r="AAQ79" s="225"/>
      <c r="AAR79" s="225"/>
      <c r="AAS79" s="225"/>
      <c r="AAT79" s="225"/>
      <c r="AAU79" s="225"/>
      <c r="AAV79" s="225"/>
      <c r="AAW79" s="225"/>
      <c r="AAX79" s="225"/>
      <c r="AAY79" s="225"/>
      <c r="AAZ79" s="225"/>
      <c r="ABA79" s="225"/>
      <c r="ABB79" s="225"/>
      <c r="ABC79" s="225"/>
      <c r="ABD79" s="225"/>
      <c r="ABE79" s="225"/>
      <c r="ABF79" s="225"/>
      <c r="ABG79" s="225"/>
      <c r="ABH79" s="225"/>
      <c r="ABI79" s="225"/>
      <c r="ABJ79" s="225"/>
      <c r="ABK79" s="225"/>
      <c r="ABL79" s="225"/>
      <c r="ABM79" s="225"/>
      <c r="ABN79" s="225"/>
      <c r="ABO79" s="225"/>
      <c r="ABP79" s="225"/>
      <c r="ABQ79" s="225"/>
      <c r="ABR79" s="225"/>
      <c r="ABS79" s="225"/>
      <c r="ABT79" s="225"/>
      <c r="ABU79" s="225"/>
      <c r="ABV79" s="225"/>
      <c r="ABW79" s="225"/>
      <c r="ABX79" s="225"/>
      <c r="ABY79" s="225"/>
      <c r="ABZ79" s="225"/>
      <c r="ACA79" s="225"/>
      <c r="ACB79" s="225"/>
      <c r="ACC79" s="225"/>
      <c r="ACD79" s="225"/>
      <c r="ACE79" s="225"/>
      <c r="ACF79" s="225"/>
      <c r="ACG79" s="225"/>
      <c r="ACH79" s="225"/>
      <c r="ACI79" s="225"/>
      <c r="ACJ79" s="225"/>
      <c r="ACK79" s="225"/>
      <c r="ACL79" s="225"/>
      <c r="ACM79" s="225"/>
      <c r="ACN79" s="225"/>
      <c r="ACO79" s="225"/>
      <c r="ACP79" s="225"/>
      <c r="ACQ79" s="225"/>
      <c r="ACR79" s="225"/>
      <c r="ACS79" s="225"/>
      <c r="ACT79" s="225"/>
      <c r="ACU79" s="225"/>
      <c r="ACV79" s="225"/>
      <c r="ACW79" s="225"/>
      <c r="ACX79" s="225"/>
      <c r="ACY79" s="225"/>
      <c r="ACZ79" s="225"/>
      <c r="ADA79" s="225"/>
      <c r="ADB79" s="225"/>
      <c r="ADC79" s="225"/>
      <c r="ADD79" s="225"/>
      <c r="ADE79" s="225"/>
      <c r="ADF79" s="225"/>
      <c r="ADG79" s="225"/>
      <c r="ADH79" s="225"/>
      <c r="ADI79" s="225"/>
      <c r="ADJ79" s="225"/>
      <c r="ADK79" s="225"/>
      <c r="ADL79" s="225"/>
      <c r="ADM79" s="225"/>
      <c r="ADN79" s="225"/>
      <c r="ADO79" s="225"/>
      <c r="ADP79" s="225"/>
      <c r="ADQ79" s="225"/>
      <c r="ADR79" s="225"/>
      <c r="ADS79" s="225"/>
      <c r="ADT79" s="225"/>
      <c r="ADU79" s="225"/>
      <c r="ADV79" s="225"/>
      <c r="ADW79" s="225"/>
      <c r="ADX79" s="225"/>
      <c r="ADY79" s="225"/>
      <c r="ADZ79" s="225"/>
      <c r="AEA79" s="225"/>
      <c r="AEB79" s="225"/>
      <c r="AEC79" s="225"/>
      <c r="AED79" s="225"/>
      <c r="AEE79" s="225"/>
      <c r="AEF79" s="225"/>
      <c r="AEG79" s="225"/>
      <c r="AEH79" s="225"/>
      <c r="AEI79" s="225"/>
      <c r="AEJ79" s="225"/>
      <c r="AEK79" s="225"/>
      <c r="AEL79" s="225"/>
      <c r="AEM79" s="225"/>
      <c r="AEN79" s="225"/>
      <c r="AEO79" s="225"/>
      <c r="AEP79" s="225"/>
      <c r="AEQ79" s="225"/>
      <c r="AER79" s="225"/>
      <c r="AES79" s="225"/>
      <c r="AET79" s="225"/>
      <c r="AEU79" s="225"/>
      <c r="AEV79" s="225"/>
      <c r="AEW79" s="225"/>
      <c r="AEX79" s="225"/>
      <c r="AEY79" s="225"/>
      <c r="AEZ79" s="225"/>
      <c r="AFA79" s="225"/>
      <c r="AFB79" s="225"/>
      <c r="AFC79" s="225"/>
      <c r="AFD79" s="225"/>
      <c r="AFE79" s="225"/>
      <c r="AFF79" s="225"/>
      <c r="AFG79" s="225"/>
      <c r="AFH79" s="225"/>
      <c r="AFI79" s="225"/>
      <c r="AFJ79" s="225"/>
      <c r="AFK79" s="225"/>
      <c r="AFL79" s="225"/>
      <c r="AFM79" s="225"/>
      <c r="AFN79" s="225"/>
      <c r="AFO79" s="225"/>
      <c r="AFP79" s="225"/>
      <c r="AFQ79" s="225"/>
      <c r="AFR79" s="225"/>
      <c r="AFS79" s="225"/>
      <c r="AFT79" s="225"/>
      <c r="AFU79" s="225"/>
      <c r="AFV79" s="225"/>
      <c r="AFW79" s="225"/>
      <c r="AFX79" s="225"/>
      <c r="AFY79" s="225"/>
      <c r="AFZ79" s="225"/>
      <c r="AGA79" s="225"/>
      <c r="AGB79" s="225"/>
      <c r="AGC79" s="225"/>
      <c r="AGD79" s="225"/>
      <c r="AGE79" s="225"/>
      <c r="AGF79" s="225"/>
      <c r="AGG79" s="225"/>
      <c r="AGH79" s="225"/>
      <c r="AGI79" s="225"/>
      <c r="AGJ79" s="225"/>
      <c r="AGK79" s="225"/>
      <c r="AGL79" s="225"/>
      <c r="AGM79" s="225"/>
      <c r="AGN79" s="225"/>
      <c r="AGO79" s="225"/>
      <c r="AGP79" s="225"/>
      <c r="AGQ79" s="225"/>
      <c r="AGR79" s="225"/>
      <c r="AGS79" s="225"/>
      <c r="AGT79" s="225"/>
      <c r="AGU79" s="225"/>
      <c r="AGV79" s="225"/>
      <c r="AGW79" s="225"/>
      <c r="AGX79" s="225"/>
      <c r="AGY79" s="225"/>
      <c r="AGZ79" s="225"/>
      <c r="AHA79" s="225"/>
      <c r="AHB79" s="225"/>
      <c r="AHC79" s="225"/>
      <c r="AHD79" s="225"/>
      <c r="AHE79" s="225"/>
      <c r="AHF79" s="225"/>
      <c r="AHG79" s="225"/>
      <c r="AHH79" s="225"/>
      <c r="AHI79" s="225"/>
      <c r="AHJ79" s="225"/>
      <c r="AHK79" s="225"/>
      <c r="AHL79" s="225"/>
      <c r="AHM79" s="225"/>
      <c r="AHN79" s="225"/>
      <c r="AHO79" s="225"/>
      <c r="AHP79" s="225"/>
      <c r="AHQ79" s="225"/>
      <c r="AHR79" s="225"/>
      <c r="AHS79" s="225"/>
      <c r="AHT79" s="225"/>
      <c r="AHU79" s="225"/>
      <c r="AHV79" s="225"/>
      <c r="AHW79" s="225"/>
      <c r="AHX79" s="225"/>
      <c r="AHY79" s="225"/>
      <c r="AHZ79" s="225"/>
      <c r="AIA79" s="225"/>
      <c r="AIB79" s="225"/>
      <c r="AIC79" s="225"/>
      <c r="AID79" s="225"/>
      <c r="AIE79" s="225"/>
      <c r="AIF79" s="225"/>
      <c r="AIG79" s="225"/>
      <c r="AIH79" s="225"/>
      <c r="AII79" s="225"/>
      <c r="AIJ79" s="225"/>
      <c r="AIK79" s="225"/>
      <c r="AIL79" s="225"/>
      <c r="AIM79" s="225"/>
      <c r="AIN79" s="225"/>
      <c r="AIO79" s="225"/>
      <c r="AIP79" s="225"/>
      <c r="AIQ79" s="225"/>
      <c r="AIR79" s="225"/>
      <c r="AIS79" s="225"/>
      <c r="AIT79" s="225"/>
      <c r="AIU79" s="225"/>
      <c r="AIV79" s="225"/>
      <c r="AIW79" s="225"/>
      <c r="AIX79" s="225"/>
      <c r="AIY79" s="225"/>
      <c r="AIZ79" s="225"/>
      <c r="AJA79" s="225"/>
      <c r="AJB79" s="225"/>
      <c r="AJC79" s="225"/>
      <c r="AJD79" s="225"/>
      <c r="AJE79" s="225"/>
      <c r="AJF79" s="225"/>
      <c r="AJG79" s="225"/>
      <c r="AJH79" s="225"/>
      <c r="AJI79" s="225"/>
      <c r="AJJ79" s="225"/>
      <c r="AJK79" s="225"/>
      <c r="AJL79" s="225"/>
      <c r="AJM79" s="225"/>
      <c r="AJN79" s="225"/>
      <c r="AJO79" s="225"/>
      <c r="AJP79" s="225"/>
      <c r="AJQ79" s="225"/>
      <c r="AJR79" s="225"/>
      <c r="AJS79" s="225"/>
      <c r="AJT79" s="225"/>
      <c r="AJU79" s="225"/>
      <c r="AJV79" s="225"/>
      <c r="AJW79" s="225"/>
      <c r="AJX79" s="225"/>
      <c r="AJY79" s="225"/>
      <c r="AJZ79" s="225"/>
      <c r="AKA79" s="225"/>
      <c r="AKB79" s="225"/>
      <c r="AKC79" s="225"/>
      <c r="AKD79" s="225"/>
      <c r="AKE79" s="225"/>
      <c r="AKF79" s="225"/>
      <c r="AKG79" s="225"/>
      <c r="AKH79" s="225"/>
      <c r="AKI79" s="225"/>
      <c r="AKJ79" s="225"/>
      <c r="AKK79" s="225"/>
      <c r="AKL79" s="225"/>
      <c r="AKM79" s="225"/>
      <c r="AKN79" s="225"/>
      <c r="AKO79" s="225"/>
      <c r="AKP79" s="225"/>
      <c r="AKQ79" s="225"/>
      <c r="AKR79" s="225"/>
      <c r="AKS79" s="225"/>
      <c r="AKT79" s="225"/>
      <c r="AKU79" s="225"/>
      <c r="AKV79" s="225"/>
      <c r="AKW79" s="225"/>
      <c r="AKX79" s="225"/>
      <c r="AKY79" s="225"/>
      <c r="AKZ79" s="225"/>
      <c r="ALA79" s="225"/>
      <c r="ALB79" s="225"/>
      <c r="ALC79" s="225"/>
      <c r="ALD79" s="225"/>
      <c r="ALE79" s="225"/>
      <c r="ALF79" s="225"/>
      <c r="ALG79" s="225"/>
      <c r="ALH79" s="225"/>
      <c r="ALI79" s="225"/>
      <c r="ALJ79" s="225"/>
      <c r="ALK79" s="225"/>
      <c r="ALL79" s="225"/>
      <c r="ALM79" s="225"/>
      <c r="ALN79" s="225"/>
      <c r="ALO79" s="225"/>
      <c r="ALP79" s="225"/>
      <c r="ALQ79" s="225"/>
      <c r="ALR79" s="225"/>
      <c r="ALS79" s="225"/>
      <c r="ALT79" s="225"/>
      <c r="ALU79" s="225"/>
      <c r="ALV79" s="225"/>
      <c r="ALW79" s="225"/>
      <c r="ALX79" s="225"/>
      <c r="ALY79" s="225"/>
      <c r="ALZ79" s="225"/>
      <c r="AMA79" s="225"/>
      <c r="AMB79" s="225"/>
      <c r="AMC79" s="225"/>
      <c r="AMD79" s="225"/>
      <c r="AME79" s="225"/>
      <c r="AMF79" s="225"/>
      <c r="AMG79" s="225"/>
      <c r="AMH79" s="225"/>
      <c r="AMI79" s="225"/>
      <c r="AMJ79" s="225"/>
      <c r="AMK79" s="225"/>
      <c r="AML79" s="225"/>
      <c r="AMM79" s="225"/>
      <c r="AMN79" s="225"/>
      <c r="AMO79" s="225"/>
      <c r="AMP79" s="225"/>
      <c r="AMQ79" s="225"/>
      <c r="AMR79" s="225"/>
      <c r="AMS79" s="225"/>
      <c r="AMT79" s="225"/>
      <c r="AMU79" s="225"/>
      <c r="AMV79" s="225"/>
      <c r="AMW79" s="225"/>
      <c r="AMX79" s="225"/>
      <c r="AMY79" s="225"/>
      <c r="AMZ79" s="225"/>
      <c r="ANA79" s="225"/>
      <c r="ANB79" s="225"/>
      <c r="ANC79" s="225"/>
      <c r="AND79" s="225"/>
      <c r="ANE79" s="225"/>
      <c r="ANF79" s="225"/>
      <c r="ANG79" s="225"/>
      <c r="ANH79" s="225"/>
      <c r="ANI79" s="225"/>
      <c r="ANJ79" s="225"/>
      <c r="ANK79" s="225"/>
      <c r="ANL79" s="225"/>
      <c r="ANM79" s="225"/>
      <c r="ANN79" s="225"/>
      <c r="ANO79" s="225"/>
      <c r="ANP79" s="225"/>
      <c r="ANQ79" s="225"/>
      <c r="ANR79" s="225"/>
      <c r="ANS79" s="225"/>
      <c r="ANT79" s="225"/>
      <c r="ANU79" s="225"/>
      <c r="ANV79" s="225"/>
      <c r="ANW79" s="225"/>
      <c r="ANX79" s="225"/>
      <c r="ANY79" s="225"/>
      <c r="ANZ79" s="225"/>
      <c r="AOA79" s="225"/>
      <c r="AOB79" s="225"/>
      <c r="AOC79" s="225"/>
      <c r="AOD79" s="225"/>
      <c r="AOE79" s="225"/>
      <c r="AOF79" s="225"/>
      <c r="AOG79" s="225"/>
      <c r="AOH79" s="225"/>
      <c r="AOI79" s="225"/>
      <c r="AOJ79" s="225"/>
      <c r="AOK79" s="225"/>
      <c r="AOL79" s="225"/>
      <c r="AOM79" s="225"/>
      <c r="AON79" s="225"/>
      <c r="AOO79" s="225"/>
      <c r="AOP79" s="225"/>
      <c r="AOQ79" s="225"/>
      <c r="AOR79" s="225"/>
      <c r="AOS79" s="225"/>
      <c r="AOT79" s="225"/>
      <c r="AOU79" s="225"/>
      <c r="AOV79" s="225"/>
      <c r="AOW79" s="225"/>
      <c r="AOX79" s="225"/>
      <c r="AOY79" s="225"/>
      <c r="AOZ79" s="225"/>
      <c r="APA79" s="225"/>
      <c r="APB79" s="225"/>
      <c r="APC79" s="225"/>
      <c r="APD79" s="225"/>
      <c r="APE79" s="225"/>
      <c r="APF79" s="225"/>
      <c r="APG79" s="225"/>
      <c r="APH79" s="225"/>
      <c r="API79" s="225"/>
      <c r="APJ79" s="225"/>
      <c r="APK79" s="225"/>
      <c r="APL79" s="225"/>
      <c r="APM79" s="225"/>
      <c r="APN79" s="225"/>
      <c r="APO79" s="225"/>
      <c r="APP79" s="225"/>
      <c r="APQ79" s="225"/>
      <c r="APR79" s="225"/>
      <c r="APS79" s="225"/>
      <c r="APT79" s="225"/>
      <c r="APU79" s="225"/>
      <c r="APV79" s="225"/>
      <c r="APW79" s="225"/>
      <c r="APX79" s="225"/>
      <c r="APY79" s="225"/>
      <c r="APZ79" s="225"/>
      <c r="AQA79" s="225"/>
      <c r="AQB79" s="225"/>
      <c r="AQC79" s="225"/>
      <c r="AQD79" s="225"/>
      <c r="AQE79" s="225"/>
      <c r="AQF79" s="225"/>
      <c r="AQG79" s="225"/>
      <c r="AQH79" s="225"/>
      <c r="AQI79" s="225"/>
      <c r="AQJ79" s="225"/>
      <c r="AQK79" s="225"/>
      <c r="AQL79" s="225"/>
      <c r="AQM79" s="225"/>
      <c r="AQN79" s="225"/>
      <c r="AQO79" s="225"/>
      <c r="AQP79" s="225"/>
      <c r="AQQ79" s="225"/>
      <c r="AQR79" s="225"/>
      <c r="AQS79" s="225"/>
      <c r="AQT79" s="225"/>
      <c r="AQU79" s="225"/>
      <c r="AQV79" s="225"/>
      <c r="AQW79" s="225"/>
      <c r="AQX79" s="225"/>
      <c r="AQY79" s="225"/>
      <c r="AQZ79" s="225"/>
      <c r="ARA79" s="225"/>
      <c r="ARB79" s="225"/>
      <c r="ARC79" s="225"/>
      <c r="ARD79" s="225"/>
      <c r="ARE79" s="225"/>
      <c r="ARF79" s="225"/>
      <c r="ARG79" s="225"/>
      <c r="ARH79" s="225"/>
      <c r="ARI79" s="225"/>
      <c r="ARJ79" s="225"/>
      <c r="ARK79" s="225"/>
      <c r="ARL79" s="225"/>
      <c r="ARM79" s="225"/>
      <c r="ARN79" s="225"/>
      <c r="ARO79" s="225"/>
      <c r="ARP79" s="225"/>
      <c r="ARQ79" s="225"/>
      <c r="ARR79" s="225"/>
      <c r="ARS79" s="225"/>
      <c r="ART79" s="225"/>
      <c r="ARU79" s="225"/>
      <c r="ARV79" s="225"/>
      <c r="ARW79" s="225"/>
      <c r="ARX79" s="225"/>
      <c r="ARY79" s="225"/>
      <c r="ARZ79" s="225"/>
      <c r="ASA79" s="225"/>
      <c r="ASB79" s="225"/>
      <c r="ASC79" s="225"/>
      <c r="ASD79" s="225"/>
      <c r="ASE79" s="225"/>
      <c r="ASF79" s="225"/>
      <c r="ASG79" s="225"/>
      <c r="ASH79" s="225"/>
      <c r="ASI79" s="225"/>
      <c r="ASJ79" s="225"/>
      <c r="ASK79" s="225"/>
      <c r="ASL79" s="225"/>
      <c r="ASM79" s="225"/>
      <c r="ASN79" s="225"/>
      <c r="ASO79" s="225"/>
      <c r="ASP79" s="225"/>
      <c r="ASQ79" s="225"/>
      <c r="ASR79" s="225"/>
      <c r="ASS79" s="225"/>
      <c r="AST79" s="225"/>
      <c r="ASU79" s="225"/>
      <c r="ASV79" s="225"/>
      <c r="ASW79" s="225"/>
      <c r="ASX79" s="225"/>
      <c r="ASY79" s="225"/>
      <c r="ASZ79" s="225"/>
      <c r="ATA79" s="225"/>
      <c r="ATB79" s="225"/>
      <c r="ATC79" s="225"/>
      <c r="ATD79" s="225"/>
      <c r="ATE79" s="225"/>
      <c r="ATF79" s="225"/>
      <c r="ATG79" s="225"/>
      <c r="ATH79" s="225"/>
      <c r="ATI79" s="225"/>
      <c r="ATJ79" s="225"/>
      <c r="ATK79" s="225"/>
      <c r="ATL79" s="225"/>
      <c r="ATM79" s="225"/>
      <c r="ATN79" s="225"/>
      <c r="ATO79" s="225"/>
      <c r="ATP79" s="225"/>
      <c r="ATQ79" s="225"/>
      <c r="ATR79" s="225"/>
      <c r="ATS79" s="225"/>
      <c r="ATT79" s="225"/>
      <c r="ATU79" s="225"/>
      <c r="ATV79" s="225"/>
      <c r="ATW79" s="225"/>
      <c r="ATX79" s="225"/>
      <c r="ATY79" s="225"/>
      <c r="ATZ79" s="225"/>
      <c r="AUA79" s="225"/>
      <c r="AUB79" s="225"/>
      <c r="AUC79" s="225"/>
      <c r="AUD79" s="225"/>
      <c r="AUE79" s="225"/>
      <c r="AUF79" s="225"/>
      <c r="AUG79" s="225"/>
      <c r="AUH79" s="225"/>
      <c r="AUI79" s="225"/>
      <c r="AUJ79" s="225"/>
      <c r="AUK79" s="225"/>
      <c r="AUL79" s="225"/>
      <c r="AUM79" s="225"/>
      <c r="AUN79" s="225"/>
      <c r="AUO79" s="225"/>
      <c r="AUP79" s="225"/>
      <c r="AUQ79" s="225"/>
      <c r="AUR79" s="225"/>
      <c r="AUS79" s="225"/>
      <c r="AUT79" s="225"/>
      <c r="AUU79" s="225"/>
      <c r="AUV79" s="225"/>
      <c r="AUW79" s="225"/>
      <c r="AUX79" s="225"/>
      <c r="AUY79" s="225"/>
      <c r="AUZ79" s="225"/>
      <c r="AVA79" s="225"/>
      <c r="AVB79" s="225"/>
      <c r="AVC79" s="225"/>
      <c r="AVD79" s="225"/>
      <c r="AVE79" s="225"/>
      <c r="AVF79" s="225"/>
      <c r="AVG79" s="225"/>
      <c r="AVH79" s="225"/>
      <c r="AVI79" s="225"/>
      <c r="AVJ79" s="225"/>
      <c r="AVK79" s="225"/>
      <c r="AVL79" s="225"/>
      <c r="AVM79" s="225"/>
      <c r="AVN79" s="225"/>
      <c r="AVO79" s="225"/>
      <c r="AVP79" s="225"/>
      <c r="AVQ79" s="225"/>
      <c r="AVR79" s="225"/>
      <c r="AVS79" s="225"/>
      <c r="AVT79" s="225"/>
      <c r="AVU79" s="225"/>
      <c r="AVV79" s="225"/>
      <c r="AVW79" s="225"/>
      <c r="AVX79" s="225"/>
      <c r="AVY79" s="225"/>
      <c r="AVZ79" s="225"/>
      <c r="AWA79" s="225"/>
      <c r="AWB79" s="225"/>
      <c r="AWC79" s="225"/>
      <c r="AWD79" s="225"/>
      <c r="AWE79" s="225"/>
      <c r="AWF79" s="225"/>
      <c r="AWG79" s="225"/>
      <c r="AWH79" s="225"/>
      <c r="AWI79" s="225"/>
      <c r="AWJ79" s="225"/>
      <c r="AWK79" s="225"/>
      <c r="AWL79" s="225"/>
      <c r="AWM79" s="225"/>
      <c r="AWN79" s="225"/>
      <c r="AWO79" s="225"/>
      <c r="AWP79" s="225"/>
      <c r="AWQ79" s="225"/>
      <c r="AWR79" s="225"/>
      <c r="AWS79" s="225"/>
      <c r="AWT79" s="225"/>
      <c r="AWU79" s="225"/>
      <c r="AWV79" s="225"/>
      <c r="AWW79" s="225"/>
      <c r="AWX79" s="225"/>
      <c r="AWY79" s="225"/>
      <c r="AWZ79" s="225"/>
      <c r="AXA79" s="225"/>
      <c r="AXB79" s="225"/>
      <c r="AXC79" s="225"/>
      <c r="AXD79" s="225"/>
      <c r="AXE79" s="225"/>
      <c r="AXF79" s="225"/>
      <c r="AXG79" s="225"/>
      <c r="AXH79" s="225"/>
      <c r="AXI79" s="225"/>
      <c r="AXJ79" s="225"/>
      <c r="AXK79" s="225"/>
      <c r="AXL79" s="225"/>
      <c r="AXM79" s="225"/>
      <c r="AXN79" s="225"/>
      <c r="AXO79" s="225"/>
      <c r="AXP79" s="225"/>
      <c r="AXQ79" s="225"/>
      <c r="AXR79" s="225"/>
      <c r="AXS79" s="225"/>
      <c r="AXT79" s="225"/>
      <c r="AXU79" s="225"/>
      <c r="AXV79" s="225"/>
      <c r="AXW79" s="225"/>
      <c r="AXX79" s="225"/>
      <c r="AXY79" s="225"/>
      <c r="AXZ79" s="225"/>
      <c r="AYA79" s="225"/>
      <c r="AYB79" s="225"/>
      <c r="AYC79" s="225"/>
      <c r="AYD79" s="225"/>
      <c r="AYE79" s="225"/>
      <c r="AYF79" s="225"/>
      <c r="AYG79" s="225"/>
      <c r="AYH79" s="225"/>
      <c r="AYI79" s="225"/>
      <c r="AYJ79" s="225"/>
      <c r="AYK79" s="225"/>
      <c r="AYL79" s="225"/>
      <c r="AYM79" s="225"/>
      <c r="AYN79" s="225"/>
      <c r="AYO79" s="225"/>
      <c r="AYP79" s="225"/>
      <c r="AYQ79" s="225"/>
      <c r="AYR79" s="225"/>
      <c r="AYS79" s="225"/>
      <c r="AYT79" s="225"/>
      <c r="AYU79" s="225"/>
      <c r="AYV79" s="225"/>
      <c r="AYW79" s="225"/>
      <c r="AYX79" s="225"/>
      <c r="AYY79" s="225"/>
      <c r="AYZ79" s="225"/>
      <c r="AZA79" s="225"/>
      <c r="AZB79" s="225"/>
      <c r="AZC79" s="225"/>
      <c r="AZD79" s="225"/>
      <c r="AZE79" s="225"/>
      <c r="AZF79" s="225"/>
      <c r="AZG79" s="225"/>
      <c r="AZH79" s="225"/>
      <c r="AZI79" s="225"/>
      <c r="AZJ79" s="225"/>
      <c r="AZK79" s="225"/>
      <c r="AZL79" s="225"/>
      <c r="AZM79" s="225"/>
      <c r="AZN79" s="225"/>
      <c r="AZO79" s="225"/>
      <c r="AZP79" s="225"/>
      <c r="AZQ79" s="225"/>
      <c r="AZR79" s="225"/>
      <c r="AZS79" s="225"/>
      <c r="AZT79" s="225"/>
      <c r="AZU79" s="225"/>
      <c r="AZV79" s="225"/>
      <c r="AZW79" s="225"/>
      <c r="AZX79" s="225"/>
      <c r="AZY79" s="225"/>
      <c r="AZZ79" s="225"/>
      <c r="BAA79" s="225"/>
      <c r="BAB79" s="225"/>
      <c r="BAC79" s="225"/>
      <c r="BAD79" s="225"/>
      <c r="BAE79" s="225"/>
      <c r="BAF79" s="225"/>
      <c r="BAG79" s="225"/>
      <c r="BAH79" s="225"/>
      <c r="BAI79" s="225"/>
      <c r="BAJ79" s="225"/>
      <c r="BAK79" s="225"/>
      <c r="BAL79" s="225"/>
      <c r="BAM79" s="225"/>
      <c r="BAN79" s="225"/>
      <c r="BAO79" s="225"/>
      <c r="BAP79" s="225"/>
      <c r="BAQ79" s="225"/>
      <c r="BAR79" s="225"/>
      <c r="BAS79" s="225"/>
      <c r="BAT79" s="225"/>
      <c r="BAU79" s="225"/>
      <c r="BAV79" s="225"/>
      <c r="BAW79" s="225"/>
      <c r="BAX79" s="225"/>
      <c r="BAY79" s="225"/>
      <c r="BAZ79" s="225"/>
      <c r="BBA79" s="225"/>
      <c r="BBB79" s="225"/>
      <c r="BBC79" s="225"/>
      <c r="BBD79" s="225"/>
      <c r="BBE79" s="225"/>
      <c r="BBF79" s="225"/>
      <c r="BBG79" s="225"/>
      <c r="BBH79" s="225"/>
      <c r="BBI79" s="225"/>
      <c r="BBJ79" s="225"/>
      <c r="BBK79" s="225"/>
      <c r="BBL79" s="225"/>
      <c r="BBM79" s="225"/>
      <c r="BBN79" s="225"/>
      <c r="BBO79" s="225"/>
      <c r="BBP79" s="225"/>
      <c r="BBQ79" s="225"/>
      <c r="BBR79" s="225"/>
      <c r="BBS79" s="225"/>
      <c r="BBT79" s="225"/>
      <c r="BBU79" s="225"/>
      <c r="BBV79" s="225"/>
      <c r="BBW79" s="225"/>
      <c r="BBX79" s="225"/>
      <c r="BBY79" s="225"/>
      <c r="BBZ79" s="225"/>
      <c r="BCA79" s="225"/>
      <c r="BCB79" s="225"/>
      <c r="BCC79" s="225"/>
      <c r="BCD79" s="225"/>
      <c r="BCE79" s="225"/>
      <c r="BCF79" s="225"/>
      <c r="BCG79" s="225"/>
      <c r="BCH79" s="225"/>
      <c r="BCI79" s="225"/>
      <c r="BCJ79" s="225"/>
      <c r="BCK79" s="225"/>
      <c r="BCL79" s="225"/>
      <c r="BCM79" s="225"/>
      <c r="BCN79" s="225"/>
      <c r="BCO79" s="225"/>
      <c r="BCP79" s="225"/>
      <c r="BCQ79" s="225"/>
      <c r="BCR79" s="225"/>
      <c r="BCS79" s="225"/>
      <c r="BCT79" s="225"/>
      <c r="BCU79" s="225"/>
      <c r="BCV79" s="225"/>
      <c r="BCW79" s="225"/>
      <c r="BCX79" s="225"/>
      <c r="BCY79" s="225"/>
      <c r="BCZ79" s="225"/>
      <c r="BDA79" s="225"/>
      <c r="BDB79" s="225"/>
      <c r="BDC79" s="225"/>
      <c r="BDD79" s="225"/>
      <c r="BDE79" s="225"/>
      <c r="BDF79" s="225"/>
      <c r="BDG79" s="225"/>
      <c r="BDH79" s="225"/>
      <c r="BDI79" s="225"/>
      <c r="BDJ79" s="225"/>
      <c r="BDK79" s="225"/>
      <c r="BDL79" s="225"/>
      <c r="BDM79" s="225"/>
      <c r="BDN79" s="225"/>
      <c r="BDO79" s="225"/>
      <c r="BDP79" s="225"/>
      <c r="BDQ79" s="225"/>
      <c r="BDR79" s="225"/>
      <c r="BDS79" s="225"/>
      <c r="BDT79" s="225"/>
      <c r="BDU79" s="225"/>
      <c r="BDV79" s="225"/>
      <c r="BDW79" s="225"/>
      <c r="BDX79" s="225"/>
      <c r="BDY79" s="225"/>
      <c r="BDZ79" s="225"/>
      <c r="BEA79" s="225"/>
      <c r="BEB79" s="225"/>
      <c r="BEC79" s="225"/>
      <c r="BED79" s="225"/>
      <c r="BEE79" s="225"/>
      <c r="BEF79" s="225"/>
      <c r="BEG79" s="225"/>
      <c r="BEH79" s="225"/>
      <c r="BEI79" s="225"/>
      <c r="BEJ79" s="225"/>
      <c r="BEK79" s="225"/>
      <c r="BEL79" s="225"/>
      <c r="BEM79" s="225"/>
      <c r="BEN79" s="225"/>
      <c r="BEO79" s="225"/>
      <c r="BEP79" s="225"/>
      <c r="BEQ79" s="225"/>
      <c r="BER79" s="225"/>
      <c r="BES79" s="225"/>
      <c r="BET79" s="225"/>
      <c r="BEU79" s="225"/>
      <c r="BEV79" s="225"/>
      <c r="BEW79" s="225"/>
      <c r="BEX79" s="225"/>
      <c r="BEY79" s="225"/>
      <c r="BEZ79" s="225"/>
      <c r="BFA79" s="225"/>
      <c r="BFB79" s="225"/>
      <c r="BFC79" s="225"/>
      <c r="BFD79" s="225"/>
      <c r="BFE79" s="225"/>
      <c r="BFF79" s="225"/>
      <c r="BFG79" s="225"/>
      <c r="BFH79" s="225"/>
      <c r="BFI79" s="225"/>
      <c r="BFJ79" s="225"/>
      <c r="BFK79" s="225"/>
      <c r="BFL79" s="225"/>
      <c r="BFM79" s="225"/>
      <c r="BFN79" s="225"/>
      <c r="BFO79" s="225"/>
      <c r="BFP79" s="225"/>
      <c r="BFQ79" s="225"/>
      <c r="BFR79" s="225"/>
      <c r="BFS79" s="225"/>
      <c r="BFT79" s="225"/>
      <c r="BFU79" s="225"/>
      <c r="BFV79" s="225"/>
      <c r="BFW79" s="225"/>
      <c r="BFX79" s="225"/>
      <c r="BFY79" s="225"/>
      <c r="BFZ79" s="225"/>
      <c r="BGA79" s="225"/>
      <c r="BGB79" s="225"/>
      <c r="BGC79" s="225"/>
      <c r="BGD79" s="225"/>
      <c r="BGE79" s="225"/>
      <c r="BGF79" s="225"/>
      <c r="BGG79" s="225"/>
      <c r="BGH79" s="225"/>
      <c r="BGI79" s="225"/>
      <c r="BGJ79" s="225"/>
      <c r="BGK79" s="225"/>
      <c r="BGL79" s="225"/>
      <c r="BGM79" s="225"/>
      <c r="BGN79" s="225"/>
      <c r="BGO79" s="225"/>
      <c r="BGP79" s="225"/>
      <c r="BGQ79" s="225"/>
      <c r="BGR79" s="225"/>
      <c r="BGS79" s="225"/>
      <c r="BGT79" s="225"/>
      <c r="BGU79" s="225"/>
      <c r="BGV79" s="225"/>
      <c r="BGW79" s="225"/>
      <c r="BGX79" s="225"/>
      <c r="BGY79" s="225"/>
      <c r="BGZ79" s="225"/>
      <c r="BHA79" s="225"/>
      <c r="BHB79" s="225"/>
      <c r="BHC79" s="225"/>
      <c r="BHD79" s="225"/>
      <c r="BHE79" s="225"/>
      <c r="BHF79" s="225"/>
      <c r="BHG79" s="225"/>
      <c r="BHH79" s="225"/>
      <c r="BHI79" s="225"/>
      <c r="BHJ79" s="225"/>
      <c r="BHK79" s="225"/>
      <c r="BHL79" s="225"/>
      <c r="BHM79" s="225"/>
      <c r="BHN79" s="225"/>
      <c r="BHO79" s="225"/>
      <c r="BHP79" s="225"/>
      <c r="BHQ79" s="225"/>
      <c r="BHR79" s="225"/>
      <c r="BHS79" s="225"/>
      <c r="BHT79" s="225"/>
      <c r="BHU79" s="225"/>
      <c r="BHV79" s="225"/>
      <c r="BHW79" s="225"/>
      <c r="BHX79" s="225"/>
      <c r="BHY79" s="225"/>
      <c r="BHZ79" s="225"/>
      <c r="BIA79" s="225"/>
      <c r="BIB79" s="225"/>
      <c r="BIC79" s="225"/>
      <c r="BID79" s="225"/>
      <c r="BIE79" s="225"/>
      <c r="BIF79" s="225"/>
      <c r="BIG79" s="225"/>
      <c r="BIH79" s="225"/>
      <c r="BII79" s="225"/>
      <c r="BIJ79" s="225"/>
      <c r="BIK79" s="225"/>
      <c r="BIL79" s="225"/>
      <c r="BIM79" s="225"/>
      <c r="BIN79" s="225"/>
      <c r="BIO79" s="225"/>
      <c r="BIP79" s="225"/>
      <c r="BIQ79" s="225"/>
      <c r="BIR79" s="225"/>
      <c r="BIS79" s="225"/>
      <c r="BIT79" s="225"/>
      <c r="BIU79" s="225"/>
      <c r="BIV79" s="225"/>
      <c r="BIW79" s="225"/>
      <c r="BIX79" s="225"/>
      <c r="BIY79" s="225"/>
      <c r="BIZ79" s="225"/>
      <c r="BJA79" s="225"/>
      <c r="BJB79" s="225"/>
      <c r="BJC79" s="225"/>
      <c r="BJD79" s="225"/>
      <c r="BJE79" s="225"/>
      <c r="BJF79" s="225"/>
      <c r="BJG79" s="225"/>
      <c r="BJH79" s="225"/>
      <c r="BJI79" s="225"/>
      <c r="BJJ79" s="225"/>
      <c r="BJK79" s="225"/>
      <c r="BJL79" s="225"/>
      <c r="BJM79" s="225"/>
      <c r="BJN79" s="225"/>
      <c r="BJO79" s="225"/>
      <c r="BJP79" s="225"/>
      <c r="BJQ79" s="225"/>
      <c r="BJR79" s="225"/>
      <c r="BJS79" s="225"/>
      <c r="BJT79" s="225"/>
      <c r="BJU79" s="225"/>
      <c r="BJV79" s="225"/>
      <c r="BJW79" s="225"/>
      <c r="BJX79" s="225"/>
      <c r="BJY79" s="225"/>
      <c r="BJZ79" s="225"/>
      <c r="BKA79" s="225"/>
      <c r="BKB79" s="225"/>
      <c r="BKC79" s="225"/>
      <c r="BKD79" s="225"/>
      <c r="BKE79" s="225"/>
      <c r="BKF79" s="225"/>
      <c r="BKG79" s="225"/>
      <c r="BKH79" s="225"/>
      <c r="BKI79" s="225"/>
      <c r="BKJ79" s="225"/>
      <c r="BKK79" s="225"/>
      <c r="BKL79" s="225"/>
      <c r="BKM79" s="225"/>
      <c r="BKN79" s="225"/>
      <c r="BKO79" s="225"/>
      <c r="BKP79" s="225"/>
      <c r="BKQ79" s="225"/>
      <c r="BKR79" s="225"/>
      <c r="BKS79" s="225"/>
      <c r="BKT79" s="225"/>
      <c r="BKU79" s="225"/>
      <c r="BKV79" s="225"/>
      <c r="BKW79" s="225"/>
      <c r="BKX79" s="225"/>
      <c r="BKY79" s="225"/>
      <c r="BKZ79" s="225"/>
      <c r="BLA79" s="225"/>
      <c r="BLB79" s="225"/>
      <c r="BLC79" s="225"/>
      <c r="BLD79" s="225"/>
      <c r="BLE79" s="225"/>
      <c r="BLF79" s="225"/>
      <c r="BLG79" s="225"/>
      <c r="BLH79" s="225"/>
      <c r="BLI79" s="225"/>
      <c r="BLJ79" s="225"/>
      <c r="BLK79" s="225"/>
      <c r="BLL79" s="225"/>
      <c r="BLM79" s="225"/>
      <c r="BLN79" s="225"/>
      <c r="BLO79" s="225"/>
      <c r="BLP79" s="225"/>
      <c r="BLQ79" s="225"/>
      <c r="BLR79" s="225"/>
      <c r="BLS79" s="225"/>
      <c r="BLT79" s="225"/>
      <c r="BLU79" s="225"/>
      <c r="BLV79" s="225"/>
      <c r="BLW79" s="225"/>
      <c r="BLX79" s="225"/>
      <c r="BLY79" s="225"/>
      <c r="BLZ79" s="225"/>
      <c r="BMA79" s="225"/>
      <c r="BMB79" s="225"/>
      <c r="BMC79" s="225"/>
      <c r="BMD79" s="225"/>
      <c r="BME79" s="225"/>
      <c r="BMF79" s="225"/>
      <c r="BMG79" s="225"/>
      <c r="BMH79" s="225"/>
      <c r="BMI79" s="225"/>
      <c r="BMJ79" s="225"/>
      <c r="BMK79" s="225"/>
      <c r="BML79" s="225"/>
      <c r="BMM79" s="225"/>
      <c r="BMN79" s="225"/>
      <c r="BMO79" s="225"/>
      <c r="BMP79" s="225"/>
      <c r="BMQ79" s="225"/>
      <c r="BMR79" s="225"/>
      <c r="BMS79" s="225"/>
      <c r="BMT79" s="225"/>
      <c r="BMU79" s="225"/>
      <c r="BMV79" s="225"/>
      <c r="BMW79" s="225"/>
      <c r="BMX79" s="225"/>
      <c r="BMY79" s="225"/>
      <c r="BMZ79" s="225"/>
      <c r="BNA79" s="225"/>
      <c r="BNB79" s="225"/>
      <c r="BNC79" s="225"/>
      <c r="BND79" s="225"/>
      <c r="BNE79" s="225"/>
      <c r="BNF79" s="225"/>
      <c r="BNG79" s="225"/>
      <c r="BNH79" s="225"/>
      <c r="BNI79" s="225"/>
      <c r="BNJ79" s="225"/>
      <c r="BNK79" s="225"/>
      <c r="BNL79" s="225"/>
      <c r="BNM79" s="225"/>
      <c r="BNN79" s="225"/>
      <c r="BNO79" s="225"/>
      <c r="BNP79" s="225"/>
      <c r="BNQ79" s="225"/>
      <c r="BNR79" s="225"/>
      <c r="BNS79" s="225"/>
      <c r="BNT79" s="225"/>
      <c r="BNU79" s="225"/>
      <c r="BNV79" s="225"/>
      <c r="BNW79" s="225"/>
      <c r="BNX79" s="225"/>
      <c r="BNY79" s="225"/>
      <c r="BNZ79" s="225"/>
      <c r="BOA79" s="225"/>
      <c r="BOB79" s="225"/>
      <c r="BOC79" s="225"/>
      <c r="BOD79" s="225"/>
      <c r="BOE79" s="225"/>
      <c r="BOF79" s="225"/>
      <c r="BOG79" s="225"/>
      <c r="BOH79" s="225"/>
      <c r="BOI79" s="225"/>
      <c r="BOJ79" s="225"/>
      <c r="BOK79" s="225"/>
      <c r="BOL79" s="225"/>
      <c r="BOM79" s="225"/>
      <c r="BON79" s="225"/>
      <c r="BOO79" s="225"/>
      <c r="BOP79" s="225"/>
      <c r="BOQ79" s="225"/>
      <c r="BOR79" s="225"/>
      <c r="BOS79" s="225"/>
      <c r="BOT79" s="225"/>
      <c r="BOU79" s="225"/>
      <c r="BOV79" s="225"/>
      <c r="BOW79" s="225"/>
      <c r="BOX79" s="225"/>
      <c r="BOY79" s="225"/>
      <c r="BOZ79" s="225"/>
      <c r="BPA79" s="225"/>
      <c r="BPB79" s="225"/>
      <c r="BPC79" s="225"/>
      <c r="BPD79" s="225"/>
      <c r="BPE79" s="225"/>
      <c r="BPF79" s="225"/>
      <c r="BPG79" s="225"/>
      <c r="BPH79" s="225"/>
      <c r="BPI79" s="225"/>
      <c r="BPJ79" s="225"/>
      <c r="BPK79" s="225"/>
      <c r="BPL79" s="225"/>
      <c r="BPM79" s="225"/>
      <c r="BPN79" s="225"/>
      <c r="BPO79" s="225"/>
      <c r="BPP79" s="225"/>
      <c r="BPQ79" s="225"/>
      <c r="BPR79" s="225"/>
      <c r="BPS79" s="225"/>
      <c r="BPT79" s="225"/>
      <c r="BPU79" s="225"/>
      <c r="BPV79" s="225"/>
      <c r="BPW79" s="225"/>
      <c r="BPX79" s="225"/>
      <c r="BPY79" s="225"/>
      <c r="BPZ79" s="225"/>
      <c r="BQA79" s="225"/>
      <c r="BQB79" s="225"/>
      <c r="BQC79" s="225"/>
      <c r="BQD79" s="225"/>
      <c r="BQE79" s="225"/>
      <c r="BQF79" s="225"/>
      <c r="BQG79" s="225"/>
      <c r="BQH79" s="225"/>
      <c r="BQI79" s="225"/>
      <c r="BQJ79" s="225"/>
      <c r="BQK79" s="225"/>
      <c r="BQL79" s="225"/>
      <c r="BQM79" s="225"/>
      <c r="BQN79" s="225"/>
      <c r="BQO79" s="225"/>
      <c r="BQP79" s="225"/>
      <c r="BQQ79" s="225"/>
      <c r="BQR79" s="225"/>
      <c r="BQS79" s="225"/>
      <c r="BQT79" s="225"/>
      <c r="BQU79" s="225"/>
      <c r="BQV79" s="225"/>
      <c r="BQW79" s="225"/>
      <c r="BQX79" s="225"/>
      <c r="BQY79" s="225"/>
      <c r="BQZ79" s="225"/>
      <c r="BRA79" s="225"/>
      <c r="BRB79" s="225"/>
      <c r="BRC79" s="225"/>
      <c r="BRD79" s="225"/>
      <c r="BRE79" s="225"/>
      <c r="BRF79" s="225"/>
      <c r="BRG79" s="225"/>
      <c r="BRH79" s="225"/>
      <c r="BRI79" s="225"/>
      <c r="BRJ79" s="225"/>
      <c r="BRK79" s="225"/>
      <c r="BRL79" s="225"/>
      <c r="BRM79" s="225"/>
      <c r="BRN79" s="225"/>
      <c r="BRO79" s="225"/>
      <c r="BRP79" s="225"/>
      <c r="BRQ79" s="225"/>
      <c r="BRR79" s="225"/>
      <c r="BRS79" s="225"/>
      <c r="BRT79" s="225"/>
      <c r="BRU79" s="225"/>
      <c r="BRV79" s="225"/>
      <c r="BRW79" s="225"/>
      <c r="BRX79" s="225"/>
      <c r="BRY79" s="225"/>
      <c r="BRZ79" s="225"/>
      <c r="BSA79" s="225"/>
      <c r="BSB79" s="225"/>
      <c r="BSC79" s="225"/>
      <c r="BSD79" s="225"/>
      <c r="BSE79" s="225"/>
      <c r="BSF79" s="225"/>
      <c r="BSG79" s="225"/>
      <c r="BSH79" s="225"/>
      <c r="BSI79" s="225"/>
      <c r="BSJ79" s="225"/>
      <c r="BSK79" s="225"/>
      <c r="BSL79" s="225"/>
      <c r="BSM79" s="225"/>
      <c r="BSN79" s="225"/>
      <c r="BSO79" s="225"/>
      <c r="BSP79" s="225"/>
      <c r="BSQ79" s="225"/>
      <c r="BSR79" s="225"/>
      <c r="BSS79" s="225"/>
      <c r="BST79" s="225"/>
      <c r="BSU79" s="225"/>
      <c r="BSV79" s="225"/>
      <c r="BSW79" s="225"/>
      <c r="BSX79" s="225"/>
      <c r="BSY79" s="225"/>
      <c r="BSZ79" s="225"/>
      <c r="BTA79" s="225"/>
      <c r="BTB79" s="225"/>
      <c r="BTC79" s="225"/>
      <c r="BTD79" s="225"/>
      <c r="BTE79" s="225"/>
      <c r="BTF79" s="225"/>
      <c r="BTG79" s="225"/>
      <c r="BTH79" s="225"/>
      <c r="BTI79" s="225"/>
      <c r="BTJ79" s="225"/>
      <c r="BTK79" s="225"/>
      <c r="BTL79" s="225"/>
      <c r="BTM79" s="225"/>
      <c r="BTN79" s="225"/>
      <c r="BTO79" s="225"/>
      <c r="BTP79" s="225"/>
      <c r="BTQ79" s="225"/>
      <c r="BTR79" s="225"/>
      <c r="BTS79" s="225"/>
      <c r="BTT79" s="225"/>
      <c r="BTU79" s="225"/>
      <c r="BTV79" s="225"/>
      <c r="BTW79" s="225"/>
      <c r="BTX79" s="225"/>
      <c r="BTY79" s="225"/>
      <c r="BTZ79" s="225"/>
      <c r="BUA79" s="225"/>
      <c r="BUB79" s="225"/>
      <c r="BUC79" s="225"/>
      <c r="BUD79" s="225"/>
      <c r="BUE79" s="225"/>
      <c r="BUF79" s="225"/>
      <c r="BUG79" s="225"/>
      <c r="BUH79" s="225"/>
      <c r="BUI79" s="225"/>
      <c r="BUJ79" s="225"/>
      <c r="BUK79" s="225"/>
      <c r="BUL79" s="225"/>
      <c r="BUM79" s="225"/>
      <c r="BUN79" s="225"/>
      <c r="BUO79" s="225"/>
      <c r="BUP79" s="225"/>
      <c r="BUQ79" s="225"/>
      <c r="BUR79" s="225"/>
      <c r="BUS79" s="225"/>
      <c r="BUT79" s="225"/>
      <c r="BUU79" s="225"/>
      <c r="BUV79" s="225"/>
      <c r="BUW79" s="225"/>
      <c r="BUX79" s="225"/>
      <c r="BUY79" s="225"/>
      <c r="BUZ79" s="225"/>
      <c r="BVA79" s="225"/>
      <c r="BVB79" s="225"/>
      <c r="BVC79" s="225"/>
      <c r="BVD79" s="225"/>
      <c r="BVE79" s="225"/>
      <c r="BVF79" s="225"/>
      <c r="BVG79" s="225"/>
      <c r="BVH79" s="225"/>
      <c r="BVI79" s="225"/>
      <c r="BVJ79" s="225"/>
      <c r="BVK79" s="225"/>
      <c r="BVL79" s="225"/>
      <c r="BVM79" s="225"/>
      <c r="BVN79" s="225"/>
      <c r="BVO79" s="225"/>
      <c r="BVP79" s="225"/>
      <c r="BVQ79" s="225"/>
      <c r="BVR79" s="225"/>
      <c r="BVS79" s="225"/>
      <c r="BVT79" s="225"/>
      <c r="BVU79" s="225"/>
      <c r="BVV79" s="225"/>
      <c r="BVW79" s="225"/>
      <c r="BVX79" s="225"/>
      <c r="BVY79" s="225"/>
      <c r="BVZ79" s="225"/>
      <c r="BWA79" s="225"/>
      <c r="BWB79" s="225"/>
      <c r="BWC79" s="225"/>
      <c r="BWD79" s="225"/>
      <c r="BWE79" s="225"/>
      <c r="BWF79" s="225"/>
      <c r="BWG79" s="225"/>
      <c r="BWH79" s="225"/>
      <c r="BWI79" s="225"/>
      <c r="BWJ79" s="225"/>
      <c r="BWK79" s="225"/>
      <c r="BWL79" s="225"/>
      <c r="BWM79" s="225"/>
      <c r="BWN79" s="225"/>
      <c r="BWO79" s="225"/>
      <c r="BWP79" s="225"/>
      <c r="BWQ79" s="225"/>
      <c r="BWR79" s="225"/>
      <c r="BWS79" s="225"/>
      <c r="BWT79" s="225"/>
      <c r="BWU79" s="225"/>
      <c r="BWV79" s="225"/>
      <c r="BWW79" s="225"/>
      <c r="BWX79" s="225"/>
      <c r="BWY79" s="225"/>
      <c r="BWZ79" s="225"/>
      <c r="BXA79" s="225"/>
      <c r="BXB79" s="225"/>
      <c r="BXC79" s="225"/>
      <c r="BXD79" s="225"/>
      <c r="BXE79" s="225"/>
      <c r="BXF79" s="225"/>
      <c r="BXG79" s="225"/>
      <c r="BXH79" s="225"/>
      <c r="BXI79" s="225"/>
      <c r="BXJ79" s="225"/>
      <c r="BXK79" s="225"/>
      <c r="BXL79" s="225"/>
      <c r="BXM79" s="225"/>
      <c r="BXN79" s="225"/>
      <c r="BXO79" s="225"/>
      <c r="BXP79" s="225"/>
      <c r="BXQ79" s="225"/>
      <c r="BXR79" s="225"/>
      <c r="BXS79" s="225"/>
      <c r="BXT79" s="225"/>
      <c r="BXU79" s="225"/>
      <c r="BXV79" s="225"/>
      <c r="BXW79" s="225"/>
      <c r="BXX79" s="225"/>
      <c r="BXY79" s="225"/>
      <c r="BXZ79" s="225"/>
      <c r="BYA79" s="225"/>
      <c r="BYB79" s="225"/>
      <c r="BYC79" s="225"/>
      <c r="BYD79" s="225"/>
      <c r="BYE79" s="225"/>
      <c r="BYF79" s="225"/>
      <c r="BYG79" s="225"/>
      <c r="BYH79" s="225"/>
      <c r="BYI79" s="225"/>
      <c r="BYJ79" s="225"/>
      <c r="BYK79" s="225"/>
      <c r="BYL79" s="225"/>
      <c r="BYM79" s="225"/>
      <c r="BYN79" s="225"/>
      <c r="BYO79" s="225"/>
      <c r="BYP79" s="225"/>
      <c r="BYQ79" s="225"/>
      <c r="BYR79" s="225"/>
      <c r="BYS79" s="225"/>
      <c r="BYT79" s="225"/>
      <c r="BYU79" s="225"/>
      <c r="BYV79" s="225"/>
      <c r="BYW79" s="225"/>
      <c r="BYX79" s="225"/>
      <c r="BYY79" s="225"/>
      <c r="BYZ79" s="225"/>
      <c r="BZA79" s="225"/>
      <c r="BZB79" s="225"/>
      <c r="BZC79" s="225"/>
      <c r="BZD79" s="225"/>
      <c r="BZE79" s="225"/>
      <c r="BZF79" s="225"/>
      <c r="BZG79" s="225"/>
      <c r="BZH79" s="225"/>
      <c r="BZI79" s="225"/>
      <c r="BZJ79" s="225"/>
      <c r="BZK79" s="225"/>
      <c r="BZL79" s="225"/>
      <c r="BZM79" s="225"/>
      <c r="BZN79" s="225"/>
      <c r="BZO79" s="225"/>
      <c r="BZP79" s="225"/>
      <c r="BZQ79" s="225"/>
      <c r="BZR79" s="225"/>
      <c r="BZS79" s="225"/>
      <c r="BZT79" s="225"/>
      <c r="BZU79" s="225"/>
      <c r="BZV79" s="225"/>
      <c r="BZW79" s="225"/>
      <c r="BZX79" s="225"/>
      <c r="BZY79" s="225"/>
      <c r="BZZ79" s="225"/>
      <c r="CAA79" s="225"/>
      <c r="CAB79" s="225"/>
      <c r="CAC79" s="225"/>
      <c r="CAD79" s="225"/>
      <c r="CAE79" s="225"/>
      <c r="CAF79" s="225"/>
      <c r="CAG79" s="225"/>
      <c r="CAH79" s="225"/>
      <c r="CAI79" s="225"/>
      <c r="CAJ79" s="225"/>
      <c r="CAK79" s="225"/>
      <c r="CAL79" s="225"/>
      <c r="CAM79" s="225"/>
      <c r="CAN79" s="225"/>
      <c r="CAO79" s="225"/>
      <c r="CAP79" s="225"/>
      <c r="CAQ79" s="225"/>
      <c r="CAR79" s="225"/>
      <c r="CAS79" s="225"/>
      <c r="CAT79" s="225"/>
      <c r="CAU79" s="225"/>
      <c r="CAV79" s="225"/>
      <c r="CAW79" s="225"/>
      <c r="CAX79" s="225"/>
      <c r="CAY79" s="225"/>
      <c r="CAZ79" s="225"/>
      <c r="CBA79" s="225"/>
      <c r="CBB79" s="225"/>
      <c r="CBC79" s="225"/>
      <c r="CBD79" s="225"/>
      <c r="CBE79" s="225"/>
      <c r="CBF79" s="225"/>
      <c r="CBG79" s="225"/>
      <c r="CBH79" s="225"/>
      <c r="CBI79" s="225"/>
      <c r="CBJ79" s="225"/>
      <c r="CBK79" s="225"/>
      <c r="CBL79" s="225"/>
      <c r="CBM79" s="225"/>
      <c r="CBN79" s="225"/>
      <c r="CBO79" s="225"/>
      <c r="CBP79" s="225"/>
      <c r="CBQ79" s="225"/>
      <c r="CBR79" s="225"/>
      <c r="CBS79" s="225"/>
      <c r="CBT79" s="225"/>
      <c r="CBU79" s="225"/>
      <c r="CBV79" s="225"/>
      <c r="CBW79" s="225"/>
      <c r="CBX79" s="225"/>
      <c r="CBY79" s="225"/>
      <c r="CBZ79" s="225"/>
      <c r="CCA79" s="225"/>
      <c r="CCB79" s="225"/>
      <c r="CCC79" s="225"/>
      <c r="CCD79" s="225"/>
      <c r="CCE79" s="225"/>
      <c r="CCF79" s="225"/>
      <c r="CCG79" s="225"/>
      <c r="CCH79" s="225"/>
      <c r="CCI79" s="225"/>
      <c r="CCJ79" s="225"/>
      <c r="CCK79" s="225"/>
      <c r="CCL79" s="225"/>
      <c r="CCM79" s="225"/>
      <c r="CCN79" s="225"/>
      <c r="CCO79" s="225"/>
      <c r="CCP79" s="225"/>
      <c r="CCQ79" s="225"/>
      <c r="CCR79" s="225"/>
      <c r="CCS79" s="225"/>
      <c r="CCT79" s="225"/>
      <c r="CCU79" s="225"/>
      <c r="CCV79" s="225"/>
      <c r="CCW79" s="225"/>
      <c r="CCX79" s="225"/>
      <c r="CCY79" s="225"/>
      <c r="CCZ79" s="225"/>
      <c r="CDA79" s="225"/>
      <c r="CDB79" s="225"/>
      <c r="CDC79" s="225"/>
      <c r="CDD79" s="225"/>
      <c r="CDE79" s="225"/>
      <c r="CDF79" s="225"/>
      <c r="CDG79" s="225"/>
      <c r="CDH79" s="225"/>
      <c r="CDI79" s="225"/>
      <c r="CDJ79" s="225"/>
      <c r="CDK79" s="225"/>
      <c r="CDL79" s="225"/>
      <c r="CDM79" s="225"/>
      <c r="CDN79" s="225"/>
      <c r="CDO79" s="225"/>
      <c r="CDP79" s="225"/>
      <c r="CDQ79" s="225"/>
      <c r="CDR79" s="225"/>
      <c r="CDS79" s="225"/>
      <c r="CDT79" s="225"/>
      <c r="CDU79" s="225"/>
      <c r="CDV79" s="225"/>
      <c r="CDW79" s="225"/>
      <c r="CDX79" s="225"/>
      <c r="CDY79" s="225"/>
      <c r="CDZ79" s="225"/>
      <c r="CEA79" s="225"/>
      <c r="CEB79" s="225"/>
      <c r="CEC79" s="225"/>
      <c r="CED79" s="225"/>
      <c r="CEE79" s="225"/>
      <c r="CEF79" s="225"/>
      <c r="CEG79" s="225"/>
      <c r="CEH79" s="225"/>
      <c r="CEI79" s="225"/>
      <c r="CEJ79" s="225"/>
      <c r="CEK79" s="225"/>
      <c r="CEL79" s="225"/>
      <c r="CEM79" s="225"/>
      <c r="CEN79" s="225"/>
      <c r="CEO79" s="225"/>
      <c r="CEP79" s="225"/>
      <c r="CEQ79" s="225"/>
      <c r="CER79" s="225"/>
      <c r="CES79" s="225"/>
      <c r="CET79" s="225"/>
      <c r="CEU79" s="225"/>
      <c r="CEV79" s="225"/>
      <c r="CEW79" s="225"/>
      <c r="CEX79" s="225"/>
      <c r="CEY79" s="225"/>
      <c r="CEZ79" s="225"/>
      <c r="CFA79" s="225"/>
      <c r="CFB79" s="225"/>
      <c r="CFC79" s="225"/>
      <c r="CFD79" s="225"/>
      <c r="CFE79" s="225"/>
      <c r="CFF79" s="225"/>
      <c r="CFG79" s="225"/>
      <c r="CFH79" s="225"/>
      <c r="CFI79" s="225"/>
      <c r="CFJ79" s="225"/>
      <c r="CFK79" s="225"/>
      <c r="CFL79" s="225"/>
      <c r="CFM79" s="225"/>
      <c r="CFN79" s="225"/>
      <c r="CFO79" s="225"/>
      <c r="CFP79" s="225"/>
      <c r="CFQ79" s="225"/>
      <c r="CFR79" s="225"/>
      <c r="CFS79" s="225"/>
      <c r="CFT79" s="225"/>
      <c r="CFU79" s="225"/>
      <c r="CFV79" s="225"/>
      <c r="CFW79" s="225"/>
      <c r="CFX79" s="225"/>
      <c r="CFY79" s="225"/>
      <c r="CFZ79" s="225"/>
      <c r="CGA79" s="225"/>
      <c r="CGB79" s="225"/>
      <c r="CGC79" s="225"/>
      <c r="CGD79" s="225"/>
      <c r="CGE79" s="225"/>
      <c r="CGF79" s="225"/>
      <c r="CGG79" s="225"/>
      <c r="CGH79" s="225"/>
      <c r="CGI79" s="225"/>
      <c r="CGJ79" s="225"/>
      <c r="CGK79" s="225"/>
      <c r="CGL79" s="225"/>
      <c r="CGM79" s="225"/>
      <c r="CGN79" s="225"/>
      <c r="CGO79" s="225"/>
      <c r="CGP79" s="225"/>
      <c r="CGQ79" s="225"/>
      <c r="CGR79" s="225"/>
      <c r="CGS79" s="225"/>
      <c r="CGT79" s="225"/>
      <c r="CGU79" s="225"/>
      <c r="CGV79" s="225"/>
      <c r="CGW79" s="225"/>
      <c r="CGX79" s="225"/>
      <c r="CGY79" s="225"/>
      <c r="CGZ79" s="225"/>
      <c r="CHA79" s="225"/>
      <c r="CHB79" s="225"/>
      <c r="CHC79" s="225"/>
      <c r="CHD79" s="225"/>
      <c r="CHE79" s="225"/>
      <c r="CHF79" s="225"/>
      <c r="CHG79" s="225"/>
      <c r="CHH79" s="225"/>
      <c r="CHI79" s="225"/>
      <c r="CHJ79" s="225"/>
      <c r="CHK79" s="225"/>
      <c r="CHL79" s="225"/>
      <c r="CHM79" s="225"/>
      <c r="CHN79" s="225"/>
      <c r="CHO79" s="225"/>
      <c r="CHP79" s="225"/>
      <c r="CHQ79" s="225"/>
      <c r="CHR79" s="225"/>
      <c r="CHS79" s="225"/>
      <c r="CHT79" s="225"/>
      <c r="CHU79" s="225"/>
      <c r="CHV79" s="225"/>
      <c r="CHW79" s="225"/>
      <c r="CHX79" s="225"/>
      <c r="CHY79" s="225"/>
      <c r="CHZ79" s="225"/>
      <c r="CIA79" s="225"/>
      <c r="CIB79" s="225"/>
      <c r="CIC79" s="225"/>
      <c r="CID79" s="225"/>
      <c r="CIE79" s="225"/>
      <c r="CIF79" s="225"/>
      <c r="CIG79" s="225"/>
      <c r="CIH79" s="225"/>
      <c r="CII79" s="225"/>
      <c r="CIJ79" s="225"/>
      <c r="CIK79" s="225"/>
      <c r="CIL79" s="225"/>
      <c r="CIM79" s="225"/>
      <c r="CIN79" s="225"/>
      <c r="CIO79" s="225"/>
      <c r="CIP79" s="225"/>
      <c r="CIQ79" s="225"/>
      <c r="CIR79" s="225"/>
      <c r="CIS79" s="225"/>
      <c r="CIT79" s="225"/>
      <c r="CIU79" s="225"/>
      <c r="CIV79" s="225"/>
      <c r="CIW79" s="225"/>
      <c r="CIX79" s="225"/>
      <c r="CIY79" s="225"/>
      <c r="CIZ79" s="225"/>
      <c r="CJA79" s="225"/>
      <c r="CJB79" s="225"/>
      <c r="CJC79" s="225"/>
      <c r="CJD79" s="225"/>
      <c r="CJE79" s="225"/>
      <c r="CJF79" s="225"/>
      <c r="CJG79" s="225"/>
      <c r="CJH79" s="225"/>
      <c r="CJI79" s="225"/>
      <c r="CJJ79" s="225"/>
      <c r="CJK79" s="225"/>
      <c r="CJL79" s="225"/>
      <c r="CJM79" s="225"/>
      <c r="CJN79" s="225"/>
      <c r="CJO79" s="225"/>
      <c r="CJP79" s="225"/>
      <c r="CJQ79" s="225"/>
      <c r="CJR79" s="225"/>
      <c r="CJS79" s="225"/>
      <c r="CJT79" s="225"/>
      <c r="CJU79" s="225"/>
      <c r="CJV79" s="225"/>
      <c r="CJW79" s="225"/>
      <c r="CJX79" s="225"/>
      <c r="CJY79" s="225"/>
      <c r="CJZ79" s="225"/>
      <c r="CKA79" s="225"/>
      <c r="CKB79" s="225"/>
      <c r="CKC79" s="225"/>
      <c r="CKD79" s="225"/>
      <c r="CKE79" s="225"/>
      <c r="CKF79" s="225"/>
      <c r="CKG79" s="225"/>
      <c r="CKH79" s="225"/>
      <c r="CKI79" s="225"/>
      <c r="CKJ79" s="225"/>
      <c r="CKK79" s="225"/>
      <c r="CKL79" s="225"/>
      <c r="CKM79" s="225"/>
      <c r="CKN79" s="225"/>
      <c r="CKO79" s="225"/>
      <c r="CKP79" s="225"/>
      <c r="CKQ79" s="225"/>
      <c r="CKR79" s="225"/>
      <c r="CKS79" s="225"/>
      <c r="CKT79" s="225"/>
      <c r="CKU79" s="225"/>
      <c r="CKV79" s="225"/>
      <c r="CKW79" s="225"/>
      <c r="CKX79" s="225"/>
      <c r="CKY79" s="225"/>
      <c r="CKZ79" s="225"/>
      <c r="CLA79" s="225"/>
      <c r="CLB79" s="225"/>
      <c r="CLC79" s="225"/>
      <c r="CLD79" s="225"/>
      <c r="CLE79" s="225"/>
      <c r="CLF79" s="225"/>
      <c r="CLG79" s="225"/>
      <c r="CLH79" s="225"/>
      <c r="CLI79" s="225"/>
      <c r="CLJ79" s="225"/>
      <c r="CLK79" s="225"/>
      <c r="CLL79" s="225"/>
      <c r="CLM79" s="225"/>
      <c r="CLN79" s="225"/>
      <c r="CLO79" s="225"/>
      <c r="CLP79" s="225"/>
      <c r="CLQ79" s="225"/>
      <c r="CLR79" s="225"/>
      <c r="CLS79" s="225"/>
      <c r="CLT79" s="225"/>
      <c r="CLU79" s="225"/>
      <c r="CLV79" s="225"/>
      <c r="CLW79" s="225"/>
      <c r="CLX79" s="225"/>
      <c r="CLY79" s="225"/>
      <c r="CLZ79" s="225"/>
      <c r="CMA79" s="225"/>
      <c r="CMB79" s="225"/>
      <c r="CMC79" s="225"/>
      <c r="CMD79" s="225"/>
      <c r="CME79" s="225"/>
      <c r="CMF79" s="225"/>
      <c r="CMG79" s="225"/>
      <c r="CMH79" s="225"/>
      <c r="CMI79" s="225"/>
      <c r="CMJ79" s="225"/>
      <c r="CMK79" s="225"/>
      <c r="CML79" s="225"/>
      <c r="CMM79" s="225"/>
      <c r="CMN79" s="225"/>
      <c r="CMO79" s="225"/>
      <c r="CMP79" s="225"/>
      <c r="CMQ79" s="225"/>
      <c r="CMR79" s="225"/>
      <c r="CMS79" s="225"/>
      <c r="CMT79" s="225"/>
      <c r="CMU79" s="225"/>
      <c r="CMV79" s="225"/>
      <c r="CMW79" s="225"/>
      <c r="CMX79" s="225"/>
      <c r="CMY79" s="225"/>
      <c r="CMZ79" s="225"/>
      <c r="CNA79" s="225"/>
      <c r="CNB79" s="225"/>
      <c r="CNC79" s="225"/>
      <c r="CND79" s="225"/>
      <c r="CNE79" s="225"/>
      <c r="CNF79" s="225"/>
      <c r="CNG79" s="225"/>
      <c r="CNH79" s="225"/>
      <c r="CNI79" s="225"/>
      <c r="CNJ79" s="225"/>
      <c r="CNK79" s="225"/>
      <c r="CNL79" s="225"/>
      <c r="CNM79" s="225"/>
      <c r="CNN79" s="225"/>
      <c r="CNO79" s="225"/>
      <c r="CNP79" s="225"/>
      <c r="CNQ79" s="225"/>
      <c r="CNR79" s="225"/>
      <c r="CNS79" s="225"/>
      <c r="CNT79" s="225"/>
      <c r="CNU79" s="225"/>
      <c r="CNV79" s="225"/>
      <c r="CNW79" s="225"/>
      <c r="CNX79" s="225"/>
      <c r="CNY79" s="225"/>
      <c r="CNZ79" s="225"/>
      <c r="COA79" s="225"/>
      <c r="COB79" s="225"/>
      <c r="COC79" s="225"/>
      <c r="COD79" s="225"/>
      <c r="COE79" s="225"/>
      <c r="COF79" s="225"/>
      <c r="COG79" s="225"/>
      <c r="COH79" s="225"/>
      <c r="COI79" s="225"/>
      <c r="COJ79" s="225"/>
      <c r="COK79" s="225"/>
      <c r="COL79" s="225"/>
      <c r="COM79" s="225"/>
      <c r="CON79" s="225"/>
      <c r="COO79" s="225"/>
      <c r="COP79" s="225"/>
      <c r="COQ79" s="225"/>
      <c r="COR79" s="225"/>
      <c r="COS79" s="225"/>
      <c r="COT79" s="225"/>
      <c r="COU79" s="225"/>
      <c r="COV79" s="225"/>
      <c r="COW79" s="225"/>
      <c r="COX79" s="225"/>
      <c r="COY79" s="225"/>
      <c r="COZ79" s="225"/>
      <c r="CPA79" s="225"/>
      <c r="CPB79" s="225"/>
      <c r="CPC79" s="225"/>
      <c r="CPD79" s="225"/>
      <c r="CPE79" s="225"/>
      <c r="CPF79" s="225"/>
      <c r="CPG79" s="225"/>
      <c r="CPH79" s="225"/>
      <c r="CPI79" s="225"/>
      <c r="CPJ79" s="225"/>
      <c r="CPK79" s="225"/>
      <c r="CPL79" s="225"/>
      <c r="CPM79" s="225"/>
      <c r="CPN79" s="225"/>
      <c r="CPO79" s="225"/>
      <c r="CPP79" s="225"/>
      <c r="CPQ79" s="225"/>
      <c r="CPR79" s="225"/>
      <c r="CPS79" s="225"/>
      <c r="CPT79" s="225"/>
      <c r="CPU79" s="225"/>
      <c r="CPV79" s="225"/>
      <c r="CPW79" s="225"/>
      <c r="CPX79" s="225"/>
      <c r="CPY79" s="225"/>
      <c r="CPZ79" s="225"/>
      <c r="CQA79" s="225"/>
      <c r="CQB79" s="225"/>
      <c r="CQC79" s="225"/>
      <c r="CQD79" s="225"/>
      <c r="CQE79" s="225"/>
      <c r="CQF79" s="225"/>
      <c r="CQG79" s="225"/>
      <c r="CQH79" s="225"/>
      <c r="CQI79" s="225"/>
      <c r="CQJ79" s="225"/>
      <c r="CQK79" s="225"/>
      <c r="CQL79" s="225"/>
      <c r="CQM79" s="225"/>
      <c r="CQN79" s="225"/>
      <c r="CQO79" s="225"/>
      <c r="CQP79" s="225"/>
      <c r="CQQ79" s="225"/>
      <c r="CQR79" s="225"/>
      <c r="CQS79" s="225"/>
      <c r="CQT79" s="225"/>
      <c r="CQU79" s="225"/>
      <c r="CQV79" s="225"/>
      <c r="CQW79" s="225"/>
      <c r="CQX79" s="225"/>
      <c r="CQY79" s="225"/>
      <c r="CQZ79" s="225"/>
      <c r="CRA79" s="225"/>
      <c r="CRB79" s="225"/>
      <c r="CRC79" s="225"/>
      <c r="CRD79" s="225"/>
      <c r="CRE79" s="225"/>
      <c r="CRF79" s="225"/>
      <c r="CRG79" s="225"/>
      <c r="CRH79" s="225"/>
      <c r="CRI79" s="225"/>
      <c r="CRJ79" s="225"/>
      <c r="CRK79" s="225"/>
      <c r="CRL79" s="225"/>
      <c r="CRM79" s="225"/>
      <c r="CRN79" s="225"/>
      <c r="CRO79" s="225"/>
      <c r="CRP79" s="225"/>
      <c r="CRQ79" s="225"/>
      <c r="CRR79" s="225"/>
      <c r="CRS79" s="225"/>
      <c r="CRT79" s="225"/>
      <c r="CRU79" s="225"/>
      <c r="CRV79" s="225"/>
      <c r="CRW79" s="225"/>
      <c r="CRX79" s="225"/>
      <c r="CRY79" s="225"/>
      <c r="CRZ79" s="225"/>
      <c r="CSA79" s="225"/>
      <c r="CSB79" s="225"/>
      <c r="CSC79" s="225"/>
      <c r="CSD79" s="225"/>
      <c r="CSE79" s="225"/>
      <c r="CSF79" s="225"/>
      <c r="CSG79" s="225"/>
      <c r="CSH79" s="225"/>
      <c r="CSI79" s="225"/>
      <c r="CSJ79" s="225"/>
      <c r="CSK79" s="225"/>
      <c r="CSL79" s="225"/>
      <c r="CSM79" s="225"/>
      <c r="CSN79" s="225"/>
      <c r="CSO79" s="225"/>
      <c r="CSP79" s="225"/>
      <c r="CSQ79" s="225"/>
      <c r="CSR79" s="225"/>
      <c r="CSS79" s="225"/>
      <c r="CST79" s="225"/>
      <c r="CSU79" s="225"/>
      <c r="CSV79" s="225"/>
      <c r="CSW79" s="225"/>
      <c r="CSX79" s="225"/>
      <c r="CSY79" s="225"/>
      <c r="CSZ79" s="225"/>
      <c r="CTA79" s="225"/>
      <c r="CTB79" s="225"/>
      <c r="CTC79" s="225"/>
      <c r="CTD79" s="225"/>
      <c r="CTE79" s="225"/>
      <c r="CTF79" s="225"/>
      <c r="CTG79" s="225"/>
      <c r="CTH79" s="225"/>
      <c r="CTI79" s="225"/>
      <c r="CTJ79" s="225"/>
      <c r="CTK79" s="225"/>
      <c r="CTL79" s="225"/>
      <c r="CTM79" s="225"/>
      <c r="CTN79" s="225"/>
      <c r="CTO79" s="225"/>
      <c r="CTP79" s="225"/>
      <c r="CTQ79" s="225"/>
      <c r="CTR79" s="225"/>
      <c r="CTS79" s="225"/>
      <c r="CTT79" s="225"/>
      <c r="CTU79" s="225"/>
      <c r="CTV79" s="225"/>
      <c r="CTW79" s="225"/>
      <c r="CTX79" s="225"/>
      <c r="CTY79" s="225"/>
      <c r="CTZ79" s="225"/>
      <c r="CUA79" s="225"/>
      <c r="CUB79" s="225"/>
      <c r="CUC79" s="225"/>
      <c r="CUD79" s="225"/>
      <c r="CUE79" s="225"/>
      <c r="CUF79" s="225"/>
      <c r="CUG79" s="225"/>
      <c r="CUH79" s="225"/>
      <c r="CUI79" s="225"/>
      <c r="CUJ79" s="225"/>
      <c r="CUK79" s="225"/>
      <c r="CUL79" s="225"/>
      <c r="CUM79" s="225"/>
      <c r="CUN79" s="225"/>
      <c r="CUO79" s="225"/>
      <c r="CUP79" s="225"/>
      <c r="CUQ79" s="225"/>
      <c r="CUR79" s="225"/>
      <c r="CUS79" s="225"/>
      <c r="CUT79" s="225"/>
      <c r="CUU79" s="225"/>
      <c r="CUV79" s="225"/>
      <c r="CUW79" s="225"/>
      <c r="CUX79" s="225"/>
      <c r="CUY79" s="225"/>
      <c r="CUZ79" s="225"/>
      <c r="CVA79" s="225"/>
      <c r="CVB79" s="225"/>
      <c r="CVC79" s="225"/>
      <c r="CVD79" s="225"/>
      <c r="CVE79" s="225"/>
      <c r="CVF79" s="225"/>
      <c r="CVG79" s="225"/>
      <c r="CVH79" s="225"/>
      <c r="CVI79" s="225"/>
      <c r="CVJ79" s="225"/>
      <c r="CVK79" s="225"/>
      <c r="CVL79" s="225"/>
      <c r="CVM79" s="225"/>
      <c r="CVN79" s="225"/>
      <c r="CVO79" s="225"/>
      <c r="CVP79" s="225"/>
      <c r="CVQ79" s="225"/>
      <c r="CVR79" s="225"/>
      <c r="CVS79" s="225"/>
      <c r="CVT79" s="225"/>
      <c r="CVU79" s="225"/>
      <c r="CVV79" s="225"/>
      <c r="CVW79" s="225"/>
      <c r="CVX79" s="225"/>
      <c r="CVY79" s="225"/>
      <c r="CVZ79" s="225"/>
      <c r="CWA79" s="225"/>
      <c r="CWB79" s="225"/>
      <c r="CWC79" s="225"/>
      <c r="CWD79" s="225"/>
      <c r="CWE79" s="225"/>
      <c r="CWF79" s="225"/>
      <c r="CWG79" s="225"/>
      <c r="CWH79" s="225"/>
      <c r="CWI79" s="225"/>
      <c r="CWJ79" s="225"/>
      <c r="CWK79" s="225"/>
      <c r="CWL79" s="225"/>
      <c r="CWM79" s="225"/>
      <c r="CWN79" s="225"/>
      <c r="CWO79" s="225"/>
      <c r="CWP79" s="225"/>
      <c r="CWQ79" s="225"/>
      <c r="CWR79" s="225"/>
      <c r="CWS79" s="225"/>
      <c r="CWT79" s="225"/>
      <c r="CWU79" s="225"/>
      <c r="CWV79" s="225"/>
      <c r="CWW79" s="225"/>
      <c r="CWX79" s="225"/>
      <c r="CWY79" s="225"/>
      <c r="CWZ79" s="225"/>
      <c r="CXA79" s="225"/>
      <c r="CXB79" s="225"/>
      <c r="CXC79" s="225"/>
      <c r="CXD79" s="225"/>
      <c r="CXE79" s="225"/>
      <c r="CXF79" s="225"/>
      <c r="CXG79" s="225"/>
      <c r="CXH79" s="225"/>
      <c r="CXI79" s="225"/>
      <c r="CXJ79" s="225"/>
      <c r="CXK79" s="225"/>
      <c r="CXL79" s="225"/>
      <c r="CXM79" s="225"/>
      <c r="CXN79" s="225"/>
      <c r="CXO79" s="225"/>
      <c r="CXP79" s="225"/>
      <c r="CXQ79" s="225"/>
      <c r="CXR79" s="225"/>
      <c r="CXS79" s="225"/>
      <c r="CXT79" s="225"/>
      <c r="CXU79" s="225"/>
      <c r="CXV79" s="225"/>
      <c r="CXW79" s="225"/>
      <c r="CXX79" s="225"/>
      <c r="CXY79" s="225"/>
      <c r="CXZ79" s="225"/>
      <c r="CYA79" s="225"/>
      <c r="CYB79" s="225"/>
      <c r="CYC79" s="225"/>
      <c r="CYD79" s="225"/>
      <c r="CYE79" s="225"/>
      <c r="CYF79" s="225"/>
      <c r="CYG79" s="225"/>
      <c r="CYH79" s="225"/>
      <c r="CYI79" s="225"/>
      <c r="CYJ79" s="225"/>
      <c r="CYK79" s="225"/>
      <c r="CYL79" s="225"/>
      <c r="CYM79" s="225"/>
      <c r="CYN79" s="225"/>
      <c r="CYO79" s="225"/>
      <c r="CYP79" s="225"/>
      <c r="CYQ79" s="225"/>
      <c r="CYR79" s="225"/>
      <c r="CYS79" s="225"/>
      <c r="CYT79" s="225"/>
      <c r="CYU79" s="225"/>
      <c r="CYV79" s="225"/>
      <c r="CYW79" s="225"/>
      <c r="CYX79" s="225"/>
      <c r="CYY79" s="225"/>
      <c r="CYZ79" s="225"/>
      <c r="CZA79" s="225"/>
      <c r="CZB79" s="225"/>
      <c r="CZC79" s="225"/>
      <c r="CZD79" s="225"/>
      <c r="CZE79" s="225"/>
      <c r="CZF79" s="225"/>
      <c r="CZG79" s="225"/>
      <c r="CZH79" s="225"/>
      <c r="CZI79" s="225"/>
      <c r="CZJ79" s="225"/>
      <c r="CZK79" s="225"/>
      <c r="CZL79" s="225"/>
      <c r="CZM79" s="225"/>
      <c r="CZN79" s="225"/>
      <c r="CZO79" s="225"/>
      <c r="CZP79" s="225"/>
      <c r="CZQ79" s="225"/>
      <c r="CZR79" s="225"/>
      <c r="CZS79" s="225"/>
      <c r="CZT79" s="225"/>
      <c r="CZU79" s="225"/>
      <c r="CZV79" s="225"/>
      <c r="CZW79" s="225"/>
      <c r="CZX79" s="225"/>
      <c r="CZY79" s="225"/>
      <c r="CZZ79" s="225"/>
      <c r="DAA79" s="225"/>
      <c r="DAB79" s="225"/>
      <c r="DAC79" s="225"/>
      <c r="DAD79" s="225"/>
      <c r="DAE79" s="225"/>
      <c r="DAF79" s="225"/>
      <c r="DAG79" s="225"/>
      <c r="DAH79" s="225"/>
      <c r="DAI79" s="225"/>
      <c r="DAJ79" s="225"/>
      <c r="DAK79" s="225"/>
      <c r="DAL79" s="225"/>
      <c r="DAM79" s="225"/>
      <c r="DAN79" s="225"/>
      <c r="DAO79" s="225"/>
      <c r="DAP79" s="225"/>
      <c r="DAQ79" s="225"/>
      <c r="DAR79" s="225"/>
      <c r="DAS79" s="225"/>
      <c r="DAT79" s="225"/>
      <c r="DAU79" s="225"/>
      <c r="DAV79" s="225"/>
      <c r="DAW79" s="225"/>
      <c r="DAX79" s="225"/>
      <c r="DAY79" s="225"/>
      <c r="DAZ79" s="225"/>
      <c r="DBA79" s="225"/>
      <c r="DBB79" s="225"/>
      <c r="DBC79" s="225"/>
      <c r="DBD79" s="225"/>
      <c r="DBE79" s="225"/>
      <c r="DBF79" s="225"/>
      <c r="DBG79" s="225"/>
      <c r="DBH79" s="225"/>
      <c r="DBI79" s="225"/>
      <c r="DBJ79" s="225"/>
      <c r="DBK79" s="225"/>
      <c r="DBL79" s="225"/>
      <c r="DBM79" s="225"/>
      <c r="DBN79" s="225"/>
      <c r="DBO79" s="225"/>
      <c r="DBP79" s="225"/>
      <c r="DBQ79" s="225"/>
      <c r="DBR79" s="225"/>
      <c r="DBS79" s="225"/>
      <c r="DBT79" s="225"/>
      <c r="DBU79" s="225"/>
      <c r="DBV79" s="225"/>
      <c r="DBW79" s="225"/>
      <c r="DBX79" s="225"/>
      <c r="DBY79" s="225"/>
      <c r="DBZ79" s="225"/>
      <c r="DCA79" s="225"/>
      <c r="DCB79" s="225"/>
      <c r="DCC79" s="225"/>
      <c r="DCD79" s="225"/>
      <c r="DCE79" s="225"/>
      <c r="DCF79" s="225"/>
      <c r="DCG79" s="225"/>
      <c r="DCH79" s="225"/>
      <c r="DCI79" s="225"/>
      <c r="DCJ79" s="225"/>
      <c r="DCK79" s="225"/>
      <c r="DCL79" s="225"/>
      <c r="DCM79" s="225"/>
      <c r="DCN79" s="225"/>
      <c r="DCO79" s="225"/>
      <c r="DCP79" s="225"/>
      <c r="DCQ79" s="225"/>
      <c r="DCR79" s="225"/>
      <c r="DCS79" s="225"/>
      <c r="DCT79" s="225"/>
      <c r="DCU79" s="225"/>
      <c r="DCV79" s="225"/>
      <c r="DCW79" s="225"/>
      <c r="DCX79" s="225"/>
      <c r="DCY79" s="225"/>
      <c r="DCZ79" s="225"/>
      <c r="DDA79" s="225"/>
      <c r="DDB79" s="225"/>
      <c r="DDC79" s="225"/>
      <c r="DDD79" s="225"/>
      <c r="DDE79" s="225"/>
      <c r="DDF79" s="225"/>
      <c r="DDG79" s="225"/>
      <c r="DDH79" s="225"/>
      <c r="DDI79" s="225"/>
      <c r="DDJ79" s="225"/>
      <c r="DDK79" s="225"/>
      <c r="DDL79" s="225"/>
      <c r="DDM79" s="225"/>
      <c r="DDN79" s="225"/>
      <c r="DDO79" s="225"/>
      <c r="DDP79" s="225"/>
      <c r="DDQ79" s="225"/>
      <c r="DDR79" s="225"/>
      <c r="DDS79" s="225"/>
      <c r="DDT79" s="225"/>
      <c r="DDU79" s="225"/>
      <c r="DDV79" s="225"/>
      <c r="DDW79" s="225"/>
      <c r="DDX79" s="225"/>
      <c r="DDY79" s="225"/>
      <c r="DDZ79" s="225"/>
      <c r="DEA79" s="225"/>
      <c r="DEB79" s="225"/>
      <c r="DEC79" s="225"/>
      <c r="DED79" s="225"/>
      <c r="DEE79" s="225"/>
      <c r="DEF79" s="225"/>
      <c r="DEG79" s="225"/>
      <c r="DEH79" s="225"/>
      <c r="DEI79" s="225"/>
      <c r="DEJ79" s="225"/>
      <c r="DEK79" s="225"/>
      <c r="DEL79" s="225"/>
      <c r="DEM79" s="225"/>
      <c r="DEN79" s="225"/>
      <c r="DEO79" s="225"/>
      <c r="DEP79" s="225"/>
      <c r="DEQ79" s="225"/>
      <c r="DER79" s="225"/>
      <c r="DES79" s="225"/>
      <c r="DET79" s="225"/>
      <c r="DEU79" s="225"/>
      <c r="DEV79" s="225"/>
      <c r="DEW79" s="225"/>
      <c r="DEX79" s="225"/>
      <c r="DEY79" s="225"/>
      <c r="DEZ79" s="225"/>
      <c r="DFA79" s="225"/>
      <c r="DFB79" s="225"/>
      <c r="DFC79" s="225"/>
      <c r="DFD79" s="225"/>
      <c r="DFE79" s="225"/>
      <c r="DFF79" s="225"/>
      <c r="DFG79" s="225"/>
      <c r="DFH79" s="225"/>
      <c r="DFI79" s="225"/>
      <c r="DFJ79" s="225"/>
      <c r="DFK79" s="225"/>
      <c r="DFL79" s="225"/>
      <c r="DFM79" s="225"/>
      <c r="DFN79" s="225"/>
      <c r="DFO79" s="225"/>
      <c r="DFP79" s="225"/>
      <c r="DFQ79" s="225"/>
      <c r="DFR79" s="225"/>
      <c r="DFS79" s="225"/>
      <c r="DFT79" s="225"/>
      <c r="DFU79" s="225"/>
      <c r="DFV79" s="225"/>
      <c r="DFW79" s="225"/>
      <c r="DFX79" s="225"/>
      <c r="DFY79" s="225"/>
      <c r="DFZ79" s="225"/>
      <c r="DGA79" s="225"/>
      <c r="DGB79" s="225"/>
      <c r="DGC79" s="225"/>
      <c r="DGD79" s="225"/>
      <c r="DGE79" s="225"/>
      <c r="DGF79" s="225"/>
      <c r="DGG79" s="225"/>
      <c r="DGH79" s="225"/>
      <c r="DGI79" s="225"/>
      <c r="DGJ79" s="225"/>
      <c r="DGK79" s="225"/>
      <c r="DGL79" s="225"/>
      <c r="DGM79" s="225"/>
      <c r="DGN79" s="225"/>
      <c r="DGO79" s="225"/>
      <c r="DGP79" s="225"/>
      <c r="DGQ79" s="225"/>
      <c r="DGR79" s="225"/>
      <c r="DGS79" s="225"/>
      <c r="DGT79" s="225"/>
      <c r="DGU79" s="225"/>
      <c r="DGV79" s="225"/>
      <c r="DGW79" s="225"/>
      <c r="DGX79" s="225"/>
      <c r="DGY79" s="225"/>
      <c r="DGZ79" s="225"/>
      <c r="DHA79" s="225"/>
      <c r="DHB79" s="225"/>
      <c r="DHC79" s="225"/>
      <c r="DHD79" s="225"/>
      <c r="DHE79" s="225"/>
      <c r="DHF79" s="225"/>
      <c r="DHG79" s="225"/>
      <c r="DHH79" s="225"/>
      <c r="DHI79" s="225"/>
      <c r="DHJ79" s="225"/>
      <c r="DHK79" s="225"/>
      <c r="DHL79" s="225"/>
      <c r="DHM79" s="225"/>
      <c r="DHN79" s="225"/>
      <c r="DHO79" s="225"/>
      <c r="DHP79" s="225"/>
      <c r="DHQ79" s="225"/>
      <c r="DHR79" s="225"/>
      <c r="DHS79" s="225"/>
      <c r="DHT79" s="225"/>
      <c r="DHU79" s="225"/>
      <c r="DHV79" s="225"/>
      <c r="DHW79" s="225"/>
      <c r="DHX79" s="225"/>
      <c r="DHY79" s="225"/>
      <c r="DHZ79" s="225"/>
      <c r="DIA79" s="225"/>
      <c r="DIB79" s="225"/>
      <c r="DIC79" s="225"/>
      <c r="DID79" s="225"/>
      <c r="DIE79" s="225"/>
      <c r="DIF79" s="225"/>
      <c r="DIG79" s="225"/>
      <c r="DIH79" s="225"/>
      <c r="DII79" s="225"/>
      <c r="DIJ79" s="225"/>
      <c r="DIK79" s="225"/>
      <c r="DIL79" s="225"/>
      <c r="DIM79" s="225"/>
      <c r="DIN79" s="225"/>
      <c r="DIO79" s="225"/>
      <c r="DIP79" s="225"/>
      <c r="DIQ79" s="225"/>
      <c r="DIR79" s="225"/>
      <c r="DIS79" s="225"/>
      <c r="DIT79" s="225"/>
      <c r="DIU79" s="225"/>
      <c r="DIV79" s="225"/>
      <c r="DIW79" s="225"/>
      <c r="DIX79" s="225"/>
      <c r="DIY79" s="225"/>
      <c r="DIZ79" s="225"/>
      <c r="DJA79" s="225"/>
      <c r="DJB79" s="225"/>
      <c r="DJC79" s="225"/>
      <c r="DJD79" s="225"/>
      <c r="DJE79" s="225"/>
      <c r="DJF79" s="225"/>
      <c r="DJG79" s="225"/>
      <c r="DJH79" s="225"/>
      <c r="DJI79" s="225"/>
      <c r="DJJ79" s="225"/>
      <c r="DJK79" s="225"/>
      <c r="DJL79" s="225"/>
      <c r="DJM79" s="225"/>
      <c r="DJN79" s="225"/>
      <c r="DJO79" s="225"/>
      <c r="DJP79" s="225"/>
      <c r="DJQ79" s="225"/>
      <c r="DJR79" s="225"/>
      <c r="DJS79" s="225"/>
      <c r="DJT79" s="225"/>
      <c r="DJU79" s="225"/>
      <c r="DJV79" s="225"/>
      <c r="DJW79" s="225"/>
      <c r="DJX79" s="225"/>
      <c r="DJY79" s="225"/>
      <c r="DJZ79" s="225"/>
      <c r="DKA79" s="225"/>
      <c r="DKB79" s="225"/>
      <c r="DKC79" s="225"/>
      <c r="DKD79" s="225"/>
      <c r="DKE79" s="225"/>
      <c r="DKF79" s="225"/>
      <c r="DKG79" s="225"/>
      <c r="DKH79" s="225"/>
      <c r="DKI79" s="225"/>
      <c r="DKJ79" s="225"/>
      <c r="DKK79" s="225"/>
      <c r="DKL79" s="225"/>
      <c r="DKM79" s="225"/>
      <c r="DKN79" s="225"/>
      <c r="DKO79" s="225"/>
      <c r="DKP79" s="225"/>
      <c r="DKQ79" s="225"/>
      <c r="DKR79" s="225"/>
      <c r="DKS79" s="225"/>
      <c r="DKT79" s="225"/>
      <c r="DKU79" s="225"/>
      <c r="DKV79" s="225"/>
      <c r="DKW79" s="225"/>
      <c r="DKX79" s="225"/>
      <c r="DKY79" s="225"/>
      <c r="DKZ79" s="225"/>
      <c r="DLA79" s="225"/>
      <c r="DLB79" s="225"/>
      <c r="DLC79" s="225"/>
      <c r="DLD79" s="225"/>
      <c r="DLE79" s="225"/>
      <c r="DLF79" s="225"/>
      <c r="DLG79" s="225"/>
      <c r="DLH79" s="225"/>
      <c r="DLI79" s="225"/>
      <c r="DLJ79" s="225"/>
      <c r="DLK79" s="225"/>
      <c r="DLL79" s="225"/>
      <c r="DLM79" s="225"/>
      <c r="DLN79" s="225"/>
      <c r="DLO79" s="225"/>
      <c r="DLP79" s="225"/>
      <c r="DLQ79" s="225"/>
      <c r="DLR79" s="225"/>
      <c r="DLS79" s="225"/>
      <c r="DLT79" s="225"/>
      <c r="DLU79" s="225"/>
      <c r="DLV79" s="225"/>
      <c r="DLW79" s="225"/>
      <c r="DLX79" s="225"/>
      <c r="DLY79" s="225"/>
      <c r="DLZ79" s="225"/>
      <c r="DMA79" s="225"/>
      <c r="DMB79" s="225"/>
      <c r="DMC79" s="225"/>
      <c r="DMD79" s="225"/>
      <c r="DME79" s="225"/>
      <c r="DMF79" s="225"/>
      <c r="DMG79" s="225"/>
      <c r="DMH79" s="225"/>
      <c r="DMI79" s="225"/>
      <c r="DMJ79" s="225"/>
      <c r="DMK79" s="225"/>
      <c r="DML79" s="225"/>
      <c r="DMM79" s="225"/>
      <c r="DMN79" s="225"/>
      <c r="DMO79" s="225"/>
      <c r="DMP79" s="225"/>
      <c r="DMQ79" s="225"/>
      <c r="DMR79" s="225"/>
      <c r="DMS79" s="225"/>
      <c r="DMT79" s="225"/>
      <c r="DMU79" s="225"/>
      <c r="DMV79" s="225"/>
      <c r="DMW79" s="225"/>
      <c r="DMX79" s="225"/>
      <c r="DMY79" s="225"/>
      <c r="DMZ79" s="225"/>
      <c r="DNA79" s="225"/>
      <c r="DNB79" s="225"/>
      <c r="DNC79" s="225"/>
      <c r="DND79" s="225"/>
      <c r="DNE79" s="225"/>
      <c r="DNF79" s="225"/>
      <c r="DNG79" s="225"/>
      <c r="DNH79" s="225"/>
      <c r="DNI79" s="225"/>
      <c r="DNJ79" s="225"/>
      <c r="DNK79" s="225"/>
      <c r="DNL79" s="225"/>
      <c r="DNM79" s="225"/>
      <c r="DNN79" s="225"/>
      <c r="DNO79" s="225"/>
      <c r="DNP79" s="225"/>
      <c r="DNQ79" s="225"/>
      <c r="DNR79" s="225"/>
      <c r="DNS79" s="225"/>
      <c r="DNT79" s="225"/>
      <c r="DNU79" s="225"/>
      <c r="DNV79" s="225"/>
      <c r="DNW79" s="225"/>
      <c r="DNX79" s="225"/>
      <c r="DNY79" s="225"/>
      <c r="DNZ79" s="225"/>
      <c r="DOA79" s="225"/>
      <c r="DOB79" s="225"/>
      <c r="DOC79" s="225"/>
      <c r="DOD79" s="225"/>
      <c r="DOE79" s="225"/>
      <c r="DOF79" s="225"/>
      <c r="DOG79" s="225"/>
      <c r="DOH79" s="225"/>
      <c r="DOI79" s="225"/>
      <c r="DOJ79" s="225"/>
      <c r="DOK79" s="225"/>
      <c r="DOL79" s="225"/>
      <c r="DOM79" s="225"/>
      <c r="DON79" s="225"/>
      <c r="DOO79" s="225"/>
      <c r="DOP79" s="225"/>
      <c r="DOQ79" s="225"/>
      <c r="DOR79" s="225"/>
      <c r="DOS79" s="225"/>
      <c r="DOT79" s="225"/>
      <c r="DOU79" s="225"/>
      <c r="DOV79" s="225"/>
      <c r="DOW79" s="225"/>
      <c r="DOX79" s="225"/>
      <c r="DOY79" s="225"/>
      <c r="DOZ79" s="225"/>
      <c r="DPA79" s="225"/>
      <c r="DPB79" s="225"/>
      <c r="DPC79" s="225"/>
      <c r="DPD79" s="225"/>
      <c r="DPE79" s="225"/>
      <c r="DPF79" s="225"/>
      <c r="DPG79" s="225"/>
      <c r="DPH79" s="225"/>
      <c r="DPI79" s="225"/>
      <c r="DPJ79" s="225"/>
      <c r="DPK79" s="225"/>
      <c r="DPL79" s="225"/>
      <c r="DPM79" s="225"/>
      <c r="DPN79" s="225"/>
      <c r="DPO79" s="225"/>
      <c r="DPP79" s="225"/>
      <c r="DPQ79" s="225"/>
      <c r="DPR79" s="225"/>
      <c r="DPS79" s="225"/>
      <c r="DPT79" s="225"/>
      <c r="DPU79" s="225"/>
      <c r="DPV79" s="225"/>
      <c r="DPW79" s="225"/>
      <c r="DPX79" s="225"/>
      <c r="DPY79" s="225"/>
      <c r="DPZ79" s="225"/>
      <c r="DQA79" s="225"/>
      <c r="DQB79" s="225"/>
      <c r="DQC79" s="225"/>
      <c r="DQD79" s="225"/>
      <c r="DQE79" s="225"/>
      <c r="DQF79" s="225"/>
      <c r="DQG79" s="225"/>
      <c r="DQH79" s="225"/>
      <c r="DQI79" s="225"/>
      <c r="DQJ79" s="225"/>
      <c r="DQK79" s="225"/>
      <c r="DQL79" s="225"/>
      <c r="DQM79" s="225"/>
      <c r="DQN79" s="225"/>
      <c r="DQO79" s="225"/>
      <c r="DQP79" s="225"/>
      <c r="DQQ79" s="225"/>
      <c r="DQR79" s="225"/>
      <c r="DQS79" s="225"/>
      <c r="DQT79" s="225"/>
      <c r="DQU79" s="225"/>
      <c r="DQV79" s="225"/>
      <c r="DQW79" s="225"/>
      <c r="DQX79" s="225"/>
      <c r="DQY79" s="225"/>
      <c r="DQZ79" s="225"/>
      <c r="DRA79" s="225"/>
      <c r="DRB79" s="225"/>
      <c r="DRC79" s="225"/>
      <c r="DRD79" s="225"/>
      <c r="DRE79" s="225"/>
      <c r="DRF79" s="225"/>
      <c r="DRG79" s="225"/>
      <c r="DRH79" s="225"/>
      <c r="DRI79" s="225"/>
      <c r="DRJ79" s="225"/>
      <c r="DRK79" s="225"/>
      <c r="DRL79" s="225"/>
      <c r="DRM79" s="225"/>
      <c r="DRN79" s="225"/>
      <c r="DRO79" s="225"/>
      <c r="DRP79" s="225"/>
      <c r="DRQ79" s="225"/>
      <c r="DRR79" s="225"/>
      <c r="DRS79" s="225"/>
      <c r="DRT79" s="225"/>
      <c r="DRU79" s="225"/>
      <c r="DRV79" s="225"/>
      <c r="DRW79" s="225"/>
      <c r="DRX79" s="225"/>
      <c r="DRY79" s="225"/>
      <c r="DRZ79" s="225"/>
      <c r="DSA79" s="225"/>
      <c r="DSB79" s="225"/>
      <c r="DSC79" s="225"/>
      <c r="DSD79" s="225"/>
      <c r="DSE79" s="225"/>
      <c r="DSF79" s="225"/>
      <c r="DSG79" s="225"/>
      <c r="DSH79" s="225"/>
      <c r="DSI79" s="225"/>
      <c r="DSJ79" s="225"/>
      <c r="DSK79" s="225"/>
      <c r="DSL79" s="225"/>
      <c r="DSM79" s="225"/>
      <c r="DSN79" s="225"/>
      <c r="DSO79" s="225"/>
      <c r="DSP79" s="225"/>
      <c r="DSQ79" s="225"/>
      <c r="DSR79" s="225"/>
      <c r="DSS79" s="225"/>
      <c r="DST79" s="225"/>
      <c r="DSU79" s="225"/>
      <c r="DSV79" s="225"/>
      <c r="DSW79" s="225"/>
      <c r="DSX79" s="225"/>
      <c r="DSY79" s="225"/>
      <c r="DSZ79" s="225"/>
      <c r="DTA79" s="225"/>
      <c r="DTB79" s="225"/>
      <c r="DTC79" s="225"/>
      <c r="DTD79" s="225"/>
      <c r="DTE79" s="225"/>
      <c r="DTF79" s="225"/>
      <c r="DTG79" s="225"/>
      <c r="DTH79" s="225"/>
      <c r="DTI79" s="225"/>
      <c r="DTJ79" s="225"/>
      <c r="DTK79" s="225"/>
      <c r="DTL79" s="225"/>
      <c r="DTM79" s="225"/>
      <c r="DTN79" s="225"/>
      <c r="DTO79" s="225"/>
      <c r="DTP79" s="225"/>
      <c r="DTQ79" s="225"/>
      <c r="DTR79" s="225"/>
      <c r="DTS79" s="225"/>
      <c r="DTT79" s="225"/>
      <c r="DTU79" s="225"/>
      <c r="DTV79" s="225"/>
      <c r="DTW79" s="225"/>
      <c r="DTX79" s="225"/>
      <c r="DTY79" s="225"/>
      <c r="DTZ79" s="225"/>
      <c r="DUA79" s="225"/>
      <c r="DUB79" s="225"/>
      <c r="DUC79" s="225"/>
      <c r="DUD79" s="225"/>
      <c r="DUE79" s="225"/>
      <c r="DUF79" s="225"/>
      <c r="DUG79" s="225"/>
      <c r="DUH79" s="225"/>
      <c r="DUI79" s="225"/>
      <c r="DUJ79" s="225"/>
      <c r="DUK79" s="225"/>
      <c r="DUL79" s="225"/>
      <c r="DUM79" s="225"/>
      <c r="DUN79" s="225"/>
      <c r="DUO79" s="225"/>
      <c r="DUP79" s="225"/>
      <c r="DUQ79" s="225"/>
      <c r="DUR79" s="225"/>
      <c r="DUS79" s="225"/>
      <c r="DUT79" s="225"/>
      <c r="DUU79" s="225"/>
      <c r="DUV79" s="225"/>
      <c r="DUW79" s="225"/>
      <c r="DUX79" s="225"/>
      <c r="DUY79" s="225"/>
      <c r="DUZ79" s="225"/>
      <c r="DVA79" s="225"/>
      <c r="DVB79" s="225"/>
      <c r="DVC79" s="225"/>
      <c r="DVD79" s="225"/>
      <c r="DVE79" s="225"/>
      <c r="DVF79" s="225"/>
      <c r="DVG79" s="225"/>
      <c r="DVH79" s="225"/>
      <c r="DVI79" s="225"/>
      <c r="DVJ79" s="225"/>
      <c r="DVK79" s="225"/>
      <c r="DVL79" s="225"/>
      <c r="DVM79" s="225"/>
      <c r="DVN79" s="225"/>
      <c r="DVO79" s="225"/>
      <c r="DVP79" s="225"/>
      <c r="DVQ79" s="225"/>
      <c r="DVR79" s="225"/>
      <c r="DVS79" s="225"/>
      <c r="DVT79" s="225"/>
      <c r="DVU79" s="225"/>
      <c r="DVV79" s="225"/>
      <c r="DVW79" s="225"/>
      <c r="DVX79" s="225"/>
      <c r="DVY79" s="225"/>
      <c r="DVZ79" s="225"/>
      <c r="DWA79" s="225"/>
      <c r="DWB79" s="225"/>
      <c r="DWC79" s="225"/>
      <c r="DWD79" s="225"/>
      <c r="DWE79" s="225"/>
      <c r="DWF79" s="225"/>
      <c r="DWG79" s="225"/>
      <c r="DWH79" s="225"/>
      <c r="DWI79" s="225"/>
      <c r="DWJ79" s="225"/>
      <c r="DWK79" s="225"/>
      <c r="DWL79" s="225"/>
      <c r="DWM79" s="225"/>
      <c r="DWN79" s="225"/>
      <c r="DWO79" s="225"/>
      <c r="DWP79" s="225"/>
      <c r="DWQ79" s="225"/>
      <c r="DWR79" s="225"/>
      <c r="DWS79" s="225"/>
      <c r="DWT79" s="225"/>
      <c r="DWU79" s="225"/>
      <c r="DWV79" s="225"/>
      <c r="DWW79" s="225"/>
      <c r="DWX79" s="225"/>
      <c r="DWY79" s="225"/>
      <c r="DWZ79" s="225"/>
      <c r="DXA79" s="225"/>
      <c r="DXB79" s="225"/>
      <c r="DXC79" s="225"/>
      <c r="DXD79" s="225"/>
      <c r="DXE79" s="225"/>
      <c r="DXF79" s="225"/>
      <c r="DXG79" s="225"/>
      <c r="DXH79" s="225"/>
      <c r="DXI79" s="225"/>
      <c r="DXJ79" s="225"/>
      <c r="DXK79" s="225"/>
      <c r="DXL79" s="225"/>
      <c r="DXM79" s="225"/>
      <c r="DXN79" s="225"/>
      <c r="DXO79" s="225"/>
      <c r="DXP79" s="225"/>
      <c r="DXQ79" s="225"/>
      <c r="DXR79" s="225"/>
      <c r="DXS79" s="225"/>
      <c r="DXT79" s="225"/>
      <c r="DXU79" s="225"/>
      <c r="DXV79" s="225"/>
      <c r="DXW79" s="225"/>
      <c r="DXX79" s="225"/>
      <c r="DXY79" s="225"/>
      <c r="DXZ79" s="225"/>
      <c r="DYA79" s="225"/>
      <c r="DYB79" s="225"/>
      <c r="DYC79" s="225"/>
      <c r="DYD79" s="225"/>
      <c r="DYE79" s="225"/>
      <c r="DYF79" s="225"/>
      <c r="DYG79" s="225"/>
      <c r="DYH79" s="225"/>
      <c r="DYI79" s="225"/>
      <c r="DYJ79" s="225"/>
      <c r="DYK79" s="225"/>
      <c r="DYL79" s="225"/>
      <c r="DYM79" s="225"/>
      <c r="DYN79" s="225"/>
      <c r="DYO79" s="225"/>
      <c r="DYP79" s="225"/>
      <c r="DYQ79" s="225"/>
      <c r="DYR79" s="225"/>
      <c r="DYS79" s="225"/>
      <c r="DYT79" s="225"/>
      <c r="DYU79" s="225"/>
      <c r="DYV79" s="225"/>
      <c r="DYW79" s="225"/>
      <c r="DYX79" s="225"/>
      <c r="DYY79" s="225"/>
      <c r="DYZ79" s="225"/>
      <c r="DZA79" s="225"/>
      <c r="DZB79" s="225"/>
      <c r="DZC79" s="225"/>
      <c r="DZD79" s="225"/>
      <c r="DZE79" s="225"/>
      <c r="DZF79" s="225"/>
      <c r="DZG79" s="225"/>
      <c r="DZH79" s="225"/>
      <c r="DZI79" s="225"/>
      <c r="DZJ79" s="225"/>
      <c r="DZK79" s="225"/>
      <c r="DZL79" s="225"/>
      <c r="DZM79" s="225"/>
      <c r="DZN79" s="225"/>
      <c r="DZO79" s="225"/>
      <c r="DZP79" s="225"/>
      <c r="DZQ79" s="225"/>
      <c r="DZR79" s="225"/>
      <c r="DZS79" s="225"/>
      <c r="DZT79" s="225"/>
      <c r="DZU79" s="225"/>
      <c r="DZV79" s="225"/>
      <c r="DZW79" s="225"/>
      <c r="DZX79" s="225"/>
      <c r="DZY79" s="225"/>
      <c r="DZZ79" s="225"/>
      <c r="EAA79" s="225"/>
      <c r="EAB79" s="225"/>
      <c r="EAC79" s="225"/>
      <c r="EAD79" s="225"/>
      <c r="EAE79" s="225"/>
      <c r="EAF79" s="225"/>
      <c r="EAG79" s="225"/>
      <c r="EAH79" s="225"/>
      <c r="EAI79" s="225"/>
      <c r="EAJ79" s="225"/>
      <c r="EAK79" s="225"/>
      <c r="EAL79" s="225"/>
      <c r="EAM79" s="225"/>
      <c r="EAN79" s="225"/>
      <c r="EAO79" s="225"/>
      <c r="EAP79" s="225"/>
      <c r="EAQ79" s="225"/>
      <c r="EAR79" s="225"/>
      <c r="EAS79" s="225"/>
      <c r="EAT79" s="225"/>
      <c r="EAU79" s="225"/>
      <c r="EAV79" s="225"/>
      <c r="EAW79" s="225"/>
      <c r="EAX79" s="225"/>
      <c r="EAY79" s="225"/>
      <c r="EAZ79" s="225"/>
      <c r="EBA79" s="225"/>
      <c r="EBB79" s="225"/>
      <c r="EBC79" s="225"/>
      <c r="EBD79" s="225"/>
      <c r="EBE79" s="225"/>
      <c r="EBF79" s="225"/>
      <c r="EBG79" s="225"/>
      <c r="EBH79" s="225"/>
      <c r="EBI79" s="225"/>
      <c r="EBJ79" s="225"/>
      <c r="EBK79" s="225"/>
      <c r="EBL79" s="225"/>
      <c r="EBM79" s="225"/>
      <c r="EBN79" s="225"/>
      <c r="EBO79" s="225"/>
      <c r="EBP79" s="225"/>
      <c r="EBQ79" s="225"/>
      <c r="EBR79" s="225"/>
      <c r="EBS79" s="225"/>
      <c r="EBT79" s="225"/>
      <c r="EBU79" s="225"/>
      <c r="EBV79" s="225"/>
      <c r="EBW79" s="225"/>
      <c r="EBX79" s="225"/>
      <c r="EBY79" s="225"/>
      <c r="EBZ79" s="225"/>
      <c r="ECA79" s="225"/>
      <c r="ECB79" s="225"/>
      <c r="ECC79" s="225"/>
      <c r="ECD79" s="225"/>
      <c r="ECE79" s="225"/>
      <c r="ECF79" s="225"/>
      <c r="ECG79" s="225"/>
      <c r="ECH79" s="225"/>
      <c r="ECI79" s="225"/>
      <c r="ECJ79" s="225"/>
      <c r="ECK79" s="225"/>
      <c r="ECL79" s="225"/>
      <c r="ECM79" s="225"/>
      <c r="ECN79" s="225"/>
      <c r="ECO79" s="225"/>
      <c r="ECP79" s="225"/>
      <c r="ECQ79" s="225"/>
      <c r="ECR79" s="225"/>
      <c r="ECS79" s="225"/>
      <c r="ECT79" s="225"/>
      <c r="ECU79" s="225"/>
      <c r="ECV79" s="225"/>
      <c r="ECW79" s="225"/>
      <c r="ECX79" s="225"/>
      <c r="ECY79" s="225"/>
      <c r="ECZ79" s="225"/>
      <c r="EDA79" s="225"/>
      <c r="EDB79" s="225"/>
      <c r="EDC79" s="225"/>
      <c r="EDD79" s="225"/>
      <c r="EDE79" s="225"/>
      <c r="EDF79" s="225"/>
      <c r="EDG79" s="225"/>
      <c r="EDH79" s="225"/>
      <c r="EDI79" s="225"/>
      <c r="EDJ79" s="225"/>
      <c r="EDK79" s="225"/>
      <c r="EDL79" s="225"/>
      <c r="EDM79" s="225"/>
      <c r="EDN79" s="225"/>
      <c r="EDO79" s="225"/>
      <c r="EDP79" s="225"/>
      <c r="EDQ79" s="225"/>
      <c r="EDR79" s="225"/>
      <c r="EDS79" s="225"/>
      <c r="EDT79" s="225"/>
      <c r="EDU79" s="225"/>
      <c r="EDV79" s="225"/>
      <c r="EDW79" s="225"/>
      <c r="EDX79" s="225"/>
      <c r="EDY79" s="225"/>
      <c r="EDZ79" s="225"/>
      <c r="EEA79" s="225"/>
      <c r="EEB79" s="225"/>
      <c r="EEC79" s="225"/>
      <c r="EED79" s="225"/>
      <c r="EEE79" s="225"/>
      <c r="EEF79" s="225"/>
      <c r="EEG79" s="225"/>
      <c r="EEH79" s="225"/>
      <c r="EEI79" s="225"/>
      <c r="EEJ79" s="225"/>
      <c r="EEK79" s="225"/>
      <c r="EEL79" s="225"/>
      <c r="EEM79" s="225"/>
      <c r="EEN79" s="225"/>
      <c r="EEO79" s="225"/>
      <c r="EEP79" s="225"/>
      <c r="EEQ79" s="225"/>
      <c r="EER79" s="225"/>
      <c r="EES79" s="225"/>
      <c r="EET79" s="225"/>
      <c r="EEU79" s="225"/>
      <c r="EEV79" s="225"/>
      <c r="EEW79" s="225"/>
      <c r="EEX79" s="225"/>
      <c r="EEY79" s="225"/>
      <c r="EEZ79" s="225"/>
      <c r="EFA79" s="225"/>
      <c r="EFB79" s="225"/>
      <c r="EFC79" s="225"/>
      <c r="EFD79" s="225"/>
      <c r="EFE79" s="225"/>
      <c r="EFF79" s="225"/>
      <c r="EFG79" s="225"/>
      <c r="EFH79" s="225"/>
      <c r="EFI79" s="225"/>
      <c r="EFJ79" s="225"/>
      <c r="EFK79" s="225"/>
      <c r="EFL79" s="225"/>
      <c r="EFM79" s="225"/>
      <c r="EFN79" s="225"/>
      <c r="EFO79" s="225"/>
      <c r="EFP79" s="225"/>
      <c r="EFQ79" s="225"/>
      <c r="EFR79" s="225"/>
      <c r="EFS79" s="225"/>
      <c r="EFT79" s="225"/>
      <c r="EFU79" s="225"/>
      <c r="EFV79" s="225"/>
      <c r="EFW79" s="225"/>
      <c r="EFX79" s="225"/>
      <c r="EFY79" s="225"/>
      <c r="EFZ79" s="225"/>
      <c r="EGA79" s="225"/>
      <c r="EGB79" s="225"/>
      <c r="EGC79" s="225"/>
      <c r="EGD79" s="225"/>
      <c r="EGE79" s="225"/>
      <c r="EGF79" s="225"/>
      <c r="EGG79" s="225"/>
      <c r="EGH79" s="225"/>
      <c r="EGI79" s="225"/>
      <c r="EGJ79" s="225"/>
      <c r="EGK79" s="225"/>
      <c r="EGL79" s="225"/>
      <c r="EGM79" s="225"/>
      <c r="EGN79" s="225"/>
      <c r="EGO79" s="225"/>
      <c r="EGP79" s="225"/>
      <c r="EGQ79" s="225"/>
      <c r="EGR79" s="225"/>
      <c r="EGS79" s="225"/>
      <c r="EGT79" s="225"/>
      <c r="EGU79" s="225"/>
      <c r="EGV79" s="225"/>
      <c r="EGW79" s="225"/>
      <c r="EGX79" s="225"/>
      <c r="EGY79" s="225"/>
      <c r="EGZ79" s="225"/>
      <c r="EHA79" s="225"/>
      <c r="EHB79" s="225"/>
      <c r="EHC79" s="225"/>
      <c r="EHD79" s="225"/>
      <c r="EHE79" s="225"/>
      <c r="EHF79" s="225"/>
      <c r="EHG79" s="225"/>
      <c r="EHH79" s="225"/>
      <c r="EHI79" s="225"/>
      <c r="EHJ79" s="225"/>
      <c r="EHK79" s="225"/>
      <c r="EHL79" s="225"/>
      <c r="EHM79" s="225"/>
      <c r="EHN79" s="225"/>
      <c r="EHO79" s="225"/>
      <c r="EHP79" s="225"/>
      <c r="EHQ79" s="225"/>
      <c r="EHR79" s="225"/>
      <c r="EHS79" s="225"/>
      <c r="EHT79" s="225"/>
      <c r="EHU79" s="225"/>
      <c r="EHV79" s="225"/>
      <c r="EHW79" s="225"/>
      <c r="EHX79" s="225"/>
      <c r="EHY79" s="225"/>
      <c r="EHZ79" s="225"/>
      <c r="EIA79" s="225"/>
      <c r="EIB79" s="225"/>
      <c r="EIC79" s="225"/>
      <c r="EID79" s="225"/>
      <c r="EIE79" s="225"/>
      <c r="EIF79" s="225"/>
      <c r="EIG79" s="225"/>
      <c r="EIH79" s="225"/>
      <c r="EII79" s="225"/>
      <c r="EIJ79" s="225"/>
      <c r="EIK79" s="225"/>
      <c r="EIL79" s="225"/>
      <c r="EIM79" s="225"/>
      <c r="EIN79" s="225"/>
      <c r="EIO79" s="225"/>
      <c r="EIP79" s="225"/>
      <c r="EIQ79" s="225"/>
      <c r="EIR79" s="225"/>
      <c r="EIS79" s="225"/>
      <c r="EIT79" s="225"/>
      <c r="EIU79" s="225"/>
      <c r="EIV79" s="225"/>
      <c r="EIW79" s="225"/>
      <c r="EIX79" s="225"/>
      <c r="EIY79" s="225"/>
      <c r="EIZ79" s="225"/>
      <c r="EJA79" s="225"/>
      <c r="EJB79" s="225"/>
      <c r="EJC79" s="225"/>
      <c r="EJD79" s="225"/>
      <c r="EJE79" s="225"/>
      <c r="EJF79" s="225"/>
      <c r="EJG79" s="225"/>
      <c r="EJH79" s="225"/>
      <c r="EJI79" s="225"/>
      <c r="EJJ79" s="225"/>
      <c r="EJK79" s="225"/>
      <c r="EJL79" s="225"/>
      <c r="EJM79" s="225"/>
      <c r="EJN79" s="225"/>
      <c r="EJO79" s="225"/>
      <c r="EJP79" s="225"/>
      <c r="EJQ79" s="225"/>
      <c r="EJR79" s="225"/>
      <c r="EJS79" s="225"/>
      <c r="EJT79" s="225"/>
      <c r="EJU79" s="225"/>
      <c r="EJV79" s="225"/>
      <c r="EJW79" s="225"/>
      <c r="EJX79" s="225"/>
      <c r="EJY79" s="225"/>
      <c r="EJZ79" s="225"/>
      <c r="EKA79" s="225"/>
      <c r="EKB79" s="225"/>
      <c r="EKC79" s="225"/>
      <c r="EKD79" s="225"/>
      <c r="EKE79" s="225"/>
      <c r="EKF79" s="225"/>
      <c r="EKG79" s="225"/>
      <c r="EKH79" s="225"/>
      <c r="EKI79" s="225"/>
      <c r="EKJ79" s="225"/>
      <c r="EKK79" s="225"/>
      <c r="EKL79" s="225"/>
      <c r="EKM79" s="225"/>
      <c r="EKN79" s="225"/>
      <c r="EKO79" s="225"/>
      <c r="EKP79" s="225"/>
      <c r="EKQ79" s="225"/>
      <c r="EKR79" s="225"/>
      <c r="EKS79" s="225"/>
      <c r="EKT79" s="225"/>
      <c r="EKU79" s="225"/>
      <c r="EKV79" s="225"/>
      <c r="EKW79" s="225"/>
      <c r="EKX79" s="225"/>
      <c r="EKY79" s="225"/>
      <c r="EKZ79" s="225"/>
      <c r="ELA79" s="225"/>
      <c r="ELB79" s="225"/>
      <c r="ELC79" s="225"/>
      <c r="ELD79" s="225"/>
      <c r="ELE79" s="225"/>
      <c r="ELF79" s="225"/>
      <c r="ELG79" s="225"/>
      <c r="ELH79" s="225"/>
      <c r="ELI79" s="225"/>
      <c r="ELJ79" s="225"/>
      <c r="ELK79" s="225"/>
      <c r="ELL79" s="225"/>
      <c r="ELM79" s="225"/>
      <c r="ELN79" s="225"/>
      <c r="ELO79" s="225"/>
      <c r="ELP79" s="225"/>
      <c r="ELQ79" s="225"/>
      <c r="ELR79" s="225"/>
      <c r="ELS79" s="225"/>
      <c r="ELT79" s="225"/>
      <c r="ELU79" s="225"/>
      <c r="ELV79" s="225"/>
      <c r="ELW79" s="225"/>
      <c r="ELX79" s="225"/>
      <c r="ELY79" s="225"/>
      <c r="ELZ79" s="225"/>
      <c r="EMA79" s="225"/>
      <c r="EMB79" s="225"/>
      <c r="EMC79" s="225"/>
      <c r="EMD79" s="225"/>
      <c r="EME79" s="225"/>
      <c r="EMF79" s="225"/>
      <c r="EMG79" s="225"/>
      <c r="EMH79" s="225"/>
      <c r="EMI79" s="225"/>
      <c r="EMJ79" s="225"/>
      <c r="EMK79" s="225"/>
      <c r="EML79" s="225"/>
      <c r="EMM79" s="225"/>
      <c r="EMN79" s="225"/>
      <c r="EMO79" s="225"/>
      <c r="EMP79" s="225"/>
      <c r="EMQ79" s="225"/>
      <c r="EMR79" s="225"/>
      <c r="EMS79" s="225"/>
      <c r="EMT79" s="225"/>
      <c r="EMU79" s="225"/>
      <c r="EMV79" s="225"/>
      <c r="EMW79" s="225"/>
      <c r="EMX79" s="225"/>
      <c r="EMY79" s="225"/>
      <c r="EMZ79" s="225"/>
      <c r="ENA79" s="225"/>
      <c r="ENB79" s="225"/>
      <c r="ENC79" s="225"/>
      <c r="END79" s="225"/>
      <c r="ENE79" s="225"/>
      <c r="ENF79" s="225"/>
      <c r="ENG79" s="225"/>
      <c r="ENH79" s="225"/>
      <c r="ENI79" s="225"/>
      <c r="ENJ79" s="225"/>
      <c r="ENK79" s="225"/>
      <c r="ENL79" s="225"/>
      <c r="ENM79" s="225"/>
      <c r="ENN79" s="225"/>
      <c r="ENO79" s="225"/>
      <c r="ENP79" s="225"/>
      <c r="ENQ79" s="225"/>
      <c r="ENR79" s="225"/>
      <c r="ENS79" s="225"/>
      <c r="ENT79" s="225"/>
      <c r="ENU79" s="225"/>
      <c r="ENV79" s="225"/>
      <c r="ENW79" s="225"/>
      <c r="ENX79" s="225"/>
      <c r="ENY79" s="225"/>
      <c r="ENZ79" s="225"/>
      <c r="EOA79" s="225"/>
      <c r="EOB79" s="225"/>
      <c r="EOC79" s="225"/>
      <c r="EOD79" s="225"/>
      <c r="EOE79" s="225"/>
      <c r="EOF79" s="225"/>
      <c r="EOG79" s="225"/>
      <c r="EOH79" s="225"/>
      <c r="EOI79" s="225"/>
      <c r="EOJ79" s="225"/>
      <c r="EOK79" s="225"/>
      <c r="EOL79" s="225"/>
      <c r="EOM79" s="225"/>
      <c r="EON79" s="225"/>
      <c r="EOO79" s="225"/>
      <c r="EOP79" s="225"/>
      <c r="EOQ79" s="225"/>
      <c r="EOR79" s="225"/>
      <c r="EOS79" s="225"/>
      <c r="EOT79" s="225"/>
      <c r="EOU79" s="225"/>
      <c r="EOV79" s="225"/>
      <c r="EOW79" s="225"/>
      <c r="EOX79" s="225"/>
      <c r="EOY79" s="225"/>
      <c r="EOZ79" s="225"/>
      <c r="EPA79" s="225"/>
      <c r="EPB79" s="225"/>
      <c r="EPC79" s="225"/>
      <c r="EPD79" s="225"/>
      <c r="EPE79" s="225"/>
      <c r="EPF79" s="225"/>
      <c r="EPG79" s="225"/>
      <c r="EPH79" s="225"/>
      <c r="EPI79" s="225"/>
      <c r="EPJ79" s="225"/>
      <c r="EPK79" s="225"/>
      <c r="EPL79" s="225"/>
      <c r="EPM79" s="225"/>
      <c r="EPN79" s="225"/>
      <c r="EPO79" s="225"/>
      <c r="EPP79" s="225"/>
      <c r="EPQ79" s="225"/>
      <c r="EPR79" s="225"/>
      <c r="EPS79" s="225"/>
      <c r="EPT79" s="225"/>
      <c r="EPU79" s="225"/>
      <c r="EPV79" s="225"/>
      <c r="EPW79" s="225"/>
      <c r="EPX79" s="225"/>
      <c r="EPY79" s="225"/>
      <c r="EPZ79" s="225"/>
      <c r="EQA79" s="225"/>
      <c r="EQB79" s="225"/>
      <c r="EQC79" s="225"/>
      <c r="EQD79" s="225"/>
      <c r="EQE79" s="225"/>
      <c r="EQF79" s="225"/>
      <c r="EQG79" s="225"/>
      <c r="EQH79" s="225"/>
      <c r="EQI79" s="225"/>
      <c r="EQJ79" s="225"/>
      <c r="EQK79" s="225"/>
      <c r="EQL79" s="225"/>
      <c r="EQM79" s="225"/>
      <c r="EQN79" s="225"/>
      <c r="EQO79" s="225"/>
      <c r="EQP79" s="225"/>
      <c r="EQQ79" s="225"/>
      <c r="EQR79" s="225"/>
      <c r="EQS79" s="225"/>
      <c r="EQT79" s="225"/>
      <c r="EQU79" s="225"/>
      <c r="EQV79" s="225"/>
      <c r="EQW79" s="225"/>
      <c r="EQX79" s="225"/>
      <c r="EQY79" s="225"/>
      <c r="EQZ79" s="225"/>
      <c r="ERA79" s="225"/>
      <c r="ERB79" s="225"/>
      <c r="ERC79" s="225"/>
      <c r="ERD79" s="225"/>
      <c r="ERE79" s="225"/>
      <c r="ERF79" s="225"/>
      <c r="ERG79" s="225"/>
      <c r="ERH79" s="225"/>
      <c r="ERI79" s="225"/>
      <c r="ERJ79" s="225"/>
      <c r="ERK79" s="225"/>
      <c r="ERL79" s="225"/>
      <c r="ERM79" s="225"/>
      <c r="ERN79" s="225"/>
      <c r="ERO79" s="225"/>
      <c r="ERP79" s="225"/>
      <c r="ERQ79" s="225"/>
      <c r="ERR79" s="225"/>
      <c r="ERS79" s="225"/>
      <c r="ERT79" s="225"/>
      <c r="ERU79" s="225"/>
      <c r="ERV79" s="225"/>
      <c r="ERW79" s="225"/>
      <c r="ERX79" s="225"/>
      <c r="ERY79" s="225"/>
      <c r="ERZ79" s="225"/>
      <c r="ESA79" s="225"/>
      <c r="ESB79" s="225"/>
      <c r="ESC79" s="225"/>
      <c r="ESD79" s="225"/>
      <c r="ESE79" s="225"/>
      <c r="ESF79" s="225"/>
      <c r="ESG79" s="225"/>
      <c r="ESH79" s="225"/>
      <c r="ESI79" s="225"/>
      <c r="ESJ79" s="225"/>
      <c r="ESK79" s="225"/>
      <c r="ESL79" s="225"/>
      <c r="ESM79" s="225"/>
      <c r="ESN79" s="225"/>
      <c r="ESO79" s="225"/>
      <c r="ESP79" s="225"/>
      <c r="ESQ79" s="225"/>
      <c r="ESR79" s="225"/>
      <c r="ESS79" s="225"/>
      <c r="EST79" s="225"/>
      <c r="ESU79" s="225"/>
      <c r="ESV79" s="225"/>
      <c r="ESW79" s="225"/>
      <c r="ESX79" s="225"/>
      <c r="ESY79" s="225"/>
      <c r="ESZ79" s="225"/>
      <c r="ETA79" s="225"/>
      <c r="ETB79" s="225"/>
      <c r="ETC79" s="225"/>
      <c r="ETD79" s="225"/>
      <c r="ETE79" s="225"/>
      <c r="ETF79" s="225"/>
      <c r="ETG79" s="225"/>
      <c r="ETH79" s="225"/>
      <c r="ETI79" s="225"/>
      <c r="ETJ79" s="225"/>
      <c r="ETK79" s="225"/>
      <c r="ETL79" s="225"/>
      <c r="ETM79" s="225"/>
      <c r="ETN79" s="225"/>
      <c r="ETO79" s="225"/>
      <c r="ETP79" s="225"/>
      <c r="ETQ79" s="225"/>
      <c r="ETR79" s="225"/>
      <c r="ETS79" s="225"/>
      <c r="ETT79" s="225"/>
      <c r="ETU79" s="225"/>
      <c r="ETV79" s="225"/>
      <c r="ETW79" s="225"/>
      <c r="ETX79" s="225"/>
      <c r="ETY79" s="225"/>
      <c r="ETZ79" s="225"/>
      <c r="EUA79" s="225"/>
      <c r="EUB79" s="225"/>
      <c r="EUC79" s="225"/>
      <c r="EUD79" s="225"/>
      <c r="EUE79" s="225"/>
      <c r="EUF79" s="225"/>
      <c r="EUG79" s="225"/>
      <c r="EUH79" s="225"/>
      <c r="EUI79" s="225"/>
      <c r="EUJ79" s="225"/>
      <c r="EUK79" s="225"/>
      <c r="EUL79" s="225"/>
      <c r="EUM79" s="225"/>
      <c r="EUN79" s="225"/>
      <c r="EUO79" s="225"/>
      <c r="EUP79" s="225"/>
      <c r="EUQ79" s="225"/>
      <c r="EUR79" s="225"/>
      <c r="EUS79" s="225"/>
      <c r="EUT79" s="225"/>
      <c r="EUU79" s="225"/>
      <c r="EUV79" s="225"/>
      <c r="EUW79" s="225"/>
      <c r="EUX79" s="225"/>
      <c r="EUY79" s="225"/>
      <c r="EUZ79" s="225"/>
      <c r="EVA79" s="225"/>
      <c r="EVB79" s="225"/>
      <c r="EVC79" s="225"/>
      <c r="EVD79" s="225"/>
      <c r="EVE79" s="225"/>
      <c r="EVF79" s="225"/>
      <c r="EVG79" s="225"/>
      <c r="EVH79" s="225"/>
      <c r="EVI79" s="225"/>
      <c r="EVJ79" s="225"/>
      <c r="EVK79" s="225"/>
      <c r="EVL79" s="225"/>
      <c r="EVM79" s="225"/>
      <c r="EVN79" s="225"/>
      <c r="EVO79" s="225"/>
      <c r="EVP79" s="225"/>
      <c r="EVQ79" s="225"/>
      <c r="EVR79" s="225"/>
      <c r="EVS79" s="225"/>
      <c r="EVT79" s="225"/>
      <c r="EVU79" s="225"/>
      <c r="EVV79" s="225"/>
      <c r="EVW79" s="225"/>
      <c r="EVX79" s="225"/>
      <c r="EVY79" s="225"/>
      <c r="EVZ79" s="225"/>
      <c r="EWA79" s="225"/>
      <c r="EWB79" s="225"/>
      <c r="EWC79" s="225"/>
      <c r="EWD79" s="225"/>
      <c r="EWE79" s="225"/>
      <c r="EWF79" s="225"/>
      <c r="EWG79" s="225"/>
      <c r="EWH79" s="225"/>
      <c r="EWI79" s="225"/>
      <c r="EWJ79" s="225"/>
      <c r="EWK79" s="225"/>
      <c r="EWL79" s="225"/>
      <c r="EWM79" s="225"/>
      <c r="EWN79" s="225"/>
      <c r="EWO79" s="225"/>
      <c r="EWP79" s="225"/>
      <c r="EWQ79" s="225"/>
      <c r="EWR79" s="225"/>
      <c r="EWS79" s="225"/>
      <c r="EWT79" s="225"/>
      <c r="EWU79" s="225"/>
      <c r="EWV79" s="225"/>
      <c r="EWW79" s="225"/>
      <c r="EWX79" s="225"/>
      <c r="EWY79" s="225"/>
      <c r="EWZ79" s="225"/>
      <c r="EXA79" s="225"/>
      <c r="EXB79" s="225"/>
      <c r="EXC79" s="225"/>
      <c r="EXD79" s="225"/>
      <c r="EXE79" s="225"/>
      <c r="EXF79" s="225"/>
      <c r="EXG79" s="225"/>
      <c r="EXH79" s="225"/>
      <c r="EXI79" s="225"/>
      <c r="EXJ79" s="225"/>
      <c r="EXK79" s="225"/>
      <c r="EXL79" s="225"/>
      <c r="EXM79" s="225"/>
      <c r="EXN79" s="225"/>
      <c r="EXO79" s="225"/>
      <c r="EXP79" s="225"/>
      <c r="EXQ79" s="225"/>
      <c r="EXR79" s="225"/>
      <c r="EXS79" s="225"/>
      <c r="EXT79" s="225"/>
      <c r="EXU79" s="225"/>
      <c r="EXV79" s="225"/>
      <c r="EXW79" s="225"/>
      <c r="EXX79" s="225"/>
      <c r="EXY79" s="225"/>
      <c r="EXZ79" s="225"/>
      <c r="EYA79" s="225"/>
      <c r="EYB79" s="225"/>
      <c r="EYC79" s="225"/>
      <c r="EYD79" s="225"/>
      <c r="EYE79" s="225"/>
      <c r="EYF79" s="225"/>
      <c r="EYG79" s="225"/>
      <c r="EYH79" s="225"/>
      <c r="EYI79" s="225"/>
      <c r="EYJ79" s="225"/>
      <c r="EYK79" s="225"/>
      <c r="EYL79" s="225"/>
      <c r="EYM79" s="225"/>
      <c r="EYN79" s="225"/>
      <c r="EYO79" s="225"/>
      <c r="EYP79" s="225"/>
      <c r="EYQ79" s="225"/>
      <c r="EYR79" s="225"/>
      <c r="EYS79" s="225"/>
      <c r="EYT79" s="225"/>
      <c r="EYU79" s="225"/>
      <c r="EYV79" s="225"/>
      <c r="EYW79" s="225"/>
      <c r="EYX79" s="225"/>
      <c r="EYY79" s="225"/>
      <c r="EYZ79" s="225"/>
      <c r="EZA79" s="225"/>
      <c r="EZB79" s="225"/>
      <c r="EZC79" s="225"/>
      <c r="EZD79" s="225"/>
      <c r="EZE79" s="225"/>
      <c r="EZF79" s="225"/>
      <c r="EZG79" s="225"/>
      <c r="EZH79" s="225"/>
      <c r="EZI79" s="225"/>
      <c r="EZJ79" s="225"/>
      <c r="EZK79" s="225"/>
      <c r="EZL79" s="225"/>
      <c r="EZM79" s="225"/>
      <c r="EZN79" s="225"/>
      <c r="EZO79" s="225"/>
      <c r="EZP79" s="225"/>
      <c r="EZQ79" s="225"/>
      <c r="EZR79" s="225"/>
      <c r="EZS79" s="225"/>
      <c r="EZT79" s="225"/>
      <c r="EZU79" s="225"/>
      <c r="EZV79" s="225"/>
      <c r="EZW79" s="225"/>
      <c r="EZX79" s="225"/>
      <c r="EZY79" s="225"/>
      <c r="EZZ79" s="225"/>
      <c r="FAA79" s="225"/>
      <c r="FAB79" s="225"/>
      <c r="FAC79" s="225"/>
      <c r="FAD79" s="225"/>
      <c r="FAE79" s="225"/>
      <c r="FAF79" s="225"/>
      <c r="FAG79" s="225"/>
      <c r="FAH79" s="225"/>
      <c r="FAI79" s="225"/>
      <c r="FAJ79" s="225"/>
      <c r="FAK79" s="225"/>
      <c r="FAL79" s="225"/>
      <c r="FAM79" s="225"/>
      <c r="FAN79" s="225"/>
      <c r="FAO79" s="225"/>
      <c r="FAP79" s="225"/>
      <c r="FAQ79" s="225"/>
      <c r="FAR79" s="225"/>
      <c r="FAS79" s="225"/>
      <c r="FAT79" s="225"/>
      <c r="FAU79" s="225"/>
      <c r="FAV79" s="225"/>
      <c r="FAW79" s="225"/>
      <c r="FAX79" s="225"/>
      <c r="FAY79" s="225"/>
      <c r="FAZ79" s="225"/>
      <c r="FBA79" s="225"/>
      <c r="FBB79" s="225"/>
      <c r="FBC79" s="225"/>
      <c r="FBD79" s="225"/>
      <c r="FBE79" s="225"/>
      <c r="FBF79" s="225"/>
      <c r="FBG79" s="225"/>
      <c r="FBH79" s="225"/>
      <c r="FBI79" s="225"/>
      <c r="FBJ79" s="225"/>
      <c r="FBK79" s="225"/>
      <c r="FBL79" s="225"/>
      <c r="FBM79" s="225"/>
      <c r="FBN79" s="225"/>
      <c r="FBO79" s="225"/>
      <c r="FBP79" s="225"/>
      <c r="FBQ79" s="225"/>
      <c r="FBR79" s="225"/>
      <c r="FBS79" s="225"/>
      <c r="FBT79" s="225"/>
      <c r="FBU79" s="225"/>
      <c r="FBV79" s="225"/>
      <c r="FBW79" s="225"/>
      <c r="FBX79" s="225"/>
      <c r="FBY79" s="225"/>
      <c r="FBZ79" s="225"/>
      <c r="FCA79" s="225"/>
      <c r="FCB79" s="225"/>
      <c r="FCC79" s="225"/>
      <c r="FCD79" s="225"/>
      <c r="FCE79" s="225"/>
      <c r="FCF79" s="225"/>
      <c r="FCG79" s="225"/>
      <c r="FCH79" s="225"/>
      <c r="FCI79" s="225"/>
      <c r="FCJ79" s="225"/>
      <c r="FCK79" s="225"/>
      <c r="FCL79" s="225"/>
      <c r="FCM79" s="225"/>
      <c r="FCN79" s="225"/>
      <c r="FCO79" s="225"/>
      <c r="FCP79" s="225"/>
      <c r="FCQ79" s="225"/>
      <c r="FCR79" s="225"/>
      <c r="FCS79" s="225"/>
      <c r="FCT79" s="225"/>
      <c r="FCU79" s="225"/>
      <c r="FCV79" s="225"/>
      <c r="FCW79" s="225"/>
      <c r="FCX79" s="225"/>
      <c r="FCY79" s="225"/>
      <c r="FCZ79" s="225"/>
      <c r="FDA79" s="225"/>
      <c r="FDB79" s="225"/>
      <c r="FDC79" s="225"/>
      <c r="FDD79" s="225"/>
      <c r="FDE79" s="225"/>
      <c r="FDF79" s="225"/>
      <c r="FDG79" s="225"/>
      <c r="FDH79" s="225"/>
      <c r="FDI79" s="225"/>
      <c r="FDJ79" s="225"/>
      <c r="FDK79" s="225"/>
      <c r="FDL79" s="225"/>
      <c r="FDM79" s="225"/>
      <c r="FDN79" s="225"/>
      <c r="FDO79" s="225"/>
      <c r="FDP79" s="225"/>
      <c r="FDQ79" s="225"/>
      <c r="FDR79" s="225"/>
      <c r="FDS79" s="225"/>
      <c r="FDT79" s="225"/>
      <c r="FDU79" s="225"/>
      <c r="FDV79" s="225"/>
      <c r="FDW79" s="225"/>
      <c r="FDX79" s="225"/>
      <c r="FDY79" s="225"/>
      <c r="FDZ79" s="225"/>
      <c r="FEA79" s="225"/>
      <c r="FEB79" s="225"/>
      <c r="FEC79" s="225"/>
      <c r="FED79" s="225"/>
      <c r="FEE79" s="225"/>
      <c r="FEF79" s="225"/>
      <c r="FEG79" s="225"/>
      <c r="FEH79" s="225"/>
      <c r="FEI79" s="225"/>
      <c r="FEJ79" s="225"/>
      <c r="FEK79" s="225"/>
      <c r="FEL79" s="225"/>
      <c r="FEM79" s="225"/>
      <c r="FEN79" s="225"/>
      <c r="FEO79" s="225"/>
      <c r="FEP79" s="225"/>
      <c r="FEQ79" s="225"/>
      <c r="FER79" s="225"/>
      <c r="FES79" s="225"/>
      <c r="FET79" s="225"/>
      <c r="FEU79" s="225"/>
      <c r="FEV79" s="225"/>
      <c r="FEW79" s="225"/>
      <c r="FEX79" s="225"/>
      <c r="FEY79" s="225"/>
      <c r="FEZ79" s="225"/>
      <c r="FFA79" s="225"/>
      <c r="FFB79" s="225"/>
      <c r="FFC79" s="225"/>
      <c r="FFD79" s="225"/>
      <c r="FFE79" s="225"/>
      <c r="FFF79" s="225"/>
      <c r="FFG79" s="225"/>
      <c r="FFH79" s="225"/>
      <c r="FFI79" s="225"/>
      <c r="FFJ79" s="225"/>
      <c r="FFK79" s="225"/>
      <c r="FFL79" s="225"/>
      <c r="FFM79" s="225"/>
      <c r="FFN79" s="225"/>
      <c r="FFO79" s="225"/>
      <c r="FFP79" s="225"/>
      <c r="FFQ79" s="225"/>
      <c r="FFR79" s="225"/>
      <c r="FFS79" s="225"/>
      <c r="FFT79" s="225"/>
      <c r="FFU79" s="225"/>
      <c r="FFV79" s="225"/>
      <c r="FFW79" s="225"/>
      <c r="FFX79" s="225"/>
      <c r="FFY79" s="225"/>
      <c r="FFZ79" s="225"/>
      <c r="FGA79" s="225"/>
      <c r="FGB79" s="225"/>
      <c r="FGC79" s="225"/>
      <c r="FGD79" s="225"/>
      <c r="FGE79" s="225"/>
      <c r="FGF79" s="225"/>
      <c r="FGG79" s="225"/>
      <c r="FGH79" s="225"/>
      <c r="FGI79" s="225"/>
      <c r="FGJ79" s="225"/>
      <c r="FGK79" s="225"/>
      <c r="FGL79" s="225"/>
      <c r="FGM79" s="225"/>
      <c r="FGN79" s="225"/>
      <c r="FGO79" s="225"/>
      <c r="FGP79" s="225"/>
      <c r="FGQ79" s="225"/>
      <c r="FGR79" s="225"/>
      <c r="FGS79" s="225"/>
      <c r="FGT79" s="225"/>
      <c r="FGU79" s="225"/>
      <c r="FGV79" s="225"/>
      <c r="FGW79" s="225"/>
      <c r="FGX79" s="225"/>
      <c r="FGY79" s="225"/>
      <c r="FGZ79" s="225"/>
      <c r="FHA79" s="225"/>
      <c r="FHB79" s="225"/>
      <c r="FHC79" s="225"/>
      <c r="FHD79" s="225"/>
      <c r="FHE79" s="225"/>
      <c r="FHF79" s="225"/>
      <c r="FHG79" s="225"/>
      <c r="FHH79" s="225"/>
      <c r="FHI79" s="225"/>
      <c r="FHJ79" s="225"/>
      <c r="FHK79" s="225"/>
      <c r="FHL79" s="225"/>
      <c r="FHM79" s="225"/>
      <c r="FHN79" s="225"/>
      <c r="FHO79" s="225"/>
      <c r="FHP79" s="225"/>
      <c r="FHQ79" s="225"/>
      <c r="FHR79" s="225"/>
      <c r="FHS79" s="225"/>
      <c r="FHT79" s="225"/>
      <c r="FHU79" s="225"/>
      <c r="FHV79" s="225"/>
      <c r="FHW79" s="225"/>
      <c r="FHX79" s="225"/>
      <c r="FHY79" s="225"/>
      <c r="FHZ79" s="225"/>
      <c r="FIA79" s="225"/>
      <c r="FIB79" s="225"/>
      <c r="FIC79" s="225"/>
      <c r="FID79" s="225"/>
      <c r="FIE79" s="225"/>
      <c r="FIF79" s="225"/>
      <c r="FIG79" s="225"/>
      <c r="FIH79" s="225"/>
      <c r="FII79" s="225"/>
      <c r="FIJ79" s="225"/>
      <c r="FIK79" s="225"/>
      <c r="FIL79" s="225"/>
      <c r="FIM79" s="225"/>
      <c r="FIN79" s="225"/>
      <c r="FIO79" s="225"/>
      <c r="FIP79" s="225"/>
      <c r="FIQ79" s="225"/>
      <c r="FIR79" s="225"/>
      <c r="FIS79" s="225"/>
      <c r="FIT79" s="225"/>
      <c r="FIU79" s="225"/>
      <c r="FIV79" s="225"/>
      <c r="FIW79" s="225"/>
      <c r="FIX79" s="225"/>
      <c r="FIY79" s="225"/>
      <c r="FIZ79" s="225"/>
      <c r="FJA79" s="225"/>
      <c r="FJB79" s="225"/>
      <c r="FJC79" s="225"/>
      <c r="FJD79" s="225"/>
      <c r="FJE79" s="225"/>
      <c r="FJF79" s="225"/>
      <c r="FJG79" s="225"/>
      <c r="FJH79" s="225"/>
      <c r="FJI79" s="225"/>
      <c r="FJJ79" s="225"/>
      <c r="FJK79" s="225"/>
      <c r="FJL79" s="225"/>
      <c r="FJM79" s="225"/>
      <c r="FJN79" s="225"/>
      <c r="FJO79" s="225"/>
      <c r="FJP79" s="225"/>
      <c r="FJQ79" s="225"/>
      <c r="FJR79" s="225"/>
      <c r="FJS79" s="225"/>
      <c r="FJT79" s="225"/>
      <c r="FJU79" s="225"/>
      <c r="FJV79" s="225"/>
      <c r="FJW79" s="225"/>
      <c r="FJX79" s="225"/>
      <c r="FJY79" s="225"/>
      <c r="FJZ79" s="225"/>
      <c r="FKA79" s="225"/>
      <c r="FKB79" s="225"/>
      <c r="FKC79" s="225"/>
      <c r="FKD79" s="225"/>
      <c r="FKE79" s="225"/>
      <c r="FKF79" s="225"/>
      <c r="FKG79" s="225"/>
      <c r="FKH79" s="225"/>
      <c r="FKI79" s="225"/>
      <c r="FKJ79" s="225"/>
      <c r="FKK79" s="225"/>
      <c r="FKL79" s="225"/>
      <c r="FKM79" s="225"/>
      <c r="FKN79" s="225"/>
      <c r="FKO79" s="225"/>
      <c r="FKP79" s="225"/>
      <c r="FKQ79" s="225"/>
      <c r="FKR79" s="225"/>
      <c r="FKS79" s="225"/>
      <c r="FKT79" s="225"/>
      <c r="FKU79" s="225"/>
      <c r="FKV79" s="225"/>
      <c r="FKW79" s="225"/>
      <c r="FKX79" s="225"/>
      <c r="FKY79" s="225"/>
      <c r="FKZ79" s="225"/>
      <c r="FLA79" s="225"/>
      <c r="FLB79" s="225"/>
      <c r="FLC79" s="225"/>
      <c r="FLD79" s="225"/>
      <c r="FLE79" s="225"/>
      <c r="FLF79" s="225"/>
      <c r="FLG79" s="225"/>
      <c r="FLH79" s="225"/>
      <c r="FLI79" s="225"/>
      <c r="FLJ79" s="225"/>
      <c r="FLK79" s="225"/>
      <c r="FLL79" s="225"/>
      <c r="FLM79" s="225"/>
      <c r="FLN79" s="225"/>
      <c r="FLO79" s="225"/>
      <c r="FLP79" s="225"/>
      <c r="FLQ79" s="225"/>
      <c r="FLR79" s="225"/>
      <c r="FLS79" s="225"/>
      <c r="FLT79" s="225"/>
      <c r="FLU79" s="225"/>
      <c r="FLV79" s="225"/>
      <c r="FLW79" s="225"/>
      <c r="FLX79" s="225"/>
      <c r="FLY79" s="225"/>
      <c r="FLZ79" s="225"/>
      <c r="FMA79" s="225"/>
      <c r="FMB79" s="225"/>
      <c r="FMC79" s="225"/>
      <c r="FMD79" s="225"/>
      <c r="FME79" s="225"/>
      <c r="FMF79" s="225"/>
      <c r="FMG79" s="225"/>
      <c r="FMH79" s="225"/>
      <c r="FMI79" s="225"/>
      <c r="FMJ79" s="225"/>
      <c r="FMK79" s="225"/>
      <c r="FML79" s="225"/>
      <c r="FMM79" s="225"/>
      <c r="FMN79" s="225"/>
      <c r="FMO79" s="225"/>
      <c r="FMP79" s="225"/>
      <c r="FMQ79" s="225"/>
      <c r="FMR79" s="225"/>
      <c r="FMS79" s="225"/>
      <c r="FMT79" s="225"/>
      <c r="FMU79" s="225"/>
      <c r="FMV79" s="225"/>
      <c r="FMW79" s="225"/>
      <c r="FMX79" s="225"/>
      <c r="FMY79" s="225"/>
      <c r="FMZ79" s="225"/>
      <c r="FNA79" s="225"/>
      <c r="FNB79" s="225"/>
      <c r="FNC79" s="225"/>
      <c r="FND79" s="225"/>
      <c r="FNE79" s="225"/>
      <c r="FNF79" s="225"/>
      <c r="FNG79" s="225"/>
      <c r="FNH79" s="225"/>
      <c r="FNI79" s="225"/>
      <c r="FNJ79" s="225"/>
      <c r="FNK79" s="225"/>
      <c r="FNL79" s="225"/>
      <c r="FNM79" s="225"/>
      <c r="FNN79" s="225"/>
      <c r="FNO79" s="225"/>
      <c r="FNP79" s="225"/>
      <c r="FNQ79" s="225"/>
      <c r="FNR79" s="225"/>
      <c r="FNS79" s="225"/>
      <c r="FNT79" s="225"/>
      <c r="FNU79" s="225"/>
      <c r="FNV79" s="225"/>
      <c r="FNW79" s="225"/>
      <c r="FNX79" s="225"/>
      <c r="FNY79" s="225"/>
      <c r="FNZ79" s="225"/>
      <c r="FOA79" s="225"/>
      <c r="FOB79" s="225"/>
      <c r="FOC79" s="225"/>
      <c r="FOD79" s="225"/>
      <c r="FOE79" s="225"/>
      <c r="FOF79" s="225"/>
      <c r="FOG79" s="225"/>
      <c r="FOH79" s="225"/>
      <c r="FOI79" s="225"/>
      <c r="FOJ79" s="225"/>
      <c r="FOK79" s="225"/>
      <c r="FOL79" s="225"/>
      <c r="FOM79" s="225"/>
      <c r="FON79" s="225"/>
      <c r="FOO79" s="225"/>
      <c r="FOP79" s="225"/>
      <c r="FOQ79" s="225"/>
      <c r="FOR79" s="225"/>
      <c r="FOS79" s="225"/>
      <c r="FOT79" s="225"/>
      <c r="FOU79" s="225"/>
      <c r="FOV79" s="225"/>
      <c r="FOW79" s="225"/>
      <c r="FOX79" s="225"/>
      <c r="FOY79" s="225"/>
      <c r="FOZ79" s="225"/>
      <c r="FPA79" s="225"/>
      <c r="FPB79" s="225"/>
      <c r="FPC79" s="225"/>
      <c r="FPD79" s="225"/>
      <c r="FPE79" s="225"/>
      <c r="FPF79" s="225"/>
      <c r="FPG79" s="225"/>
      <c r="FPH79" s="225"/>
      <c r="FPI79" s="225"/>
      <c r="FPJ79" s="225"/>
      <c r="FPK79" s="225"/>
      <c r="FPL79" s="225"/>
      <c r="FPM79" s="225"/>
      <c r="FPN79" s="225"/>
      <c r="FPO79" s="225"/>
      <c r="FPP79" s="225"/>
      <c r="FPQ79" s="225"/>
      <c r="FPR79" s="225"/>
      <c r="FPS79" s="225"/>
      <c r="FPT79" s="225"/>
      <c r="FPU79" s="225"/>
      <c r="FPV79" s="225"/>
      <c r="FPW79" s="225"/>
      <c r="FPX79" s="225"/>
      <c r="FPY79" s="225"/>
      <c r="FPZ79" s="225"/>
      <c r="FQA79" s="225"/>
      <c r="FQB79" s="225"/>
      <c r="FQC79" s="225"/>
      <c r="FQD79" s="225"/>
      <c r="FQE79" s="225"/>
      <c r="FQF79" s="225"/>
      <c r="FQG79" s="225"/>
      <c r="FQH79" s="225"/>
      <c r="FQI79" s="225"/>
      <c r="FQJ79" s="225"/>
      <c r="FQK79" s="225"/>
      <c r="FQL79" s="225"/>
      <c r="FQM79" s="225"/>
      <c r="FQN79" s="225"/>
      <c r="FQO79" s="225"/>
      <c r="FQP79" s="225"/>
      <c r="FQQ79" s="225"/>
      <c r="FQR79" s="225"/>
      <c r="FQS79" s="225"/>
      <c r="FQT79" s="225"/>
      <c r="FQU79" s="225"/>
      <c r="FQV79" s="225"/>
      <c r="FQW79" s="225"/>
      <c r="FQX79" s="225"/>
      <c r="FQY79" s="225"/>
      <c r="FQZ79" s="225"/>
      <c r="FRA79" s="225"/>
      <c r="FRB79" s="225"/>
      <c r="FRC79" s="225"/>
      <c r="FRD79" s="225"/>
      <c r="FRE79" s="225"/>
      <c r="FRF79" s="225"/>
      <c r="FRG79" s="225"/>
      <c r="FRH79" s="225"/>
      <c r="FRI79" s="225"/>
      <c r="FRJ79" s="225"/>
      <c r="FRK79" s="225"/>
      <c r="FRL79" s="225"/>
      <c r="FRM79" s="225"/>
      <c r="FRN79" s="225"/>
      <c r="FRO79" s="225"/>
      <c r="FRP79" s="225"/>
      <c r="FRQ79" s="225"/>
      <c r="FRR79" s="225"/>
      <c r="FRS79" s="225"/>
      <c r="FRT79" s="225"/>
      <c r="FRU79" s="225"/>
      <c r="FRV79" s="225"/>
      <c r="FRW79" s="225"/>
      <c r="FRX79" s="225"/>
      <c r="FRY79" s="225"/>
      <c r="FRZ79" s="225"/>
      <c r="FSA79" s="225"/>
      <c r="FSB79" s="225"/>
      <c r="FSC79" s="225"/>
      <c r="FSD79" s="225"/>
      <c r="FSE79" s="225"/>
      <c r="FSF79" s="225"/>
      <c r="FSG79" s="225"/>
      <c r="FSH79" s="225"/>
      <c r="FSI79" s="225"/>
      <c r="FSJ79" s="225"/>
      <c r="FSK79" s="225"/>
      <c r="FSL79" s="225"/>
      <c r="FSM79" s="225"/>
      <c r="FSN79" s="225"/>
      <c r="FSO79" s="225"/>
      <c r="FSP79" s="225"/>
      <c r="FSQ79" s="225"/>
      <c r="FSR79" s="225"/>
      <c r="FSS79" s="225"/>
      <c r="FST79" s="225"/>
      <c r="FSU79" s="225"/>
      <c r="FSV79" s="225"/>
      <c r="FSW79" s="225"/>
      <c r="FSX79" s="225"/>
      <c r="FSY79" s="225"/>
      <c r="FSZ79" s="225"/>
      <c r="FTA79" s="225"/>
      <c r="FTB79" s="225"/>
      <c r="FTC79" s="225"/>
      <c r="FTD79" s="225"/>
      <c r="FTE79" s="225"/>
      <c r="FTF79" s="225"/>
      <c r="FTG79" s="225"/>
      <c r="FTH79" s="225"/>
      <c r="FTI79" s="225"/>
      <c r="FTJ79" s="225"/>
      <c r="FTK79" s="225"/>
      <c r="FTL79" s="225"/>
      <c r="FTM79" s="225"/>
      <c r="FTN79" s="225"/>
      <c r="FTO79" s="225"/>
      <c r="FTP79" s="225"/>
      <c r="FTQ79" s="225"/>
      <c r="FTR79" s="225"/>
      <c r="FTS79" s="225"/>
      <c r="FTT79" s="225"/>
      <c r="FTU79" s="225"/>
      <c r="FTV79" s="225"/>
      <c r="FTW79" s="225"/>
      <c r="FTX79" s="225"/>
      <c r="FTY79" s="225"/>
      <c r="FTZ79" s="225"/>
      <c r="FUA79" s="225"/>
      <c r="FUB79" s="225"/>
      <c r="FUC79" s="225"/>
      <c r="FUD79" s="225"/>
      <c r="FUE79" s="225"/>
      <c r="FUF79" s="225"/>
      <c r="FUG79" s="225"/>
      <c r="FUH79" s="225"/>
      <c r="FUI79" s="225"/>
      <c r="FUJ79" s="225"/>
      <c r="FUK79" s="225"/>
      <c r="FUL79" s="225"/>
      <c r="FUM79" s="225"/>
      <c r="FUN79" s="225"/>
      <c r="FUO79" s="225"/>
      <c r="FUP79" s="225"/>
      <c r="FUQ79" s="225"/>
      <c r="FUR79" s="225"/>
      <c r="FUS79" s="225"/>
      <c r="FUT79" s="225"/>
      <c r="FUU79" s="225"/>
      <c r="FUV79" s="225"/>
      <c r="FUW79" s="225"/>
      <c r="FUX79" s="225"/>
      <c r="FUY79" s="225"/>
      <c r="FUZ79" s="225"/>
      <c r="FVA79" s="225"/>
      <c r="FVB79" s="225"/>
      <c r="FVC79" s="225"/>
      <c r="FVD79" s="225"/>
      <c r="FVE79" s="225"/>
      <c r="FVF79" s="225"/>
      <c r="FVG79" s="225"/>
      <c r="FVH79" s="225"/>
      <c r="FVI79" s="225"/>
      <c r="FVJ79" s="225"/>
      <c r="FVK79" s="225"/>
      <c r="FVL79" s="225"/>
      <c r="FVM79" s="225"/>
      <c r="FVN79" s="225"/>
      <c r="FVO79" s="225"/>
      <c r="FVP79" s="225"/>
      <c r="FVQ79" s="225"/>
      <c r="FVR79" s="225"/>
      <c r="FVS79" s="225"/>
      <c r="FVT79" s="225"/>
      <c r="FVU79" s="225"/>
      <c r="FVV79" s="225"/>
      <c r="FVW79" s="225"/>
      <c r="FVX79" s="225"/>
      <c r="FVY79" s="225"/>
      <c r="FVZ79" s="225"/>
      <c r="FWA79" s="225"/>
      <c r="FWB79" s="225"/>
      <c r="FWC79" s="225"/>
      <c r="FWD79" s="225"/>
      <c r="FWE79" s="225"/>
      <c r="FWF79" s="225"/>
      <c r="FWG79" s="225"/>
      <c r="FWH79" s="225"/>
      <c r="FWI79" s="225"/>
      <c r="FWJ79" s="225"/>
      <c r="FWK79" s="225"/>
      <c r="FWL79" s="225"/>
      <c r="FWM79" s="225"/>
      <c r="FWN79" s="225"/>
      <c r="FWO79" s="225"/>
      <c r="FWP79" s="225"/>
      <c r="FWQ79" s="225"/>
      <c r="FWR79" s="225"/>
      <c r="FWS79" s="225"/>
      <c r="FWT79" s="225"/>
      <c r="FWU79" s="225"/>
      <c r="FWV79" s="225"/>
      <c r="FWW79" s="225"/>
      <c r="FWX79" s="225"/>
      <c r="FWY79" s="225"/>
      <c r="FWZ79" s="225"/>
      <c r="FXA79" s="225"/>
      <c r="FXB79" s="225"/>
      <c r="FXC79" s="225"/>
      <c r="FXD79" s="225"/>
      <c r="FXE79" s="225"/>
      <c r="FXF79" s="225"/>
      <c r="FXG79" s="225"/>
      <c r="FXH79" s="225"/>
      <c r="FXI79" s="225"/>
      <c r="FXJ79" s="225"/>
      <c r="FXK79" s="225"/>
      <c r="FXL79" s="225"/>
      <c r="FXM79" s="225"/>
      <c r="FXN79" s="225"/>
      <c r="FXO79" s="225"/>
      <c r="FXP79" s="225"/>
      <c r="FXQ79" s="225"/>
      <c r="FXR79" s="225"/>
      <c r="FXS79" s="225"/>
      <c r="FXT79" s="225"/>
      <c r="FXU79" s="225"/>
      <c r="FXV79" s="225"/>
      <c r="FXW79" s="225"/>
      <c r="FXX79" s="225"/>
      <c r="FXY79" s="225"/>
      <c r="FXZ79" s="225"/>
      <c r="FYA79" s="225"/>
      <c r="FYB79" s="225"/>
      <c r="FYC79" s="225"/>
      <c r="FYD79" s="225"/>
      <c r="FYE79" s="225"/>
      <c r="FYF79" s="225"/>
      <c r="FYG79" s="225"/>
      <c r="FYH79" s="225"/>
      <c r="FYI79" s="225"/>
      <c r="FYJ79" s="225"/>
      <c r="FYK79" s="225"/>
      <c r="FYL79" s="225"/>
      <c r="FYM79" s="225"/>
      <c r="FYN79" s="225"/>
      <c r="FYO79" s="225"/>
      <c r="FYP79" s="225"/>
      <c r="FYQ79" s="225"/>
      <c r="FYR79" s="225"/>
      <c r="FYS79" s="225"/>
      <c r="FYT79" s="225"/>
      <c r="FYU79" s="225"/>
      <c r="FYV79" s="225"/>
      <c r="FYW79" s="225"/>
      <c r="FYX79" s="225"/>
      <c r="FYY79" s="225"/>
      <c r="FYZ79" s="225"/>
      <c r="FZA79" s="225"/>
      <c r="FZB79" s="225"/>
      <c r="FZC79" s="225"/>
      <c r="FZD79" s="225"/>
      <c r="FZE79" s="225"/>
      <c r="FZF79" s="225"/>
      <c r="FZG79" s="225"/>
      <c r="FZH79" s="225"/>
      <c r="FZI79" s="225"/>
      <c r="FZJ79" s="225"/>
      <c r="FZK79" s="225"/>
      <c r="FZL79" s="225"/>
      <c r="FZM79" s="225"/>
      <c r="FZN79" s="225"/>
      <c r="FZO79" s="225"/>
      <c r="FZP79" s="225"/>
      <c r="FZQ79" s="225"/>
      <c r="FZR79" s="225"/>
      <c r="FZS79" s="225"/>
      <c r="FZT79" s="225"/>
      <c r="FZU79" s="225"/>
      <c r="FZV79" s="225"/>
      <c r="FZW79" s="225"/>
      <c r="FZX79" s="225"/>
      <c r="FZY79" s="225"/>
      <c r="FZZ79" s="225"/>
      <c r="GAA79" s="225"/>
      <c r="GAB79" s="225"/>
      <c r="GAC79" s="225"/>
      <c r="GAD79" s="225"/>
      <c r="GAE79" s="225"/>
      <c r="GAF79" s="225"/>
      <c r="GAG79" s="225"/>
      <c r="GAH79" s="225"/>
      <c r="GAI79" s="225"/>
      <c r="GAJ79" s="225"/>
      <c r="GAK79" s="225"/>
      <c r="GAL79" s="225"/>
      <c r="GAM79" s="225"/>
      <c r="GAN79" s="225"/>
      <c r="GAO79" s="225"/>
      <c r="GAP79" s="225"/>
      <c r="GAQ79" s="225"/>
      <c r="GAR79" s="225"/>
      <c r="GAS79" s="225"/>
      <c r="GAT79" s="225"/>
      <c r="GAU79" s="225"/>
      <c r="GAV79" s="225"/>
      <c r="GAW79" s="225"/>
      <c r="GAX79" s="225"/>
      <c r="GAY79" s="225"/>
      <c r="GAZ79" s="225"/>
      <c r="GBA79" s="225"/>
      <c r="GBB79" s="225"/>
      <c r="GBC79" s="225"/>
      <c r="GBD79" s="225"/>
      <c r="GBE79" s="225"/>
      <c r="GBF79" s="225"/>
      <c r="GBG79" s="225"/>
      <c r="GBH79" s="225"/>
      <c r="GBI79" s="225"/>
      <c r="GBJ79" s="225"/>
      <c r="GBK79" s="225"/>
      <c r="GBL79" s="225"/>
      <c r="GBM79" s="225"/>
      <c r="GBN79" s="225"/>
      <c r="GBO79" s="225"/>
      <c r="GBP79" s="225"/>
      <c r="GBQ79" s="225"/>
      <c r="GBR79" s="225"/>
      <c r="GBS79" s="225"/>
      <c r="GBT79" s="225"/>
      <c r="GBU79" s="225"/>
      <c r="GBV79" s="225"/>
      <c r="GBW79" s="225"/>
      <c r="GBX79" s="225"/>
      <c r="GBY79" s="225"/>
      <c r="GBZ79" s="225"/>
      <c r="GCA79" s="225"/>
      <c r="GCB79" s="225"/>
      <c r="GCC79" s="225"/>
      <c r="GCD79" s="225"/>
      <c r="GCE79" s="225"/>
      <c r="GCF79" s="225"/>
      <c r="GCG79" s="225"/>
      <c r="GCH79" s="225"/>
      <c r="GCI79" s="225"/>
      <c r="GCJ79" s="225"/>
      <c r="GCK79" s="225"/>
      <c r="GCL79" s="225"/>
      <c r="GCM79" s="225"/>
      <c r="GCN79" s="225"/>
      <c r="GCO79" s="225"/>
      <c r="GCP79" s="225"/>
      <c r="GCQ79" s="225"/>
      <c r="GCR79" s="225"/>
      <c r="GCS79" s="225"/>
      <c r="GCT79" s="225"/>
      <c r="GCU79" s="225"/>
      <c r="GCV79" s="225"/>
      <c r="GCW79" s="225"/>
      <c r="GCX79" s="225"/>
      <c r="GCY79" s="225"/>
      <c r="GCZ79" s="225"/>
      <c r="GDA79" s="225"/>
      <c r="GDB79" s="225"/>
      <c r="GDC79" s="225"/>
      <c r="GDD79" s="225"/>
      <c r="GDE79" s="225"/>
      <c r="GDF79" s="225"/>
      <c r="GDG79" s="225"/>
      <c r="GDH79" s="225"/>
      <c r="GDI79" s="225"/>
      <c r="GDJ79" s="225"/>
      <c r="GDK79" s="225"/>
      <c r="GDL79" s="225"/>
      <c r="GDM79" s="225"/>
      <c r="GDN79" s="225"/>
      <c r="GDO79" s="225"/>
      <c r="GDP79" s="225"/>
      <c r="GDQ79" s="225"/>
      <c r="GDR79" s="225"/>
      <c r="GDS79" s="225"/>
      <c r="GDT79" s="225"/>
      <c r="GDU79" s="225"/>
      <c r="GDV79" s="225"/>
      <c r="GDW79" s="225"/>
      <c r="GDX79" s="225"/>
      <c r="GDY79" s="225"/>
      <c r="GDZ79" s="225"/>
      <c r="GEA79" s="225"/>
      <c r="GEB79" s="225"/>
      <c r="GEC79" s="225"/>
      <c r="GED79" s="225"/>
      <c r="GEE79" s="225"/>
      <c r="GEF79" s="225"/>
      <c r="GEG79" s="225"/>
      <c r="GEH79" s="225"/>
      <c r="GEI79" s="225"/>
      <c r="GEJ79" s="225"/>
      <c r="GEK79" s="225"/>
      <c r="GEL79" s="225"/>
      <c r="GEM79" s="225"/>
      <c r="GEN79" s="225"/>
      <c r="GEO79" s="225"/>
      <c r="GEP79" s="225"/>
      <c r="GEQ79" s="225"/>
      <c r="GER79" s="225"/>
      <c r="GES79" s="225"/>
      <c r="GET79" s="225"/>
      <c r="GEU79" s="225"/>
      <c r="GEV79" s="225"/>
      <c r="GEW79" s="225"/>
      <c r="GEX79" s="225"/>
      <c r="GEY79" s="225"/>
      <c r="GEZ79" s="225"/>
      <c r="GFA79" s="225"/>
      <c r="GFB79" s="225"/>
      <c r="GFC79" s="225"/>
      <c r="GFD79" s="225"/>
      <c r="GFE79" s="225"/>
      <c r="GFF79" s="225"/>
      <c r="GFG79" s="225"/>
      <c r="GFH79" s="225"/>
      <c r="GFI79" s="225"/>
      <c r="GFJ79" s="225"/>
      <c r="GFK79" s="225"/>
      <c r="GFL79" s="225"/>
      <c r="GFM79" s="225"/>
      <c r="GFN79" s="225"/>
      <c r="GFO79" s="225"/>
      <c r="GFP79" s="225"/>
      <c r="GFQ79" s="225"/>
      <c r="GFR79" s="225"/>
      <c r="GFS79" s="225"/>
      <c r="GFT79" s="225"/>
      <c r="GFU79" s="225"/>
      <c r="GFV79" s="225"/>
      <c r="GFW79" s="225"/>
      <c r="GFX79" s="225"/>
      <c r="GFY79" s="225"/>
      <c r="GFZ79" s="225"/>
      <c r="GGA79" s="225"/>
      <c r="GGB79" s="225"/>
      <c r="GGC79" s="225"/>
      <c r="GGD79" s="225"/>
      <c r="GGE79" s="225"/>
      <c r="GGF79" s="225"/>
      <c r="GGG79" s="225"/>
      <c r="GGH79" s="225"/>
      <c r="GGI79" s="225"/>
      <c r="GGJ79" s="225"/>
      <c r="GGK79" s="225"/>
      <c r="GGL79" s="225"/>
      <c r="GGM79" s="225"/>
      <c r="GGN79" s="225"/>
      <c r="GGO79" s="225"/>
      <c r="GGP79" s="225"/>
      <c r="GGQ79" s="225"/>
      <c r="GGR79" s="225"/>
      <c r="GGS79" s="225"/>
      <c r="GGT79" s="225"/>
      <c r="GGU79" s="225"/>
      <c r="GGV79" s="225"/>
      <c r="GGW79" s="225"/>
      <c r="GGX79" s="225"/>
      <c r="GGY79" s="225"/>
      <c r="GGZ79" s="225"/>
      <c r="GHA79" s="225"/>
      <c r="GHB79" s="225"/>
      <c r="GHC79" s="225"/>
      <c r="GHD79" s="225"/>
      <c r="GHE79" s="225"/>
      <c r="GHF79" s="225"/>
      <c r="GHG79" s="225"/>
      <c r="GHH79" s="225"/>
      <c r="GHI79" s="225"/>
      <c r="GHJ79" s="225"/>
      <c r="GHK79" s="225"/>
      <c r="GHL79" s="225"/>
      <c r="GHM79" s="225"/>
      <c r="GHN79" s="225"/>
      <c r="GHO79" s="225"/>
      <c r="GHP79" s="225"/>
      <c r="GHQ79" s="225"/>
      <c r="GHR79" s="225"/>
      <c r="GHS79" s="225"/>
      <c r="GHT79" s="225"/>
      <c r="GHU79" s="225"/>
      <c r="GHV79" s="225"/>
      <c r="GHW79" s="225"/>
      <c r="GHX79" s="225"/>
      <c r="GHY79" s="225"/>
      <c r="GHZ79" s="225"/>
      <c r="GIA79" s="225"/>
      <c r="GIB79" s="225"/>
      <c r="GIC79" s="225"/>
      <c r="GID79" s="225"/>
      <c r="GIE79" s="225"/>
      <c r="GIF79" s="225"/>
      <c r="GIG79" s="225"/>
      <c r="GIH79" s="225"/>
      <c r="GII79" s="225"/>
      <c r="GIJ79" s="225"/>
      <c r="GIK79" s="225"/>
      <c r="GIL79" s="225"/>
      <c r="GIM79" s="225"/>
      <c r="GIN79" s="225"/>
      <c r="GIO79" s="225"/>
      <c r="GIP79" s="225"/>
      <c r="GIQ79" s="225"/>
      <c r="GIR79" s="225"/>
      <c r="GIS79" s="225"/>
      <c r="GIT79" s="225"/>
      <c r="GIU79" s="225"/>
      <c r="GIV79" s="225"/>
      <c r="GIW79" s="225"/>
      <c r="GIX79" s="225"/>
      <c r="GIY79" s="225"/>
      <c r="GIZ79" s="225"/>
      <c r="GJA79" s="225"/>
      <c r="GJB79" s="225"/>
      <c r="GJC79" s="225"/>
      <c r="GJD79" s="225"/>
      <c r="GJE79" s="225"/>
      <c r="GJF79" s="225"/>
      <c r="GJG79" s="225"/>
      <c r="GJH79" s="225"/>
      <c r="GJI79" s="225"/>
      <c r="GJJ79" s="225"/>
      <c r="GJK79" s="225"/>
      <c r="GJL79" s="225"/>
      <c r="GJM79" s="225"/>
      <c r="GJN79" s="225"/>
      <c r="GJO79" s="225"/>
      <c r="GJP79" s="225"/>
      <c r="GJQ79" s="225"/>
      <c r="GJR79" s="225"/>
      <c r="GJS79" s="225"/>
      <c r="GJT79" s="225"/>
      <c r="GJU79" s="225"/>
      <c r="GJV79" s="225"/>
      <c r="GJW79" s="225"/>
      <c r="GJX79" s="225"/>
      <c r="GJY79" s="225"/>
      <c r="GJZ79" s="225"/>
      <c r="GKA79" s="225"/>
      <c r="GKB79" s="225"/>
      <c r="GKC79" s="225"/>
      <c r="GKD79" s="225"/>
      <c r="GKE79" s="225"/>
      <c r="GKF79" s="225"/>
      <c r="GKG79" s="225"/>
      <c r="GKH79" s="225"/>
      <c r="GKI79" s="225"/>
      <c r="GKJ79" s="225"/>
      <c r="GKK79" s="225"/>
      <c r="GKL79" s="225"/>
      <c r="GKM79" s="225"/>
      <c r="GKN79" s="225"/>
      <c r="GKO79" s="225"/>
      <c r="GKP79" s="225"/>
      <c r="GKQ79" s="225"/>
      <c r="GKR79" s="225"/>
      <c r="GKS79" s="225"/>
      <c r="GKT79" s="225"/>
      <c r="GKU79" s="225"/>
      <c r="GKV79" s="225"/>
      <c r="GKW79" s="225"/>
      <c r="GKX79" s="225"/>
      <c r="GKY79" s="225"/>
      <c r="GKZ79" s="225"/>
      <c r="GLA79" s="225"/>
      <c r="GLB79" s="225"/>
      <c r="GLC79" s="225"/>
      <c r="GLD79" s="225"/>
      <c r="GLE79" s="225"/>
      <c r="GLF79" s="225"/>
      <c r="GLG79" s="225"/>
      <c r="GLH79" s="225"/>
      <c r="GLI79" s="225"/>
      <c r="GLJ79" s="225"/>
      <c r="GLK79" s="225"/>
      <c r="GLL79" s="225"/>
      <c r="GLM79" s="225"/>
      <c r="GLN79" s="225"/>
      <c r="GLO79" s="225"/>
      <c r="GLP79" s="225"/>
      <c r="GLQ79" s="225"/>
      <c r="GLR79" s="225"/>
      <c r="GLS79" s="225"/>
      <c r="GLT79" s="225"/>
      <c r="GLU79" s="225"/>
      <c r="GLV79" s="225"/>
      <c r="GLW79" s="225"/>
      <c r="GLX79" s="225"/>
      <c r="GLY79" s="225"/>
      <c r="GLZ79" s="225"/>
      <c r="GMA79" s="225"/>
      <c r="GMB79" s="225"/>
      <c r="GMC79" s="225"/>
      <c r="GMD79" s="225"/>
      <c r="GME79" s="225"/>
      <c r="GMF79" s="225"/>
      <c r="GMG79" s="225"/>
      <c r="GMH79" s="225"/>
      <c r="GMI79" s="225"/>
      <c r="GMJ79" s="225"/>
      <c r="GMK79" s="225"/>
      <c r="GML79" s="225"/>
      <c r="GMM79" s="225"/>
      <c r="GMN79" s="225"/>
      <c r="GMO79" s="225"/>
      <c r="GMP79" s="225"/>
      <c r="GMQ79" s="225"/>
      <c r="GMR79" s="225"/>
      <c r="GMS79" s="225"/>
      <c r="GMT79" s="225"/>
      <c r="GMU79" s="225"/>
      <c r="GMV79" s="225"/>
      <c r="GMW79" s="225"/>
      <c r="GMX79" s="225"/>
      <c r="GMY79" s="225"/>
      <c r="GMZ79" s="225"/>
      <c r="GNA79" s="225"/>
      <c r="GNB79" s="225"/>
      <c r="GNC79" s="225"/>
      <c r="GND79" s="225"/>
      <c r="GNE79" s="225"/>
      <c r="GNF79" s="225"/>
      <c r="GNG79" s="225"/>
      <c r="GNH79" s="225"/>
      <c r="GNI79" s="225"/>
      <c r="GNJ79" s="225"/>
      <c r="GNK79" s="225"/>
      <c r="GNL79" s="225"/>
      <c r="GNM79" s="225"/>
      <c r="GNN79" s="225"/>
      <c r="GNO79" s="225"/>
      <c r="GNP79" s="225"/>
      <c r="GNQ79" s="225"/>
      <c r="GNR79" s="225"/>
      <c r="GNS79" s="225"/>
      <c r="GNT79" s="225"/>
      <c r="GNU79" s="225"/>
      <c r="GNV79" s="225"/>
      <c r="GNW79" s="225"/>
      <c r="GNX79" s="225"/>
      <c r="GNY79" s="225"/>
      <c r="GNZ79" s="225"/>
      <c r="GOA79" s="225"/>
      <c r="GOB79" s="225"/>
      <c r="GOC79" s="225"/>
      <c r="GOD79" s="225"/>
      <c r="GOE79" s="225"/>
      <c r="GOF79" s="225"/>
      <c r="GOG79" s="225"/>
      <c r="GOH79" s="225"/>
      <c r="GOI79" s="225"/>
      <c r="GOJ79" s="225"/>
      <c r="GOK79" s="225"/>
      <c r="GOL79" s="225"/>
      <c r="GOM79" s="225"/>
      <c r="GON79" s="225"/>
      <c r="GOO79" s="225"/>
      <c r="GOP79" s="225"/>
      <c r="GOQ79" s="225"/>
      <c r="GOR79" s="225"/>
      <c r="GOS79" s="225"/>
      <c r="GOT79" s="225"/>
      <c r="GOU79" s="225"/>
      <c r="GOV79" s="225"/>
      <c r="GOW79" s="225"/>
      <c r="GOX79" s="225"/>
      <c r="GOY79" s="225"/>
      <c r="GOZ79" s="225"/>
      <c r="GPA79" s="225"/>
      <c r="GPB79" s="225"/>
      <c r="GPC79" s="225"/>
      <c r="GPD79" s="225"/>
      <c r="GPE79" s="225"/>
      <c r="GPF79" s="225"/>
      <c r="GPG79" s="225"/>
      <c r="GPH79" s="225"/>
      <c r="GPI79" s="225"/>
      <c r="GPJ79" s="225"/>
      <c r="GPK79" s="225"/>
      <c r="GPL79" s="225"/>
      <c r="GPM79" s="225"/>
      <c r="GPN79" s="225"/>
      <c r="GPO79" s="225"/>
      <c r="GPP79" s="225"/>
      <c r="GPQ79" s="225"/>
      <c r="GPR79" s="225"/>
      <c r="GPS79" s="225"/>
      <c r="GPT79" s="225"/>
      <c r="GPU79" s="225"/>
      <c r="GPV79" s="225"/>
      <c r="GPW79" s="225"/>
      <c r="GPX79" s="225"/>
      <c r="GPY79" s="225"/>
      <c r="GPZ79" s="225"/>
      <c r="GQA79" s="225"/>
      <c r="GQB79" s="225"/>
      <c r="GQC79" s="225"/>
      <c r="GQD79" s="225"/>
      <c r="GQE79" s="225"/>
      <c r="GQF79" s="225"/>
      <c r="GQG79" s="225"/>
      <c r="GQH79" s="225"/>
      <c r="GQI79" s="225"/>
      <c r="GQJ79" s="225"/>
      <c r="GQK79" s="225"/>
      <c r="GQL79" s="225"/>
      <c r="GQM79" s="225"/>
      <c r="GQN79" s="225"/>
      <c r="GQO79" s="225"/>
      <c r="GQP79" s="225"/>
      <c r="GQQ79" s="225"/>
      <c r="GQR79" s="225"/>
      <c r="GQS79" s="225"/>
      <c r="GQT79" s="225"/>
      <c r="GQU79" s="225"/>
      <c r="GQV79" s="225"/>
      <c r="GQW79" s="225"/>
      <c r="GQX79" s="225"/>
      <c r="GQY79" s="225"/>
      <c r="GQZ79" s="225"/>
      <c r="GRA79" s="225"/>
      <c r="GRB79" s="225"/>
      <c r="GRC79" s="225"/>
      <c r="GRD79" s="225"/>
      <c r="GRE79" s="225"/>
      <c r="GRF79" s="225"/>
      <c r="GRG79" s="225"/>
      <c r="GRH79" s="225"/>
      <c r="GRI79" s="225"/>
      <c r="GRJ79" s="225"/>
      <c r="GRK79" s="225"/>
      <c r="GRL79" s="225"/>
      <c r="GRM79" s="225"/>
      <c r="GRN79" s="225"/>
      <c r="GRO79" s="225"/>
      <c r="GRP79" s="225"/>
      <c r="GRQ79" s="225"/>
      <c r="GRR79" s="225"/>
      <c r="GRS79" s="225"/>
      <c r="GRT79" s="225"/>
      <c r="GRU79" s="225"/>
      <c r="GRV79" s="225"/>
      <c r="GRW79" s="225"/>
      <c r="GRX79" s="225"/>
      <c r="GRY79" s="225"/>
      <c r="GRZ79" s="225"/>
      <c r="GSA79" s="225"/>
      <c r="GSB79" s="225"/>
      <c r="GSC79" s="225"/>
      <c r="GSD79" s="225"/>
      <c r="GSE79" s="225"/>
      <c r="GSF79" s="225"/>
      <c r="GSG79" s="225"/>
      <c r="GSH79" s="225"/>
      <c r="GSI79" s="225"/>
      <c r="GSJ79" s="225"/>
      <c r="GSK79" s="225"/>
      <c r="GSL79" s="225"/>
      <c r="GSM79" s="225"/>
      <c r="GSN79" s="225"/>
      <c r="GSO79" s="225"/>
      <c r="GSP79" s="225"/>
      <c r="GSQ79" s="225"/>
      <c r="GSR79" s="225"/>
      <c r="GSS79" s="225"/>
      <c r="GST79" s="225"/>
      <c r="GSU79" s="225"/>
      <c r="GSV79" s="225"/>
      <c r="GSW79" s="225"/>
      <c r="GSX79" s="225"/>
      <c r="GSY79" s="225"/>
      <c r="GSZ79" s="225"/>
      <c r="GTA79" s="225"/>
      <c r="GTB79" s="225"/>
      <c r="GTC79" s="225"/>
      <c r="GTD79" s="225"/>
      <c r="GTE79" s="225"/>
      <c r="GTF79" s="225"/>
      <c r="GTG79" s="225"/>
      <c r="GTH79" s="225"/>
      <c r="GTI79" s="225"/>
      <c r="GTJ79" s="225"/>
      <c r="GTK79" s="225"/>
      <c r="GTL79" s="225"/>
      <c r="GTM79" s="225"/>
      <c r="GTN79" s="225"/>
      <c r="GTO79" s="225"/>
      <c r="GTP79" s="225"/>
      <c r="GTQ79" s="225"/>
      <c r="GTR79" s="225"/>
      <c r="GTS79" s="225"/>
      <c r="GTT79" s="225"/>
      <c r="GTU79" s="225"/>
      <c r="GTV79" s="225"/>
      <c r="GTW79" s="225"/>
      <c r="GTX79" s="225"/>
      <c r="GTY79" s="225"/>
      <c r="GTZ79" s="225"/>
      <c r="GUA79" s="225"/>
      <c r="GUB79" s="225"/>
      <c r="GUC79" s="225"/>
      <c r="GUD79" s="225"/>
      <c r="GUE79" s="225"/>
      <c r="GUF79" s="225"/>
      <c r="GUG79" s="225"/>
      <c r="GUH79" s="225"/>
      <c r="GUI79" s="225"/>
      <c r="GUJ79" s="225"/>
      <c r="GUK79" s="225"/>
      <c r="GUL79" s="225"/>
      <c r="GUM79" s="225"/>
      <c r="GUN79" s="225"/>
      <c r="GUO79" s="225"/>
      <c r="GUP79" s="225"/>
      <c r="GUQ79" s="225"/>
      <c r="GUR79" s="225"/>
      <c r="GUS79" s="225"/>
      <c r="GUT79" s="225"/>
      <c r="GUU79" s="225"/>
      <c r="GUV79" s="225"/>
      <c r="GUW79" s="225"/>
      <c r="GUX79" s="225"/>
      <c r="GUY79" s="225"/>
      <c r="GUZ79" s="225"/>
      <c r="GVA79" s="225"/>
      <c r="GVB79" s="225"/>
      <c r="GVC79" s="225"/>
      <c r="GVD79" s="225"/>
      <c r="GVE79" s="225"/>
      <c r="GVF79" s="225"/>
      <c r="GVG79" s="225"/>
      <c r="GVH79" s="225"/>
      <c r="GVI79" s="225"/>
      <c r="GVJ79" s="225"/>
      <c r="GVK79" s="225"/>
      <c r="GVL79" s="225"/>
      <c r="GVM79" s="225"/>
      <c r="GVN79" s="225"/>
      <c r="GVO79" s="225"/>
      <c r="GVP79" s="225"/>
      <c r="GVQ79" s="225"/>
      <c r="GVR79" s="225"/>
      <c r="GVS79" s="225"/>
      <c r="GVT79" s="225"/>
      <c r="GVU79" s="225"/>
      <c r="GVV79" s="225"/>
      <c r="GVW79" s="225"/>
      <c r="GVX79" s="225"/>
      <c r="GVY79" s="225"/>
      <c r="GVZ79" s="225"/>
      <c r="GWA79" s="225"/>
      <c r="GWB79" s="225"/>
      <c r="GWC79" s="225"/>
      <c r="GWD79" s="225"/>
      <c r="GWE79" s="225"/>
      <c r="GWF79" s="225"/>
      <c r="GWG79" s="225"/>
      <c r="GWH79" s="225"/>
      <c r="GWI79" s="225"/>
      <c r="GWJ79" s="225"/>
      <c r="GWK79" s="225"/>
      <c r="GWL79" s="225"/>
      <c r="GWM79" s="225"/>
      <c r="GWN79" s="225"/>
      <c r="GWO79" s="225"/>
      <c r="GWP79" s="225"/>
      <c r="GWQ79" s="225"/>
      <c r="GWR79" s="225"/>
      <c r="GWS79" s="225"/>
      <c r="GWT79" s="225"/>
      <c r="GWU79" s="225"/>
      <c r="GWV79" s="225"/>
      <c r="GWW79" s="225"/>
      <c r="GWX79" s="225"/>
      <c r="GWY79" s="225"/>
      <c r="GWZ79" s="225"/>
      <c r="GXA79" s="225"/>
      <c r="GXB79" s="225"/>
      <c r="GXC79" s="225"/>
      <c r="GXD79" s="225"/>
      <c r="GXE79" s="225"/>
      <c r="GXF79" s="225"/>
      <c r="GXG79" s="225"/>
      <c r="GXH79" s="225"/>
      <c r="GXI79" s="225"/>
      <c r="GXJ79" s="225"/>
      <c r="GXK79" s="225"/>
      <c r="GXL79" s="225"/>
      <c r="GXM79" s="225"/>
      <c r="GXN79" s="225"/>
      <c r="GXO79" s="225"/>
      <c r="GXP79" s="225"/>
      <c r="GXQ79" s="225"/>
      <c r="GXR79" s="225"/>
      <c r="GXS79" s="225"/>
      <c r="GXT79" s="225"/>
      <c r="GXU79" s="225"/>
      <c r="GXV79" s="225"/>
      <c r="GXW79" s="225"/>
      <c r="GXX79" s="225"/>
      <c r="GXY79" s="225"/>
      <c r="GXZ79" s="225"/>
      <c r="GYA79" s="225"/>
      <c r="GYB79" s="225"/>
      <c r="GYC79" s="225"/>
      <c r="GYD79" s="225"/>
      <c r="GYE79" s="225"/>
      <c r="GYF79" s="225"/>
      <c r="GYG79" s="225"/>
      <c r="GYH79" s="225"/>
      <c r="GYI79" s="225"/>
      <c r="GYJ79" s="225"/>
      <c r="GYK79" s="225"/>
      <c r="GYL79" s="225"/>
      <c r="GYM79" s="225"/>
      <c r="GYN79" s="225"/>
      <c r="GYO79" s="225"/>
      <c r="GYP79" s="225"/>
      <c r="GYQ79" s="225"/>
      <c r="GYR79" s="225"/>
      <c r="GYS79" s="225"/>
      <c r="GYT79" s="225"/>
      <c r="GYU79" s="225"/>
      <c r="GYV79" s="225"/>
      <c r="GYW79" s="225"/>
      <c r="GYX79" s="225"/>
      <c r="GYY79" s="225"/>
      <c r="GYZ79" s="225"/>
      <c r="GZA79" s="225"/>
      <c r="GZB79" s="225"/>
      <c r="GZC79" s="225"/>
      <c r="GZD79" s="225"/>
      <c r="GZE79" s="225"/>
      <c r="GZF79" s="225"/>
      <c r="GZG79" s="225"/>
      <c r="GZH79" s="225"/>
      <c r="GZI79" s="225"/>
      <c r="GZJ79" s="225"/>
      <c r="GZK79" s="225"/>
      <c r="GZL79" s="225"/>
      <c r="GZM79" s="225"/>
      <c r="GZN79" s="225"/>
      <c r="GZO79" s="225"/>
      <c r="GZP79" s="225"/>
      <c r="GZQ79" s="225"/>
      <c r="GZR79" s="225"/>
      <c r="GZS79" s="225"/>
      <c r="GZT79" s="225"/>
      <c r="GZU79" s="225"/>
      <c r="GZV79" s="225"/>
      <c r="GZW79" s="225"/>
      <c r="GZX79" s="225"/>
      <c r="GZY79" s="225"/>
      <c r="GZZ79" s="225"/>
      <c r="HAA79" s="225"/>
      <c r="HAB79" s="225"/>
      <c r="HAC79" s="225"/>
      <c r="HAD79" s="225"/>
      <c r="HAE79" s="225"/>
      <c r="HAF79" s="225"/>
      <c r="HAG79" s="225"/>
      <c r="HAH79" s="225"/>
      <c r="HAI79" s="225"/>
      <c r="HAJ79" s="225"/>
      <c r="HAK79" s="225"/>
      <c r="HAL79" s="225"/>
      <c r="HAM79" s="225"/>
      <c r="HAN79" s="225"/>
      <c r="HAO79" s="225"/>
      <c r="HAP79" s="225"/>
      <c r="HAQ79" s="225"/>
      <c r="HAR79" s="225"/>
      <c r="HAS79" s="225"/>
      <c r="HAT79" s="225"/>
      <c r="HAU79" s="225"/>
      <c r="HAV79" s="225"/>
      <c r="HAW79" s="225"/>
      <c r="HAX79" s="225"/>
      <c r="HAY79" s="225"/>
      <c r="HAZ79" s="225"/>
      <c r="HBA79" s="225"/>
      <c r="HBB79" s="225"/>
      <c r="HBC79" s="225"/>
      <c r="HBD79" s="225"/>
      <c r="HBE79" s="225"/>
      <c r="HBF79" s="225"/>
      <c r="HBG79" s="225"/>
      <c r="HBH79" s="225"/>
      <c r="HBI79" s="225"/>
      <c r="HBJ79" s="225"/>
      <c r="HBK79" s="225"/>
      <c r="HBL79" s="225"/>
      <c r="HBM79" s="225"/>
      <c r="HBN79" s="225"/>
      <c r="HBO79" s="225"/>
      <c r="HBP79" s="225"/>
      <c r="HBQ79" s="225"/>
      <c r="HBR79" s="225"/>
      <c r="HBS79" s="225"/>
      <c r="HBT79" s="225"/>
      <c r="HBU79" s="225"/>
      <c r="HBV79" s="225"/>
      <c r="HBW79" s="225"/>
      <c r="HBX79" s="225"/>
      <c r="HBY79" s="225"/>
      <c r="HBZ79" s="225"/>
      <c r="HCA79" s="225"/>
      <c r="HCB79" s="225"/>
      <c r="HCC79" s="225"/>
      <c r="HCD79" s="225"/>
      <c r="HCE79" s="225"/>
      <c r="HCF79" s="225"/>
      <c r="HCG79" s="225"/>
      <c r="HCH79" s="225"/>
      <c r="HCI79" s="225"/>
      <c r="HCJ79" s="225"/>
      <c r="HCK79" s="225"/>
      <c r="HCL79" s="225"/>
      <c r="HCM79" s="225"/>
      <c r="HCN79" s="225"/>
      <c r="HCO79" s="225"/>
      <c r="HCP79" s="225"/>
      <c r="HCQ79" s="225"/>
      <c r="HCR79" s="225"/>
      <c r="HCS79" s="225"/>
      <c r="HCT79" s="225"/>
      <c r="HCU79" s="225"/>
      <c r="HCV79" s="225"/>
      <c r="HCW79" s="225"/>
      <c r="HCX79" s="225"/>
      <c r="HCY79" s="225"/>
      <c r="HCZ79" s="225"/>
      <c r="HDA79" s="225"/>
      <c r="HDB79" s="225"/>
      <c r="HDC79" s="225"/>
      <c r="HDD79" s="225"/>
      <c r="HDE79" s="225"/>
      <c r="HDF79" s="225"/>
      <c r="HDG79" s="225"/>
      <c r="HDH79" s="225"/>
      <c r="HDI79" s="225"/>
      <c r="HDJ79" s="225"/>
      <c r="HDK79" s="225"/>
      <c r="HDL79" s="225"/>
      <c r="HDM79" s="225"/>
      <c r="HDN79" s="225"/>
      <c r="HDO79" s="225"/>
      <c r="HDP79" s="225"/>
      <c r="HDQ79" s="225"/>
      <c r="HDR79" s="225"/>
      <c r="HDS79" s="225"/>
      <c r="HDT79" s="225"/>
      <c r="HDU79" s="225"/>
      <c r="HDV79" s="225"/>
      <c r="HDW79" s="225"/>
      <c r="HDX79" s="225"/>
      <c r="HDY79" s="225"/>
      <c r="HDZ79" s="225"/>
      <c r="HEA79" s="225"/>
      <c r="HEB79" s="225"/>
      <c r="HEC79" s="225"/>
      <c r="HED79" s="225"/>
      <c r="HEE79" s="225"/>
      <c r="HEF79" s="225"/>
      <c r="HEG79" s="225"/>
      <c r="HEH79" s="225"/>
      <c r="HEI79" s="225"/>
      <c r="HEJ79" s="225"/>
      <c r="HEK79" s="225"/>
      <c r="HEL79" s="225"/>
      <c r="HEM79" s="225"/>
      <c r="HEN79" s="225"/>
      <c r="HEO79" s="225"/>
      <c r="HEP79" s="225"/>
      <c r="HEQ79" s="225"/>
      <c r="HER79" s="225"/>
      <c r="HES79" s="225"/>
      <c r="HET79" s="225"/>
      <c r="HEU79" s="225"/>
      <c r="HEV79" s="225"/>
      <c r="HEW79" s="225"/>
      <c r="HEX79" s="225"/>
      <c r="HEY79" s="225"/>
      <c r="HEZ79" s="225"/>
      <c r="HFA79" s="225"/>
      <c r="HFB79" s="225"/>
      <c r="HFC79" s="225"/>
      <c r="HFD79" s="225"/>
      <c r="HFE79" s="225"/>
      <c r="HFF79" s="225"/>
      <c r="HFG79" s="225"/>
      <c r="HFH79" s="225"/>
      <c r="HFI79" s="225"/>
      <c r="HFJ79" s="225"/>
      <c r="HFK79" s="225"/>
      <c r="HFL79" s="225"/>
      <c r="HFM79" s="225"/>
      <c r="HFN79" s="225"/>
      <c r="HFO79" s="225"/>
      <c r="HFP79" s="225"/>
      <c r="HFQ79" s="225"/>
      <c r="HFR79" s="225"/>
      <c r="HFS79" s="225"/>
      <c r="HFT79" s="225"/>
      <c r="HFU79" s="225"/>
      <c r="HFV79" s="225"/>
      <c r="HFW79" s="225"/>
      <c r="HFX79" s="225"/>
      <c r="HFY79" s="225"/>
      <c r="HFZ79" s="225"/>
      <c r="HGA79" s="225"/>
      <c r="HGB79" s="225"/>
      <c r="HGC79" s="225"/>
      <c r="HGD79" s="225"/>
      <c r="HGE79" s="225"/>
      <c r="HGF79" s="225"/>
      <c r="HGG79" s="225"/>
      <c r="HGH79" s="225"/>
      <c r="HGI79" s="225"/>
      <c r="HGJ79" s="225"/>
      <c r="HGK79" s="225"/>
      <c r="HGL79" s="225"/>
      <c r="HGM79" s="225"/>
      <c r="HGN79" s="225"/>
      <c r="HGO79" s="225"/>
      <c r="HGP79" s="225"/>
      <c r="HGQ79" s="225"/>
      <c r="HGR79" s="225"/>
      <c r="HGS79" s="225"/>
      <c r="HGT79" s="225"/>
      <c r="HGU79" s="225"/>
      <c r="HGV79" s="225"/>
      <c r="HGW79" s="225"/>
      <c r="HGX79" s="225"/>
      <c r="HGY79" s="225"/>
      <c r="HGZ79" s="225"/>
      <c r="HHA79" s="225"/>
      <c r="HHB79" s="225"/>
      <c r="HHC79" s="225"/>
      <c r="HHD79" s="225"/>
      <c r="HHE79" s="225"/>
      <c r="HHF79" s="225"/>
      <c r="HHG79" s="225"/>
      <c r="HHH79" s="225"/>
      <c r="HHI79" s="225"/>
      <c r="HHJ79" s="225"/>
      <c r="HHK79" s="225"/>
      <c r="HHL79" s="225"/>
      <c r="HHM79" s="225"/>
      <c r="HHN79" s="225"/>
      <c r="HHO79" s="225"/>
      <c r="HHP79" s="225"/>
      <c r="HHQ79" s="225"/>
      <c r="HHR79" s="225"/>
      <c r="HHS79" s="225"/>
      <c r="HHT79" s="225"/>
      <c r="HHU79" s="225"/>
      <c r="HHV79" s="225"/>
      <c r="HHW79" s="225"/>
      <c r="HHX79" s="225"/>
      <c r="HHY79" s="225"/>
      <c r="HHZ79" s="225"/>
      <c r="HIA79" s="225"/>
      <c r="HIB79" s="225"/>
      <c r="HIC79" s="225"/>
      <c r="HID79" s="225"/>
      <c r="HIE79" s="225"/>
      <c r="HIF79" s="225"/>
      <c r="HIG79" s="225"/>
      <c r="HIH79" s="225"/>
      <c r="HII79" s="225"/>
      <c r="HIJ79" s="225"/>
      <c r="HIK79" s="225"/>
      <c r="HIL79" s="225"/>
      <c r="HIM79" s="225"/>
      <c r="HIN79" s="225"/>
      <c r="HIO79" s="225"/>
      <c r="HIP79" s="225"/>
      <c r="HIQ79" s="225"/>
      <c r="HIR79" s="225"/>
      <c r="HIS79" s="225"/>
      <c r="HIT79" s="225"/>
      <c r="HIU79" s="225"/>
      <c r="HIV79" s="225"/>
      <c r="HIW79" s="225"/>
      <c r="HIX79" s="225"/>
      <c r="HIY79" s="225"/>
      <c r="HIZ79" s="225"/>
      <c r="HJA79" s="225"/>
      <c r="HJB79" s="225"/>
      <c r="HJC79" s="225"/>
      <c r="HJD79" s="225"/>
      <c r="HJE79" s="225"/>
      <c r="HJF79" s="225"/>
      <c r="HJG79" s="225"/>
      <c r="HJH79" s="225"/>
      <c r="HJI79" s="225"/>
      <c r="HJJ79" s="225"/>
      <c r="HJK79" s="225"/>
      <c r="HJL79" s="225"/>
      <c r="HJM79" s="225"/>
      <c r="HJN79" s="225"/>
      <c r="HJO79" s="225"/>
      <c r="HJP79" s="225"/>
      <c r="HJQ79" s="225"/>
      <c r="HJR79" s="225"/>
      <c r="HJS79" s="225"/>
      <c r="HJT79" s="225"/>
      <c r="HJU79" s="225"/>
      <c r="HJV79" s="225"/>
      <c r="HJW79" s="225"/>
      <c r="HJX79" s="225"/>
      <c r="HJY79" s="225"/>
      <c r="HJZ79" s="225"/>
      <c r="HKA79" s="225"/>
      <c r="HKB79" s="225"/>
      <c r="HKC79" s="225"/>
      <c r="HKD79" s="225"/>
      <c r="HKE79" s="225"/>
      <c r="HKF79" s="225"/>
      <c r="HKG79" s="225"/>
      <c r="HKH79" s="225"/>
      <c r="HKI79" s="225"/>
      <c r="HKJ79" s="225"/>
      <c r="HKK79" s="225"/>
      <c r="HKL79" s="225"/>
      <c r="HKM79" s="225"/>
      <c r="HKN79" s="225"/>
      <c r="HKO79" s="225"/>
      <c r="HKP79" s="225"/>
      <c r="HKQ79" s="225"/>
      <c r="HKR79" s="225"/>
      <c r="HKS79" s="225"/>
      <c r="HKT79" s="225"/>
      <c r="HKU79" s="225"/>
      <c r="HKV79" s="225"/>
      <c r="HKW79" s="225"/>
      <c r="HKX79" s="225"/>
      <c r="HKY79" s="225"/>
      <c r="HKZ79" s="225"/>
      <c r="HLA79" s="225"/>
      <c r="HLB79" s="225"/>
      <c r="HLC79" s="225"/>
      <c r="HLD79" s="225"/>
      <c r="HLE79" s="225"/>
      <c r="HLF79" s="225"/>
      <c r="HLG79" s="225"/>
      <c r="HLH79" s="225"/>
      <c r="HLI79" s="225"/>
      <c r="HLJ79" s="225"/>
      <c r="HLK79" s="225"/>
      <c r="HLL79" s="225"/>
      <c r="HLM79" s="225"/>
      <c r="HLN79" s="225"/>
      <c r="HLO79" s="225"/>
      <c r="HLP79" s="225"/>
      <c r="HLQ79" s="225"/>
      <c r="HLR79" s="225"/>
      <c r="HLS79" s="225"/>
      <c r="HLT79" s="225"/>
      <c r="HLU79" s="225"/>
      <c r="HLV79" s="225"/>
      <c r="HLW79" s="225"/>
      <c r="HLX79" s="225"/>
      <c r="HLY79" s="225"/>
      <c r="HLZ79" s="225"/>
      <c r="HMA79" s="225"/>
      <c r="HMB79" s="225"/>
      <c r="HMC79" s="225"/>
      <c r="HMD79" s="225"/>
      <c r="HME79" s="225"/>
      <c r="HMF79" s="225"/>
      <c r="HMG79" s="225"/>
      <c r="HMH79" s="225"/>
      <c r="HMI79" s="225"/>
      <c r="HMJ79" s="225"/>
      <c r="HMK79" s="225"/>
      <c r="HML79" s="225"/>
      <c r="HMM79" s="225"/>
      <c r="HMN79" s="225"/>
      <c r="HMO79" s="225"/>
      <c r="HMP79" s="225"/>
      <c r="HMQ79" s="225"/>
      <c r="HMR79" s="225"/>
      <c r="HMS79" s="225"/>
      <c r="HMT79" s="225"/>
      <c r="HMU79" s="225"/>
      <c r="HMV79" s="225"/>
      <c r="HMW79" s="225"/>
      <c r="HMX79" s="225"/>
      <c r="HMY79" s="225"/>
      <c r="HMZ79" s="225"/>
      <c r="HNA79" s="225"/>
      <c r="HNB79" s="225"/>
      <c r="HNC79" s="225"/>
      <c r="HND79" s="225"/>
      <c r="HNE79" s="225"/>
      <c r="HNF79" s="225"/>
      <c r="HNG79" s="225"/>
      <c r="HNH79" s="225"/>
      <c r="HNI79" s="225"/>
      <c r="HNJ79" s="225"/>
      <c r="HNK79" s="225"/>
      <c r="HNL79" s="225"/>
      <c r="HNM79" s="225"/>
      <c r="HNN79" s="225"/>
      <c r="HNO79" s="225"/>
      <c r="HNP79" s="225"/>
      <c r="HNQ79" s="225"/>
      <c r="HNR79" s="225"/>
      <c r="HNS79" s="225"/>
      <c r="HNT79" s="225"/>
      <c r="HNU79" s="225"/>
      <c r="HNV79" s="225"/>
      <c r="HNW79" s="225"/>
      <c r="HNX79" s="225"/>
      <c r="HNY79" s="225"/>
      <c r="HNZ79" s="225"/>
      <c r="HOA79" s="225"/>
      <c r="HOB79" s="225"/>
      <c r="HOC79" s="225"/>
      <c r="HOD79" s="225"/>
      <c r="HOE79" s="225"/>
      <c r="HOF79" s="225"/>
      <c r="HOG79" s="225"/>
      <c r="HOH79" s="225"/>
      <c r="HOI79" s="225"/>
      <c r="HOJ79" s="225"/>
      <c r="HOK79" s="225"/>
      <c r="HOL79" s="225"/>
      <c r="HOM79" s="225"/>
      <c r="HON79" s="225"/>
      <c r="HOO79" s="225"/>
      <c r="HOP79" s="225"/>
      <c r="HOQ79" s="225"/>
      <c r="HOR79" s="225"/>
      <c r="HOS79" s="225"/>
      <c r="HOT79" s="225"/>
      <c r="HOU79" s="225"/>
      <c r="HOV79" s="225"/>
      <c r="HOW79" s="225"/>
      <c r="HOX79" s="225"/>
      <c r="HOY79" s="225"/>
      <c r="HOZ79" s="225"/>
      <c r="HPA79" s="225"/>
      <c r="HPB79" s="225"/>
      <c r="HPC79" s="225"/>
      <c r="HPD79" s="225"/>
      <c r="HPE79" s="225"/>
      <c r="HPF79" s="225"/>
      <c r="HPG79" s="225"/>
      <c r="HPH79" s="225"/>
      <c r="HPI79" s="225"/>
      <c r="HPJ79" s="225"/>
      <c r="HPK79" s="225"/>
      <c r="HPL79" s="225"/>
      <c r="HPM79" s="225"/>
      <c r="HPN79" s="225"/>
      <c r="HPO79" s="225"/>
      <c r="HPP79" s="225"/>
      <c r="HPQ79" s="225"/>
      <c r="HPR79" s="225"/>
      <c r="HPS79" s="225"/>
      <c r="HPT79" s="225"/>
      <c r="HPU79" s="225"/>
      <c r="HPV79" s="225"/>
      <c r="HPW79" s="225"/>
      <c r="HPX79" s="225"/>
      <c r="HPY79" s="225"/>
      <c r="HPZ79" s="225"/>
      <c r="HQA79" s="225"/>
      <c r="HQB79" s="225"/>
      <c r="HQC79" s="225"/>
      <c r="HQD79" s="225"/>
      <c r="HQE79" s="225"/>
      <c r="HQF79" s="225"/>
      <c r="HQG79" s="225"/>
      <c r="HQH79" s="225"/>
      <c r="HQI79" s="225"/>
      <c r="HQJ79" s="225"/>
      <c r="HQK79" s="225"/>
      <c r="HQL79" s="225"/>
      <c r="HQM79" s="225"/>
      <c r="HQN79" s="225"/>
      <c r="HQO79" s="225"/>
      <c r="HQP79" s="225"/>
      <c r="HQQ79" s="225"/>
      <c r="HQR79" s="225"/>
      <c r="HQS79" s="225"/>
      <c r="HQT79" s="225"/>
      <c r="HQU79" s="225"/>
      <c r="HQV79" s="225"/>
      <c r="HQW79" s="225"/>
      <c r="HQX79" s="225"/>
      <c r="HQY79" s="225"/>
      <c r="HQZ79" s="225"/>
      <c r="HRA79" s="225"/>
      <c r="HRB79" s="225"/>
      <c r="HRC79" s="225"/>
      <c r="HRD79" s="225"/>
      <c r="HRE79" s="225"/>
      <c r="HRF79" s="225"/>
      <c r="HRG79" s="225"/>
      <c r="HRH79" s="225"/>
      <c r="HRI79" s="225"/>
      <c r="HRJ79" s="225"/>
      <c r="HRK79" s="225"/>
      <c r="HRL79" s="225"/>
      <c r="HRM79" s="225"/>
      <c r="HRN79" s="225"/>
      <c r="HRO79" s="225"/>
      <c r="HRP79" s="225"/>
      <c r="HRQ79" s="225"/>
      <c r="HRR79" s="225"/>
      <c r="HRS79" s="225"/>
      <c r="HRT79" s="225"/>
      <c r="HRU79" s="225"/>
      <c r="HRV79" s="225"/>
      <c r="HRW79" s="225"/>
      <c r="HRX79" s="225"/>
      <c r="HRY79" s="225"/>
      <c r="HRZ79" s="225"/>
      <c r="HSA79" s="225"/>
      <c r="HSB79" s="225"/>
      <c r="HSC79" s="225"/>
      <c r="HSD79" s="225"/>
      <c r="HSE79" s="225"/>
      <c r="HSF79" s="225"/>
      <c r="HSG79" s="225"/>
      <c r="HSH79" s="225"/>
      <c r="HSI79" s="225"/>
      <c r="HSJ79" s="225"/>
      <c r="HSK79" s="225"/>
      <c r="HSL79" s="225"/>
      <c r="HSM79" s="225"/>
      <c r="HSN79" s="225"/>
      <c r="HSO79" s="225"/>
      <c r="HSP79" s="225"/>
      <c r="HSQ79" s="225"/>
      <c r="HSR79" s="225"/>
      <c r="HSS79" s="225"/>
      <c r="HST79" s="225"/>
      <c r="HSU79" s="225"/>
      <c r="HSV79" s="225"/>
      <c r="HSW79" s="225"/>
      <c r="HSX79" s="225"/>
      <c r="HSY79" s="225"/>
      <c r="HSZ79" s="225"/>
      <c r="HTA79" s="225"/>
      <c r="HTB79" s="225"/>
      <c r="HTC79" s="225"/>
      <c r="HTD79" s="225"/>
    </row>
    <row r="80" spans="1:5932" ht="9.9499999999999993" hidden="1" customHeight="1" x14ac:dyDescent="0.25">
      <c r="A80" s="227" t="s">
        <v>36</v>
      </c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341">
        <f>SUM(R81:R86)</f>
        <v>48</v>
      </c>
      <c r="S80" s="341">
        <f>SUM(S81:S86)</f>
        <v>1</v>
      </c>
      <c r="T80" s="341">
        <f>SUM(R80:S80)</f>
        <v>49</v>
      </c>
      <c r="U80" s="208"/>
      <c r="V80" s="208"/>
      <c r="W80" s="96">
        <f>SUM(W81:W86)/R80</f>
        <v>5.9633333333333338</v>
      </c>
      <c r="X80" s="96">
        <f>SUM(X81:X86)/S80</f>
        <v>0</v>
      </c>
      <c r="Y80" s="96">
        <f>(SUM(W81:X86)/T80)</f>
        <v>5.8416326530612244</v>
      </c>
      <c r="Z80" s="341">
        <f>SUM(Z81:Z86)</f>
        <v>0</v>
      </c>
      <c r="AA80" s="341">
        <f>SUM(AA81:AA86)</f>
        <v>0</v>
      </c>
      <c r="AB80" s="341">
        <f>SUM(Z80:AA80)</f>
        <v>0</v>
      </c>
      <c r="AC80" s="208"/>
      <c r="AD80" s="208"/>
      <c r="AE80" s="96" t="e">
        <f>SUM(AE81:AE86)/Z80</f>
        <v>#DIV/0!</v>
      </c>
      <c r="AF80" s="96" t="e">
        <f>SUM(AF81:AF86)/AA80</f>
        <v>#DIV/0!</v>
      </c>
      <c r="AG80" s="96" t="e">
        <f>(SUM(AE81:AF86)/AB80)</f>
        <v>#DIV/0!</v>
      </c>
      <c r="AH80" s="209">
        <v>4.5599999999999996</v>
      </c>
      <c r="AI80" s="209">
        <f>AVERAGE(AI81:AI86)</f>
        <v>3.8</v>
      </c>
      <c r="AJ80" s="209">
        <f>AVERAGE(AJ81:AJ85)</f>
        <v>3.8</v>
      </c>
      <c r="AK80" s="228">
        <f>AVERAGE(AK81:AK85)</f>
        <v>3.1</v>
      </c>
      <c r="AL80" s="228">
        <f>AVERAGE(AL81:AL85)</f>
        <v>2.7249999999999996</v>
      </c>
      <c r="AM80" s="228">
        <v>1.8</v>
      </c>
      <c r="AN80" s="228" t="s">
        <v>44</v>
      </c>
    </row>
    <row r="81" spans="1:41" ht="9.9499999999999993" hidden="1" customHeight="1" x14ac:dyDescent="0.25">
      <c r="A81" s="133" t="s">
        <v>309</v>
      </c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75">
        <v>2</v>
      </c>
      <c r="S81" s="317"/>
      <c r="T81" s="339">
        <f t="shared" ref="T81:T86" si="124">SUM(R81:S81)</f>
        <v>2</v>
      </c>
      <c r="U81" s="85">
        <v>4.7</v>
      </c>
      <c r="V81" s="85"/>
      <c r="W81" s="459">
        <f t="shared" ref="W81:W86" si="125">R81*U81</f>
        <v>9.4</v>
      </c>
      <c r="X81" s="455">
        <f t="shared" ref="X81:X86" si="126">S81*V81</f>
        <v>0</v>
      </c>
      <c r="Y81" s="438">
        <f t="shared" ref="Y81:Y86" si="127">(SUM(W81:X81)/T81)</f>
        <v>4.7</v>
      </c>
      <c r="Z81" s="317"/>
      <c r="AA81" s="317"/>
      <c r="AB81" s="339">
        <f t="shared" ref="AB81:AB86" si="128">SUM(Z81:AA81)</f>
        <v>0</v>
      </c>
      <c r="AC81" s="85"/>
      <c r="AD81" s="85"/>
      <c r="AE81" s="455">
        <f t="shared" ref="AE81:AE86" si="129">Z81*AC81</f>
        <v>0</v>
      </c>
      <c r="AF81" s="455">
        <f t="shared" ref="AF81:AF86" si="130">AA81*AD81</f>
        <v>0</v>
      </c>
      <c r="AG81" s="438" t="e">
        <f t="shared" ref="AG81:AG86" si="131">(SUM(AE81:AF81)/AB81)</f>
        <v>#DIV/0!</v>
      </c>
      <c r="AH81" s="229">
        <v>4.5999999999999996</v>
      </c>
      <c r="AI81" s="215">
        <v>4.2</v>
      </c>
      <c r="AJ81" s="211">
        <v>3.7</v>
      </c>
      <c r="AK81" s="130">
        <v>3.2</v>
      </c>
      <c r="AL81" s="222">
        <f>AVERAGE(2.6,2.5)</f>
        <v>2.5499999999999998</v>
      </c>
      <c r="AM81" s="222">
        <v>1.8</v>
      </c>
      <c r="AN81" s="231"/>
    </row>
    <row r="82" spans="1:41" s="195" customFormat="1" ht="9.9499999999999993" hidden="1" customHeight="1" x14ac:dyDescent="0.25">
      <c r="A82" s="133" t="s">
        <v>310</v>
      </c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75">
        <v>1</v>
      </c>
      <c r="S82" s="75"/>
      <c r="T82" s="339">
        <f t="shared" si="124"/>
        <v>1</v>
      </c>
      <c r="U82" s="85">
        <v>8.1199999999999992</v>
      </c>
      <c r="V82" s="85"/>
      <c r="W82" s="459">
        <f t="shared" si="125"/>
        <v>8.1199999999999992</v>
      </c>
      <c r="X82" s="455">
        <f t="shared" si="126"/>
        <v>0</v>
      </c>
      <c r="Y82" s="438">
        <f t="shared" si="127"/>
        <v>8.1199999999999992</v>
      </c>
      <c r="Z82" s="75"/>
      <c r="AA82" s="75"/>
      <c r="AB82" s="339">
        <f t="shared" si="128"/>
        <v>0</v>
      </c>
      <c r="AC82" s="85"/>
      <c r="AD82" s="85"/>
      <c r="AE82" s="455">
        <f t="shared" si="129"/>
        <v>0</v>
      </c>
      <c r="AF82" s="455">
        <f t="shared" si="130"/>
        <v>0</v>
      </c>
      <c r="AG82" s="438" t="e">
        <f t="shared" si="131"/>
        <v>#DIV/0!</v>
      </c>
      <c r="AH82" s="229"/>
      <c r="AI82" s="215"/>
      <c r="AJ82" s="211"/>
      <c r="AK82" s="130"/>
      <c r="AL82" s="222"/>
      <c r="AM82" s="222"/>
      <c r="AN82" s="231"/>
    </row>
    <row r="83" spans="1:41" s="195" customFormat="1" ht="9.9499999999999993" hidden="1" customHeight="1" x14ac:dyDescent="0.25">
      <c r="A83" s="133" t="s">
        <v>169</v>
      </c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75">
        <v>16</v>
      </c>
      <c r="S83" s="75"/>
      <c r="T83" s="339">
        <f t="shared" si="124"/>
        <v>16</v>
      </c>
      <c r="U83" s="85">
        <v>6.1</v>
      </c>
      <c r="V83" s="85"/>
      <c r="W83" s="459">
        <f t="shared" si="125"/>
        <v>97.6</v>
      </c>
      <c r="X83" s="455">
        <f t="shared" si="126"/>
        <v>0</v>
      </c>
      <c r="Y83" s="438">
        <f t="shared" si="127"/>
        <v>6.1</v>
      </c>
      <c r="Z83" s="75"/>
      <c r="AA83" s="75"/>
      <c r="AB83" s="339">
        <f t="shared" si="128"/>
        <v>0</v>
      </c>
      <c r="AC83" s="85"/>
      <c r="AD83" s="85"/>
      <c r="AE83" s="455">
        <f t="shared" si="129"/>
        <v>0</v>
      </c>
      <c r="AF83" s="455">
        <f t="shared" si="130"/>
        <v>0</v>
      </c>
      <c r="AG83" s="438" t="e">
        <f t="shared" si="131"/>
        <v>#DIV/0!</v>
      </c>
      <c r="AH83" s="229"/>
      <c r="AI83" s="215"/>
      <c r="AJ83" s="211"/>
      <c r="AK83" s="130"/>
      <c r="AL83" s="222"/>
      <c r="AM83" s="222"/>
      <c r="AN83" s="231"/>
    </row>
    <row r="84" spans="1:41" s="421" customFormat="1" ht="9.9499999999999993" hidden="1" customHeight="1" x14ac:dyDescent="0.25">
      <c r="A84" s="133" t="s">
        <v>170</v>
      </c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75">
        <v>10</v>
      </c>
      <c r="S84" s="75"/>
      <c r="T84" s="339">
        <f t="shared" si="124"/>
        <v>10</v>
      </c>
      <c r="U84" s="85">
        <v>5.78</v>
      </c>
      <c r="V84" s="85"/>
      <c r="W84" s="459">
        <f t="shared" ref="W84" si="132">R84*U84</f>
        <v>57.800000000000004</v>
      </c>
      <c r="X84" s="455">
        <f t="shared" ref="X84" si="133">S84*V84</f>
        <v>0</v>
      </c>
      <c r="Y84" s="438">
        <f t="shared" ref="Y84" si="134">(SUM(W84:X84)/T84)</f>
        <v>5.78</v>
      </c>
      <c r="Z84" s="75"/>
      <c r="AA84" s="75"/>
      <c r="AB84" s="339"/>
      <c r="AC84" s="85"/>
      <c r="AD84" s="85"/>
      <c r="AE84" s="455">
        <f t="shared" ref="AE84" si="135">Z84*AC84</f>
        <v>0</v>
      </c>
      <c r="AF84" s="455">
        <f t="shared" ref="AF84" si="136">AA84*AD84</f>
        <v>0</v>
      </c>
      <c r="AG84" s="438" t="e">
        <f t="shared" ref="AG84" si="137">(SUM(AE84:AF84)/AB84)</f>
        <v>#DIV/0!</v>
      </c>
      <c r="AH84" s="229"/>
      <c r="AI84" s="215"/>
      <c r="AJ84" s="211"/>
      <c r="AK84" s="130"/>
      <c r="AL84" s="222"/>
      <c r="AM84" s="222"/>
      <c r="AN84" s="231"/>
    </row>
    <row r="85" spans="1:41" ht="9.9499999999999993" hidden="1" customHeight="1" x14ac:dyDescent="0.25">
      <c r="A85" s="133" t="s">
        <v>171</v>
      </c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75">
        <v>17</v>
      </c>
      <c r="S85" s="75">
        <v>1</v>
      </c>
      <c r="T85" s="339">
        <f t="shared" si="124"/>
        <v>18</v>
      </c>
      <c r="U85" s="85">
        <v>5.98</v>
      </c>
      <c r="V85" s="85"/>
      <c r="W85" s="459">
        <f t="shared" si="125"/>
        <v>101.66000000000001</v>
      </c>
      <c r="X85" s="455">
        <f t="shared" si="126"/>
        <v>0</v>
      </c>
      <c r="Y85" s="438">
        <f t="shared" si="127"/>
        <v>5.6477777777777787</v>
      </c>
      <c r="Z85" s="75"/>
      <c r="AA85" s="75"/>
      <c r="AB85" s="339">
        <f t="shared" si="128"/>
        <v>0</v>
      </c>
      <c r="AC85" s="85"/>
      <c r="AD85" s="85"/>
      <c r="AE85" s="455">
        <f t="shared" si="129"/>
        <v>0</v>
      </c>
      <c r="AF85" s="455">
        <f t="shared" si="130"/>
        <v>0</v>
      </c>
      <c r="AG85" s="438" t="e">
        <f t="shared" si="131"/>
        <v>#DIV/0!</v>
      </c>
      <c r="AH85" s="229">
        <v>4.3</v>
      </c>
      <c r="AI85" s="215">
        <v>3.4</v>
      </c>
      <c r="AJ85" s="211">
        <v>3.9</v>
      </c>
      <c r="AK85" s="130">
        <v>3</v>
      </c>
      <c r="AL85" s="222">
        <v>2.9</v>
      </c>
      <c r="AM85" s="231"/>
      <c r="AN85" s="231"/>
    </row>
    <row r="86" spans="1:41" ht="9.9499999999999993" hidden="1" customHeight="1" x14ac:dyDescent="0.25">
      <c r="A86" s="106" t="s">
        <v>249</v>
      </c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75">
        <v>2</v>
      </c>
      <c r="S86" s="75"/>
      <c r="T86" s="339">
        <f t="shared" si="124"/>
        <v>2</v>
      </c>
      <c r="U86" s="85">
        <v>5.83</v>
      </c>
      <c r="V86" s="85"/>
      <c r="W86" s="459">
        <f t="shared" si="125"/>
        <v>11.66</v>
      </c>
      <c r="X86" s="455">
        <f t="shared" si="126"/>
        <v>0</v>
      </c>
      <c r="Y86" s="438">
        <f t="shared" si="127"/>
        <v>5.83</v>
      </c>
      <c r="Z86" s="75"/>
      <c r="AA86" s="75"/>
      <c r="AB86" s="339">
        <f t="shared" si="128"/>
        <v>0</v>
      </c>
      <c r="AC86" s="85"/>
      <c r="AD86" s="85"/>
      <c r="AE86" s="455">
        <f t="shared" si="129"/>
        <v>0</v>
      </c>
      <c r="AF86" s="455">
        <f t="shared" si="130"/>
        <v>0</v>
      </c>
      <c r="AG86" s="438" t="e">
        <f t="shared" si="131"/>
        <v>#DIV/0!</v>
      </c>
      <c r="AH86" s="216"/>
      <c r="AI86" s="216"/>
      <c r="AJ86" s="232"/>
      <c r="AK86" s="236"/>
      <c r="AL86" s="231"/>
      <c r="AM86" s="231"/>
      <c r="AN86" s="231"/>
    </row>
    <row r="87" spans="1:41" ht="9.75" customHeight="1" x14ac:dyDescent="0.25">
      <c r="A87" s="207" t="s">
        <v>46</v>
      </c>
      <c r="B87" s="270"/>
      <c r="C87" s="270"/>
      <c r="D87" s="270"/>
      <c r="E87" s="270"/>
      <c r="F87" s="270"/>
      <c r="G87" s="270"/>
      <c r="H87" s="270"/>
      <c r="I87" s="270"/>
      <c r="J87" s="208"/>
      <c r="K87" s="208"/>
      <c r="L87" s="208"/>
      <c r="M87" s="208"/>
      <c r="N87" s="208"/>
      <c r="O87" s="208"/>
      <c r="P87" s="208"/>
      <c r="Q87" s="208"/>
      <c r="R87" s="341">
        <f>SUM(R88:R95)</f>
        <v>21</v>
      </c>
      <c r="S87" s="341">
        <f>SUM(S88:S95)</f>
        <v>0</v>
      </c>
      <c r="T87" s="341">
        <f>SUM(R87:S87)</f>
        <v>21</v>
      </c>
      <c r="U87" s="208"/>
      <c r="V87" s="208"/>
      <c r="W87" s="96">
        <f>(SUM(W88:W95)/R87)</f>
        <v>3.072857142857143</v>
      </c>
      <c r="X87" s="96">
        <v>0</v>
      </c>
      <c r="Y87" s="96">
        <f>(SUM(W88:X95)/T87)</f>
        <v>3.072857142857143</v>
      </c>
      <c r="Z87" s="341">
        <f>SUM(Z88:Z95)</f>
        <v>0</v>
      </c>
      <c r="AA87" s="341">
        <f>SUM(AA88:AA95)</f>
        <v>0</v>
      </c>
      <c r="AB87" s="341">
        <f>SUM(Z87:AA87)</f>
        <v>0</v>
      </c>
      <c r="AC87" s="208"/>
      <c r="AD87" s="208"/>
      <c r="AE87" s="96" t="e">
        <f>(SUM(AE88:AE95)/Z87)</f>
        <v>#DIV/0!</v>
      </c>
      <c r="AF87" s="96" t="e">
        <f>(SUM(AF88:AF95)/AA87)</f>
        <v>#DIV/0!</v>
      </c>
      <c r="AG87" s="96" t="e">
        <f>(SUM(AE88:AF95)/AB87)</f>
        <v>#DIV/0!</v>
      </c>
      <c r="AH87" s="209">
        <v>3.32</v>
      </c>
      <c r="AI87" s="209">
        <f>AVERAGE(AI88:AI94)</f>
        <v>3.72</v>
      </c>
      <c r="AJ87" s="209">
        <f>AVERAGE(AJ88:AJ94)</f>
        <v>2.5225</v>
      </c>
      <c r="AK87" s="228">
        <f>AVERAGE(AK88:AK94)</f>
        <v>3.3</v>
      </c>
      <c r="AL87" s="228">
        <v>4.2</v>
      </c>
      <c r="AM87" s="228">
        <v>3.99</v>
      </c>
      <c r="AN87" s="228">
        <v>2.57</v>
      </c>
    </row>
    <row r="88" spans="1:41" s="483" customFormat="1" ht="9.9499999999999993" customHeight="1" x14ac:dyDescent="0.25">
      <c r="A88" s="106" t="s">
        <v>61</v>
      </c>
      <c r="B88" s="266"/>
      <c r="C88" s="266"/>
      <c r="D88" s="266"/>
      <c r="E88" s="266"/>
      <c r="F88" s="266"/>
      <c r="G88" s="266"/>
      <c r="H88" s="266"/>
      <c r="I88" s="266"/>
      <c r="J88" s="682"/>
      <c r="K88" s="682"/>
      <c r="L88" s="682"/>
      <c r="M88" s="682"/>
      <c r="N88" s="682"/>
      <c r="O88" s="682"/>
      <c r="P88" s="682"/>
      <c r="Q88" s="682"/>
      <c r="R88" s="185">
        <v>7</v>
      </c>
      <c r="S88" s="685"/>
      <c r="T88" s="339">
        <f t="shared" ref="T88:T95" si="138">SUM(R88:S88)</f>
        <v>7</v>
      </c>
      <c r="U88" s="125">
        <v>3.52</v>
      </c>
      <c r="V88" s="681"/>
      <c r="W88" s="455">
        <f t="shared" ref="W88:X95" si="139">R88*U88</f>
        <v>24.64</v>
      </c>
      <c r="X88" s="684"/>
      <c r="Y88" s="438">
        <f t="shared" ref="Y88:Y95" si="140">(SUM(W88:X88)/T88)</f>
        <v>3.52</v>
      </c>
      <c r="Z88" s="185"/>
      <c r="AA88" s="185"/>
      <c r="AB88" s="339">
        <f t="shared" ref="AB88:AB95" si="141">SUM(Z88:AA88)</f>
        <v>0</v>
      </c>
      <c r="AC88" s="125"/>
      <c r="AD88" s="125"/>
      <c r="AE88" s="455">
        <f t="shared" ref="AE88:AF95" si="142">Z88*AC88</f>
        <v>0</v>
      </c>
      <c r="AF88" s="455">
        <f t="shared" si="142"/>
        <v>0</v>
      </c>
      <c r="AG88" s="438" t="e">
        <f t="shared" ref="AG88:AG95" si="143">(SUM(AE88:AF88)/AB88)</f>
        <v>#DIV/0!</v>
      </c>
      <c r="AH88" s="511">
        <v>5</v>
      </c>
      <c r="AI88" s="512">
        <v>6.2</v>
      </c>
      <c r="AJ88" s="500">
        <v>2.9</v>
      </c>
      <c r="AK88" s="511" t="s">
        <v>44</v>
      </c>
      <c r="AL88" s="505">
        <v>4.32</v>
      </c>
      <c r="AM88" s="502"/>
      <c r="AN88" s="507">
        <v>2.5</v>
      </c>
      <c r="AO88" s="504"/>
    </row>
    <row r="89" spans="1:41" s="483" customFormat="1" ht="9.9499999999999993" customHeight="1" x14ac:dyDescent="0.25">
      <c r="A89" s="106" t="s">
        <v>116</v>
      </c>
      <c r="B89" s="266"/>
      <c r="C89" s="266"/>
      <c r="D89" s="266"/>
      <c r="E89" s="266"/>
      <c r="F89" s="266"/>
      <c r="G89" s="266"/>
      <c r="H89" s="266"/>
      <c r="I89" s="266"/>
      <c r="J89" s="682"/>
      <c r="K89" s="682"/>
      <c r="L89" s="682"/>
      <c r="M89" s="682"/>
      <c r="N89" s="682"/>
      <c r="O89" s="682"/>
      <c r="P89" s="682"/>
      <c r="Q89" s="682"/>
      <c r="R89" s="185">
        <v>1</v>
      </c>
      <c r="S89" s="685"/>
      <c r="T89" s="339">
        <f t="shared" si="138"/>
        <v>1</v>
      </c>
      <c r="U89" s="125">
        <v>1.94</v>
      </c>
      <c r="V89" s="681"/>
      <c r="W89" s="455">
        <f t="shared" si="139"/>
        <v>1.94</v>
      </c>
      <c r="X89" s="684"/>
      <c r="Y89" s="438">
        <f t="shared" si="140"/>
        <v>1.94</v>
      </c>
      <c r="Z89" s="185"/>
      <c r="AA89" s="185"/>
      <c r="AB89" s="339">
        <f t="shared" si="141"/>
        <v>0</v>
      </c>
      <c r="AC89" s="125"/>
      <c r="AD89" s="125"/>
      <c r="AE89" s="455">
        <f t="shared" si="142"/>
        <v>0</v>
      </c>
      <c r="AF89" s="455">
        <f t="shared" si="142"/>
        <v>0</v>
      </c>
      <c r="AG89" s="438" t="e">
        <f t="shared" si="143"/>
        <v>#DIV/0!</v>
      </c>
      <c r="AH89" s="511">
        <v>5.46</v>
      </c>
      <c r="AI89" s="512">
        <v>4.5</v>
      </c>
      <c r="AJ89" s="500">
        <v>2.4</v>
      </c>
      <c r="AK89" s="511">
        <v>4.7</v>
      </c>
      <c r="AL89" s="505">
        <v>3.99</v>
      </c>
      <c r="AM89" s="505">
        <v>3.99</v>
      </c>
      <c r="AN89" s="507">
        <v>2.7</v>
      </c>
      <c r="AO89" s="504"/>
    </row>
    <row r="90" spans="1:41" s="483" customFormat="1" ht="9.9499999999999993" customHeight="1" x14ac:dyDescent="0.25">
      <c r="A90" s="106" t="s">
        <v>142</v>
      </c>
      <c r="B90" s="266"/>
      <c r="C90" s="266"/>
      <c r="D90" s="266"/>
      <c r="E90" s="266"/>
      <c r="F90" s="266"/>
      <c r="G90" s="266"/>
      <c r="H90" s="266"/>
      <c r="I90" s="266"/>
      <c r="J90" s="682"/>
      <c r="K90" s="682"/>
      <c r="L90" s="682"/>
      <c r="M90" s="682"/>
      <c r="N90" s="682"/>
      <c r="O90" s="682"/>
      <c r="P90" s="682"/>
      <c r="Q90" s="682"/>
      <c r="R90" s="185">
        <v>0</v>
      </c>
      <c r="S90" s="685"/>
      <c r="T90" s="339">
        <f t="shared" si="138"/>
        <v>0</v>
      </c>
      <c r="U90" s="125">
        <v>0</v>
      </c>
      <c r="V90" s="681"/>
      <c r="W90" s="455">
        <f t="shared" si="139"/>
        <v>0</v>
      </c>
      <c r="X90" s="684"/>
      <c r="Y90" s="438">
        <v>0</v>
      </c>
      <c r="Z90" s="185"/>
      <c r="AA90" s="185"/>
      <c r="AB90" s="339">
        <f t="shared" si="141"/>
        <v>0</v>
      </c>
      <c r="AC90" s="125"/>
      <c r="AD90" s="125"/>
      <c r="AE90" s="455">
        <f t="shared" si="142"/>
        <v>0</v>
      </c>
      <c r="AF90" s="455">
        <f t="shared" si="142"/>
        <v>0</v>
      </c>
      <c r="AG90" s="438" t="e">
        <f t="shared" si="143"/>
        <v>#DIV/0!</v>
      </c>
      <c r="AH90" s="484">
        <v>2.93</v>
      </c>
      <c r="AI90" s="512">
        <v>3.8</v>
      </c>
      <c r="AJ90" s="509"/>
      <c r="AK90" s="501">
        <v>1.9</v>
      </c>
      <c r="AL90" s="501">
        <v>1.9</v>
      </c>
      <c r="AM90" s="502"/>
      <c r="AN90" s="503"/>
      <c r="AO90" s="504"/>
    </row>
    <row r="91" spans="1:41" s="483" customFormat="1" ht="9.9499999999999993" customHeight="1" x14ac:dyDescent="0.25">
      <c r="A91" s="106" t="s">
        <v>77</v>
      </c>
      <c r="B91" s="266"/>
      <c r="C91" s="266"/>
      <c r="D91" s="266"/>
      <c r="E91" s="266"/>
      <c r="F91" s="266"/>
      <c r="G91" s="266"/>
      <c r="H91" s="266"/>
      <c r="I91" s="266"/>
      <c r="J91" s="682"/>
      <c r="K91" s="682"/>
      <c r="L91" s="682"/>
      <c r="M91" s="682"/>
      <c r="N91" s="682"/>
      <c r="O91" s="682"/>
      <c r="P91" s="682"/>
      <c r="Q91" s="682"/>
      <c r="R91" s="185">
        <v>4</v>
      </c>
      <c r="S91" s="685"/>
      <c r="T91" s="339">
        <f t="shared" si="138"/>
        <v>4</v>
      </c>
      <c r="U91" s="125">
        <v>3.2</v>
      </c>
      <c r="V91" s="681"/>
      <c r="W91" s="455">
        <f t="shared" si="139"/>
        <v>12.8</v>
      </c>
      <c r="X91" s="684"/>
      <c r="Y91" s="438">
        <f t="shared" si="140"/>
        <v>3.2</v>
      </c>
      <c r="Z91" s="185"/>
      <c r="AA91" s="185"/>
      <c r="AB91" s="339">
        <f t="shared" si="141"/>
        <v>0</v>
      </c>
      <c r="AC91" s="125"/>
      <c r="AD91" s="125"/>
      <c r="AE91" s="455">
        <f t="shared" si="142"/>
        <v>0</v>
      </c>
      <c r="AF91" s="455">
        <f t="shared" si="142"/>
        <v>0</v>
      </c>
      <c r="AG91" s="438" t="e">
        <f t="shared" si="143"/>
        <v>#DIV/0!</v>
      </c>
      <c r="AH91" s="484">
        <v>3.3</v>
      </c>
      <c r="AI91" s="512">
        <v>2.2999999999999998</v>
      </c>
      <c r="AJ91" s="500">
        <v>2.89</v>
      </c>
      <c r="AK91" s="482"/>
      <c r="AL91" s="502"/>
      <c r="AM91" s="502"/>
      <c r="AN91" s="503"/>
      <c r="AO91" s="504"/>
    </row>
    <row r="92" spans="1:41" s="483" customFormat="1" ht="9.9499999999999993" customHeight="1" x14ac:dyDescent="0.25">
      <c r="A92" s="106" t="s">
        <v>62</v>
      </c>
      <c r="B92" s="266"/>
      <c r="C92" s="266"/>
      <c r="D92" s="266"/>
      <c r="E92" s="266"/>
      <c r="F92" s="266"/>
      <c r="G92" s="266"/>
      <c r="H92" s="266"/>
      <c r="I92" s="266"/>
      <c r="J92" s="682"/>
      <c r="K92" s="682"/>
      <c r="L92" s="682"/>
      <c r="M92" s="682"/>
      <c r="N92" s="682"/>
      <c r="O92" s="682"/>
      <c r="P92" s="682"/>
      <c r="Q92" s="682"/>
      <c r="R92" s="185">
        <v>1</v>
      </c>
      <c r="S92" s="685"/>
      <c r="T92" s="339">
        <f t="shared" si="138"/>
        <v>1</v>
      </c>
      <c r="U92" s="125">
        <v>3.91</v>
      </c>
      <c r="V92" s="681"/>
      <c r="W92" s="455">
        <f t="shared" si="139"/>
        <v>3.91</v>
      </c>
      <c r="X92" s="684"/>
      <c r="Y92" s="438">
        <f t="shared" si="140"/>
        <v>3.91</v>
      </c>
      <c r="Z92" s="185"/>
      <c r="AA92" s="185"/>
      <c r="AB92" s="339">
        <f t="shared" si="141"/>
        <v>0</v>
      </c>
      <c r="AC92" s="125"/>
      <c r="AD92" s="125"/>
      <c r="AE92" s="455">
        <f t="shared" si="142"/>
        <v>0</v>
      </c>
      <c r="AF92" s="455">
        <f t="shared" si="142"/>
        <v>0</v>
      </c>
      <c r="AG92" s="438" t="e">
        <f t="shared" si="143"/>
        <v>#DIV/0!</v>
      </c>
      <c r="AH92" s="513"/>
      <c r="AI92" s="514"/>
      <c r="AJ92" s="500">
        <v>1.9</v>
      </c>
      <c r="AK92" s="482"/>
      <c r="AL92" s="502"/>
      <c r="AM92" s="502"/>
      <c r="AN92" s="503"/>
      <c r="AO92" s="504"/>
    </row>
    <row r="93" spans="1:41" s="483" customFormat="1" ht="9.9499999999999993" customHeight="1" x14ac:dyDescent="0.25">
      <c r="A93" s="106" t="s">
        <v>218</v>
      </c>
      <c r="B93" s="266"/>
      <c r="C93" s="266"/>
      <c r="D93" s="266"/>
      <c r="E93" s="266"/>
      <c r="F93" s="266"/>
      <c r="G93" s="266"/>
      <c r="H93" s="266"/>
      <c r="I93" s="266"/>
      <c r="J93" s="682"/>
      <c r="K93" s="682"/>
      <c r="L93" s="682"/>
      <c r="M93" s="682"/>
      <c r="N93" s="682"/>
      <c r="O93" s="682"/>
      <c r="P93" s="682"/>
      <c r="Q93" s="682"/>
      <c r="R93" s="185">
        <v>0</v>
      </c>
      <c r="S93" s="685"/>
      <c r="T93" s="339">
        <f t="shared" si="138"/>
        <v>0</v>
      </c>
      <c r="U93" s="125">
        <v>0</v>
      </c>
      <c r="V93" s="681"/>
      <c r="W93" s="455">
        <f t="shared" si="139"/>
        <v>0</v>
      </c>
      <c r="X93" s="684"/>
      <c r="Y93" s="438">
        <v>0</v>
      </c>
      <c r="Z93" s="185"/>
      <c r="AA93" s="185"/>
      <c r="AB93" s="339">
        <f t="shared" si="141"/>
        <v>0</v>
      </c>
      <c r="AC93" s="125"/>
      <c r="AD93" s="125"/>
      <c r="AE93" s="455">
        <f t="shared" si="142"/>
        <v>0</v>
      </c>
      <c r="AF93" s="455">
        <f t="shared" si="142"/>
        <v>0</v>
      </c>
      <c r="AG93" s="438" t="e">
        <f t="shared" si="143"/>
        <v>#DIV/0!</v>
      </c>
      <c r="AH93" s="513"/>
      <c r="AI93" s="514"/>
      <c r="AJ93" s="500"/>
      <c r="AK93" s="482"/>
      <c r="AL93" s="502"/>
      <c r="AM93" s="502"/>
      <c r="AN93" s="503"/>
      <c r="AO93" s="504"/>
    </row>
    <row r="94" spans="1:41" s="483" customFormat="1" ht="9.9499999999999993" customHeight="1" x14ac:dyDescent="0.25">
      <c r="A94" s="106" t="s">
        <v>180</v>
      </c>
      <c r="B94" s="252"/>
      <c r="C94" s="252"/>
      <c r="D94" s="252"/>
      <c r="E94" s="252"/>
      <c r="F94" s="252"/>
      <c r="G94" s="252"/>
      <c r="H94" s="252"/>
      <c r="I94" s="252"/>
      <c r="J94" s="681"/>
      <c r="K94" s="681"/>
      <c r="L94" s="681"/>
      <c r="M94" s="681"/>
      <c r="N94" s="681"/>
      <c r="O94" s="681"/>
      <c r="P94" s="681"/>
      <c r="Q94" s="681"/>
      <c r="R94" s="75">
        <v>4</v>
      </c>
      <c r="S94" s="476"/>
      <c r="T94" s="339">
        <f t="shared" si="138"/>
        <v>4</v>
      </c>
      <c r="U94" s="85">
        <v>1.54</v>
      </c>
      <c r="V94" s="681"/>
      <c r="W94" s="455">
        <f t="shared" si="139"/>
        <v>6.16</v>
      </c>
      <c r="X94" s="684"/>
      <c r="Y94" s="438">
        <f t="shared" si="140"/>
        <v>1.54</v>
      </c>
      <c r="Z94" s="75"/>
      <c r="AA94" s="75"/>
      <c r="AB94" s="339">
        <f t="shared" si="141"/>
        <v>0</v>
      </c>
      <c r="AC94" s="85"/>
      <c r="AD94" s="85"/>
      <c r="AE94" s="455">
        <f t="shared" si="142"/>
        <v>0</v>
      </c>
      <c r="AF94" s="455">
        <f t="shared" si="142"/>
        <v>0</v>
      </c>
      <c r="AG94" s="438" t="e">
        <f t="shared" si="143"/>
        <v>#DIV/0!</v>
      </c>
      <c r="AH94" s="510">
        <v>2.4</v>
      </c>
      <c r="AI94" s="515">
        <v>1.8</v>
      </c>
      <c r="AJ94" s="509"/>
      <c r="AK94" s="482"/>
      <c r="AL94" s="502"/>
      <c r="AM94" s="502"/>
      <c r="AN94" s="503"/>
      <c r="AO94" s="504"/>
    </row>
    <row r="95" spans="1:41" s="483" customFormat="1" ht="9.9499999999999993" customHeight="1" x14ac:dyDescent="0.25">
      <c r="A95" s="106" t="s">
        <v>76</v>
      </c>
      <c r="B95" s="252"/>
      <c r="C95" s="252"/>
      <c r="D95" s="252"/>
      <c r="E95" s="252"/>
      <c r="F95" s="252"/>
      <c r="G95" s="252"/>
      <c r="H95" s="252"/>
      <c r="I95" s="252"/>
      <c r="J95" s="681"/>
      <c r="K95" s="681"/>
      <c r="L95" s="681"/>
      <c r="M95" s="681"/>
      <c r="N95" s="681"/>
      <c r="O95" s="681"/>
      <c r="P95" s="681"/>
      <c r="Q95" s="681"/>
      <c r="R95" s="75">
        <v>4</v>
      </c>
      <c r="S95" s="476"/>
      <c r="T95" s="339">
        <f t="shared" si="138"/>
        <v>4</v>
      </c>
      <c r="U95" s="85">
        <v>3.77</v>
      </c>
      <c r="V95" s="681"/>
      <c r="W95" s="455">
        <f t="shared" si="139"/>
        <v>15.08</v>
      </c>
      <c r="X95" s="684"/>
      <c r="Y95" s="438">
        <f t="shared" si="140"/>
        <v>3.77</v>
      </c>
      <c r="Z95" s="75"/>
      <c r="AA95" s="75"/>
      <c r="AB95" s="339">
        <f t="shared" si="141"/>
        <v>0</v>
      </c>
      <c r="AC95" s="85"/>
      <c r="AD95" s="85"/>
      <c r="AE95" s="455">
        <f t="shared" si="142"/>
        <v>0</v>
      </c>
      <c r="AF95" s="455">
        <f t="shared" si="142"/>
        <v>0</v>
      </c>
      <c r="AG95" s="438" t="e">
        <f t="shared" si="143"/>
        <v>#DIV/0!</v>
      </c>
      <c r="AH95" s="510"/>
      <c r="AI95" s="515"/>
      <c r="AJ95" s="509"/>
      <c r="AK95" s="482"/>
      <c r="AL95" s="502"/>
      <c r="AM95" s="502"/>
      <c r="AN95" s="503"/>
      <c r="AO95" s="504"/>
    </row>
    <row r="96" spans="1:41" ht="9.9499999999999993" hidden="1" customHeight="1" x14ac:dyDescent="0.25">
      <c r="A96" s="227" t="s">
        <v>38</v>
      </c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341">
        <f>SUM(R97:R103)</f>
        <v>49</v>
      </c>
      <c r="S96" s="341">
        <f>SUM(S97:S103)</f>
        <v>25</v>
      </c>
      <c r="T96" s="341">
        <f>SUM(R96:S96)</f>
        <v>74</v>
      </c>
      <c r="U96" s="208"/>
      <c r="V96" s="208"/>
      <c r="W96" s="96">
        <f>(SUM(W97:W103)/R96)</f>
        <v>4.3030612244897961</v>
      </c>
      <c r="X96" s="96">
        <f>(SUM(X97:X103)/S96)</f>
        <v>4.2383999999999995</v>
      </c>
      <c r="Y96" s="96">
        <f>(SUM(W97:X103)/T96)</f>
        <v>4.2812162162162171</v>
      </c>
      <c r="Z96" s="341">
        <f>SUM(Z97:Z103)</f>
        <v>38</v>
      </c>
      <c r="AA96" s="341">
        <f>SUM(AA97:AA103)</f>
        <v>0</v>
      </c>
      <c r="AB96" s="341">
        <f>SUM(Z96:AA96)</f>
        <v>38</v>
      </c>
      <c r="AC96" s="208"/>
      <c r="AD96" s="208"/>
      <c r="AE96" s="96">
        <f>(SUM(AE97:AE103)/Z96)</f>
        <v>3.14</v>
      </c>
      <c r="AF96" s="96" t="e">
        <f>(SUM(AF97:AF103)/AA96)</f>
        <v>#DIV/0!</v>
      </c>
      <c r="AG96" s="96">
        <f>(SUM(AE97:AF103)/AB96)</f>
        <v>3.14</v>
      </c>
      <c r="AH96" s="209">
        <f t="shared" ref="AH96:AM96" si="144">AVERAGE(AH97:AH102)</f>
        <v>3.7350000000000003</v>
      </c>
      <c r="AI96" s="209">
        <f t="shared" si="144"/>
        <v>3.7300000000000004</v>
      </c>
      <c r="AJ96" s="209">
        <f t="shared" si="144"/>
        <v>3.105</v>
      </c>
      <c r="AK96" s="209">
        <f t="shared" si="144"/>
        <v>2.7899999999999996</v>
      </c>
      <c r="AL96" s="209">
        <f t="shared" si="144"/>
        <v>2.2599999999999998</v>
      </c>
      <c r="AM96" s="209">
        <f t="shared" si="144"/>
        <v>1.65</v>
      </c>
      <c r="AN96" s="209" t="s">
        <v>44</v>
      </c>
    </row>
    <row r="97" spans="1:40" ht="9.9499999999999993" hidden="1" customHeight="1" x14ac:dyDescent="0.25">
      <c r="A97" s="221" t="s">
        <v>181</v>
      </c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75">
        <v>32</v>
      </c>
      <c r="S97" s="75">
        <v>12</v>
      </c>
      <c r="T97" s="339">
        <f t="shared" ref="T97:T103" si="145">SUM(R97:S97)</f>
        <v>44</v>
      </c>
      <c r="U97" s="85">
        <v>4.37</v>
      </c>
      <c r="V97" s="85">
        <v>5.96</v>
      </c>
      <c r="W97" s="455">
        <f t="shared" ref="W97:W102" si="146">R97*U97</f>
        <v>139.84</v>
      </c>
      <c r="X97" s="455">
        <f t="shared" ref="X97:X102" si="147">S97*V97</f>
        <v>71.52</v>
      </c>
      <c r="Y97" s="438">
        <f t="shared" ref="Y97:Y102" si="148">(SUM(W97:X97)/T97)</f>
        <v>4.8036363636363637</v>
      </c>
      <c r="Z97" s="75"/>
      <c r="AA97" s="75"/>
      <c r="AB97" s="339">
        <f t="shared" ref="AB97:AB103" si="149">SUM(Z97:AA97)</f>
        <v>0</v>
      </c>
      <c r="AC97" s="85"/>
      <c r="AD97" s="85"/>
      <c r="AE97" s="455">
        <f t="shared" ref="AE97:AE102" si="150">Z97*AC97</f>
        <v>0</v>
      </c>
      <c r="AF97" s="455">
        <f t="shared" ref="AF97:AF102" si="151">AA97*AD97</f>
        <v>0</v>
      </c>
      <c r="AG97" s="438" t="e">
        <f t="shared" ref="AG97:AG102" si="152">(SUM(AE97:AF97)/AB97)</f>
        <v>#DIV/0!</v>
      </c>
      <c r="AH97" s="229">
        <v>3.28</v>
      </c>
      <c r="AI97" s="215">
        <v>3.97</v>
      </c>
      <c r="AJ97" s="230">
        <v>3.15</v>
      </c>
      <c r="AK97" s="233">
        <f>AVERAGE(2.95,2.57)</f>
        <v>2.76</v>
      </c>
      <c r="AL97" s="222">
        <v>2.14</v>
      </c>
      <c r="AM97" s="222">
        <v>1.46</v>
      </c>
      <c r="AN97" s="231"/>
    </row>
    <row r="98" spans="1:40" ht="9.9499999999999993" hidden="1" customHeight="1" x14ac:dyDescent="0.25">
      <c r="A98" s="221" t="s">
        <v>312</v>
      </c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75"/>
      <c r="S98" s="75">
        <v>5</v>
      </c>
      <c r="T98" s="339">
        <f t="shared" si="145"/>
        <v>5</v>
      </c>
      <c r="U98" s="85"/>
      <c r="V98" s="85">
        <v>4.16</v>
      </c>
      <c r="W98" s="455">
        <f t="shared" si="146"/>
        <v>0</v>
      </c>
      <c r="X98" s="455">
        <f t="shared" si="147"/>
        <v>20.8</v>
      </c>
      <c r="Y98" s="438">
        <f t="shared" si="148"/>
        <v>4.16</v>
      </c>
      <c r="Z98" s="75"/>
      <c r="AA98" s="75"/>
      <c r="AB98" s="339">
        <f t="shared" si="149"/>
        <v>0</v>
      </c>
      <c r="AC98" s="85"/>
      <c r="AD98" s="85"/>
      <c r="AE98" s="455">
        <f t="shared" si="150"/>
        <v>0</v>
      </c>
      <c r="AF98" s="455">
        <f t="shared" si="151"/>
        <v>0</v>
      </c>
      <c r="AG98" s="438" t="e">
        <f t="shared" si="152"/>
        <v>#DIV/0!</v>
      </c>
      <c r="AH98" s="229">
        <v>4.28</v>
      </c>
      <c r="AI98" s="215"/>
      <c r="AJ98" s="230"/>
      <c r="AK98" s="233"/>
      <c r="AL98" s="222"/>
      <c r="AM98" s="222"/>
      <c r="AN98" s="231"/>
    </row>
    <row r="99" spans="1:40" s="399" customFormat="1" ht="9.9499999999999993" hidden="1" customHeight="1" x14ac:dyDescent="0.25">
      <c r="A99" s="221" t="s">
        <v>182</v>
      </c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75"/>
      <c r="S99" s="75">
        <v>4</v>
      </c>
      <c r="T99" s="339">
        <f t="shared" si="145"/>
        <v>4</v>
      </c>
      <c r="U99" s="85"/>
      <c r="V99" s="85"/>
      <c r="W99" s="455">
        <f t="shared" si="146"/>
        <v>0</v>
      </c>
      <c r="X99" s="455">
        <f t="shared" si="147"/>
        <v>0</v>
      </c>
      <c r="Y99" s="438">
        <f t="shared" si="148"/>
        <v>0</v>
      </c>
      <c r="Z99" s="75"/>
      <c r="AA99" s="75"/>
      <c r="AB99" s="339">
        <f t="shared" ref="AB99" si="153">SUM(Z99:AA99)</f>
        <v>0</v>
      </c>
      <c r="AC99" s="85"/>
      <c r="AD99" s="85"/>
      <c r="AE99" s="455">
        <f t="shared" si="150"/>
        <v>0</v>
      </c>
      <c r="AF99" s="455">
        <f t="shared" si="151"/>
        <v>0</v>
      </c>
      <c r="AG99" s="438" t="e">
        <f t="shared" si="152"/>
        <v>#DIV/0!</v>
      </c>
      <c r="AH99" s="229"/>
      <c r="AI99" s="215"/>
      <c r="AJ99" s="230"/>
      <c r="AK99" s="233"/>
      <c r="AL99" s="222"/>
      <c r="AM99" s="222"/>
      <c r="AN99" s="231"/>
    </row>
    <row r="100" spans="1:40" s="195" customFormat="1" ht="9.9499999999999993" hidden="1" customHeight="1" x14ac:dyDescent="0.25">
      <c r="A100" s="106" t="s">
        <v>78</v>
      </c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75">
        <v>5</v>
      </c>
      <c r="S100" s="75"/>
      <c r="T100" s="339">
        <f t="shared" si="145"/>
        <v>5</v>
      </c>
      <c r="U100" s="85">
        <v>3.57</v>
      </c>
      <c r="V100" s="85"/>
      <c r="W100" s="455">
        <f t="shared" si="146"/>
        <v>17.849999999999998</v>
      </c>
      <c r="X100" s="455">
        <f t="shared" si="147"/>
        <v>0</v>
      </c>
      <c r="Y100" s="438">
        <f t="shared" si="148"/>
        <v>3.5699999999999994</v>
      </c>
      <c r="Z100" s="75"/>
      <c r="AA100" s="75"/>
      <c r="AB100" s="339">
        <f t="shared" si="149"/>
        <v>0</v>
      </c>
      <c r="AC100" s="85"/>
      <c r="AD100" s="85"/>
      <c r="AE100" s="455">
        <f t="shared" si="150"/>
        <v>0</v>
      </c>
      <c r="AF100" s="455">
        <f t="shared" si="151"/>
        <v>0</v>
      </c>
      <c r="AG100" s="438" t="e">
        <f t="shared" si="152"/>
        <v>#DIV/0!</v>
      </c>
      <c r="AH100" s="229"/>
      <c r="AI100" s="215"/>
      <c r="AJ100" s="230"/>
      <c r="AK100" s="233"/>
      <c r="AL100" s="222"/>
      <c r="AM100" s="222"/>
      <c r="AN100" s="231"/>
    </row>
    <row r="101" spans="1:40" ht="9.9499999999999993" hidden="1" customHeight="1" x14ac:dyDescent="0.25">
      <c r="A101" s="106" t="s">
        <v>64</v>
      </c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75"/>
      <c r="S101" s="75"/>
      <c r="T101" s="339">
        <f t="shared" si="145"/>
        <v>0</v>
      </c>
      <c r="U101" s="85"/>
      <c r="V101" s="85"/>
      <c r="W101" s="459">
        <f t="shared" si="146"/>
        <v>0</v>
      </c>
      <c r="X101" s="459">
        <f t="shared" si="147"/>
        <v>0</v>
      </c>
      <c r="Y101" s="438" t="e">
        <f t="shared" si="148"/>
        <v>#DIV/0!</v>
      </c>
      <c r="Z101" s="75">
        <v>38</v>
      </c>
      <c r="AA101" s="75"/>
      <c r="AB101" s="339">
        <f t="shared" si="149"/>
        <v>38</v>
      </c>
      <c r="AC101" s="85">
        <v>3.14</v>
      </c>
      <c r="AD101" s="85"/>
      <c r="AE101" s="455">
        <f t="shared" si="150"/>
        <v>119.32000000000001</v>
      </c>
      <c r="AF101" s="455">
        <f t="shared" si="151"/>
        <v>0</v>
      </c>
      <c r="AG101" s="438">
        <f t="shared" si="152"/>
        <v>3.14</v>
      </c>
      <c r="AH101" s="229">
        <v>3.59</v>
      </c>
      <c r="AI101" s="216"/>
      <c r="AJ101" s="235"/>
      <c r="AK101" s="233">
        <v>1.93</v>
      </c>
      <c r="AL101" s="231"/>
      <c r="AM101" s="231"/>
      <c r="AN101" s="231"/>
    </row>
    <row r="102" spans="1:40" ht="9.9499999999999993" hidden="1" customHeight="1" x14ac:dyDescent="0.25">
      <c r="A102" s="106" t="s">
        <v>106</v>
      </c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75"/>
      <c r="S102" s="75">
        <v>4</v>
      </c>
      <c r="T102" s="339">
        <f t="shared" si="145"/>
        <v>4</v>
      </c>
      <c r="U102" s="85"/>
      <c r="V102" s="85">
        <v>3.41</v>
      </c>
      <c r="W102" s="455">
        <f t="shared" si="146"/>
        <v>0</v>
      </c>
      <c r="X102" s="455">
        <f t="shared" si="147"/>
        <v>13.64</v>
      </c>
      <c r="Y102" s="438">
        <f t="shared" si="148"/>
        <v>3.41</v>
      </c>
      <c r="Z102" s="75"/>
      <c r="AA102" s="75"/>
      <c r="AB102" s="339">
        <f t="shared" si="149"/>
        <v>0</v>
      </c>
      <c r="AC102" s="85"/>
      <c r="AD102" s="85"/>
      <c r="AE102" s="455">
        <f t="shared" si="150"/>
        <v>0</v>
      </c>
      <c r="AF102" s="455">
        <f t="shared" si="151"/>
        <v>0</v>
      </c>
      <c r="AG102" s="438" t="e">
        <f t="shared" si="152"/>
        <v>#DIV/0!</v>
      </c>
      <c r="AH102" s="229">
        <v>3.79</v>
      </c>
      <c r="AI102" s="215">
        <v>3.49</v>
      </c>
      <c r="AJ102" s="230">
        <v>3.06</v>
      </c>
      <c r="AK102" s="233">
        <v>3.68</v>
      </c>
      <c r="AL102" s="222">
        <v>2.38</v>
      </c>
      <c r="AM102" s="222">
        <v>1.84</v>
      </c>
      <c r="AN102" s="231"/>
    </row>
    <row r="103" spans="1:40" s="421" customFormat="1" ht="9.9499999999999993" hidden="1" customHeight="1" x14ac:dyDescent="0.25">
      <c r="A103" s="106" t="s">
        <v>303</v>
      </c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75">
        <v>12</v>
      </c>
      <c r="S103" s="75"/>
      <c r="T103" s="339">
        <f t="shared" si="145"/>
        <v>12</v>
      </c>
      <c r="U103" s="85">
        <v>4.43</v>
      </c>
      <c r="V103" s="85"/>
      <c r="W103" s="455">
        <f t="shared" ref="W103" si="154">R103*U103</f>
        <v>53.16</v>
      </c>
      <c r="X103" s="455">
        <f t="shared" ref="X103" si="155">S103*V103</f>
        <v>0</v>
      </c>
      <c r="Y103" s="438">
        <f t="shared" ref="Y103" si="156">(SUM(W103:X103)/T103)</f>
        <v>4.43</v>
      </c>
      <c r="Z103" s="75"/>
      <c r="AA103" s="75"/>
      <c r="AB103" s="339">
        <f t="shared" si="149"/>
        <v>0</v>
      </c>
      <c r="AC103" s="85"/>
      <c r="AD103" s="85"/>
      <c r="AE103" s="455">
        <f t="shared" ref="AE103" si="157">Z103*AC103</f>
        <v>0</v>
      </c>
      <c r="AF103" s="455">
        <f t="shared" ref="AF103" si="158">AA103*AD103</f>
        <v>0</v>
      </c>
      <c r="AG103" s="438" t="e">
        <f t="shared" ref="AG103" si="159">(SUM(AE103:AF103)/AB103)</f>
        <v>#DIV/0!</v>
      </c>
      <c r="AH103" s="229"/>
      <c r="AI103" s="215"/>
      <c r="AJ103" s="230"/>
      <c r="AK103" s="233"/>
      <c r="AL103" s="222"/>
      <c r="AM103" s="222"/>
      <c r="AN103" s="231"/>
    </row>
    <row r="104" spans="1:40" ht="9.9499999999999993" hidden="1" customHeight="1" x14ac:dyDescent="0.25">
      <c r="A104" s="227" t="s">
        <v>39</v>
      </c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341">
        <f>SUM(R105:R107)</f>
        <v>10</v>
      </c>
      <c r="S104" s="341">
        <f>SUM(S105:S107)</f>
        <v>2</v>
      </c>
      <c r="T104" s="341">
        <f>SUM(R104:S104)</f>
        <v>12</v>
      </c>
      <c r="U104" s="208"/>
      <c r="V104" s="208"/>
      <c r="W104" s="96">
        <f>(SUM(W105:W107)/R104)</f>
        <v>5.5549999999999997</v>
      </c>
      <c r="X104" s="96">
        <f>(SUM(X105:X107)/S104)</f>
        <v>11.95</v>
      </c>
      <c r="Y104" s="96">
        <f>(SUM(W105:X107)/T104)</f>
        <v>6.6208333333333327</v>
      </c>
      <c r="Z104" s="341">
        <f>SUM(Z105:Z106)</f>
        <v>0</v>
      </c>
      <c r="AA104" s="341">
        <f>SUM(AA105:AA106)</f>
        <v>0</v>
      </c>
      <c r="AB104" s="341">
        <f>SUM(Z104:AA104)</f>
        <v>0</v>
      </c>
      <c r="AC104" s="208"/>
      <c r="AD104" s="208"/>
      <c r="AE104" s="96" t="e">
        <f>(SUM(AE105:AE107)/Z104)</f>
        <v>#DIV/0!</v>
      </c>
      <c r="AF104" s="96" t="e">
        <f>(SUM(AF105:AF107)/AA104)</f>
        <v>#DIV/0!</v>
      </c>
      <c r="AG104" s="96" t="e">
        <f>(SUM(AE105:AF107)/AB104)</f>
        <v>#DIV/0!</v>
      </c>
      <c r="AH104" s="209">
        <f>AVERAGE(AH105:AH106)</f>
        <v>5.4399999999999995</v>
      </c>
      <c r="AI104" s="209">
        <f>AVERAGE(AI105:AI106)</f>
        <v>4.8000000000000007</v>
      </c>
      <c r="AJ104" s="209">
        <f>AVERAGE(AJ105:AJ106)</f>
        <v>4.05</v>
      </c>
      <c r="AK104" s="209">
        <f t="shared" ref="AK104:AN104" si="160">AVERAGE(AK105:AK106)</f>
        <v>4.25</v>
      </c>
      <c r="AL104" s="209">
        <f t="shared" si="160"/>
        <v>3.73</v>
      </c>
      <c r="AM104" s="209">
        <f t="shared" si="160"/>
        <v>3.33</v>
      </c>
      <c r="AN104" s="209">
        <f t="shared" si="160"/>
        <v>3.04</v>
      </c>
    </row>
    <row r="105" spans="1:40" ht="9.9499999999999993" hidden="1" customHeight="1" x14ac:dyDescent="0.25">
      <c r="A105" s="300" t="s">
        <v>107</v>
      </c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343">
        <v>5</v>
      </c>
      <c r="S105" s="343"/>
      <c r="T105" s="339">
        <f t="shared" ref="T105:T107" si="161">SUM(R105:S105)</f>
        <v>5</v>
      </c>
      <c r="U105" s="126">
        <v>5.33</v>
      </c>
      <c r="V105" s="126"/>
      <c r="W105" s="455">
        <f t="shared" ref="W105:W106" si="162">R105*U105</f>
        <v>26.65</v>
      </c>
      <c r="X105" s="455">
        <f t="shared" ref="X105:X106" si="163">S105*V105</f>
        <v>0</v>
      </c>
      <c r="Y105" s="438">
        <f t="shared" ref="Y105:Y106" si="164">(SUM(W105:X105)/T105)</f>
        <v>5.33</v>
      </c>
      <c r="Z105" s="343"/>
      <c r="AA105" s="343"/>
      <c r="AB105" s="339">
        <f t="shared" ref="AB105:AB106" si="165">SUM(Z105:AA105)</f>
        <v>0</v>
      </c>
      <c r="AC105" s="126"/>
      <c r="AD105" s="126"/>
      <c r="AE105" s="455">
        <f t="shared" ref="AE105:AE106" si="166">Z105*AC105</f>
        <v>0</v>
      </c>
      <c r="AF105" s="455">
        <f t="shared" ref="AF105:AF106" si="167">AA105*AD105</f>
        <v>0</v>
      </c>
      <c r="AG105" s="438" t="e">
        <f t="shared" ref="AG105:AG106" si="168">(SUM(AE105:AF105)/AB105)</f>
        <v>#DIV/0!</v>
      </c>
      <c r="AH105" s="241">
        <v>5.75</v>
      </c>
      <c r="AI105" s="237">
        <v>5.07</v>
      </c>
      <c r="AJ105" s="211">
        <v>4.05</v>
      </c>
      <c r="AK105" s="130">
        <f>AVERAGE(3.88,4.62)</f>
        <v>4.25</v>
      </c>
      <c r="AL105" s="222">
        <v>3.73</v>
      </c>
      <c r="AM105" s="222">
        <v>3.33</v>
      </c>
      <c r="AN105" s="222">
        <v>3.04</v>
      </c>
    </row>
    <row r="106" spans="1:40" ht="9.9499999999999993" hidden="1" customHeight="1" x14ac:dyDescent="0.25">
      <c r="A106" s="300" t="s">
        <v>314</v>
      </c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343">
        <v>5</v>
      </c>
      <c r="S106" s="343"/>
      <c r="T106" s="339">
        <f t="shared" si="161"/>
        <v>5</v>
      </c>
      <c r="U106" s="126">
        <v>5.78</v>
      </c>
      <c r="V106" s="126"/>
      <c r="W106" s="455">
        <f t="shared" si="162"/>
        <v>28.900000000000002</v>
      </c>
      <c r="X106" s="455">
        <f t="shared" si="163"/>
        <v>0</v>
      </c>
      <c r="Y106" s="438">
        <f t="shared" si="164"/>
        <v>5.78</v>
      </c>
      <c r="Z106" s="343"/>
      <c r="AA106" s="343"/>
      <c r="AB106" s="339">
        <f t="shared" si="165"/>
        <v>0</v>
      </c>
      <c r="AC106" s="126"/>
      <c r="AD106" s="126"/>
      <c r="AE106" s="455">
        <f t="shared" si="166"/>
        <v>0</v>
      </c>
      <c r="AF106" s="455">
        <f t="shared" si="167"/>
        <v>0</v>
      </c>
      <c r="AG106" s="438" t="e">
        <f t="shared" si="168"/>
        <v>#DIV/0!</v>
      </c>
      <c r="AH106" s="241">
        <v>5.13</v>
      </c>
      <c r="AI106" s="237">
        <v>4.53</v>
      </c>
      <c r="AJ106" s="232"/>
      <c r="AK106" s="236"/>
      <c r="AL106" s="231"/>
      <c r="AM106" s="231"/>
      <c r="AN106" s="231"/>
    </row>
    <row r="107" spans="1:40" s="430" customFormat="1" ht="9.9499999999999993" hidden="1" customHeight="1" x14ac:dyDescent="0.25">
      <c r="A107" s="300" t="s">
        <v>315</v>
      </c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343"/>
      <c r="S107" s="343">
        <v>2</v>
      </c>
      <c r="T107" s="339">
        <f t="shared" si="161"/>
        <v>2</v>
      </c>
      <c r="U107" s="126"/>
      <c r="V107" s="126">
        <v>11.95</v>
      </c>
      <c r="W107" s="455">
        <f t="shared" ref="W107" si="169">R107*U107</f>
        <v>0</v>
      </c>
      <c r="X107" s="455">
        <f t="shared" ref="X107" si="170">S107*V107</f>
        <v>23.9</v>
      </c>
      <c r="Y107" s="438">
        <f t="shared" ref="Y107" si="171">(SUM(W107:X107)/T107)</f>
        <v>11.95</v>
      </c>
      <c r="Z107" s="343"/>
      <c r="AA107" s="343"/>
      <c r="AB107" s="339"/>
      <c r="AC107" s="126"/>
      <c r="AD107" s="126"/>
      <c r="AE107" s="455">
        <f t="shared" ref="AE107" si="172">Z107*AC107</f>
        <v>0</v>
      </c>
      <c r="AF107" s="455">
        <f t="shared" ref="AF107" si="173">AA107*AD107</f>
        <v>0</v>
      </c>
      <c r="AG107" s="438" t="e">
        <f t="shared" ref="AG107" si="174">(SUM(AE107:AF107)/AB107)</f>
        <v>#DIV/0!</v>
      </c>
      <c r="AH107" s="241"/>
      <c r="AI107" s="237"/>
      <c r="AJ107" s="232"/>
      <c r="AK107" s="236"/>
      <c r="AL107" s="231"/>
      <c r="AM107" s="231"/>
      <c r="AN107" s="231"/>
    </row>
    <row r="108" spans="1:40" ht="9.9499999999999993" hidden="1" customHeight="1" x14ac:dyDescent="0.25">
      <c r="A108" s="227" t="s">
        <v>40</v>
      </c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341">
        <f>SUM(R109:R111)</f>
        <v>34</v>
      </c>
      <c r="S108" s="341">
        <f>SUM(S109:S111)</f>
        <v>1</v>
      </c>
      <c r="T108" s="341">
        <f>SUM(R108:S108)</f>
        <v>35</v>
      </c>
      <c r="U108" s="208"/>
      <c r="V108" s="208"/>
      <c r="W108" s="96">
        <f>(SUM(W109:W111)/R108)</f>
        <v>5.0276470588235291</v>
      </c>
      <c r="X108" s="96">
        <f>(SUM(X109:X111)/S108)</f>
        <v>10.18</v>
      </c>
      <c r="Y108" s="96">
        <f>(SUM(W109:X111)/T108)</f>
        <v>5.1748571428571433</v>
      </c>
      <c r="Z108" s="341">
        <f>SUM(Z109:Z111)</f>
        <v>0</v>
      </c>
      <c r="AA108" s="341">
        <f>SUM(AA109:AA111)</f>
        <v>0</v>
      </c>
      <c r="AB108" s="341">
        <f>SUM(Z108:AA108)</f>
        <v>0</v>
      </c>
      <c r="AC108" s="208"/>
      <c r="AD108" s="208"/>
      <c r="AE108" s="96" t="e">
        <f>(SUM(AE109:AE111)/Z108)</f>
        <v>#DIV/0!</v>
      </c>
      <c r="AF108" s="96" t="e">
        <f>(SUM(AF109:AF111)/AA108)</f>
        <v>#DIV/0!</v>
      </c>
      <c r="AG108" s="96" t="e">
        <f>(SUM(AE109:AF111)/AB108)</f>
        <v>#DIV/0!</v>
      </c>
      <c r="AH108" s="209">
        <f>AVERAGE(AH109:AH110)</f>
        <v>4.8499999999999996</v>
      </c>
      <c r="AI108" s="209">
        <f>AVERAGE(AI109:AI110)</f>
        <v>4.1500000000000004</v>
      </c>
      <c r="AJ108" s="209">
        <f>AVERAGE(AJ109:AJ110)</f>
        <v>3.5</v>
      </c>
      <c r="AK108" s="228">
        <f t="shared" ref="AK108:AL108" si="175">AVERAGE(AK109:AK110)</f>
        <v>4.1100000000000003</v>
      </c>
      <c r="AL108" s="228">
        <f t="shared" si="175"/>
        <v>3.75</v>
      </c>
      <c r="AM108" s="228" t="s">
        <v>44</v>
      </c>
      <c r="AN108" s="228" t="s">
        <v>44</v>
      </c>
    </row>
    <row r="109" spans="1:40" ht="9.9499999999999993" hidden="1" customHeight="1" x14ac:dyDescent="0.25">
      <c r="A109" s="300" t="s">
        <v>217</v>
      </c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75">
        <v>12</v>
      </c>
      <c r="S109" s="75"/>
      <c r="T109" s="339">
        <f t="shared" ref="T109:T111" si="176">SUM(R109:S109)</f>
        <v>12</v>
      </c>
      <c r="U109" s="85">
        <v>4.8499999999999996</v>
      </c>
      <c r="V109" s="85"/>
      <c r="W109" s="455">
        <f t="shared" ref="W109:W111" si="177">R109*U109</f>
        <v>58.199999999999996</v>
      </c>
      <c r="X109" s="455">
        <f t="shared" ref="X109:X111" si="178">S109*V109</f>
        <v>0</v>
      </c>
      <c r="Y109" s="438">
        <f t="shared" ref="Y109:Y111" si="179">(SUM(W109:X109)/T109)</f>
        <v>4.8499999999999996</v>
      </c>
      <c r="Z109" s="75"/>
      <c r="AA109" s="75"/>
      <c r="AB109" s="339">
        <f t="shared" ref="AB109:AB111" si="180">SUM(Z109:AA109)</f>
        <v>0</v>
      </c>
      <c r="AC109" s="85"/>
      <c r="AD109" s="85"/>
      <c r="AE109" s="455">
        <f t="shared" ref="AE109:AE111" si="181">Z109*AC109</f>
        <v>0</v>
      </c>
      <c r="AF109" s="455">
        <f t="shared" ref="AF109:AF111" si="182">AA109*AD109</f>
        <v>0</v>
      </c>
      <c r="AG109" s="438" t="e">
        <f t="shared" ref="AG109:AG111" si="183">(SUM(AE109:AF109)/AB109)</f>
        <v>#DIV/0!</v>
      </c>
      <c r="AH109" s="229">
        <v>3.3</v>
      </c>
      <c r="AI109" s="237">
        <v>3.3</v>
      </c>
      <c r="AJ109" s="237">
        <v>3</v>
      </c>
      <c r="AK109" s="236"/>
      <c r="AL109" s="231"/>
      <c r="AM109" s="231"/>
      <c r="AN109" s="231"/>
    </row>
    <row r="110" spans="1:40" ht="9.9499999999999993" hidden="1" customHeight="1" x14ac:dyDescent="0.25">
      <c r="A110" s="300" t="s">
        <v>80</v>
      </c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75">
        <v>12</v>
      </c>
      <c r="S110" s="75"/>
      <c r="T110" s="339">
        <f t="shared" si="176"/>
        <v>12</v>
      </c>
      <c r="U110" s="85">
        <v>4.87</v>
      </c>
      <c r="V110" s="85"/>
      <c r="W110" s="455">
        <f t="shared" si="177"/>
        <v>58.44</v>
      </c>
      <c r="X110" s="455">
        <f t="shared" si="178"/>
        <v>0</v>
      </c>
      <c r="Y110" s="438">
        <f t="shared" si="179"/>
        <v>4.87</v>
      </c>
      <c r="Z110" s="75"/>
      <c r="AA110" s="75"/>
      <c r="AB110" s="339">
        <f t="shared" si="180"/>
        <v>0</v>
      </c>
      <c r="AC110" s="85"/>
      <c r="AD110" s="85"/>
      <c r="AE110" s="455">
        <f t="shared" si="181"/>
        <v>0</v>
      </c>
      <c r="AF110" s="455">
        <f t="shared" si="182"/>
        <v>0</v>
      </c>
      <c r="AG110" s="438" t="e">
        <f t="shared" si="183"/>
        <v>#DIV/0!</v>
      </c>
      <c r="AH110" s="229">
        <v>6.4</v>
      </c>
      <c r="AI110" s="237">
        <v>5</v>
      </c>
      <c r="AJ110" s="237">
        <v>4</v>
      </c>
      <c r="AK110" s="130">
        <v>4.1100000000000003</v>
      </c>
      <c r="AL110" s="222">
        <v>3.75</v>
      </c>
      <c r="AM110" s="231"/>
      <c r="AN110" s="231"/>
    </row>
    <row r="111" spans="1:40" s="296" customFormat="1" ht="9.9499999999999993" hidden="1" customHeight="1" x14ac:dyDescent="0.25">
      <c r="A111" s="300" t="s">
        <v>86</v>
      </c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75">
        <v>10</v>
      </c>
      <c r="S111" s="75">
        <v>1</v>
      </c>
      <c r="T111" s="339">
        <f t="shared" si="176"/>
        <v>11</v>
      </c>
      <c r="U111" s="85">
        <v>5.43</v>
      </c>
      <c r="V111" s="85">
        <v>10.18</v>
      </c>
      <c r="W111" s="455">
        <f t="shared" si="177"/>
        <v>54.3</v>
      </c>
      <c r="X111" s="455">
        <f t="shared" si="178"/>
        <v>10.18</v>
      </c>
      <c r="Y111" s="438">
        <f t="shared" si="179"/>
        <v>5.8618181818181805</v>
      </c>
      <c r="Z111" s="75"/>
      <c r="AA111" s="75"/>
      <c r="AB111" s="339">
        <f t="shared" si="180"/>
        <v>0</v>
      </c>
      <c r="AC111" s="85"/>
      <c r="AD111" s="85"/>
      <c r="AE111" s="455">
        <f t="shared" si="181"/>
        <v>0</v>
      </c>
      <c r="AF111" s="455">
        <f t="shared" si="182"/>
        <v>0</v>
      </c>
      <c r="AG111" s="438" t="e">
        <f t="shared" si="183"/>
        <v>#DIV/0!</v>
      </c>
      <c r="AH111" s="229"/>
      <c r="AI111" s="237"/>
      <c r="AJ111" s="237"/>
      <c r="AK111" s="130"/>
      <c r="AL111" s="222"/>
      <c r="AM111" s="231"/>
      <c r="AN111" s="231"/>
    </row>
    <row r="112" spans="1:40" ht="9.9499999999999993" hidden="1" customHeight="1" x14ac:dyDescent="0.25">
      <c r="A112" s="103" t="s">
        <v>137</v>
      </c>
      <c r="B112" s="272"/>
      <c r="C112" s="272"/>
      <c r="D112" s="272"/>
      <c r="E112" s="272"/>
      <c r="F112" s="272"/>
      <c r="G112" s="272"/>
      <c r="H112" s="272"/>
      <c r="I112" s="272"/>
      <c r="J112" s="342">
        <f>SUM(J113,J119,J121,J125,J128,J130)</f>
        <v>0</v>
      </c>
      <c r="K112" s="342">
        <f>SUM(K113,K119,K121,K125,K128,K130)</f>
        <v>19</v>
      </c>
      <c r="L112" s="342">
        <f>SUM(J112:K112)</f>
        <v>19</v>
      </c>
      <c r="M112" s="204"/>
      <c r="N112" s="204"/>
      <c r="O112" s="204" t="e">
        <f>(SUM(O114:O118,O120,O122:O124,O126:O127,O129,O131)/J112)</f>
        <v>#DIV/0!</v>
      </c>
      <c r="P112" s="204">
        <f>(SUM(P114:P118,P120,P122:P124,P126:P127,P129,P131)/K112)</f>
        <v>6.7215789473684211</v>
      </c>
      <c r="Q112" s="204">
        <f>(SUM(O114:P118,O120:P120,O122:P124,O126:P127,O129:P129,O131:P131)/L112)</f>
        <v>6.7215789473684211</v>
      </c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  <c r="AH112" s="242" t="e">
        <f t="shared" ref="AH112:AN112" si="184">AVERAGE(AH113,AH119,AH121,AH125,AH128)</f>
        <v>#REF!</v>
      </c>
      <c r="AI112" s="242" t="e">
        <f t="shared" si="184"/>
        <v>#REF!</v>
      </c>
      <c r="AJ112" s="242" t="e">
        <f t="shared" si="184"/>
        <v>#REF!</v>
      </c>
      <c r="AK112" s="242" t="e">
        <f t="shared" si="184"/>
        <v>#REF!</v>
      </c>
      <c r="AL112" s="242" t="e">
        <f t="shared" si="184"/>
        <v>#REF!</v>
      </c>
      <c r="AM112" s="242" t="e">
        <f t="shared" si="184"/>
        <v>#REF!</v>
      </c>
      <c r="AN112" s="242" t="e">
        <f t="shared" si="184"/>
        <v>#REF!</v>
      </c>
    </row>
    <row r="113" spans="1:5932" ht="9.9499999999999993" hidden="1" customHeight="1" x14ac:dyDescent="0.25">
      <c r="A113" s="105" t="s">
        <v>35</v>
      </c>
      <c r="B113" s="270"/>
      <c r="C113" s="270"/>
      <c r="D113" s="270"/>
      <c r="E113" s="270"/>
      <c r="F113" s="270"/>
      <c r="G113" s="270"/>
      <c r="H113" s="270"/>
      <c r="I113" s="270"/>
      <c r="J113" s="341">
        <f>SUM(J114:J118)</f>
        <v>0</v>
      </c>
      <c r="K113" s="341">
        <f>SUM(K114:K118)</f>
        <v>6</v>
      </c>
      <c r="L113" s="341">
        <f>SUM(J113:K113)</f>
        <v>6</v>
      </c>
      <c r="M113" s="208"/>
      <c r="N113" s="208"/>
      <c r="O113" s="96" t="e">
        <f>(SUM(O114:O118)/J113)</f>
        <v>#DIV/0!</v>
      </c>
      <c r="P113" s="96">
        <f>(SUM(P114:P118)/K113)</f>
        <v>7.4050000000000011</v>
      </c>
      <c r="Q113" s="96">
        <f>(SUM(O114:P118)/L113)</f>
        <v>7.4050000000000011</v>
      </c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09" t="e">
        <f>AVERAGE(#REF!,#REF!)</f>
        <v>#REF!</v>
      </c>
      <c r="AI113" s="209" t="e">
        <f>AVERAGE(#REF!,#REF!)</f>
        <v>#REF!</v>
      </c>
      <c r="AJ113" s="209" t="e">
        <f>AVERAGE(#REF!,#REF!)</f>
        <v>#REF!</v>
      </c>
      <c r="AK113" s="209" t="e">
        <f>AVERAGE(#REF!,#REF!)</f>
        <v>#REF!</v>
      </c>
      <c r="AL113" s="209" t="e">
        <f>AVERAGE(#REF!,#REF!)</f>
        <v>#REF!</v>
      </c>
      <c r="AM113" s="209" t="e">
        <f>AVERAGE(#REF!,#REF!)</f>
        <v>#REF!</v>
      </c>
      <c r="AN113" s="209" t="e">
        <f>AVERAGE(#REF!,#REF!)</f>
        <v>#REF!</v>
      </c>
    </row>
    <row r="114" spans="1:5932" s="226" customFormat="1" ht="9.9499999999999993" hidden="1" customHeight="1" x14ac:dyDescent="0.25">
      <c r="A114" s="300" t="s">
        <v>82</v>
      </c>
      <c r="B114" s="267"/>
      <c r="C114" s="267"/>
      <c r="D114" s="267"/>
      <c r="E114" s="267"/>
      <c r="F114" s="267"/>
      <c r="G114" s="267"/>
      <c r="H114" s="267"/>
      <c r="I114" s="267"/>
      <c r="J114" s="339"/>
      <c r="K114" s="339">
        <v>1</v>
      </c>
      <c r="L114" s="75">
        <f t="shared" ref="L114:L118" si="185">SUM(J114:K114)</f>
        <v>1</v>
      </c>
      <c r="M114" s="265"/>
      <c r="N114" s="265">
        <v>5.16</v>
      </c>
      <c r="O114" s="455">
        <f t="shared" ref="O114" si="186">J114*M114</f>
        <v>0</v>
      </c>
      <c r="P114" s="455">
        <f t="shared" ref="P114" si="187">K114*N114</f>
        <v>5.16</v>
      </c>
      <c r="Q114" s="438">
        <f t="shared" ref="Q114:Q117" si="188">(SUM(O114:P114)/L114)</f>
        <v>5.16</v>
      </c>
      <c r="R114" s="267"/>
      <c r="S114" s="267"/>
      <c r="T114" s="267"/>
      <c r="U114" s="267"/>
      <c r="V114" s="267"/>
      <c r="W114" s="267"/>
      <c r="X114" s="267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13"/>
      <c r="AI114" s="216"/>
      <c r="AJ114" s="216"/>
      <c r="AK114" s="213"/>
      <c r="AL114" s="213"/>
      <c r="AM114" s="216"/>
      <c r="AN114" s="243"/>
      <c r="AO114" s="225"/>
      <c r="AP114" s="225"/>
      <c r="AQ114" s="225"/>
      <c r="AR114" s="225"/>
      <c r="AS114" s="225"/>
      <c r="AT114" s="225"/>
      <c r="AU114" s="225"/>
      <c r="AV114" s="225"/>
      <c r="AW114" s="225"/>
      <c r="AX114" s="225"/>
      <c r="AY114" s="225"/>
      <c r="AZ114" s="225"/>
      <c r="BA114" s="225"/>
      <c r="BB114" s="225"/>
      <c r="BC114" s="225"/>
      <c r="BD114" s="225"/>
      <c r="BE114" s="225"/>
      <c r="BF114" s="225"/>
      <c r="BG114" s="225"/>
      <c r="BH114" s="225"/>
      <c r="BI114" s="225"/>
      <c r="BJ114" s="225"/>
      <c r="BK114" s="225"/>
      <c r="BL114" s="225"/>
      <c r="BM114" s="225"/>
      <c r="BN114" s="225"/>
      <c r="BO114" s="225"/>
      <c r="BP114" s="225"/>
      <c r="BQ114" s="225"/>
      <c r="BR114" s="225"/>
      <c r="BS114" s="225"/>
      <c r="BT114" s="225"/>
      <c r="BU114" s="225"/>
      <c r="BV114" s="225"/>
      <c r="BW114" s="225"/>
      <c r="BX114" s="225"/>
      <c r="BY114" s="225"/>
      <c r="BZ114" s="225"/>
      <c r="CA114" s="225"/>
      <c r="CB114" s="225"/>
      <c r="CC114" s="225"/>
      <c r="CD114" s="225"/>
      <c r="CE114" s="225"/>
      <c r="CF114" s="225"/>
      <c r="CG114" s="225"/>
      <c r="CH114" s="225"/>
      <c r="CI114" s="225"/>
      <c r="CJ114" s="225"/>
      <c r="CK114" s="225"/>
      <c r="CL114" s="225"/>
      <c r="CM114" s="225"/>
      <c r="CN114" s="225"/>
      <c r="CO114" s="225"/>
      <c r="CP114" s="225"/>
      <c r="CQ114" s="225"/>
      <c r="CR114" s="225"/>
      <c r="CS114" s="225"/>
      <c r="CT114" s="225"/>
      <c r="CU114" s="225"/>
      <c r="CV114" s="225"/>
      <c r="CW114" s="225"/>
      <c r="CX114" s="225"/>
      <c r="CY114" s="225"/>
      <c r="CZ114" s="225"/>
      <c r="DA114" s="225"/>
      <c r="DB114" s="225"/>
      <c r="DC114" s="225"/>
      <c r="DD114" s="225"/>
      <c r="DE114" s="225"/>
      <c r="DF114" s="225"/>
      <c r="DG114" s="225"/>
      <c r="DH114" s="225"/>
      <c r="DI114" s="225"/>
      <c r="DJ114" s="225"/>
      <c r="DK114" s="225"/>
      <c r="DL114" s="225"/>
      <c r="DM114" s="225"/>
      <c r="DN114" s="225"/>
      <c r="DO114" s="225"/>
      <c r="DP114" s="225"/>
      <c r="DQ114" s="225"/>
      <c r="DR114" s="225"/>
      <c r="DS114" s="225"/>
      <c r="DT114" s="225"/>
      <c r="DU114" s="225"/>
      <c r="DV114" s="225"/>
      <c r="DW114" s="225"/>
      <c r="DX114" s="225"/>
      <c r="DY114" s="225"/>
      <c r="DZ114" s="225"/>
      <c r="EA114" s="225"/>
      <c r="EB114" s="225"/>
      <c r="EC114" s="225"/>
      <c r="ED114" s="225"/>
      <c r="EE114" s="225"/>
      <c r="EF114" s="225"/>
      <c r="EG114" s="225"/>
      <c r="EH114" s="225"/>
      <c r="EI114" s="225"/>
      <c r="EJ114" s="225"/>
      <c r="EK114" s="225"/>
      <c r="EL114" s="225"/>
      <c r="EM114" s="225"/>
      <c r="EN114" s="225"/>
      <c r="EO114" s="225"/>
      <c r="EP114" s="225"/>
      <c r="EQ114" s="225"/>
      <c r="ER114" s="225"/>
      <c r="ES114" s="225"/>
      <c r="ET114" s="225"/>
      <c r="EU114" s="225"/>
      <c r="EV114" s="225"/>
      <c r="EW114" s="225"/>
      <c r="EX114" s="225"/>
      <c r="EY114" s="225"/>
      <c r="EZ114" s="225"/>
      <c r="FA114" s="225"/>
      <c r="FB114" s="225"/>
      <c r="FC114" s="225"/>
      <c r="FD114" s="225"/>
      <c r="FE114" s="225"/>
      <c r="FF114" s="225"/>
      <c r="FG114" s="225"/>
      <c r="FH114" s="225"/>
      <c r="FI114" s="225"/>
      <c r="FJ114" s="225"/>
      <c r="FK114" s="225"/>
      <c r="FL114" s="225"/>
      <c r="FM114" s="225"/>
      <c r="FN114" s="225"/>
      <c r="FO114" s="225"/>
      <c r="FP114" s="225"/>
      <c r="FQ114" s="225"/>
      <c r="FR114" s="225"/>
      <c r="FS114" s="225"/>
      <c r="FT114" s="225"/>
      <c r="FU114" s="225"/>
      <c r="FV114" s="225"/>
      <c r="FW114" s="225"/>
      <c r="FX114" s="225"/>
      <c r="FY114" s="225"/>
      <c r="FZ114" s="225"/>
      <c r="GA114" s="225"/>
      <c r="GB114" s="225"/>
      <c r="GC114" s="225"/>
      <c r="GD114" s="225"/>
      <c r="GE114" s="225"/>
      <c r="GF114" s="225"/>
      <c r="GG114" s="225"/>
      <c r="GH114" s="225"/>
      <c r="GI114" s="225"/>
      <c r="GJ114" s="225"/>
      <c r="GK114" s="225"/>
      <c r="GL114" s="225"/>
      <c r="GM114" s="225"/>
      <c r="GN114" s="225"/>
      <c r="GO114" s="225"/>
      <c r="GP114" s="225"/>
      <c r="GQ114" s="225"/>
      <c r="GR114" s="225"/>
      <c r="GS114" s="225"/>
      <c r="GT114" s="225"/>
      <c r="GU114" s="225"/>
      <c r="GV114" s="225"/>
      <c r="GW114" s="225"/>
      <c r="GX114" s="225"/>
      <c r="GY114" s="225"/>
      <c r="GZ114" s="225"/>
      <c r="HA114" s="225"/>
      <c r="HB114" s="225"/>
      <c r="HC114" s="225"/>
      <c r="HD114" s="225"/>
      <c r="HE114" s="225"/>
      <c r="HF114" s="225"/>
      <c r="HG114" s="225"/>
      <c r="HH114" s="225"/>
      <c r="HI114" s="225"/>
      <c r="HJ114" s="225"/>
      <c r="HK114" s="225"/>
      <c r="HL114" s="225"/>
      <c r="HM114" s="225"/>
      <c r="HN114" s="225"/>
      <c r="HO114" s="225"/>
      <c r="HP114" s="225"/>
      <c r="HQ114" s="225"/>
      <c r="HR114" s="225"/>
      <c r="HS114" s="225"/>
      <c r="HT114" s="225"/>
      <c r="HU114" s="225"/>
      <c r="HV114" s="225"/>
      <c r="HW114" s="225"/>
      <c r="HX114" s="225"/>
      <c r="HY114" s="225"/>
      <c r="HZ114" s="225"/>
      <c r="IA114" s="225"/>
      <c r="IB114" s="225"/>
      <c r="IC114" s="225"/>
      <c r="ID114" s="225"/>
      <c r="IE114" s="225"/>
      <c r="IF114" s="225"/>
      <c r="IG114" s="225"/>
      <c r="IH114" s="225"/>
      <c r="II114" s="225"/>
      <c r="IJ114" s="225"/>
      <c r="IK114" s="225"/>
      <c r="IL114" s="225"/>
      <c r="IM114" s="225"/>
      <c r="IN114" s="225"/>
      <c r="IO114" s="225"/>
      <c r="IP114" s="225"/>
      <c r="IQ114" s="225"/>
      <c r="IR114" s="225"/>
      <c r="IS114" s="225"/>
      <c r="IT114" s="225"/>
      <c r="IU114" s="225"/>
      <c r="IV114" s="225"/>
      <c r="IW114" s="225"/>
      <c r="IX114" s="225"/>
      <c r="IY114" s="225"/>
      <c r="IZ114" s="225"/>
      <c r="JA114" s="225"/>
      <c r="JB114" s="225"/>
      <c r="JC114" s="225"/>
      <c r="JD114" s="225"/>
      <c r="JE114" s="225"/>
      <c r="JF114" s="225"/>
      <c r="JG114" s="225"/>
      <c r="JH114" s="225"/>
      <c r="JI114" s="225"/>
      <c r="JJ114" s="225"/>
      <c r="JK114" s="225"/>
      <c r="JL114" s="225"/>
      <c r="JM114" s="225"/>
      <c r="JN114" s="225"/>
      <c r="JO114" s="225"/>
      <c r="JP114" s="225"/>
      <c r="JQ114" s="225"/>
      <c r="JR114" s="225"/>
      <c r="JS114" s="225"/>
      <c r="JT114" s="225"/>
      <c r="JU114" s="225"/>
      <c r="JV114" s="225"/>
      <c r="JW114" s="225"/>
      <c r="JX114" s="225"/>
      <c r="JY114" s="225"/>
      <c r="JZ114" s="225"/>
      <c r="KA114" s="225"/>
      <c r="KB114" s="225"/>
      <c r="KC114" s="225"/>
      <c r="KD114" s="225"/>
      <c r="KE114" s="225"/>
      <c r="KF114" s="225"/>
      <c r="KG114" s="225"/>
      <c r="KH114" s="225"/>
      <c r="KI114" s="225"/>
      <c r="KJ114" s="225"/>
      <c r="KK114" s="225"/>
      <c r="KL114" s="225"/>
      <c r="KM114" s="225"/>
      <c r="KN114" s="225"/>
      <c r="KO114" s="225"/>
      <c r="KP114" s="225"/>
      <c r="KQ114" s="225"/>
      <c r="KR114" s="225"/>
      <c r="KS114" s="225"/>
      <c r="KT114" s="225"/>
      <c r="KU114" s="225"/>
      <c r="KV114" s="225"/>
      <c r="KW114" s="225"/>
      <c r="KX114" s="225"/>
      <c r="KY114" s="225"/>
      <c r="KZ114" s="225"/>
      <c r="LA114" s="225"/>
      <c r="LB114" s="225"/>
      <c r="LC114" s="225"/>
      <c r="LD114" s="225"/>
      <c r="LE114" s="225"/>
      <c r="LF114" s="225"/>
      <c r="LG114" s="225"/>
      <c r="LH114" s="225"/>
      <c r="LI114" s="225"/>
      <c r="LJ114" s="225"/>
      <c r="LK114" s="225"/>
      <c r="LL114" s="225"/>
      <c r="LM114" s="225"/>
      <c r="LN114" s="225"/>
      <c r="LO114" s="225"/>
      <c r="LP114" s="225"/>
      <c r="LQ114" s="225"/>
      <c r="LR114" s="225"/>
      <c r="LS114" s="225"/>
      <c r="LT114" s="225"/>
      <c r="LU114" s="225"/>
      <c r="LV114" s="225"/>
      <c r="LW114" s="225"/>
      <c r="LX114" s="225"/>
      <c r="LY114" s="225"/>
      <c r="LZ114" s="225"/>
      <c r="MA114" s="225"/>
      <c r="MB114" s="225"/>
      <c r="MC114" s="225"/>
      <c r="MD114" s="225"/>
      <c r="ME114" s="225"/>
      <c r="MF114" s="225"/>
      <c r="MG114" s="225"/>
      <c r="MH114" s="225"/>
      <c r="MI114" s="225"/>
      <c r="MJ114" s="225"/>
      <c r="MK114" s="225"/>
      <c r="ML114" s="225"/>
      <c r="MM114" s="225"/>
      <c r="MN114" s="225"/>
      <c r="MO114" s="225"/>
      <c r="MP114" s="225"/>
      <c r="MQ114" s="225"/>
      <c r="MR114" s="225"/>
      <c r="MS114" s="225"/>
      <c r="MT114" s="225"/>
      <c r="MU114" s="225"/>
      <c r="MV114" s="225"/>
      <c r="MW114" s="225"/>
      <c r="MX114" s="225"/>
      <c r="MY114" s="225"/>
      <c r="MZ114" s="225"/>
      <c r="NA114" s="225"/>
      <c r="NB114" s="225"/>
      <c r="NC114" s="225"/>
      <c r="ND114" s="225"/>
      <c r="NE114" s="225"/>
      <c r="NF114" s="225"/>
      <c r="NG114" s="225"/>
      <c r="NH114" s="225"/>
      <c r="NI114" s="225"/>
      <c r="NJ114" s="225"/>
      <c r="NK114" s="225"/>
      <c r="NL114" s="225"/>
      <c r="NM114" s="225"/>
      <c r="NN114" s="225"/>
      <c r="NO114" s="225"/>
      <c r="NP114" s="225"/>
      <c r="NQ114" s="225"/>
      <c r="NR114" s="225"/>
      <c r="NS114" s="225"/>
      <c r="NT114" s="225"/>
      <c r="NU114" s="225"/>
      <c r="NV114" s="225"/>
      <c r="NW114" s="225"/>
      <c r="NX114" s="225"/>
      <c r="NY114" s="225"/>
      <c r="NZ114" s="225"/>
      <c r="OA114" s="225"/>
      <c r="OB114" s="225"/>
      <c r="OC114" s="225"/>
      <c r="OD114" s="225"/>
      <c r="OE114" s="225"/>
      <c r="OF114" s="225"/>
      <c r="OG114" s="225"/>
      <c r="OH114" s="225"/>
      <c r="OI114" s="225"/>
      <c r="OJ114" s="225"/>
      <c r="OK114" s="225"/>
      <c r="OL114" s="225"/>
      <c r="OM114" s="225"/>
      <c r="ON114" s="225"/>
      <c r="OO114" s="225"/>
      <c r="OP114" s="225"/>
      <c r="OQ114" s="225"/>
      <c r="OR114" s="225"/>
      <c r="OS114" s="225"/>
      <c r="OT114" s="225"/>
      <c r="OU114" s="225"/>
      <c r="OV114" s="225"/>
      <c r="OW114" s="225"/>
      <c r="OX114" s="225"/>
      <c r="OY114" s="225"/>
      <c r="OZ114" s="225"/>
      <c r="PA114" s="225"/>
      <c r="PB114" s="225"/>
      <c r="PC114" s="225"/>
      <c r="PD114" s="225"/>
      <c r="PE114" s="225"/>
      <c r="PF114" s="225"/>
      <c r="PG114" s="225"/>
      <c r="PH114" s="225"/>
      <c r="PI114" s="225"/>
      <c r="PJ114" s="225"/>
      <c r="PK114" s="225"/>
      <c r="PL114" s="225"/>
      <c r="PM114" s="225"/>
      <c r="PN114" s="225"/>
      <c r="PO114" s="225"/>
      <c r="PP114" s="225"/>
      <c r="PQ114" s="225"/>
      <c r="PR114" s="225"/>
      <c r="PS114" s="225"/>
      <c r="PT114" s="225"/>
      <c r="PU114" s="225"/>
      <c r="PV114" s="225"/>
      <c r="PW114" s="225"/>
      <c r="PX114" s="225"/>
      <c r="PY114" s="225"/>
      <c r="PZ114" s="225"/>
      <c r="QA114" s="225"/>
      <c r="QB114" s="225"/>
      <c r="QC114" s="225"/>
      <c r="QD114" s="225"/>
      <c r="QE114" s="225"/>
      <c r="QF114" s="225"/>
      <c r="QG114" s="225"/>
      <c r="QH114" s="225"/>
      <c r="QI114" s="225"/>
      <c r="QJ114" s="225"/>
      <c r="QK114" s="225"/>
      <c r="QL114" s="225"/>
      <c r="QM114" s="225"/>
      <c r="QN114" s="225"/>
      <c r="QO114" s="225"/>
      <c r="QP114" s="225"/>
      <c r="QQ114" s="225"/>
      <c r="QR114" s="225"/>
      <c r="QS114" s="225"/>
      <c r="QT114" s="225"/>
      <c r="QU114" s="225"/>
      <c r="QV114" s="225"/>
      <c r="QW114" s="225"/>
      <c r="QX114" s="225"/>
      <c r="QY114" s="225"/>
      <c r="QZ114" s="225"/>
      <c r="RA114" s="225"/>
      <c r="RB114" s="225"/>
      <c r="RC114" s="225"/>
      <c r="RD114" s="225"/>
      <c r="RE114" s="225"/>
      <c r="RF114" s="225"/>
      <c r="RG114" s="225"/>
      <c r="RH114" s="225"/>
      <c r="RI114" s="225"/>
      <c r="RJ114" s="225"/>
      <c r="RK114" s="225"/>
      <c r="RL114" s="225"/>
      <c r="RM114" s="225"/>
      <c r="RN114" s="225"/>
      <c r="RO114" s="225"/>
      <c r="RP114" s="225"/>
      <c r="RQ114" s="225"/>
      <c r="RR114" s="225"/>
      <c r="RS114" s="225"/>
      <c r="RT114" s="225"/>
      <c r="RU114" s="225"/>
      <c r="RV114" s="225"/>
      <c r="RW114" s="225"/>
      <c r="RX114" s="225"/>
      <c r="RY114" s="225"/>
      <c r="RZ114" s="225"/>
      <c r="SA114" s="225"/>
      <c r="SB114" s="225"/>
      <c r="SC114" s="225"/>
      <c r="SD114" s="225"/>
      <c r="SE114" s="225"/>
      <c r="SF114" s="225"/>
      <c r="SG114" s="225"/>
      <c r="SH114" s="225"/>
      <c r="SI114" s="225"/>
      <c r="SJ114" s="225"/>
      <c r="SK114" s="225"/>
      <c r="SL114" s="225"/>
      <c r="SM114" s="225"/>
      <c r="SN114" s="225"/>
      <c r="SO114" s="225"/>
      <c r="SP114" s="225"/>
      <c r="SQ114" s="225"/>
      <c r="SR114" s="225"/>
      <c r="SS114" s="225"/>
      <c r="ST114" s="225"/>
      <c r="SU114" s="225"/>
      <c r="SV114" s="225"/>
      <c r="SW114" s="225"/>
      <c r="SX114" s="225"/>
      <c r="SY114" s="225"/>
      <c r="SZ114" s="225"/>
      <c r="TA114" s="225"/>
      <c r="TB114" s="225"/>
      <c r="TC114" s="225"/>
      <c r="TD114" s="225"/>
      <c r="TE114" s="225"/>
      <c r="TF114" s="225"/>
      <c r="TG114" s="225"/>
      <c r="TH114" s="225"/>
      <c r="TI114" s="225"/>
      <c r="TJ114" s="225"/>
      <c r="TK114" s="225"/>
      <c r="TL114" s="225"/>
      <c r="TM114" s="225"/>
      <c r="TN114" s="225"/>
      <c r="TO114" s="225"/>
      <c r="TP114" s="225"/>
      <c r="TQ114" s="225"/>
      <c r="TR114" s="225"/>
      <c r="TS114" s="225"/>
      <c r="TT114" s="225"/>
      <c r="TU114" s="225"/>
      <c r="TV114" s="225"/>
      <c r="TW114" s="225"/>
      <c r="TX114" s="225"/>
      <c r="TY114" s="225"/>
      <c r="TZ114" s="225"/>
      <c r="UA114" s="225"/>
      <c r="UB114" s="225"/>
      <c r="UC114" s="225"/>
      <c r="UD114" s="225"/>
      <c r="UE114" s="225"/>
      <c r="UF114" s="225"/>
      <c r="UG114" s="225"/>
      <c r="UH114" s="225"/>
      <c r="UI114" s="225"/>
      <c r="UJ114" s="225"/>
      <c r="UK114" s="225"/>
      <c r="UL114" s="225"/>
      <c r="UM114" s="225"/>
      <c r="UN114" s="225"/>
      <c r="UO114" s="225"/>
      <c r="UP114" s="225"/>
      <c r="UQ114" s="225"/>
      <c r="UR114" s="225"/>
      <c r="US114" s="225"/>
      <c r="UT114" s="225"/>
      <c r="UU114" s="225"/>
      <c r="UV114" s="225"/>
      <c r="UW114" s="225"/>
      <c r="UX114" s="225"/>
      <c r="UY114" s="225"/>
      <c r="UZ114" s="225"/>
      <c r="VA114" s="225"/>
      <c r="VB114" s="225"/>
      <c r="VC114" s="225"/>
      <c r="VD114" s="225"/>
      <c r="VE114" s="225"/>
      <c r="VF114" s="225"/>
      <c r="VG114" s="225"/>
      <c r="VH114" s="225"/>
      <c r="VI114" s="225"/>
      <c r="VJ114" s="225"/>
      <c r="VK114" s="225"/>
      <c r="VL114" s="225"/>
      <c r="VM114" s="225"/>
      <c r="VN114" s="225"/>
      <c r="VO114" s="225"/>
      <c r="VP114" s="225"/>
      <c r="VQ114" s="225"/>
      <c r="VR114" s="225"/>
      <c r="VS114" s="225"/>
      <c r="VT114" s="225"/>
      <c r="VU114" s="225"/>
      <c r="VV114" s="225"/>
      <c r="VW114" s="225"/>
      <c r="VX114" s="225"/>
      <c r="VY114" s="225"/>
      <c r="VZ114" s="225"/>
      <c r="WA114" s="225"/>
      <c r="WB114" s="225"/>
      <c r="WC114" s="225"/>
      <c r="WD114" s="225"/>
      <c r="WE114" s="225"/>
      <c r="WF114" s="225"/>
      <c r="WG114" s="225"/>
      <c r="WH114" s="225"/>
      <c r="WI114" s="225"/>
      <c r="WJ114" s="225"/>
      <c r="WK114" s="225"/>
      <c r="WL114" s="225"/>
      <c r="WM114" s="225"/>
      <c r="WN114" s="225"/>
      <c r="WO114" s="225"/>
      <c r="WP114" s="225"/>
      <c r="WQ114" s="225"/>
      <c r="WR114" s="225"/>
      <c r="WS114" s="225"/>
      <c r="WT114" s="225"/>
      <c r="WU114" s="225"/>
      <c r="WV114" s="225"/>
      <c r="WW114" s="225"/>
      <c r="WX114" s="225"/>
      <c r="WY114" s="225"/>
      <c r="WZ114" s="225"/>
      <c r="XA114" s="225"/>
      <c r="XB114" s="225"/>
      <c r="XC114" s="225"/>
      <c r="XD114" s="225"/>
      <c r="XE114" s="225"/>
      <c r="XF114" s="225"/>
      <c r="XG114" s="225"/>
      <c r="XH114" s="225"/>
      <c r="XI114" s="225"/>
      <c r="XJ114" s="225"/>
      <c r="XK114" s="225"/>
      <c r="XL114" s="225"/>
      <c r="XM114" s="225"/>
      <c r="XN114" s="225"/>
      <c r="XO114" s="225"/>
      <c r="XP114" s="225"/>
      <c r="XQ114" s="225"/>
      <c r="XR114" s="225"/>
      <c r="XS114" s="225"/>
      <c r="XT114" s="225"/>
      <c r="XU114" s="225"/>
      <c r="XV114" s="225"/>
      <c r="XW114" s="225"/>
      <c r="XX114" s="225"/>
      <c r="XY114" s="225"/>
      <c r="XZ114" s="225"/>
      <c r="YA114" s="225"/>
      <c r="YB114" s="225"/>
      <c r="YC114" s="225"/>
      <c r="YD114" s="225"/>
      <c r="YE114" s="225"/>
      <c r="YF114" s="225"/>
      <c r="YG114" s="225"/>
      <c r="YH114" s="225"/>
      <c r="YI114" s="225"/>
      <c r="YJ114" s="225"/>
      <c r="YK114" s="225"/>
      <c r="YL114" s="225"/>
      <c r="YM114" s="225"/>
      <c r="YN114" s="225"/>
      <c r="YO114" s="225"/>
      <c r="YP114" s="225"/>
      <c r="YQ114" s="225"/>
      <c r="YR114" s="225"/>
      <c r="YS114" s="225"/>
      <c r="YT114" s="225"/>
      <c r="YU114" s="225"/>
      <c r="YV114" s="225"/>
      <c r="YW114" s="225"/>
      <c r="YX114" s="225"/>
      <c r="YY114" s="225"/>
      <c r="YZ114" s="225"/>
      <c r="ZA114" s="225"/>
      <c r="ZB114" s="225"/>
      <c r="ZC114" s="225"/>
      <c r="ZD114" s="225"/>
      <c r="ZE114" s="225"/>
      <c r="ZF114" s="225"/>
      <c r="ZG114" s="225"/>
      <c r="ZH114" s="225"/>
      <c r="ZI114" s="225"/>
      <c r="ZJ114" s="225"/>
      <c r="ZK114" s="225"/>
      <c r="ZL114" s="225"/>
      <c r="ZM114" s="225"/>
      <c r="ZN114" s="225"/>
      <c r="ZO114" s="225"/>
      <c r="ZP114" s="225"/>
      <c r="ZQ114" s="225"/>
      <c r="ZR114" s="225"/>
      <c r="ZS114" s="225"/>
      <c r="ZT114" s="225"/>
      <c r="ZU114" s="225"/>
      <c r="ZV114" s="225"/>
      <c r="ZW114" s="225"/>
      <c r="ZX114" s="225"/>
      <c r="ZY114" s="225"/>
      <c r="ZZ114" s="225"/>
      <c r="AAA114" s="225"/>
      <c r="AAB114" s="225"/>
      <c r="AAC114" s="225"/>
      <c r="AAD114" s="225"/>
      <c r="AAE114" s="225"/>
      <c r="AAF114" s="225"/>
      <c r="AAG114" s="225"/>
      <c r="AAH114" s="225"/>
      <c r="AAI114" s="225"/>
      <c r="AAJ114" s="225"/>
      <c r="AAK114" s="225"/>
      <c r="AAL114" s="225"/>
      <c r="AAM114" s="225"/>
      <c r="AAN114" s="225"/>
      <c r="AAO114" s="225"/>
      <c r="AAP114" s="225"/>
      <c r="AAQ114" s="225"/>
      <c r="AAR114" s="225"/>
      <c r="AAS114" s="225"/>
      <c r="AAT114" s="225"/>
      <c r="AAU114" s="225"/>
      <c r="AAV114" s="225"/>
      <c r="AAW114" s="225"/>
      <c r="AAX114" s="225"/>
      <c r="AAY114" s="225"/>
      <c r="AAZ114" s="225"/>
      <c r="ABA114" s="225"/>
      <c r="ABB114" s="225"/>
      <c r="ABC114" s="225"/>
      <c r="ABD114" s="225"/>
      <c r="ABE114" s="225"/>
      <c r="ABF114" s="225"/>
      <c r="ABG114" s="225"/>
      <c r="ABH114" s="225"/>
      <c r="ABI114" s="225"/>
      <c r="ABJ114" s="225"/>
      <c r="ABK114" s="225"/>
      <c r="ABL114" s="225"/>
      <c r="ABM114" s="225"/>
      <c r="ABN114" s="225"/>
      <c r="ABO114" s="225"/>
      <c r="ABP114" s="225"/>
      <c r="ABQ114" s="225"/>
      <c r="ABR114" s="225"/>
      <c r="ABS114" s="225"/>
      <c r="ABT114" s="225"/>
      <c r="ABU114" s="225"/>
      <c r="ABV114" s="225"/>
      <c r="ABW114" s="225"/>
      <c r="ABX114" s="225"/>
      <c r="ABY114" s="225"/>
      <c r="ABZ114" s="225"/>
      <c r="ACA114" s="225"/>
      <c r="ACB114" s="225"/>
      <c r="ACC114" s="225"/>
      <c r="ACD114" s="225"/>
      <c r="ACE114" s="225"/>
      <c r="ACF114" s="225"/>
      <c r="ACG114" s="225"/>
      <c r="ACH114" s="225"/>
      <c r="ACI114" s="225"/>
      <c r="ACJ114" s="225"/>
      <c r="ACK114" s="225"/>
      <c r="ACL114" s="225"/>
      <c r="ACM114" s="225"/>
      <c r="ACN114" s="225"/>
      <c r="ACO114" s="225"/>
      <c r="ACP114" s="225"/>
      <c r="ACQ114" s="225"/>
      <c r="ACR114" s="225"/>
      <c r="ACS114" s="225"/>
      <c r="ACT114" s="225"/>
      <c r="ACU114" s="225"/>
      <c r="ACV114" s="225"/>
      <c r="ACW114" s="225"/>
      <c r="ACX114" s="225"/>
      <c r="ACY114" s="225"/>
      <c r="ACZ114" s="225"/>
      <c r="ADA114" s="225"/>
      <c r="ADB114" s="225"/>
      <c r="ADC114" s="225"/>
      <c r="ADD114" s="225"/>
      <c r="ADE114" s="225"/>
      <c r="ADF114" s="225"/>
      <c r="ADG114" s="225"/>
      <c r="ADH114" s="225"/>
      <c r="ADI114" s="225"/>
      <c r="ADJ114" s="225"/>
      <c r="ADK114" s="225"/>
      <c r="ADL114" s="225"/>
      <c r="ADM114" s="225"/>
      <c r="ADN114" s="225"/>
      <c r="ADO114" s="225"/>
      <c r="ADP114" s="225"/>
      <c r="ADQ114" s="225"/>
      <c r="ADR114" s="225"/>
      <c r="ADS114" s="225"/>
      <c r="ADT114" s="225"/>
      <c r="ADU114" s="225"/>
      <c r="ADV114" s="225"/>
      <c r="ADW114" s="225"/>
      <c r="ADX114" s="225"/>
      <c r="ADY114" s="225"/>
      <c r="ADZ114" s="225"/>
      <c r="AEA114" s="225"/>
      <c r="AEB114" s="225"/>
      <c r="AEC114" s="225"/>
      <c r="AED114" s="225"/>
      <c r="AEE114" s="225"/>
      <c r="AEF114" s="225"/>
      <c r="AEG114" s="225"/>
      <c r="AEH114" s="225"/>
      <c r="AEI114" s="225"/>
      <c r="AEJ114" s="225"/>
      <c r="AEK114" s="225"/>
      <c r="AEL114" s="225"/>
      <c r="AEM114" s="225"/>
      <c r="AEN114" s="225"/>
      <c r="AEO114" s="225"/>
      <c r="AEP114" s="225"/>
      <c r="AEQ114" s="225"/>
      <c r="AER114" s="225"/>
      <c r="AES114" s="225"/>
      <c r="AET114" s="225"/>
      <c r="AEU114" s="225"/>
      <c r="AEV114" s="225"/>
      <c r="AEW114" s="225"/>
      <c r="AEX114" s="225"/>
      <c r="AEY114" s="225"/>
      <c r="AEZ114" s="225"/>
      <c r="AFA114" s="225"/>
      <c r="AFB114" s="225"/>
      <c r="AFC114" s="225"/>
      <c r="AFD114" s="225"/>
      <c r="AFE114" s="225"/>
      <c r="AFF114" s="225"/>
      <c r="AFG114" s="225"/>
      <c r="AFH114" s="225"/>
      <c r="AFI114" s="225"/>
      <c r="AFJ114" s="225"/>
      <c r="AFK114" s="225"/>
      <c r="AFL114" s="225"/>
      <c r="AFM114" s="225"/>
      <c r="AFN114" s="225"/>
      <c r="AFO114" s="225"/>
      <c r="AFP114" s="225"/>
      <c r="AFQ114" s="225"/>
      <c r="AFR114" s="225"/>
      <c r="AFS114" s="225"/>
      <c r="AFT114" s="225"/>
      <c r="AFU114" s="225"/>
      <c r="AFV114" s="225"/>
      <c r="AFW114" s="225"/>
      <c r="AFX114" s="225"/>
      <c r="AFY114" s="225"/>
      <c r="AFZ114" s="225"/>
      <c r="AGA114" s="225"/>
      <c r="AGB114" s="225"/>
      <c r="AGC114" s="225"/>
      <c r="AGD114" s="225"/>
      <c r="AGE114" s="225"/>
      <c r="AGF114" s="225"/>
      <c r="AGG114" s="225"/>
      <c r="AGH114" s="225"/>
      <c r="AGI114" s="225"/>
      <c r="AGJ114" s="225"/>
      <c r="AGK114" s="225"/>
      <c r="AGL114" s="225"/>
      <c r="AGM114" s="225"/>
      <c r="AGN114" s="225"/>
      <c r="AGO114" s="225"/>
      <c r="AGP114" s="225"/>
      <c r="AGQ114" s="225"/>
      <c r="AGR114" s="225"/>
      <c r="AGS114" s="225"/>
      <c r="AGT114" s="225"/>
      <c r="AGU114" s="225"/>
      <c r="AGV114" s="225"/>
      <c r="AGW114" s="225"/>
      <c r="AGX114" s="225"/>
      <c r="AGY114" s="225"/>
      <c r="AGZ114" s="225"/>
      <c r="AHA114" s="225"/>
      <c r="AHB114" s="225"/>
      <c r="AHC114" s="225"/>
      <c r="AHD114" s="225"/>
      <c r="AHE114" s="225"/>
      <c r="AHF114" s="225"/>
      <c r="AHG114" s="225"/>
      <c r="AHH114" s="225"/>
      <c r="AHI114" s="225"/>
      <c r="AHJ114" s="225"/>
      <c r="AHK114" s="225"/>
      <c r="AHL114" s="225"/>
      <c r="AHM114" s="225"/>
      <c r="AHN114" s="225"/>
      <c r="AHO114" s="225"/>
      <c r="AHP114" s="225"/>
      <c r="AHQ114" s="225"/>
      <c r="AHR114" s="225"/>
      <c r="AHS114" s="225"/>
      <c r="AHT114" s="225"/>
      <c r="AHU114" s="225"/>
      <c r="AHV114" s="225"/>
      <c r="AHW114" s="225"/>
      <c r="AHX114" s="225"/>
      <c r="AHY114" s="225"/>
      <c r="AHZ114" s="225"/>
      <c r="AIA114" s="225"/>
      <c r="AIB114" s="225"/>
      <c r="AIC114" s="225"/>
      <c r="AID114" s="225"/>
      <c r="AIE114" s="225"/>
      <c r="AIF114" s="225"/>
      <c r="AIG114" s="225"/>
      <c r="AIH114" s="225"/>
      <c r="AII114" s="225"/>
      <c r="AIJ114" s="225"/>
      <c r="AIK114" s="225"/>
      <c r="AIL114" s="225"/>
      <c r="AIM114" s="225"/>
      <c r="AIN114" s="225"/>
      <c r="AIO114" s="225"/>
      <c r="AIP114" s="225"/>
      <c r="AIQ114" s="225"/>
      <c r="AIR114" s="225"/>
      <c r="AIS114" s="225"/>
      <c r="AIT114" s="225"/>
      <c r="AIU114" s="225"/>
      <c r="AIV114" s="225"/>
      <c r="AIW114" s="225"/>
      <c r="AIX114" s="225"/>
      <c r="AIY114" s="225"/>
      <c r="AIZ114" s="225"/>
      <c r="AJA114" s="225"/>
      <c r="AJB114" s="225"/>
      <c r="AJC114" s="225"/>
      <c r="AJD114" s="225"/>
      <c r="AJE114" s="225"/>
      <c r="AJF114" s="225"/>
      <c r="AJG114" s="225"/>
      <c r="AJH114" s="225"/>
      <c r="AJI114" s="225"/>
      <c r="AJJ114" s="225"/>
      <c r="AJK114" s="225"/>
      <c r="AJL114" s="225"/>
      <c r="AJM114" s="225"/>
      <c r="AJN114" s="225"/>
      <c r="AJO114" s="225"/>
      <c r="AJP114" s="225"/>
      <c r="AJQ114" s="225"/>
      <c r="AJR114" s="225"/>
      <c r="AJS114" s="225"/>
      <c r="AJT114" s="225"/>
      <c r="AJU114" s="225"/>
      <c r="AJV114" s="225"/>
      <c r="AJW114" s="225"/>
      <c r="AJX114" s="225"/>
      <c r="AJY114" s="225"/>
      <c r="AJZ114" s="225"/>
      <c r="AKA114" s="225"/>
      <c r="AKB114" s="225"/>
      <c r="AKC114" s="225"/>
      <c r="AKD114" s="225"/>
      <c r="AKE114" s="225"/>
      <c r="AKF114" s="225"/>
      <c r="AKG114" s="225"/>
      <c r="AKH114" s="225"/>
      <c r="AKI114" s="225"/>
      <c r="AKJ114" s="225"/>
      <c r="AKK114" s="225"/>
      <c r="AKL114" s="225"/>
      <c r="AKM114" s="225"/>
      <c r="AKN114" s="225"/>
      <c r="AKO114" s="225"/>
      <c r="AKP114" s="225"/>
      <c r="AKQ114" s="225"/>
      <c r="AKR114" s="225"/>
      <c r="AKS114" s="225"/>
      <c r="AKT114" s="225"/>
      <c r="AKU114" s="225"/>
      <c r="AKV114" s="225"/>
      <c r="AKW114" s="225"/>
      <c r="AKX114" s="225"/>
      <c r="AKY114" s="225"/>
      <c r="AKZ114" s="225"/>
      <c r="ALA114" s="225"/>
      <c r="ALB114" s="225"/>
      <c r="ALC114" s="225"/>
      <c r="ALD114" s="225"/>
      <c r="ALE114" s="225"/>
      <c r="ALF114" s="225"/>
      <c r="ALG114" s="225"/>
      <c r="ALH114" s="225"/>
      <c r="ALI114" s="225"/>
      <c r="ALJ114" s="225"/>
      <c r="ALK114" s="225"/>
      <c r="ALL114" s="225"/>
      <c r="ALM114" s="225"/>
      <c r="ALN114" s="225"/>
      <c r="ALO114" s="225"/>
      <c r="ALP114" s="225"/>
      <c r="ALQ114" s="225"/>
      <c r="ALR114" s="225"/>
      <c r="ALS114" s="225"/>
      <c r="ALT114" s="225"/>
      <c r="ALU114" s="225"/>
      <c r="ALV114" s="225"/>
      <c r="ALW114" s="225"/>
      <c r="ALX114" s="225"/>
      <c r="ALY114" s="225"/>
      <c r="ALZ114" s="225"/>
      <c r="AMA114" s="225"/>
      <c r="AMB114" s="225"/>
      <c r="AMC114" s="225"/>
      <c r="AMD114" s="225"/>
      <c r="AME114" s="225"/>
      <c r="AMF114" s="225"/>
      <c r="AMG114" s="225"/>
      <c r="AMH114" s="225"/>
      <c r="AMI114" s="225"/>
      <c r="AMJ114" s="225"/>
      <c r="AMK114" s="225"/>
      <c r="AML114" s="225"/>
      <c r="AMM114" s="225"/>
      <c r="AMN114" s="225"/>
      <c r="AMO114" s="225"/>
      <c r="AMP114" s="225"/>
      <c r="AMQ114" s="225"/>
      <c r="AMR114" s="225"/>
      <c r="AMS114" s="225"/>
      <c r="AMT114" s="225"/>
      <c r="AMU114" s="225"/>
      <c r="AMV114" s="225"/>
      <c r="AMW114" s="225"/>
      <c r="AMX114" s="225"/>
      <c r="AMY114" s="225"/>
      <c r="AMZ114" s="225"/>
      <c r="ANA114" s="225"/>
      <c r="ANB114" s="225"/>
      <c r="ANC114" s="225"/>
      <c r="AND114" s="225"/>
      <c r="ANE114" s="225"/>
      <c r="ANF114" s="225"/>
      <c r="ANG114" s="225"/>
      <c r="ANH114" s="225"/>
      <c r="ANI114" s="225"/>
      <c r="ANJ114" s="225"/>
      <c r="ANK114" s="225"/>
      <c r="ANL114" s="225"/>
      <c r="ANM114" s="225"/>
      <c r="ANN114" s="225"/>
      <c r="ANO114" s="225"/>
      <c r="ANP114" s="225"/>
      <c r="ANQ114" s="225"/>
      <c r="ANR114" s="225"/>
      <c r="ANS114" s="225"/>
      <c r="ANT114" s="225"/>
      <c r="ANU114" s="225"/>
      <c r="ANV114" s="225"/>
      <c r="ANW114" s="225"/>
      <c r="ANX114" s="225"/>
      <c r="ANY114" s="225"/>
      <c r="ANZ114" s="225"/>
      <c r="AOA114" s="225"/>
      <c r="AOB114" s="225"/>
      <c r="AOC114" s="225"/>
      <c r="AOD114" s="225"/>
      <c r="AOE114" s="225"/>
      <c r="AOF114" s="225"/>
      <c r="AOG114" s="225"/>
      <c r="AOH114" s="225"/>
      <c r="AOI114" s="225"/>
      <c r="AOJ114" s="225"/>
      <c r="AOK114" s="225"/>
      <c r="AOL114" s="225"/>
      <c r="AOM114" s="225"/>
      <c r="AON114" s="225"/>
      <c r="AOO114" s="225"/>
      <c r="AOP114" s="225"/>
      <c r="AOQ114" s="225"/>
      <c r="AOR114" s="225"/>
      <c r="AOS114" s="225"/>
      <c r="AOT114" s="225"/>
      <c r="AOU114" s="225"/>
      <c r="AOV114" s="225"/>
      <c r="AOW114" s="225"/>
      <c r="AOX114" s="225"/>
      <c r="AOY114" s="225"/>
      <c r="AOZ114" s="225"/>
      <c r="APA114" s="225"/>
      <c r="APB114" s="225"/>
      <c r="APC114" s="225"/>
      <c r="APD114" s="225"/>
      <c r="APE114" s="225"/>
      <c r="APF114" s="225"/>
      <c r="APG114" s="225"/>
      <c r="APH114" s="225"/>
      <c r="API114" s="225"/>
      <c r="APJ114" s="225"/>
      <c r="APK114" s="225"/>
      <c r="APL114" s="225"/>
      <c r="APM114" s="225"/>
      <c r="APN114" s="225"/>
      <c r="APO114" s="225"/>
      <c r="APP114" s="225"/>
      <c r="APQ114" s="225"/>
      <c r="APR114" s="225"/>
      <c r="APS114" s="225"/>
      <c r="APT114" s="225"/>
      <c r="APU114" s="225"/>
      <c r="APV114" s="225"/>
      <c r="APW114" s="225"/>
      <c r="APX114" s="225"/>
      <c r="APY114" s="225"/>
      <c r="APZ114" s="225"/>
      <c r="AQA114" s="225"/>
      <c r="AQB114" s="225"/>
      <c r="AQC114" s="225"/>
      <c r="AQD114" s="225"/>
      <c r="AQE114" s="225"/>
      <c r="AQF114" s="225"/>
      <c r="AQG114" s="225"/>
      <c r="AQH114" s="225"/>
      <c r="AQI114" s="225"/>
      <c r="AQJ114" s="225"/>
      <c r="AQK114" s="225"/>
      <c r="AQL114" s="225"/>
      <c r="AQM114" s="225"/>
      <c r="AQN114" s="225"/>
      <c r="AQO114" s="225"/>
      <c r="AQP114" s="225"/>
      <c r="AQQ114" s="225"/>
      <c r="AQR114" s="225"/>
      <c r="AQS114" s="225"/>
      <c r="AQT114" s="225"/>
      <c r="AQU114" s="225"/>
      <c r="AQV114" s="225"/>
      <c r="AQW114" s="225"/>
      <c r="AQX114" s="225"/>
      <c r="AQY114" s="225"/>
      <c r="AQZ114" s="225"/>
      <c r="ARA114" s="225"/>
      <c r="ARB114" s="225"/>
      <c r="ARC114" s="225"/>
      <c r="ARD114" s="225"/>
      <c r="ARE114" s="225"/>
      <c r="ARF114" s="225"/>
      <c r="ARG114" s="225"/>
      <c r="ARH114" s="225"/>
      <c r="ARI114" s="225"/>
      <c r="ARJ114" s="225"/>
      <c r="ARK114" s="225"/>
      <c r="ARL114" s="225"/>
      <c r="ARM114" s="225"/>
      <c r="ARN114" s="225"/>
      <c r="ARO114" s="225"/>
      <c r="ARP114" s="225"/>
      <c r="ARQ114" s="225"/>
      <c r="ARR114" s="225"/>
      <c r="ARS114" s="225"/>
      <c r="ART114" s="225"/>
      <c r="ARU114" s="225"/>
      <c r="ARV114" s="225"/>
      <c r="ARW114" s="225"/>
      <c r="ARX114" s="225"/>
      <c r="ARY114" s="225"/>
      <c r="ARZ114" s="225"/>
      <c r="ASA114" s="225"/>
      <c r="ASB114" s="225"/>
      <c r="ASC114" s="225"/>
      <c r="ASD114" s="225"/>
      <c r="ASE114" s="225"/>
      <c r="ASF114" s="225"/>
      <c r="ASG114" s="225"/>
      <c r="ASH114" s="225"/>
      <c r="ASI114" s="225"/>
      <c r="ASJ114" s="225"/>
      <c r="ASK114" s="225"/>
      <c r="ASL114" s="225"/>
      <c r="ASM114" s="225"/>
      <c r="ASN114" s="225"/>
      <c r="ASO114" s="225"/>
      <c r="ASP114" s="225"/>
      <c r="ASQ114" s="225"/>
      <c r="ASR114" s="225"/>
      <c r="ASS114" s="225"/>
      <c r="AST114" s="225"/>
      <c r="ASU114" s="225"/>
      <c r="ASV114" s="225"/>
      <c r="ASW114" s="225"/>
      <c r="ASX114" s="225"/>
      <c r="ASY114" s="225"/>
      <c r="ASZ114" s="225"/>
      <c r="ATA114" s="225"/>
      <c r="ATB114" s="225"/>
      <c r="ATC114" s="225"/>
      <c r="ATD114" s="225"/>
      <c r="ATE114" s="225"/>
      <c r="ATF114" s="225"/>
      <c r="ATG114" s="225"/>
      <c r="ATH114" s="225"/>
      <c r="ATI114" s="225"/>
      <c r="ATJ114" s="225"/>
      <c r="ATK114" s="225"/>
      <c r="ATL114" s="225"/>
      <c r="ATM114" s="225"/>
      <c r="ATN114" s="225"/>
      <c r="ATO114" s="225"/>
      <c r="ATP114" s="225"/>
      <c r="ATQ114" s="225"/>
      <c r="ATR114" s="225"/>
      <c r="ATS114" s="225"/>
      <c r="ATT114" s="225"/>
      <c r="ATU114" s="225"/>
      <c r="ATV114" s="225"/>
      <c r="ATW114" s="225"/>
      <c r="ATX114" s="225"/>
      <c r="ATY114" s="225"/>
      <c r="ATZ114" s="225"/>
      <c r="AUA114" s="225"/>
      <c r="AUB114" s="225"/>
      <c r="AUC114" s="225"/>
      <c r="AUD114" s="225"/>
      <c r="AUE114" s="225"/>
      <c r="AUF114" s="225"/>
      <c r="AUG114" s="225"/>
      <c r="AUH114" s="225"/>
      <c r="AUI114" s="225"/>
      <c r="AUJ114" s="225"/>
      <c r="AUK114" s="225"/>
      <c r="AUL114" s="225"/>
      <c r="AUM114" s="225"/>
      <c r="AUN114" s="225"/>
      <c r="AUO114" s="225"/>
      <c r="AUP114" s="225"/>
      <c r="AUQ114" s="225"/>
      <c r="AUR114" s="225"/>
      <c r="AUS114" s="225"/>
      <c r="AUT114" s="225"/>
      <c r="AUU114" s="225"/>
      <c r="AUV114" s="225"/>
      <c r="AUW114" s="225"/>
      <c r="AUX114" s="225"/>
      <c r="AUY114" s="225"/>
      <c r="AUZ114" s="225"/>
      <c r="AVA114" s="225"/>
      <c r="AVB114" s="225"/>
      <c r="AVC114" s="225"/>
      <c r="AVD114" s="225"/>
      <c r="AVE114" s="225"/>
      <c r="AVF114" s="225"/>
      <c r="AVG114" s="225"/>
      <c r="AVH114" s="225"/>
      <c r="AVI114" s="225"/>
      <c r="AVJ114" s="225"/>
      <c r="AVK114" s="225"/>
      <c r="AVL114" s="225"/>
      <c r="AVM114" s="225"/>
      <c r="AVN114" s="225"/>
      <c r="AVO114" s="225"/>
      <c r="AVP114" s="225"/>
      <c r="AVQ114" s="225"/>
      <c r="AVR114" s="225"/>
      <c r="AVS114" s="225"/>
      <c r="AVT114" s="225"/>
      <c r="AVU114" s="225"/>
      <c r="AVV114" s="225"/>
      <c r="AVW114" s="225"/>
      <c r="AVX114" s="225"/>
      <c r="AVY114" s="225"/>
      <c r="AVZ114" s="225"/>
      <c r="AWA114" s="225"/>
      <c r="AWB114" s="225"/>
      <c r="AWC114" s="225"/>
      <c r="AWD114" s="225"/>
      <c r="AWE114" s="225"/>
      <c r="AWF114" s="225"/>
      <c r="AWG114" s="225"/>
      <c r="AWH114" s="225"/>
      <c r="AWI114" s="225"/>
      <c r="AWJ114" s="225"/>
      <c r="AWK114" s="225"/>
      <c r="AWL114" s="225"/>
      <c r="AWM114" s="225"/>
      <c r="AWN114" s="225"/>
      <c r="AWO114" s="225"/>
      <c r="AWP114" s="225"/>
      <c r="AWQ114" s="225"/>
      <c r="AWR114" s="225"/>
      <c r="AWS114" s="225"/>
      <c r="AWT114" s="225"/>
      <c r="AWU114" s="225"/>
      <c r="AWV114" s="225"/>
      <c r="AWW114" s="225"/>
      <c r="AWX114" s="225"/>
      <c r="AWY114" s="225"/>
      <c r="AWZ114" s="225"/>
      <c r="AXA114" s="225"/>
      <c r="AXB114" s="225"/>
      <c r="AXC114" s="225"/>
      <c r="AXD114" s="225"/>
      <c r="AXE114" s="225"/>
      <c r="AXF114" s="225"/>
      <c r="AXG114" s="225"/>
      <c r="AXH114" s="225"/>
      <c r="AXI114" s="225"/>
      <c r="AXJ114" s="225"/>
      <c r="AXK114" s="225"/>
      <c r="AXL114" s="225"/>
      <c r="AXM114" s="225"/>
      <c r="AXN114" s="225"/>
      <c r="AXO114" s="225"/>
      <c r="AXP114" s="225"/>
      <c r="AXQ114" s="225"/>
      <c r="AXR114" s="225"/>
      <c r="AXS114" s="225"/>
      <c r="AXT114" s="225"/>
      <c r="AXU114" s="225"/>
      <c r="AXV114" s="225"/>
      <c r="AXW114" s="225"/>
      <c r="AXX114" s="225"/>
      <c r="AXY114" s="225"/>
      <c r="AXZ114" s="225"/>
      <c r="AYA114" s="225"/>
      <c r="AYB114" s="225"/>
      <c r="AYC114" s="225"/>
      <c r="AYD114" s="225"/>
      <c r="AYE114" s="225"/>
      <c r="AYF114" s="225"/>
      <c r="AYG114" s="225"/>
      <c r="AYH114" s="225"/>
      <c r="AYI114" s="225"/>
      <c r="AYJ114" s="225"/>
      <c r="AYK114" s="225"/>
      <c r="AYL114" s="225"/>
      <c r="AYM114" s="225"/>
      <c r="AYN114" s="225"/>
      <c r="AYO114" s="225"/>
      <c r="AYP114" s="225"/>
      <c r="AYQ114" s="225"/>
      <c r="AYR114" s="225"/>
      <c r="AYS114" s="225"/>
      <c r="AYT114" s="225"/>
      <c r="AYU114" s="225"/>
      <c r="AYV114" s="225"/>
      <c r="AYW114" s="225"/>
      <c r="AYX114" s="225"/>
      <c r="AYY114" s="225"/>
      <c r="AYZ114" s="225"/>
      <c r="AZA114" s="225"/>
      <c r="AZB114" s="225"/>
      <c r="AZC114" s="225"/>
      <c r="AZD114" s="225"/>
      <c r="AZE114" s="225"/>
      <c r="AZF114" s="225"/>
      <c r="AZG114" s="225"/>
      <c r="AZH114" s="225"/>
      <c r="AZI114" s="225"/>
      <c r="AZJ114" s="225"/>
      <c r="AZK114" s="225"/>
      <c r="AZL114" s="225"/>
      <c r="AZM114" s="225"/>
      <c r="AZN114" s="225"/>
      <c r="AZO114" s="225"/>
      <c r="AZP114" s="225"/>
      <c r="AZQ114" s="225"/>
      <c r="AZR114" s="225"/>
      <c r="AZS114" s="225"/>
      <c r="AZT114" s="225"/>
      <c r="AZU114" s="225"/>
      <c r="AZV114" s="225"/>
      <c r="AZW114" s="225"/>
      <c r="AZX114" s="225"/>
      <c r="AZY114" s="225"/>
      <c r="AZZ114" s="225"/>
      <c r="BAA114" s="225"/>
      <c r="BAB114" s="225"/>
      <c r="BAC114" s="225"/>
      <c r="BAD114" s="225"/>
      <c r="BAE114" s="225"/>
      <c r="BAF114" s="225"/>
      <c r="BAG114" s="225"/>
      <c r="BAH114" s="225"/>
      <c r="BAI114" s="225"/>
      <c r="BAJ114" s="225"/>
      <c r="BAK114" s="225"/>
      <c r="BAL114" s="225"/>
      <c r="BAM114" s="225"/>
      <c r="BAN114" s="225"/>
      <c r="BAO114" s="225"/>
      <c r="BAP114" s="225"/>
      <c r="BAQ114" s="225"/>
      <c r="BAR114" s="225"/>
      <c r="BAS114" s="225"/>
      <c r="BAT114" s="225"/>
      <c r="BAU114" s="225"/>
      <c r="BAV114" s="225"/>
      <c r="BAW114" s="225"/>
      <c r="BAX114" s="225"/>
      <c r="BAY114" s="225"/>
      <c r="BAZ114" s="225"/>
      <c r="BBA114" s="225"/>
      <c r="BBB114" s="225"/>
      <c r="BBC114" s="225"/>
      <c r="BBD114" s="225"/>
      <c r="BBE114" s="225"/>
      <c r="BBF114" s="225"/>
      <c r="BBG114" s="225"/>
      <c r="BBH114" s="225"/>
      <c r="BBI114" s="225"/>
      <c r="BBJ114" s="225"/>
      <c r="BBK114" s="225"/>
      <c r="BBL114" s="225"/>
      <c r="BBM114" s="225"/>
      <c r="BBN114" s="225"/>
      <c r="BBO114" s="225"/>
      <c r="BBP114" s="225"/>
      <c r="BBQ114" s="225"/>
      <c r="BBR114" s="225"/>
      <c r="BBS114" s="225"/>
      <c r="BBT114" s="225"/>
      <c r="BBU114" s="225"/>
      <c r="BBV114" s="225"/>
      <c r="BBW114" s="225"/>
      <c r="BBX114" s="225"/>
      <c r="BBY114" s="225"/>
      <c r="BBZ114" s="225"/>
      <c r="BCA114" s="225"/>
      <c r="BCB114" s="225"/>
      <c r="BCC114" s="225"/>
      <c r="BCD114" s="225"/>
      <c r="BCE114" s="225"/>
      <c r="BCF114" s="225"/>
      <c r="BCG114" s="225"/>
      <c r="BCH114" s="225"/>
      <c r="BCI114" s="225"/>
      <c r="BCJ114" s="225"/>
      <c r="BCK114" s="225"/>
      <c r="BCL114" s="225"/>
      <c r="BCM114" s="225"/>
      <c r="BCN114" s="225"/>
      <c r="BCO114" s="225"/>
      <c r="BCP114" s="225"/>
      <c r="BCQ114" s="225"/>
      <c r="BCR114" s="225"/>
      <c r="BCS114" s="225"/>
      <c r="BCT114" s="225"/>
      <c r="BCU114" s="225"/>
      <c r="BCV114" s="225"/>
      <c r="BCW114" s="225"/>
      <c r="BCX114" s="225"/>
      <c r="BCY114" s="225"/>
      <c r="BCZ114" s="225"/>
      <c r="BDA114" s="225"/>
      <c r="BDB114" s="225"/>
      <c r="BDC114" s="225"/>
      <c r="BDD114" s="225"/>
      <c r="BDE114" s="225"/>
      <c r="BDF114" s="225"/>
      <c r="BDG114" s="225"/>
      <c r="BDH114" s="225"/>
      <c r="BDI114" s="225"/>
      <c r="BDJ114" s="225"/>
      <c r="BDK114" s="225"/>
      <c r="BDL114" s="225"/>
      <c r="BDM114" s="225"/>
      <c r="BDN114" s="225"/>
      <c r="BDO114" s="225"/>
      <c r="BDP114" s="225"/>
      <c r="BDQ114" s="225"/>
      <c r="BDR114" s="225"/>
      <c r="BDS114" s="225"/>
      <c r="BDT114" s="225"/>
      <c r="BDU114" s="225"/>
      <c r="BDV114" s="225"/>
      <c r="BDW114" s="225"/>
      <c r="BDX114" s="225"/>
      <c r="BDY114" s="225"/>
      <c r="BDZ114" s="225"/>
      <c r="BEA114" s="225"/>
      <c r="BEB114" s="225"/>
      <c r="BEC114" s="225"/>
      <c r="BED114" s="225"/>
      <c r="BEE114" s="225"/>
      <c r="BEF114" s="225"/>
      <c r="BEG114" s="225"/>
      <c r="BEH114" s="225"/>
      <c r="BEI114" s="225"/>
      <c r="BEJ114" s="225"/>
      <c r="BEK114" s="225"/>
      <c r="BEL114" s="225"/>
      <c r="BEM114" s="225"/>
      <c r="BEN114" s="225"/>
      <c r="BEO114" s="225"/>
      <c r="BEP114" s="225"/>
      <c r="BEQ114" s="225"/>
      <c r="BER114" s="225"/>
      <c r="BES114" s="225"/>
      <c r="BET114" s="225"/>
      <c r="BEU114" s="225"/>
      <c r="BEV114" s="225"/>
      <c r="BEW114" s="225"/>
      <c r="BEX114" s="225"/>
      <c r="BEY114" s="225"/>
      <c r="BEZ114" s="225"/>
      <c r="BFA114" s="225"/>
      <c r="BFB114" s="225"/>
      <c r="BFC114" s="225"/>
      <c r="BFD114" s="225"/>
      <c r="BFE114" s="225"/>
      <c r="BFF114" s="225"/>
      <c r="BFG114" s="225"/>
      <c r="BFH114" s="225"/>
      <c r="BFI114" s="225"/>
      <c r="BFJ114" s="225"/>
      <c r="BFK114" s="225"/>
      <c r="BFL114" s="225"/>
      <c r="BFM114" s="225"/>
      <c r="BFN114" s="225"/>
      <c r="BFO114" s="225"/>
      <c r="BFP114" s="225"/>
      <c r="BFQ114" s="225"/>
      <c r="BFR114" s="225"/>
      <c r="BFS114" s="225"/>
      <c r="BFT114" s="225"/>
      <c r="BFU114" s="225"/>
      <c r="BFV114" s="225"/>
      <c r="BFW114" s="225"/>
      <c r="BFX114" s="225"/>
      <c r="BFY114" s="225"/>
      <c r="BFZ114" s="225"/>
      <c r="BGA114" s="225"/>
      <c r="BGB114" s="225"/>
      <c r="BGC114" s="225"/>
      <c r="BGD114" s="225"/>
      <c r="BGE114" s="225"/>
      <c r="BGF114" s="225"/>
      <c r="BGG114" s="225"/>
      <c r="BGH114" s="225"/>
      <c r="BGI114" s="225"/>
      <c r="BGJ114" s="225"/>
      <c r="BGK114" s="225"/>
      <c r="BGL114" s="225"/>
      <c r="BGM114" s="225"/>
      <c r="BGN114" s="225"/>
      <c r="BGO114" s="225"/>
      <c r="BGP114" s="225"/>
      <c r="BGQ114" s="225"/>
      <c r="BGR114" s="225"/>
      <c r="BGS114" s="225"/>
      <c r="BGT114" s="225"/>
      <c r="BGU114" s="225"/>
      <c r="BGV114" s="225"/>
      <c r="BGW114" s="225"/>
      <c r="BGX114" s="225"/>
      <c r="BGY114" s="225"/>
      <c r="BGZ114" s="225"/>
      <c r="BHA114" s="225"/>
      <c r="BHB114" s="225"/>
      <c r="BHC114" s="225"/>
      <c r="BHD114" s="225"/>
      <c r="BHE114" s="225"/>
      <c r="BHF114" s="225"/>
      <c r="BHG114" s="225"/>
      <c r="BHH114" s="225"/>
      <c r="BHI114" s="225"/>
      <c r="BHJ114" s="225"/>
      <c r="BHK114" s="225"/>
      <c r="BHL114" s="225"/>
      <c r="BHM114" s="225"/>
      <c r="BHN114" s="225"/>
      <c r="BHO114" s="225"/>
      <c r="BHP114" s="225"/>
      <c r="BHQ114" s="225"/>
      <c r="BHR114" s="225"/>
      <c r="BHS114" s="225"/>
      <c r="BHT114" s="225"/>
      <c r="BHU114" s="225"/>
      <c r="BHV114" s="225"/>
      <c r="BHW114" s="225"/>
      <c r="BHX114" s="225"/>
      <c r="BHY114" s="225"/>
      <c r="BHZ114" s="225"/>
      <c r="BIA114" s="225"/>
      <c r="BIB114" s="225"/>
      <c r="BIC114" s="225"/>
      <c r="BID114" s="225"/>
      <c r="BIE114" s="225"/>
      <c r="BIF114" s="225"/>
      <c r="BIG114" s="225"/>
      <c r="BIH114" s="225"/>
      <c r="BII114" s="225"/>
      <c r="BIJ114" s="225"/>
      <c r="BIK114" s="225"/>
      <c r="BIL114" s="225"/>
      <c r="BIM114" s="225"/>
      <c r="BIN114" s="225"/>
      <c r="BIO114" s="225"/>
      <c r="BIP114" s="225"/>
      <c r="BIQ114" s="225"/>
      <c r="BIR114" s="225"/>
      <c r="BIS114" s="225"/>
      <c r="BIT114" s="225"/>
      <c r="BIU114" s="225"/>
      <c r="BIV114" s="225"/>
      <c r="BIW114" s="225"/>
      <c r="BIX114" s="225"/>
      <c r="BIY114" s="225"/>
      <c r="BIZ114" s="225"/>
      <c r="BJA114" s="225"/>
      <c r="BJB114" s="225"/>
      <c r="BJC114" s="225"/>
      <c r="BJD114" s="225"/>
      <c r="BJE114" s="225"/>
      <c r="BJF114" s="225"/>
      <c r="BJG114" s="225"/>
      <c r="BJH114" s="225"/>
      <c r="BJI114" s="225"/>
      <c r="BJJ114" s="225"/>
      <c r="BJK114" s="225"/>
      <c r="BJL114" s="225"/>
      <c r="BJM114" s="225"/>
      <c r="BJN114" s="225"/>
      <c r="BJO114" s="225"/>
      <c r="BJP114" s="225"/>
      <c r="BJQ114" s="225"/>
      <c r="BJR114" s="225"/>
      <c r="BJS114" s="225"/>
      <c r="BJT114" s="225"/>
      <c r="BJU114" s="225"/>
      <c r="BJV114" s="225"/>
      <c r="BJW114" s="225"/>
      <c r="BJX114" s="225"/>
      <c r="BJY114" s="225"/>
      <c r="BJZ114" s="225"/>
      <c r="BKA114" s="225"/>
      <c r="BKB114" s="225"/>
      <c r="BKC114" s="225"/>
      <c r="BKD114" s="225"/>
      <c r="BKE114" s="225"/>
      <c r="BKF114" s="225"/>
      <c r="BKG114" s="225"/>
      <c r="BKH114" s="225"/>
      <c r="BKI114" s="225"/>
      <c r="BKJ114" s="225"/>
      <c r="BKK114" s="225"/>
      <c r="BKL114" s="225"/>
      <c r="BKM114" s="225"/>
      <c r="BKN114" s="225"/>
      <c r="BKO114" s="225"/>
      <c r="BKP114" s="225"/>
      <c r="BKQ114" s="225"/>
      <c r="BKR114" s="225"/>
      <c r="BKS114" s="225"/>
      <c r="BKT114" s="225"/>
      <c r="BKU114" s="225"/>
      <c r="BKV114" s="225"/>
      <c r="BKW114" s="225"/>
      <c r="BKX114" s="225"/>
      <c r="BKY114" s="225"/>
      <c r="BKZ114" s="225"/>
      <c r="BLA114" s="225"/>
      <c r="BLB114" s="225"/>
      <c r="BLC114" s="225"/>
      <c r="BLD114" s="225"/>
      <c r="BLE114" s="225"/>
      <c r="BLF114" s="225"/>
      <c r="BLG114" s="225"/>
      <c r="BLH114" s="225"/>
      <c r="BLI114" s="225"/>
      <c r="BLJ114" s="225"/>
      <c r="BLK114" s="225"/>
      <c r="BLL114" s="225"/>
      <c r="BLM114" s="225"/>
      <c r="BLN114" s="225"/>
      <c r="BLO114" s="225"/>
      <c r="BLP114" s="225"/>
      <c r="BLQ114" s="225"/>
      <c r="BLR114" s="225"/>
      <c r="BLS114" s="225"/>
      <c r="BLT114" s="225"/>
      <c r="BLU114" s="225"/>
      <c r="BLV114" s="225"/>
      <c r="BLW114" s="225"/>
      <c r="BLX114" s="225"/>
      <c r="BLY114" s="225"/>
      <c r="BLZ114" s="225"/>
      <c r="BMA114" s="225"/>
      <c r="BMB114" s="225"/>
      <c r="BMC114" s="225"/>
      <c r="BMD114" s="225"/>
      <c r="BME114" s="225"/>
      <c r="BMF114" s="225"/>
      <c r="BMG114" s="225"/>
      <c r="BMH114" s="225"/>
      <c r="BMI114" s="225"/>
      <c r="BMJ114" s="225"/>
      <c r="BMK114" s="225"/>
      <c r="BML114" s="225"/>
      <c r="BMM114" s="225"/>
      <c r="BMN114" s="225"/>
      <c r="BMO114" s="225"/>
      <c r="BMP114" s="225"/>
      <c r="BMQ114" s="225"/>
      <c r="BMR114" s="225"/>
      <c r="BMS114" s="225"/>
      <c r="BMT114" s="225"/>
      <c r="BMU114" s="225"/>
      <c r="BMV114" s="225"/>
      <c r="BMW114" s="225"/>
      <c r="BMX114" s="225"/>
      <c r="BMY114" s="225"/>
      <c r="BMZ114" s="225"/>
      <c r="BNA114" s="225"/>
      <c r="BNB114" s="225"/>
      <c r="BNC114" s="225"/>
      <c r="BND114" s="225"/>
      <c r="BNE114" s="225"/>
      <c r="BNF114" s="225"/>
      <c r="BNG114" s="225"/>
      <c r="BNH114" s="225"/>
      <c r="BNI114" s="225"/>
      <c r="BNJ114" s="225"/>
      <c r="BNK114" s="225"/>
      <c r="BNL114" s="225"/>
      <c r="BNM114" s="225"/>
      <c r="BNN114" s="225"/>
      <c r="BNO114" s="225"/>
      <c r="BNP114" s="225"/>
      <c r="BNQ114" s="225"/>
      <c r="BNR114" s="225"/>
      <c r="BNS114" s="225"/>
      <c r="BNT114" s="225"/>
      <c r="BNU114" s="225"/>
      <c r="BNV114" s="225"/>
      <c r="BNW114" s="225"/>
      <c r="BNX114" s="225"/>
      <c r="BNY114" s="225"/>
      <c r="BNZ114" s="225"/>
      <c r="BOA114" s="225"/>
      <c r="BOB114" s="225"/>
      <c r="BOC114" s="225"/>
      <c r="BOD114" s="225"/>
      <c r="BOE114" s="225"/>
      <c r="BOF114" s="225"/>
      <c r="BOG114" s="225"/>
      <c r="BOH114" s="225"/>
      <c r="BOI114" s="225"/>
      <c r="BOJ114" s="225"/>
      <c r="BOK114" s="225"/>
      <c r="BOL114" s="225"/>
      <c r="BOM114" s="225"/>
      <c r="BON114" s="225"/>
      <c r="BOO114" s="225"/>
      <c r="BOP114" s="225"/>
      <c r="BOQ114" s="225"/>
      <c r="BOR114" s="225"/>
      <c r="BOS114" s="225"/>
      <c r="BOT114" s="225"/>
      <c r="BOU114" s="225"/>
      <c r="BOV114" s="225"/>
      <c r="BOW114" s="225"/>
      <c r="BOX114" s="225"/>
      <c r="BOY114" s="225"/>
      <c r="BOZ114" s="225"/>
      <c r="BPA114" s="225"/>
      <c r="BPB114" s="225"/>
      <c r="BPC114" s="225"/>
      <c r="BPD114" s="225"/>
      <c r="BPE114" s="225"/>
      <c r="BPF114" s="225"/>
      <c r="BPG114" s="225"/>
      <c r="BPH114" s="225"/>
      <c r="BPI114" s="225"/>
      <c r="BPJ114" s="225"/>
      <c r="BPK114" s="225"/>
      <c r="BPL114" s="225"/>
      <c r="BPM114" s="225"/>
      <c r="BPN114" s="225"/>
      <c r="BPO114" s="225"/>
      <c r="BPP114" s="225"/>
      <c r="BPQ114" s="225"/>
      <c r="BPR114" s="225"/>
      <c r="BPS114" s="225"/>
      <c r="BPT114" s="225"/>
      <c r="BPU114" s="225"/>
      <c r="BPV114" s="225"/>
      <c r="BPW114" s="225"/>
      <c r="BPX114" s="225"/>
      <c r="BPY114" s="225"/>
      <c r="BPZ114" s="225"/>
      <c r="BQA114" s="225"/>
      <c r="BQB114" s="225"/>
      <c r="BQC114" s="225"/>
      <c r="BQD114" s="225"/>
      <c r="BQE114" s="225"/>
      <c r="BQF114" s="225"/>
      <c r="BQG114" s="225"/>
      <c r="BQH114" s="225"/>
      <c r="BQI114" s="225"/>
      <c r="BQJ114" s="225"/>
      <c r="BQK114" s="225"/>
      <c r="BQL114" s="225"/>
      <c r="BQM114" s="225"/>
      <c r="BQN114" s="225"/>
      <c r="BQO114" s="225"/>
      <c r="BQP114" s="225"/>
      <c r="BQQ114" s="225"/>
      <c r="BQR114" s="225"/>
      <c r="BQS114" s="225"/>
      <c r="BQT114" s="225"/>
      <c r="BQU114" s="225"/>
      <c r="BQV114" s="225"/>
      <c r="BQW114" s="225"/>
      <c r="BQX114" s="225"/>
      <c r="BQY114" s="225"/>
      <c r="BQZ114" s="225"/>
      <c r="BRA114" s="225"/>
      <c r="BRB114" s="225"/>
      <c r="BRC114" s="225"/>
      <c r="BRD114" s="225"/>
      <c r="BRE114" s="225"/>
      <c r="BRF114" s="225"/>
      <c r="BRG114" s="225"/>
      <c r="BRH114" s="225"/>
      <c r="BRI114" s="225"/>
      <c r="BRJ114" s="225"/>
      <c r="BRK114" s="225"/>
      <c r="BRL114" s="225"/>
      <c r="BRM114" s="225"/>
      <c r="BRN114" s="225"/>
      <c r="BRO114" s="225"/>
      <c r="BRP114" s="225"/>
      <c r="BRQ114" s="225"/>
      <c r="BRR114" s="225"/>
      <c r="BRS114" s="225"/>
      <c r="BRT114" s="225"/>
      <c r="BRU114" s="225"/>
      <c r="BRV114" s="225"/>
      <c r="BRW114" s="225"/>
      <c r="BRX114" s="225"/>
      <c r="BRY114" s="225"/>
      <c r="BRZ114" s="225"/>
      <c r="BSA114" s="225"/>
      <c r="BSB114" s="225"/>
      <c r="BSC114" s="225"/>
      <c r="BSD114" s="225"/>
      <c r="BSE114" s="225"/>
      <c r="BSF114" s="225"/>
      <c r="BSG114" s="225"/>
      <c r="BSH114" s="225"/>
      <c r="BSI114" s="225"/>
      <c r="BSJ114" s="225"/>
      <c r="BSK114" s="225"/>
      <c r="BSL114" s="225"/>
      <c r="BSM114" s="225"/>
      <c r="BSN114" s="225"/>
      <c r="BSO114" s="225"/>
      <c r="BSP114" s="225"/>
      <c r="BSQ114" s="225"/>
      <c r="BSR114" s="225"/>
      <c r="BSS114" s="225"/>
      <c r="BST114" s="225"/>
      <c r="BSU114" s="225"/>
      <c r="BSV114" s="225"/>
      <c r="BSW114" s="225"/>
      <c r="BSX114" s="225"/>
      <c r="BSY114" s="225"/>
      <c r="BSZ114" s="225"/>
      <c r="BTA114" s="225"/>
      <c r="BTB114" s="225"/>
      <c r="BTC114" s="225"/>
      <c r="BTD114" s="225"/>
      <c r="BTE114" s="225"/>
      <c r="BTF114" s="225"/>
      <c r="BTG114" s="225"/>
      <c r="BTH114" s="225"/>
      <c r="BTI114" s="225"/>
      <c r="BTJ114" s="225"/>
      <c r="BTK114" s="225"/>
      <c r="BTL114" s="225"/>
      <c r="BTM114" s="225"/>
      <c r="BTN114" s="225"/>
      <c r="BTO114" s="225"/>
      <c r="BTP114" s="225"/>
      <c r="BTQ114" s="225"/>
      <c r="BTR114" s="225"/>
      <c r="BTS114" s="225"/>
      <c r="BTT114" s="225"/>
      <c r="BTU114" s="225"/>
      <c r="BTV114" s="225"/>
      <c r="BTW114" s="225"/>
      <c r="BTX114" s="225"/>
      <c r="BTY114" s="225"/>
      <c r="BTZ114" s="225"/>
      <c r="BUA114" s="225"/>
      <c r="BUB114" s="225"/>
      <c r="BUC114" s="225"/>
      <c r="BUD114" s="225"/>
      <c r="BUE114" s="225"/>
      <c r="BUF114" s="225"/>
      <c r="BUG114" s="225"/>
      <c r="BUH114" s="225"/>
      <c r="BUI114" s="225"/>
      <c r="BUJ114" s="225"/>
      <c r="BUK114" s="225"/>
      <c r="BUL114" s="225"/>
      <c r="BUM114" s="225"/>
      <c r="BUN114" s="225"/>
      <c r="BUO114" s="225"/>
      <c r="BUP114" s="225"/>
      <c r="BUQ114" s="225"/>
      <c r="BUR114" s="225"/>
      <c r="BUS114" s="225"/>
      <c r="BUT114" s="225"/>
      <c r="BUU114" s="225"/>
      <c r="BUV114" s="225"/>
      <c r="BUW114" s="225"/>
      <c r="BUX114" s="225"/>
      <c r="BUY114" s="225"/>
      <c r="BUZ114" s="225"/>
      <c r="BVA114" s="225"/>
      <c r="BVB114" s="225"/>
      <c r="BVC114" s="225"/>
      <c r="BVD114" s="225"/>
      <c r="BVE114" s="225"/>
      <c r="BVF114" s="225"/>
      <c r="BVG114" s="225"/>
      <c r="BVH114" s="225"/>
      <c r="BVI114" s="225"/>
      <c r="BVJ114" s="225"/>
      <c r="BVK114" s="225"/>
      <c r="BVL114" s="225"/>
      <c r="BVM114" s="225"/>
      <c r="BVN114" s="225"/>
      <c r="BVO114" s="225"/>
      <c r="BVP114" s="225"/>
      <c r="BVQ114" s="225"/>
      <c r="BVR114" s="225"/>
      <c r="BVS114" s="225"/>
      <c r="BVT114" s="225"/>
      <c r="BVU114" s="225"/>
      <c r="BVV114" s="225"/>
      <c r="BVW114" s="225"/>
      <c r="BVX114" s="225"/>
      <c r="BVY114" s="225"/>
      <c r="BVZ114" s="225"/>
      <c r="BWA114" s="225"/>
      <c r="BWB114" s="225"/>
      <c r="BWC114" s="225"/>
      <c r="BWD114" s="225"/>
      <c r="BWE114" s="225"/>
      <c r="BWF114" s="225"/>
      <c r="BWG114" s="225"/>
      <c r="BWH114" s="225"/>
      <c r="BWI114" s="225"/>
      <c r="BWJ114" s="225"/>
      <c r="BWK114" s="225"/>
      <c r="BWL114" s="225"/>
      <c r="BWM114" s="225"/>
      <c r="BWN114" s="225"/>
      <c r="BWO114" s="225"/>
      <c r="BWP114" s="225"/>
      <c r="BWQ114" s="225"/>
      <c r="BWR114" s="225"/>
      <c r="BWS114" s="225"/>
      <c r="BWT114" s="225"/>
      <c r="BWU114" s="225"/>
      <c r="BWV114" s="225"/>
      <c r="BWW114" s="225"/>
      <c r="BWX114" s="225"/>
      <c r="BWY114" s="225"/>
      <c r="BWZ114" s="225"/>
      <c r="BXA114" s="225"/>
      <c r="BXB114" s="225"/>
      <c r="BXC114" s="225"/>
      <c r="BXD114" s="225"/>
      <c r="BXE114" s="225"/>
      <c r="BXF114" s="225"/>
      <c r="BXG114" s="225"/>
      <c r="BXH114" s="225"/>
      <c r="BXI114" s="225"/>
      <c r="BXJ114" s="225"/>
      <c r="BXK114" s="225"/>
      <c r="BXL114" s="225"/>
      <c r="BXM114" s="225"/>
      <c r="BXN114" s="225"/>
      <c r="BXO114" s="225"/>
      <c r="BXP114" s="225"/>
      <c r="BXQ114" s="225"/>
      <c r="BXR114" s="225"/>
      <c r="BXS114" s="225"/>
      <c r="BXT114" s="225"/>
      <c r="BXU114" s="225"/>
      <c r="BXV114" s="225"/>
      <c r="BXW114" s="225"/>
      <c r="BXX114" s="225"/>
      <c r="BXY114" s="225"/>
      <c r="BXZ114" s="225"/>
      <c r="BYA114" s="225"/>
      <c r="BYB114" s="225"/>
      <c r="BYC114" s="225"/>
      <c r="BYD114" s="225"/>
      <c r="BYE114" s="225"/>
      <c r="BYF114" s="225"/>
      <c r="BYG114" s="225"/>
      <c r="BYH114" s="225"/>
      <c r="BYI114" s="225"/>
      <c r="BYJ114" s="225"/>
      <c r="BYK114" s="225"/>
      <c r="BYL114" s="225"/>
      <c r="BYM114" s="225"/>
      <c r="BYN114" s="225"/>
      <c r="BYO114" s="225"/>
      <c r="BYP114" s="225"/>
      <c r="BYQ114" s="225"/>
      <c r="BYR114" s="225"/>
      <c r="BYS114" s="225"/>
      <c r="BYT114" s="225"/>
      <c r="BYU114" s="225"/>
      <c r="BYV114" s="225"/>
      <c r="BYW114" s="225"/>
      <c r="BYX114" s="225"/>
      <c r="BYY114" s="225"/>
      <c r="BYZ114" s="225"/>
      <c r="BZA114" s="225"/>
      <c r="BZB114" s="225"/>
      <c r="BZC114" s="225"/>
      <c r="BZD114" s="225"/>
      <c r="BZE114" s="225"/>
      <c r="BZF114" s="225"/>
      <c r="BZG114" s="225"/>
      <c r="BZH114" s="225"/>
      <c r="BZI114" s="225"/>
      <c r="BZJ114" s="225"/>
      <c r="BZK114" s="225"/>
      <c r="BZL114" s="225"/>
      <c r="BZM114" s="225"/>
      <c r="BZN114" s="225"/>
      <c r="BZO114" s="225"/>
      <c r="BZP114" s="225"/>
      <c r="BZQ114" s="225"/>
      <c r="BZR114" s="225"/>
      <c r="BZS114" s="225"/>
      <c r="BZT114" s="225"/>
      <c r="BZU114" s="225"/>
      <c r="BZV114" s="225"/>
      <c r="BZW114" s="225"/>
      <c r="BZX114" s="225"/>
      <c r="BZY114" s="225"/>
      <c r="BZZ114" s="225"/>
      <c r="CAA114" s="225"/>
      <c r="CAB114" s="225"/>
      <c r="CAC114" s="225"/>
      <c r="CAD114" s="225"/>
      <c r="CAE114" s="225"/>
      <c r="CAF114" s="225"/>
      <c r="CAG114" s="225"/>
      <c r="CAH114" s="225"/>
      <c r="CAI114" s="225"/>
      <c r="CAJ114" s="225"/>
      <c r="CAK114" s="225"/>
      <c r="CAL114" s="225"/>
      <c r="CAM114" s="225"/>
      <c r="CAN114" s="225"/>
      <c r="CAO114" s="225"/>
      <c r="CAP114" s="225"/>
      <c r="CAQ114" s="225"/>
      <c r="CAR114" s="225"/>
      <c r="CAS114" s="225"/>
      <c r="CAT114" s="225"/>
      <c r="CAU114" s="225"/>
      <c r="CAV114" s="225"/>
      <c r="CAW114" s="225"/>
      <c r="CAX114" s="225"/>
      <c r="CAY114" s="225"/>
      <c r="CAZ114" s="225"/>
      <c r="CBA114" s="225"/>
      <c r="CBB114" s="225"/>
      <c r="CBC114" s="225"/>
      <c r="CBD114" s="225"/>
      <c r="CBE114" s="225"/>
      <c r="CBF114" s="225"/>
      <c r="CBG114" s="225"/>
      <c r="CBH114" s="225"/>
      <c r="CBI114" s="225"/>
      <c r="CBJ114" s="225"/>
      <c r="CBK114" s="225"/>
      <c r="CBL114" s="225"/>
      <c r="CBM114" s="225"/>
      <c r="CBN114" s="225"/>
      <c r="CBO114" s="225"/>
      <c r="CBP114" s="225"/>
      <c r="CBQ114" s="225"/>
      <c r="CBR114" s="225"/>
      <c r="CBS114" s="225"/>
      <c r="CBT114" s="225"/>
      <c r="CBU114" s="225"/>
      <c r="CBV114" s="225"/>
      <c r="CBW114" s="225"/>
      <c r="CBX114" s="225"/>
      <c r="CBY114" s="225"/>
      <c r="CBZ114" s="225"/>
      <c r="CCA114" s="225"/>
      <c r="CCB114" s="225"/>
      <c r="CCC114" s="225"/>
      <c r="CCD114" s="225"/>
      <c r="CCE114" s="225"/>
      <c r="CCF114" s="225"/>
      <c r="CCG114" s="225"/>
      <c r="CCH114" s="225"/>
      <c r="CCI114" s="225"/>
      <c r="CCJ114" s="225"/>
      <c r="CCK114" s="225"/>
      <c r="CCL114" s="225"/>
      <c r="CCM114" s="225"/>
      <c r="CCN114" s="225"/>
      <c r="CCO114" s="225"/>
      <c r="CCP114" s="225"/>
      <c r="CCQ114" s="225"/>
      <c r="CCR114" s="225"/>
      <c r="CCS114" s="225"/>
      <c r="CCT114" s="225"/>
      <c r="CCU114" s="225"/>
      <c r="CCV114" s="225"/>
      <c r="CCW114" s="225"/>
      <c r="CCX114" s="225"/>
      <c r="CCY114" s="225"/>
      <c r="CCZ114" s="225"/>
      <c r="CDA114" s="225"/>
      <c r="CDB114" s="225"/>
      <c r="CDC114" s="225"/>
      <c r="CDD114" s="225"/>
      <c r="CDE114" s="225"/>
      <c r="CDF114" s="225"/>
      <c r="CDG114" s="225"/>
      <c r="CDH114" s="225"/>
      <c r="CDI114" s="225"/>
      <c r="CDJ114" s="225"/>
      <c r="CDK114" s="225"/>
      <c r="CDL114" s="225"/>
      <c r="CDM114" s="225"/>
      <c r="CDN114" s="225"/>
      <c r="CDO114" s="225"/>
      <c r="CDP114" s="225"/>
      <c r="CDQ114" s="225"/>
      <c r="CDR114" s="225"/>
      <c r="CDS114" s="225"/>
      <c r="CDT114" s="225"/>
      <c r="CDU114" s="225"/>
      <c r="CDV114" s="225"/>
      <c r="CDW114" s="225"/>
      <c r="CDX114" s="225"/>
      <c r="CDY114" s="225"/>
      <c r="CDZ114" s="225"/>
      <c r="CEA114" s="225"/>
      <c r="CEB114" s="225"/>
      <c r="CEC114" s="225"/>
      <c r="CED114" s="225"/>
      <c r="CEE114" s="225"/>
      <c r="CEF114" s="225"/>
      <c r="CEG114" s="225"/>
      <c r="CEH114" s="225"/>
      <c r="CEI114" s="225"/>
      <c r="CEJ114" s="225"/>
      <c r="CEK114" s="225"/>
      <c r="CEL114" s="225"/>
      <c r="CEM114" s="225"/>
      <c r="CEN114" s="225"/>
      <c r="CEO114" s="225"/>
      <c r="CEP114" s="225"/>
      <c r="CEQ114" s="225"/>
      <c r="CER114" s="225"/>
      <c r="CES114" s="225"/>
      <c r="CET114" s="225"/>
      <c r="CEU114" s="225"/>
      <c r="CEV114" s="225"/>
      <c r="CEW114" s="225"/>
      <c r="CEX114" s="225"/>
      <c r="CEY114" s="225"/>
      <c r="CEZ114" s="225"/>
      <c r="CFA114" s="225"/>
      <c r="CFB114" s="225"/>
      <c r="CFC114" s="225"/>
      <c r="CFD114" s="225"/>
      <c r="CFE114" s="225"/>
      <c r="CFF114" s="225"/>
      <c r="CFG114" s="225"/>
      <c r="CFH114" s="225"/>
      <c r="CFI114" s="225"/>
      <c r="CFJ114" s="225"/>
      <c r="CFK114" s="225"/>
      <c r="CFL114" s="225"/>
      <c r="CFM114" s="225"/>
      <c r="CFN114" s="225"/>
      <c r="CFO114" s="225"/>
      <c r="CFP114" s="225"/>
      <c r="CFQ114" s="225"/>
      <c r="CFR114" s="225"/>
      <c r="CFS114" s="225"/>
      <c r="CFT114" s="225"/>
      <c r="CFU114" s="225"/>
      <c r="CFV114" s="225"/>
      <c r="CFW114" s="225"/>
      <c r="CFX114" s="225"/>
      <c r="CFY114" s="225"/>
      <c r="CFZ114" s="225"/>
      <c r="CGA114" s="225"/>
      <c r="CGB114" s="225"/>
      <c r="CGC114" s="225"/>
      <c r="CGD114" s="225"/>
      <c r="CGE114" s="225"/>
      <c r="CGF114" s="225"/>
      <c r="CGG114" s="225"/>
      <c r="CGH114" s="225"/>
      <c r="CGI114" s="225"/>
      <c r="CGJ114" s="225"/>
      <c r="CGK114" s="225"/>
      <c r="CGL114" s="225"/>
      <c r="CGM114" s="225"/>
      <c r="CGN114" s="225"/>
      <c r="CGO114" s="225"/>
      <c r="CGP114" s="225"/>
      <c r="CGQ114" s="225"/>
      <c r="CGR114" s="225"/>
      <c r="CGS114" s="225"/>
      <c r="CGT114" s="225"/>
      <c r="CGU114" s="225"/>
      <c r="CGV114" s="225"/>
      <c r="CGW114" s="225"/>
      <c r="CGX114" s="225"/>
      <c r="CGY114" s="225"/>
      <c r="CGZ114" s="225"/>
      <c r="CHA114" s="225"/>
      <c r="CHB114" s="225"/>
      <c r="CHC114" s="225"/>
      <c r="CHD114" s="225"/>
      <c r="CHE114" s="225"/>
      <c r="CHF114" s="225"/>
      <c r="CHG114" s="225"/>
      <c r="CHH114" s="225"/>
      <c r="CHI114" s="225"/>
      <c r="CHJ114" s="225"/>
      <c r="CHK114" s="225"/>
      <c r="CHL114" s="225"/>
      <c r="CHM114" s="225"/>
      <c r="CHN114" s="225"/>
      <c r="CHO114" s="225"/>
      <c r="CHP114" s="225"/>
      <c r="CHQ114" s="225"/>
      <c r="CHR114" s="225"/>
      <c r="CHS114" s="225"/>
      <c r="CHT114" s="225"/>
      <c r="CHU114" s="225"/>
      <c r="CHV114" s="225"/>
      <c r="CHW114" s="225"/>
      <c r="CHX114" s="225"/>
      <c r="CHY114" s="225"/>
      <c r="CHZ114" s="225"/>
      <c r="CIA114" s="225"/>
      <c r="CIB114" s="225"/>
      <c r="CIC114" s="225"/>
      <c r="CID114" s="225"/>
      <c r="CIE114" s="225"/>
      <c r="CIF114" s="225"/>
      <c r="CIG114" s="225"/>
      <c r="CIH114" s="225"/>
      <c r="CII114" s="225"/>
      <c r="CIJ114" s="225"/>
      <c r="CIK114" s="225"/>
      <c r="CIL114" s="225"/>
      <c r="CIM114" s="225"/>
      <c r="CIN114" s="225"/>
      <c r="CIO114" s="225"/>
      <c r="CIP114" s="225"/>
      <c r="CIQ114" s="225"/>
      <c r="CIR114" s="225"/>
      <c r="CIS114" s="225"/>
      <c r="CIT114" s="225"/>
      <c r="CIU114" s="225"/>
      <c r="CIV114" s="225"/>
      <c r="CIW114" s="225"/>
      <c r="CIX114" s="225"/>
      <c r="CIY114" s="225"/>
      <c r="CIZ114" s="225"/>
      <c r="CJA114" s="225"/>
      <c r="CJB114" s="225"/>
      <c r="CJC114" s="225"/>
      <c r="CJD114" s="225"/>
      <c r="CJE114" s="225"/>
      <c r="CJF114" s="225"/>
      <c r="CJG114" s="225"/>
      <c r="CJH114" s="225"/>
      <c r="CJI114" s="225"/>
      <c r="CJJ114" s="225"/>
      <c r="CJK114" s="225"/>
      <c r="CJL114" s="225"/>
      <c r="CJM114" s="225"/>
      <c r="CJN114" s="225"/>
      <c r="CJO114" s="225"/>
      <c r="CJP114" s="225"/>
      <c r="CJQ114" s="225"/>
      <c r="CJR114" s="225"/>
      <c r="CJS114" s="225"/>
      <c r="CJT114" s="225"/>
      <c r="CJU114" s="225"/>
      <c r="CJV114" s="225"/>
      <c r="CJW114" s="225"/>
      <c r="CJX114" s="225"/>
      <c r="CJY114" s="225"/>
      <c r="CJZ114" s="225"/>
      <c r="CKA114" s="225"/>
      <c r="CKB114" s="225"/>
      <c r="CKC114" s="225"/>
      <c r="CKD114" s="225"/>
      <c r="CKE114" s="225"/>
      <c r="CKF114" s="225"/>
      <c r="CKG114" s="225"/>
      <c r="CKH114" s="225"/>
      <c r="CKI114" s="225"/>
      <c r="CKJ114" s="225"/>
      <c r="CKK114" s="225"/>
      <c r="CKL114" s="225"/>
      <c r="CKM114" s="225"/>
      <c r="CKN114" s="225"/>
      <c r="CKO114" s="225"/>
      <c r="CKP114" s="225"/>
      <c r="CKQ114" s="225"/>
      <c r="CKR114" s="225"/>
      <c r="CKS114" s="225"/>
      <c r="CKT114" s="225"/>
      <c r="CKU114" s="225"/>
      <c r="CKV114" s="225"/>
      <c r="CKW114" s="225"/>
      <c r="CKX114" s="225"/>
      <c r="CKY114" s="225"/>
      <c r="CKZ114" s="225"/>
      <c r="CLA114" s="225"/>
      <c r="CLB114" s="225"/>
      <c r="CLC114" s="225"/>
      <c r="CLD114" s="225"/>
      <c r="CLE114" s="225"/>
      <c r="CLF114" s="225"/>
      <c r="CLG114" s="225"/>
      <c r="CLH114" s="225"/>
      <c r="CLI114" s="225"/>
      <c r="CLJ114" s="225"/>
      <c r="CLK114" s="225"/>
      <c r="CLL114" s="225"/>
      <c r="CLM114" s="225"/>
      <c r="CLN114" s="225"/>
      <c r="CLO114" s="225"/>
      <c r="CLP114" s="225"/>
      <c r="CLQ114" s="225"/>
      <c r="CLR114" s="225"/>
      <c r="CLS114" s="225"/>
      <c r="CLT114" s="225"/>
      <c r="CLU114" s="225"/>
      <c r="CLV114" s="225"/>
      <c r="CLW114" s="225"/>
      <c r="CLX114" s="225"/>
      <c r="CLY114" s="225"/>
      <c r="CLZ114" s="225"/>
      <c r="CMA114" s="225"/>
      <c r="CMB114" s="225"/>
      <c r="CMC114" s="225"/>
      <c r="CMD114" s="225"/>
      <c r="CME114" s="225"/>
      <c r="CMF114" s="225"/>
      <c r="CMG114" s="225"/>
      <c r="CMH114" s="225"/>
      <c r="CMI114" s="225"/>
      <c r="CMJ114" s="225"/>
      <c r="CMK114" s="225"/>
      <c r="CML114" s="225"/>
      <c r="CMM114" s="225"/>
      <c r="CMN114" s="225"/>
      <c r="CMO114" s="225"/>
      <c r="CMP114" s="225"/>
      <c r="CMQ114" s="225"/>
      <c r="CMR114" s="225"/>
      <c r="CMS114" s="225"/>
      <c r="CMT114" s="225"/>
      <c r="CMU114" s="225"/>
      <c r="CMV114" s="225"/>
      <c r="CMW114" s="225"/>
      <c r="CMX114" s="225"/>
      <c r="CMY114" s="225"/>
      <c r="CMZ114" s="225"/>
      <c r="CNA114" s="225"/>
      <c r="CNB114" s="225"/>
      <c r="CNC114" s="225"/>
      <c r="CND114" s="225"/>
      <c r="CNE114" s="225"/>
      <c r="CNF114" s="225"/>
      <c r="CNG114" s="225"/>
      <c r="CNH114" s="225"/>
      <c r="CNI114" s="225"/>
      <c r="CNJ114" s="225"/>
      <c r="CNK114" s="225"/>
      <c r="CNL114" s="225"/>
      <c r="CNM114" s="225"/>
      <c r="CNN114" s="225"/>
      <c r="CNO114" s="225"/>
      <c r="CNP114" s="225"/>
      <c r="CNQ114" s="225"/>
      <c r="CNR114" s="225"/>
      <c r="CNS114" s="225"/>
      <c r="CNT114" s="225"/>
      <c r="CNU114" s="225"/>
      <c r="CNV114" s="225"/>
      <c r="CNW114" s="225"/>
      <c r="CNX114" s="225"/>
      <c r="CNY114" s="225"/>
      <c r="CNZ114" s="225"/>
      <c r="COA114" s="225"/>
      <c r="COB114" s="225"/>
      <c r="COC114" s="225"/>
      <c r="COD114" s="225"/>
      <c r="COE114" s="225"/>
      <c r="COF114" s="225"/>
      <c r="COG114" s="225"/>
      <c r="COH114" s="225"/>
      <c r="COI114" s="225"/>
      <c r="COJ114" s="225"/>
      <c r="COK114" s="225"/>
      <c r="COL114" s="225"/>
      <c r="COM114" s="225"/>
      <c r="CON114" s="225"/>
      <c r="COO114" s="225"/>
      <c r="COP114" s="225"/>
      <c r="COQ114" s="225"/>
      <c r="COR114" s="225"/>
      <c r="COS114" s="225"/>
      <c r="COT114" s="225"/>
      <c r="COU114" s="225"/>
      <c r="COV114" s="225"/>
      <c r="COW114" s="225"/>
      <c r="COX114" s="225"/>
      <c r="COY114" s="225"/>
      <c r="COZ114" s="225"/>
      <c r="CPA114" s="225"/>
      <c r="CPB114" s="225"/>
      <c r="CPC114" s="225"/>
      <c r="CPD114" s="225"/>
      <c r="CPE114" s="225"/>
      <c r="CPF114" s="225"/>
      <c r="CPG114" s="225"/>
      <c r="CPH114" s="225"/>
      <c r="CPI114" s="225"/>
      <c r="CPJ114" s="225"/>
      <c r="CPK114" s="225"/>
      <c r="CPL114" s="225"/>
      <c r="CPM114" s="225"/>
      <c r="CPN114" s="225"/>
      <c r="CPO114" s="225"/>
      <c r="CPP114" s="225"/>
      <c r="CPQ114" s="225"/>
      <c r="CPR114" s="225"/>
      <c r="CPS114" s="225"/>
      <c r="CPT114" s="225"/>
      <c r="CPU114" s="225"/>
      <c r="CPV114" s="225"/>
      <c r="CPW114" s="225"/>
      <c r="CPX114" s="225"/>
      <c r="CPY114" s="225"/>
      <c r="CPZ114" s="225"/>
      <c r="CQA114" s="225"/>
      <c r="CQB114" s="225"/>
      <c r="CQC114" s="225"/>
      <c r="CQD114" s="225"/>
      <c r="CQE114" s="225"/>
      <c r="CQF114" s="225"/>
      <c r="CQG114" s="225"/>
      <c r="CQH114" s="225"/>
      <c r="CQI114" s="225"/>
      <c r="CQJ114" s="225"/>
      <c r="CQK114" s="225"/>
      <c r="CQL114" s="225"/>
      <c r="CQM114" s="225"/>
      <c r="CQN114" s="225"/>
      <c r="CQO114" s="225"/>
      <c r="CQP114" s="225"/>
      <c r="CQQ114" s="225"/>
      <c r="CQR114" s="225"/>
      <c r="CQS114" s="225"/>
      <c r="CQT114" s="225"/>
      <c r="CQU114" s="225"/>
      <c r="CQV114" s="225"/>
      <c r="CQW114" s="225"/>
      <c r="CQX114" s="225"/>
      <c r="CQY114" s="225"/>
      <c r="CQZ114" s="225"/>
      <c r="CRA114" s="225"/>
      <c r="CRB114" s="225"/>
      <c r="CRC114" s="225"/>
      <c r="CRD114" s="225"/>
      <c r="CRE114" s="225"/>
      <c r="CRF114" s="225"/>
      <c r="CRG114" s="225"/>
      <c r="CRH114" s="225"/>
      <c r="CRI114" s="225"/>
      <c r="CRJ114" s="225"/>
      <c r="CRK114" s="225"/>
      <c r="CRL114" s="225"/>
      <c r="CRM114" s="225"/>
      <c r="CRN114" s="225"/>
      <c r="CRO114" s="225"/>
      <c r="CRP114" s="225"/>
      <c r="CRQ114" s="225"/>
      <c r="CRR114" s="225"/>
      <c r="CRS114" s="225"/>
      <c r="CRT114" s="225"/>
      <c r="CRU114" s="225"/>
      <c r="CRV114" s="225"/>
      <c r="CRW114" s="225"/>
      <c r="CRX114" s="225"/>
      <c r="CRY114" s="225"/>
      <c r="CRZ114" s="225"/>
      <c r="CSA114" s="225"/>
      <c r="CSB114" s="225"/>
      <c r="CSC114" s="225"/>
      <c r="CSD114" s="225"/>
      <c r="CSE114" s="225"/>
      <c r="CSF114" s="225"/>
      <c r="CSG114" s="225"/>
      <c r="CSH114" s="225"/>
      <c r="CSI114" s="225"/>
      <c r="CSJ114" s="225"/>
      <c r="CSK114" s="225"/>
      <c r="CSL114" s="225"/>
      <c r="CSM114" s="225"/>
      <c r="CSN114" s="225"/>
      <c r="CSO114" s="225"/>
      <c r="CSP114" s="225"/>
      <c r="CSQ114" s="225"/>
      <c r="CSR114" s="225"/>
      <c r="CSS114" s="225"/>
      <c r="CST114" s="225"/>
      <c r="CSU114" s="225"/>
      <c r="CSV114" s="225"/>
      <c r="CSW114" s="225"/>
      <c r="CSX114" s="225"/>
      <c r="CSY114" s="225"/>
      <c r="CSZ114" s="225"/>
      <c r="CTA114" s="225"/>
      <c r="CTB114" s="225"/>
      <c r="CTC114" s="225"/>
      <c r="CTD114" s="225"/>
      <c r="CTE114" s="225"/>
      <c r="CTF114" s="225"/>
      <c r="CTG114" s="225"/>
      <c r="CTH114" s="225"/>
      <c r="CTI114" s="225"/>
      <c r="CTJ114" s="225"/>
      <c r="CTK114" s="225"/>
      <c r="CTL114" s="225"/>
      <c r="CTM114" s="225"/>
      <c r="CTN114" s="225"/>
      <c r="CTO114" s="225"/>
      <c r="CTP114" s="225"/>
      <c r="CTQ114" s="225"/>
      <c r="CTR114" s="225"/>
      <c r="CTS114" s="225"/>
      <c r="CTT114" s="225"/>
      <c r="CTU114" s="225"/>
      <c r="CTV114" s="225"/>
      <c r="CTW114" s="225"/>
      <c r="CTX114" s="225"/>
      <c r="CTY114" s="225"/>
      <c r="CTZ114" s="225"/>
      <c r="CUA114" s="225"/>
      <c r="CUB114" s="225"/>
      <c r="CUC114" s="225"/>
      <c r="CUD114" s="225"/>
      <c r="CUE114" s="225"/>
      <c r="CUF114" s="225"/>
      <c r="CUG114" s="225"/>
      <c r="CUH114" s="225"/>
      <c r="CUI114" s="225"/>
      <c r="CUJ114" s="225"/>
      <c r="CUK114" s="225"/>
      <c r="CUL114" s="225"/>
      <c r="CUM114" s="225"/>
      <c r="CUN114" s="225"/>
      <c r="CUO114" s="225"/>
      <c r="CUP114" s="225"/>
      <c r="CUQ114" s="225"/>
      <c r="CUR114" s="225"/>
      <c r="CUS114" s="225"/>
      <c r="CUT114" s="225"/>
      <c r="CUU114" s="225"/>
      <c r="CUV114" s="225"/>
      <c r="CUW114" s="225"/>
      <c r="CUX114" s="225"/>
      <c r="CUY114" s="225"/>
      <c r="CUZ114" s="225"/>
      <c r="CVA114" s="225"/>
      <c r="CVB114" s="225"/>
      <c r="CVC114" s="225"/>
      <c r="CVD114" s="225"/>
      <c r="CVE114" s="225"/>
      <c r="CVF114" s="225"/>
      <c r="CVG114" s="225"/>
      <c r="CVH114" s="225"/>
      <c r="CVI114" s="225"/>
      <c r="CVJ114" s="225"/>
      <c r="CVK114" s="225"/>
      <c r="CVL114" s="225"/>
      <c r="CVM114" s="225"/>
      <c r="CVN114" s="225"/>
      <c r="CVO114" s="225"/>
      <c r="CVP114" s="225"/>
      <c r="CVQ114" s="225"/>
      <c r="CVR114" s="225"/>
      <c r="CVS114" s="225"/>
      <c r="CVT114" s="225"/>
      <c r="CVU114" s="225"/>
      <c r="CVV114" s="225"/>
      <c r="CVW114" s="225"/>
      <c r="CVX114" s="225"/>
      <c r="CVY114" s="225"/>
      <c r="CVZ114" s="225"/>
      <c r="CWA114" s="225"/>
      <c r="CWB114" s="225"/>
      <c r="CWC114" s="225"/>
      <c r="CWD114" s="225"/>
      <c r="CWE114" s="225"/>
      <c r="CWF114" s="225"/>
      <c r="CWG114" s="225"/>
      <c r="CWH114" s="225"/>
      <c r="CWI114" s="225"/>
      <c r="CWJ114" s="225"/>
      <c r="CWK114" s="225"/>
      <c r="CWL114" s="225"/>
      <c r="CWM114" s="225"/>
      <c r="CWN114" s="225"/>
      <c r="CWO114" s="225"/>
      <c r="CWP114" s="225"/>
      <c r="CWQ114" s="225"/>
      <c r="CWR114" s="225"/>
      <c r="CWS114" s="225"/>
      <c r="CWT114" s="225"/>
      <c r="CWU114" s="225"/>
      <c r="CWV114" s="225"/>
      <c r="CWW114" s="225"/>
      <c r="CWX114" s="225"/>
      <c r="CWY114" s="225"/>
      <c r="CWZ114" s="225"/>
      <c r="CXA114" s="225"/>
      <c r="CXB114" s="225"/>
      <c r="CXC114" s="225"/>
      <c r="CXD114" s="225"/>
      <c r="CXE114" s="225"/>
      <c r="CXF114" s="225"/>
      <c r="CXG114" s="225"/>
      <c r="CXH114" s="225"/>
      <c r="CXI114" s="225"/>
      <c r="CXJ114" s="225"/>
      <c r="CXK114" s="225"/>
      <c r="CXL114" s="225"/>
      <c r="CXM114" s="225"/>
      <c r="CXN114" s="225"/>
      <c r="CXO114" s="225"/>
      <c r="CXP114" s="225"/>
      <c r="CXQ114" s="225"/>
      <c r="CXR114" s="225"/>
      <c r="CXS114" s="225"/>
      <c r="CXT114" s="225"/>
      <c r="CXU114" s="225"/>
      <c r="CXV114" s="225"/>
      <c r="CXW114" s="225"/>
      <c r="CXX114" s="225"/>
      <c r="CXY114" s="225"/>
      <c r="CXZ114" s="225"/>
      <c r="CYA114" s="225"/>
      <c r="CYB114" s="225"/>
      <c r="CYC114" s="225"/>
      <c r="CYD114" s="225"/>
      <c r="CYE114" s="225"/>
      <c r="CYF114" s="225"/>
      <c r="CYG114" s="225"/>
      <c r="CYH114" s="225"/>
      <c r="CYI114" s="225"/>
      <c r="CYJ114" s="225"/>
      <c r="CYK114" s="225"/>
      <c r="CYL114" s="225"/>
      <c r="CYM114" s="225"/>
      <c r="CYN114" s="225"/>
      <c r="CYO114" s="225"/>
      <c r="CYP114" s="225"/>
      <c r="CYQ114" s="225"/>
      <c r="CYR114" s="225"/>
      <c r="CYS114" s="225"/>
      <c r="CYT114" s="225"/>
      <c r="CYU114" s="225"/>
      <c r="CYV114" s="225"/>
      <c r="CYW114" s="225"/>
      <c r="CYX114" s="225"/>
      <c r="CYY114" s="225"/>
      <c r="CYZ114" s="225"/>
      <c r="CZA114" s="225"/>
      <c r="CZB114" s="225"/>
      <c r="CZC114" s="225"/>
      <c r="CZD114" s="225"/>
      <c r="CZE114" s="225"/>
      <c r="CZF114" s="225"/>
      <c r="CZG114" s="225"/>
      <c r="CZH114" s="225"/>
      <c r="CZI114" s="225"/>
      <c r="CZJ114" s="225"/>
      <c r="CZK114" s="225"/>
      <c r="CZL114" s="225"/>
      <c r="CZM114" s="225"/>
      <c r="CZN114" s="225"/>
      <c r="CZO114" s="225"/>
      <c r="CZP114" s="225"/>
      <c r="CZQ114" s="225"/>
      <c r="CZR114" s="225"/>
      <c r="CZS114" s="225"/>
      <c r="CZT114" s="225"/>
      <c r="CZU114" s="225"/>
      <c r="CZV114" s="225"/>
      <c r="CZW114" s="225"/>
      <c r="CZX114" s="225"/>
      <c r="CZY114" s="225"/>
      <c r="CZZ114" s="225"/>
      <c r="DAA114" s="225"/>
      <c r="DAB114" s="225"/>
      <c r="DAC114" s="225"/>
      <c r="DAD114" s="225"/>
      <c r="DAE114" s="225"/>
      <c r="DAF114" s="225"/>
      <c r="DAG114" s="225"/>
      <c r="DAH114" s="225"/>
      <c r="DAI114" s="225"/>
      <c r="DAJ114" s="225"/>
      <c r="DAK114" s="225"/>
      <c r="DAL114" s="225"/>
      <c r="DAM114" s="225"/>
      <c r="DAN114" s="225"/>
      <c r="DAO114" s="225"/>
      <c r="DAP114" s="225"/>
      <c r="DAQ114" s="225"/>
      <c r="DAR114" s="225"/>
      <c r="DAS114" s="225"/>
      <c r="DAT114" s="225"/>
      <c r="DAU114" s="225"/>
      <c r="DAV114" s="225"/>
      <c r="DAW114" s="225"/>
      <c r="DAX114" s="225"/>
      <c r="DAY114" s="225"/>
      <c r="DAZ114" s="225"/>
      <c r="DBA114" s="225"/>
      <c r="DBB114" s="225"/>
      <c r="DBC114" s="225"/>
      <c r="DBD114" s="225"/>
      <c r="DBE114" s="225"/>
      <c r="DBF114" s="225"/>
      <c r="DBG114" s="225"/>
      <c r="DBH114" s="225"/>
      <c r="DBI114" s="225"/>
      <c r="DBJ114" s="225"/>
      <c r="DBK114" s="225"/>
      <c r="DBL114" s="225"/>
      <c r="DBM114" s="225"/>
      <c r="DBN114" s="225"/>
      <c r="DBO114" s="225"/>
      <c r="DBP114" s="225"/>
      <c r="DBQ114" s="225"/>
      <c r="DBR114" s="225"/>
      <c r="DBS114" s="225"/>
      <c r="DBT114" s="225"/>
      <c r="DBU114" s="225"/>
      <c r="DBV114" s="225"/>
      <c r="DBW114" s="225"/>
      <c r="DBX114" s="225"/>
      <c r="DBY114" s="225"/>
      <c r="DBZ114" s="225"/>
      <c r="DCA114" s="225"/>
      <c r="DCB114" s="225"/>
      <c r="DCC114" s="225"/>
      <c r="DCD114" s="225"/>
      <c r="DCE114" s="225"/>
      <c r="DCF114" s="225"/>
      <c r="DCG114" s="225"/>
      <c r="DCH114" s="225"/>
      <c r="DCI114" s="225"/>
      <c r="DCJ114" s="225"/>
      <c r="DCK114" s="225"/>
      <c r="DCL114" s="225"/>
      <c r="DCM114" s="225"/>
      <c r="DCN114" s="225"/>
      <c r="DCO114" s="225"/>
      <c r="DCP114" s="225"/>
      <c r="DCQ114" s="225"/>
      <c r="DCR114" s="225"/>
      <c r="DCS114" s="225"/>
      <c r="DCT114" s="225"/>
      <c r="DCU114" s="225"/>
      <c r="DCV114" s="225"/>
      <c r="DCW114" s="225"/>
      <c r="DCX114" s="225"/>
      <c r="DCY114" s="225"/>
      <c r="DCZ114" s="225"/>
      <c r="DDA114" s="225"/>
      <c r="DDB114" s="225"/>
      <c r="DDC114" s="225"/>
      <c r="DDD114" s="225"/>
      <c r="DDE114" s="225"/>
      <c r="DDF114" s="225"/>
      <c r="DDG114" s="225"/>
      <c r="DDH114" s="225"/>
      <c r="DDI114" s="225"/>
      <c r="DDJ114" s="225"/>
      <c r="DDK114" s="225"/>
      <c r="DDL114" s="225"/>
      <c r="DDM114" s="225"/>
      <c r="DDN114" s="225"/>
      <c r="DDO114" s="225"/>
      <c r="DDP114" s="225"/>
      <c r="DDQ114" s="225"/>
      <c r="DDR114" s="225"/>
      <c r="DDS114" s="225"/>
      <c r="DDT114" s="225"/>
      <c r="DDU114" s="225"/>
      <c r="DDV114" s="225"/>
      <c r="DDW114" s="225"/>
      <c r="DDX114" s="225"/>
      <c r="DDY114" s="225"/>
      <c r="DDZ114" s="225"/>
      <c r="DEA114" s="225"/>
      <c r="DEB114" s="225"/>
      <c r="DEC114" s="225"/>
      <c r="DED114" s="225"/>
      <c r="DEE114" s="225"/>
      <c r="DEF114" s="225"/>
      <c r="DEG114" s="225"/>
      <c r="DEH114" s="225"/>
      <c r="DEI114" s="225"/>
      <c r="DEJ114" s="225"/>
      <c r="DEK114" s="225"/>
      <c r="DEL114" s="225"/>
      <c r="DEM114" s="225"/>
      <c r="DEN114" s="225"/>
      <c r="DEO114" s="225"/>
      <c r="DEP114" s="225"/>
      <c r="DEQ114" s="225"/>
      <c r="DER114" s="225"/>
      <c r="DES114" s="225"/>
      <c r="DET114" s="225"/>
      <c r="DEU114" s="225"/>
      <c r="DEV114" s="225"/>
      <c r="DEW114" s="225"/>
      <c r="DEX114" s="225"/>
      <c r="DEY114" s="225"/>
      <c r="DEZ114" s="225"/>
      <c r="DFA114" s="225"/>
      <c r="DFB114" s="225"/>
      <c r="DFC114" s="225"/>
      <c r="DFD114" s="225"/>
      <c r="DFE114" s="225"/>
      <c r="DFF114" s="225"/>
      <c r="DFG114" s="225"/>
      <c r="DFH114" s="225"/>
      <c r="DFI114" s="225"/>
      <c r="DFJ114" s="225"/>
      <c r="DFK114" s="225"/>
      <c r="DFL114" s="225"/>
      <c r="DFM114" s="225"/>
      <c r="DFN114" s="225"/>
      <c r="DFO114" s="225"/>
      <c r="DFP114" s="225"/>
      <c r="DFQ114" s="225"/>
      <c r="DFR114" s="225"/>
      <c r="DFS114" s="225"/>
      <c r="DFT114" s="225"/>
      <c r="DFU114" s="225"/>
      <c r="DFV114" s="225"/>
      <c r="DFW114" s="225"/>
      <c r="DFX114" s="225"/>
      <c r="DFY114" s="225"/>
      <c r="DFZ114" s="225"/>
      <c r="DGA114" s="225"/>
      <c r="DGB114" s="225"/>
      <c r="DGC114" s="225"/>
      <c r="DGD114" s="225"/>
      <c r="DGE114" s="225"/>
      <c r="DGF114" s="225"/>
      <c r="DGG114" s="225"/>
      <c r="DGH114" s="225"/>
      <c r="DGI114" s="225"/>
      <c r="DGJ114" s="225"/>
      <c r="DGK114" s="225"/>
      <c r="DGL114" s="225"/>
      <c r="DGM114" s="225"/>
      <c r="DGN114" s="225"/>
      <c r="DGO114" s="225"/>
      <c r="DGP114" s="225"/>
      <c r="DGQ114" s="225"/>
      <c r="DGR114" s="225"/>
      <c r="DGS114" s="225"/>
      <c r="DGT114" s="225"/>
      <c r="DGU114" s="225"/>
      <c r="DGV114" s="225"/>
      <c r="DGW114" s="225"/>
      <c r="DGX114" s="225"/>
      <c r="DGY114" s="225"/>
      <c r="DGZ114" s="225"/>
      <c r="DHA114" s="225"/>
      <c r="DHB114" s="225"/>
      <c r="DHC114" s="225"/>
      <c r="DHD114" s="225"/>
      <c r="DHE114" s="225"/>
      <c r="DHF114" s="225"/>
      <c r="DHG114" s="225"/>
      <c r="DHH114" s="225"/>
      <c r="DHI114" s="225"/>
      <c r="DHJ114" s="225"/>
      <c r="DHK114" s="225"/>
      <c r="DHL114" s="225"/>
      <c r="DHM114" s="225"/>
      <c r="DHN114" s="225"/>
      <c r="DHO114" s="225"/>
      <c r="DHP114" s="225"/>
      <c r="DHQ114" s="225"/>
      <c r="DHR114" s="225"/>
      <c r="DHS114" s="225"/>
      <c r="DHT114" s="225"/>
      <c r="DHU114" s="225"/>
      <c r="DHV114" s="225"/>
      <c r="DHW114" s="225"/>
      <c r="DHX114" s="225"/>
      <c r="DHY114" s="225"/>
      <c r="DHZ114" s="225"/>
      <c r="DIA114" s="225"/>
      <c r="DIB114" s="225"/>
      <c r="DIC114" s="225"/>
      <c r="DID114" s="225"/>
      <c r="DIE114" s="225"/>
      <c r="DIF114" s="225"/>
      <c r="DIG114" s="225"/>
      <c r="DIH114" s="225"/>
      <c r="DII114" s="225"/>
      <c r="DIJ114" s="225"/>
      <c r="DIK114" s="225"/>
      <c r="DIL114" s="225"/>
      <c r="DIM114" s="225"/>
      <c r="DIN114" s="225"/>
      <c r="DIO114" s="225"/>
      <c r="DIP114" s="225"/>
      <c r="DIQ114" s="225"/>
      <c r="DIR114" s="225"/>
      <c r="DIS114" s="225"/>
      <c r="DIT114" s="225"/>
      <c r="DIU114" s="225"/>
      <c r="DIV114" s="225"/>
      <c r="DIW114" s="225"/>
      <c r="DIX114" s="225"/>
      <c r="DIY114" s="225"/>
      <c r="DIZ114" s="225"/>
      <c r="DJA114" s="225"/>
      <c r="DJB114" s="225"/>
      <c r="DJC114" s="225"/>
      <c r="DJD114" s="225"/>
      <c r="DJE114" s="225"/>
      <c r="DJF114" s="225"/>
      <c r="DJG114" s="225"/>
      <c r="DJH114" s="225"/>
      <c r="DJI114" s="225"/>
      <c r="DJJ114" s="225"/>
      <c r="DJK114" s="225"/>
      <c r="DJL114" s="225"/>
      <c r="DJM114" s="225"/>
      <c r="DJN114" s="225"/>
      <c r="DJO114" s="225"/>
      <c r="DJP114" s="225"/>
      <c r="DJQ114" s="225"/>
      <c r="DJR114" s="225"/>
      <c r="DJS114" s="225"/>
      <c r="DJT114" s="225"/>
      <c r="DJU114" s="225"/>
      <c r="DJV114" s="225"/>
      <c r="DJW114" s="225"/>
      <c r="DJX114" s="225"/>
      <c r="DJY114" s="225"/>
      <c r="DJZ114" s="225"/>
      <c r="DKA114" s="225"/>
      <c r="DKB114" s="225"/>
      <c r="DKC114" s="225"/>
      <c r="DKD114" s="225"/>
      <c r="DKE114" s="225"/>
      <c r="DKF114" s="225"/>
      <c r="DKG114" s="225"/>
      <c r="DKH114" s="225"/>
      <c r="DKI114" s="225"/>
      <c r="DKJ114" s="225"/>
      <c r="DKK114" s="225"/>
      <c r="DKL114" s="225"/>
      <c r="DKM114" s="225"/>
      <c r="DKN114" s="225"/>
      <c r="DKO114" s="225"/>
      <c r="DKP114" s="225"/>
      <c r="DKQ114" s="225"/>
      <c r="DKR114" s="225"/>
      <c r="DKS114" s="225"/>
      <c r="DKT114" s="225"/>
      <c r="DKU114" s="225"/>
      <c r="DKV114" s="225"/>
      <c r="DKW114" s="225"/>
      <c r="DKX114" s="225"/>
      <c r="DKY114" s="225"/>
      <c r="DKZ114" s="225"/>
      <c r="DLA114" s="225"/>
      <c r="DLB114" s="225"/>
      <c r="DLC114" s="225"/>
      <c r="DLD114" s="225"/>
      <c r="DLE114" s="225"/>
      <c r="DLF114" s="225"/>
      <c r="DLG114" s="225"/>
      <c r="DLH114" s="225"/>
      <c r="DLI114" s="225"/>
      <c r="DLJ114" s="225"/>
      <c r="DLK114" s="225"/>
      <c r="DLL114" s="225"/>
      <c r="DLM114" s="225"/>
      <c r="DLN114" s="225"/>
      <c r="DLO114" s="225"/>
      <c r="DLP114" s="225"/>
      <c r="DLQ114" s="225"/>
      <c r="DLR114" s="225"/>
      <c r="DLS114" s="225"/>
      <c r="DLT114" s="225"/>
      <c r="DLU114" s="225"/>
      <c r="DLV114" s="225"/>
      <c r="DLW114" s="225"/>
      <c r="DLX114" s="225"/>
      <c r="DLY114" s="225"/>
      <c r="DLZ114" s="225"/>
      <c r="DMA114" s="225"/>
      <c r="DMB114" s="225"/>
      <c r="DMC114" s="225"/>
      <c r="DMD114" s="225"/>
      <c r="DME114" s="225"/>
      <c r="DMF114" s="225"/>
      <c r="DMG114" s="225"/>
      <c r="DMH114" s="225"/>
      <c r="DMI114" s="225"/>
      <c r="DMJ114" s="225"/>
      <c r="DMK114" s="225"/>
      <c r="DML114" s="225"/>
      <c r="DMM114" s="225"/>
      <c r="DMN114" s="225"/>
      <c r="DMO114" s="225"/>
      <c r="DMP114" s="225"/>
      <c r="DMQ114" s="225"/>
      <c r="DMR114" s="225"/>
      <c r="DMS114" s="225"/>
      <c r="DMT114" s="225"/>
      <c r="DMU114" s="225"/>
      <c r="DMV114" s="225"/>
      <c r="DMW114" s="225"/>
      <c r="DMX114" s="225"/>
      <c r="DMY114" s="225"/>
      <c r="DMZ114" s="225"/>
      <c r="DNA114" s="225"/>
      <c r="DNB114" s="225"/>
      <c r="DNC114" s="225"/>
      <c r="DND114" s="225"/>
      <c r="DNE114" s="225"/>
      <c r="DNF114" s="225"/>
      <c r="DNG114" s="225"/>
      <c r="DNH114" s="225"/>
      <c r="DNI114" s="225"/>
      <c r="DNJ114" s="225"/>
      <c r="DNK114" s="225"/>
      <c r="DNL114" s="225"/>
      <c r="DNM114" s="225"/>
      <c r="DNN114" s="225"/>
      <c r="DNO114" s="225"/>
      <c r="DNP114" s="225"/>
      <c r="DNQ114" s="225"/>
      <c r="DNR114" s="225"/>
      <c r="DNS114" s="225"/>
      <c r="DNT114" s="225"/>
      <c r="DNU114" s="225"/>
      <c r="DNV114" s="225"/>
      <c r="DNW114" s="225"/>
      <c r="DNX114" s="225"/>
      <c r="DNY114" s="225"/>
      <c r="DNZ114" s="225"/>
      <c r="DOA114" s="225"/>
      <c r="DOB114" s="225"/>
      <c r="DOC114" s="225"/>
      <c r="DOD114" s="225"/>
      <c r="DOE114" s="225"/>
      <c r="DOF114" s="225"/>
      <c r="DOG114" s="225"/>
      <c r="DOH114" s="225"/>
      <c r="DOI114" s="225"/>
      <c r="DOJ114" s="225"/>
      <c r="DOK114" s="225"/>
      <c r="DOL114" s="225"/>
      <c r="DOM114" s="225"/>
      <c r="DON114" s="225"/>
      <c r="DOO114" s="225"/>
      <c r="DOP114" s="225"/>
      <c r="DOQ114" s="225"/>
      <c r="DOR114" s="225"/>
      <c r="DOS114" s="225"/>
      <c r="DOT114" s="225"/>
      <c r="DOU114" s="225"/>
      <c r="DOV114" s="225"/>
      <c r="DOW114" s="225"/>
      <c r="DOX114" s="225"/>
      <c r="DOY114" s="225"/>
      <c r="DOZ114" s="225"/>
      <c r="DPA114" s="225"/>
      <c r="DPB114" s="225"/>
      <c r="DPC114" s="225"/>
      <c r="DPD114" s="225"/>
      <c r="DPE114" s="225"/>
      <c r="DPF114" s="225"/>
      <c r="DPG114" s="225"/>
      <c r="DPH114" s="225"/>
      <c r="DPI114" s="225"/>
      <c r="DPJ114" s="225"/>
      <c r="DPK114" s="225"/>
      <c r="DPL114" s="225"/>
      <c r="DPM114" s="225"/>
      <c r="DPN114" s="225"/>
      <c r="DPO114" s="225"/>
      <c r="DPP114" s="225"/>
      <c r="DPQ114" s="225"/>
      <c r="DPR114" s="225"/>
      <c r="DPS114" s="225"/>
      <c r="DPT114" s="225"/>
      <c r="DPU114" s="225"/>
      <c r="DPV114" s="225"/>
      <c r="DPW114" s="225"/>
      <c r="DPX114" s="225"/>
      <c r="DPY114" s="225"/>
      <c r="DPZ114" s="225"/>
      <c r="DQA114" s="225"/>
      <c r="DQB114" s="225"/>
      <c r="DQC114" s="225"/>
      <c r="DQD114" s="225"/>
      <c r="DQE114" s="225"/>
      <c r="DQF114" s="225"/>
      <c r="DQG114" s="225"/>
      <c r="DQH114" s="225"/>
      <c r="DQI114" s="225"/>
      <c r="DQJ114" s="225"/>
      <c r="DQK114" s="225"/>
      <c r="DQL114" s="225"/>
      <c r="DQM114" s="225"/>
      <c r="DQN114" s="225"/>
      <c r="DQO114" s="225"/>
      <c r="DQP114" s="225"/>
      <c r="DQQ114" s="225"/>
      <c r="DQR114" s="225"/>
      <c r="DQS114" s="225"/>
      <c r="DQT114" s="225"/>
      <c r="DQU114" s="225"/>
      <c r="DQV114" s="225"/>
      <c r="DQW114" s="225"/>
      <c r="DQX114" s="225"/>
      <c r="DQY114" s="225"/>
      <c r="DQZ114" s="225"/>
      <c r="DRA114" s="225"/>
      <c r="DRB114" s="225"/>
      <c r="DRC114" s="225"/>
      <c r="DRD114" s="225"/>
      <c r="DRE114" s="225"/>
      <c r="DRF114" s="225"/>
      <c r="DRG114" s="225"/>
      <c r="DRH114" s="225"/>
      <c r="DRI114" s="225"/>
      <c r="DRJ114" s="225"/>
      <c r="DRK114" s="225"/>
      <c r="DRL114" s="225"/>
      <c r="DRM114" s="225"/>
      <c r="DRN114" s="225"/>
      <c r="DRO114" s="225"/>
      <c r="DRP114" s="225"/>
      <c r="DRQ114" s="225"/>
      <c r="DRR114" s="225"/>
      <c r="DRS114" s="225"/>
      <c r="DRT114" s="225"/>
      <c r="DRU114" s="225"/>
      <c r="DRV114" s="225"/>
      <c r="DRW114" s="225"/>
      <c r="DRX114" s="225"/>
      <c r="DRY114" s="225"/>
      <c r="DRZ114" s="225"/>
      <c r="DSA114" s="225"/>
      <c r="DSB114" s="225"/>
      <c r="DSC114" s="225"/>
      <c r="DSD114" s="225"/>
      <c r="DSE114" s="225"/>
      <c r="DSF114" s="225"/>
      <c r="DSG114" s="225"/>
      <c r="DSH114" s="225"/>
      <c r="DSI114" s="225"/>
      <c r="DSJ114" s="225"/>
      <c r="DSK114" s="225"/>
      <c r="DSL114" s="225"/>
      <c r="DSM114" s="225"/>
      <c r="DSN114" s="225"/>
      <c r="DSO114" s="225"/>
      <c r="DSP114" s="225"/>
      <c r="DSQ114" s="225"/>
      <c r="DSR114" s="225"/>
      <c r="DSS114" s="225"/>
      <c r="DST114" s="225"/>
      <c r="DSU114" s="225"/>
      <c r="DSV114" s="225"/>
      <c r="DSW114" s="225"/>
      <c r="DSX114" s="225"/>
      <c r="DSY114" s="225"/>
      <c r="DSZ114" s="225"/>
      <c r="DTA114" s="225"/>
      <c r="DTB114" s="225"/>
      <c r="DTC114" s="225"/>
      <c r="DTD114" s="225"/>
      <c r="DTE114" s="225"/>
      <c r="DTF114" s="225"/>
      <c r="DTG114" s="225"/>
      <c r="DTH114" s="225"/>
      <c r="DTI114" s="225"/>
      <c r="DTJ114" s="225"/>
      <c r="DTK114" s="225"/>
      <c r="DTL114" s="225"/>
      <c r="DTM114" s="225"/>
      <c r="DTN114" s="225"/>
      <c r="DTO114" s="225"/>
      <c r="DTP114" s="225"/>
      <c r="DTQ114" s="225"/>
      <c r="DTR114" s="225"/>
      <c r="DTS114" s="225"/>
      <c r="DTT114" s="225"/>
      <c r="DTU114" s="225"/>
      <c r="DTV114" s="225"/>
      <c r="DTW114" s="225"/>
      <c r="DTX114" s="225"/>
      <c r="DTY114" s="225"/>
      <c r="DTZ114" s="225"/>
      <c r="DUA114" s="225"/>
      <c r="DUB114" s="225"/>
      <c r="DUC114" s="225"/>
      <c r="DUD114" s="225"/>
      <c r="DUE114" s="225"/>
      <c r="DUF114" s="225"/>
      <c r="DUG114" s="225"/>
      <c r="DUH114" s="225"/>
      <c r="DUI114" s="225"/>
      <c r="DUJ114" s="225"/>
      <c r="DUK114" s="225"/>
      <c r="DUL114" s="225"/>
      <c r="DUM114" s="225"/>
      <c r="DUN114" s="225"/>
      <c r="DUO114" s="225"/>
      <c r="DUP114" s="225"/>
      <c r="DUQ114" s="225"/>
      <c r="DUR114" s="225"/>
      <c r="DUS114" s="225"/>
      <c r="DUT114" s="225"/>
      <c r="DUU114" s="225"/>
      <c r="DUV114" s="225"/>
      <c r="DUW114" s="225"/>
      <c r="DUX114" s="225"/>
      <c r="DUY114" s="225"/>
      <c r="DUZ114" s="225"/>
      <c r="DVA114" s="225"/>
      <c r="DVB114" s="225"/>
      <c r="DVC114" s="225"/>
      <c r="DVD114" s="225"/>
      <c r="DVE114" s="225"/>
      <c r="DVF114" s="225"/>
      <c r="DVG114" s="225"/>
      <c r="DVH114" s="225"/>
      <c r="DVI114" s="225"/>
      <c r="DVJ114" s="225"/>
      <c r="DVK114" s="225"/>
      <c r="DVL114" s="225"/>
      <c r="DVM114" s="225"/>
      <c r="DVN114" s="225"/>
      <c r="DVO114" s="225"/>
      <c r="DVP114" s="225"/>
      <c r="DVQ114" s="225"/>
      <c r="DVR114" s="225"/>
      <c r="DVS114" s="225"/>
      <c r="DVT114" s="225"/>
      <c r="DVU114" s="225"/>
      <c r="DVV114" s="225"/>
      <c r="DVW114" s="225"/>
      <c r="DVX114" s="225"/>
      <c r="DVY114" s="225"/>
      <c r="DVZ114" s="225"/>
      <c r="DWA114" s="225"/>
      <c r="DWB114" s="225"/>
      <c r="DWC114" s="225"/>
      <c r="DWD114" s="225"/>
      <c r="DWE114" s="225"/>
      <c r="DWF114" s="225"/>
      <c r="DWG114" s="225"/>
      <c r="DWH114" s="225"/>
      <c r="DWI114" s="225"/>
      <c r="DWJ114" s="225"/>
      <c r="DWK114" s="225"/>
      <c r="DWL114" s="225"/>
      <c r="DWM114" s="225"/>
      <c r="DWN114" s="225"/>
      <c r="DWO114" s="225"/>
      <c r="DWP114" s="225"/>
      <c r="DWQ114" s="225"/>
      <c r="DWR114" s="225"/>
      <c r="DWS114" s="225"/>
      <c r="DWT114" s="225"/>
      <c r="DWU114" s="225"/>
      <c r="DWV114" s="225"/>
      <c r="DWW114" s="225"/>
      <c r="DWX114" s="225"/>
      <c r="DWY114" s="225"/>
      <c r="DWZ114" s="225"/>
      <c r="DXA114" s="225"/>
      <c r="DXB114" s="225"/>
      <c r="DXC114" s="225"/>
      <c r="DXD114" s="225"/>
      <c r="DXE114" s="225"/>
      <c r="DXF114" s="225"/>
      <c r="DXG114" s="225"/>
      <c r="DXH114" s="225"/>
      <c r="DXI114" s="225"/>
      <c r="DXJ114" s="225"/>
      <c r="DXK114" s="225"/>
      <c r="DXL114" s="225"/>
      <c r="DXM114" s="225"/>
      <c r="DXN114" s="225"/>
      <c r="DXO114" s="225"/>
      <c r="DXP114" s="225"/>
      <c r="DXQ114" s="225"/>
      <c r="DXR114" s="225"/>
      <c r="DXS114" s="225"/>
      <c r="DXT114" s="225"/>
      <c r="DXU114" s="225"/>
      <c r="DXV114" s="225"/>
      <c r="DXW114" s="225"/>
      <c r="DXX114" s="225"/>
      <c r="DXY114" s="225"/>
      <c r="DXZ114" s="225"/>
      <c r="DYA114" s="225"/>
      <c r="DYB114" s="225"/>
      <c r="DYC114" s="225"/>
      <c r="DYD114" s="225"/>
      <c r="DYE114" s="225"/>
      <c r="DYF114" s="225"/>
      <c r="DYG114" s="225"/>
      <c r="DYH114" s="225"/>
      <c r="DYI114" s="225"/>
      <c r="DYJ114" s="225"/>
      <c r="DYK114" s="225"/>
      <c r="DYL114" s="225"/>
      <c r="DYM114" s="225"/>
      <c r="DYN114" s="225"/>
      <c r="DYO114" s="225"/>
      <c r="DYP114" s="225"/>
      <c r="DYQ114" s="225"/>
      <c r="DYR114" s="225"/>
      <c r="DYS114" s="225"/>
      <c r="DYT114" s="225"/>
      <c r="DYU114" s="225"/>
      <c r="DYV114" s="225"/>
      <c r="DYW114" s="225"/>
      <c r="DYX114" s="225"/>
      <c r="DYY114" s="225"/>
      <c r="DYZ114" s="225"/>
      <c r="DZA114" s="225"/>
      <c r="DZB114" s="225"/>
      <c r="DZC114" s="225"/>
      <c r="DZD114" s="225"/>
      <c r="DZE114" s="225"/>
      <c r="DZF114" s="225"/>
      <c r="DZG114" s="225"/>
      <c r="DZH114" s="225"/>
      <c r="DZI114" s="225"/>
      <c r="DZJ114" s="225"/>
      <c r="DZK114" s="225"/>
      <c r="DZL114" s="225"/>
      <c r="DZM114" s="225"/>
      <c r="DZN114" s="225"/>
      <c r="DZO114" s="225"/>
      <c r="DZP114" s="225"/>
      <c r="DZQ114" s="225"/>
      <c r="DZR114" s="225"/>
      <c r="DZS114" s="225"/>
      <c r="DZT114" s="225"/>
      <c r="DZU114" s="225"/>
      <c r="DZV114" s="225"/>
      <c r="DZW114" s="225"/>
      <c r="DZX114" s="225"/>
      <c r="DZY114" s="225"/>
      <c r="DZZ114" s="225"/>
      <c r="EAA114" s="225"/>
      <c r="EAB114" s="225"/>
      <c r="EAC114" s="225"/>
      <c r="EAD114" s="225"/>
      <c r="EAE114" s="225"/>
      <c r="EAF114" s="225"/>
      <c r="EAG114" s="225"/>
      <c r="EAH114" s="225"/>
      <c r="EAI114" s="225"/>
      <c r="EAJ114" s="225"/>
      <c r="EAK114" s="225"/>
      <c r="EAL114" s="225"/>
      <c r="EAM114" s="225"/>
      <c r="EAN114" s="225"/>
      <c r="EAO114" s="225"/>
      <c r="EAP114" s="225"/>
      <c r="EAQ114" s="225"/>
      <c r="EAR114" s="225"/>
      <c r="EAS114" s="225"/>
      <c r="EAT114" s="225"/>
      <c r="EAU114" s="225"/>
      <c r="EAV114" s="225"/>
      <c r="EAW114" s="225"/>
      <c r="EAX114" s="225"/>
      <c r="EAY114" s="225"/>
      <c r="EAZ114" s="225"/>
      <c r="EBA114" s="225"/>
      <c r="EBB114" s="225"/>
      <c r="EBC114" s="225"/>
      <c r="EBD114" s="225"/>
      <c r="EBE114" s="225"/>
      <c r="EBF114" s="225"/>
      <c r="EBG114" s="225"/>
      <c r="EBH114" s="225"/>
      <c r="EBI114" s="225"/>
      <c r="EBJ114" s="225"/>
      <c r="EBK114" s="225"/>
      <c r="EBL114" s="225"/>
      <c r="EBM114" s="225"/>
      <c r="EBN114" s="225"/>
      <c r="EBO114" s="225"/>
      <c r="EBP114" s="225"/>
      <c r="EBQ114" s="225"/>
      <c r="EBR114" s="225"/>
      <c r="EBS114" s="225"/>
      <c r="EBT114" s="225"/>
      <c r="EBU114" s="225"/>
      <c r="EBV114" s="225"/>
      <c r="EBW114" s="225"/>
      <c r="EBX114" s="225"/>
      <c r="EBY114" s="225"/>
      <c r="EBZ114" s="225"/>
      <c r="ECA114" s="225"/>
      <c r="ECB114" s="225"/>
      <c r="ECC114" s="225"/>
      <c r="ECD114" s="225"/>
      <c r="ECE114" s="225"/>
      <c r="ECF114" s="225"/>
      <c r="ECG114" s="225"/>
      <c r="ECH114" s="225"/>
      <c r="ECI114" s="225"/>
      <c r="ECJ114" s="225"/>
      <c r="ECK114" s="225"/>
      <c r="ECL114" s="225"/>
      <c r="ECM114" s="225"/>
      <c r="ECN114" s="225"/>
      <c r="ECO114" s="225"/>
      <c r="ECP114" s="225"/>
      <c r="ECQ114" s="225"/>
      <c r="ECR114" s="225"/>
      <c r="ECS114" s="225"/>
      <c r="ECT114" s="225"/>
      <c r="ECU114" s="225"/>
      <c r="ECV114" s="225"/>
      <c r="ECW114" s="225"/>
      <c r="ECX114" s="225"/>
      <c r="ECY114" s="225"/>
      <c r="ECZ114" s="225"/>
      <c r="EDA114" s="225"/>
      <c r="EDB114" s="225"/>
      <c r="EDC114" s="225"/>
      <c r="EDD114" s="225"/>
      <c r="EDE114" s="225"/>
      <c r="EDF114" s="225"/>
      <c r="EDG114" s="225"/>
      <c r="EDH114" s="225"/>
      <c r="EDI114" s="225"/>
      <c r="EDJ114" s="225"/>
      <c r="EDK114" s="225"/>
      <c r="EDL114" s="225"/>
      <c r="EDM114" s="225"/>
      <c r="EDN114" s="225"/>
      <c r="EDO114" s="225"/>
      <c r="EDP114" s="225"/>
      <c r="EDQ114" s="225"/>
      <c r="EDR114" s="225"/>
      <c r="EDS114" s="225"/>
      <c r="EDT114" s="225"/>
      <c r="EDU114" s="225"/>
      <c r="EDV114" s="225"/>
      <c r="EDW114" s="225"/>
      <c r="EDX114" s="225"/>
      <c r="EDY114" s="225"/>
      <c r="EDZ114" s="225"/>
      <c r="EEA114" s="225"/>
      <c r="EEB114" s="225"/>
      <c r="EEC114" s="225"/>
      <c r="EED114" s="225"/>
      <c r="EEE114" s="225"/>
      <c r="EEF114" s="225"/>
      <c r="EEG114" s="225"/>
      <c r="EEH114" s="225"/>
      <c r="EEI114" s="225"/>
      <c r="EEJ114" s="225"/>
      <c r="EEK114" s="225"/>
      <c r="EEL114" s="225"/>
      <c r="EEM114" s="225"/>
      <c r="EEN114" s="225"/>
      <c r="EEO114" s="225"/>
      <c r="EEP114" s="225"/>
      <c r="EEQ114" s="225"/>
      <c r="EER114" s="225"/>
      <c r="EES114" s="225"/>
      <c r="EET114" s="225"/>
      <c r="EEU114" s="225"/>
      <c r="EEV114" s="225"/>
      <c r="EEW114" s="225"/>
      <c r="EEX114" s="225"/>
      <c r="EEY114" s="225"/>
      <c r="EEZ114" s="225"/>
      <c r="EFA114" s="225"/>
      <c r="EFB114" s="225"/>
      <c r="EFC114" s="225"/>
      <c r="EFD114" s="225"/>
      <c r="EFE114" s="225"/>
      <c r="EFF114" s="225"/>
      <c r="EFG114" s="225"/>
      <c r="EFH114" s="225"/>
      <c r="EFI114" s="225"/>
      <c r="EFJ114" s="225"/>
      <c r="EFK114" s="225"/>
      <c r="EFL114" s="225"/>
      <c r="EFM114" s="225"/>
      <c r="EFN114" s="225"/>
      <c r="EFO114" s="225"/>
      <c r="EFP114" s="225"/>
      <c r="EFQ114" s="225"/>
      <c r="EFR114" s="225"/>
      <c r="EFS114" s="225"/>
      <c r="EFT114" s="225"/>
      <c r="EFU114" s="225"/>
      <c r="EFV114" s="225"/>
      <c r="EFW114" s="225"/>
      <c r="EFX114" s="225"/>
      <c r="EFY114" s="225"/>
      <c r="EFZ114" s="225"/>
      <c r="EGA114" s="225"/>
      <c r="EGB114" s="225"/>
      <c r="EGC114" s="225"/>
      <c r="EGD114" s="225"/>
      <c r="EGE114" s="225"/>
      <c r="EGF114" s="225"/>
      <c r="EGG114" s="225"/>
      <c r="EGH114" s="225"/>
      <c r="EGI114" s="225"/>
      <c r="EGJ114" s="225"/>
      <c r="EGK114" s="225"/>
      <c r="EGL114" s="225"/>
      <c r="EGM114" s="225"/>
      <c r="EGN114" s="225"/>
      <c r="EGO114" s="225"/>
      <c r="EGP114" s="225"/>
      <c r="EGQ114" s="225"/>
      <c r="EGR114" s="225"/>
      <c r="EGS114" s="225"/>
      <c r="EGT114" s="225"/>
      <c r="EGU114" s="225"/>
      <c r="EGV114" s="225"/>
      <c r="EGW114" s="225"/>
      <c r="EGX114" s="225"/>
      <c r="EGY114" s="225"/>
      <c r="EGZ114" s="225"/>
      <c r="EHA114" s="225"/>
      <c r="EHB114" s="225"/>
      <c r="EHC114" s="225"/>
      <c r="EHD114" s="225"/>
      <c r="EHE114" s="225"/>
      <c r="EHF114" s="225"/>
      <c r="EHG114" s="225"/>
      <c r="EHH114" s="225"/>
      <c r="EHI114" s="225"/>
      <c r="EHJ114" s="225"/>
      <c r="EHK114" s="225"/>
      <c r="EHL114" s="225"/>
      <c r="EHM114" s="225"/>
      <c r="EHN114" s="225"/>
      <c r="EHO114" s="225"/>
      <c r="EHP114" s="225"/>
      <c r="EHQ114" s="225"/>
      <c r="EHR114" s="225"/>
      <c r="EHS114" s="225"/>
      <c r="EHT114" s="225"/>
      <c r="EHU114" s="225"/>
      <c r="EHV114" s="225"/>
      <c r="EHW114" s="225"/>
      <c r="EHX114" s="225"/>
      <c r="EHY114" s="225"/>
      <c r="EHZ114" s="225"/>
      <c r="EIA114" s="225"/>
      <c r="EIB114" s="225"/>
      <c r="EIC114" s="225"/>
      <c r="EID114" s="225"/>
      <c r="EIE114" s="225"/>
      <c r="EIF114" s="225"/>
      <c r="EIG114" s="225"/>
      <c r="EIH114" s="225"/>
      <c r="EII114" s="225"/>
      <c r="EIJ114" s="225"/>
      <c r="EIK114" s="225"/>
      <c r="EIL114" s="225"/>
      <c r="EIM114" s="225"/>
      <c r="EIN114" s="225"/>
      <c r="EIO114" s="225"/>
      <c r="EIP114" s="225"/>
      <c r="EIQ114" s="225"/>
      <c r="EIR114" s="225"/>
      <c r="EIS114" s="225"/>
      <c r="EIT114" s="225"/>
      <c r="EIU114" s="225"/>
      <c r="EIV114" s="225"/>
      <c r="EIW114" s="225"/>
      <c r="EIX114" s="225"/>
      <c r="EIY114" s="225"/>
      <c r="EIZ114" s="225"/>
      <c r="EJA114" s="225"/>
      <c r="EJB114" s="225"/>
      <c r="EJC114" s="225"/>
      <c r="EJD114" s="225"/>
      <c r="EJE114" s="225"/>
      <c r="EJF114" s="225"/>
      <c r="EJG114" s="225"/>
      <c r="EJH114" s="225"/>
      <c r="EJI114" s="225"/>
      <c r="EJJ114" s="225"/>
      <c r="EJK114" s="225"/>
      <c r="EJL114" s="225"/>
      <c r="EJM114" s="225"/>
      <c r="EJN114" s="225"/>
      <c r="EJO114" s="225"/>
      <c r="EJP114" s="225"/>
      <c r="EJQ114" s="225"/>
      <c r="EJR114" s="225"/>
      <c r="EJS114" s="225"/>
      <c r="EJT114" s="225"/>
      <c r="EJU114" s="225"/>
      <c r="EJV114" s="225"/>
      <c r="EJW114" s="225"/>
      <c r="EJX114" s="225"/>
      <c r="EJY114" s="225"/>
      <c r="EJZ114" s="225"/>
      <c r="EKA114" s="225"/>
      <c r="EKB114" s="225"/>
      <c r="EKC114" s="225"/>
      <c r="EKD114" s="225"/>
      <c r="EKE114" s="225"/>
      <c r="EKF114" s="225"/>
      <c r="EKG114" s="225"/>
      <c r="EKH114" s="225"/>
      <c r="EKI114" s="225"/>
      <c r="EKJ114" s="225"/>
      <c r="EKK114" s="225"/>
      <c r="EKL114" s="225"/>
      <c r="EKM114" s="225"/>
      <c r="EKN114" s="225"/>
      <c r="EKO114" s="225"/>
      <c r="EKP114" s="225"/>
      <c r="EKQ114" s="225"/>
      <c r="EKR114" s="225"/>
      <c r="EKS114" s="225"/>
      <c r="EKT114" s="225"/>
      <c r="EKU114" s="225"/>
      <c r="EKV114" s="225"/>
      <c r="EKW114" s="225"/>
      <c r="EKX114" s="225"/>
      <c r="EKY114" s="225"/>
      <c r="EKZ114" s="225"/>
      <c r="ELA114" s="225"/>
      <c r="ELB114" s="225"/>
      <c r="ELC114" s="225"/>
      <c r="ELD114" s="225"/>
      <c r="ELE114" s="225"/>
      <c r="ELF114" s="225"/>
      <c r="ELG114" s="225"/>
      <c r="ELH114" s="225"/>
      <c r="ELI114" s="225"/>
      <c r="ELJ114" s="225"/>
      <c r="ELK114" s="225"/>
      <c r="ELL114" s="225"/>
      <c r="ELM114" s="225"/>
      <c r="ELN114" s="225"/>
      <c r="ELO114" s="225"/>
      <c r="ELP114" s="225"/>
      <c r="ELQ114" s="225"/>
      <c r="ELR114" s="225"/>
      <c r="ELS114" s="225"/>
      <c r="ELT114" s="225"/>
      <c r="ELU114" s="225"/>
      <c r="ELV114" s="225"/>
      <c r="ELW114" s="225"/>
      <c r="ELX114" s="225"/>
      <c r="ELY114" s="225"/>
      <c r="ELZ114" s="225"/>
      <c r="EMA114" s="225"/>
      <c r="EMB114" s="225"/>
      <c r="EMC114" s="225"/>
      <c r="EMD114" s="225"/>
      <c r="EME114" s="225"/>
      <c r="EMF114" s="225"/>
      <c r="EMG114" s="225"/>
      <c r="EMH114" s="225"/>
      <c r="EMI114" s="225"/>
      <c r="EMJ114" s="225"/>
      <c r="EMK114" s="225"/>
      <c r="EML114" s="225"/>
      <c r="EMM114" s="225"/>
      <c r="EMN114" s="225"/>
      <c r="EMO114" s="225"/>
      <c r="EMP114" s="225"/>
      <c r="EMQ114" s="225"/>
      <c r="EMR114" s="225"/>
      <c r="EMS114" s="225"/>
      <c r="EMT114" s="225"/>
      <c r="EMU114" s="225"/>
      <c r="EMV114" s="225"/>
      <c r="EMW114" s="225"/>
      <c r="EMX114" s="225"/>
      <c r="EMY114" s="225"/>
      <c r="EMZ114" s="225"/>
      <c r="ENA114" s="225"/>
      <c r="ENB114" s="225"/>
      <c r="ENC114" s="225"/>
      <c r="END114" s="225"/>
      <c r="ENE114" s="225"/>
      <c r="ENF114" s="225"/>
      <c r="ENG114" s="225"/>
      <c r="ENH114" s="225"/>
      <c r="ENI114" s="225"/>
      <c r="ENJ114" s="225"/>
      <c r="ENK114" s="225"/>
      <c r="ENL114" s="225"/>
      <c r="ENM114" s="225"/>
      <c r="ENN114" s="225"/>
      <c r="ENO114" s="225"/>
      <c r="ENP114" s="225"/>
      <c r="ENQ114" s="225"/>
      <c r="ENR114" s="225"/>
      <c r="ENS114" s="225"/>
      <c r="ENT114" s="225"/>
      <c r="ENU114" s="225"/>
      <c r="ENV114" s="225"/>
      <c r="ENW114" s="225"/>
      <c r="ENX114" s="225"/>
      <c r="ENY114" s="225"/>
      <c r="ENZ114" s="225"/>
      <c r="EOA114" s="225"/>
      <c r="EOB114" s="225"/>
      <c r="EOC114" s="225"/>
      <c r="EOD114" s="225"/>
      <c r="EOE114" s="225"/>
      <c r="EOF114" s="225"/>
      <c r="EOG114" s="225"/>
      <c r="EOH114" s="225"/>
      <c r="EOI114" s="225"/>
      <c r="EOJ114" s="225"/>
      <c r="EOK114" s="225"/>
      <c r="EOL114" s="225"/>
      <c r="EOM114" s="225"/>
      <c r="EON114" s="225"/>
      <c r="EOO114" s="225"/>
      <c r="EOP114" s="225"/>
      <c r="EOQ114" s="225"/>
      <c r="EOR114" s="225"/>
      <c r="EOS114" s="225"/>
      <c r="EOT114" s="225"/>
      <c r="EOU114" s="225"/>
      <c r="EOV114" s="225"/>
      <c r="EOW114" s="225"/>
      <c r="EOX114" s="225"/>
      <c r="EOY114" s="225"/>
      <c r="EOZ114" s="225"/>
      <c r="EPA114" s="225"/>
      <c r="EPB114" s="225"/>
      <c r="EPC114" s="225"/>
      <c r="EPD114" s="225"/>
      <c r="EPE114" s="225"/>
      <c r="EPF114" s="225"/>
      <c r="EPG114" s="225"/>
      <c r="EPH114" s="225"/>
      <c r="EPI114" s="225"/>
      <c r="EPJ114" s="225"/>
      <c r="EPK114" s="225"/>
      <c r="EPL114" s="225"/>
      <c r="EPM114" s="225"/>
      <c r="EPN114" s="225"/>
      <c r="EPO114" s="225"/>
      <c r="EPP114" s="225"/>
      <c r="EPQ114" s="225"/>
      <c r="EPR114" s="225"/>
      <c r="EPS114" s="225"/>
      <c r="EPT114" s="225"/>
      <c r="EPU114" s="225"/>
      <c r="EPV114" s="225"/>
      <c r="EPW114" s="225"/>
      <c r="EPX114" s="225"/>
      <c r="EPY114" s="225"/>
      <c r="EPZ114" s="225"/>
      <c r="EQA114" s="225"/>
      <c r="EQB114" s="225"/>
      <c r="EQC114" s="225"/>
      <c r="EQD114" s="225"/>
      <c r="EQE114" s="225"/>
      <c r="EQF114" s="225"/>
      <c r="EQG114" s="225"/>
      <c r="EQH114" s="225"/>
      <c r="EQI114" s="225"/>
      <c r="EQJ114" s="225"/>
      <c r="EQK114" s="225"/>
      <c r="EQL114" s="225"/>
      <c r="EQM114" s="225"/>
      <c r="EQN114" s="225"/>
      <c r="EQO114" s="225"/>
      <c r="EQP114" s="225"/>
      <c r="EQQ114" s="225"/>
      <c r="EQR114" s="225"/>
      <c r="EQS114" s="225"/>
      <c r="EQT114" s="225"/>
      <c r="EQU114" s="225"/>
      <c r="EQV114" s="225"/>
      <c r="EQW114" s="225"/>
      <c r="EQX114" s="225"/>
      <c r="EQY114" s="225"/>
      <c r="EQZ114" s="225"/>
      <c r="ERA114" s="225"/>
      <c r="ERB114" s="225"/>
      <c r="ERC114" s="225"/>
      <c r="ERD114" s="225"/>
      <c r="ERE114" s="225"/>
      <c r="ERF114" s="225"/>
      <c r="ERG114" s="225"/>
      <c r="ERH114" s="225"/>
      <c r="ERI114" s="225"/>
      <c r="ERJ114" s="225"/>
      <c r="ERK114" s="225"/>
      <c r="ERL114" s="225"/>
      <c r="ERM114" s="225"/>
      <c r="ERN114" s="225"/>
      <c r="ERO114" s="225"/>
      <c r="ERP114" s="225"/>
      <c r="ERQ114" s="225"/>
      <c r="ERR114" s="225"/>
      <c r="ERS114" s="225"/>
      <c r="ERT114" s="225"/>
      <c r="ERU114" s="225"/>
      <c r="ERV114" s="225"/>
      <c r="ERW114" s="225"/>
      <c r="ERX114" s="225"/>
      <c r="ERY114" s="225"/>
      <c r="ERZ114" s="225"/>
      <c r="ESA114" s="225"/>
      <c r="ESB114" s="225"/>
      <c r="ESC114" s="225"/>
      <c r="ESD114" s="225"/>
      <c r="ESE114" s="225"/>
      <c r="ESF114" s="225"/>
      <c r="ESG114" s="225"/>
      <c r="ESH114" s="225"/>
      <c r="ESI114" s="225"/>
      <c r="ESJ114" s="225"/>
      <c r="ESK114" s="225"/>
      <c r="ESL114" s="225"/>
      <c r="ESM114" s="225"/>
      <c r="ESN114" s="225"/>
      <c r="ESO114" s="225"/>
      <c r="ESP114" s="225"/>
      <c r="ESQ114" s="225"/>
      <c r="ESR114" s="225"/>
      <c r="ESS114" s="225"/>
      <c r="EST114" s="225"/>
      <c r="ESU114" s="225"/>
      <c r="ESV114" s="225"/>
      <c r="ESW114" s="225"/>
      <c r="ESX114" s="225"/>
      <c r="ESY114" s="225"/>
      <c r="ESZ114" s="225"/>
      <c r="ETA114" s="225"/>
      <c r="ETB114" s="225"/>
      <c r="ETC114" s="225"/>
      <c r="ETD114" s="225"/>
      <c r="ETE114" s="225"/>
      <c r="ETF114" s="225"/>
      <c r="ETG114" s="225"/>
      <c r="ETH114" s="225"/>
      <c r="ETI114" s="225"/>
      <c r="ETJ114" s="225"/>
      <c r="ETK114" s="225"/>
      <c r="ETL114" s="225"/>
      <c r="ETM114" s="225"/>
      <c r="ETN114" s="225"/>
      <c r="ETO114" s="225"/>
      <c r="ETP114" s="225"/>
      <c r="ETQ114" s="225"/>
      <c r="ETR114" s="225"/>
      <c r="ETS114" s="225"/>
      <c r="ETT114" s="225"/>
      <c r="ETU114" s="225"/>
      <c r="ETV114" s="225"/>
      <c r="ETW114" s="225"/>
      <c r="ETX114" s="225"/>
      <c r="ETY114" s="225"/>
      <c r="ETZ114" s="225"/>
      <c r="EUA114" s="225"/>
      <c r="EUB114" s="225"/>
      <c r="EUC114" s="225"/>
      <c r="EUD114" s="225"/>
      <c r="EUE114" s="225"/>
      <c r="EUF114" s="225"/>
      <c r="EUG114" s="225"/>
      <c r="EUH114" s="225"/>
      <c r="EUI114" s="225"/>
      <c r="EUJ114" s="225"/>
      <c r="EUK114" s="225"/>
      <c r="EUL114" s="225"/>
      <c r="EUM114" s="225"/>
      <c r="EUN114" s="225"/>
      <c r="EUO114" s="225"/>
      <c r="EUP114" s="225"/>
      <c r="EUQ114" s="225"/>
      <c r="EUR114" s="225"/>
      <c r="EUS114" s="225"/>
      <c r="EUT114" s="225"/>
      <c r="EUU114" s="225"/>
      <c r="EUV114" s="225"/>
      <c r="EUW114" s="225"/>
      <c r="EUX114" s="225"/>
      <c r="EUY114" s="225"/>
      <c r="EUZ114" s="225"/>
      <c r="EVA114" s="225"/>
      <c r="EVB114" s="225"/>
      <c r="EVC114" s="225"/>
      <c r="EVD114" s="225"/>
      <c r="EVE114" s="225"/>
      <c r="EVF114" s="225"/>
      <c r="EVG114" s="225"/>
      <c r="EVH114" s="225"/>
      <c r="EVI114" s="225"/>
      <c r="EVJ114" s="225"/>
      <c r="EVK114" s="225"/>
      <c r="EVL114" s="225"/>
      <c r="EVM114" s="225"/>
      <c r="EVN114" s="225"/>
      <c r="EVO114" s="225"/>
      <c r="EVP114" s="225"/>
      <c r="EVQ114" s="225"/>
      <c r="EVR114" s="225"/>
      <c r="EVS114" s="225"/>
      <c r="EVT114" s="225"/>
      <c r="EVU114" s="225"/>
      <c r="EVV114" s="225"/>
      <c r="EVW114" s="225"/>
      <c r="EVX114" s="225"/>
      <c r="EVY114" s="225"/>
      <c r="EVZ114" s="225"/>
      <c r="EWA114" s="225"/>
      <c r="EWB114" s="225"/>
      <c r="EWC114" s="225"/>
      <c r="EWD114" s="225"/>
      <c r="EWE114" s="225"/>
      <c r="EWF114" s="225"/>
      <c r="EWG114" s="225"/>
      <c r="EWH114" s="225"/>
      <c r="EWI114" s="225"/>
      <c r="EWJ114" s="225"/>
      <c r="EWK114" s="225"/>
      <c r="EWL114" s="225"/>
      <c r="EWM114" s="225"/>
      <c r="EWN114" s="225"/>
      <c r="EWO114" s="225"/>
      <c r="EWP114" s="225"/>
      <c r="EWQ114" s="225"/>
      <c r="EWR114" s="225"/>
      <c r="EWS114" s="225"/>
      <c r="EWT114" s="225"/>
      <c r="EWU114" s="225"/>
      <c r="EWV114" s="225"/>
      <c r="EWW114" s="225"/>
      <c r="EWX114" s="225"/>
      <c r="EWY114" s="225"/>
      <c r="EWZ114" s="225"/>
      <c r="EXA114" s="225"/>
      <c r="EXB114" s="225"/>
      <c r="EXC114" s="225"/>
      <c r="EXD114" s="225"/>
      <c r="EXE114" s="225"/>
      <c r="EXF114" s="225"/>
      <c r="EXG114" s="225"/>
      <c r="EXH114" s="225"/>
      <c r="EXI114" s="225"/>
      <c r="EXJ114" s="225"/>
      <c r="EXK114" s="225"/>
      <c r="EXL114" s="225"/>
      <c r="EXM114" s="225"/>
      <c r="EXN114" s="225"/>
      <c r="EXO114" s="225"/>
      <c r="EXP114" s="225"/>
      <c r="EXQ114" s="225"/>
      <c r="EXR114" s="225"/>
      <c r="EXS114" s="225"/>
      <c r="EXT114" s="225"/>
      <c r="EXU114" s="225"/>
      <c r="EXV114" s="225"/>
      <c r="EXW114" s="225"/>
      <c r="EXX114" s="225"/>
      <c r="EXY114" s="225"/>
      <c r="EXZ114" s="225"/>
      <c r="EYA114" s="225"/>
      <c r="EYB114" s="225"/>
      <c r="EYC114" s="225"/>
      <c r="EYD114" s="225"/>
      <c r="EYE114" s="225"/>
      <c r="EYF114" s="225"/>
      <c r="EYG114" s="225"/>
      <c r="EYH114" s="225"/>
      <c r="EYI114" s="225"/>
      <c r="EYJ114" s="225"/>
      <c r="EYK114" s="225"/>
      <c r="EYL114" s="225"/>
      <c r="EYM114" s="225"/>
      <c r="EYN114" s="225"/>
      <c r="EYO114" s="225"/>
      <c r="EYP114" s="225"/>
      <c r="EYQ114" s="225"/>
      <c r="EYR114" s="225"/>
      <c r="EYS114" s="225"/>
      <c r="EYT114" s="225"/>
      <c r="EYU114" s="225"/>
      <c r="EYV114" s="225"/>
      <c r="EYW114" s="225"/>
      <c r="EYX114" s="225"/>
      <c r="EYY114" s="225"/>
      <c r="EYZ114" s="225"/>
      <c r="EZA114" s="225"/>
      <c r="EZB114" s="225"/>
      <c r="EZC114" s="225"/>
      <c r="EZD114" s="225"/>
      <c r="EZE114" s="225"/>
      <c r="EZF114" s="225"/>
      <c r="EZG114" s="225"/>
      <c r="EZH114" s="225"/>
      <c r="EZI114" s="225"/>
      <c r="EZJ114" s="225"/>
      <c r="EZK114" s="225"/>
      <c r="EZL114" s="225"/>
      <c r="EZM114" s="225"/>
      <c r="EZN114" s="225"/>
      <c r="EZO114" s="225"/>
      <c r="EZP114" s="225"/>
      <c r="EZQ114" s="225"/>
      <c r="EZR114" s="225"/>
      <c r="EZS114" s="225"/>
      <c r="EZT114" s="225"/>
      <c r="EZU114" s="225"/>
      <c r="EZV114" s="225"/>
      <c r="EZW114" s="225"/>
      <c r="EZX114" s="225"/>
      <c r="EZY114" s="225"/>
      <c r="EZZ114" s="225"/>
      <c r="FAA114" s="225"/>
      <c r="FAB114" s="225"/>
      <c r="FAC114" s="225"/>
      <c r="FAD114" s="225"/>
      <c r="FAE114" s="225"/>
      <c r="FAF114" s="225"/>
      <c r="FAG114" s="225"/>
      <c r="FAH114" s="225"/>
      <c r="FAI114" s="225"/>
      <c r="FAJ114" s="225"/>
      <c r="FAK114" s="225"/>
      <c r="FAL114" s="225"/>
      <c r="FAM114" s="225"/>
      <c r="FAN114" s="225"/>
      <c r="FAO114" s="225"/>
      <c r="FAP114" s="225"/>
      <c r="FAQ114" s="225"/>
      <c r="FAR114" s="225"/>
      <c r="FAS114" s="225"/>
      <c r="FAT114" s="225"/>
      <c r="FAU114" s="225"/>
      <c r="FAV114" s="225"/>
      <c r="FAW114" s="225"/>
      <c r="FAX114" s="225"/>
      <c r="FAY114" s="225"/>
      <c r="FAZ114" s="225"/>
      <c r="FBA114" s="225"/>
      <c r="FBB114" s="225"/>
      <c r="FBC114" s="225"/>
      <c r="FBD114" s="225"/>
      <c r="FBE114" s="225"/>
      <c r="FBF114" s="225"/>
      <c r="FBG114" s="225"/>
      <c r="FBH114" s="225"/>
      <c r="FBI114" s="225"/>
      <c r="FBJ114" s="225"/>
      <c r="FBK114" s="225"/>
      <c r="FBL114" s="225"/>
      <c r="FBM114" s="225"/>
      <c r="FBN114" s="225"/>
      <c r="FBO114" s="225"/>
      <c r="FBP114" s="225"/>
      <c r="FBQ114" s="225"/>
      <c r="FBR114" s="225"/>
      <c r="FBS114" s="225"/>
      <c r="FBT114" s="225"/>
      <c r="FBU114" s="225"/>
      <c r="FBV114" s="225"/>
      <c r="FBW114" s="225"/>
      <c r="FBX114" s="225"/>
      <c r="FBY114" s="225"/>
      <c r="FBZ114" s="225"/>
      <c r="FCA114" s="225"/>
      <c r="FCB114" s="225"/>
      <c r="FCC114" s="225"/>
      <c r="FCD114" s="225"/>
      <c r="FCE114" s="225"/>
      <c r="FCF114" s="225"/>
      <c r="FCG114" s="225"/>
      <c r="FCH114" s="225"/>
      <c r="FCI114" s="225"/>
      <c r="FCJ114" s="225"/>
      <c r="FCK114" s="225"/>
      <c r="FCL114" s="225"/>
      <c r="FCM114" s="225"/>
      <c r="FCN114" s="225"/>
      <c r="FCO114" s="225"/>
      <c r="FCP114" s="225"/>
      <c r="FCQ114" s="225"/>
      <c r="FCR114" s="225"/>
      <c r="FCS114" s="225"/>
      <c r="FCT114" s="225"/>
      <c r="FCU114" s="225"/>
      <c r="FCV114" s="225"/>
      <c r="FCW114" s="225"/>
      <c r="FCX114" s="225"/>
      <c r="FCY114" s="225"/>
      <c r="FCZ114" s="225"/>
      <c r="FDA114" s="225"/>
      <c r="FDB114" s="225"/>
      <c r="FDC114" s="225"/>
      <c r="FDD114" s="225"/>
      <c r="FDE114" s="225"/>
      <c r="FDF114" s="225"/>
      <c r="FDG114" s="225"/>
      <c r="FDH114" s="225"/>
      <c r="FDI114" s="225"/>
      <c r="FDJ114" s="225"/>
      <c r="FDK114" s="225"/>
      <c r="FDL114" s="225"/>
      <c r="FDM114" s="225"/>
      <c r="FDN114" s="225"/>
      <c r="FDO114" s="225"/>
      <c r="FDP114" s="225"/>
      <c r="FDQ114" s="225"/>
      <c r="FDR114" s="225"/>
      <c r="FDS114" s="225"/>
      <c r="FDT114" s="225"/>
      <c r="FDU114" s="225"/>
      <c r="FDV114" s="225"/>
      <c r="FDW114" s="225"/>
      <c r="FDX114" s="225"/>
      <c r="FDY114" s="225"/>
      <c r="FDZ114" s="225"/>
      <c r="FEA114" s="225"/>
      <c r="FEB114" s="225"/>
      <c r="FEC114" s="225"/>
      <c r="FED114" s="225"/>
      <c r="FEE114" s="225"/>
      <c r="FEF114" s="225"/>
      <c r="FEG114" s="225"/>
      <c r="FEH114" s="225"/>
      <c r="FEI114" s="225"/>
      <c r="FEJ114" s="225"/>
      <c r="FEK114" s="225"/>
      <c r="FEL114" s="225"/>
      <c r="FEM114" s="225"/>
      <c r="FEN114" s="225"/>
      <c r="FEO114" s="225"/>
      <c r="FEP114" s="225"/>
      <c r="FEQ114" s="225"/>
      <c r="FER114" s="225"/>
      <c r="FES114" s="225"/>
      <c r="FET114" s="225"/>
      <c r="FEU114" s="225"/>
      <c r="FEV114" s="225"/>
      <c r="FEW114" s="225"/>
      <c r="FEX114" s="225"/>
      <c r="FEY114" s="225"/>
      <c r="FEZ114" s="225"/>
      <c r="FFA114" s="225"/>
      <c r="FFB114" s="225"/>
      <c r="FFC114" s="225"/>
      <c r="FFD114" s="225"/>
      <c r="FFE114" s="225"/>
      <c r="FFF114" s="225"/>
      <c r="FFG114" s="225"/>
      <c r="FFH114" s="225"/>
      <c r="FFI114" s="225"/>
      <c r="FFJ114" s="225"/>
      <c r="FFK114" s="225"/>
      <c r="FFL114" s="225"/>
      <c r="FFM114" s="225"/>
      <c r="FFN114" s="225"/>
      <c r="FFO114" s="225"/>
      <c r="FFP114" s="225"/>
      <c r="FFQ114" s="225"/>
      <c r="FFR114" s="225"/>
      <c r="FFS114" s="225"/>
      <c r="FFT114" s="225"/>
      <c r="FFU114" s="225"/>
      <c r="FFV114" s="225"/>
      <c r="FFW114" s="225"/>
      <c r="FFX114" s="225"/>
      <c r="FFY114" s="225"/>
      <c r="FFZ114" s="225"/>
      <c r="FGA114" s="225"/>
      <c r="FGB114" s="225"/>
      <c r="FGC114" s="225"/>
      <c r="FGD114" s="225"/>
      <c r="FGE114" s="225"/>
      <c r="FGF114" s="225"/>
      <c r="FGG114" s="225"/>
      <c r="FGH114" s="225"/>
      <c r="FGI114" s="225"/>
      <c r="FGJ114" s="225"/>
      <c r="FGK114" s="225"/>
      <c r="FGL114" s="225"/>
      <c r="FGM114" s="225"/>
      <c r="FGN114" s="225"/>
      <c r="FGO114" s="225"/>
      <c r="FGP114" s="225"/>
      <c r="FGQ114" s="225"/>
      <c r="FGR114" s="225"/>
      <c r="FGS114" s="225"/>
      <c r="FGT114" s="225"/>
      <c r="FGU114" s="225"/>
      <c r="FGV114" s="225"/>
      <c r="FGW114" s="225"/>
      <c r="FGX114" s="225"/>
      <c r="FGY114" s="225"/>
      <c r="FGZ114" s="225"/>
      <c r="FHA114" s="225"/>
      <c r="FHB114" s="225"/>
      <c r="FHC114" s="225"/>
      <c r="FHD114" s="225"/>
      <c r="FHE114" s="225"/>
      <c r="FHF114" s="225"/>
      <c r="FHG114" s="225"/>
      <c r="FHH114" s="225"/>
      <c r="FHI114" s="225"/>
      <c r="FHJ114" s="225"/>
      <c r="FHK114" s="225"/>
      <c r="FHL114" s="225"/>
      <c r="FHM114" s="225"/>
      <c r="FHN114" s="225"/>
      <c r="FHO114" s="225"/>
      <c r="FHP114" s="225"/>
      <c r="FHQ114" s="225"/>
      <c r="FHR114" s="225"/>
      <c r="FHS114" s="225"/>
      <c r="FHT114" s="225"/>
      <c r="FHU114" s="225"/>
      <c r="FHV114" s="225"/>
      <c r="FHW114" s="225"/>
      <c r="FHX114" s="225"/>
      <c r="FHY114" s="225"/>
      <c r="FHZ114" s="225"/>
      <c r="FIA114" s="225"/>
      <c r="FIB114" s="225"/>
      <c r="FIC114" s="225"/>
      <c r="FID114" s="225"/>
      <c r="FIE114" s="225"/>
      <c r="FIF114" s="225"/>
      <c r="FIG114" s="225"/>
      <c r="FIH114" s="225"/>
      <c r="FII114" s="225"/>
      <c r="FIJ114" s="225"/>
      <c r="FIK114" s="225"/>
      <c r="FIL114" s="225"/>
      <c r="FIM114" s="225"/>
      <c r="FIN114" s="225"/>
      <c r="FIO114" s="225"/>
      <c r="FIP114" s="225"/>
      <c r="FIQ114" s="225"/>
      <c r="FIR114" s="225"/>
      <c r="FIS114" s="225"/>
      <c r="FIT114" s="225"/>
      <c r="FIU114" s="225"/>
      <c r="FIV114" s="225"/>
      <c r="FIW114" s="225"/>
      <c r="FIX114" s="225"/>
      <c r="FIY114" s="225"/>
      <c r="FIZ114" s="225"/>
      <c r="FJA114" s="225"/>
      <c r="FJB114" s="225"/>
      <c r="FJC114" s="225"/>
      <c r="FJD114" s="225"/>
      <c r="FJE114" s="225"/>
      <c r="FJF114" s="225"/>
      <c r="FJG114" s="225"/>
      <c r="FJH114" s="225"/>
      <c r="FJI114" s="225"/>
      <c r="FJJ114" s="225"/>
      <c r="FJK114" s="225"/>
      <c r="FJL114" s="225"/>
      <c r="FJM114" s="225"/>
      <c r="FJN114" s="225"/>
      <c r="FJO114" s="225"/>
      <c r="FJP114" s="225"/>
      <c r="FJQ114" s="225"/>
      <c r="FJR114" s="225"/>
      <c r="FJS114" s="225"/>
      <c r="FJT114" s="225"/>
      <c r="FJU114" s="225"/>
      <c r="FJV114" s="225"/>
      <c r="FJW114" s="225"/>
      <c r="FJX114" s="225"/>
      <c r="FJY114" s="225"/>
      <c r="FJZ114" s="225"/>
      <c r="FKA114" s="225"/>
      <c r="FKB114" s="225"/>
      <c r="FKC114" s="225"/>
      <c r="FKD114" s="225"/>
      <c r="FKE114" s="225"/>
      <c r="FKF114" s="225"/>
      <c r="FKG114" s="225"/>
      <c r="FKH114" s="225"/>
      <c r="FKI114" s="225"/>
      <c r="FKJ114" s="225"/>
      <c r="FKK114" s="225"/>
      <c r="FKL114" s="225"/>
      <c r="FKM114" s="225"/>
      <c r="FKN114" s="225"/>
      <c r="FKO114" s="225"/>
      <c r="FKP114" s="225"/>
      <c r="FKQ114" s="225"/>
      <c r="FKR114" s="225"/>
      <c r="FKS114" s="225"/>
      <c r="FKT114" s="225"/>
      <c r="FKU114" s="225"/>
      <c r="FKV114" s="225"/>
      <c r="FKW114" s="225"/>
      <c r="FKX114" s="225"/>
      <c r="FKY114" s="225"/>
      <c r="FKZ114" s="225"/>
      <c r="FLA114" s="225"/>
      <c r="FLB114" s="225"/>
      <c r="FLC114" s="225"/>
      <c r="FLD114" s="225"/>
      <c r="FLE114" s="225"/>
      <c r="FLF114" s="225"/>
      <c r="FLG114" s="225"/>
      <c r="FLH114" s="225"/>
      <c r="FLI114" s="225"/>
      <c r="FLJ114" s="225"/>
      <c r="FLK114" s="225"/>
      <c r="FLL114" s="225"/>
      <c r="FLM114" s="225"/>
      <c r="FLN114" s="225"/>
      <c r="FLO114" s="225"/>
      <c r="FLP114" s="225"/>
      <c r="FLQ114" s="225"/>
      <c r="FLR114" s="225"/>
      <c r="FLS114" s="225"/>
      <c r="FLT114" s="225"/>
      <c r="FLU114" s="225"/>
      <c r="FLV114" s="225"/>
      <c r="FLW114" s="225"/>
      <c r="FLX114" s="225"/>
      <c r="FLY114" s="225"/>
      <c r="FLZ114" s="225"/>
      <c r="FMA114" s="225"/>
      <c r="FMB114" s="225"/>
      <c r="FMC114" s="225"/>
      <c r="FMD114" s="225"/>
      <c r="FME114" s="225"/>
      <c r="FMF114" s="225"/>
      <c r="FMG114" s="225"/>
      <c r="FMH114" s="225"/>
      <c r="FMI114" s="225"/>
      <c r="FMJ114" s="225"/>
      <c r="FMK114" s="225"/>
      <c r="FML114" s="225"/>
      <c r="FMM114" s="225"/>
      <c r="FMN114" s="225"/>
      <c r="FMO114" s="225"/>
      <c r="FMP114" s="225"/>
      <c r="FMQ114" s="225"/>
      <c r="FMR114" s="225"/>
      <c r="FMS114" s="225"/>
      <c r="FMT114" s="225"/>
      <c r="FMU114" s="225"/>
      <c r="FMV114" s="225"/>
      <c r="FMW114" s="225"/>
      <c r="FMX114" s="225"/>
      <c r="FMY114" s="225"/>
      <c r="FMZ114" s="225"/>
      <c r="FNA114" s="225"/>
      <c r="FNB114" s="225"/>
      <c r="FNC114" s="225"/>
      <c r="FND114" s="225"/>
      <c r="FNE114" s="225"/>
      <c r="FNF114" s="225"/>
      <c r="FNG114" s="225"/>
      <c r="FNH114" s="225"/>
      <c r="FNI114" s="225"/>
      <c r="FNJ114" s="225"/>
      <c r="FNK114" s="225"/>
      <c r="FNL114" s="225"/>
      <c r="FNM114" s="225"/>
      <c r="FNN114" s="225"/>
      <c r="FNO114" s="225"/>
      <c r="FNP114" s="225"/>
      <c r="FNQ114" s="225"/>
      <c r="FNR114" s="225"/>
      <c r="FNS114" s="225"/>
      <c r="FNT114" s="225"/>
      <c r="FNU114" s="225"/>
      <c r="FNV114" s="225"/>
      <c r="FNW114" s="225"/>
      <c r="FNX114" s="225"/>
      <c r="FNY114" s="225"/>
      <c r="FNZ114" s="225"/>
      <c r="FOA114" s="225"/>
      <c r="FOB114" s="225"/>
      <c r="FOC114" s="225"/>
      <c r="FOD114" s="225"/>
      <c r="FOE114" s="225"/>
      <c r="FOF114" s="225"/>
      <c r="FOG114" s="225"/>
      <c r="FOH114" s="225"/>
      <c r="FOI114" s="225"/>
      <c r="FOJ114" s="225"/>
      <c r="FOK114" s="225"/>
      <c r="FOL114" s="225"/>
      <c r="FOM114" s="225"/>
      <c r="FON114" s="225"/>
      <c r="FOO114" s="225"/>
      <c r="FOP114" s="225"/>
      <c r="FOQ114" s="225"/>
      <c r="FOR114" s="225"/>
      <c r="FOS114" s="225"/>
      <c r="FOT114" s="225"/>
      <c r="FOU114" s="225"/>
      <c r="FOV114" s="225"/>
      <c r="FOW114" s="225"/>
      <c r="FOX114" s="225"/>
      <c r="FOY114" s="225"/>
      <c r="FOZ114" s="225"/>
      <c r="FPA114" s="225"/>
      <c r="FPB114" s="225"/>
      <c r="FPC114" s="225"/>
      <c r="FPD114" s="225"/>
      <c r="FPE114" s="225"/>
      <c r="FPF114" s="225"/>
      <c r="FPG114" s="225"/>
      <c r="FPH114" s="225"/>
      <c r="FPI114" s="225"/>
      <c r="FPJ114" s="225"/>
      <c r="FPK114" s="225"/>
      <c r="FPL114" s="225"/>
      <c r="FPM114" s="225"/>
      <c r="FPN114" s="225"/>
      <c r="FPO114" s="225"/>
      <c r="FPP114" s="225"/>
      <c r="FPQ114" s="225"/>
      <c r="FPR114" s="225"/>
      <c r="FPS114" s="225"/>
      <c r="FPT114" s="225"/>
      <c r="FPU114" s="225"/>
      <c r="FPV114" s="225"/>
      <c r="FPW114" s="225"/>
      <c r="FPX114" s="225"/>
      <c r="FPY114" s="225"/>
      <c r="FPZ114" s="225"/>
      <c r="FQA114" s="225"/>
      <c r="FQB114" s="225"/>
      <c r="FQC114" s="225"/>
      <c r="FQD114" s="225"/>
      <c r="FQE114" s="225"/>
      <c r="FQF114" s="225"/>
      <c r="FQG114" s="225"/>
      <c r="FQH114" s="225"/>
      <c r="FQI114" s="225"/>
      <c r="FQJ114" s="225"/>
      <c r="FQK114" s="225"/>
      <c r="FQL114" s="225"/>
      <c r="FQM114" s="225"/>
      <c r="FQN114" s="225"/>
      <c r="FQO114" s="225"/>
      <c r="FQP114" s="225"/>
      <c r="FQQ114" s="225"/>
      <c r="FQR114" s="225"/>
      <c r="FQS114" s="225"/>
      <c r="FQT114" s="225"/>
      <c r="FQU114" s="225"/>
      <c r="FQV114" s="225"/>
      <c r="FQW114" s="225"/>
      <c r="FQX114" s="225"/>
      <c r="FQY114" s="225"/>
      <c r="FQZ114" s="225"/>
      <c r="FRA114" s="225"/>
      <c r="FRB114" s="225"/>
      <c r="FRC114" s="225"/>
      <c r="FRD114" s="225"/>
      <c r="FRE114" s="225"/>
      <c r="FRF114" s="225"/>
      <c r="FRG114" s="225"/>
      <c r="FRH114" s="225"/>
      <c r="FRI114" s="225"/>
      <c r="FRJ114" s="225"/>
      <c r="FRK114" s="225"/>
      <c r="FRL114" s="225"/>
      <c r="FRM114" s="225"/>
      <c r="FRN114" s="225"/>
      <c r="FRO114" s="225"/>
      <c r="FRP114" s="225"/>
      <c r="FRQ114" s="225"/>
      <c r="FRR114" s="225"/>
      <c r="FRS114" s="225"/>
      <c r="FRT114" s="225"/>
      <c r="FRU114" s="225"/>
      <c r="FRV114" s="225"/>
      <c r="FRW114" s="225"/>
      <c r="FRX114" s="225"/>
      <c r="FRY114" s="225"/>
      <c r="FRZ114" s="225"/>
      <c r="FSA114" s="225"/>
      <c r="FSB114" s="225"/>
      <c r="FSC114" s="225"/>
      <c r="FSD114" s="225"/>
      <c r="FSE114" s="225"/>
      <c r="FSF114" s="225"/>
      <c r="FSG114" s="225"/>
      <c r="FSH114" s="225"/>
      <c r="FSI114" s="225"/>
      <c r="FSJ114" s="225"/>
      <c r="FSK114" s="225"/>
      <c r="FSL114" s="225"/>
      <c r="FSM114" s="225"/>
      <c r="FSN114" s="225"/>
      <c r="FSO114" s="225"/>
      <c r="FSP114" s="225"/>
      <c r="FSQ114" s="225"/>
      <c r="FSR114" s="225"/>
      <c r="FSS114" s="225"/>
      <c r="FST114" s="225"/>
      <c r="FSU114" s="225"/>
      <c r="FSV114" s="225"/>
      <c r="FSW114" s="225"/>
      <c r="FSX114" s="225"/>
      <c r="FSY114" s="225"/>
      <c r="FSZ114" s="225"/>
      <c r="FTA114" s="225"/>
      <c r="FTB114" s="225"/>
      <c r="FTC114" s="225"/>
      <c r="FTD114" s="225"/>
      <c r="FTE114" s="225"/>
      <c r="FTF114" s="225"/>
      <c r="FTG114" s="225"/>
      <c r="FTH114" s="225"/>
      <c r="FTI114" s="225"/>
      <c r="FTJ114" s="225"/>
      <c r="FTK114" s="225"/>
      <c r="FTL114" s="225"/>
      <c r="FTM114" s="225"/>
      <c r="FTN114" s="225"/>
      <c r="FTO114" s="225"/>
      <c r="FTP114" s="225"/>
      <c r="FTQ114" s="225"/>
      <c r="FTR114" s="225"/>
      <c r="FTS114" s="225"/>
      <c r="FTT114" s="225"/>
      <c r="FTU114" s="225"/>
      <c r="FTV114" s="225"/>
      <c r="FTW114" s="225"/>
      <c r="FTX114" s="225"/>
      <c r="FTY114" s="225"/>
      <c r="FTZ114" s="225"/>
      <c r="FUA114" s="225"/>
      <c r="FUB114" s="225"/>
      <c r="FUC114" s="225"/>
      <c r="FUD114" s="225"/>
      <c r="FUE114" s="225"/>
      <c r="FUF114" s="225"/>
      <c r="FUG114" s="225"/>
      <c r="FUH114" s="225"/>
      <c r="FUI114" s="225"/>
      <c r="FUJ114" s="225"/>
      <c r="FUK114" s="225"/>
      <c r="FUL114" s="225"/>
      <c r="FUM114" s="225"/>
      <c r="FUN114" s="225"/>
      <c r="FUO114" s="225"/>
      <c r="FUP114" s="225"/>
      <c r="FUQ114" s="225"/>
      <c r="FUR114" s="225"/>
      <c r="FUS114" s="225"/>
      <c r="FUT114" s="225"/>
      <c r="FUU114" s="225"/>
      <c r="FUV114" s="225"/>
      <c r="FUW114" s="225"/>
      <c r="FUX114" s="225"/>
      <c r="FUY114" s="225"/>
      <c r="FUZ114" s="225"/>
      <c r="FVA114" s="225"/>
      <c r="FVB114" s="225"/>
      <c r="FVC114" s="225"/>
      <c r="FVD114" s="225"/>
      <c r="FVE114" s="225"/>
      <c r="FVF114" s="225"/>
      <c r="FVG114" s="225"/>
      <c r="FVH114" s="225"/>
      <c r="FVI114" s="225"/>
      <c r="FVJ114" s="225"/>
      <c r="FVK114" s="225"/>
      <c r="FVL114" s="225"/>
      <c r="FVM114" s="225"/>
      <c r="FVN114" s="225"/>
      <c r="FVO114" s="225"/>
      <c r="FVP114" s="225"/>
      <c r="FVQ114" s="225"/>
      <c r="FVR114" s="225"/>
      <c r="FVS114" s="225"/>
      <c r="FVT114" s="225"/>
      <c r="FVU114" s="225"/>
      <c r="FVV114" s="225"/>
      <c r="FVW114" s="225"/>
      <c r="FVX114" s="225"/>
      <c r="FVY114" s="225"/>
      <c r="FVZ114" s="225"/>
      <c r="FWA114" s="225"/>
      <c r="FWB114" s="225"/>
      <c r="FWC114" s="225"/>
      <c r="FWD114" s="225"/>
      <c r="FWE114" s="225"/>
      <c r="FWF114" s="225"/>
      <c r="FWG114" s="225"/>
      <c r="FWH114" s="225"/>
      <c r="FWI114" s="225"/>
      <c r="FWJ114" s="225"/>
      <c r="FWK114" s="225"/>
      <c r="FWL114" s="225"/>
      <c r="FWM114" s="225"/>
      <c r="FWN114" s="225"/>
      <c r="FWO114" s="225"/>
      <c r="FWP114" s="225"/>
      <c r="FWQ114" s="225"/>
      <c r="FWR114" s="225"/>
      <c r="FWS114" s="225"/>
      <c r="FWT114" s="225"/>
      <c r="FWU114" s="225"/>
      <c r="FWV114" s="225"/>
      <c r="FWW114" s="225"/>
      <c r="FWX114" s="225"/>
      <c r="FWY114" s="225"/>
      <c r="FWZ114" s="225"/>
      <c r="FXA114" s="225"/>
      <c r="FXB114" s="225"/>
      <c r="FXC114" s="225"/>
      <c r="FXD114" s="225"/>
      <c r="FXE114" s="225"/>
      <c r="FXF114" s="225"/>
      <c r="FXG114" s="225"/>
      <c r="FXH114" s="225"/>
      <c r="FXI114" s="225"/>
      <c r="FXJ114" s="225"/>
      <c r="FXK114" s="225"/>
      <c r="FXL114" s="225"/>
      <c r="FXM114" s="225"/>
      <c r="FXN114" s="225"/>
      <c r="FXO114" s="225"/>
      <c r="FXP114" s="225"/>
      <c r="FXQ114" s="225"/>
      <c r="FXR114" s="225"/>
      <c r="FXS114" s="225"/>
      <c r="FXT114" s="225"/>
      <c r="FXU114" s="225"/>
      <c r="FXV114" s="225"/>
      <c r="FXW114" s="225"/>
      <c r="FXX114" s="225"/>
      <c r="FXY114" s="225"/>
      <c r="FXZ114" s="225"/>
      <c r="FYA114" s="225"/>
      <c r="FYB114" s="225"/>
      <c r="FYC114" s="225"/>
      <c r="FYD114" s="225"/>
      <c r="FYE114" s="225"/>
      <c r="FYF114" s="225"/>
      <c r="FYG114" s="225"/>
      <c r="FYH114" s="225"/>
      <c r="FYI114" s="225"/>
      <c r="FYJ114" s="225"/>
      <c r="FYK114" s="225"/>
      <c r="FYL114" s="225"/>
      <c r="FYM114" s="225"/>
      <c r="FYN114" s="225"/>
      <c r="FYO114" s="225"/>
      <c r="FYP114" s="225"/>
      <c r="FYQ114" s="225"/>
      <c r="FYR114" s="225"/>
      <c r="FYS114" s="225"/>
      <c r="FYT114" s="225"/>
      <c r="FYU114" s="225"/>
      <c r="FYV114" s="225"/>
      <c r="FYW114" s="225"/>
      <c r="FYX114" s="225"/>
      <c r="FYY114" s="225"/>
      <c r="FYZ114" s="225"/>
      <c r="FZA114" s="225"/>
      <c r="FZB114" s="225"/>
      <c r="FZC114" s="225"/>
      <c r="FZD114" s="225"/>
      <c r="FZE114" s="225"/>
      <c r="FZF114" s="225"/>
      <c r="FZG114" s="225"/>
      <c r="FZH114" s="225"/>
      <c r="FZI114" s="225"/>
      <c r="FZJ114" s="225"/>
      <c r="FZK114" s="225"/>
      <c r="FZL114" s="225"/>
      <c r="FZM114" s="225"/>
      <c r="FZN114" s="225"/>
      <c r="FZO114" s="225"/>
      <c r="FZP114" s="225"/>
      <c r="FZQ114" s="225"/>
      <c r="FZR114" s="225"/>
      <c r="FZS114" s="225"/>
      <c r="FZT114" s="225"/>
      <c r="FZU114" s="225"/>
      <c r="FZV114" s="225"/>
      <c r="FZW114" s="225"/>
      <c r="FZX114" s="225"/>
      <c r="FZY114" s="225"/>
      <c r="FZZ114" s="225"/>
      <c r="GAA114" s="225"/>
      <c r="GAB114" s="225"/>
      <c r="GAC114" s="225"/>
      <c r="GAD114" s="225"/>
      <c r="GAE114" s="225"/>
      <c r="GAF114" s="225"/>
      <c r="GAG114" s="225"/>
      <c r="GAH114" s="225"/>
      <c r="GAI114" s="225"/>
      <c r="GAJ114" s="225"/>
      <c r="GAK114" s="225"/>
      <c r="GAL114" s="225"/>
      <c r="GAM114" s="225"/>
      <c r="GAN114" s="225"/>
      <c r="GAO114" s="225"/>
      <c r="GAP114" s="225"/>
      <c r="GAQ114" s="225"/>
      <c r="GAR114" s="225"/>
      <c r="GAS114" s="225"/>
      <c r="GAT114" s="225"/>
      <c r="GAU114" s="225"/>
      <c r="GAV114" s="225"/>
      <c r="GAW114" s="225"/>
      <c r="GAX114" s="225"/>
      <c r="GAY114" s="225"/>
      <c r="GAZ114" s="225"/>
      <c r="GBA114" s="225"/>
      <c r="GBB114" s="225"/>
      <c r="GBC114" s="225"/>
      <c r="GBD114" s="225"/>
      <c r="GBE114" s="225"/>
      <c r="GBF114" s="225"/>
      <c r="GBG114" s="225"/>
      <c r="GBH114" s="225"/>
      <c r="GBI114" s="225"/>
      <c r="GBJ114" s="225"/>
      <c r="GBK114" s="225"/>
      <c r="GBL114" s="225"/>
      <c r="GBM114" s="225"/>
      <c r="GBN114" s="225"/>
      <c r="GBO114" s="225"/>
      <c r="GBP114" s="225"/>
      <c r="GBQ114" s="225"/>
      <c r="GBR114" s="225"/>
      <c r="GBS114" s="225"/>
      <c r="GBT114" s="225"/>
      <c r="GBU114" s="225"/>
      <c r="GBV114" s="225"/>
      <c r="GBW114" s="225"/>
      <c r="GBX114" s="225"/>
      <c r="GBY114" s="225"/>
      <c r="GBZ114" s="225"/>
      <c r="GCA114" s="225"/>
      <c r="GCB114" s="225"/>
      <c r="GCC114" s="225"/>
      <c r="GCD114" s="225"/>
      <c r="GCE114" s="225"/>
      <c r="GCF114" s="225"/>
      <c r="GCG114" s="225"/>
      <c r="GCH114" s="225"/>
      <c r="GCI114" s="225"/>
      <c r="GCJ114" s="225"/>
      <c r="GCK114" s="225"/>
      <c r="GCL114" s="225"/>
      <c r="GCM114" s="225"/>
      <c r="GCN114" s="225"/>
      <c r="GCO114" s="225"/>
      <c r="GCP114" s="225"/>
      <c r="GCQ114" s="225"/>
      <c r="GCR114" s="225"/>
      <c r="GCS114" s="225"/>
      <c r="GCT114" s="225"/>
      <c r="GCU114" s="225"/>
      <c r="GCV114" s="225"/>
      <c r="GCW114" s="225"/>
      <c r="GCX114" s="225"/>
      <c r="GCY114" s="225"/>
      <c r="GCZ114" s="225"/>
      <c r="GDA114" s="225"/>
      <c r="GDB114" s="225"/>
      <c r="GDC114" s="225"/>
      <c r="GDD114" s="225"/>
      <c r="GDE114" s="225"/>
      <c r="GDF114" s="225"/>
      <c r="GDG114" s="225"/>
      <c r="GDH114" s="225"/>
      <c r="GDI114" s="225"/>
      <c r="GDJ114" s="225"/>
      <c r="GDK114" s="225"/>
      <c r="GDL114" s="225"/>
      <c r="GDM114" s="225"/>
      <c r="GDN114" s="225"/>
      <c r="GDO114" s="225"/>
      <c r="GDP114" s="225"/>
      <c r="GDQ114" s="225"/>
      <c r="GDR114" s="225"/>
      <c r="GDS114" s="225"/>
      <c r="GDT114" s="225"/>
      <c r="GDU114" s="225"/>
      <c r="GDV114" s="225"/>
      <c r="GDW114" s="225"/>
      <c r="GDX114" s="225"/>
      <c r="GDY114" s="225"/>
      <c r="GDZ114" s="225"/>
      <c r="GEA114" s="225"/>
      <c r="GEB114" s="225"/>
      <c r="GEC114" s="225"/>
      <c r="GED114" s="225"/>
      <c r="GEE114" s="225"/>
      <c r="GEF114" s="225"/>
      <c r="GEG114" s="225"/>
      <c r="GEH114" s="225"/>
      <c r="GEI114" s="225"/>
      <c r="GEJ114" s="225"/>
      <c r="GEK114" s="225"/>
      <c r="GEL114" s="225"/>
      <c r="GEM114" s="225"/>
      <c r="GEN114" s="225"/>
      <c r="GEO114" s="225"/>
      <c r="GEP114" s="225"/>
      <c r="GEQ114" s="225"/>
      <c r="GER114" s="225"/>
      <c r="GES114" s="225"/>
      <c r="GET114" s="225"/>
      <c r="GEU114" s="225"/>
      <c r="GEV114" s="225"/>
      <c r="GEW114" s="225"/>
      <c r="GEX114" s="225"/>
      <c r="GEY114" s="225"/>
      <c r="GEZ114" s="225"/>
      <c r="GFA114" s="225"/>
      <c r="GFB114" s="225"/>
      <c r="GFC114" s="225"/>
      <c r="GFD114" s="225"/>
      <c r="GFE114" s="225"/>
      <c r="GFF114" s="225"/>
      <c r="GFG114" s="225"/>
      <c r="GFH114" s="225"/>
      <c r="GFI114" s="225"/>
      <c r="GFJ114" s="225"/>
      <c r="GFK114" s="225"/>
      <c r="GFL114" s="225"/>
      <c r="GFM114" s="225"/>
      <c r="GFN114" s="225"/>
      <c r="GFO114" s="225"/>
      <c r="GFP114" s="225"/>
      <c r="GFQ114" s="225"/>
      <c r="GFR114" s="225"/>
      <c r="GFS114" s="225"/>
      <c r="GFT114" s="225"/>
      <c r="GFU114" s="225"/>
      <c r="GFV114" s="225"/>
      <c r="GFW114" s="225"/>
      <c r="GFX114" s="225"/>
      <c r="GFY114" s="225"/>
      <c r="GFZ114" s="225"/>
      <c r="GGA114" s="225"/>
      <c r="GGB114" s="225"/>
      <c r="GGC114" s="225"/>
      <c r="GGD114" s="225"/>
      <c r="GGE114" s="225"/>
      <c r="GGF114" s="225"/>
      <c r="GGG114" s="225"/>
      <c r="GGH114" s="225"/>
      <c r="GGI114" s="225"/>
      <c r="GGJ114" s="225"/>
      <c r="GGK114" s="225"/>
      <c r="GGL114" s="225"/>
      <c r="GGM114" s="225"/>
      <c r="GGN114" s="225"/>
      <c r="GGO114" s="225"/>
      <c r="GGP114" s="225"/>
      <c r="GGQ114" s="225"/>
      <c r="GGR114" s="225"/>
      <c r="GGS114" s="225"/>
      <c r="GGT114" s="225"/>
      <c r="GGU114" s="225"/>
      <c r="GGV114" s="225"/>
      <c r="GGW114" s="225"/>
      <c r="GGX114" s="225"/>
      <c r="GGY114" s="225"/>
      <c r="GGZ114" s="225"/>
      <c r="GHA114" s="225"/>
      <c r="GHB114" s="225"/>
      <c r="GHC114" s="225"/>
      <c r="GHD114" s="225"/>
      <c r="GHE114" s="225"/>
      <c r="GHF114" s="225"/>
      <c r="GHG114" s="225"/>
      <c r="GHH114" s="225"/>
      <c r="GHI114" s="225"/>
      <c r="GHJ114" s="225"/>
      <c r="GHK114" s="225"/>
      <c r="GHL114" s="225"/>
      <c r="GHM114" s="225"/>
      <c r="GHN114" s="225"/>
      <c r="GHO114" s="225"/>
      <c r="GHP114" s="225"/>
      <c r="GHQ114" s="225"/>
      <c r="GHR114" s="225"/>
      <c r="GHS114" s="225"/>
      <c r="GHT114" s="225"/>
      <c r="GHU114" s="225"/>
      <c r="GHV114" s="225"/>
      <c r="GHW114" s="225"/>
      <c r="GHX114" s="225"/>
      <c r="GHY114" s="225"/>
      <c r="GHZ114" s="225"/>
      <c r="GIA114" s="225"/>
      <c r="GIB114" s="225"/>
      <c r="GIC114" s="225"/>
      <c r="GID114" s="225"/>
      <c r="GIE114" s="225"/>
      <c r="GIF114" s="225"/>
      <c r="GIG114" s="225"/>
      <c r="GIH114" s="225"/>
      <c r="GII114" s="225"/>
      <c r="GIJ114" s="225"/>
      <c r="GIK114" s="225"/>
      <c r="GIL114" s="225"/>
      <c r="GIM114" s="225"/>
      <c r="GIN114" s="225"/>
      <c r="GIO114" s="225"/>
      <c r="GIP114" s="225"/>
      <c r="GIQ114" s="225"/>
      <c r="GIR114" s="225"/>
      <c r="GIS114" s="225"/>
      <c r="GIT114" s="225"/>
      <c r="GIU114" s="225"/>
      <c r="GIV114" s="225"/>
      <c r="GIW114" s="225"/>
      <c r="GIX114" s="225"/>
      <c r="GIY114" s="225"/>
      <c r="GIZ114" s="225"/>
      <c r="GJA114" s="225"/>
      <c r="GJB114" s="225"/>
      <c r="GJC114" s="225"/>
      <c r="GJD114" s="225"/>
      <c r="GJE114" s="225"/>
      <c r="GJF114" s="225"/>
      <c r="GJG114" s="225"/>
      <c r="GJH114" s="225"/>
      <c r="GJI114" s="225"/>
      <c r="GJJ114" s="225"/>
      <c r="GJK114" s="225"/>
      <c r="GJL114" s="225"/>
      <c r="GJM114" s="225"/>
      <c r="GJN114" s="225"/>
      <c r="GJO114" s="225"/>
      <c r="GJP114" s="225"/>
      <c r="GJQ114" s="225"/>
      <c r="GJR114" s="225"/>
      <c r="GJS114" s="225"/>
      <c r="GJT114" s="225"/>
      <c r="GJU114" s="225"/>
      <c r="GJV114" s="225"/>
      <c r="GJW114" s="225"/>
      <c r="GJX114" s="225"/>
      <c r="GJY114" s="225"/>
      <c r="GJZ114" s="225"/>
      <c r="GKA114" s="225"/>
      <c r="GKB114" s="225"/>
      <c r="GKC114" s="225"/>
      <c r="GKD114" s="225"/>
      <c r="GKE114" s="225"/>
      <c r="GKF114" s="225"/>
      <c r="GKG114" s="225"/>
      <c r="GKH114" s="225"/>
      <c r="GKI114" s="225"/>
      <c r="GKJ114" s="225"/>
      <c r="GKK114" s="225"/>
      <c r="GKL114" s="225"/>
      <c r="GKM114" s="225"/>
      <c r="GKN114" s="225"/>
      <c r="GKO114" s="225"/>
      <c r="GKP114" s="225"/>
      <c r="GKQ114" s="225"/>
      <c r="GKR114" s="225"/>
      <c r="GKS114" s="225"/>
      <c r="GKT114" s="225"/>
      <c r="GKU114" s="225"/>
      <c r="GKV114" s="225"/>
      <c r="GKW114" s="225"/>
      <c r="GKX114" s="225"/>
      <c r="GKY114" s="225"/>
      <c r="GKZ114" s="225"/>
      <c r="GLA114" s="225"/>
      <c r="GLB114" s="225"/>
      <c r="GLC114" s="225"/>
      <c r="GLD114" s="225"/>
      <c r="GLE114" s="225"/>
      <c r="GLF114" s="225"/>
      <c r="GLG114" s="225"/>
      <c r="GLH114" s="225"/>
      <c r="GLI114" s="225"/>
      <c r="GLJ114" s="225"/>
      <c r="GLK114" s="225"/>
      <c r="GLL114" s="225"/>
      <c r="GLM114" s="225"/>
      <c r="GLN114" s="225"/>
      <c r="GLO114" s="225"/>
      <c r="GLP114" s="225"/>
      <c r="GLQ114" s="225"/>
      <c r="GLR114" s="225"/>
      <c r="GLS114" s="225"/>
      <c r="GLT114" s="225"/>
      <c r="GLU114" s="225"/>
      <c r="GLV114" s="225"/>
      <c r="GLW114" s="225"/>
      <c r="GLX114" s="225"/>
      <c r="GLY114" s="225"/>
      <c r="GLZ114" s="225"/>
      <c r="GMA114" s="225"/>
      <c r="GMB114" s="225"/>
      <c r="GMC114" s="225"/>
      <c r="GMD114" s="225"/>
      <c r="GME114" s="225"/>
      <c r="GMF114" s="225"/>
      <c r="GMG114" s="225"/>
      <c r="GMH114" s="225"/>
      <c r="GMI114" s="225"/>
      <c r="GMJ114" s="225"/>
      <c r="GMK114" s="225"/>
      <c r="GML114" s="225"/>
      <c r="GMM114" s="225"/>
      <c r="GMN114" s="225"/>
      <c r="GMO114" s="225"/>
      <c r="GMP114" s="225"/>
      <c r="GMQ114" s="225"/>
      <c r="GMR114" s="225"/>
      <c r="GMS114" s="225"/>
      <c r="GMT114" s="225"/>
      <c r="GMU114" s="225"/>
      <c r="GMV114" s="225"/>
      <c r="GMW114" s="225"/>
      <c r="GMX114" s="225"/>
      <c r="GMY114" s="225"/>
      <c r="GMZ114" s="225"/>
      <c r="GNA114" s="225"/>
      <c r="GNB114" s="225"/>
      <c r="GNC114" s="225"/>
      <c r="GND114" s="225"/>
      <c r="GNE114" s="225"/>
      <c r="GNF114" s="225"/>
      <c r="GNG114" s="225"/>
      <c r="GNH114" s="225"/>
      <c r="GNI114" s="225"/>
      <c r="GNJ114" s="225"/>
      <c r="GNK114" s="225"/>
      <c r="GNL114" s="225"/>
      <c r="GNM114" s="225"/>
      <c r="GNN114" s="225"/>
      <c r="GNO114" s="225"/>
      <c r="GNP114" s="225"/>
      <c r="GNQ114" s="225"/>
      <c r="GNR114" s="225"/>
      <c r="GNS114" s="225"/>
      <c r="GNT114" s="225"/>
      <c r="GNU114" s="225"/>
      <c r="GNV114" s="225"/>
      <c r="GNW114" s="225"/>
      <c r="GNX114" s="225"/>
      <c r="GNY114" s="225"/>
      <c r="GNZ114" s="225"/>
      <c r="GOA114" s="225"/>
      <c r="GOB114" s="225"/>
      <c r="GOC114" s="225"/>
      <c r="GOD114" s="225"/>
      <c r="GOE114" s="225"/>
      <c r="GOF114" s="225"/>
      <c r="GOG114" s="225"/>
      <c r="GOH114" s="225"/>
      <c r="GOI114" s="225"/>
      <c r="GOJ114" s="225"/>
      <c r="GOK114" s="225"/>
      <c r="GOL114" s="225"/>
      <c r="GOM114" s="225"/>
      <c r="GON114" s="225"/>
      <c r="GOO114" s="225"/>
      <c r="GOP114" s="225"/>
      <c r="GOQ114" s="225"/>
      <c r="GOR114" s="225"/>
      <c r="GOS114" s="225"/>
      <c r="GOT114" s="225"/>
      <c r="GOU114" s="225"/>
      <c r="GOV114" s="225"/>
      <c r="GOW114" s="225"/>
      <c r="GOX114" s="225"/>
      <c r="GOY114" s="225"/>
      <c r="GOZ114" s="225"/>
      <c r="GPA114" s="225"/>
      <c r="GPB114" s="225"/>
      <c r="GPC114" s="225"/>
      <c r="GPD114" s="225"/>
      <c r="GPE114" s="225"/>
      <c r="GPF114" s="225"/>
      <c r="GPG114" s="225"/>
      <c r="GPH114" s="225"/>
      <c r="GPI114" s="225"/>
      <c r="GPJ114" s="225"/>
      <c r="GPK114" s="225"/>
      <c r="GPL114" s="225"/>
      <c r="GPM114" s="225"/>
      <c r="GPN114" s="225"/>
      <c r="GPO114" s="225"/>
      <c r="GPP114" s="225"/>
      <c r="GPQ114" s="225"/>
      <c r="GPR114" s="225"/>
      <c r="GPS114" s="225"/>
      <c r="GPT114" s="225"/>
      <c r="GPU114" s="225"/>
      <c r="GPV114" s="225"/>
      <c r="GPW114" s="225"/>
      <c r="GPX114" s="225"/>
      <c r="GPY114" s="225"/>
      <c r="GPZ114" s="225"/>
      <c r="GQA114" s="225"/>
      <c r="GQB114" s="225"/>
      <c r="GQC114" s="225"/>
      <c r="GQD114" s="225"/>
      <c r="GQE114" s="225"/>
      <c r="GQF114" s="225"/>
      <c r="GQG114" s="225"/>
      <c r="GQH114" s="225"/>
      <c r="GQI114" s="225"/>
      <c r="GQJ114" s="225"/>
      <c r="GQK114" s="225"/>
      <c r="GQL114" s="225"/>
      <c r="GQM114" s="225"/>
      <c r="GQN114" s="225"/>
      <c r="GQO114" s="225"/>
      <c r="GQP114" s="225"/>
      <c r="GQQ114" s="225"/>
      <c r="GQR114" s="225"/>
      <c r="GQS114" s="225"/>
      <c r="GQT114" s="225"/>
      <c r="GQU114" s="225"/>
      <c r="GQV114" s="225"/>
      <c r="GQW114" s="225"/>
      <c r="GQX114" s="225"/>
      <c r="GQY114" s="225"/>
      <c r="GQZ114" s="225"/>
      <c r="GRA114" s="225"/>
      <c r="GRB114" s="225"/>
      <c r="GRC114" s="225"/>
      <c r="GRD114" s="225"/>
      <c r="GRE114" s="225"/>
      <c r="GRF114" s="225"/>
      <c r="GRG114" s="225"/>
      <c r="GRH114" s="225"/>
      <c r="GRI114" s="225"/>
      <c r="GRJ114" s="225"/>
      <c r="GRK114" s="225"/>
      <c r="GRL114" s="225"/>
      <c r="GRM114" s="225"/>
      <c r="GRN114" s="225"/>
      <c r="GRO114" s="225"/>
      <c r="GRP114" s="225"/>
      <c r="GRQ114" s="225"/>
      <c r="GRR114" s="225"/>
      <c r="GRS114" s="225"/>
      <c r="GRT114" s="225"/>
      <c r="GRU114" s="225"/>
      <c r="GRV114" s="225"/>
      <c r="GRW114" s="225"/>
      <c r="GRX114" s="225"/>
      <c r="GRY114" s="225"/>
      <c r="GRZ114" s="225"/>
      <c r="GSA114" s="225"/>
      <c r="GSB114" s="225"/>
      <c r="GSC114" s="225"/>
      <c r="GSD114" s="225"/>
      <c r="GSE114" s="225"/>
      <c r="GSF114" s="225"/>
      <c r="GSG114" s="225"/>
      <c r="GSH114" s="225"/>
      <c r="GSI114" s="225"/>
      <c r="GSJ114" s="225"/>
      <c r="GSK114" s="225"/>
      <c r="GSL114" s="225"/>
      <c r="GSM114" s="225"/>
      <c r="GSN114" s="225"/>
      <c r="GSO114" s="225"/>
      <c r="GSP114" s="225"/>
      <c r="GSQ114" s="225"/>
      <c r="GSR114" s="225"/>
      <c r="GSS114" s="225"/>
      <c r="GST114" s="225"/>
      <c r="GSU114" s="225"/>
      <c r="GSV114" s="225"/>
      <c r="GSW114" s="225"/>
      <c r="GSX114" s="225"/>
      <c r="GSY114" s="225"/>
      <c r="GSZ114" s="225"/>
      <c r="GTA114" s="225"/>
      <c r="GTB114" s="225"/>
      <c r="GTC114" s="225"/>
      <c r="GTD114" s="225"/>
      <c r="GTE114" s="225"/>
      <c r="GTF114" s="225"/>
      <c r="GTG114" s="225"/>
      <c r="GTH114" s="225"/>
      <c r="GTI114" s="225"/>
      <c r="GTJ114" s="225"/>
      <c r="GTK114" s="225"/>
      <c r="GTL114" s="225"/>
      <c r="GTM114" s="225"/>
      <c r="GTN114" s="225"/>
      <c r="GTO114" s="225"/>
      <c r="GTP114" s="225"/>
      <c r="GTQ114" s="225"/>
      <c r="GTR114" s="225"/>
      <c r="GTS114" s="225"/>
      <c r="GTT114" s="225"/>
      <c r="GTU114" s="225"/>
      <c r="GTV114" s="225"/>
      <c r="GTW114" s="225"/>
      <c r="GTX114" s="225"/>
      <c r="GTY114" s="225"/>
      <c r="GTZ114" s="225"/>
      <c r="GUA114" s="225"/>
      <c r="GUB114" s="225"/>
      <c r="GUC114" s="225"/>
      <c r="GUD114" s="225"/>
      <c r="GUE114" s="225"/>
      <c r="GUF114" s="225"/>
      <c r="GUG114" s="225"/>
      <c r="GUH114" s="225"/>
      <c r="GUI114" s="225"/>
      <c r="GUJ114" s="225"/>
      <c r="GUK114" s="225"/>
      <c r="GUL114" s="225"/>
      <c r="GUM114" s="225"/>
      <c r="GUN114" s="225"/>
      <c r="GUO114" s="225"/>
      <c r="GUP114" s="225"/>
      <c r="GUQ114" s="225"/>
      <c r="GUR114" s="225"/>
      <c r="GUS114" s="225"/>
      <c r="GUT114" s="225"/>
      <c r="GUU114" s="225"/>
      <c r="GUV114" s="225"/>
      <c r="GUW114" s="225"/>
      <c r="GUX114" s="225"/>
      <c r="GUY114" s="225"/>
      <c r="GUZ114" s="225"/>
      <c r="GVA114" s="225"/>
      <c r="GVB114" s="225"/>
      <c r="GVC114" s="225"/>
      <c r="GVD114" s="225"/>
      <c r="GVE114" s="225"/>
      <c r="GVF114" s="225"/>
      <c r="GVG114" s="225"/>
      <c r="GVH114" s="225"/>
      <c r="GVI114" s="225"/>
      <c r="GVJ114" s="225"/>
      <c r="GVK114" s="225"/>
      <c r="GVL114" s="225"/>
      <c r="GVM114" s="225"/>
      <c r="GVN114" s="225"/>
      <c r="GVO114" s="225"/>
      <c r="GVP114" s="225"/>
      <c r="GVQ114" s="225"/>
      <c r="GVR114" s="225"/>
      <c r="GVS114" s="225"/>
      <c r="GVT114" s="225"/>
      <c r="GVU114" s="225"/>
      <c r="GVV114" s="225"/>
      <c r="GVW114" s="225"/>
      <c r="GVX114" s="225"/>
      <c r="GVY114" s="225"/>
      <c r="GVZ114" s="225"/>
      <c r="GWA114" s="225"/>
      <c r="GWB114" s="225"/>
      <c r="GWC114" s="225"/>
      <c r="GWD114" s="225"/>
      <c r="GWE114" s="225"/>
      <c r="GWF114" s="225"/>
      <c r="GWG114" s="225"/>
      <c r="GWH114" s="225"/>
      <c r="GWI114" s="225"/>
      <c r="GWJ114" s="225"/>
      <c r="GWK114" s="225"/>
      <c r="GWL114" s="225"/>
      <c r="GWM114" s="225"/>
      <c r="GWN114" s="225"/>
      <c r="GWO114" s="225"/>
      <c r="GWP114" s="225"/>
      <c r="GWQ114" s="225"/>
      <c r="GWR114" s="225"/>
      <c r="GWS114" s="225"/>
      <c r="GWT114" s="225"/>
      <c r="GWU114" s="225"/>
      <c r="GWV114" s="225"/>
      <c r="GWW114" s="225"/>
      <c r="GWX114" s="225"/>
      <c r="GWY114" s="225"/>
      <c r="GWZ114" s="225"/>
      <c r="GXA114" s="225"/>
      <c r="GXB114" s="225"/>
      <c r="GXC114" s="225"/>
      <c r="GXD114" s="225"/>
      <c r="GXE114" s="225"/>
      <c r="GXF114" s="225"/>
      <c r="GXG114" s="225"/>
      <c r="GXH114" s="225"/>
      <c r="GXI114" s="225"/>
      <c r="GXJ114" s="225"/>
      <c r="GXK114" s="225"/>
      <c r="GXL114" s="225"/>
      <c r="GXM114" s="225"/>
      <c r="GXN114" s="225"/>
      <c r="GXO114" s="225"/>
      <c r="GXP114" s="225"/>
      <c r="GXQ114" s="225"/>
      <c r="GXR114" s="225"/>
      <c r="GXS114" s="225"/>
      <c r="GXT114" s="225"/>
      <c r="GXU114" s="225"/>
      <c r="GXV114" s="225"/>
      <c r="GXW114" s="225"/>
      <c r="GXX114" s="225"/>
      <c r="GXY114" s="225"/>
      <c r="GXZ114" s="225"/>
      <c r="GYA114" s="225"/>
      <c r="GYB114" s="225"/>
      <c r="GYC114" s="225"/>
      <c r="GYD114" s="225"/>
      <c r="GYE114" s="225"/>
      <c r="GYF114" s="225"/>
      <c r="GYG114" s="225"/>
      <c r="GYH114" s="225"/>
      <c r="GYI114" s="225"/>
      <c r="GYJ114" s="225"/>
      <c r="GYK114" s="225"/>
      <c r="GYL114" s="225"/>
      <c r="GYM114" s="225"/>
      <c r="GYN114" s="225"/>
      <c r="GYO114" s="225"/>
      <c r="GYP114" s="225"/>
      <c r="GYQ114" s="225"/>
      <c r="GYR114" s="225"/>
      <c r="GYS114" s="225"/>
      <c r="GYT114" s="225"/>
      <c r="GYU114" s="225"/>
      <c r="GYV114" s="225"/>
      <c r="GYW114" s="225"/>
      <c r="GYX114" s="225"/>
      <c r="GYY114" s="225"/>
      <c r="GYZ114" s="225"/>
      <c r="GZA114" s="225"/>
      <c r="GZB114" s="225"/>
      <c r="GZC114" s="225"/>
      <c r="GZD114" s="225"/>
      <c r="GZE114" s="225"/>
      <c r="GZF114" s="225"/>
      <c r="GZG114" s="225"/>
      <c r="GZH114" s="225"/>
      <c r="GZI114" s="225"/>
      <c r="GZJ114" s="225"/>
      <c r="GZK114" s="225"/>
      <c r="GZL114" s="225"/>
      <c r="GZM114" s="225"/>
      <c r="GZN114" s="225"/>
      <c r="GZO114" s="225"/>
      <c r="GZP114" s="225"/>
      <c r="GZQ114" s="225"/>
      <c r="GZR114" s="225"/>
      <c r="GZS114" s="225"/>
      <c r="GZT114" s="225"/>
      <c r="GZU114" s="225"/>
      <c r="GZV114" s="225"/>
      <c r="GZW114" s="225"/>
      <c r="GZX114" s="225"/>
      <c r="GZY114" s="225"/>
      <c r="GZZ114" s="225"/>
      <c r="HAA114" s="225"/>
      <c r="HAB114" s="225"/>
      <c r="HAC114" s="225"/>
      <c r="HAD114" s="225"/>
      <c r="HAE114" s="225"/>
      <c r="HAF114" s="225"/>
      <c r="HAG114" s="225"/>
      <c r="HAH114" s="225"/>
      <c r="HAI114" s="225"/>
      <c r="HAJ114" s="225"/>
      <c r="HAK114" s="225"/>
      <c r="HAL114" s="225"/>
      <c r="HAM114" s="225"/>
      <c r="HAN114" s="225"/>
      <c r="HAO114" s="225"/>
      <c r="HAP114" s="225"/>
      <c r="HAQ114" s="225"/>
      <c r="HAR114" s="225"/>
      <c r="HAS114" s="225"/>
      <c r="HAT114" s="225"/>
      <c r="HAU114" s="225"/>
      <c r="HAV114" s="225"/>
      <c r="HAW114" s="225"/>
      <c r="HAX114" s="225"/>
      <c r="HAY114" s="225"/>
      <c r="HAZ114" s="225"/>
      <c r="HBA114" s="225"/>
      <c r="HBB114" s="225"/>
      <c r="HBC114" s="225"/>
      <c r="HBD114" s="225"/>
      <c r="HBE114" s="225"/>
      <c r="HBF114" s="225"/>
      <c r="HBG114" s="225"/>
      <c r="HBH114" s="225"/>
      <c r="HBI114" s="225"/>
      <c r="HBJ114" s="225"/>
      <c r="HBK114" s="225"/>
      <c r="HBL114" s="225"/>
      <c r="HBM114" s="225"/>
      <c r="HBN114" s="225"/>
      <c r="HBO114" s="225"/>
      <c r="HBP114" s="225"/>
      <c r="HBQ114" s="225"/>
      <c r="HBR114" s="225"/>
      <c r="HBS114" s="225"/>
      <c r="HBT114" s="225"/>
      <c r="HBU114" s="225"/>
      <c r="HBV114" s="225"/>
      <c r="HBW114" s="225"/>
      <c r="HBX114" s="225"/>
      <c r="HBY114" s="225"/>
      <c r="HBZ114" s="225"/>
      <c r="HCA114" s="225"/>
      <c r="HCB114" s="225"/>
      <c r="HCC114" s="225"/>
      <c r="HCD114" s="225"/>
      <c r="HCE114" s="225"/>
      <c r="HCF114" s="225"/>
      <c r="HCG114" s="225"/>
      <c r="HCH114" s="225"/>
      <c r="HCI114" s="225"/>
      <c r="HCJ114" s="225"/>
      <c r="HCK114" s="225"/>
      <c r="HCL114" s="225"/>
      <c r="HCM114" s="225"/>
      <c r="HCN114" s="225"/>
      <c r="HCO114" s="225"/>
      <c r="HCP114" s="225"/>
      <c r="HCQ114" s="225"/>
      <c r="HCR114" s="225"/>
      <c r="HCS114" s="225"/>
      <c r="HCT114" s="225"/>
      <c r="HCU114" s="225"/>
      <c r="HCV114" s="225"/>
      <c r="HCW114" s="225"/>
      <c r="HCX114" s="225"/>
      <c r="HCY114" s="225"/>
      <c r="HCZ114" s="225"/>
      <c r="HDA114" s="225"/>
      <c r="HDB114" s="225"/>
      <c r="HDC114" s="225"/>
      <c r="HDD114" s="225"/>
      <c r="HDE114" s="225"/>
      <c r="HDF114" s="225"/>
      <c r="HDG114" s="225"/>
      <c r="HDH114" s="225"/>
      <c r="HDI114" s="225"/>
      <c r="HDJ114" s="225"/>
      <c r="HDK114" s="225"/>
      <c r="HDL114" s="225"/>
      <c r="HDM114" s="225"/>
      <c r="HDN114" s="225"/>
      <c r="HDO114" s="225"/>
      <c r="HDP114" s="225"/>
      <c r="HDQ114" s="225"/>
      <c r="HDR114" s="225"/>
      <c r="HDS114" s="225"/>
      <c r="HDT114" s="225"/>
      <c r="HDU114" s="225"/>
      <c r="HDV114" s="225"/>
      <c r="HDW114" s="225"/>
      <c r="HDX114" s="225"/>
      <c r="HDY114" s="225"/>
      <c r="HDZ114" s="225"/>
      <c r="HEA114" s="225"/>
      <c r="HEB114" s="225"/>
      <c r="HEC114" s="225"/>
      <c r="HED114" s="225"/>
      <c r="HEE114" s="225"/>
      <c r="HEF114" s="225"/>
      <c r="HEG114" s="225"/>
      <c r="HEH114" s="225"/>
      <c r="HEI114" s="225"/>
      <c r="HEJ114" s="225"/>
      <c r="HEK114" s="225"/>
      <c r="HEL114" s="225"/>
      <c r="HEM114" s="225"/>
      <c r="HEN114" s="225"/>
      <c r="HEO114" s="225"/>
      <c r="HEP114" s="225"/>
      <c r="HEQ114" s="225"/>
      <c r="HER114" s="225"/>
      <c r="HES114" s="225"/>
      <c r="HET114" s="225"/>
      <c r="HEU114" s="225"/>
      <c r="HEV114" s="225"/>
      <c r="HEW114" s="225"/>
      <c r="HEX114" s="225"/>
      <c r="HEY114" s="225"/>
      <c r="HEZ114" s="225"/>
      <c r="HFA114" s="225"/>
      <c r="HFB114" s="225"/>
      <c r="HFC114" s="225"/>
      <c r="HFD114" s="225"/>
      <c r="HFE114" s="225"/>
      <c r="HFF114" s="225"/>
      <c r="HFG114" s="225"/>
      <c r="HFH114" s="225"/>
      <c r="HFI114" s="225"/>
      <c r="HFJ114" s="225"/>
      <c r="HFK114" s="225"/>
      <c r="HFL114" s="225"/>
      <c r="HFM114" s="225"/>
      <c r="HFN114" s="225"/>
      <c r="HFO114" s="225"/>
      <c r="HFP114" s="225"/>
      <c r="HFQ114" s="225"/>
      <c r="HFR114" s="225"/>
      <c r="HFS114" s="225"/>
      <c r="HFT114" s="225"/>
      <c r="HFU114" s="225"/>
      <c r="HFV114" s="225"/>
      <c r="HFW114" s="225"/>
      <c r="HFX114" s="225"/>
      <c r="HFY114" s="225"/>
      <c r="HFZ114" s="225"/>
      <c r="HGA114" s="225"/>
      <c r="HGB114" s="225"/>
      <c r="HGC114" s="225"/>
      <c r="HGD114" s="225"/>
      <c r="HGE114" s="225"/>
      <c r="HGF114" s="225"/>
      <c r="HGG114" s="225"/>
      <c r="HGH114" s="225"/>
      <c r="HGI114" s="225"/>
      <c r="HGJ114" s="225"/>
      <c r="HGK114" s="225"/>
      <c r="HGL114" s="225"/>
      <c r="HGM114" s="225"/>
      <c r="HGN114" s="225"/>
      <c r="HGO114" s="225"/>
      <c r="HGP114" s="225"/>
      <c r="HGQ114" s="225"/>
      <c r="HGR114" s="225"/>
      <c r="HGS114" s="225"/>
      <c r="HGT114" s="225"/>
      <c r="HGU114" s="225"/>
      <c r="HGV114" s="225"/>
      <c r="HGW114" s="225"/>
      <c r="HGX114" s="225"/>
      <c r="HGY114" s="225"/>
      <c r="HGZ114" s="225"/>
      <c r="HHA114" s="225"/>
      <c r="HHB114" s="225"/>
      <c r="HHC114" s="225"/>
      <c r="HHD114" s="225"/>
      <c r="HHE114" s="225"/>
      <c r="HHF114" s="225"/>
      <c r="HHG114" s="225"/>
      <c r="HHH114" s="225"/>
      <c r="HHI114" s="225"/>
      <c r="HHJ114" s="225"/>
      <c r="HHK114" s="225"/>
      <c r="HHL114" s="225"/>
      <c r="HHM114" s="225"/>
      <c r="HHN114" s="225"/>
      <c r="HHO114" s="225"/>
      <c r="HHP114" s="225"/>
      <c r="HHQ114" s="225"/>
      <c r="HHR114" s="225"/>
      <c r="HHS114" s="225"/>
      <c r="HHT114" s="225"/>
      <c r="HHU114" s="225"/>
      <c r="HHV114" s="225"/>
      <c r="HHW114" s="225"/>
      <c r="HHX114" s="225"/>
      <c r="HHY114" s="225"/>
      <c r="HHZ114" s="225"/>
      <c r="HIA114" s="225"/>
      <c r="HIB114" s="225"/>
      <c r="HIC114" s="225"/>
      <c r="HID114" s="225"/>
      <c r="HIE114" s="225"/>
      <c r="HIF114" s="225"/>
      <c r="HIG114" s="225"/>
      <c r="HIH114" s="225"/>
      <c r="HII114" s="225"/>
      <c r="HIJ114" s="225"/>
      <c r="HIK114" s="225"/>
      <c r="HIL114" s="225"/>
      <c r="HIM114" s="225"/>
      <c r="HIN114" s="225"/>
      <c r="HIO114" s="225"/>
      <c r="HIP114" s="225"/>
      <c r="HIQ114" s="225"/>
      <c r="HIR114" s="225"/>
      <c r="HIS114" s="225"/>
      <c r="HIT114" s="225"/>
      <c r="HIU114" s="225"/>
      <c r="HIV114" s="225"/>
      <c r="HIW114" s="225"/>
      <c r="HIX114" s="225"/>
      <c r="HIY114" s="225"/>
      <c r="HIZ114" s="225"/>
      <c r="HJA114" s="225"/>
      <c r="HJB114" s="225"/>
      <c r="HJC114" s="225"/>
      <c r="HJD114" s="225"/>
      <c r="HJE114" s="225"/>
      <c r="HJF114" s="225"/>
      <c r="HJG114" s="225"/>
      <c r="HJH114" s="225"/>
      <c r="HJI114" s="225"/>
      <c r="HJJ114" s="225"/>
      <c r="HJK114" s="225"/>
      <c r="HJL114" s="225"/>
      <c r="HJM114" s="225"/>
      <c r="HJN114" s="225"/>
      <c r="HJO114" s="225"/>
      <c r="HJP114" s="225"/>
      <c r="HJQ114" s="225"/>
      <c r="HJR114" s="225"/>
      <c r="HJS114" s="225"/>
      <c r="HJT114" s="225"/>
      <c r="HJU114" s="225"/>
      <c r="HJV114" s="225"/>
      <c r="HJW114" s="225"/>
      <c r="HJX114" s="225"/>
      <c r="HJY114" s="225"/>
      <c r="HJZ114" s="225"/>
      <c r="HKA114" s="225"/>
      <c r="HKB114" s="225"/>
      <c r="HKC114" s="225"/>
      <c r="HKD114" s="225"/>
      <c r="HKE114" s="225"/>
      <c r="HKF114" s="225"/>
      <c r="HKG114" s="225"/>
      <c r="HKH114" s="225"/>
      <c r="HKI114" s="225"/>
      <c r="HKJ114" s="225"/>
      <c r="HKK114" s="225"/>
      <c r="HKL114" s="225"/>
      <c r="HKM114" s="225"/>
      <c r="HKN114" s="225"/>
      <c r="HKO114" s="225"/>
      <c r="HKP114" s="225"/>
      <c r="HKQ114" s="225"/>
      <c r="HKR114" s="225"/>
      <c r="HKS114" s="225"/>
      <c r="HKT114" s="225"/>
      <c r="HKU114" s="225"/>
      <c r="HKV114" s="225"/>
      <c r="HKW114" s="225"/>
      <c r="HKX114" s="225"/>
      <c r="HKY114" s="225"/>
      <c r="HKZ114" s="225"/>
      <c r="HLA114" s="225"/>
      <c r="HLB114" s="225"/>
      <c r="HLC114" s="225"/>
      <c r="HLD114" s="225"/>
      <c r="HLE114" s="225"/>
      <c r="HLF114" s="225"/>
      <c r="HLG114" s="225"/>
      <c r="HLH114" s="225"/>
      <c r="HLI114" s="225"/>
      <c r="HLJ114" s="225"/>
      <c r="HLK114" s="225"/>
      <c r="HLL114" s="225"/>
      <c r="HLM114" s="225"/>
      <c r="HLN114" s="225"/>
      <c r="HLO114" s="225"/>
      <c r="HLP114" s="225"/>
      <c r="HLQ114" s="225"/>
      <c r="HLR114" s="225"/>
      <c r="HLS114" s="225"/>
      <c r="HLT114" s="225"/>
      <c r="HLU114" s="225"/>
      <c r="HLV114" s="225"/>
      <c r="HLW114" s="225"/>
      <c r="HLX114" s="225"/>
      <c r="HLY114" s="225"/>
      <c r="HLZ114" s="225"/>
      <c r="HMA114" s="225"/>
      <c r="HMB114" s="225"/>
      <c r="HMC114" s="225"/>
      <c r="HMD114" s="225"/>
      <c r="HME114" s="225"/>
      <c r="HMF114" s="225"/>
      <c r="HMG114" s="225"/>
      <c r="HMH114" s="225"/>
      <c r="HMI114" s="225"/>
      <c r="HMJ114" s="225"/>
      <c r="HMK114" s="225"/>
      <c r="HML114" s="225"/>
      <c r="HMM114" s="225"/>
      <c r="HMN114" s="225"/>
      <c r="HMO114" s="225"/>
      <c r="HMP114" s="225"/>
      <c r="HMQ114" s="225"/>
      <c r="HMR114" s="225"/>
      <c r="HMS114" s="225"/>
      <c r="HMT114" s="225"/>
      <c r="HMU114" s="225"/>
      <c r="HMV114" s="225"/>
      <c r="HMW114" s="225"/>
      <c r="HMX114" s="225"/>
      <c r="HMY114" s="225"/>
      <c r="HMZ114" s="225"/>
      <c r="HNA114" s="225"/>
      <c r="HNB114" s="225"/>
      <c r="HNC114" s="225"/>
      <c r="HND114" s="225"/>
      <c r="HNE114" s="225"/>
      <c r="HNF114" s="225"/>
      <c r="HNG114" s="225"/>
      <c r="HNH114" s="225"/>
      <c r="HNI114" s="225"/>
      <c r="HNJ114" s="225"/>
      <c r="HNK114" s="225"/>
      <c r="HNL114" s="225"/>
      <c r="HNM114" s="225"/>
      <c r="HNN114" s="225"/>
      <c r="HNO114" s="225"/>
      <c r="HNP114" s="225"/>
      <c r="HNQ114" s="225"/>
      <c r="HNR114" s="225"/>
      <c r="HNS114" s="225"/>
      <c r="HNT114" s="225"/>
      <c r="HNU114" s="225"/>
      <c r="HNV114" s="225"/>
      <c r="HNW114" s="225"/>
      <c r="HNX114" s="225"/>
      <c r="HNY114" s="225"/>
      <c r="HNZ114" s="225"/>
      <c r="HOA114" s="225"/>
      <c r="HOB114" s="225"/>
      <c r="HOC114" s="225"/>
      <c r="HOD114" s="225"/>
      <c r="HOE114" s="225"/>
      <c r="HOF114" s="225"/>
      <c r="HOG114" s="225"/>
      <c r="HOH114" s="225"/>
      <c r="HOI114" s="225"/>
      <c r="HOJ114" s="225"/>
      <c r="HOK114" s="225"/>
      <c r="HOL114" s="225"/>
      <c r="HOM114" s="225"/>
      <c r="HON114" s="225"/>
      <c r="HOO114" s="225"/>
      <c r="HOP114" s="225"/>
      <c r="HOQ114" s="225"/>
      <c r="HOR114" s="225"/>
      <c r="HOS114" s="225"/>
      <c r="HOT114" s="225"/>
      <c r="HOU114" s="225"/>
      <c r="HOV114" s="225"/>
      <c r="HOW114" s="225"/>
      <c r="HOX114" s="225"/>
      <c r="HOY114" s="225"/>
      <c r="HOZ114" s="225"/>
      <c r="HPA114" s="225"/>
      <c r="HPB114" s="225"/>
      <c r="HPC114" s="225"/>
      <c r="HPD114" s="225"/>
      <c r="HPE114" s="225"/>
      <c r="HPF114" s="225"/>
      <c r="HPG114" s="225"/>
      <c r="HPH114" s="225"/>
      <c r="HPI114" s="225"/>
      <c r="HPJ114" s="225"/>
      <c r="HPK114" s="225"/>
      <c r="HPL114" s="225"/>
      <c r="HPM114" s="225"/>
      <c r="HPN114" s="225"/>
      <c r="HPO114" s="225"/>
      <c r="HPP114" s="225"/>
      <c r="HPQ114" s="225"/>
      <c r="HPR114" s="225"/>
      <c r="HPS114" s="225"/>
      <c r="HPT114" s="225"/>
      <c r="HPU114" s="225"/>
      <c r="HPV114" s="225"/>
      <c r="HPW114" s="225"/>
      <c r="HPX114" s="225"/>
      <c r="HPY114" s="225"/>
      <c r="HPZ114" s="225"/>
      <c r="HQA114" s="225"/>
      <c r="HQB114" s="225"/>
      <c r="HQC114" s="225"/>
      <c r="HQD114" s="225"/>
      <c r="HQE114" s="225"/>
      <c r="HQF114" s="225"/>
      <c r="HQG114" s="225"/>
      <c r="HQH114" s="225"/>
      <c r="HQI114" s="225"/>
      <c r="HQJ114" s="225"/>
      <c r="HQK114" s="225"/>
      <c r="HQL114" s="225"/>
      <c r="HQM114" s="225"/>
      <c r="HQN114" s="225"/>
      <c r="HQO114" s="225"/>
      <c r="HQP114" s="225"/>
      <c r="HQQ114" s="225"/>
      <c r="HQR114" s="225"/>
      <c r="HQS114" s="225"/>
      <c r="HQT114" s="225"/>
      <c r="HQU114" s="225"/>
      <c r="HQV114" s="225"/>
      <c r="HQW114" s="225"/>
      <c r="HQX114" s="225"/>
      <c r="HQY114" s="225"/>
      <c r="HQZ114" s="225"/>
      <c r="HRA114" s="225"/>
      <c r="HRB114" s="225"/>
      <c r="HRC114" s="225"/>
      <c r="HRD114" s="225"/>
      <c r="HRE114" s="225"/>
      <c r="HRF114" s="225"/>
      <c r="HRG114" s="225"/>
      <c r="HRH114" s="225"/>
      <c r="HRI114" s="225"/>
      <c r="HRJ114" s="225"/>
      <c r="HRK114" s="225"/>
      <c r="HRL114" s="225"/>
      <c r="HRM114" s="225"/>
      <c r="HRN114" s="225"/>
      <c r="HRO114" s="225"/>
      <c r="HRP114" s="225"/>
      <c r="HRQ114" s="225"/>
      <c r="HRR114" s="225"/>
      <c r="HRS114" s="225"/>
      <c r="HRT114" s="225"/>
      <c r="HRU114" s="225"/>
      <c r="HRV114" s="225"/>
      <c r="HRW114" s="225"/>
      <c r="HRX114" s="225"/>
      <c r="HRY114" s="225"/>
      <c r="HRZ114" s="225"/>
      <c r="HSA114" s="225"/>
      <c r="HSB114" s="225"/>
      <c r="HSC114" s="225"/>
      <c r="HSD114" s="225"/>
      <c r="HSE114" s="225"/>
      <c r="HSF114" s="225"/>
      <c r="HSG114" s="225"/>
      <c r="HSH114" s="225"/>
      <c r="HSI114" s="225"/>
      <c r="HSJ114" s="225"/>
      <c r="HSK114" s="225"/>
      <c r="HSL114" s="225"/>
      <c r="HSM114" s="225"/>
      <c r="HSN114" s="225"/>
      <c r="HSO114" s="225"/>
      <c r="HSP114" s="225"/>
      <c r="HSQ114" s="225"/>
      <c r="HSR114" s="225"/>
      <c r="HSS114" s="225"/>
      <c r="HST114" s="225"/>
      <c r="HSU114" s="225"/>
      <c r="HSV114" s="225"/>
      <c r="HSW114" s="225"/>
      <c r="HSX114" s="225"/>
      <c r="HSY114" s="225"/>
      <c r="HSZ114" s="225"/>
      <c r="HTA114" s="225"/>
      <c r="HTB114" s="225"/>
      <c r="HTC114" s="225"/>
      <c r="HTD114" s="225"/>
    </row>
    <row r="115" spans="1:5932" s="239" customFormat="1" ht="9.9499999999999993" hidden="1" customHeight="1" x14ac:dyDescent="0.25">
      <c r="A115" s="300" t="s">
        <v>83</v>
      </c>
      <c r="B115" s="267"/>
      <c r="C115" s="267"/>
      <c r="D115" s="267"/>
      <c r="E115" s="267"/>
      <c r="F115" s="267"/>
      <c r="G115" s="267"/>
      <c r="H115" s="267"/>
      <c r="I115" s="267"/>
      <c r="J115" s="339"/>
      <c r="K115" s="339">
        <v>1</v>
      </c>
      <c r="L115" s="75">
        <f t="shared" si="185"/>
        <v>1</v>
      </c>
      <c r="M115" s="265"/>
      <c r="N115" s="265">
        <v>7.44</v>
      </c>
      <c r="O115" s="455">
        <f t="shared" ref="O115:P117" si="189">J115*M115</f>
        <v>0</v>
      </c>
      <c r="P115" s="455">
        <f t="shared" si="189"/>
        <v>7.44</v>
      </c>
      <c r="Q115" s="438">
        <f t="shared" si="188"/>
        <v>7.44</v>
      </c>
      <c r="R115" s="267"/>
      <c r="S115" s="267"/>
      <c r="T115" s="267"/>
      <c r="U115" s="267"/>
      <c r="V115" s="267"/>
      <c r="W115" s="267"/>
      <c r="X115" s="267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40">
        <v>5.27</v>
      </c>
      <c r="AI115" s="216"/>
      <c r="AJ115" s="216"/>
      <c r="AK115" s="240">
        <v>1</v>
      </c>
      <c r="AL115" s="213"/>
      <c r="AM115" s="216"/>
      <c r="AN115" s="240">
        <v>1</v>
      </c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238"/>
      <c r="EC115" s="238"/>
      <c r="ED115" s="238"/>
      <c r="EE115" s="238"/>
      <c r="EF115" s="238"/>
      <c r="EG115" s="238"/>
      <c r="EH115" s="238"/>
      <c r="EI115" s="238"/>
      <c r="EJ115" s="238"/>
      <c r="EK115" s="238"/>
      <c r="EL115" s="238"/>
      <c r="EM115" s="238"/>
      <c r="EN115" s="238"/>
      <c r="EO115" s="238"/>
      <c r="EP115" s="238"/>
      <c r="EQ115" s="238"/>
      <c r="ER115" s="238"/>
      <c r="ES115" s="238"/>
      <c r="ET115" s="238"/>
      <c r="EU115" s="238"/>
      <c r="EV115" s="238"/>
      <c r="EW115" s="238"/>
      <c r="EX115" s="238"/>
      <c r="EY115" s="238"/>
      <c r="EZ115" s="238"/>
      <c r="FA115" s="238"/>
      <c r="FB115" s="238"/>
      <c r="FC115" s="238"/>
      <c r="FD115" s="238"/>
      <c r="FE115" s="238"/>
      <c r="FF115" s="238"/>
      <c r="FG115" s="238"/>
      <c r="FH115" s="238"/>
      <c r="FI115" s="238"/>
      <c r="FJ115" s="238"/>
      <c r="FK115" s="238"/>
      <c r="FL115" s="238"/>
      <c r="FM115" s="238"/>
      <c r="FN115" s="238"/>
      <c r="FO115" s="238"/>
      <c r="FP115" s="238"/>
      <c r="FQ115" s="238"/>
      <c r="FR115" s="238"/>
      <c r="FS115" s="238"/>
      <c r="FT115" s="238"/>
      <c r="FU115" s="238"/>
      <c r="FV115" s="238"/>
      <c r="FW115" s="238"/>
      <c r="FX115" s="238"/>
      <c r="FY115" s="238"/>
      <c r="FZ115" s="238"/>
      <c r="GA115" s="238"/>
      <c r="GB115" s="238"/>
      <c r="GC115" s="238"/>
      <c r="GD115" s="238"/>
      <c r="GE115" s="238"/>
      <c r="GF115" s="238"/>
      <c r="GG115" s="238"/>
      <c r="GH115" s="238"/>
      <c r="GI115" s="238"/>
      <c r="GJ115" s="238"/>
      <c r="GK115" s="238"/>
      <c r="GL115" s="238"/>
      <c r="GM115" s="238"/>
      <c r="GN115" s="238"/>
      <c r="GO115" s="238"/>
      <c r="GP115" s="238"/>
      <c r="GQ115" s="238"/>
      <c r="GR115" s="238"/>
      <c r="GS115" s="238"/>
      <c r="GT115" s="238"/>
      <c r="GU115" s="238"/>
      <c r="GV115" s="238"/>
      <c r="GW115" s="238"/>
      <c r="GX115" s="238"/>
      <c r="GY115" s="238"/>
      <c r="GZ115" s="238"/>
      <c r="HA115" s="238"/>
      <c r="HB115" s="238"/>
      <c r="HC115" s="238"/>
      <c r="HD115" s="238"/>
      <c r="HE115" s="238"/>
      <c r="HF115" s="238"/>
      <c r="HG115" s="238"/>
      <c r="HH115" s="238"/>
      <c r="HI115" s="238"/>
      <c r="HJ115" s="238"/>
      <c r="HK115" s="238"/>
      <c r="HL115" s="238"/>
      <c r="HM115" s="238"/>
      <c r="HN115" s="238"/>
      <c r="HO115" s="238"/>
      <c r="HP115" s="238"/>
      <c r="HQ115" s="238"/>
      <c r="HR115" s="238"/>
      <c r="HS115" s="238"/>
      <c r="HT115" s="238"/>
      <c r="HU115" s="238"/>
      <c r="HV115" s="238"/>
      <c r="HW115" s="238"/>
      <c r="HX115" s="238"/>
      <c r="HY115" s="238"/>
      <c r="HZ115" s="238"/>
      <c r="IA115" s="238"/>
      <c r="IB115" s="238"/>
      <c r="IC115" s="238"/>
      <c r="ID115" s="238"/>
      <c r="IE115" s="238"/>
      <c r="IF115" s="238"/>
      <c r="IG115" s="238"/>
      <c r="IH115" s="238"/>
      <c r="II115" s="238"/>
      <c r="IJ115" s="238"/>
      <c r="IK115" s="238"/>
      <c r="IL115" s="238"/>
      <c r="IM115" s="238"/>
      <c r="IN115" s="238"/>
      <c r="IO115" s="238"/>
      <c r="IP115" s="238"/>
      <c r="IQ115" s="238"/>
      <c r="IR115" s="238"/>
      <c r="IS115" s="238"/>
      <c r="IT115" s="238"/>
      <c r="IU115" s="238"/>
      <c r="IV115" s="238"/>
      <c r="IW115" s="238"/>
      <c r="IX115" s="238"/>
      <c r="IY115" s="238"/>
      <c r="IZ115" s="238"/>
      <c r="JA115" s="238"/>
      <c r="JB115" s="238"/>
      <c r="JC115" s="238"/>
      <c r="JD115" s="238"/>
      <c r="JE115" s="238"/>
      <c r="JF115" s="238"/>
      <c r="JG115" s="238"/>
      <c r="JH115" s="238"/>
      <c r="JI115" s="238"/>
      <c r="JJ115" s="238"/>
      <c r="JK115" s="238"/>
      <c r="JL115" s="238"/>
      <c r="JM115" s="238"/>
      <c r="JN115" s="238"/>
      <c r="JO115" s="238"/>
      <c r="JP115" s="238"/>
      <c r="JQ115" s="238"/>
      <c r="JR115" s="238"/>
      <c r="JS115" s="238"/>
      <c r="JT115" s="238"/>
      <c r="JU115" s="238"/>
      <c r="JV115" s="238"/>
      <c r="JW115" s="238"/>
      <c r="JX115" s="238"/>
      <c r="JY115" s="238"/>
      <c r="JZ115" s="238"/>
      <c r="KA115" s="238"/>
      <c r="KB115" s="238"/>
      <c r="KC115" s="238"/>
      <c r="KD115" s="238"/>
      <c r="KE115" s="238"/>
      <c r="KF115" s="238"/>
      <c r="KG115" s="238"/>
      <c r="KH115" s="238"/>
      <c r="KI115" s="238"/>
      <c r="KJ115" s="238"/>
      <c r="KK115" s="238"/>
      <c r="KL115" s="238"/>
      <c r="KM115" s="238"/>
      <c r="KN115" s="238"/>
      <c r="KO115" s="238"/>
      <c r="KP115" s="238"/>
      <c r="KQ115" s="238"/>
      <c r="KR115" s="238"/>
      <c r="KS115" s="238"/>
      <c r="KT115" s="238"/>
      <c r="KU115" s="238"/>
      <c r="KV115" s="238"/>
      <c r="KW115" s="238"/>
      <c r="KX115" s="238"/>
      <c r="KY115" s="238"/>
      <c r="KZ115" s="238"/>
      <c r="LA115" s="238"/>
      <c r="LB115" s="238"/>
      <c r="LC115" s="238"/>
      <c r="LD115" s="238"/>
      <c r="LE115" s="238"/>
      <c r="LF115" s="238"/>
      <c r="LG115" s="238"/>
      <c r="LH115" s="238"/>
      <c r="LI115" s="238"/>
      <c r="LJ115" s="238"/>
      <c r="LK115" s="238"/>
      <c r="LL115" s="238"/>
      <c r="LM115" s="238"/>
      <c r="LN115" s="238"/>
      <c r="LO115" s="238"/>
      <c r="LP115" s="238"/>
      <c r="LQ115" s="238"/>
      <c r="LR115" s="238"/>
      <c r="LS115" s="238"/>
      <c r="LT115" s="238"/>
      <c r="LU115" s="238"/>
      <c r="LV115" s="238"/>
      <c r="LW115" s="238"/>
      <c r="LX115" s="238"/>
      <c r="LY115" s="238"/>
      <c r="LZ115" s="238"/>
      <c r="MA115" s="238"/>
      <c r="MB115" s="238"/>
      <c r="MC115" s="238"/>
      <c r="MD115" s="238"/>
      <c r="ME115" s="238"/>
      <c r="MF115" s="238"/>
      <c r="MG115" s="238"/>
      <c r="MH115" s="238"/>
      <c r="MI115" s="238"/>
      <c r="MJ115" s="238"/>
      <c r="MK115" s="238"/>
      <c r="ML115" s="238"/>
      <c r="MM115" s="238"/>
      <c r="MN115" s="238"/>
      <c r="MO115" s="238"/>
      <c r="MP115" s="238"/>
      <c r="MQ115" s="238"/>
      <c r="MR115" s="238"/>
      <c r="MS115" s="238"/>
      <c r="MT115" s="238"/>
      <c r="MU115" s="238"/>
      <c r="MV115" s="238"/>
      <c r="MW115" s="238"/>
      <c r="MX115" s="238"/>
      <c r="MY115" s="238"/>
      <c r="MZ115" s="238"/>
      <c r="NA115" s="238"/>
      <c r="NB115" s="238"/>
      <c r="NC115" s="238"/>
      <c r="ND115" s="238"/>
      <c r="NE115" s="238"/>
      <c r="NF115" s="238"/>
      <c r="NG115" s="238"/>
      <c r="NH115" s="238"/>
      <c r="NI115" s="238"/>
      <c r="NJ115" s="238"/>
      <c r="NK115" s="238"/>
      <c r="NL115" s="238"/>
      <c r="NM115" s="238"/>
      <c r="NN115" s="238"/>
      <c r="NO115" s="238"/>
      <c r="NP115" s="238"/>
      <c r="NQ115" s="238"/>
      <c r="NR115" s="238"/>
      <c r="NS115" s="238"/>
      <c r="NT115" s="238"/>
      <c r="NU115" s="238"/>
      <c r="NV115" s="238"/>
      <c r="NW115" s="238"/>
      <c r="NX115" s="238"/>
      <c r="NY115" s="238"/>
      <c r="NZ115" s="238"/>
      <c r="OA115" s="238"/>
      <c r="OB115" s="238"/>
      <c r="OC115" s="238"/>
      <c r="OD115" s="238"/>
      <c r="OE115" s="238"/>
      <c r="OF115" s="238"/>
      <c r="OG115" s="238"/>
      <c r="OH115" s="238"/>
      <c r="OI115" s="238"/>
      <c r="OJ115" s="238"/>
      <c r="OK115" s="238"/>
      <c r="OL115" s="238"/>
      <c r="OM115" s="238"/>
      <c r="ON115" s="238"/>
      <c r="OO115" s="238"/>
      <c r="OP115" s="238"/>
      <c r="OQ115" s="238"/>
      <c r="OR115" s="238"/>
      <c r="OS115" s="238"/>
      <c r="OT115" s="238"/>
      <c r="OU115" s="238"/>
      <c r="OV115" s="238"/>
      <c r="OW115" s="238"/>
      <c r="OX115" s="238"/>
      <c r="OY115" s="238"/>
      <c r="OZ115" s="238"/>
      <c r="PA115" s="238"/>
      <c r="PB115" s="238"/>
      <c r="PC115" s="238"/>
      <c r="PD115" s="238"/>
      <c r="PE115" s="238"/>
      <c r="PF115" s="238"/>
      <c r="PG115" s="238"/>
      <c r="PH115" s="238"/>
      <c r="PI115" s="238"/>
      <c r="PJ115" s="238"/>
      <c r="PK115" s="238"/>
      <c r="PL115" s="238"/>
      <c r="PM115" s="238"/>
      <c r="PN115" s="238"/>
      <c r="PO115" s="238"/>
      <c r="PP115" s="238"/>
      <c r="PQ115" s="238"/>
      <c r="PR115" s="238"/>
      <c r="PS115" s="238"/>
      <c r="PT115" s="238"/>
      <c r="PU115" s="238"/>
      <c r="PV115" s="238"/>
      <c r="PW115" s="238"/>
      <c r="PX115" s="238"/>
      <c r="PY115" s="238"/>
      <c r="PZ115" s="238"/>
      <c r="QA115" s="238"/>
      <c r="QB115" s="238"/>
      <c r="QC115" s="238"/>
      <c r="QD115" s="238"/>
      <c r="QE115" s="238"/>
      <c r="QF115" s="238"/>
      <c r="QG115" s="238"/>
      <c r="QH115" s="238"/>
      <c r="QI115" s="238"/>
      <c r="QJ115" s="238"/>
      <c r="QK115" s="238"/>
      <c r="QL115" s="238"/>
      <c r="QM115" s="238"/>
      <c r="QN115" s="238"/>
      <c r="QO115" s="238"/>
      <c r="QP115" s="238"/>
      <c r="QQ115" s="238"/>
      <c r="QR115" s="238"/>
      <c r="QS115" s="238"/>
      <c r="QT115" s="238"/>
      <c r="QU115" s="238"/>
      <c r="QV115" s="238"/>
      <c r="QW115" s="238"/>
      <c r="QX115" s="238"/>
      <c r="QY115" s="238"/>
      <c r="QZ115" s="238"/>
      <c r="RA115" s="238"/>
      <c r="RB115" s="238"/>
      <c r="RC115" s="238"/>
      <c r="RD115" s="238"/>
      <c r="RE115" s="238"/>
      <c r="RF115" s="238"/>
      <c r="RG115" s="238"/>
      <c r="RH115" s="238"/>
      <c r="RI115" s="238"/>
      <c r="RJ115" s="238"/>
      <c r="RK115" s="238"/>
      <c r="RL115" s="238"/>
      <c r="RM115" s="238"/>
      <c r="RN115" s="238"/>
      <c r="RO115" s="238"/>
      <c r="RP115" s="238"/>
      <c r="RQ115" s="238"/>
      <c r="RR115" s="238"/>
      <c r="RS115" s="238"/>
      <c r="RT115" s="238"/>
      <c r="RU115" s="238"/>
      <c r="RV115" s="238"/>
      <c r="RW115" s="238"/>
      <c r="RX115" s="238"/>
      <c r="RY115" s="238"/>
      <c r="RZ115" s="238"/>
      <c r="SA115" s="238"/>
      <c r="SB115" s="238"/>
      <c r="SC115" s="238"/>
      <c r="SD115" s="238"/>
      <c r="SE115" s="238"/>
      <c r="SF115" s="238"/>
      <c r="SG115" s="238"/>
      <c r="SH115" s="238"/>
      <c r="SI115" s="238"/>
      <c r="SJ115" s="238"/>
      <c r="SK115" s="238"/>
      <c r="SL115" s="238"/>
      <c r="SM115" s="238"/>
      <c r="SN115" s="238"/>
      <c r="SO115" s="238"/>
      <c r="SP115" s="238"/>
      <c r="SQ115" s="238"/>
      <c r="SR115" s="238"/>
      <c r="SS115" s="238"/>
      <c r="ST115" s="238"/>
      <c r="SU115" s="238"/>
      <c r="SV115" s="238"/>
      <c r="SW115" s="238"/>
      <c r="SX115" s="238"/>
      <c r="SY115" s="238"/>
      <c r="SZ115" s="238"/>
      <c r="TA115" s="238"/>
      <c r="TB115" s="238"/>
      <c r="TC115" s="238"/>
      <c r="TD115" s="238"/>
      <c r="TE115" s="238"/>
      <c r="TF115" s="238"/>
      <c r="TG115" s="238"/>
      <c r="TH115" s="238"/>
      <c r="TI115" s="238"/>
      <c r="TJ115" s="238"/>
      <c r="TK115" s="238"/>
      <c r="TL115" s="238"/>
      <c r="TM115" s="238"/>
      <c r="TN115" s="238"/>
      <c r="TO115" s="238"/>
      <c r="TP115" s="238"/>
      <c r="TQ115" s="238"/>
      <c r="TR115" s="238"/>
      <c r="TS115" s="238"/>
      <c r="TT115" s="238"/>
      <c r="TU115" s="238"/>
      <c r="TV115" s="238"/>
      <c r="TW115" s="238"/>
      <c r="TX115" s="238"/>
      <c r="TY115" s="238"/>
      <c r="TZ115" s="238"/>
      <c r="UA115" s="238"/>
      <c r="UB115" s="238"/>
      <c r="UC115" s="238"/>
      <c r="UD115" s="238"/>
      <c r="UE115" s="238"/>
      <c r="UF115" s="238"/>
      <c r="UG115" s="238"/>
      <c r="UH115" s="238"/>
      <c r="UI115" s="238"/>
      <c r="UJ115" s="238"/>
      <c r="UK115" s="238"/>
      <c r="UL115" s="238"/>
      <c r="UM115" s="238"/>
      <c r="UN115" s="238"/>
      <c r="UO115" s="238"/>
      <c r="UP115" s="238"/>
      <c r="UQ115" s="238"/>
      <c r="UR115" s="238"/>
      <c r="US115" s="238"/>
      <c r="UT115" s="238"/>
      <c r="UU115" s="238"/>
      <c r="UV115" s="238"/>
      <c r="UW115" s="238"/>
      <c r="UX115" s="238"/>
      <c r="UY115" s="238"/>
      <c r="UZ115" s="238"/>
      <c r="VA115" s="238"/>
      <c r="VB115" s="238"/>
      <c r="VC115" s="238"/>
      <c r="VD115" s="238"/>
      <c r="VE115" s="238"/>
      <c r="VF115" s="238"/>
      <c r="VG115" s="238"/>
      <c r="VH115" s="238"/>
      <c r="VI115" s="238"/>
      <c r="VJ115" s="238"/>
      <c r="VK115" s="238"/>
      <c r="VL115" s="238"/>
      <c r="VM115" s="238"/>
      <c r="VN115" s="238"/>
      <c r="VO115" s="238"/>
      <c r="VP115" s="238"/>
      <c r="VQ115" s="238"/>
      <c r="VR115" s="238"/>
      <c r="VS115" s="238"/>
      <c r="VT115" s="238"/>
      <c r="VU115" s="238"/>
      <c r="VV115" s="238"/>
      <c r="VW115" s="238"/>
      <c r="VX115" s="238"/>
      <c r="VY115" s="238"/>
      <c r="VZ115" s="238"/>
      <c r="WA115" s="238"/>
      <c r="WB115" s="238"/>
      <c r="WC115" s="238"/>
      <c r="WD115" s="238"/>
      <c r="WE115" s="238"/>
      <c r="WF115" s="238"/>
      <c r="WG115" s="238"/>
      <c r="WH115" s="238"/>
      <c r="WI115" s="238"/>
      <c r="WJ115" s="238"/>
      <c r="WK115" s="238"/>
      <c r="WL115" s="238"/>
      <c r="WM115" s="238"/>
      <c r="WN115" s="238"/>
      <c r="WO115" s="238"/>
      <c r="WP115" s="238"/>
      <c r="WQ115" s="238"/>
      <c r="WR115" s="238"/>
      <c r="WS115" s="238"/>
      <c r="WT115" s="238"/>
      <c r="WU115" s="238"/>
      <c r="WV115" s="238"/>
      <c r="WW115" s="238"/>
      <c r="WX115" s="238"/>
      <c r="WY115" s="238"/>
      <c r="WZ115" s="238"/>
      <c r="XA115" s="238"/>
      <c r="XB115" s="238"/>
      <c r="XC115" s="238"/>
      <c r="XD115" s="238"/>
      <c r="XE115" s="238"/>
      <c r="XF115" s="238"/>
      <c r="XG115" s="238"/>
      <c r="XH115" s="238"/>
      <c r="XI115" s="238"/>
      <c r="XJ115" s="238"/>
      <c r="XK115" s="238"/>
      <c r="XL115" s="238"/>
      <c r="XM115" s="238"/>
      <c r="XN115" s="238"/>
      <c r="XO115" s="238"/>
      <c r="XP115" s="238"/>
      <c r="XQ115" s="238"/>
      <c r="XR115" s="238"/>
      <c r="XS115" s="238"/>
      <c r="XT115" s="238"/>
      <c r="XU115" s="238"/>
      <c r="XV115" s="238"/>
      <c r="XW115" s="238"/>
      <c r="XX115" s="238"/>
      <c r="XY115" s="238"/>
      <c r="XZ115" s="238"/>
      <c r="YA115" s="238"/>
      <c r="YB115" s="238"/>
      <c r="YC115" s="238"/>
      <c r="YD115" s="238"/>
      <c r="YE115" s="238"/>
      <c r="YF115" s="238"/>
      <c r="YG115" s="238"/>
      <c r="YH115" s="238"/>
      <c r="YI115" s="238"/>
      <c r="YJ115" s="238"/>
      <c r="YK115" s="238"/>
      <c r="YL115" s="238"/>
      <c r="YM115" s="238"/>
      <c r="YN115" s="238"/>
      <c r="YO115" s="238"/>
      <c r="YP115" s="238"/>
      <c r="YQ115" s="238"/>
      <c r="YR115" s="238"/>
      <c r="YS115" s="238"/>
      <c r="YT115" s="238"/>
      <c r="YU115" s="238"/>
      <c r="YV115" s="238"/>
      <c r="YW115" s="238"/>
      <c r="YX115" s="238"/>
      <c r="YY115" s="238"/>
      <c r="YZ115" s="238"/>
      <c r="ZA115" s="238"/>
      <c r="ZB115" s="238"/>
      <c r="ZC115" s="238"/>
      <c r="ZD115" s="238"/>
      <c r="ZE115" s="238"/>
      <c r="ZF115" s="238"/>
      <c r="ZG115" s="238"/>
      <c r="ZH115" s="238"/>
      <c r="ZI115" s="238"/>
      <c r="ZJ115" s="238"/>
      <c r="ZK115" s="238"/>
      <c r="ZL115" s="238"/>
      <c r="ZM115" s="238"/>
      <c r="ZN115" s="238"/>
      <c r="ZO115" s="238"/>
      <c r="ZP115" s="238"/>
      <c r="ZQ115" s="238"/>
      <c r="ZR115" s="238"/>
      <c r="ZS115" s="238"/>
      <c r="ZT115" s="238"/>
      <c r="ZU115" s="238"/>
      <c r="ZV115" s="238"/>
      <c r="ZW115" s="238"/>
      <c r="ZX115" s="238"/>
      <c r="ZY115" s="238"/>
      <c r="ZZ115" s="238"/>
      <c r="AAA115" s="238"/>
      <c r="AAB115" s="238"/>
      <c r="AAC115" s="238"/>
      <c r="AAD115" s="238"/>
      <c r="AAE115" s="238"/>
      <c r="AAF115" s="238"/>
      <c r="AAG115" s="238"/>
      <c r="AAH115" s="238"/>
      <c r="AAI115" s="238"/>
      <c r="AAJ115" s="238"/>
      <c r="AAK115" s="238"/>
      <c r="AAL115" s="238"/>
      <c r="AAM115" s="238"/>
      <c r="AAN115" s="238"/>
      <c r="AAO115" s="238"/>
      <c r="AAP115" s="238"/>
      <c r="AAQ115" s="238"/>
      <c r="AAR115" s="238"/>
      <c r="AAS115" s="238"/>
      <c r="AAT115" s="238"/>
      <c r="AAU115" s="238"/>
      <c r="AAV115" s="238"/>
      <c r="AAW115" s="238"/>
      <c r="AAX115" s="238"/>
      <c r="AAY115" s="238"/>
      <c r="AAZ115" s="238"/>
      <c r="ABA115" s="238"/>
      <c r="ABB115" s="238"/>
      <c r="ABC115" s="238"/>
      <c r="ABD115" s="238"/>
      <c r="ABE115" s="238"/>
      <c r="ABF115" s="238"/>
      <c r="ABG115" s="238"/>
      <c r="ABH115" s="238"/>
      <c r="ABI115" s="238"/>
      <c r="ABJ115" s="238"/>
      <c r="ABK115" s="238"/>
      <c r="ABL115" s="238"/>
      <c r="ABM115" s="238"/>
      <c r="ABN115" s="238"/>
      <c r="ABO115" s="238"/>
      <c r="ABP115" s="238"/>
      <c r="ABQ115" s="238"/>
      <c r="ABR115" s="238"/>
      <c r="ABS115" s="238"/>
      <c r="ABT115" s="238"/>
      <c r="ABU115" s="238"/>
      <c r="ABV115" s="238"/>
      <c r="ABW115" s="238"/>
      <c r="ABX115" s="238"/>
      <c r="ABY115" s="238"/>
      <c r="ABZ115" s="238"/>
      <c r="ACA115" s="238"/>
      <c r="ACB115" s="238"/>
      <c r="ACC115" s="238"/>
      <c r="ACD115" s="238"/>
      <c r="ACE115" s="238"/>
      <c r="ACF115" s="238"/>
      <c r="ACG115" s="238"/>
      <c r="ACH115" s="238"/>
      <c r="ACI115" s="238"/>
      <c r="ACJ115" s="238"/>
      <c r="ACK115" s="238"/>
      <c r="ACL115" s="238"/>
      <c r="ACM115" s="238"/>
      <c r="ACN115" s="238"/>
      <c r="ACO115" s="238"/>
      <c r="ACP115" s="238"/>
      <c r="ACQ115" s="238"/>
      <c r="ACR115" s="238"/>
      <c r="ACS115" s="238"/>
      <c r="ACT115" s="238"/>
      <c r="ACU115" s="238"/>
      <c r="ACV115" s="238"/>
      <c r="ACW115" s="238"/>
      <c r="ACX115" s="238"/>
      <c r="ACY115" s="238"/>
      <c r="ACZ115" s="238"/>
      <c r="ADA115" s="238"/>
      <c r="ADB115" s="238"/>
      <c r="ADC115" s="238"/>
      <c r="ADD115" s="238"/>
      <c r="ADE115" s="238"/>
      <c r="ADF115" s="238"/>
      <c r="ADG115" s="238"/>
      <c r="ADH115" s="238"/>
      <c r="ADI115" s="238"/>
      <c r="ADJ115" s="238"/>
      <c r="ADK115" s="238"/>
      <c r="ADL115" s="238"/>
      <c r="ADM115" s="238"/>
      <c r="ADN115" s="238"/>
      <c r="ADO115" s="238"/>
      <c r="ADP115" s="238"/>
      <c r="ADQ115" s="238"/>
      <c r="ADR115" s="238"/>
      <c r="ADS115" s="238"/>
      <c r="ADT115" s="238"/>
      <c r="ADU115" s="238"/>
      <c r="ADV115" s="238"/>
      <c r="ADW115" s="238"/>
      <c r="ADX115" s="238"/>
      <c r="ADY115" s="238"/>
      <c r="ADZ115" s="238"/>
      <c r="AEA115" s="238"/>
      <c r="AEB115" s="238"/>
      <c r="AEC115" s="238"/>
      <c r="AED115" s="238"/>
      <c r="AEE115" s="238"/>
      <c r="AEF115" s="238"/>
      <c r="AEG115" s="238"/>
      <c r="AEH115" s="238"/>
      <c r="AEI115" s="238"/>
      <c r="AEJ115" s="238"/>
      <c r="AEK115" s="238"/>
      <c r="AEL115" s="238"/>
      <c r="AEM115" s="238"/>
      <c r="AEN115" s="238"/>
      <c r="AEO115" s="238"/>
      <c r="AEP115" s="238"/>
      <c r="AEQ115" s="238"/>
      <c r="AER115" s="238"/>
      <c r="AES115" s="238"/>
      <c r="AET115" s="238"/>
      <c r="AEU115" s="238"/>
      <c r="AEV115" s="238"/>
      <c r="AEW115" s="238"/>
      <c r="AEX115" s="238"/>
      <c r="AEY115" s="238"/>
      <c r="AEZ115" s="238"/>
      <c r="AFA115" s="238"/>
      <c r="AFB115" s="238"/>
      <c r="AFC115" s="238"/>
      <c r="AFD115" s="238"/>
      <c r="AFE115" s="238"/>
      <c r="AFF115" s="238"/>
      <c r="AFG115" s="238"/>
      <c r="AFH115" s="238"/>
      <c r="AFI115" s="238"/>
      <c r="AFJ115" s="238"/>
      <c r="AFK115" s="238"/>
      <c r="AFL115" s="238"/>
      <c r="AFM115" s="238"/>
      <c r="AFN115" s="238"/>
      <c r="AFO115" s="238"/>
      <c r="AFP115" s="238"/>
      <c r="AFQ115" s="238"/>
      <c r="AFR115" s="238"/>
      <c r="AFS115" s="238"/>
      <c r="AFT115" s="238"/>
      <c r="AFU115" s="238"/>
      <c r="AFV115" s="238"/>
      <c r="AFW115" s="238"/>
      <c r="AFX115" s="238"/>
      <c r="AFY115" s="238"/>
      <c r="AFZ115" s="238"/>
      <c r="AGA115" s="238"/>
      <c r="AGB115" s="238"/>
      <c r="AGC115" s="238"/>
      <c r="AGD115" s="238"/>
      <c r="AGE115" s="238"/>
      <c r="AGF115" s="238"/>
      <c r="AGG115" s="238"/>
      <c r="AGH115" s="238"/>
      <c r="AGI115" s="238"/>
      <c r="AGJ115" s="238"/>
      <c r="AGK115" s="238"/>
      <c r="AGL115" s="238"/>
      <c r="AGM115" s="238"/>
      <c r="AGN115" s="238"/>
      <c r="AGO115" s="238"/>
      <c r="AGP115" s="238"/>
      <c r="AGQ115" s="238"/>
      <c r="AGR115" s="238"/>
      <c r="AGS115" s="238"/>
      <c r="AGT115" s="238"/>
      <c r="AGU115" s="238"/>
      <c r="AGV115" s="238"/>
      <c r="AGW115" s="238"/>
      <c r="AGX115" s="238"/>
      <c r="AGY115" s="238"/>
      <c r="AGZ115" s="238"/>
      <c r="AHA115" s="238"/>
      <c r="AHB115" s="238"/>
      <c r="AHC115" s="238"/>
      <c r="AHD115" s="238"/>
      <c r="AHE115" s="238"/>
      <c r="AHF115" s="238"/>
      <c r="AHG115" s="238"/>
      <c r="AHH115" s="238"/>
      <c r="AHI115" s="238"/>
      <c r="AHJ115" s="238"/>
      <c r="AHK115" s="238"/>
      <c r="AHL115" s="238"/>
      <c r="AHM115" s="238"/>
      <c r="AHN115" s="238"/>
      <c r="AHO115" s="238"/>
      <c r="AHP115" s="238"/>
      <c r="AHQ115" s="238"/>
      <c r="AHR115" s="238"/>
      <c r="AHS115" s="238"/>
      <c r="AHT115" s="238"/>
      <c r="AHU115" s="238"/>
      <c r="AHV115" s="238"/>
      <c r="AHW115" s="238"/>
      <c r="AHX115" s="238"/>
      <c r="AHY115" s="238"/>
      <c r="AHZ115" s="238"/>
      <c r="AIA115" s="238"/>
      <c r="AIB115" s="238"/>
      <c r="AIC115" s="238"/>
      <c r="AID115" s="238"/>
      <c r="AIE115" s="238"/>
      <c r="AIF115" s="238"/>
      <c r="AIG115" s="238"/>
      <c r="AIH115" s="238"/>
      <c r="AII115" s="238"/>
      <c r="AIJ115" s="238"/>
      <c r="AIK115" s="238"/>
      <c r="AIL115" s="238"/>
      <c r="AIM115" s="238"/>
      <c r="AIN115" s="238"/>
      <c r="AIO115" s="238"/>
      <c r="AIP115" s="238"/>
      <c r="AIQ115" s="238"/>
      <c r="AIR115" s="238"/>
      <c r="AIS115" s="238"/>
      <c r="AIT115" s="238"/>
      <c r="AIU115" s="238"/>
      <c r="AIV115" s="238"/>
      <c r="AIW115" s="238"/>
      <c r="AIX115" s="238"/>
      <c r="AIY115" s="238"/>
      <c r="AIZ115" s="238"/>
      <c r="AJA115" s="238"/>
      <c r="AJB115" s="238"/>
      <c r="AJC115" s="238"/>
      <c r="AJD115" s="238"/>
      <c r="AJE115" s="238"/>
      <c r="AJF115" s="238"/>
      <c r="AJG115" s="238"/>
      <c r="AJH115" s="238"/>
      <c r="AJI115" s="238"/>
      <c r="AJJ115" s="238"/>
      <c r="AJK115" s="238"/>
      <c r="AJL115" s="238"/>
      <c r="AJM115" s="238"/>
      <c r="AJN115" s="238"/>
      <c r="AJO115" s="238"/>
      <c r="AJP115" s="238"/>
      <c r="AJQ115" s="238"/>
      <c r="AJR115" s="238"/>
      <c r="AJS115" s="238"/>
      <c r="AJT115" s="238"/>
      <c r="AJU115" s="238"/>
      <c r="AJV115" s="238"/>
      <c r="AJW115" s="238"/>
      <c r="AJX115" s="238"/>
      <c r="AJY115" s="238"/>
      <c r="AJZ115" s="238"/>
      <c r="AKA115" s="238"/>
      <c r="AKB115" s="238"/>
      <c r="AKC115" s="238"/>
      <c r="AKD115" s="238"/>
      <c r="AKE115" s="238"/>
      <c r="AKF115" s="238"/>
      <c r="AKG115" s="238"/>
      <c r="AKH115" s="238"/>
      <c r="AKI115" s="238"/>
      <c r="AKJ115" s="238"/>
      <c r="AKK115" s="238"/>
      <c r="AKL115" s="238"/>
      <c r="AKM115" s="238"/>
      <c r="AKN115" s="238"/>
      <c r="AKO115" s="238"/>
      <c r="AKP115" s="238"/>
      <c r="AKQ115" s="238"/>
      <c r="AKR115" s="238"/>
      <c r="AKS115" s="238"/>
      <c r="AKT115" s="238"/>
      <c r="AKU115" s="238"/>
      <c r="AKV115" s="238"/>
      <c r="AKW115" s="238"/>
      <c r="AKX115" s="238"/>
      <c r="AKY115" s="238"/>
      <c r="AKZ115" s="238"/>
      <c r="ALA115" s="238"/>
      <c r="ALB115" s="238"/>
      <c r="ALC115" s="238"/>
      <c r="ALD115" s="238"/>
      <c r="ALE115" s="238"/>
      <c r="ALF115" s="238"/>
      <c r="ALG115" s="238"/>
      <c r="ALH115" s="238"/>
      <c r="ALI115" s="238"/>
      <c r="ALJ115" s="238"/>
      <c r="ALK115" s="238"/>
      <c r="ALL115" s="238"/>
      <c r="ALM115" s="238"/>
      <c r="ALN115" s="238"/>
      <c r="ALO115" s="238"/>
      <c r="ALP115" s="238"/>
      <c r="ALQ115" s="238"/>
      <c r="ALR115" s="238"/>
      <c r="ALS115" s="238"/>
      <c r="ALT115" s="238"/>
      <c r="ALU115" s="238"/>
      <c r="ALV115" s="238"/>
      <c r="ALW115" s="238"/>
      <c r="ALX115" s="238"/>
      <c r="ALY115" s="238"/>
      <c r="ALZ115" s="238"/>
      <c r="AMA115" s="238"/>
      <c r="AMB115" s="238"/>
      <c r="AMC115" s="238"/>
      <c r="AMD115" s="238"/>
      <c r="AME115" s="238"/>
      <c r="AMF115" s="238"/>
      <c r="AMG115" s="238"/>
      <c r="AMH115" s="238"/>
      <c r="AMI115" s="238"/>
      <c r="AMJ115" s="238"/>
      <c r="AMK115" s="238"/>
      <c r="AML115" s="238"/>
      <c r="AMM115" s="238"/>
      <c r="AMN115" s="238"/>
      <c r="AMO115" s="238"/>
      <c r="AMP115" s="238"/>
      <c r="AMQ115" s="238"/>
      <c r="AMR115" s="238"/>
      <c r="AMS115" s="238"/>
      <c r="AMT115" s="238"/>
      <c r="AMU115" s="238"/>
      <c r="AMV115" s="238"/>
      <c r="AMW115" s="238"/>
      <c r="AMX115" s="238"/>
      <c r="AMY115" s="238"/>
      <c r="AMZ115" s="238"/>
      <c r="ANA115" s="238"/>
      <c r="ANB115" s="238"/>
      <c r="ANC115" s="238"/>
      <c r="AND115" s="238"/>
      <c r="ANE115" s="238"/>
      <c r="ANF115" s="238"/>
      <c r="ANG115" s="238"/>
      <c r="ANH115" s="238"/>
      <c r="ANI115" s="238"/>
      <c r="ANJ115" s="238"/>
      <c r="ANK115" s="238"/>
      <c r="ANL115" s="238"/>
      <c r="ANM115" s="238"/>
      <c r="ANN115" s="238"/>
      <c r="ANO115" s="238"/>
      <c r="ANP115" s="238"/>
      <c r="ANQ115" s="238"/>
      <c r="ANR115" s="238"/>
      <c r="ANS115" s="238"/>
      <c r="ANT115" s="238"/>
      <c r="ANU115" s="238"/>
      <c r="ANV115" s="238"/>
      <c r="ANW115" s="238"/>
      <c r="ANX115" s="238"/>
      <c r="ANY115" s="238"/>
      <c r="ANZ115" s="238"/>
      <c r="AOA115" s="238"/>
      <c r="AOB115" s="238"/>
      <c r="AOC115" s="238"/>
      <c r="AOD115" s="238"/>
      <c r="AOE115" s="238"/>
      <c r="AOF115" s="238"/>
      <c r="AOG115" s="238"/>
      <c r="AOH115" s="238"/>
      <c r="AOI115" s="238"/>
      <c r="AOJ115" s="238"/>
      <c r="AOK115" s="238"/>
      <c r="AOL115" s="238"/>
      <c r="AOM115" s="238"/>
      <c r="AON115" s="238"/>
      <c r="AOO115" s="238"/>
      <c r="AOP115" s="238"/>
      <c r="AOQ115" s="238"/>
      <c r="AOR115" s="238"/>
      <c r="AOS115" s="238"/>
      <c r="AOT115" s="238"/>
      <c r="AOU115" s="238"/>
      <c r="AOV115" s="238"/>
      <c r="AOW115" s="238"/>
      <c r="AOX115" s="238"/>
      <c r="AOY115" s="238"/>
      <c r="AOZ115" s="238"/>
      <c r="APA115" s="238"/>
      <c r="APB115" s="238"/>
      <c r="APC115" s="238"/>
      <c r="APD115" s="238"/>
      <c r="APE115" s="238"/>
      <c r="APF115" s="238"/>
      <c r="APG115" s="238"/>
      <c r="APH115" s="238"/>
      <c r="API115" s="238"/>
      <c r="APJ115" s="238"/>
      <c r="APK115" s="238"/>
      <c r="APL115" s="238"/>
      <c r="APM115" s="238"/>
      <c r="APN115" s="238"/>
      <c r="APO115" s="238"/>
      <c r="APP115" s="238"/>
      <c r="APQ115" s="238"/>
      <c r="APR115" s="238"/>
      <c r="APS115" s="238"/>
      <c r="APT115" s="238"/>
      <c r="APU115" s="238"/>
      <c r="APV115" s="238"/>
      <c r="APW115" s="238"/>
      <c r="APX115" s="238"/>
      <c r="APY115" s="238"/>
      <c r="APZ115" s="238"/>
      <c r="AQA115" s="238"/>
      <c r="AQB115" s="238"/>
      <c r="AQC115" s="238"/>
      <c r="AQD115" s="238"/>
      <c r="AQE115" s="238"/>
      <c r="AQF115" s="238"/>
      <c r="AQG115" s="238"/>
      <c r="AQH115" s="238"/>
      <c r="AQI115" s="238"/>
      <c r="AQJ115" s="238"/>
      <c r="AQK115" s="238"/>
      <c r="AQL115" s="238"/>
      <c r="AQM115" s="238"/>
      <c r="AQN115" s="238"/>
      <c r="AQO115" s="238"/>
      <c r="AQP115" s="238"/>
      <c r="AQQ115" s="238"/>
      <c r="AQR115" s="238"/>
      <c r="AQS115" s="238"/>
      <c r="AQT115" s="238"/>
      <c r="AQU115" s="238"/>
      <c r="AQV115" s="238"/>
      <c r="AQW115" s="238"/>
      <c r="AQX115" s="238"/>
      <c r="AQY115" s="238"/>
      <c r="AQZ115" s="238"/>
      <c r="ARA115" s="238"/>
      <c r="ARB115" s="238"/>
      <c r="ARC115" s="238"/>
      <c r="ARD115" s="238"/>
      <c r="ARE115" s="238"/>
      <c r="ARF115" s="238"/>
      <c r="ARG115" s="238"/>
      <c r="ARH115" s="238"/>
      <c r="ARI115" s="238"/>
      <c r="ARJ115" s="238"/>
      <c r="ARK115" s="238"/>
      <c r="ARL115" s="238"/>
      <c r="ARM115" s="238"/>
      <c r="ARN115" s="238"/>
      <c r="ARO115" s="238"/>
      <c r="ARP115" s="238"/>
      <c r="ARQ115" s="238"/>
      <c r="ARR115" s="238"/>
      <c r="ARS115" s="238"/>
      <c r="ART115" s="238"/>
      <c r="ARU115" s="238"/>
      <c r="ARV115" s="238"/>
      <c r="ARW115" s="238"/>
      <c r="ARX115" s="238"/>
      <c r="ARY115" s="238"/>
      <c r="ARZ115" s="238"/>
      <c r="ASA115" s="238"/>
      <c r="ASB115" s="238"/>
      <c r="ASC115" s="238"/>
      <c r="ASD115" s="238"/>
      <c r="ASE115" s="238"/>
      <c r="ASF115" s="238"/>
      <c r="ASG115" s="238"/>
      <c r="ASH115" s="238"/>
      <c r="ASI115" s="238"/>
      <c r="ASJ115" s="238"/>
      <c r="ASK115" s="238"/>
      <c r="ASL115" s="238"/>
      <c r="ASM115" s="238"/>
      <c r="ASN115" s="238"/>
      <c r="ASO115" s="238"/>
      <c r="ASP115" s="238"/>
      <c r="ASQ115" s="238"/>
      <c r="ASR115" s="238"/>
      <c r="ASS115" s="238"/>
      <c r="AST115" s="238"/>
      <c r="ASU115" s="238"/>
      <c r="ASV115" s="238"/>
      <c r="ASW115" s="238"/>
      <c r="ASX115" s="238"/>
      <c r="ASY115" s="238"/>
      <c r="ASZ115" s="238"/>
      <c r="ATA115" s="238"/>
      <c r="ATB115" s="238"/>
      <c r="ATC115" s="238"/>
      <c r="ATD115" s="238"/>
      <c r="ATE115" s="238"/>
      <c r="ATF115" s="238"/>
      <c r="ATG115" s="238"/>
      <c r="ATH115" s="238"/>
      <c r="ATI115" s="238"/>
      <c r="ATJ115" s="238"/>
      <c r="ATK115" s="238"/>
      <c r="ATL115" s="238"/>
      <c r="ATM115" s="238"/>
      <c r="ATN115" s="238"/>
      <c r="ATO115" s="238"/>
      <c r="ATP115" s="238"/>
      <c r="ATQ115" s="238"/>
      <c r="ATR115" s="238"/>
      <c r="ATS115" s="238"/>
      <c r="ATT115" s="238"/>
      <c r="ATU115" s="238"/>
      <c r="ATV115" s="238"/>
      <c r="ATW115" s="238"/>
      <c r="ATX115" s="238"/>
      <c r="ATY115" s="238"/>
      <c r="ATZ115" s="238"/>
      <c r="AUA115" s="238"/>
      <c r="AUB115" s="238"/>
      <c r="AUC115" s="238"/>
      <c r="AUD115" s="238"/>
      <c r="AUE115" s="238"/>
      <c r="AUF115" s="238"/>
      <c r="AUG115" s="238"/>
      <c r="AUH115" s="238"/>
      <c r="AUI115" s="238"/>
      <c r="AUJ115" s="238"/>
      <c r="AUK115" s="238"/>
      <c r="AUL115" s="238"/>
      <c r="AUM115" s="238"/>
      <c r="AUN115" s="238"/>
      <c r="AUO115" s="238"/>
      <c r="AUP115" s="238"/>
      <c r="AUQ115" s="238"/>
      <c r="AUR115" s="238"/>
      <c r="AUS115" s="238"/>
      <c r="AUT115" s="238"/>
      <c r="AUU115" s="238"/>
      <c r="AUV115" s="238"/>
      <c r="AUW115" s="238"/>
      <c r="AUX115" s="238"/>
      <c r="AUY115" s="238"/>
      <c r="AUZ115" s="238"/>
      <c r="AVA115" s="238"/>
      <c r="AVB115" s="238"/>
      <c r="AVC115" s="238"/>
      <c r="AVD115" s="238"/>
      <c r="AVE115" s="238"/>
      <c r="AVF115" s="238"/>
      <c r="AVG115" s="238"/>
      <c r="AVH115" s="238"/>
      <c r="AVI115" s="238"/>
      <c r="AVJ115" s="238"/>
      <c r="AVK115" s="238"/>
      <c r="AVL115" s="238"/>
      <c r="AVM115" s="238"/>
      <c r="AVN115" s="238"/>
      <c r="AVO115" s="238"/>
      <c r="AVP115" s="238"/>
      <c r="AVQ115" s="238"/>
      <c r="AVR115" s="238"/>
      <c r="AVS115" s="238"/>
      <c r="AVT115" s="238"/>
      <c r="AVU115" s="238"/>
      <c r="AVV115" s="238"/>
      <c r="AVW115" s="238"/>
      <c r="AVX115" s="238"/>
      <c r="AVY115" s="238"/>
      <c r="AVZ115" s="238"/>
      <c r="AWA115" s="238"/>
      <c r="AWB115" s="238"/>
      <c r="AWC115" s="238"/>
      <c r="AWD115" s="238"/>
      <c r="AWE115" s="238"/>
      <c r="AWF115" s="238"/>
      <c r="AWG115" s="238"/>
      <c r="AWH115" s="238"/>
      <c r="AWI115" s="238"/>
      <c r="AWJ115" s="238"/>
      <c r="AWK115" s="238"/>
      <c r="AWL115" s="238"/>
      <c r="AWM115" s="238"/>
      <c r="AWN115" s="238"/>
      <c r="AWO115" s="238"/>
      <c r="AWP115" s="238"/>
      <c r="AWQ115" s="238"/>
      <c r="AWR115" s="238"/>
      <c r="AWS115" s="238"/>
      <c r="AWT115" s="238"/>
      <c r="AWU115" s="238"/>
      <c r="AWV115" s="238"/>
      <c r="AWW115" s="238"/>
      <c r="AWX115" s="238"/>
      <c r="AWY115" s="238"/>
      <c r="AWZ115" s="238"/>
      <c r="AXA115" s="238"/>
      <c r="AXB115" s="238"/>
      <c r="AXC115" s="238"/>
      <c r="AXD115" s="238"/>
      <c r="AXE115" s="238"/>
      <c r="AXF115" s="238"/>
      <c r="AXG115" s="238"/>
      <c r="AXH115" s="238"/>
      <c r="AXI115" s="238"/>
      <c r="AXJ115" s="238"/>
      <c r="AXK115" s="238"/>
      <c r="AXL115" s="238"/>
      <c r="AXM115" s="238"/>
      <c r="AXN115" s="238"/>
      <c r="AXO115" s="238"/>
      <c r="AXP115" s="238"/>
      <c r="AXQ115" s="238"/>
      <c r="AXR115" s="238"/>
      <c r="AXS115" s="238"/>
      <c r="AXT115" s="238"/>
      <c r="AXU115" s="238"/>
      <c r="AXV115" s="238"/>
      <c r="AXW115" s="238"/>
      <c r="AXX115" s="238"/>
      <c r="AXY115" s="238"/>
      <c r="AXZ115" s="238"/>
      <c r="AYA115" s="238"/>
      <c r="AYB115" s="238"/>
      <c r="AYC115" s="238"/>
      <c r="AYD115" s="238"/>
      <c r="AYE115" s="238"/>
      <c r="AYF115" s="238"/>
      <c r="AYG115" s="238"/>
      <c r="AYH115" s="238"/>
      <c r="AYI115" s="238"/>
      <c r="AYJ115" s="238"/>
      <c r="AYK115" s="238"/>
      <c r="AYL115" s="238"/>
      <c r="AYM115" s="238"/>
      <c r="AYN115" s="238"/>
      <c r="AYO115" s="238"/>
      <c r="AYP115" s="238"/>
      <c r="AYQ115" s="238"/>
      <c r="AYR115" s="238"/>
      <c r="AYS115" s="238"/>
      <c r="AYT115" s="238"/>
      <c r="AYU115" s="238"/>
      <c r="AYV115" s="238"/>
      <c r="AYW115" s="238"/>
      <c r="AYX115" s="238"/>
      <c r="AYY115" s="238"/>
      <c r="AYZ115" s="238"/>
      <c r="AZA115" s="238"/>
      <c r="AZB115" s="238"/>
      <c r="AZC115" s="238"/>
      <c r="AZD115" s="238"/>
      <c r="AZE115" s="238"/>
      <c r="AZF115" s="238"/>
      <c r="AZG115" s="238"/>
      <c r="AZH115" s="238"/>
      <c r="AZI115" s="238"/>
      <c r="AZJ115" s="238"/>
      <c r="AZK115" s="238"/>
      <c r="AZL115" s="238"/>
      <c r="AZM115" s="238"/>
      <c r="AZN115" s="238"/>
      <c r="AZO115" s="238"/>
      <c r="AZP115" s="238"/>
      <c r="AZQ115" s="238"/>
      <c r="AZR115" s="238"/>
      <c r="AZS115" s="238"/>
      <c r="AZT115" s="238"/>
      <c r="AZU115" s="238"/>
      <c r="AZV115" s="238"/>
      <c r="AZW115" s="238"/>
      <c r="AZX115" s="238"/>
      <c r="AZY115" s="238"/>
      <c r="AZZ115" s="238"/>
      <c r="BAA115" s="238"/>
      <c r="BAB115" s="238"/>
      <c r="BAC115" s="238"/>
      <c r="BAD115" s="238"/>
      <c r="BAE115" s="238"/>
      <c r="BAF115" s="238"/>
      <c r="BAG115" s="238"/>
      <c r="BAH115" s="238"/>
      <c r="BAI115" s="238"/>
      <c r="BAJ115" s="238"/>
      <c r="BAK115" s="238"/>
      <c r="BAL115" s="238"/>
      <c r="BAM115" s="238"/>
      <c r="BAN115" s="238"/>
      <c r="BAO115" s="238"/>
      <c r="BAP115" s="238"/>
      <c r="BAQ115" s="238"/>
      <c r="BAR115" s="238"/>
      <c r="BAS115" s="238"/>
      <c r="BAT115" s="238"/>
      <c r="BAU115" s="238"/>
      <c r="BAV115" s="238"/>
      <c r="BAW115" s="238"/>
      <c r="BAX115" s="238"/>
      <c r="BAY115" s="238"/>
      <c r="BAZ115" s="238"/>
      <c r="BBA115" s="238"/>
      <c r="BBB115" s="238"/>
      <c r="BBC115" s="238"/>
      <c r="BBD115" s="238"/>
      <c r="BBE115" s="238"/>
      <c r="BBF115" s="238"/>
      <c r="BBG115" s="238"/>
      <c r="BBH115" s="238"/>
      <c r="BBI115" s="238"/>
      <c r="BBJ115" s="238"/>
      <c r="BBK115" s="238"/>
      <c r="BBL115" s="238"/>
      <c r="BBM115" s="238"/>
      <c r="BBN115" s="238"/>
      <c r="BBO115" s="238"/>
      <c r="BBP115" s="238"/>
      <c r="BBQ115" s="238"/>
      <c r="BBR115" s="238"/>
      <c r="BBS115" s="238"/>
      <c r="BBT115" s="238"/>
      <c r="BBU115" s="238"/>
      <c r="BBV115" s="238"/>
      <c r="BBW115" s="238"/>
      <c r="BBX115" s="238"/>
      <c r="BBY115" s="238"/>
      <c r="BBZ115" s="238"/>
      <c r="BCA115" s="238"/>
      <c r="BCB115" s="238"/>
      <c r="BCC115" s="238"/>
      <c r="BCD115" s="238"/>
      <c r="BCE115" s="238"/>
      <c r="BCF115" s="238"/>
      <c r="BCG115" s="238"/>
      <c r="BCH115" s="238"/>
      <c r="BCI115" s="238"/>
      <c r="BCJ115" s="238"/>
      <c r="BCK115" s="238"/>
      <c r="BCL115" s="238"/>
      <c r="BCM115" s="238"/>
      <c r="BCN115" s="238"/>
      <c r="BCO115" s="238"/>
      <c r="BCP115" s="238"/>
      <c r="BCQ115" s="238"/>
      <c r="BCR115" s="238"/>
      <c r="BCS115" s="238"/>
      <c r="BCT115" s="238"/>
      <c r="BCU115" s="238"/>
      <c r="BCV115" s="238"/>
      <c r="BCW115" s="238"/>
      <c r="BCX115" s="238"/>
      <c r="BCY115" s="238"/>
      <c r="BCZ115" s="238"/>
      <c r="BDA115" s="238"/>
      <c r="BDB115" s="238"/>
      <c r="BDC115" s="238"/>
      <c r="BDD115" s="238"/>
      <c r="BDE115" s="238"/>
      <c r="BDF115" s="238"/>
      <c r="BDG115" s="238"/>
      <c r="BDH115" s="238"/>
      <c r="BDI115" s="238"/>
      <c r="BDJ115" s="238"/>
      <c r="BDK115" s="238"/>
      <c r="BDL115" s="238"/>
      <c r="BDM115" s="238"/>
      <c r="BDN115" s="238"/>
      <c r="BDO115" s="238"/>
      <c r="BDP115" s="238"/>
      <c r="BDQ115" s="238"/>
      <c r="BDR115" s="238"/>
      <c r="BDS115" s="238"/>
      <c r="BDT115" s="238"/>
      <c r="BDU115" s="238"/>
      <c r="BDV115" s="238"/>
      <c r="BDW115" s="238"/>
      <c r="BDX115" s="238"/>
      <c r="BDY115" s="238"/>
      <c r="BDZ115" s="238"/>
      <c r="BEA115" s="238"/>
      <c r="BEB115" s="238"/>
      <c r="BEC115" s="238"/>
      <c r="BED115" s="238"/>
      <c r="BEE115" s="238"/>
      <c r="BEF115" s="238"/>
      <c r="BEG115" s="238"/>
      <c r="BEH115" s="238"/>
      <c r="BEI115" s="238"/>
      <c r="BEJ115" s="238"/>
      <c r="BEK115" s="238"/>
      <c r="BEL115" s="238"/>
      <c r="BEM115" s="238"/>
      <c r="BEN115" s="238"/>
      <c r="BEO115" s="238"/>
      <c r="BEP115" s="238"/>
      <c r="BEQ115" s="238"/>
      <c r="BER115" s="238"/>
      <c r="BES115" s="238"/>
      <c r="BET115" s="238"/>
      <c r="BEU115" s="238"/>
      <c r="BEV115" s="238"/>
      <c r="BEW115" s="238"/>
      <c r="BEX115" s="238"/>
      <c r="BEY115" s="238"/>
      <c r="BEZ115" s="238"/>
      <c r="BFA115" s="238"/>
      <c r="BFB115" s="238"/>
      <c r="BFC115" s="238"/>
      <c r="BFD115" s="238"/>
      <c r="BFE115" s="238"/>
      <c r="BFF115" s="238"/>
      <c r="BFG115" s="238"/>
      <c r="BFH115" s="238"/>
      <c r="BFI115" s="238"/>
      <c r="BFJ115" s="238"/>
      <c r="BFK115" s="238"/>
      <c r="BFL115" s="238"/>
      <c r="BFM115" s="238"/>
      <c r="BFN115" s="238"/>
      <c r="BFO115" s="238"/>
      <c r="BFP115" s="238"/>
      <c r="BFQ115" s="238"/>
      <c r="BFR115" s="238"/>
      <c r="BFS115" s="238"/>
      <c r="BFT115" s="238"/>
      <c r="BFU115" s="238"/>
      <c r="BFV115" s="238"/>
      <c r="BFW115" s="238"/>
      <c r="BFX115" s="238"/>
      <c r="BFY115" s="238"/>
      <c r="BFZ115" s="238"/>
      <c r="BGA115" s="238"/>
      <c r="BGB115" s="238"/>
      <c r="BGC115" s="238"/>
      <c r="BGD115" s="238"/>
      <c r="BGE115" s="238"/>
      <c r="BGF115" s="238"/>
      <c r="BGG115" s="238"/>
      <c r="BGH115" s="238"/>
      <c r="BGI115" s="238"/>
      <c r="BGJ115" s="238"/>
      <c r="BGK115" s="238"/>
      <c r="BGL115" s="238"/>
      <c r="BGM115" s="238"/>
      <c r="BGN115" s="238"/>
      <c r="BGO115" s="238"/>
      <c r="BGP115" s="238"/>
      <c r="BGQ115" s="238"/>
      <c r="BGR115" s="238"/>
      <c r="BGS115" s="238"/>
      <c r="BGT115" s="238"/>
      <c r="BGU115" s="238"/>
      <c r="BGV115" s="238"/>
      <c r="BGW115" s="238"/>
      <c r="BGX115" s="238"/>
      <c r="BGY115" s="238"/>
      <c r="BGZ115" s="238"/>
      <c r="BHA115" s="238"/>
      <c r="BHB115" s="238"/>
      <c r="BHC115" s="238"/>
      <c r="BHD115" s="238"/>
      <c r="BHE115" s="238"/>
      <c r="BHF115" s="238"/>
      <c r="BHG115" s="238"/>
      <c r="BHH115" s="238"/>
      <c r="BHI115" s="238"/>
      <c r="BHJ115" s="238"/>
      <c r="BHK115" s="238"/>
      <c r="BHL115" s="238"/>
      <c r="BHM115" s="238"/>
      <c r="BHN115" s="238"/>
      <c r="BHO115" s="238"/>
      <c r="BHP115" s="238"/>
      <c r="BHQ115" s="238"/>
      <c r="BHR115" s="238"/>
      <c r="BHS115" s="238"/>
      <c r="BHT115" s="238"/>
      <c r="BHU115" s="238"/>
      <c r="BHV115" s="238"/>
      <c r="BHW115" s="238"/>
      <c r="BHX115" s="238"/>
      <c r="BHY115" s="238"/>
      <c r="BHZ115" s="238"/>
      <c r="BIA115" s="238"/>
      <c r="BIB115" s="238"/>
      <c r="BIC115" s="238"/>
      <c r="BID115" s="238"/>
      <c r="BIE115" s="238"/>
      <c r="BIF115" s="238"/>
      <c r="BIG115" s="238"/>
      <c r="BIH115" s="238"/>
      <c r="BII115" s="238"/>
      <c r="BIJ115" s="238"/>
      <c r="BIK115" s="238"/>
      <c r="BIL115" s="238"/>
      <c r="BIM115" s="238"/>
      <c r="BIN115" s="238"/>
      <c r="BIO115" s="238"/>
      <c r="BIP115" s="238"/>
      <c r="BIQ115" s="238"/>
      <c r="BIR115" s="238"/>
      <c r="BIS115" s="238"/>
      <c r="BIT115" s="238"/>
      <c r="BIU115" s="238"/>
      <c r="BIV115" s="238"/>
      <c r="BIW115" s="238"/>
      <c r="BIX115" s="238"/>
      <c r="BIY115" s="238"/>
      <c r="BIZ115" s="238"/>
      <c r="BJA115" s="238"/>
      <c r="BJB115" s="238"/>
      <c r="BJC115" s="238"/>
      <c r="BJD115" s="238"/>
      <c r="BJE115" s="238"/>
      <c r="BJF115" s="238"/>
      <c r="BJG115" s="238"/>
      <c r="BJH115" s="238"/>
      <c r="BJI115" s="238"/>
      <c r="BJJ115" s="238"/>
      <c r="BJK115" s="238"/>
      <c r="BJL115" s="238"/>
      <c r="BJM115" s="238"/>
      <c r="BJN115" s="238"/>
      <c r="BJO115" s="238"/>
      <c r="BJP115" s="238"/>
      <c r="BJQ115" s="238"/>
      <c r="BJR115" s="238"/>
      <c r="BJS115" s="238"/>
      <c r="BJT115" s="238"/>
      <c r="BJU115" s="238"/>
      <c r="BJV115" s="238"/>
      <c r="BJW115" s="238"/>
      <c r="BJX115" s="238"/>
      <c r="BJY115" s="238"/>
      <c r="BJZ115" s="238"/>
      <c r="BKA115" s="238"/>
      <c r="BKB115" s="238"/>
      <c r="BKC115" s="238"/>
      <c r="BKD115" s="238"/>
      <c r="BKE115" s="238"/>
      <c r="BKF115" s="238"/>
      <c r="BKG115" s="238"/>
      <c r="BKH115" s="238"/>
      <c r="BKI115" s="238"/>
      <c r="BKJ115" s="238"/>
      <c r="BKK115" s="238"/>
      <c r="BKL115" s="238"/>
      <c r="BKM115" s="238"/>
      <c r="BKN115" s="238"/>
      <c r="BKO115" s="238"/>
      <c r="BKP115" s="238"/>
      <c r="BKQ115" s="238"/>
      <c r="BKR115" s="238"/>
      <c r="BKS115" s="238"/>
      <c r="BKT115" s="238"/>
      <c r="BKU115" s="238"/>
      <c r="BKV115" s="238"/>
      <c r="BKW115" s="238"/>
      <c r="BKX115" s="238"/>
      <c r="BKY115" s="238"/>
      <c r="BKZ115" s="238"/>
      <c r="BLA115" s="238"/>
      <c r="BLB115" s="238"/>
      <c r="BLC115" s="238"/>
      <c r="BLD115" s="238"/>
      <c r="BLE115" s="238"/>
      <c r="BLF115" s="238"/>
      <c r="BLG115" s="238"/>
      <c r="BLH115" s="238"/>
      <c r="BLI115" s="238"/>
      <c r="BLJ115" s="238"/>
      <c r="BLK115" s="238"/>
      <c r="BLL115" s="238"/>
      <c r="BLM115" s="238"/>
      <c r="BLN115" s="238"/>
      <c r="BLO115" s="238"/>
      <c r="BLP115" s="238"/>
      <c r="BLQ115" s="238"/>
      <c r="BLR115" s="238"/>
      <c r="BLS115" s="238"/>
      <c r="BLT115" s="238"/>
      <c r="BLU115" s="238"/>
      <c r="BLV115" s="238"/>
      <c r="BLW115" s="238"/>
      <c r="BLX115" s="238"/>
      <c r="BLY115" s="238"/>
      <c r="BLZ115" s="238"/>
      <c r="BMA115" s="238"/>
      <c r="BMB115" s="238"/>
      <c r="BMC115" s="238"/>
      <c r="BMD115" s="238"/>
      <c r="BME115" s="238"/>
      <c r="BMF115" s="238"/>
      <c r="BMG115" s="238"/>
      <c r="BMH115" s="238"/>
      <c r="BMI115" s="238"/>
      <c r="BMJ115" s="238"/>
      <c r="BMK115" s="238"/>
      <c r="BML115" s="238"/>
      <c r="BMM115" s="238"/>
      <c r="BMN115" s="238"/>
      <c r="BMO115" s="238"/>
      <c r="BMP115" s="238"/>
      <c r="BMQ115" s="238"/>
      <c r="BMR115" s="238"/>
      <c r="BMS115" s="238"/>
      <c r="BMT115" s="238"/>
      <c r="BMU115" s="238"/>
      <c r="BMV115" s="238"/>
      <c r="BMW115" s="238"/>
      <c r="BMX115" s="238"/>
      <c r="BMY115" s="238"/>
      <c r="BMZ115" s="238"/>
      <c r="BNA115" s="238"/>
      <c r="BNB115" s="238"/>
      <c r="BNC115" s="238"/>
      <c r="BND115" s="238"/>
      <c r="BNE115" s="238"/>
      <c r="BNF115" s="238"/>
      <c r="BNG115" s="238"/>
      <c r="BNH115" s="238"/>
      <c r="BNI115" s="238"/>
      <c r="BNJ115" s="238"/>
      <c r="BNK115" s="238"/>
      <c r="BNL115" s="238"/>
      <c r="BNM115" s="238"/>
      <c r="BNN115" s="238"/>
      <c r="BNO115" s="238"/>
      <c r="BNP115" s="238"/>
      <c r="BNQ115" s="238"/>
      <c r="BNR115" s="238"/>
      <c r="BNS115" s="238"/>
      <c r="BNT115" s="238"/>
      <c r="BNU115" s="238"/>
      <c r="BNV115" s="238"/>
      <c r="BNW115" s="238"/>
      <c r="BNX115" s="238"/>
      <c r="BNY115" s="238"/>
      <c r="BNZ115" s="238"/>
      <c r="BOA115" s="238"/>
      <c r="BOB115" s="238"/>
      <c r="BOC115" s="238"/>
      <c r="BOD115" s="238"/>
      <c r="BOE115" s="238"/>
      <c r="BOF115" s="238"/>
      <c r="BOG115" s="238"/>
      <c r="BOH115" s="238"/>
      <c r="BOI115" s="238"/>
      <c r="BOJ115" s="238"/>
      <c r="BOK115" s="238"/>
      <c r="BOL115" s="238"/>
      <c r="BOM115" s="238"/>
      <c r="BON115" s="238"/>
      <c r="BOO115" s="238"/>
      <c r="BOP115" s="238"/>
      <c r="BOQ115" s="238"/>
      <c r="BOR115" s="238"/>
      <c r="BOS115" s="238"/>
      <c r="BOT115" s="238"/>
      <c r="BOU115" s="238"/>
      <c r="BOV115" s="238"/>
      <c r="BOW115" s="238"/>
      <c r="BOX115" s="238"/>
      <c r="BOY115" s="238"/>
      <c r="BOZ115" s="238"/>
      <c r="BPA115" s="238"/>
      <c r="BPB115" s="238"/>
      <c r="BPC115" s="238"/>
      <c r="BPD115" s="238"/>
      <c r="BPE115" s="238"/>
      <c r="BPF115" s="238"/>
      <c r="BPG115" s="238"/>
      <c r="BPH115" s="238"/>
      <c r="BPI115" s="238"/>
      <c r="BPJ115" s="238"/>
      <c r="BPK115" s="238"/>
      <c r="BPL115" s="238"/>
      <c r="BPM115" s="238"/>
      <c r="BPN115" s="238"/>
      <c r="BPO115" s="238"/>
      <c r="BPP115" s="238"/>
      <c r="BPQ115" s="238"/>
      <c r="BPR115" s="238"/>
      <c r="BPS115" s="238"/>
      <c r="BPT115" s="238"/>
      <c r="BPU115" s="238"/>
      <c r="BPV115" s="238"/>
      <c r="BPW115" s="238"/>
      <c r="BPX115" s="238"/>
      <c r="BPY115" s="238"/>
      <c r="BPZ115" s="238"/>
      <c r="BQA115" s="238"/>
      <c r="BQB115" s="238"/>
      <c r="BQC115" s="238"/>
      <c r="BQD115" s="238"/>
      <c r="BQE115" s="238"/>
      <c r="BQF115" s="238"/>
      <c r="BQG115" s="238"/>
      <c r="BQH115" s="238"/>
      <c r="BQI115" s="238"/>
      <c r="BQJ115" s="238"/>
      <c r="BQK115" s="238"/>
      <c r="BQL115" s="238"/>
      <c r="BQM115" s="238"/>
      <c r="BQN115" s="238"/>
      <c r="BQO115" s="238"/>
      <c r="BQP115" s="238"/>
      <c r="BQQ115" s="238"/>
      <c r="BQR115" s="238"/>
      <c r="BQS115" s="238"/>
      <c r="BQT115" s="238"/>
      <c r="BQU115" s="238"/>
      <c r="BQV115" s="238"/>
      <c r="BQW115" s="238"/>
      <c r="BQX115" s="238"/>
      <c r="BQY115" s="238"/>
      <c r="BQZ115" s="238"/>
      <c r="BRA115" s="238"/>
      <c r="BRB115" s="238"/>
      <c r="BRC115" s="238"/>
      <c r="BRD115" s="238"/>
      <c r="BRE115" s="238"/>
      <c r="BRF115" s="238"/>
      <c r="BRG115" s="238"/>
      <c r="BRH115" s="238"/>
      <c r="BRI115" s="238"/>
      <c r="BRJ115" s="238"/>
      <c r="BRK115" s="238"/>
      <c r="BRL115" s="238"/>
      <c r="BRM115" s="238"/>
      <c r="BRN115" s="238"/>
      <c r="BRO115" s="238"/>
      <c r="BRP115" s="238"/>
      <c r="BRQ115" s="238"/>
      <c r="BRR115" s="238"/>
      <c r="BRS115" s="238"/>
      <c r="BRT115" s="238"/>
      <c r="BRU115" s="238"/>
      <c r="BRV115" s="238"/>
      <c r="BRW115" s="238"/>
      <c r="BRX115" s="238"/>
      <c r="BRY115" s="238"/>
      <c r="BRZ115" s="238"/>
      <c r="BSA115" s="238"/>
      <c r="BSB115" s="238"/>
      <c r="BSC115" s="238"/>
      <c r="BSD115" s="238"/>
      <c r="BSE115" s="238"/>
      <c r="BSF115" s="238"/>
      <c r="BSG115" s="238"/>
      <c r="BSH115" s="238"/>
      <c r="BSI115" s="238"/>
      <c r="BSJ115" s="238"/>
      <c r="BSK115" s="238"/>
      <c r="BSL115" s="238"/>
      <c r="BSM115" s="238"/>
      <c r="BSN115" s="238"/>
      <c r="BSO115" s="238"/>
      <c r="BSP115" s="238"/>
      <c r="BSQ115" s="238"/>
      <c r="BSR115" s="238"/>
      <c r="BSS115" s="238"/>
      <c r="BST115" s="238"/>
      <c r="BSU115" s="238"/>
      <c r="BSV115" s="238"/>
      <c r="BSW115" s="238"/>
      <c r="BSX115" s="238"/>
      <c r="BSY115" s="238"/>
      <c r="BSZ115" s="238"/>
      <c r="BTA115" s="238"/>
      <c r="BTB115" s="238"/>
      <c r="BTC115" s="238"/>
      <c r="BTD115" s="238"/>
      <c r="BTE115" s="238"/>
      <c r="BTF115" s="238"/>
      <c r="BTG115" s="238"/>
      <c r="BTH115" s="238"/>
      <c r="BTI115" s="238"/>
      <c r="BTJ115" s="238"/>
      <c r="BTK115" s="238"/>
      <c r="BTL115" s="238"/>
      <c r="BTM115" s="238"/>
      <c r="BTN115" s="238"/>
      <c r="BTO115" s="238"/>
      <c r="BTP115" s="238"/>
      <c r="BTQ115" s="238"/>
      <c r="BTR115" s="238"/>
      <c r="BTS115" s="238"/>
      <c r="BTT115" s="238"/>
      <c r="BTU115" s="238"/>
      <c r="BTV115" s="238"/>
      <c r="BTW115" s="238"/>
      <c r="BTX115" s="238"/>
      <c r="BTY115" s="238"/>
      <c r="BTZ115" s="238"/>
      <c r="BUA115" s="238"/>
      <c r="BUB115" s="238"/>
      <c r="BUC115" s="238"/>
      <c r="BUD115" s="238"/>
      <c r="BUE115" s="238"/>
      <c r="BUF115" s="238"/>
      <c r="BUG115" s="238"/>
      <c r="BUH115" s="238"/>
      <c r="BUI115" s="238"/>
      <c r="BUJ115" s="238"/>
      <c r="BUK115" s="238"/>
      <c r="BUL115" s="238"/>
      <c r="BUM115" s="238"/>
      <c r="BUN115" s="238"/>
      <c r="BUO115" s="238"/>
      <c r="BUP115" s="238"/>
      <c r="BUQ115" s="238"/>
      <c r="BUR115" s="238"/>
      <c r="BUS115" s="238"/>
      <c r="BUT115" s="238"/>
      <c r="BUU115" s="238"/>
      <c r="BUV115" s="238"/>
      <c r="BUW115" s="238"/>
      <c r="BUX115" s="238"/>
      <c r="BUY115" s="238"/>
      <c r="BUZ115" s="238"/>
      <c r="BVA115" s="238"/>
      <c r="BVB115" s="238"/>
      <c r="BVC115" s="238"/>
      <c r="BVD115" s="238"/>
      <c r="BVE115" s="238"/>
      <c r="BVF115" s="238"/>
      <c r="BVG115" s="238"/>
      <c r="BVH115" s="238"/>
      <c r="BVI115" s="238"/>
      <c r="BVJ115" s="238"/>
      <c r="BVK115" s="238"/>
      <c r="BVL115" s="238"/>
      <c r="BVM115" s="238"/>
      <c r="BVN115" s="238"/>
      <c r="BVO115" s="238"/>
      <c r="BVP115" s="238"/>
      <c r="BVQ115" s="238"/>
      <c r="BVR115" s="238"/>
      <c r="BVS115" s="238"/>
      <c r="BVT115" s="238"/>
      <c r="BVU115" s="238"/>
      <c r="BVV115" s="238"/>
      <c r="BVW115" s="238"/>
      <c r="BVX115" s="238"/>
      <c r="BVY115" s="238"/>
      <c r="BVZ115" s="238"/>
      <c r="BWA115" s="238"/>
      <c r="BWB115" s="238"/>
      <c r="BWC115" s="238"/>
      <c r="BWD115" s="238"/>
      <c r="BWE115" s="238"/>
      <c r="BWF115" s="238"/>
      <c r="BWG115" s="238"/>
      <c r="BWH115" s="238"/>
      <c r="BWI115" s="238"/>
      <c r="BWJ115" s="238"/>
      <c r="BWK115" s="238"/>
      <c r="BWL115" s="238"/>
      <c r="BWM115" s="238"/>
      <c r="BWN115" s="238"/>
      <c r="BWO115" s="238"/>
      <c r="BWP115" s="238"/>
      <c r="BWQ115" s="238"/>
      <c r="BWR115" s="238"/>
      <c r="BWS115" s="238"/>
      <c r="BWT115" s="238"/>
      <c r="BWU115" s="238"/>
      <c r="BWV115" s="238"/>
      <c r="BWW115" s="238"/>
      <c r="BWX115" s="238"/>
      <c r="BWY115" s="238"/>
      <c r="BWZ115" s="238"/>
      <c r="BXA115" s="238"/>
      <c r="BXB115" s="238"/>
      <c r="BXC115" s="238"/>
      <c r="BXD115" s="238"/>
      <c r="BXE115" s="238"/>
      <c r="BXF115" s="238"/>
      <c r="BXG115" s="238"/>
      <c r="BXH115" s="238"/>
      <c r="BXI115" s="238"/>
      <c r="BXJ115" s="238"/>
      <c r="BXK115" s="238"/>
      <c r="BXL115" s="238"/>
      <c r="BXM115" s="238"/>
      <c r="BXN115" s="238"/>
      <c r="BXO115" s="238"/>
      <c r="BXP115" s="238"/>
      <c r="BXQ115" s="238"/>
      <c r="BXR115" s="238"/>
      <c r="BXS115" s="238"/>
      <c r="BXT115" s="238"/>
      <c r="BXU115" s="238"/>
      <c r="BXV115" s="238"/>
      <c r="BXW115" s="238"/>
      <c r="BXX115" s="238"/>
      <c r="BXY115" s="238"/>
      <c r="BXZ115" s="238"/>
      <c r="BYA115" s="238"/>
      <c r="BYB115" s="238"/>
      <c r="BYC115" s="238"/>
      <c r="BYD115" s="238"/>
      <c r="BYE115" s="238"/>
      <c r="BYF115" s="238"/>
      <c r="BYG115" s="238"/>
      <c r="BYH115" s="238"/>
      <c r="BYI115" s="238"/>
      <c r="BYJ115" s="238"/>
      <c r="BYK115" s="238"/>
      <c r="BYL115" s="238"/>
      <c r="BYM115" s="238"/>
      <c r="BYN115" s="238"/>
      <c r="BYO115" s="238"/>
      <c r="BYP115" s="238"/>
      <c r="BYQ115" s="238"/>
      <c r="BYR115" s="238"/>
      <c r="BYS115" s="238"/>
      <c r="BYT115" s="238"/>
      <c r="BYU115" s="238"/>
      <c r="BYV115" s="238"/>
      <c r="BYW115" s="238"/>
      <c r="BYX115" s="238"/>
      <c r="BYY115" s="238"/>
      <c r="BYZ115" s="238"/>
      <c r="BZA115" s="238"/>
      <c r="BZB115" s="238"/>
      <c r="BZC115" s="238"/>
      <c r="BZD115" s="238"/>
      <c r="BZE115" s="238"/>
      <c r="BZF115" s="238"/>
      <c r="BZG115" s="238"/>
      <c r="BZH115" s="238"/>
      <c r="BZI115" s="238"/>
      <c r="BZJ115" s="238"/>
      <c r="BZK115" s="238"/>
      <c r="BZL115" s="238"/>
      <c r="BZM115" s="238"/>
      <c r="BZN115" s="238"/>
      <c r="BZO115" s="238"/>
      <c r="BZP115" s="238"/>
      <c r="BZQ115" s="238"/>
      <c r="BZR115" s="238"/>
      <c r="BZS115" s="238"/>
      <c r="BZT115" s="238"/>
      <c r="BZU115" s="238"/>
      <c r="BZV115" s="238"/>
      <c r="BZW115" s="238"/>
      <c r="BZX115" s="238"/>
      <c r="BZY115" s="238"/>
      <c r="BZZ115" s="238"/>
      <c r="CAA115" s="238"/>
      <c r="CAB115" s="238"/>
      <c r="CAC115" s="238"/>
      <c r="CAD115" s="238"/>
      <c r="CAE115" s="238"/>
      <c r="CAF115" s="238"/>
      <c r="CAG115" s="238"/>
      <c r="CAH115" s="238"/>
      <c r="CAI115" s="238"/>
      <c r="CAJ115" s="238"/>
      <c r="CAK115" s="238"/>
      <c r="CAL115" s="238"/>
      <c r="CAM115" s="238"/>
      <c r="CAN115" s="238"/>
      <c r="CAO115" s="238"/>
      <c r="CAP115" s="238"/>
      <c r="CAQ115" s="238"/>
      <c r="CAR115" s="238"/>
      <c r="CAS115" s="238"/>
      <c r="CAT115" s="238"/>
      <c r="CAU115" s="238"/>
      <c r="CAV115" s="238"/>
      <c r="CAW115" s="238"/>
      <c r="CAX115" s="238"/>
      <c r="CAY115" s="238"/>
      <c r="CAZ115" s="238"/>
      <c r="CBA115" s="238"/>
      <c r="CBB115" s="238"/>
      <c r="CBC115" s="238"/>
      <c r="CBD115" s="238"/>
      <c r="CBE115" s="238"/>
      <c r="CBF115" s="238"/>
      <c r="CBG115" s="238"/>
      <c r="CBH115" s="238"/>
      <c r="CBI115" s="238"/>
      <c r="CBJ115" s="238"/>
      <c r="CBK115" s="238"/>
      <c r="CBL115" s="238"/>
      <c r="CBM115" s="238"/>
      <c r="CBN115" s="238"/>
      <c r="CBO115" s="238"/>
      <c r="CBP115" s="238"/>
      <c r="CBQ115" s="238"/>
      <c r="CBR115" s="238"/>
      <c r="CBS115" s="238"/>
      <c r="CBT115" s="238"/>
      <c r="CBU115" s="238"/>
      <c r="CBV115" s="238"/>
      <c r="CBW115" s="238"/>
      <c r="CBX115" s="238"/>
      <c r="CBY115" s="238"/>
      <c r="CBZ115" s="238"/>
      <c r="CCA115" s="238"/>
      <c r="CCB115" s="238"/>
      <c r="CCC115" s="238"/>
      <c r="CCD115" s="238"/>
      <c r="CCE115" s="238"/>
      <c r="CCF115" s="238"/>
      <c r="CCG115" s="238"/>
      <c r="CCH115" s="238"/>
      <c r="CCI115" s="238"/>
      <c r="CCJ115" s="238"/>
      <c r="CCK115" s="238"/>
      <c r="CCL115" s="238"/>
      <c r="CCM115" s="238"/>
      <c r="CCN115" s="238"/>
      <c r="CCO115" s="238"/>
      <c r="CCP115" s="238"/>
      <c r="CCQ115" s="238"/>
      <c r="CCR115" s="238"/>
      <c r="CCS115" s="238"/>
      <c r="CCT115" s="238"/>
      <c r="CCU115" s="238"/>
      <c r="CCV115" s="238"/>
      <c r="CCW115" s="238"/>
      <c r="CCX115" s="238"/>
      <c r="CCY115" s="238"/>
      <c r="CCZ115" s="238"/>
      <c r="CDA115" s="238"/>
      <c r="CDB115" s="238"/>
      <c r="CDC115" s="238"/>
      <c r="CDD115" s="238"/>
      <c r="CDE115" s="238"/>
      <c r="CDF115" s="238"/>
      <c r="CDG115" s="238"/>
      <c r="CDH115" s="238"/>
      <c r="CDI115" s="238"/>
      <c r="CDJ115" s="238"/>
      <c r="CDK115" s="238"/>
      <c r="CDL115" s="238"/>
      <c r="CDM115" s="238"/>
      <c r="CDN115" s="238"/>
      <c r="CDO115" s="238"/>
      <c r="CDP115" s="238"/>
      <c r="CDQ115" s="238"/>
      <c r="CDR115" s="238"/>
      <c r="CDS115" s="238"/>
      <c r="CDT115" s="238"/>
      <c r="CDU115" s="238"/>
      <c r="CDV115" s="238"/>
      <c r="CDW115" s="238"/>
      <c r="CDX115" s="238"/>
      <c r="CDY115" s="238"/>
      <c r="CDZ115" s="238"/>
      <c r="CEA115" s="238"/>
      <c r="CEB115" s="238"/>
      <c r="CEC115" s="238"/>
      <c r="CED115" s="238"/>
      <c r="CEE115" s="238"/>
      <c r="CEF115" s="238"/>
      <c r="CEG115" s="238"/>
      <c r="CEH115" s="238"/>
      <c r="CEI115" s="238"/>
      <c r="CEJ115" s="238"/>
      <c r="CEK115" s="238"/>
      <c r="CEL115" s="238"/>
      <c r="CEM115" s="238"/>
      <c r="CEN115" s="238"/>
      <c r="CEO115" s="238"/>
      <c r="CEP115" s="238"/>
      <c r="CEQ115" s="238"/>
      <c r="CER115" s="238"/>
      <c r="CES115" s="238"/>
      <c r="CET115" s="238"/>
      <c r="CEU115" s="238"/>
      <c r="CEV115" s="238"/>
      <c r="CEW115" s="238"/>
      <c r="CEX115" s="238"/>
      <c r="CEY115" s="238"/>
      <c r="CEZ115" s="238"/>
      <c r="CFA115" s="238"/>
      <c r="CFB115" s="238"/>
      <c r="CFC115" s="238"/>
      <c r="CFD115" s="238"/>
      <c r="CFE115" s="238"/>
      <c r="CFF115" s="238"/>
      <c r="CFG115" s="238"/>
      <c r="CFH115" s="238"/>
      <c r="CFI115" s="238"/>
      <c r="CFJ115" s="238"/>
      <c r="CFK115" s="238"/>
      <c r="CFL115" s="238"/>
      <c r="CFM115" s="238"/>
      <c r="CFN115" s="238"/>
      <c r="CFO115" s="238"/>
      <c r="CFP115" s="238"/>
      <c r="CFQ115" s="238"/>
      <c r="CFR115" s="238"/>
      <c r="CFS115" s="238"/>
      <c r="CFT115" s="238"/>
      <c r="CFU115" s="238"/>
      <c r="CFV115" s="238"/>
      <c r="CFW115" s="238"/>
      <c r="CFX115" s="238"/>
      <c r="CFY115" s="238"/>
      <c r="CFZ115" s="238"/>
      <c r="CGA115" s="238"/>
      <c r="CGB115" s="238"/>
      <c r="CGC115" s="238"/>
      <c r="CGD115" s="238"/>
      <c r="CGE115" s="238"/>
      <c r="CGF115" s="238"/>
      <c r="CGG115" s="238"/>
      <c r="CGH115" s="238"/>
      <c r="CGI115" s="238"/>
      <c r="CGJ115" s="238"/>
      <c r="CGK115" s="238"/>
      <c r="CGL115" s="238"/>
      <c r="CGM115" s="238"/>
      <c r="CGN115" s="238"/>
      <c r="CGO115" s="238"/>
      <c r="CGP115" s="238"/>
      <c r="CGQ115" s="238"/>
      <c r="CGR115" s="238"/>
      <c r="CGS115" s="238"/>
      <c r="CGT115" s="238"/>
      <c r="CGU115" s="238"/>
      <c r="CGV115" s="238"/>
      <c r="CGW115" s="238"/>
      <c r="CGX115" s="238"/>
      <c r="CGY115" s="238"/>
      <c r="CGZ115" s="238"/>
      <c r="CHA115" s="238"/>
      <c r="CHB115" s="238"/>
      <c r="CHC115" s="238"/>
      <c r="CHD115" s="238"/>
      <c r="CHE115" s="238"/>
      <c r="CHF115" s="238"/>
      <c r="CHG115" s="238"/>
      <c r="CHH115" s="238"/>
      <c r="CHI115" s="238"/>
      <c r="CHJ115" s="238"/>
      <c r="CHK115" s="238"/>
      <c r="CHL115" s="238"/>
      <c r="CHM115" s="238"/>
      <c r="CHN115" s="238"/>
      <c r="CHO115" s="238"/>
      <c r="CHP115" s="238"/>
      <c r="CHQ115" s="238"/>
      <c r="CHR115" s="238"/>
      <c r="CHS115" s="238"/>
      <c r="CHT115" s="238"/>
      <c r="CHU115" s="238"/>
      <c r="CHV115" s="238"/>
      <c r="CHW115" s="238"/>
      <c r="CHX115" s="238"/>
      <c r="CHY115" s="238"/>
      <c r="CHZ115" s="238"/>
      <c r="CIA115" s="238"/>
      <c r="CIB115" s="238"/>
      <c r="CIC115" s="238"/>
      <c r="CID115" s="238"/>
      <c r="CIE115" s="238"/>
      <c r="CIF115" s="238"/>
      <c r="CIG115" s="238"/>
      <c r="CIH115" s="238"/>
      <c r="CII115" s="238"/>
      <c r="CIJ115" s="238"/>
      <c r="CIK115" s="238"/>
      <c r="CIL115" s="238"/>
      <c r="CIM115" s="238"/>
      <c r="CIN115" s="238"/>
      <c r="CIO115" s="238"/>
      <c r="CIP115" s="238"/>
      <c r="CIQ115" s="238"/>
      <c r="CIR115" s="238"/>
      <c r="CIS115" s="238"/>
      <c r="CIT115" s="238"/>
      <c r="CIU115" s="238"/>
      <c r="CIV115" s="238"/>
      <c r="CIW115" s="238"/>
      <c r="CIX115" s="238"/>
      <c r="CIY115" s="238"/>
      <c r="CIZ115" s="238"/>
      <c r="CJA115" s="238"/>
      <c r="CJB115" s="238"/>
      <c r="CJC115" s="238"/>
      <c r="CJD115" s="238"/>
      <c r="CJE115" s="238"/>
      <c r="CJF115" s="238"/>
      <c r="CJG115" s="238"/>
      <c r="CJH115" s="238"/>
      <c r="CJI115" s="238"/>
      <c r="CJJ115" s="238"/>
      <c r="CJK115" s="238"/>
      <c r="CJL115" s="238"/>
      <c r="CJM115" s="238"/>
      <c r="CJN115" s="238"/>
      <c r="CJO115" s="238"/>
      <c r="CJP115" s="238"/>
      <c r="CJQ115" s="238"/>
      <c r="CJR115" s="238"/>
      <c r="CJS115" s="238"/>
      <c r="CJT115" s="238"/>
      <c r="CJU115" s="238"/>
      <c r="CJV115" s="238"/>
      <c r="CJW115" s="238"/>
      <c r="CJX115" s="238"/>
      <c r="CJY115" s="238"/>
      <c r="CJZ115" s="238"/>
      <c r="CKA115" s="238"/>
      <c r="CKB115" s="238"/>
      <c r="CKC115" s="238"/>
      <c r="CKD115" s="238"/>
      <c r="CKE115" s="238"/>
      <c r="CKF115" s="238"/>
      <c r="CKG115" s="238"/>
      <c r="CKH115" s="238"/>
      <c r="CKI115" s="238"/>
      <c r="CKJ115" s="238"/>
      <c r="CKK115" s="238"/>
      <c r="CKL115" s="238"/>
      <c r="CKM115" s="238"/>
      <c r="CKN115" s="238"/>
      <c r="CKO115" s="238"/>
      <c r="CKP115" s="238"/>
      <c r="CKQ115" s="238"/>
      <c r="CKR115" s="238"/>
      <c r="CKS115" s="238"/>
      <c r="CKT115" s="238"/>
      <c r="CKU115" s="238"/>
      <c r="CKV115" s="238"/>
      <c r="CKW115" s="238"/>
      <c r="CKX115" s="238"/>
      <c r="CKY115" s="238"/>
      <c r="CKZ115" s="238"/>
      <c r="CLA115" s="238"/>
      <c r="CLB115" s="238"/>
      <c r="CLC115" s="238"/>
      <c r="CLD115" s="238"/>
      <c r="CLE115" s="238"/>
      <c r="CLF115" s="238"/>
      <c r="CLG115" s="238"/>
      <c r="CLH115" s="238"/>
      <c r="CLI115" s="238"/>
      <c r="CLJ115" s="238"/>
      <c r="CLK115" s="238"/>
      <c r="CLL115" s="238"/>
      <c r="CLM115" s="238"/>
      <c r="CLN115" s="238"/>
      <c r="CLO115" s="238"/>
      <c r="CLP115" s="238"/>
      <c r="CLQ115" s="238"/>
      <c r="CLR115" s="238"/>
      <c r="CLS115" s="238"/>
      <c r="CLT115" s="238"/>
      <c r="CLU115" s="238"/>
      <c r="CLV115" s="238"/>
      <c r="CLW115" s="238"/>
      <c r="CLX115" s="238"/>
      <c r="CLY115" s="238"/>
      <c r="CLZ115" s="238"/>
      <c r="CMA115" s="238"/>
      <c r="CMB115" s="238"/>
      <c r="CMC115" s="238"/>
      <c r="CMD115" s="238"/>
      <c r="CME115" s="238"/>
      <c r="CMF115" s="238"/>
      <c r="CMG115" s="238"/>
      <c r="CMH115" s="238"/>
      <c r="CMI115" s="238"/>
      <c r="CMJ115" s="238"/>
      <c r="CMK115" s="238"/>
      <c r="CML115" s="238"/>
      <c r="CMM115" s="238"/>
      <c r="CMN115" s="238"/>
      <c r="CMO115" s="238"/>
      <c r="CMP115" s="238"/>
      <c r="CMQ115" s="238"/>
      <c r="CMR115" s="238"/>
      <c r="CMS115" s="238"/>
      <c r="CMT115" s="238"/>
      <c r="CMU115" s="238"/>
      <c r="CMV115" s="238"/>
      <c r="CMW115" s="238"/>
      <c r="CMX115" s="238"/>
      <c r="CMY115" s="238"/>
      <c r="CMZ115" s="238"/>
      <c r="CNA115" s="238"/>
      <c r="CNB115" s="238"/>
      <c r="CNC115" s="238"/>
      <c r="CND115" s="238"/>
      <c r="CNE115" s="238"/>
      <c r="CNF115" s="238"/>
      <c r="CNG115" s="238"/>
      <c r="CNH115" s="238"/>
      <c r="CNI115" s="238"/>
      <c r="CNJ115" s="238"/>
      <c r="CNK115" s="238"/>
      <c r="CNL115" s="238"/>
      <c r="CNM115" s="238"/>
      <c r="CNN115" s="238"/>
      <c r="CNO115" s="238"/>
      <c r="CNP115" s="238"/>
      <c r="CNQ115" s="238"/>
      <c r="CNR115" s="238"/>
      <c r="CNS115" s="238"/>
      <c r="CNT115" s="238"/>
      <c r="CNU115" s="238"/>
      <c r="CNV115" s="238"/>
      <c r="CNW115" s="238"/>
      <c r="CNX115" s="238"/>
      <c r="CNY115" s="238"/>
      <c r="CNZ115" s="238"/>
      <c r="COA115" s="238"/>
      <c r="COB115" s="238"/>
      <c r="COC115" s="238"/>
      <c r="COD115" s="238"/>
      <c r="COE115" s="238"/>
      <c r="COF115" s="238"/>
      <c r="COG115" s="238"/>
      <c r="COH115" s="238"/>
      <c r="COI115" s="238"/>
      <c r="COJ115" s="238"/>
      <c r="COK115" s="238"/>
      <c r="COL115" s="238"/>
      <c r="COM115" s="238"/>
      <c r="CON115" s="238"/>
      <c r="COO115" s="238"/>
      <c r="COP115" s="238"/>
      <c r="COQ115" s="238"/>
      <c r="COR115" s="238"/>
      <c r="COS115" s="238"/>
      <c r="COT115" s="238"/>
      <c r="COU115" s="238"/>
      <c r="COV115" s="238"/>
      <c r="COW115" s="238"/>
      <c r="COX115" s="238"/>
      <c r="COY115" s="238"/>
      <c r="COZ115" s="238"/>
      <c r="CPA115" s="238"/>
      <c r="CPB115" s="238"/>
      <c r="CPC115" s="238"/>
      <c r="CPD115" s="238"/>
      <c r="CPE115" s="238"/>
      <c r="CPF115" s="238"/>
      <c r="CPG115" s="238"/>
      <c r="CPH115" s="238"/>
      <c r="CPI115" s="238"/>
      <c r="CPJ115" s="238"/>
      <c r="CPK115" s="238"/>
      <c r="CPL115" s="238"/>
      <c r="CPM115" s="238"/>
      <c r="CPN115" s="238"/>
      <c r="CPO115" s="238"/>
      <c r="CPP115" s="238"/>
      <c r="CPQ115" s="238"/>
      <c r="CPR115" s="238"/>
      <c r="CPS115" s="238"/>
      <c r="CPT115" s="238"/>
      <c r="CPU115" s="238"/>
      <c r="CPV115" s="238"/>
      <c r="CPW115" s="238"/>
      <c r="CPX115" s="238"/>
      <c r="CPY115" s="238"/>
      <c r="CPZ115" s="238"/>
      <c r="CQA115" s="238"/>
      <c r="CQB115" s="238"/>
      <c r="CQC115" s="238"/>
      <c r="CQD115" s="238"/>
      <c r="CQE115" s="238"/>
      <c r="CQF115" s="238"/>
      <c r="CQG115" s="238"/>
      <c r="CQH115" s="238"/>
      <c r="CQI115" s="238"/>
      <c r="CQJ115" s="238"/>
      <c r="CQK115" s="238"/>
      <c r="CQL115" s="238"/>
      <c r="CQM115" s="238"/>
      <c r="CQN115" s="238"/>
      <c r="CQO115" s="238"/>
      <c r="CQP115" s="238"/>
      <c r="CQQ115" s="238"/>
      <c r="CQR115" s="238"/>
      <c r="CQS115" s="238"/>
      <c r="CQT115" s="238"/>
      <c r="CQU115" s="238"/>
      <c r="CQV115" s="238"/>
      <c r="CQW115" s="238"/>
      <c r="CQX115" s="238"/>
      <c r="CQY115" s="238"/>
      <c r="CQZ115" s="238"/>
      <c r="CRA115" s="238"/>
      <c r="CRB115" s="238"/>
      <c r="CRC115" s="238"/>
      <c r="CRD115" s="238"/>
      <c r="CRE115" s="238"/>
      <c r="CRF115" s="238"/>
      <c r="CRG115" s="238"/>
      <c r="CRH115" s="238"/>
      <c r="CRI115" s="238"/>
      <c r="CRJ115" s="238"/>
      <c r="CRK115" s="238"/>
      <c r="CRL115" s="238"/>
      <c r="CRM115" s="238"/>
      <c r="CRN115" s="238"/>
      <c r="CRO115" s="238"/>
      <c r="CRP115" s="238"/>
      <c r="CRQ115" s="238"/>
      <c r="CRR115" s="238"/>
      <c r="CRS115" s="238"/>
      <c r="CRT115" s="238"/>
      <c r="CRU115" s="238"/>
      <c r="CRV115" s="238"/>
      <c r="CRW115" s="238"/>
      <c r="CRX115" s="238"/>
      <c r="CRY115" s="238"/>
      <c r="CRZ115" s="238"/>
      <c r="CSA115" s="238"/>
      <c r="CSB115" s="238"/>
      <c r="CSC115" s="238"/>
      <c r="CSD115" s="238"/>
      <c r="CSE115" s="238"/>
      <c r="CSF115" s="238"/>
      <c r="CSG115" s="238"/>
      <c r="CSH115" s="238"/>
      <c r="CSI115" s="238"/>
      <c r="CSJ115" s="238"/>
      <c r="CSK115" s="238"/>
      <c r="CSL115" s="238"/>
      <c r="CSM115" s="238"/>
      <c r="CSN115" s="238"/>
      <c r="CSO115" s="238"/>
      <c r="CSP115" s="238"/>
      <c r="CSQ115" s="238"/>
      <c r="CSR115" s="238"/>
      <c r="CSS115" s="238"/>
      <c r="CST115" s="238"/>
      <c r="CSU115" s="238"/>
      <c r="CSV115" s="238"/>
      <c r="CSW115" s="238"/>
      <c r="CSX115" s="238"/>
      <c r="CSY115" s="238"/>
      <c r="CSZ115" s="238"/>
      <c r="CTA115" s="238"/>
      <c r="CTB115" s="238"/>
      <c r="CTC115" s="238"/>
      <c r="CTD115" s="238"/>
      <c r="CTE115" s="238"/>
      <c r="CTF115" s="238"/>
      <c r="CTG115" s="238"/>
      <c r="CTH115" s="238"/>
      <c r="CTI115" s="238"/>
      <c r="CTJ115" s="238"/>
      <c r="CTK115" s="238"/>
      <c r="CTL115" s="238"/>
      <c r="CTM115" s="238"/>
      <c r="CTN115" s="238"/>
      <c r="CTO115" s="238"/>
      <c r="CTP115" s="238"/>
      <c r="CTQ115" s="238"/>
      <c r="CTR115" s="238"/>
      <c r="CTS115" s="238"/>
      <c r="CTT115" s="238"/>
      <c r="CTU115" s="238"/>
      <c r="CTV115" s="238"/>
      <c r="CTW115" s="238"/>
      <c r="CTX115" s="238"/>
      <c r="CTY115" s="238"/>
      <c r="CTZ115" s="238"/>
      <c r="CUA115" s="238"/>
      <c r="CUB115" s="238"/>
      <c r="CUC115" s="238"/>
      <c r="CUD115" s="238"/>
      <c r="CUE115" s="238"/>
      <c r="CUF115" s="238"/>
      <c r="CUG115" s="238"/>
      <c r="CUH115" s="238"/>
      <c r="CUI115" s="238"/>
      <c r="CUJ115" s="238"/>
      <c r="CUK115" s="238"/>
      <c r="CUL115" s="238"/>
      <c r="CUM115" s="238"/>
      <c r="CUN115" s="238"/>
      <c r="CUO115" s="238"/>
      <c r="CUP115" s="238"/>
      <c r="CUQ115" s="238"/>
      <c r="CUR115" s="238"/>
      <c r="CUS115" s="238"/>
      <c r="CUT115" s="238"/>
      <c r="CUU115" s="238"/>
      <c r="CUV115" s="238"/>
      <c r="CUW115" s="238"/>
      <c r="CUX115" s="238"/>
      <c r="CUY115" s="238"/>
      <c r="CUZ115" s="238"/>
      <c r="CVA115" s="238"/>
      <c r="CVB115" s="238"/>
      <c r="CVC115" s="238"/>
      <c r="CVD115" s="238"/>
      <c r="CVE115" s="238"/>
      <c r="CVF115" s="238"/>
      <c r="CVG115" s="238"/>
      <c r="CVH115" s="238"/>
      <c r="CVI115" s="238"/>
      <c r="CVJ115" s="238"/>
      <c r="CVK115" s="238"/>
      <c r="CVL115" s="238"/>
      <c r="CVM115" s="238"/>
      <c r="CVN115" s="238"/>
      <c r="CVO115" s="238"/>
      <c r="CVP115" s="238"/>
      <c r="CVQ115" s="238"/>
      <c r="CVR115" s="238"/>
      <c r="CVS115" s="238"/>
      <c r="CVT115" s="238"/>
      <c r="CVU115" s="238"/>
      <c r="CVV115" s="238"/>
      <c r="CVW115" s="238"/>
      <c r="CVX115" s="238"/>
      <c r="CVY115" s="238"/>
      <c r="CVZ115" s="238"/>
      <c r="CWA115" s="238"/>
      <c r="CWB115" s="238"/>
      <c r="CWC115" s="238"/>
      <c r="CWD115" s="238"/>
      <c r="CWE115" s="238"/>
      <c r="CWF115" s="238"/>
      <c r="CWG115" s="238"/>
      <c r="CWH115" s="238"/>
      <c r="CWI115" s="238"/>
      <c r="CWJ115" s="238"/>
      <c r="CWK115" s="238"/>
      <c r="CWL115" s="238"/>
      <c r="CWM115" s="238"/>
      <c r="CWN115" s="238"/>
      <c r="CWO115" s="238"/>
      <c r="CWP115" s="238"/>
      <c r="CWQ115" s="238"/>
      <c r="CWR115" s="238"/>
      <c r="CWS115" s="238"/>
      <c r="CWT115" s="238"/>
      <c r="CWU115" s="238"/>
      <c r="CWV115" s="238"/>
      <c r="CWW115" s="238"/>
      <c r="CWX115" s="238"/>
      <c r="CWY115" s="238"/>
      <c r="CWZ115" s="238"/>
      <c r="CXA115" s="238"/>
      <c r="CXB115" s="238"/>
      <c r="CXC115" s="238"/>
      <c r="CXD115" s="238"/>
      <c r="CXE115" s="238"/>
      <c r="CXF115" s="238"/>
      <c r="CXG115" s="238"/>
      <c r="CXH115" s="238"/>
      <c r="CXI115" s="238"/>
      <c r="CXJ115" s="238"/>
      <c r="CXK115" s="238"/>
      <c r="CXL115" s="238"/>
      <c r="CXM115" s="238"/>
      <c r="CXN115" s="238"/>
      <c r="CXO115" s="238"/>
      <c r="CXP115" s="238"/>
      <c r="CXQ115" s="238"/>
      <c r="CXR115" s="238"/>
      <c r="CXS115" s="238"/>
      <c r="CXT115" s="238"/>
      <c r="CXU115" s="238"/>
      <c r="CXV115" s="238"/>
      <c r="CXW115" s="238"/>
      <c r="CXX115" s="238"/>
      <c r="CXY115" s="238"/>
      <c r="CXZ115" s="238"/>
      <c r="CYA115" s="238"/>
      <c r="CYB115" s="238"/>
      <c r="CYC115" s="238"/>
      <c r="CYD115" s="238"/>
      <c r="CYE115" s="238"/>
      <c r="CYF115" s="238"/>
      <c r="CYG115" s="238"/>
      <c r="CYH115" s="238"/>
      <c r="CYI115" s="238"/>
      <c r="CYJ115" s="238"/>
      <c r="CYK115" s="238"/>
      <c r="CYL115" s="238"/>
      <c r="CYM115" s="238"/>
      <c r="CYN115" s="238"/>
      <c r="CYO115" s="238"/>
      <c r="CYP115" s="238"/>
      <c r="CYQ115" s="238"/>
      <c r="CYR115" s="238"/>
      <c r="CYS115" s="238"/>
      <c r="CYT115" s="238"/>
      <c r="CYU115" s="238"/>
      <c r="CYV115" s="238"/>
      <c r="CYW115" s="238"/>
      <c r="CYX115" s="238"/>
      <c r="CYY115" s="238"/>
      <c r="CYZ115" s="238"/>
      <c r="CZA115" s="238"/>
      <c r="CZB115" s="238"/>
      <c r="CZC115" s="238"/>
      <c r="CZD115" s="238"/>
      <c r="CZE115" s="238"/>
      <c r="CZF115" s="238"/>
      <c r="CZG115" s="238"/>
      <c r="CZH115" s="238"/>
      <c r="CZI115" s="238"/>
      <c r="CZJ115" s="238"/>
      <c r="CZK115" s="238"/>
      <c r="CZL115" s="238"/>
      <c r="CZM115" s="238"/>
      <c r="CZN115" s="238"/>
      <c r="CZO115" s="238"/>
      <c r="CZP115" s="238"/>
      <c r="CZQ115" s="238"/>
      <c r="CZR115" s="238"/>
      <c r="CZS115" s="238"/>
      <c r="CZT115" s="238"/>
      <c r="CZU115" s="238"/>
      <c r="CZV115" s="238"/>
      <c r="CZW115" s="238"/>
      <c r="CZX115" s="238"/>
      <c r="CZY115" s="238"/>
      <c r="CZZ115" s="238"/>
      <c r="DAA115" s="238"/>
      <c r="DAB115" s="238"/>
      <c r="DAC115" s="238"/>
      <c r="DAD115" s="238"/>
      <c r="DAE115" s="238"/>
      <c r="DAF115" s="238"/>
      <c r="DAG115" s="238"/>
      <c r="DAH115" s="238"/>
      <c r="DAI115" s="238"/>
      <c r="DAJ115" s="238"/>
      <c r="DAK115" s="238"/>
      <c r="DAL115" s="238"/>
      <c r="DAM115" s="238"/>
      <c r="DAN115" s="238"/>
      <c r="DAO115" s="238"/>
      <c r="DAP115" s="238"/>
      <c r="DAQ115" s="238"/>
      <c r="DAR115" s="238"/>
      <c r="DAS115" s="238"/>
      <c r="DAT115" s="238"/>
      <c r="DAU115" s="238"/>
      <c r="DAV115" s="238"/>
      <c r="DAW115" s="238"/>
      <c r="DAX115" s="238"/>
      <c r="DAY115" s="238"/>
      <c r="DAZ115" s="238"/>
      <c r="DBA115" s="238"/>
      <c r="DBB115" s="238"/>
      <c r="DBC115" s="238"/>
      <c r="DBD115" s="238"/>
      <c r="DBE115" s="238"/>
      <c r="DBF115" s="238"/>
      <c r="DBG115" s="238"/>
      <c r="DBH115" s="238"/>
      <c r="DBI115" s="238"/>
      <c r="DBJ115" s="238"/>
      <c r="DBK115" s="238"/>
      <c r="DBL115" s="238"/>
      <c r="DBM115" s="238"/>
      <c r="DBN115" s="238"/>
      <c r="DBO115" s="238"/>
      <c r="DBP115" s="238"/>
      <c r="DBQ115" s="238"/>
      <c r="DBR115" s="238"/>
      <c r="DBS115" s="238"/>
      <c r="DBT115" s="238"/>
      <c r="DBU115" s="238"/>
      <c r="DBV115" s="238"/>
      <c r="DBW115" s="238"/>
      <c r="DBX115" s="238"/>
      <c r="DBY115" s="238"/>
      <c r="DBZ115" s="238"/>
      <c r="DCA115" s="238"/>
      <c r="DCB115" s="238"/>
      <c r="DCC115" s="238"/>
      <c r="DCD115" s="238"/>
      <c r="DCE115" s="238"/>
      <c r="DCF115" s="238"/>
      <c r="DCG115" s="238"/>
      <c r="DCH115" s="238"/>
      <c r="DCI115" s="238"/>
      <c r="DCJ115" s="238"/>
      <c r="DCK115" s="238"/>
      <c r="DCL115" s="238"/>
      <c r="DCM115" s="238"/>
      <c r="DCN115" s="238"/>
      <c r="DCO115" s="238"/>
      <c r="DCP115" s="238"/>
      <c r="DCQ115" s="238"/>
      <c r="DCR115" s="238"/>
      <c r="DCS115" s="238"/>
      <c r="DCT115" s="238"/>
      <c r="DCU115" s="238"/>
      <c r="DCV115" s="238"/>
      <c r="DCW115" s="238"/>
      <c r="DCX115" s="238"/>
      <c r="DCY115" s="238"/>
      <c r="DCZ115" s="238"/>
      <c r="DDA115" s="238"/>
      <c r="DDB115" s="238"/>
      <c r="DDC115" s="238"/>
      <c r="DDD115" s="238"/>
      <c r="DDE115" s="238"/>
      <c r="DDF115" s="238"/>
      <c r="DDG115" s="238"/>
      <c r="DDH115" s="238"/>
      <c r="DDI115" s="238"/>
      <c r="DDJ115" s="238"/>
      <c r="DDK115" s="238"/>
      <c r="DDL115" s="238"/>
      <c r="DDM115" s="238"/>
      <c r="DDN115" s="238"/>
      <c r="DDO115" s="238"/>
      <c r="DDP115" s="238"/>
      <c r="DDQ115" s="238"/>
      <c r="DDR115" s="238"/>
      <c r="DDS115" s="238"/>
      <c r="DDT115" s="238"/>
      <c r="DDU115" s="238"/>
      <c r="DDV115" s="238"/>
      <c r="DDW115" s="238"/>
      <c r="DDX115" s="238"/>
      <c r="DDY115" s="238"/>
      <c r="DDZ115" s="238"/>
      <c r="DEA115" s="238"/>
      <c r="DEB115" s="238"/>
      <c r="DEC115" s="238"/>
      <c r="DED115" s="238"/>
      <c r="DEE115" s="238"/>
      <c r="DEF115" s="238"/>
      <c r="DEG115" s="238"/>
      <c r="DEH115" s="238"/>
      <c r="DEI115" s="238"/>
      <c r="DEJ115" s="238"/>
      <c r="DEK115" s="238"/>
      <c r="DEL115" s="238"/>
      <c r="DEM115" s="238"/>
      <c r="DEN115" s="238"/>
      <c r="DEO115" s="238"/>
      <c r="DEP115" s="238"/>
      <c r="DEQ115" s="238"/>
      <c r="DER115" s="238"/>
      <c r="DES115" s="238"/>
      <c r="DET115" s="238"/>
      <c r="DEU115" s="238"/>
      <c r="DEV115" s="238"/>
      <c r="DEW115" s="238"/>
      <c r="DEX115" s="238"/>
      <c r="DEY115" s="238"/>
      <c r="DEZ115" s="238"/>
      <c r="DFA115" s="238"/>
      <c r="DFB115" s="238"/>
      <c r="DFC115" s="238"/>
      <c r="DFD115" s="238"/>
      <c r="DFE115" s="238"/>
      <c r="DFF115" s="238"/>
      <c r="DFG115" s="238"/>
      <c r="DFH115" s="238"/>
      <c r="DFI115" s="238"/>
      <c r="DFJ115" s="238"/>
      <c r="DFK115" s="238"/>
      <c r="DFL115" s="238"/>
      <c r="DFM115" s="238"/>
      <c r="DFN115" s="238"/>
      <c r="DFO115" s="238"/>
      <c r="DFP115" s="238"/>
      <c r="DFQ115" s="238"/>
      <c r="DFR115" s="238"/>
      <c r="DFS115" s="238"/>
      <c r="DFT115" s="238"/>
      <c r="DFU115" s="238"/>
      <c r="DFV115" s="238"/>
      <c r="DFW115" s="238"/>
      <c r="DFX115" s="238"/>
      <c r="DFY115" s="238"/>
      <c r="DFZ115" s="238"/>
      <c r="DGA115" s="238"/>
      <c r="DGB115" s="238"/>
      <c r="DGC115" s="238"/>
      <c r="DGD115" s="238"/>
      <c r="DGE115" s="238"/>
      <c r="DGF115" s="238"/>
      <c r="DGG115" s="238"/>
      <c r="DGH115" s="238"/>
      <c r="DGI115" s="238"/>
      <c r="DGJ115" s="238"/>
      <c r="DGK115" s="238"/>
      <c r="DGL115" s="238"/>
      <c r="DGM115" s="238"/>
      <c r="DGN115" s="238"/>
      <c r="DGO115" s="238"/>
      <c r="DGP115" s="238"/>
      <c r="DGQ115" s="238"/>
      <c r="DGR115" s="238"/>
      <c r="DGS115" s="238"/>
      <c r="DGT115" s="238"/>
      <c r="DGU115" s="238"/>
      <c r="DGV115" s="238"/>
      <c r="DGW115" s="238"/>
      <c r="DGX115" s="238"/>
      <c r="DGY115" s="238"/>
      <c r="DGZ115" s="238"/>
      <c r="DHA115" s="238"/>
      <c r="DHB115" s="238"/>
      <c r="DHC115" s="238"/>
      <c r="DHD115" s="238"/>
      <c r="DHE115" s="238"/>
      <c r="DHF115" s="238"/>
      <c r="DHG115" s="238"/>
      <c r="DHH115" s="238"/>
      <c r="DHI115" s="238"/>
      <c r="DHJ115" s="238"/>
      <c r="DHK115" s="238"/>
      <c r="DHL115" s="238"/>
      <c r="DHM115" s="238"/>
      <c r="DHN115" s="238"/>
      <c r="DHO115" s="238"/>
      <c r="DHP115" s="238"/>
      <c r="DHQ115" s="238"/>
      <c r="DHR115" s="238"/>
      <c r="DHS115" s="238"/>
      <c r="DHT115" s="238"/>
      <c r="DHU115" s="238"/>
      <c r="DHV115" s="238"/>
      <c r="DHW115" s="238"/>
      <c r="DHX115" s="238"/>
      <c r="DHY115" s="238"/>
      <c r="DHZ115" s="238"/>
      <c r="DIA115" s="238"/>
      <c r="DIB115" s="238"/>
      <c r="DIC115" s="238"/>
      <c r="DID115" s="238"/>
      <c r="DIE115" s="238"/>
      <c r="DIF115" s="238"/>
      <c r="DIG115" s="238"/>
      <c r="DIH115" s="238"/>
      <c r="DII115" s="238"/>
      <c r="DIJ115" s="238"/>
      <c r="DIK115" s="238"/>
      <c r="DIL115" s="238"/>
      <c r="DIM115" s="238"/>
      <c r="DIN115" s="238"/>
      <c r="DIO115" s="238"/>
      <c r="DIP115" s="238"/>
      <c r="DIQ115" s="238"/>
      <c r="DIR115" s="238"/>
      <c r="DIS115" s="238"/>
      <c r="DIT115" s="238"/>
      <c r="DIU115" s="238"/>
      <c r="DIV115" s="238"/>
      <c r="DIW115" s="238"/>
      <c r="DIX115" s="238"/>
      <c r="DIY115" s="238"/>
      <c r="DIZ115" s="238"/>
      <c r="DJA115" s="238"/>
      <c r="DJB115" s="238"/>
      <c r="DJC115" s="238"/>
      <c r="DJD115" s="238"/>
      <c r="DJE115" s="238"/>
      <c r="DJF115" s="238"/>
      <c r="DJG115" s="238"/>
      <c r="DJH115" s="238"/>
      <c r="DJI115" s="238"/>
      <c r="DJJ115" s="238"/>
      <c r="DJK115" s="238"/>
      <c r="DJL115" s="238"/>
      <c r="DJM115" s="238"/>
      <c r="DJN115" s="238"/>
      <c r="DJO115" s="238"/>
      <c r="DJP115" s="238"/>
      <c r="DJQ115" s="238"/>
      <c r="DJR115" s="238"/>
      <c r="DJS115" s="238"/>
      <c r="DJT115" s="238"/>
      <c r="DJU115" s="238"/>
      <c r="DJV115" s="238"/>
      <c r="DJW115" s="238"/>
      <c r="DJX115" s="238"/>
      <c r="DJY115" s="238"/>
      <c r="DJZ115" s="238"/>
      <c r="DKA115" s="238"/>
      <c r="DKB115" s="238"/>
      <c r="DKC115" s="238"/>
      <c r="DKD115" s="238"/>
      <c r="DKE115" s="238"/>
      <c r="DKF115" s="238"/>
      <c r="DKG115" s="238"/>
      <c r="DKH115" s="238"/>
      <c r="DKI115" s="238"/>
      <c r="DKJ115" s="238"/>
      <c r="DKK115" s="238"/>
      <c r="DKL115" s="238"/>
      <c r="DKM115" s="238"/>
      <c r="DKN115" s="238"/>
      <c r="DKO115" s="238"/>
      <c r="DKP115" s="238"/>
      <c r="DKQ115" s="238"/>
      <c r="DKR115" s="238"/>
      <c r="DKS115" s="238"/>
      <c r="DKT115" s="238"/>
      <c r="DKU115" s="238"/>
      <c r="DKV115" s="238"/>
      <c r="DKW115" s="238"/>
      <c r="DKX115" s="238"/>
      <c r="DKY115" s="238"/>
      <c r="DKZ115" s="238"/>
      <c r="DLA115" s="238"/>
      <c r="DLB115" s="238"/>
      <c r="DLC115" s="238"/>
      <c r="DLD115" s="238"/>
      <c r="DLE115" s="238"/>
      <c r="DLF115" s="238"/>
      <c r="DLG115" s="238"/>
      <c r="DLH115" s="238"/>
      <c r="DLI115" s="238"/>
      <c r="DLJ115" s="238"/>
      <c r="DLK115" s="238"/>
      <c r="DLL115" s="238"/>
      <c r="DLM115" s="238"/>
      <c r="DLN115" s="238"/>
      <c r="DLO115" s="238"/>
      <c r="DLP115" s="238"/>
      <c r="DLQ115" s="238"/>
      <c r="DLR115" s="238"/>
      <c r="DLS115" s="238"/>
      <c r="DLT115" s="238"/>
      <c r="DLU115" s="238"/>
      <c r="DLV115" s="238"/>
      <c r="DLW115" s="238"/>
      <c r="DLX115" s="238"/>
      <c r="DLY115" s="238"/>
      <c r="DLZ115" s="238"/>
      <c r="DMA115" s="238"/>
      <c r="DMB115" s="238"/>
      <c r="DMC115" s="238"/>
      <c r="DMD115" s="238"/>
      <c r="DME115" s="238"/>
      <c r="DMF115" s="238"/>
      <c r="DMG115" s="238"/>
      <c r="DMH115" s="238"/>
      <c r="DMI115" s="238"/>
      <c r="DMJ115" s="238"/>
      <c r="DMK115" s="238"/>
      <c r="DML115" s="238"/>
      <c r="DMM115" s="238"/>
      <c r="DMN115" s="238"/>
      <c r="DMO115" s="238"/>
      <c r="DMP115" s="238"/>
      <c r="DMQ115" s="238"/>
      <c r="DMR115" s="238"/>
      <c r="DMS115" s="238"/>
      <c r="DMT115" s="238"/>
      <c r="DMU115" s="238"/>
      <c r="DMV115" s="238"/>
      <c r="DMW115" s="238"/>
      <c r="DMX115" s="238"/>
      <c r="DMY115" s="238"/>
      <c r="DMZ115" s="238"/>
      <c r="DNA115" s="238"/>
      <c r="DNB115" s="238"/>
      <c r="DNC115" s="238"/>
      <c r="DND115" s="238"/>
      <c r="DNE115" s="238"/>
      <c r="DNF115" s="238"/>
      <c r="DNG115" s="238"/>
      <c r="DNH115" s="238"/>
      <c r="DNI115" s="238"/>
      <c r="DNJ115" s="238"/>
      <c r="DNK115" s="238"/>
      <c r="DNL115" s="238"/>
      <c r="DNM115" s="238"/>
      <c r="DNN115" s="238"/>
      <c r="DNO115" s="238"/>
      <c r="DNP115" s="238"/>
      <c r="DNQ115" s="238"/>
      <c r="DNR115" s="238"/>
      <c r="DNS115" s="238"/>
      <c r="DNT115" s="238"/>
      <c r="DNU115" s="238"/>
      <c r="DNV115" s="238"/>
      <c r="DNW115" s="238"/>
      <c r="DNX115" s="238"/>
      <c r="DNY115" s="238"/>
      <c r="DNZ115" s="238"/>
      <c r="DOA115" s="238"/>
      <c r="DOB115" s="238"/>
      <c r="DOC115" s="238"/>
      <c r="DOD115" s="238"/>
      <c r="DOE115" s="238"/>
      <c r="DOF115" s="238"/>
      <c r="DOG115" s="238"/>
      <c r="DOH115" s="238"/>
      <c r="DOI115" s="238"/>
      <c r="DOJ115" s="238"/>
      <c r="DOK115" s="238"/>
      <c r="DOL115" s="238"/>
      <c r="DOM115" s="238"/>
      <c r="DON115" s="238"/>
      <c r="DOO115" s="238"/>
      <c r="DOP115" s="238"/>
      <c r="DOQ115" s="238"/>
      <c r="DOR115" s="238"/>
      <c r="DOS115" s="238"/>
      <c r="DOT115" s="238"/>
      <c r="DOU115" s="238"/>
      <c r="DOV115" s="238"/>
      <c r="DOW115" s="238"/>
      <c r="DOX115" s="238"/>
      <c r="DOY115" s="238"/>
      <c r="DOZ115" s="238"/>
      <c r="DPA115" s="238"/>
      <c r="DPB115" s="238"/>
      <c r="DPC115" s="238"/>
      <c r="DPD115" s="238"/>
      <c r="DPE115" s="238"/>
      <c r="DPF115" s="238"/>
      <c r="DPG115" s="238"/>
      <c r="DPH115" s="238"/>
      <c r="DPI115" s="238"/>
      <c r="DPJ115" s="238"/>
      <c r="DPK115" s="238"/>
      <c r="DPL115" s="238"/>
      <c r="DPM115" s="238"/>
      <c r="DPN115" s="238"/>
      <c r="DPO115" s="238"/>
      <c r="DPP115" s="238"/>
      <c r="DPQ115" s="238"/>
      <c r="DPR115" s="238"/>
      <c r="DPS115" s="238"/>
      <c r="DPT115" s="238"/>
      <c r="DPU115" s="238"/>
      <c r="DPV115" s="238"/>
      <c r="DPW115" s="238"/>
      <c r="DPX115" s="238"/>
      <c r="DPY115" s="238"/>
      <c r="DPZ115" s="238"/>
      <c r="DQA115" s="238"/>
      <c r="DQB115" s="238"/>
      <c r="DQC115" s="238"/>
      <c r="DQD115" s="238"/>
      <c r="DQE115" s="238"/>
      <c r="DQF115" s="238"/>
      <c r="DQG115" s="238"/>
      <c r="DQH115" s="238"/>
      <c r="DQI115" s="238"/>
      <c r="DQJ115" s="238"/>
      <c r="DQK115" s="238"/>
      <c r="DQL115" s="238"/>
      <c r="DQM115" s="238"/>
      <c r="DQN115" s="238"/>
      <c r="DQO115" s="238"/>
      <c r="DQP115" s="238"/>
      <c r="DQQ115" s="238"/>
      <c r="DQR115" s="238"/>
      <c r="DQS115" s="238"/>
      <c r="DQT115" s="238"/>
      <c r="DQU115" s="238"/>
      <c r="DQV115" s="238"/>
      <c r="DQW115" s="238"/>
      <c r="DQX115" s="238"/>
      <c r="DQY115" s="238"/>
      <c r="DQZ115" s="238"/>
      <c r="DRA115" s="238"/>
      <c r="DRB115" s="238"/>
      <c r="DRC115" s="238"/>
      <c r="DRD115" s="238"/>
      <c r="DRE115" s="238"/>
      <c r="DRF115" s="238"/>
      <c r="DRG115" s="238"/>
      <c r="DRH115" s="238"/>
      <c r="DRI115" s="238"/>
      <c r="DRJ115" s="238"/>
      <c r="DRK115" s="238"/>
      <c r="DRL115" s="238"/>
      <c r="DRM115" s="238"/>
      <c r="DRN115" s="238"/>
      <c r="DRO115" s="238"/>
      <c r="DRP115" s="238"/>
      <c r="DRQ115" s="238"/>
      <c r="DRR115" s="238"/>
      <c r="DRS115" s="238"/>
      <c r="DRT115" s="238"/>
      <c r="DRU115" s="238"/>
      <c r="DRV115" s="238"/>
      <c r="DRW115" s="238"/>
      <c r="DRX115" s="238"/>
      <c r="DRY115" s="238"/>
      <c r="DRZ115" s="238"/>
      <c r="DSA115" s="238"/>
      <c r="DSB115" s="238"/>
      <c r="DSC115" s="238"/>
      <c r="DSD115" s="238"/>
      <c r="DSE115" s="238"/>
      <c r="DSF115" s="238"/>
      <c r="DSG115" s="238"/>
      <c r="DSH115" s="238"/>
      <c r="DSI115" s="238"/>
      <c r="DSJ115" s="238"/>
      <c r="DSK115" s="238"/>
      <c r="DSL115" s="238"/>
      <c r="DSM115" s="238"/>
      <c r="DSN115" s="238"/>
      <c r="DSO115" s="238"/>
      <c r="DSP115" s="238"/>
      <c r="DSQ115" s="238"/>
      <c r="DSR115" s="238"/>
      <c r="DSS115" s="238"/>
      <c r="DST115" s="238"/>
      <c r="DSU115" s="238"/>
      <c r="DSV115" s="238"/>
      <c r="DSW115" s="238"/>
      <c r="DSX115" s="238"/>
      <c r="DSY115" s="238"/>
      <c r="DSZ115" s="238"/>
      <c r="DTA115" s="238"/>
      <c r="DTB115" s="238"/>
      <c r="DTC115" s="238"/>
      <c r="DTD115" s="238"/>
      <c r="DTE115" s="238"/>
      <c r="DTF115" s="238"/>
      <c r="DTG115" s="238"/>
      <c r="DTH115" s="238"/>
      <c r="DTI115" s="238"/>
      <c r="DTJ115" s="238"/>
      <c r="DTK115" s="238"/>
      <c r="DTL115" s="238"/>
      <c r="DTM115" s="238"/>
      <c r="DTN115" s="238"/>
      <c r="DTO115" s="238"/>
      <c r="DTP115" s="238"/>
      <c r="DTQ115" s="238"/>
      <c r="DTR115" s="238"/>
      <c r="DTS115" s="238"/>
      <c r="DTT115" s="238"/>
      <c r="DTU115" s="238"/>
      <c r="DTV115" s="238"/>
      <c r="DTW115" s="238"/>
      <c r="DTX115" s="238"/>
      <c r="DTY115" s="238"/>
      <c r="DTZ115" s="238"/>
      <c r="DUA115" s="238"/>
      <c r="DUB115" s="238"/>
      <c r="DUC115" s="238"/>
      <c r="DUD115" s="238"/>
      <c r="DUE115" s="238"/>
      <c r="DUF115" s="238"/>
      <c r="DUG115" s="238"/>
      <c r="DUH115" s="238"/>
      <c r="DUI115" s="238"/>
      <c r="DUJ115" s="238"/>
      <c r="DUK115" s="238"/>
      <c r="DUL115" s="238"/>
      <c r="DUM115" s="238"/>
      <c r="DUN115" s="238"/>
      <c r="DUO115" s="238"/>
      <c r="DUP115" s="238"/>
      <c r="DUQ115" s="238"/>
      <c r="DUR115" s="238"/>
      <c r="DUS115" s="238"/>
      <c r="DUT115" s="238"/>
      <c r="DUU115" s="238"/>
      <c r="DUV115" s="238"/>
      <c r="DUW115" s="238"/>
      <c r="DUX115" s="238"/>
      <c r="DUY115" s="238"/>
      <c r="DUZ115" s="238"/>
      <c r="DVA115" s="238"/>
      <c r="DVB115" s="238"/>
      <c r="DVC115" s="238"/>
      <c r="DVD115" s="238"/>
      <c r="DVE115" s="238"/>
      <c r="DVF115" s="238"/>
      <c r="DVG115" s="238"/>
      <c r="DVH115" s="238"/>
      <c r="DVI115" s="238"/>
      <c r="DVJ115" s="238"/>
      <c r="DVK115" s="238"/>
      <c r="DVL115" s="238"/>
      <c r="DVM115" s="238"/>
      <c r="DVN115" s="238"/>
      <c r="DVO115" s="238"/>
      <c r="DVP115" s="238"/>
      <c r="DVQ115" s="238"/>
      <c r="DVR115" s="238"/>
      <c r="DVS115" s="238"/>
      <c r="DVT115" s="238"/>
      <c r="DVU115" s="238"/>
      <c r="DVV115" s="238"/>
      <c r="DVW115" s="238"/>
      <c r="DVX115" s="238"/>
      <c r="DVY115" s="238"/>
      <c r="DVZ115" s="238"/>
      <c r="DWA115" s="238"/>
      <c r="DWB115" s="238"/>
      <c r="DWC115" s="238"/>
      <c r="DWD115" s="238"/>
      <c r="DWE115" s="238"/>
      <c r="DWF115" s="238"/>
      <c r="DWG115" s="238"/>
      <c r="DWH115" s="238"/>
      <c r="DWI115" s="238"/>
      <c r="DWJ115" s="238"/>
      <c r="DWK115" s="238"/>
      <c r="DWL115" s="238"/>
      <c r="DWM115" s="238"/>
      <c r="DWN115" s="238"/>
      <c r="DWO115" s="238"/>
      <c r="DWP115" s="238"/>
      <c r="DWQ115" s="238"/>
      <c r="DWR115" s="238"/>
      <c r="DWS115" s="238"/>
      <c r="DWT115" s="238"/>
      <c r="DWU115" s="238"/>
      <c r="DWV115" s="238"/>
      <c r="DWW115" s="238"/>
      <c r="DWX115" s="238"/>
      <c r="DWY115" s="238"/>
      <c r="DWZ115" s="238"/>
      <c r="DXA115" s="238"/>
      <c r="DXB115" s="238"/>
      <c r="DXC115" s="238"/>
      <c r="DXD115" s="238"/>
      <c r="DXE115" s="238"/>
      <c r="DXF115" s="238"/>
      <c r="DXG115" s="238"/>
      <c r="DXH115" s="238"/>
      <c r="DXI115" s="238"/>
      <c r="DXJ115" s="238"/>
      <c r="DXK115" s="238"/>
      <c r="DXL115" s="238"/>
      <c r="DXM115" s="238"/>
      <c r="DXN115" s="238"/>
      <c r="DXO115" s="238"/>
      <c r="DXP115" s="238"/>
      <c r="DXQ115" s="238"/>
      <c r="DXR115" s="238"/>
      <c r="DXS115" s="238"/>
      <c r="DXT115" s="238"/>
      <c r="DXU115" s="238"/>
      <c r="DXV115" s="238"/>
      <c r="DXW115" s="238"/>
      <c r="DXX115" s="238"/>
      <c r="DXY115" s="238"/>
      <c r="DXZ115" s="238"/>
      <c r="DYA115" s="238"/>
      <c r="DYB115" s="238"/>
      <c r="DYC115" s="238"/>
      <c r="DYD115" s="238"/>
      <c r="DYE115" s="238"/>
      <c r="DYF115" s="238"/>
      <c r="DYG115" s="238"/>
      <c r="DYH115" s="238"/>
      <c r="DYI115" s="238"/>
      <c r="DYJ115" s="238"/>
      <c r="DYK115" s="238"/>
      <c r="DYL115" s="238"/>
      <c r="DYM115" s="238"/>
      <c r="DYN115" s="238"/>
      <c r="DYO115" s="238"/>
      <c r="DYP115" s="238"/>
      <c r="DYQ115" s="238"/>
      <c r="DYR115" s="238"/>
      <c r="DYS115" s="238"/>
      <c r="DYT115" s="238"/>
      <c r="DYU115" s="238"/>
      <c r="DYV115" s="238"/>
      <c r="DYW115" s="238"/>
      <c r="DYX115" s="238"/>
      <c r="DYY115" s="238"/>
      <c r="DYZ115" s="238"/>
      <c r="DZA115" s="238"/>
      <c r="DZB115" s="238"/>
      <c r="DZC115" s="238"/>
      <c r="DZD115" s="238"/>
      <c r="DZE115" s="238"/>
      <c r="DZF115" s="238"/>
      <c r="DZG115" s="238"/>
      <c r="DZH115" s="238"/>
      <c r="DZI115" s="238"/>
      <c r="DZJ115" s="238"/>
      <c r="DZK115" s="238"/>
      <c r="DZL115" s="238"/>
      <c r="DZM115" s="238"/>
      <c r="DZN115" s="238"/>
      <c r="DZO115" s="238"/>
      <c r="DZP115" s="238"/>
      <c r="DZQ115" s="238"/>
      <c r="DZR115" s="238"/>
      <c r="DZS115" s="238"/>
      <c r="DZT115" s="238"/>
      <c r="DZU115" s="238"/>
      <c r="DZV115" s="238"/>
      <c r="DZW115" s="238"/>
      <c r="DZX115" s="238"/>
      <c r="DZY115" s="238"/>
      <c r="DZZ115" s="238"/>
      <c r="EAA115" s="238"/>
      <c r="EAB115" s="238"/>
      <c r="EAC115" s="238"/>
      <c r="EAD115" s="238"/>
      <c r="EAE115" s="238"/>
      <c r="EAF115" s="238"/>
      <c r="EAG115" s="238"/>
      <c r="EAH115" s="238"/>
      <c r="EAI115" s="238"/>
      <c r="EAJ115" s="238"/>
      <c r="EAK115" s="238"/>
      <c r="EAL115" s="238"/>
      <c r="EAM115" s="238"/>
      <c r="EAN115" s="238"/>
      <c r="EAO115" s="238"/>
      <c r="EAP115" s="238"/>
      <c r="EAQ115" s="238"/>
      <c r="EAR115" s="238"/>
      <c r="EAS115" s="238"/>
      <c r="EAT115" s="238"/>
      <c r="EAU115" s="238"/>
      <c r="EAV115" s="238"/>
      <c r="EAW115" s="238"/>
      <c r="EAX115" s="238"/>
      <c r="EAY115" s="238"/>
      <c r="EAZ115" s="238"/>
      <c r="EBA115" s="238"/>
      <c r="EBB115" s="238"/>
      <c r="EBC115" s="238"/>
      <c r="EBD115" s="238"/>
      <c r="EBE115" s="238"/>
      <c r="EBF115" s="238"/>
      <c r="EBG115" s="238"/>
      <c r="EBH115" s="238"/>
      <c r="EBI115" s="238"/>
      <c r="EBJ115" s="238"/>
      <c r="EBK115" s="238"/>
      <c r="EBL115" s="238"/>
      <c r="EBM115" s="238"/>
      <c r="EBN115" s="238"/>
      <c r="EBO115" s="238"/>
      <c r="EBP115" s="238"/>
      <c r="EBQ115" s="238"/>
      <c r="EBR115" s="238"/>
      <c r="EBS115" s="238"/>
      <c r="EBT115" s="238"/>
      <c r="EBU115" s="238"/>
      <c r="EBV115" s="238"/>
      <c r="EBW115" s="238"/>
      <c r="EBX115" s="238"/>
      <c r="EBY115" s="238"/>
      <c r="EBZ115" s="238"/>
      <c r="ECA115" s="238"/>
      <c r="ECB115" s="238"/>
      <c r="ECC115" s="238"/>
      <c r="ECD115" s="238"/>
      <c r="ECE115" s="238"/>
      <c r="ECF115" s="238"/>
      <c r="ECG115" s="238"/>
      <c r="ECH115" s="238"/>
      <c r="ECI115" s="238"/>
      <c r="ECJ115" s="238"/>
      <c r="ECK115" s="238"/>
      <c r="ECL115" s="238"/>
      <c r="ECM115" s="238"/>
      <c r="ECN115" s="238"/>
      <c r="ECO115" s="238"/>
      <c r="ECP115" s="238"/>
      <c r="ECQ115" s="238"/>
      <c r="ECR115" s="238"/>
      <c r="ECS115" s="238"/>
      <c r="ECT115" s="238"/>
      <c r="ECU115" s="238"/>
      <c r="ECV115" s="238"/>
      <c r="ECW115" s="238"/>
      <c r="ECX115" s="238"/>
      <c r="ECY115" s="238"/>
      <c r="ECZ115" s="238"/>
      <c r="EDA115" s="238"/>
      <c r="EDB115" s="238"/>
      <c r="EDC115" s="238"/>
      <c r="EDD115" s="238"/>
      <c r="EDE115" s="238"/>
      <c r="EDF115" s="238"/>
      <c r="EDG115" s="238"/>
      <c r="EDH115" s="238"/>
      <c r="EDI115" s="238"/>
      <c r="EDJ115" s="238"/>
      <c r="EDK115" s="238"/>
      <c r="EDL115" s="238"/>
      <c r="EDM115" s="238"/>
      <c r="EDN115" s="238"/>
      <c r="EDO115" s="238"/>
      <c r="EDP115" s="238"/>
      <c r="EDQ115" s="238"/>
      <c r="EDR115" s="238"/>
      <c r="EDS115" s="238"/>
      <c r="EDT115" s="238"/>
      <c r="EDU115" s="238"/>
      <c r="EDV115" s="238"/>
      <c r="EDW115" s="238"/>
      <c r="EDX115" s="238"/>
      <c r="EDY115" s="238"/>
      <c r="EDZ115" s="238"/>
      <c r="EEA115" s="238"/>
      <c r="EEB115" s="238"/>
      <c r="EEC115" s="238"/>
      <c r="EED115" s="238"/>
      <c r="EEE115" s="238"/>
      <c r="EEF115" s="238"/>
      <c r="EEG115" s="238"/>
      <c r="EEH115" s="238"/>
      <c r="EEI115" s="238"/>
      <c r="EEJ115" s="238"/>
      <c r="EEK115" s="238"/>
      <c r="EEL115" s="238"/>
      <c r="EEM115" s="238"/>
      <c r="EEN115" s="238"/>
      <c r="EEO115" s="238"/>
      <c r="EEP115" s="238"/>
      <c r="EEQ115" s="238"/>
      <c r="EER115" s="238"/>
      <c r="EES115" s="238"/>
      <c r="EET115" s="238"/>
      <c r="EEU115" s="238"/>
      <c r="EEV115" s="238"/>
      <c r="EEW115" s="238"/>
      <c r="EEX115" s="238"/>
      <c r="EEY115" s="238"/>
      <c r="EEZ115" s="238"/>
      <c r="EFA115" s="238"/>
      <c r="EFB115" s="238"/>
      <c r="EFC115" s="238"/>
      <c r="EFD115" s="238"/>
      <c r="EFE115" s="238"/>
      <c r="EFF115" s="238"/>
      <c r="EFG115" s="238"/>
      <c r="EFH115" s="238"/>
      <c r="EFI115" s="238"/>
      <c r="EFJ115" s="238"/>
      <c r="EFK115" s="238"/>
      <c r="EFL115" s="238"/>
      <c r="EFM115" s="238"/>
      <c r="EFN115" s="238"/>
      <c r="EFO115" s="238"/>
      <c r="EFP115" s="238"/>
      <c r="EFQ115" s="238"/>
      <c r="EFR115" s="238"/>
      <c r="EFS115" s="238"/>
      <c r="EFT115" s="238"/>
      <c r="EFU115" s="238"/>
      <c r="EFV115" s="238"/>
      <c r="EFW115" s="238"/>
      <c r="EFX115" s="238"/>
      <c r="EFY115" s="238"/>
      <c r="EFZ115" s="238"/>
      <c r="EGA115" s="238"/>
      <c r="EGB115" s="238"/>
      <c r="EGC115" s="238"/>
      <c r="EGD115" s="238"/>
      <c r="EGE115" s="238"/>
      <c r="EGF115" s="238"/>
      <c r="EGG115" s="238"/>
      <c r="EGH115" s="238"/>
      <c r="EGI115" s="238"/>
      <c r="EGJ115" s="238"/>
      <c r="EGK115" s="238"/>
      <c r="EGL115" s="238"/>
      <c r="EGM115" s="238"/>
      <c r="EGN115" s="238"/>
      <c r="EGO115" s="238"/>
      <c r="EGP115" s="238"/>
      <c r="EGQ115" s="238"/>
      <c r="EGR115" s="238"/>
      <c r="EGS115" s="238"/>
      <c r="EGT115" s="238"/>
      <c r="EGU115" s="238"/>
      <c r="EGV115" s="238"/>
      <c r="EGW115" s="238"/>
      <c r="EGX115" s="238"/>
      <c r="EGY115" s="238"/>
      <c r="EGZ115" s="238"/>
      <c r="EHA115" s="238"/>
      <c r="EHB115" s="238"/>
      <c r="EHC115" s="238"/>
      <c r="EHD115" s="238"/>
      <c r="EHE115" s="238"/>
      <c r="EHF115" s="238"/>
      <c r="EHG115" s="238"/>
      <c r="EHH115" s="238"/>
      <c r="EHI115" s="238"/>
      <c r="EHJ115" s="238"/>
      <c r="EHK115" s="238"/>
      <c r="EHL115" s="238"/>
      <c r="EHM115" s="238"/>
      <c r="EHN115" s="238"/>
      <c r="EHO115" s="238"/>
      <c r="EHP115" s="238"/>
      <c r="EHQ115" s="238"/>
      <c r="EHR115" s="238"/>
      <c r="EHS115" s="238"/>
      <c r="EHT115" s="238"/>
      <c r="EHU115" s="238"/>
      <c r="EHV115" s="238"/>
      <c r="EHW115" s="238"/>
      <c r="EHX115" s="238"/>
      <c r="EHY115" s="238"/>
      <c r="EHZ115" s="238"/>
      <c r="EIA115" s="238"/>
      <c r="EIB115" s="238"/>
      <c r="EIC115" s="238"/>
      <c r="EID115" s="238"/>
      <c r="EIE115" s="238"/>
      <c r="EIF115" s="238"/>
      <c r="EIG115" s="238"/>
      <c r="EIH115" s="238"/>
      <c r="EII115" s="238"/>
      <c r="EIJ115" s="238"/>
      <c r="EIK115" s="238"/>
      <c r="EIL115" s="238"/>
      <c r="EIM115" s="238"/>
      <c r="EIN115" s="238"/>
      <c r="EIO115" s="238"/>
      <c r="EIP115" s="238"/>
      <c r="EIQ115" s="238"/>
      <c r="EIR115" s="238"/>
      <c r="EIS115" s="238"/>
      <c r="EIT115" s="238"/>
      <c r="EIU115" s="238"/>
      <c r="EIV115" s="238"/>
      <c r="EIW115" s="238"/>
      <c r="EIX115" s="238"/>
      <c r="EIY115" s="238"/>
      <c r="EIZ115" s="238"/>
      <c r="EJA115" s="238"/>
      <c r="EJB115" s="238"/>
      <c r="EJC115" s="238"/>
      <c r="EJD115" s="238"/>
      <c r="EJE115" s="238"/>
      <c r="EJF115" s="238"/>
      <c r="EJG115" s="238"/>
      <c r="EJH115" s="238"/>
      <c r="EJI115" s="238"/>
      <c r="EJJ115" s="238"/>
      <c r="EJK115" s="238"/>
      <c r="EJL115" s="238"/>
      <c r="EJM115" s="238"/>
      <c r="EJN115" s="238"/>
      <c r="EJO115" s="238"/>
      <c r="EJP115" s="238"/>
      <c r="EJQ115" s="238"/>
      <c r="EJR115" s="238"/>
      <c r="EJS115" s="238"/>
      <c r="EJT115" s="238"/>
      <c r="EJU115" s="238"/>
      <c r="EJV115" s="238"/>
      <c r="EJW115" s="238"/>
      <c r="EJX115" s="238"/>
      <c r="EJY115" s="238"/>
      <c r="EJZ115" s="238"/>
      <c r="EKA115" s="238"/>
      <c r="EKB115" s="238"/>
      <c r="EKC115" s="238"/>
      <c r="EKD115" s="238"/>
      <c r="EKE115" s="238"/>
      <c r="EKF115" s="238"/>
      <c r="EKG115" s="238"/>
      <c r="EKH115" s="238"/>
      <c r="EKI115" s="238"/>
      <c r="EKJ115" s="238"/>
      <c r="EKK115" s="238"/>
      <c r="EKL115" s="238"/>
      <c r="EKM115" s="238"/>
      <c r="EKN115" s="238"/>
      <c r="EKO115" s="238"/>
      <c r="EKP115" s="238"/>
      <c r="EKQ115" s="238"/>
      <c r="EKR115" s="238"/>
      <c r="EKS115" s="238"/>
      <c r="EKT115" s="238"/>
      <c r="EKU115" s="238"/>
      <c r="EKV115" s="238"/>
      <c r="EKW115" s="238"/>
      <c r="EKX115" s="238"/>
      <c r="EKY115" s="238"/>
      <c r="EKZ115" s="238"/>
      <c r="ELA115" s="238"/>
      <c r="ELB115" s="238"/>
      <c r="ELC115" s="238"/>
      <c r="ELD115" s="238"/>
      <c r="ELE115" s="238"/>
      <c r="ELF115" s="238"/>
      <c r="ELG115" s="238"/>
      <c r="ELH115" s="238"/>
      <c r="ELI115" s="238"/>
      <c r="ELJ115" s="238"/>
      <c r="ELK115" s="238"/>
      <c r="ELL115" s="238"/>
      <c r="ELM115" s="238"/>
      <c r="ELN115" s="238"/>
      <c r="ELO115" s="238"/>
      <c r="ELP115" s="238"/>
      <c r="ELQ115" s="238"/>
      <c r="ELR115" s="238"/>
      <c r="ELS115" s="238"/>
      <c r="ELT115" s="238"/>
      <c r="ELU115" s="238"/>
      <c r="ELV115" s="238"/>
      <c r="ELW115" s="238"/>
      <c r="ELX115" s="238"/>
      <c r="ELY115" s="238"/>
      <c r="ELZ115" s="238"/>
      <c r="EMA115" s="238"/>
      <c r="EMB115" s="238"/>
      <c r="EMC115" s="238"/>
      <c r="EMD115" s="238"/>
      <c r="EME115" s="238"/>
      <c r="EMF115" s="238"/>
      <c r="EMG115" s="238"/>
      <c r="EMH115" s="238"/>
      <c r="EMI115" s="238"/>
      <c r="EMJ115" s="238"/>
      <c r="EMK115" s="238"/>
      <c r="EML115" s="238"/>
      <c r="EMM115" s="238"/>
      <c r="EMN115" s="238"/>
      <c r="EMO115" s="238"/>
      <c r="EMP115" s="238"/>
      <c r="EMQ115" s="238"/>
      <c r="EMR115" s="238"/>
      <c r="EMS115" s="238"/>
      <c r="EMT115" s="238"/>
      <c r="EMU115" s="238"/>
      <c r="EMV115" s="238"/>
      <c r="EMW115" s="238"/>
      <c r="EMX115" s="238"/>
      <c r="EMY115" s="238"/>
      <c r="EMZ115" s="238"/>
      <c r="ENA115" s="238"/>
      <c r="ENB115" s="238"/>
      <c r="ENC115" s="238"/>
      <c r="END115" s="238"/>
      <c r="ENE115" s="238"/>
      <c r="ENF115" s="238"/>
      <c r="ENG115" s="238"/>
      <c r="ENH115" s="238"/>
      <c r="ENI115" s="238"/>
      <c r="ENJ115" s="238"/>
      <c r="ENK115" s="238"/>
      <c r="ENL115" s="238"/>
      <c r="ENM115" s="238"/>
      <c r="ENN115" s="238"/>
      <c r="ENO115" s="238"/>
      <c r="ENP115" s="238"/>
      <c r="ENQ115" s="238"/>
      <c r="ENR115" s="238"/>
      <c r="ENS115" s="238"/>
      <c r="ENT115" s="238"/>
      <c r="ENU115" s="238"/>
      <c r="ENV115" s="238"/>
      <c r="ENW115" s="238"/>
      <c r="ENX115" s="238"/>
      <c r="ENY115" s="238"/>
      <c r="ENZ115" s="238"/>
      <c r="EOA115" s="238"/>
      <c r="EOB115" s="238"/>
      <c r="EOC115" s="238"/>
      <c r="EOD115" s="238"/>
      <c r="EOE115" s="238"/>
      <c r="EOF115" s="238"/>
      <c r="EOG115" s="238"/>
      <c r="EOH115" s="238"/>
      <c r="EOI115" s="238"/>
      <c r="EOJ115" s="238"/>
      <c r="EOK115" s="238"/>
      <c r="EOL115" s="238"/>
      <c r="EOM115" s="238"/>
      <c r="EON115" s="238"/>
      <c r="EOO115" s="238"/>
      <c r="EOP115" s="238"/>
      <c r="EOQ115" s="238"/>
      <c r="EOR115" s="238"/>
      <c r="EOS115" s="238"/>
      <c r="EOT115" s="238"/>
      <c r="EOU115" s="238"/>
      <c r="EOV115" s="238"/>
      <c r="EOW115" s="238"/>
      <c r="EOX115" s="238"/>
      <c r="EOY115" s="238"/>
      <c r="EOZ115" s="238"/>
      <c r="EPA115" s="238"/>
      <c r="EPB115" s="238"/>
      <c r="EPC115" s="238"/>
      <c r="EPD115" s="238"/>
      <c r="EPE115" s="238"/>
      <c r="EPF115" s="238"/>
      <c r="EPG115" s="238"/>
      <c r="EPH115" s="238"/>
      <c r="EPI115" s="238"/>
      <c r="EPJ115" s="238"/>
      <c r="EPK115" s="238"/>
      <c r="EPL115" s="238"/>
      <c r="EPM115" s="238"/>
      <c r="EPN115" s="238"/>
      <c r="EPO115" s="238"/>
      <c r="EPP115" s="238"/>
      <c r="EPQ115" s="238"/>
      <c r="EPR115" s="238"/>
      <c r="EPS115" s="238"/>
      <c r="EPT115" s="238"/>
      <c r="EPU115" s="238"/>
      <c r="EPV115" s="238"/>
      <c r="EPW115" s="238"/>
      <c r="EPX115" s="238"/>
      <c r="EPY115" s="238"/>
      <c r="EPZ115" s="238"/>
      <c r="EQA115" s="238"/>
      <c r="EQB115" s="238"/>
      <c r="EQC115" s="238"/>
      <c r="EQD115" s="238"/>
      <c r="EQE115" s="238"/>
      <c r="EQF115" s="238"/>
      <c r="EQG115" s="238"/>
      <c r="EQH115" s="238"/>
      <c r="EQI115" s="238"/>
      <c r="EQJ115" s="238"/>
      <c r="EQK115" s="238"/>
      <c r="EQL115" s="238"/>
      <c r="EQM115" s="238"/>
      <c r="EQN115" s="238"/>
      <c r="EQO115" s="238"/>
      <c r="EQP115" s="238"/>
      <c r="EQQ115" s="238"/>
      <c r="EQR115" s="238"/>
      <c r="EQS115" s="238"/>
      <c r="EQT115" s="238"/>
      <c r="EQU115" s="238"/>
      <c r="EQV115" s="238"/>
      <c r="EQW115" s="238"/>
      <c r="EQX115" s="238"/>
      <c r="EQY115" s="238"/>
      <c r="EQZ115" s="238"/>
      <c r="ERA115" s="238"/>
      <c r="ERB115" s="238"/>
      <c r="ERC115" s="238"/>
      <c r="ERD115" s="238"/>
      <c r="ERE115" s="238"/>
      <c r="ERF115" s="238"/>
      <c r="ERG115" s="238"/>
      <c r="ERH115" s="238"/>
      <c r="ERI115" s="238"/>
      <c r="ERJ115" s="238"/>
      <c r="ERK115" s="238"/>
      <c r="ERL115" s="238"/>
      <c r="ERM115" s="238"/>
      <c r="ERN115" s="238"/>
      <c r="ERO115" s="238"/>
      <c r="ERP115" s="238"/>
      <c r="ERQ115" s="238"/>
      <c r="ERR115" s="238"/>
      <c r="ERS115" s="238"/>
      <c r="ERT115" s="238"/>
      <c r="ERU115" s="238"/>
      <c r="ERV115" s="238"/>
      <c r="ERW115" s="238"/>
      <c r="ERX115" s="238"/>
      <c r="ERY115" s="238"/>
      <c r="ERZ115" s="238"/>
      <c r="ESA115" s="238"/>
      <c r="ESB115" s="238"/>
      <c r="ESC115" s="238"/>
      <c r="ESD115" s="238"/>
      <c r="ESE115" s="238"/>
      <c r="ESF115" s="238"/>
      <c r="ESG115" s="238"/>
      <c r="ESH115" s="238"/>
      <c r="ESI115" s="238"/>
      <c r="ESJ115" s="238"/>
      <c r="ESK115" s="238"/>
      <c r="ESL115" s="238"/>
      <c r="ESM115" s="238"/>
      <c r="ESN115" s="238"/>
      <c r="ESO115" s="238"/>
      <c r="ESP115" s="238"/>
      <c r="ESQ115" s="238"/>
      <c r="ESR115" s="238"/>
      <c r="ESS115" s="238"/>
      <c r="EST115" s="238"/>
      <c r="ESU115" s="238"/>
      <c r="ESV115" s="238"/>
      <c r="ESW115" s="238"/>
      <c r="ESX115" s="238"/>
      <c r="ESY115" s="238"/>
      <c r="ESZ115" s="238"/>
      <c r="ETA115" s="238"/>
      <c r="ETB115" s="238"/>
      <c r="ETC115" s="238"/>
      <c r="ETD115" s="238"/>
      <c r="ETE115" s="238"/>
      <c r="ETF115" s="238"/>
      <c r="ETG115" s="238"/>
      <c r="ETH115" s="238"/>
      <c r="ETI115" s="238"/>
      <c r="ETJ115" s="238"/>
      <c r="ETK115" s="238"/>
      <c r="ETL115" s="238"/>
      <c r="ETM115" s="238"/>
      <c r="ETN115" s="238"/>
      <c r="ETO115" s="238"/>
      <c r="ETP115" s="238"/>
      <c r="ETQ115" s="238"/>
      <c r="ETR115" s="238"/>
      <c r="ETS115" s="238"/>
      <c r="ETT115" s="238"/>
      <c r="ETU115" s="238"/>
      <c r="ETV115" s="238"/>
      <c r="ETW115" s="238"/>
      <c r="ETX115" s="238"/>
      <c r="ETY115" s="238"/>
      <c r="ETZ115" s="238"/>
      <c r="EUA115" s="238"/>
      <c r="EUB115" s="238"/>
      <c r="EUC115" s="238"/>
      <c r="EUD115" s="238"/>
      <c r="EUE115" s="238"/>
      <c r="EUF115" s="238"/>
      <c r="EUG115" s="238"/>
      <c r="EUH115" s="238"/>
      <c r="EUI115" s="238"/>
      <c r="EUJ115" s="238"/>
      <c r="EUK115" s="238"/>
      <c r="EUL115" s="238"/>
      <c r="EUM115" s="238"/>
      <c r="EUN115" s="238"/>
      <c r="EUO115" s="238"/>
      <c r="EUP115" s="238"/>
      <c r="EUQ115" s="238"/>
      <c r="EUR115" s="238"/>
      <c r="EUS115" s="238"/>
      <c r="EUT115" s="238"/>
      <c r="EUU115" s="238"/>
      <c r="EUV115" s="238"/>
      <c r="EUW115" s="238"/>
      <c r="EUX115" s="238"/>
      <c r="EUY115" s="238"/>
      <c r="EUZ115" s="238"/>
      <c r="EVA115" s="238"/>
      <c r="EVB115" s="238"/>
      <c r="EVC115" s="238"/>
      <c r="EVD115" s="238"/>
      <c r="EVE115" s="238"/>
      <c r="EVF115" s="238"/>
      <c r="EVG115" s="238"/>
      <c r="EVH115" s="238"/>
      <c r="EVI115" s="238"/>
      <c r="EVJ115" s="238"/>
      <c r="EVK115" s="238"/>
      <c r="EVL115" s="238"/>
      <c r="EVM115" s="238"/>
      <c r="EVN115" s="238"/>
      <c r="EVO115" s="238"/>
      <c r="EVP115" s="238"/>
      <c r="EVQ115" s="238"/>
      <c r="EVR115" s="238"/>
      <c r="EVS115" s="238"/>
      <c r="EVT115" s="238"/>
      <c r="EVU115" s="238"/>
      <c r="EVV115" s="238"/>
      <c r="EVW115" s="238"/>
      <c r="EVX115" s="238"/>
      <c r="EVY115" s="238"/>
      <c r="EVZ115" s="238"/>
      <c r="EWA115" s="238"/>
      <c r="EWB115" s="238"/>
      <c r="EWC115" s="238"/>
      <c r="EWD115" s="238"/>
      <c r="EWE115" s="238"/>
      <c r="EWF115" s="238"/>
      <c r="EWG115" s="238"/>
      <c r="EWH115" s="238"/>
      <c r="EWI115" s="238"/>
      <c r="EWJ115" s="238"/>
      <c r="EWK115" s="238"/>
      <c r="EWL115" s="238"/>
      <c r="EWM115" s="238"/>
      <c r="EWN115" s="238"/>
      <c r="EWO115" s="238"/>
      <c r="EWP115" s="238"/>
      <c r="EWQ115" s="238"/>
      <c r="EWR115" s="238"/>
      <c r="EWS115" s="238"/>
      <c r="EWT115" s="238"/>
      <c r="EWU115" s="238"/>
      <c r="EWV115" s="238"/>
      <c r="EWW115" s="238"/>
      <c r="EWX115" s="238"/>
      <c r="EWY115" s="238"/>
      <c r="EWZ115" s="238"/>
      <c r="EXA115" s="238"/>
      <c r="EXB115" s="238"/>
      <c r="EXC115" s="238"/>
      <c r="EXD115" s="238"/>
      <c r="EXE115" s="238"/>
      <c r="EXF115" s="238"/>
      <c r="EXG115" s="238"/>
      <c r="EXH115" s="238"/>
      <c r="EXI115" s="238"/>
      <c r="EXJ115" s="238"/>
      <c r="EXK115" s="238"/>
      <c r="EXL115" s="238"/>
      <c r="EXM115" s="238"/>
      <c r="EXN115" s="238"/>
      <c r="EXO115" s="238"/>
      <c r="EXP115" s="238"/>
      <c r="EXQ115" s="238"/>
      <c r="EXR115" s="238"/>
      <c r="EXS115" s="238"/>
      <c r="EXT115" s="238"/>
      <c r="EXU115" s="238"/>
      <c r="EXV115" s="238"/>
      <c r="EXW115" s="238"/>
      <c r="EXX115" s="238"/>
      <c r="EXY115" s="238"/>
      <c r="EXZ115" s="238"/>
      <c r="EYA115" s="238"/>
      <c r="EYB115" s="238"/>
      <c r="EYC115" s="238"/>
      <c r="EYD115" s="238"/>
      <c r="EYE115" s="238"/>
      <c r="EYF115" s="238"/>
      <c r="EYG115" s="238"/>
      <c r="EYH115" s="238"/>
      <c r="EYI115" s="238"/>
      <c r="EYJ115" s="238"/>
      <c r="EYK115" s="238"/>
      <c r="EYL115" s="238"/>
      <c r="EYM115" s="238"/>
      <c r="EYN115" s="238"/>
      <c r="EYO115" s="238"/>
      <c r="EYP115" s="238"/>
      <c r="EYQ115" s="238"/>
      <c r="EYR115" s="238"/>
      <c r="EYS115" s="238"/>
      <c r="EYT115" s="238"/>
      <c r="EYU115" s="238"/>
      <c r="EYV115" s="238"/>
      <c r="EYW115" s="238"/>
      <c r="EYX115" s="238"/>
      <c r="EYY115" s="238"/>
      <c r="EYZ115" s="238"/>
      <c r="EZA115" s="238"/>
      <c r="EZB115" s="238"/>
      <c r="EZC115" s="238"/>
      <c r="EZD115" s="238"/>
      <c r="EZE115" s="238"/>
      <c r="EZF115" s="238"/>
      <c r="EZG115" s="238"/>
      <c r="EZH115" s="238"/>
      <c r="EZI115" s="238"/>
      <c r="EZJ115" s="238"/>
      <c r="EZK115" s="238"/>
      <c r="EZL115" s="238"/>
      <c r="EZM115" s="238"/>
      <c r="EZN115" s="238"/>
      <c r="EZO115" s="238"/>
      <c r="EZP115" s="238"/>
      <c r="EZQ115" s="238"/>
      <c r="EZR115" s="238"/>
      <c r="EZS115" s="238"/>
      <c r="EZT115" s="238"/>
      <c r="EZU115" s="238"/>
      <c r="EZV115" s="238"/>
      <c r="EZW115" s="238"/>
      <c r="EZX115" s="238"/>
      <c r="EZY115" s="238"/>
      <c r="EZZ115" s="238"/>
      <c r="FAA115" s="238"/>
      <c r="FAB115" s="238"/>
      <c r="FAC115" s="238"/>
      <c r="FAD115" s="238"/>
      <c r="FAE115" s="238"/>
      <c r="FAF115" s="238"/>
      <c r="FAG115" s="238"/>
      <c r="FAH115" s="238"/>
      <c r="FAI115" s="238"/>
      <c r="FAJ115" s="238"/>
      <c r="FAK115" s="238"/>
      <c r="FAL115" s="238"/>
      <c r="FAM115" s="238"/>
      <c r="FAN115" s="238"/>
      <c r="FAO115" s="238"/>
      <c r="FAP115" s="238"/>
      <c r="FAQ115" s="238"/>
      <c r="FAR115" s="238"/>
      <c r="FAS115" s="238"/>
      <c r="FAT115" s="238"/>
      <c r="FAU115" s="238"/>
      <c r="FAV115" s="238"/>
      <c r="FAW115" s="238"/>
      <c r="FAX115" s="238"/>
      <c r="FAY115" s="238"/>
      <c r="FAZ115" s="238"/>
      <c r="FBA115" s="238"/>
      <c r="FBB115" s="238"/>
      <c r="FBC115" s="238"/>
      <c r="FBD115" s="238"/>
      <c r="FBE115" s="238"/>
      <c r="FBF115" s="238"/>
      <c r="FBG115" s="238"/>
      <c r="FBH115" s="238"/>
      <c r="FBI115" s="238"/>
      <c r="FBJ115" s="238"/>
      <c r="FBK115" s="238"/>
      <c r="FBL115" s="238"/>
      <c r="FBM115" s="238"/>
      <c r="FBN115" s="238"/>
      <c r="FBO115" s="238"/>
      <c r="FBP115" s="238"/>
      <c r="FBQ115" s="238"/>
      <c r="FBR115" s="238"/>
      <c r="FBS115" s="238"/>
      <c r="FBT115" s="238"/>
      <c r="FBU115" s="238"/>
      <c r="FBV115" s="238"/>
      <c r="FBW115" s="238"/>
      <c r="FBX115" s="238"/>
      <c r="FBY115" s="238"/>
      <c r="FBZ115" s="238"/>
      <c r="FCA115" s="238"/>
      <c r="FCB115" s="238"/>
      <c r="FCC115" s="238"/>
      <c r="FCD115" s="238"/>
      <c r="FCE115" s="238"/>
      <c r="FCF115" s="238"/>
      <c r="FCG115" s="238"/>
      <c r="FCH115" s="238"/>
      <c r="FCI115" s="238"/>
      <c r="FCJ115" s="238"/>
      <c r="FCK115" s="238"/>
      <c r="FCL115" s="238"/>
      <c r="FCM115" s="238"/>
      <c r="FCN115" s="238"/>
      <c r="FCO115" s="238"/>
      <c r="FCP115" s="238"/>
      <c r="FCQ115" s="238"/>
      <c r="FCR115" s="238"/>
      <c r="FCS115" s="238"/>
      <c r="FCT115" s="238"/>
      <c r="FCU115" s="238"/>
      <c r="FCV115" s="238"/>
      <c r="FCW115" s="238"/>
      <c r="FCX115" s="238"/>
      <c r="FCY115" s="238"/>
      <c r="FCZ115" s="238"/>
      <c r="FDA115" s="238"/>
      <c r="FDB115" s="238"/>
      <c r="FDC115" s="238"/>
      <c r="FDD115" s="238"/>
      <c r="FDE115" s="238"/>
      <c r="FDF115" s="238"/>
      <c r="FDG115" s="238"/>
      <c r="FDH115" s="238"/>
      <c r="FDI115" s="238"/>
      <c r="FDJ115" s="238"/>
      <c r="FDK115" s="238"/>
      <c r="FDL115" s="238"/>
      <c r="FDM115" s="238"/>
      <c r="FDN115" s="238"/>
      <c r="FDO115" s="238"/>
      <c r="FDP115" s="238"/>
      <c r="FDQ115" s="238"/>
      <c r="FDR115" s="238"/>
      <c r="FDS115" s="238"/>
      <c r="FDT115" s="238"/>
      <c r="FDU115" s="238"/>
      <c r="FDV115" s="238"/>
      <c r="FDW115" s="238"/>
      <c r="FDX115" s="238"/>
      <c r="FDY115" s="238"/>
      <c r="FDZ115" s="238"/>
      <c r="FEA115" s="238"/>
      <c r="FEB115" s="238"/>
      <c r="FEC115" s="238"/>
      <c r="FED115" s="238"/>
      <c r="FEE115" s="238"/>
      <c r="FEF115" s="238"/>
      <c r="FEG115" s="238"/>
      <c r="FEH115" s="238"/>
      <c r="FEI115" s="238"/>
      <c r="FEJ115" s="238"/>
      <c r="FEK115" s="238"/>
      <c r="FEL115" s="238"/>
      <c r="FEM115" s="238"/>
      <c r="FEN115" s="238"/>
      <c r="FEO115" s="238"/>
      <c r="FEP115" s="238"/>
      <c r="FEQ115" s="238"/>
      <c r="FER115" s="238"/>
      <c r="FES115" s="238"/>
      <c r="FET115" s="238"/>
      <c r="FEU115" s="238"/>
      <c r="FEV115" s="238"/>
      <c r="FEW115" s="238"/>
      <c r="FEX115" s="238"/>
      <c r="FEY115" s="238"/>
      <c r="FEZ115" s="238"/>
      <c r="FFA115" s="238"/>
      <c r="FFB115" s="238"/>
      <c r="FFC115" s="238"/>
      <c r="FFD115" s="238"/>
      <c r="FFE115" s="238"/>
      <c r="FFF115" s="238"/>
      <c r="FFG115" s="238"/>
      <c r="FFH115" s="238"/>
      <c r="FFI115" s="238"/>
      <c r="FFJ115" s="238"/>
      <c r="FFK115" s="238"/>
      <c r="FFL115" s="238"/>
      <c r="FFM115" s="238"/>
      <c r="FFN115" s="238"/>
      <c r="FFO115" s="238"/>
      <c r="FFP115" s="238"/>
      <c r="FFQ115" s="238"/>
      <c r="FFR115" s="238"/>
      <c r="FFS115" s="238"/>
      <c r="FFT115" s="238"/>
      <c r="FFU115" s="238"/>
      <c r="FFV115" s="238"/>
      <c r="FFW115" s="238"/>
      <c r="FFX115" s="238"/>
      <c r="FFY115" s="238"/>
      <c r="FFZ115" s="238"/>
      <c r="FGA115" s="238"/>
      <c r="FGB115" s="238"/>
      <c r="FGC115" s="238"/>
      <c r="FGD115" s="238"/>
      <c r="FGE115" s="238"/>
      <c r="FGF115" s="238"/>
      <c r="FGG115" s="238"/>
      <c r="FGH115" s="238"/>
      <c r="FGI115" s="238"/>
      <c r="FGJ115" s="238"/>
      <c r="FGK115" s="238"/>
      <c r="FGL115" s="238"/>
      <c r="FGM115" s="238"/>
      <c r="FGN115" s="238"/>
      <c r="FGO115" s="238"/>
      <c r="FGP115" s="238"/>
      <c r="FGQ115" s="238"/>
      <c r="FGR115" s="238"/>
      <c r="FGS115" s="238"/>
      <c r="FGT115" s="238"/>
      <c r="FGU115" s="238"/>
      <c r="FGV115" s="238"/>
      <c r="FGW115" s="238"/>
      <c r="FGX115" s="238"/>
      <c r="FGY115" s="238"/>
      <c r="FGZ115" s="238"/>
      <c r="FHA115" s="238"/>
      <c r="FHB115" s="238"/>
      <c r="FHC115" s="238"/>
      <c r="FHD115" s="238"/>
      <c r="FHE115" s="238"/>
      <c r="FHF115" s="238"/>
      <c r="FHG115" s="238"/>
      <c r="FHH115" s="238"/>
      <c r="FHI115" s="238"/>
      <c r="FHJ115" s="238"/>
      <c r="FHK115" s="238"/>
      <c r="FHL115" s="238"/>
      <c r="FHM115" s="238"/>
      <c r="FHN115" s="238"/>
      <c r="FHO115" s="238"/>
      <c r="FHP115" s="238"/>
      <c r="FHQ115" s="238"/>
      <c r="FHR115" s="238"/>
      <c r="FHS115" s="238"/>
      <c r="FHT115" s="238"/>
      <c r="FHU115" s="238"/>
      <c r="FHV115" s="238"/>
      <c r="FHW115" s="238"/>
      <c r="FHX115" s="238"/>
      <c r="FHY115" s="238"/>
      <c r="FHZ115" s="238"/>
      <c r="FIA115" s="238"/>
      <c r="FIB115" s="238"/>
      <c r="FIC115" s="238"/>
      <c r="FID115" s="238"/>
      <c r="FIE115" s="238"/>
      <c r="FIF115" s="238"/>
      <c r="FIG115" s="238"/>
      <c r="FIH115" s="238"/>
      <c r="FII115" s="238"/>
      <c r="FIJ115" s="238"/>
      <c r="FIK115" s="238"/>
      <c r="FIL115" s="238"/>
      <c r="FIM115" s="238"/>
      <c r="FIN115" s="238"/>
      <c r="FIO115" s="238"/>
      <c r="FIP115" s="238"/>
      <c r="FIQ115" s="238"/>
      <c r="FIR115" s="238"/>
      <c r="FIS115" s="238"/>
      <c r="FIT115" s="238"/>
      <c r="FIU115" s="238"/>
      <c r="FIV115" s="238"/>
      <c r="FIW115" s="238"/>
      <c r="FIX115" s="238"/>
      <c r="FIY115" s="238"/>
      <c r="FIZ115" s="238"/>
      <c r="FJA115" s="238"/>
      <c r="FJB115" s="238"/>
      <c r="FJC115" s="238"/>
      <c r="FJD115" s="238"/>
      <c r="FJE115" s="238"/>
      <c r="FJF115" s="238"/>
      <c r="FJG115" s="238"/>
      <c r="FJH115" s="238"/>
      <c r="FJI115" s="238"/>
      <c r="FJJ115" s="238"/>
      <c r="FJK115" s="238"/>
      <c r="FJL115" s="238"/>
      <c r="FJM115" s="238"/>
      <c r="FJN115" s="238"/>
      <c r="FJO115" s="238"/>
      <c r="FJP115" s="238"/>
      <c r="FJQ115" s="238"/>
      <c r="FJR115" s="238"/>
      <c r="FJS115" s="238"/>
      <c r="FJT115" s="238"/>
      <c r="FJU115" s="238"/>
      <c r="FJV115" s="238"/>
      <c r="FJW115" s="238"/>
      <c r="FJX115" s="238"/>
      <c r="FJY115" s="238"/>
      <c r="FJZ115" s="238"/>
      <c r="FKA115" s="238"/>
      <c r="FKB115" s="238"/>
      <c r="FKC115" s="238"/>
      <c r="FKD115" s="238"/>
      <c r="FKE115" s="238"/>
      <c r="FKF115" s="238"/>
      <c r="FKG115" s="238"/>
      <c r="FKH115" s="238"/>
      <c r="FKI115" s="238"/>
      <c r="FKJ115" s="238"/>
      <c r="FKK115" s="238"/>
      <c r="FKL115" s="238"/>
      <c r="FKM115" s="238"/>
      <c r="FKN115" s="238"/>
      <c r="FKO115" s="238"/>
      <c r="FKP115" s="238"/>
      <c r="FKQ115" s="238"/>
      <c r="FKR115" s="238"/>
      <c r="FKS115" s="238"/>
      <c r="FKT115" s="238"/>
      <c r="FKU115" s="238"/>
      <c r="FKV115" s="238"/>
      <c r="FKW115" s="238"/>
      <c r="FKX115" s="238"/>
      <c r="FKY115" s="238"/>
      <c r="FKZ115" s="238"/>
      <c r="FLA115" s="238"/>
      <c r="FLB115" s="238"/>
      <c r="FLC115" s="238"/>
      <c r="FLD115" s="238"/>
      <c r="FLE115" s="238"/>
      <c r="FLF115" s="238"/>
      <c r="FLG115" s="238"/>
      <c r="FLH115" s="238"/>
      <c r="FLI115" s="238"/>
      <c r="FLJ115" s="238"/>
      <c r="FLK115" s="238"/>
      <c r="FLL115" s="238"/>
      <c r="FLM115" s="238"/>
      <c r="FLN115" s="238"/>
      <c r="FLO115" s="238"/>
      <c r="FLP115" s="238"/>
      <c r="FLQ115" s="238"/>
      <c r="FLR115" s="238"/>
      <c r="FLS115" s="238"/>
      <c r="FLT115" s="238"/>
      <c r="FLU115" s="238"/>
      <c r="FLV115" s="238"/>
      <c r="FLW115" s="238"/>
      <c r="FLX115" s="238"/>
      <c r="FLY115" s="238"/>
      <c r="FLZ115" s="238"/>
      <c r="FMA115" s="238"/>
      <c r="FMB115" s="238"/>
      <c r="FMC115" s="238"/>
      <c r="FMD115" s="238"/>
      <c r="FME115" s="238"/>
      <c r="FMF115" s="238"/>
      <c r="FMG115" s="238"/>
      <c r="FMH115" s="238"/>
      <c r="FMI115" s="238"/>
      <c r="FMJ115" s="238"/>
      <c r="FMK115" s="238"/>
      <c r="FML115" s="238"/>
      <c r="FMM115" s="238"/>
      <c r="FMN115" s="238"/>
      <c r="FMO115" s="238"/>
      <c r="FMP115" s="238"/>
      <c r="FMQ115" s="238"/>
      <c r="FMR115" s="238"/>
      <c r="FMS115" s="238"/>
      <c r="FMT115" s="238"/>
      <c r="FMU115" s="238"/>
      <c r="FMV115" s="238"/>
      <c r="FMW115" s="238"/>
      <c r="FMX115" s="238"/>
      <c r="FMY115" s="238"/>
      <c r="FMZ115" s="238"/>
      <c r="FNA115" s="238"/>
      <c r="FNB115" s="238"/>
      <c r="FNC115" s="238"/>
      <c r="FND115" s="238"/>
      <c r="FNE115" s="238"/>
      <c r="FNF115" s="238"/>
      <c r="FNG115" s="238"/>
      <c r="FNH115" s="238"/>
      <c r="FNI115" s="238"/>
      <c r="FNJ115" s="238"/>
      <c r="FNK115" s="238"/>
      <c r="FNL115" s="238"/>
      <c r="FNM115" s="238"/>
      <c r="FNN115" s="238"/>
      <c r="FNO115" s="238"/>
      <c r="FNP115" s="238"/>
      <c r="FNQ115" s="238"/>
      <c r="FNR115" s="238"/>
      <c r="FNS115" s="238"/>
      <c r="FNT115" s="238"/>
      <c r="FNU115" s="238"/>
      <c r="FNV115" s="238"/>
      <c r="FNW115" s="238"/>
      <c r="FNX115" s="238"/>
      <c r="FNY115" s="238"/>
      <c r="FNZ115" s="238"/>
      <c r="FOA115" s="238"/>
      <c r="FOB115" s="238"/>
      <c r="FOC115" s="238"/>
      <c r="FOD115" s="238"/>
      <c r="FOE115" s="238"/>
      <c r="FOF115" s="238"/>
      <c r="FOG115" s="238"/>
      <c r="FOH115" s="238"/>
      <c r="FOI115" s="238"/>
      <c r="FOJ115" s="238"/>
      <c r="FOK115" s="238"/>
      <c r="FOL115" s="238"/>
      <c r="FOM115" s="238"/>
      <c r="FON115" s="238"/>
      <c r="FOO115" s="238"/>
      <c r="FOP115" s="238"/>
      <c r="FOQ115" s="238"/>
      <c r="FOR115" s="238"/>
      <c r="FOS115" s="238"/>
      <c r="FOT115" s="238"/>
      <c r="FOU115" s="238"/>
      <c r="FOV115" s="238"/>
      <c r="FOW115" s="238"/>
      <c r="FOX115" s="238"/>
      <c r="FOY115" s="238"/>
      <c r="FOZ115" s="238"/>
      <c r="FPA115" s="238"/>
      <c r="FPB115" s="238"/>
      <c r="FPC115" s="238"/>
      <c r="FPD115" s="238"/>
      <c r="FPE115" s="238"/>
      <c r="FPF115" s="238"/>
      <c r="FPG115" s="238"/>
      <c r="FPH115" s="238"/>
      <c r="FPI115" s="238"/>
      <c r="FPJ115" s="238"/>
      <c r="FPK115" s="238"/>
      <c r="FPL115" s="238"/>
      <c r="FPM115" s="238"/>
      <c r="FPN115" s="238"/>
      <c r="FPO115" s="238"/>
      <c r="FPP115" s="238"/>
      <c r="FPQ115" s="238"/>
      <c r="FPR115" s="238"/>
      <c r="FPS115" s="238"/>
      <c r="FPT115" s="238"/>
      <c r="FPU115" s="238"/>
      <c r="FPV115" s="238"/>
      <c r="FPW115" s="238"/>
      <c r="FPX115" s="238"/>
      <c r="FPY115" s="238"/>
      <c r="FPZ115" s="238"/>
      <c r="FQA115" s="238"/>
      <c r="FQB115" s="238"/>
      <c r="FQC115" s="238"/>
      <c r="FQD115" s="238"/>
      <c r="FQE115" s="238"/>
      <c r="FQF115" s="238"/>
      <c r="FQG115" s="238"/>
      <c r="FQH115" s="238"/>
      <c r="FQI115" s="238"/>
      <c r="FQJ115" s="238"/>
      <c r="FQK115" s="238"/>
      <c r="FQL115" s="238"/>
      <c r="FQM115" s="238"/>
      <c r="FQN115" s="238"/>
      <c r="FQO115" s="238"/>
      <c r="FQP115" s="238"/>
      <c r="FQQ115" s="238"/>
      <c r="FQR115" s="238"/>
      <c r="FQS115" s="238"/>
      <c r="FQT115" s="238"/>
      <c r="FQU115" s="238"/>
      <c r="FQV115" s="238"/>
      <c r="FQW115" s="238"/>
      <c r="FQX115" s="238"/>
      <c r="FQY115" s="238"/>
      <c r="FQZ115" s="238"/>
      <c r="FRA115" s="238"/>
      <c r="FRB115" s="238"/>
      <c r="FRC115" s="238"/>
      <c r="FRD115" s="238"/>
      <c r="FRE115" s="238"/>
      <c r="FRF115" s="238"/>
      <c r="FRG115" s="238"/>
      <c r="FRH115" s="238"/>
      <c r="FRI115" s="238"/>
      <c r="FRJ115" s="238"/>
      <c r="FRK115" s="238"/>
      <c r="FRL115" s="238"/>
      <c r="FRM115" s="238"/>
      <c r="FRN115" s="238"/>
      <c r="FRO115" s="238"/>
      <c r="FRP115" s="238"/>
      <c r="FRQ115" s="238"/>
      <c r="FRR115" s="238"/>
      <c r="FRS115" s="238"/>
      <c r="FRT115" s="238"/>
      <c r="FRU115" s="238"/>
      <c r="FRV115" s="238"/>
      <c r="FRW115" s="238"/>
      <c r="FRX115" s="238"/>
      <c r="FRY115" s="238"/>
      <c r="FRZ115" s="238"/>
      <c r="FSA115" s="238"/>
      <c r="FSB115" s="238"/>
      <c r="FSC115" s="238"/>
      <c r="FSD115" s="238"/>
      <c r="FSE115" s="238"/>
      <c r="FSF115" s="238"/>
      <c r="FSG115" s="238"/>
      <c r="FSH115" s="238"/>
      <c r="FSI115" s="238"/>
      <c r="FSJ115" s="238"/>
      <c r="FSK115" s="238"/>
      <c r="FSL115" s="238"/>
      <c r="FSM115" s="238"/>
      <c r="FSN115" s="238"/>
      <c r="FSO115" s="238"/>
      <c r="FSP115" s="238"/>
      <c r="FSQ115" s="238"/>
      <c r="FSR115" s="238"/>
      <c r="FSS115" s="238"/>
      <c r="FST115" s="238"/>
      <c r="FSU115" s="238"/>
      <c r="FSV115" s="238"/>
      <c r="FSW115" s="238"/>
      <c r="FSX115" s="238"/>
      <c r="FSY115" s="238"/>
      <c r="FSZ115" s="238"/>
      <c r="FTA115" s="238"/>
      <c r="FTB115" s="238"/>
      <c r="FTC115" s="238"/>
      <c r="FTD115" s="238"/>
      <c r="FTE115" s="238"/>
      <c r="FTF115" s="238"/>
      <c r="FTG115" s="238"/>
      <c r="FTH115" s="238"/>
      <c r="FTI115" s="238"/>
      <c r="FTJ115" s="238"/>
      <c r="FTK115" s="238"/>
      <c r="FTL115" s="238"/>
      <c r="FTM115" s="238"/>
      <c r="FTN115" s="238"/>
      <c r="FTO115" s="238"/>
      <c r="FTP115" s="238"/>
      <c r="FTQ115" s="238"/>
      <c r="FTR115" s="238"/>
      <c r="FTS115" s="238"/>
      <c r="FTT115" s="238"/>
      <c r="FTU115" s="238"/>
      <c r="FTV115" s="238"/>
      <c r="FTW115" s="238"/>
      <c r="FTX115" s="238"/>
      <c r="FTY115" s="238"/>
      <c r="FTZ115" s="238"/>
      <c r="FUA115" s="238"/>
      <c r="FUB115" s="238"/>
      <c r="FUC115" s="238"/>
      <c r="FUD115" s="238"/>
      <c r="FUE115" s="238"/>
      <c r="FUF115" s="238"/>
      <c r="FUG115" s="238"/>
      <c r="FUH115" s="238"/>
      <c r="FUI115" s="238"/>
      <c r="FUJ115" s="238"/>
      <c r="FUK115" s="238"/>
      <c r="FUL115" s="238"/>
      <c r="FUM115" s="238"/>
      <c r="FUN115" s="238"/>
      <c r="FUO115" s="238"/>
      <c r="FUP115" s="238"/>
      <c r="FUQ115" s="238"/>
      <c r="FUR115" s="238"/>
      <c r="FUS115" s="238"/>
      <c r="FUT115" s="238"/>
      <c r="FUU115" s="238"/>
      <c r="FUV115" s="238"/>
      <c r="FUW115" s="238"/>
      <c r="FUX115" s="238"/>
      <c r="FUY115" s="238"/>
      <c r="FUZ115" s="238"/>
      <c r="FVA115" s="238"/>
      <c r="FVB115" s="238"/>
      <c r="FVC115" s="238"/>
      <c r="FVD115" s="238"/>
      <c r="FVE115" s="238"/>
      <c r="FVF115" s="238"/>
      <c r="FVG115" s="238"/>
      <c r="FVH115" s="238"/>
      <c r="FVI115" s="238"/>
      <c r="FVJ115" s="238"/>
      <c r="FVK115" s="238"/>
      <c r="FVL115" s="238"/>
      <c r="FVM115" s="238"/>
      <c r="FVN115" s="238"/>
      <c r="FVO115" s="238"/>
      <c r="FVP115" s="238"/>
      <c r="FVQ115" s="238"/>
      <c r="FVR115" s="238"/>
      <c r="FVS115" s="238"/>
      <c r="FVT115" s="238"/>
      <c r="FVU115" s="238"/>
      <c r="FVV115" s="238"/>
      <c r="FVW115" s="238"/>
      <c r="FVX115" s="238"/>
      <c r="FVY115" s="238"/>
      <c r="FVZ115" s="238"/>
      <c r="FWA115" s="238"/>
      <c r="FWB115" s="238"/>
      <c r="FWC115" s="238"/>
      <c r="FWD115" s="238"/>
      <c r="FWE115" s="238"/>
      <c r="FWF115" s="238"/>
      <c r="FWG115" s="238"/>
      <c r="FWH115" s="238"/>
      <c r="FWI115" s="238"/>
      <c r="FWJ115" s="238"/>
      <c r="FWK115" s="238"/>
      <c r="FWL115" s="238"/>
      <c r="FWM115" s="238"/>
      <c r="FWN115" s="238"/>
      <c r="FWO115" s="238"/>
      <c r="FWP115" s="238"/>
      <c r="FWQ115" s="238"/>
      <c r="FWR115" s="238"/>
      <c r="FWS115" s="238"/>
      <c r="FWT115" s="238"/>
      <c r="FWU115" s="238"/>
      <c r="FWV115" s="238"/>
      <c r="FWW115" s="238"/>
      <c r="FWX115" s="238"/>
      <c r="FWY115" s="238"/>
      <c r="FWZ115" s="238"/>
      <c r="FXA115" s="238"/>
      <c r="FXB115" s="238"/>
      <c r="FXC115" s="238"/>
      <c r="FXD115" s="238"/>
      <c r="FXE115" s="238"/>
      <c r="FXF115" s="238"/>
      <c r="FXG115" s="238"/>
      <c r="FXH115" s="238"/>
      <c r="FXI115" s="238"/>
      <c r="FXJ115" s="238"/>
      <c r="FXK115" s="238"/>
      <c r="FXL115" s="238"/>
      <c r="FXM115" s="238"/>
      <c r="FXN115" s="238"/>
      <c r="FXO115" s="238"/>
      <c r="FXP115" s="238"/>
      <c r="FXQ115" s="238"/>
      <c r="FXR115" s="238"/>
      <c r="FXS115" s="238"/>
      <c r="FXT115" s="238"/>
      <c r="FXU115" s="238"/>
      <c r="FXV115" s="238"/>
      <c r="FXW115" s="238"/>
      <c r="FXX115" s="238"/>
      <c r="FXY115" s="238"/>
      <c r="FXZ115" s="238"/>
      <c r="FYA115" s="238"/>
      <c r="FYB115" s="238"/>
      <c r="FYC115" s="238"/>
      <c r="FYD115" s="238"/>
      <c r="FYE115" s="238"/>
      <c r="FYF115" s="238"/>
      <c r="FYG115" s="238"/>
      <c r="FYH115" s="238"/>
      <c r="FYI115" s="238"/>
      <c r="FYJ115" s="238"/>
      <c r="FYK115" s="238"/>
      <c r="FYL115" s="238"/>
      <c r="FYM115" s="238"/>
      <c r="FYN115" s="238"/>
      <c r="FYO115" s="238"/>
      <c r="FYP115" s="238"/>
      <c r="FYQ115" s="238"/>
      <c r="FYR115" s="238"/>
      <c r="FYS115" s="238"/>
      <c r="FYT115" s="238"/>
      <c r="FYU115" s="238"/>
      <c r="FYV115" s="238"/>
      <c r="FYW115" s="238"/>
      <c r="FYX115" s="238"/>
      <c r="FYY115" s="238"/>
      <c r="FYZ115" s="238"/>
      <c r="FZA115" s="238"/>
      <c r="FZB115" s="238"/>
      <c r="FZC115" s="238"/>
      <c r="FZD115" s="238"/>
      <c r="FZE115" s="238"/>
      <c r="FZF115" s="238"/>
      <c r="FZG115" s="238"/>
      <c r="FZH115" s="238"/>
      <c r="FZI115" s="238"/>
      <c r="FZJ115" s="238"/>
      <c r="FZK115" s="238"/>
      <c r="FZL115" s="238"/>
      <c r="FZM115" s="238"/>
      <c r="FZN115" s="238"/>
      <c r="FZO115" s="238"/>
      <c r="FZP115" s="238"/>
      <c r="FZQ115" s="238"/>
      <c r="FZR115" s="238"/>
      <c r="FZS115" s="238"/>
      <c r="FZT115" s="238"/>
      <c r="FZU115" s="238"/>
      <c r="FZV115" s="238"/>
      <c r="FZW115" s="238"/>
      <c r="FZX115" s="238"/>
      <c r="FZY115" s="238"/>
      <c r="FZZ115" s="238"/>
      <c r="GAA115" s="238"/>
      <c r="GAB115" s="238"/>
      <c r="GAC115" s="238"/>
      <c r="GAD115" s="238"/>
      <c r="GAE115" s="238"/>
      <c r="GAF115" s="238"/>
      <c r="GAG115" s="238"/>
      <c r="GAH115" s="238"/>
      <c r="GAI115" s="238"/>
      <c r="GAJ115" s="238"/>
      <c r="GAK115" s="238"/>
      <c r="GAL115" s="238"/>
      <c r="GAM115" s="238"/>
      <c r="GAN115" s="238"/>
      <c r="GAO115" s="238"/>
      <c r="GAP115" s="238"/>
      <c r="GAQ115" s="238"/>
      <c r="GAR115" s="238"/>
      <c r="GAS115" s="238"/>
      <c r="GAT115" s="238"/>
      <c r="GAU115" s="238"/>
      <c r="GAV115" s="238"/>
      <c r="GAW115" s="238"/>
      <c r="GAX115" s="238"/>
      <c r="GAY115" s="238"/>
      <c r="GAZ115" s="238"/>
      <c r="GBA115" s="238"/>
      <c r="GBB115" s="238"/>
      <c r="GBC115" s="238"/>
      <c r="GBD115" s="238"/>
      <c r="GBE115" s="238"/>
      <c r="GBF115" s="238"/>
      <c r="GBG115" s="238"/>
      <c r="GBH115" s="238"/>
      <c r="GBI115" s="238"/>
      <c r="GBJ115" s="238"/>
      <c r="GBK115" s="238"/>
      <c r="GBL115" s="238"/>
      <c r="GBM115" s="238"/>
      <c r="GBN115" s="238"/>
      <c r="GBO115" s="238"/>
      <c r="GBP115" s="238"/>
      <c r="GBQ115" s="238"/>
      <c r="GBR115" s="238"/>
      <c r="GBS115" s="238"/>
      <c r="GBT115" s="238"/>
      <c r="GBU115" s="238"/>
      <c r="GBV115" s="238"/>
      <c r="GBW115" s="238"/>
      <c r="GBX115" s="238"/>
      <c r="GBY115" s="238"/>
      <c r="GBZ115" s="238"/>
      <c r="GCA115" s="238"/>
      <c r="GCB115" s="238"/>
      <c r="GCC115" s="238"/>
      <c r="GCD115" s="238"/>
      <c r="GCE115" s="238"/>
      <c r="GCF115" s="238"/>
      <c r="GCG115" s="238"/>
      <c r="GCH115" s="238"/>
      <c r="GCI115" s="238"/>
      <c r="GCJ115" s="238"/>
      <c r="GCK115" s="238"/>
      <c r="GCL115" s="238"/>
      <c r="GCM115" s="238"/>
      <c r="GCN115" s="238"/>
      <c r="GCO115" s="238"/>
      <c r="GCP115" s="238"/>
      <c r="GCQ115" s="238"/>
      <c r="GCR115" s="238"/>
      <c r="GCS115" s="238"/>
      <c r="GCT115" s="238"/>
      <c r="GCU115" s="238"/>
      <c r="GCV115" s="238"/>
      <c r="GCW115" s="238"/>
      <c r="GCX115" s="238"/>
      <c r="GCY115" s="238"/>
      <c r="GCZ115" s="238"/>
      <c r="GDA115" s="238"/>
      <c r="GDB115" s="238"/>
      <c r="GDC115" s="238"/>
      <c r="GDD115" s="238"/>
      <c r="GDE115" s="238"/>
      <c r="GDF115" s="238"/>
      <c r="GDG115" s="238"/>
      <c r="GDH115" s="238"/>
      <c r="GDI115" s="238"/>
      <c r="GDJ115" s="238"/>
      <c r="GDK115" s="238"/>
      <c r="GDL115" s="238"/>
      <c r="GDM115" s="238"/>
      <c r="GDN115" s="238"/>
      <c r="GDO115" s="238"/>
      <c r="GDP115" s="238"/>
      <c r="GDQ115" s="238"/>
      <c r="GDR115" s="238"/>
      <c r="GDS115" s="238"/>
      <c r="GDT115" s="238"/>
      <c r="GDU115" s="238"/>
      <c r="GDV115" s="238"/>
      <c r="GDW115" s="238"/>
      <c r="GDX115" s="238"/>
      <c r="GDY115" s="238"/>
      <c r="GDZ115" s="238"/>
      <c r="GEA115" s="238"/>
      <c r="GEB115" s="238"/>
      <c r="GEC115" s="238"/>
      <c r="GED115" s="238"/>
      <c r="GEE115" s="238"/>
      <c r="GEF115" s="238"/>
      <c r="GEG115" s="238"/>
      <c r="GEH115" s="238"/>
      <c r="GEI115" s="238"/>
      <c r="GEJ115" s="238"/>
      <c r="GEK115" s="238"/>
      <c r="GEL115" s="238"/>
      <c r="GEM115" s="238"/>
      <c r="GEN115" s="238"/>
      <c r="GEO115" s="238"/>
      <c r="GEP115" s="238"/>
      <c r="GEQ115" s="238"/>
      <c r="GER115" s="238"/>
      <c r="GES115" s="238"/>
      <c r="GET115" s="238"/>
      <c r="GEU115" s="238"/>
      <c r="GEV115" s="238"/>
      <c r="GEW115" s="238"/>
      <c r="GEX115" s="238"/>
      <c r="GEY115" s="238"/>
      <c r="GEZ115" s="238"/>
      <c r="GFA115" s="238"/>
      <c r="GFB115" s="238"/>
      <c r="GFC115" s="238"/>
      <c r="GFD115" s="238"/>
      <c r="GFE115" s="238"/>
      <c r="GFF115" s="238"/>
      <c r="GFG115" s="238"/>
      <c r="GFH115" s="238"/>
      <c r="GFI115" s="238"/>
      <c r="GFJ115" s="238"/>
      <c r="GFK115" s="238"/>
      <c r="GFL115" s="238"/>
      <c r="GFM115" s="238"/>
      <c r="GFN115" s="238"/>
      <c r="GFO115" s="238"/>
      <c r="GFP115" s="238"/>
      <c r="GFQ115" s="238"/>
      <c r="GFR115" s="238"/>
      <c r="GFS115" s="238"/>
      <c r="GFT115" s="238"/>
      <c r="GFU115" s="238"/>
      <c r="GFV115" s="238"/>
      <c r="GFW115" s="238"/>
      <c r="GFX115" s="238"/>
      <c r="GFY115" s="238"/>
      <c r="GFZ115" s="238"/>
      <c r="GGA115" s="238"/>
      <c r="GGB115" s="238"/>
      <c r="GGC115" s="238"/>
      <c r="GGD115" s="238"/>
      <c r="GGE115" s="238"/>
      <c r="GGF115" s="238"/>
      <c r="GGG115" s="238"/>
      <c r="GGH115" s="238"/>
      <c r="GGI115" s="238"/>
      <c r="GGJ115" s="238"/>
      <c r="GGK115" s="238"/>
      <c r="GGL115" s="238"/>
      <c r="GGM115" s="238"/>
      <c r="GGN115" s="238"/>
      <c r="GGO115" s="238"/>
      <c r="GGP115" s="238"/>
      <c r="GGQ115" s="238"/>
      <c r="GGR115" s="238"/>
      <c r="GGS115" s="238"/>
      <c r="GGT115" s="238"/>
      <c r="GGU115" s="238"/>
      <c r="GGV115" s="238"/>
      <c r="GGW115" s="238"/>
      <c r="GGX115" s="238"/>
      <c r="GGY115" s="238"/>
      <c r="GGZ115" s="238"/>
      <c r="GHA115" s="238"/>
      <c r="GHB115" s="238"/>
      <c r="GHC115" s="238"/>
      <c r="GHD115" s="238"/>
      <c r="GHE115" s="238"/>
      <c r="GHF115" s="238"/>
      <c r="GHG115" s="238"/>
      <c r="GHH115" s="238"/>
      <c r="GHI115" s="238"/>
      <c r="GHJ115" s="238"/>
      <c r="GHK115" s="238"/>
      <c r="GHL115" s="238"/>
      <c r="GHM115" s="238"/>
      <c r="GHN115" s="238"/>
      <c r="GHO115" s="238"/>
      <c r="GHP115" s="238"/>
      <c r="GHQ115" s="238"/>
      <c r="GHR115" s="238"/>
      <c r="GHS115" s="238"/>
      <c r="GHT115" s="238"/>
      <c r="GHU115" s="238"/>
      <c r="GHV115" s="238"/>
      <c r="GHW115" s="238"/>
      <c r="GHX115" s="238"/>
      <c r="GHY115" s="238"/>
      <c r="GHZ115" s="238"/>
      <c r="GIA115" s="238"/>
      <c r="GIB115" s="238"/>
      <c r="GIC115" s="238"/>
      <c r="GID115" s="238"/>
      <c r="GIE115" s="238"/>
      <c r="GIF115" s="238"/>
      <c r="GIG115" s="238"/>
      <c r="GIH115" s="238"/>
      <c r="GII115" s="238"/>
      <c r="GIJ115" s="238"/>
      <c r="GIK115" s="238"/>
      <c r="GIL115" s="238"/>
      <c r="GIM115" s="238"/>
      <c r="GIN115" s="238"/>
      <c r="GIO115" s="238"/>
      <c r="GIP115" s="238"/>
      <c r="GIQ115" s="238"/>
      <c r="GIR115" s="238"/>
      <c r="GIS115" s="238"/>
      <c r="GIT115" s="238"/>
      <c r="GIU115" s="238"/>
      <c r="GIV115" s="238"/>
      <c r="GIW115" s="238"/>
      <c r="GIX115" s="238"/>
      <c r="GIY115" s="238"/>
      <c r="GIZ115" s="238"/>
      <c r="GJA115" s="238"/>
      <c r="GJB115" s="238"/>
      <c r="GJC115" s="238"/>
      <c r="GJD115" s="238"/>
      <c r="GJE115" s="238"/>
      <c r="GJF115" s="238"/>
      <c r="GJG115" s="238"/>
      <c r="GJH115" s="238"/>
      <c r="GJI115" s="238"/>
      <c r="GJJ115" s="238"/>
      <c r="GJK115" s="238"/>
      <c r="GJL115" s="238"/>
      <c r="GJM115" s="238"/>
      <c r="GJN115" s="238"/>
      <c r="GJO115" s="238"/>
      <c r="GJP115" s="238"/>
      <c r="GJQ115" s="238"/>
      <c r="GJR115" s="238"/>
      <c r="GJS115" s="238"/>
      <c r="GJT115" s="238"/>
      <c r="GJU115" s="238"/>
      <c r="GJV115" s="238"/>
      <c r="GJW115" s="238"/>
      <c r="GJX115" s="238"/>
      <c r="GJY115" s="238"/>
      <c r="GJZ115" s="238"/>
      <c r="GKA115" s="238"/>
      <c r="GKB115" s="238"/>
      <c r="GKC115" s="238"/>
      <c r="GKD115" s="238"/>
      <c r="GKE115" s="238"/>
      <c r="GKF115" s="238"/>
      <c r="GKG115" s="238"/>
      <c r="GKH115" s="238"/>
      <c r="GKI115" s="238"/>
      <c r="GKJ115" s="238"/>
      <c r="GKK115" s="238"/>
      <c r="GKL115" s="238"/>
      <c r="GKM115" s="238"/>
      <c r="GKN115" s="238"/>
      <c r="GKO115" s="238"/>
      <c r="GKP115" s="238"/>
      <c r="GKQ115" s="238"/>
      <c r="GKR115" s="238"/>
      <c r="GKS115" s="238"/>
      <c r="GKT115" s="238"/>
      <c r="GKU115" s="238"/>
      <c r="GKV115" s="238"/>
      <c r="GKW115" s="238"/>
      <c r="GKX115" s="238"/>
      <c r="GKY115" s="238"/>
      <c r="GKZ115" s="238"/>
      <c r="GLA115" s="238"/>
      <c r="GLB115" s="238"/>
      <c r="GLC115" s="238"/>
      <c r="GLD115" s="238"/>
      <c r="GLE115" s="238"/>
      <c r="GLF115" s="238"/>
      <c r="GLG115" s="238"/>
      <c r="GLH115" s="238"/>
      <c r="GLI115" s="238"/>
      <c r="GLJ115" s="238"/>
      <c r="GLK115" s="238"/>
      <c r="GLL115" s="238"/>
      <c r="GLM115" s="238"/>
      <c r="GLN115" s="238"/>
      <c r="GLO115" s="238"/>
      <c r="GLP115" s="238"/>
      <c r="GLQ115" s="238"/>
      <c r="GLR115" s="238"/>
      <c r="GLS115" s="238"/>
      <c r="GLT115" s="238"/>
      <c r="GLU115" s="238"/>
      <c r="GLV115" s="238"/>
      <c r="GLW115" s="238"/>
      <c r="GLX115" s="238"/>
      <c r="GLY115" s="238"/>
      <c r="GLZ115" s="238"/>
      <c r="GMA115" s="238"/>
      <c r="GMB115" s="238"/>
      <c r="GMC115" s="238"/>
      <c r="GMD115" s="238"/>
      <c r="GME115" s="238"/>
      <c r="GMF115" s="238"/>
      <c r="GMG115" s="238"/>
      <c r="GMH115" s="238"/>
      <c r="GMI115" s="238"/>
      <c r="GMJ115" s="238"/>
      <c r="GMK115" s="238"/>
      <c r="GML115" s="238"/>
      <c r="GMM115" s="238"/>
      <c r="GMN115" s="238"/>
      <c r="GMO115" s="238"/>
      <c r="GMP115" s="238"/>
      <c r="GMQ115" s="238"/>
      <c r="GMR115" s="238"/>
      <c r="GMS115" s="238"/>
      <c r="GMT115" s="238"/>
      <c r="GMU115" s="238"/>
      <c r="GMV115" s="238"/>
      <c r="GMW115" s="238"/>
      <c r="GMX115" s="238"/>
      <c r="GMY115" s="238"/>
      <c r="GMZ115" s="238"/>
      <c r="GNA115" s="238"/>
      <c r="GNB115" s="238"/>
      <c r="GNC115" s="238"/>
      <c r="GND115" s="238"/>
      <c r="GNE115" s="238"/>
      <c r="GNF115" s="238"/>
      <c r="GNG115" s="238"/>
      <c r="GNH115" s="238"/>
      <c r="GNI115" s="238"/>
      <c r="GNJ115" s="238"/>
      <c r="GNK115" s="238"/>
      <c r="GNL115" s="238"/>
      <c r="GNM115" s="238"/>
      <c r="GNN115" s="238"/>
      <c r="GNO115" s="238"/>
      <c r="GNP115" s="238"/>
      <c r="GNQ115" s="238"/>
      <c r="GNR115" s="238"/>
      <c r="GNS115" s="238"/>
      <c r="GNT115" s="238"/>
      <c r="GNU115" s="238"/>
      <c r="GNV115" s="238"/>
      <c r="GNW115" s="238"/>
      <c r="GNX115" s="238"/>
      <c r="GNY115" s="238"/>
      <c r="GNZ115" s="238"/>
      <c r="GOA115" s="238"/>
      <c r="GOB115" s="238"/>
      <c r="GOC115" s="238"/>
      <c r="GOD115" s="238"/>
      <c r="GOE115" s="238"/>
      <c r="GOF115" s="238"/>
      <c r="GOG115" s="238"/>
      <c r="GOH115" s="238"/>
      <c r="GOI115" s="238"/>
      <c r="GOJ115" s="238"/>
      <c r="GOK115" s="238"/>
      <c r="GOL115" s="238"/>
      <c r="GOM115" s="238"/>
      <c r="GON115" s="238"/>
      <c r="GOO115" s="238"/>
      <c r="GOP115" s="238"/>
      <c r="GOQ115" s="238"/>
      <c r="GOR115" s="238"/>
      <c r="GOS115" s="238"/>
      <c r="GOT115" s="238"/>
      <c r="GOU115" s="238"/>
      <c r="GOV115" s="238"/>
      <c r="GOW115" s="238"/>
      <c r="GOX115" s="238"/>
      <c r="GOY115" s="238"/>
      <c r="GOZ115" s="238"/>
      <c r="GPA115" s="238"/>
      <c r="GPB115" s="238"/>
      <c r="GPC115" s="238"/>
      <c r="GPD115" s="238"/>
      <c r="GPE115" s="238"/>
      <c r="GPF115" s="238"/>
      <c r="GPG115" s="238"/>
      <c r="GPH115" s="238"/>
      <c r="GPI115" s="238"/>
      <c r="GPJ115" s="238"/>
      <c r="GPK115" s="238"/>
      <c r="GPL115" s="238"/>
      <c r="GPM115" s="238"/>
      <c r="GPN115" s="238"/>
      <c r="GPO115" s="238"/>
      <c r="GPP115" s="238"/>
      <c r="GPQ115" s="238"/>
      <c r="GPR115" s="238"/>
      <c r="GPS115" s="238"/>
      <c r="GPT115" s="238"/>
      <c r="GPU115" s="238"/>
      <c r="GPV115" s="238"/>
      <c r="GPW115" s="238"/>
      <c r="GPX115" s="238"/>
      <c r="GPY115" s="238"/>
      <c r="GPZ115" s="238"/>
      <c r="GQA115" s="238"/>
      <c r="GQB115" s="238"/>
      <c r="GQC115" s="238"/>
      <c r="GQD115" s="238"/>
      <c r="GQE115" s="238"/>
      <c r="GQF115" s="238"/>
      <c r="GQG115" s="238"/>
      <c r="GQH115" s="238"/>
      <c r="GQI115" s="238"/>
      <c r="GQJ115" s="238"/>
      <c r="GQK115" s="238"/>
      <c r="GQL115" s="238"/>
      <c r="GQM115" s="238"/>
      <c r="GQN115" s="238"/>
      <c r="GQO115" s="238"/>
      <c r="GQP115" s="238"/>
      <c r="GQQ115" s="238"/>
      <c r="GQR115" s="238"/>
      <c r="GQS115" s="238"/>
      <c r="GQT115" s="238"/>
      <c r="GQU115" s="238"/>
      <c r="GQV115" s="238"/>
      <c r="GQW115" s="238"/>
      <c r="GQX115" s="238"/>
      <c r="GQY115" s="238"/>
      <c r="GQZ115" s="238"/>
      <c r="GRA115" s="238"/>
      <c r="GRB115" s="238"/>
      <c r="GRC115" s="238"/>
      <c r="GRD115" s="238"/>
      <c r="GRE115" s="238"/>
      <c r="GRF115" s="238"/>
      <c r="GRG115" s="238"/>
      <c r="GRH115" s="238"/>
      <c r="GRI115" s="238"/>
      <c r="GRJ115" s="238"/>
      <c r="GRK115" s="238"/>
      <c r="GRL115" s="238"/>
      <c r="GRM115" s="238"/>
      <c r="GRN115" s="238"/>
      <c r="GRO115" s="238"/>
      <c r="GRP115" s="238"/>
      <c r="GRQ115" s="238"/>
      <c r="GRR115" s="238"/>
      <c r="GRS115" s="238"/>
      <c r="GRT115" s="238"/>
      <c r="GRU115" s="238"/>
      <c r="GRV115" s="238"/>
      <c r="GRW115" s="238"/>
      <c r="GRX115" s="238"/>
      <c r="GRY115" s="238"/>
      <c r="GRZ115" s="238"/>
      <c r="GSA115" s="238"/>
      <c r="GSB115" s="238"/>
      <c r="GSC115" s="238"/>
      <c r="GSD115" s="238"/>
      <c r="GSE115" s="238"/>
      <c r="GSF115" s="238"/>
      <c r="GSG115" s="238"/>
      <c r="GSH115" s="238"/>
      <c r="GSI115" s="238"/>
      <c r="GSJ115" s="238"/>
      <c r="GSK115" s="238"/>
      <c r="GSL115" s="238"/>
      <c r="GSM115" s="238"/>
      <c r="GSN115" s="238"/>
      <c r="GSO115" s="238"/>
      <c r="GSP115" s="238"/>
      <c r="GSQ115" s="238"/>
      <c r="GSR115" s="238"/>
      <c r="GSS115" s="238"/>
      <c r="GST115" s="238"/>
      <c r="GSU115" s="238"/>
      <c r="GSV115" s="238"/>
      <c r="GSW115" s="238"/>
      <c r="GSX115" s="238"/>
      <c r="GSY115" s="238"/>
      <c r="GSZ115" s="238"/>
      <c r="GTA115" s="238"/>
      <c r="GTB115" s="238"/>
      <c r="GTC115" s="238"/>
      <c r="GTD115" s="238"/>
      <c r="GTE115" s="238"/>
      <c r="GTF115" s="238"/>
      <c r="GTG115" s="238"/>
      <c r="GTH115" s="238"/>
      <c r="GTI115" s="238"/>
      <c r="GTJ115" s="238"/>
      <c r="GTK115" s="238"/>
      <c r="GTL115" s="238"/>
      <c r="GTM115" s="238"/>
      <c r="GTN115" s="238"/>
      <c r="GTO115" s="238"/>
      <c r="GTP115" s="238"/>
      <c r="GTQ115" s="238"/>
      <c r="GTR115" s="238"/>
      <c r="GTS115" s="238"/>
      <c r="GTT115" s="238"/>
      <c r="GTU115" s="238"/>
      <c r="GTV115" s="238"/>
      <c r="GTW115" s="238"/>
      <c r="GTX115" s="238"/>
      <c r="GTY115" s="238"/>
      <c r="GTZ115" s="238"/>
      <c r="GUA115" s="238"/>
      <c r="GUB115" s="238"/>
      <c r="GUC115" s="238"/>
      <c r="GUD115" s="238"/>
      <c r="GUE115" s="238"/>
      <c r="GUF115" s="238"/>
      <c r="GUG115" s="238"/>
      <c r="GUH115" s="238"/>
      <c r="GUI115" s="238"/>
      <c r="GUJ115" s="238"/>
      <c r="GUK115" s="238"/>
      <c r="GUL115" s="238"/>
      <c r="GUM115" s="238"/>
      <c r="GUN115" s="238"/>
      <c r="GUO115" s="238"/>
      <c r="GUP115" s="238"/>
      <c r="GUQ115" s="238"/>
      <c r="GUR115" s="238"/>
      <c r="GUS115" s="238"/>
      <c r="GUT115" s="238"/>
      <c r="GUU115" s="238"/>
      <c r="GUV115" s="238"/>
      <c r="GUW115" s="238"/>
      <c r="GUX115" s="238"/>
      <c r="GUY115" s="238"/>
      <c r="GUZ115" s="238"/>
      <c r="GVA115" s="238"/>
      <c r="GVB115" s="238"/>
      <c r="GVC115" s="238"/>
      <c r="GVD115" s="238"/>
      <c r="GVE115" s="238"/>
      <c r="GVF115" s="238"/>
      <c r="GVG115" s="238"/>
      <c r="GVH115" s="238"/>
      <c r="GVI115" s="238"/>
      <c r="GVJ115" s="238"/>
      <c r="GVK115" s="238"/>
      <c r="GVL115" s="238"/>
      <c r="GVM115" s="238"/>
      <c r="GVN115" s="238"/>
      <c r="GVO115" s="238"/>
      <c r="GVP115" s="238"/>
      <c r="GVQ115" s="238"/>
      <c r="GVR115" s="238"/>
      <c r="GVS115" s="238"/>
      <c r="GVT115" s="238"/>
      <c r="GVU115" s="238"/>
      <c r="GVV115" s="238"/>
      <c r="GVW115" s="238"/>
      <c r="GVX115" s="238"/>
      <c r="GVY115" s="238"/>
      <c r="GVZ115" s="238"/>
      <c r="GWA115" s="238"/>
      <c r="GWB115" s="238"/>
      <c r="GWC115" s="238"/>
      <c r="GWD115" s="238"/>
      <c r="GWE115" s="238"/>
      <c r="GWF115" s="238"/>
      <c r="GWG115" s="238"/>
      <c r="GWH115" s="238"/>
      <c r="GWI115" s="238"/>
      <c r="GWJ115" s="238"/>
      <c r="GWK115" s="238"/>
      <c r="GWL115" s="238"/>
      <c r="GWM115" s="238"/>
      <c r="GWN115" s="238"/>
      <c r="GWO115" s="238"/>
      <c r="GWP115" s="238"/>
      <c r="GWQ115" s="238"/>
      <c r="GWR115" s="238"/>
      <c r="GWS115" s="238"/>
      <c r="GWT115" s="238"/>
      <c r="GWU115" s="238"/>
      <c r="GWV115" s="238"/>
      <c r="GWW115" s="238"/>
      <c r="GWX115" s="238"/>
      <c r="GWY115" s="238"/>
      <c r="GWZ115" s="238"/>
      <c r="GXA115" s="238"/>
      <c r="GXB115" s="238"/>
      <c r="GXC115" s="238"/>
      <c r="GXD115" s="238"/>
      <c r="GXE115" s="238"/>
      <c r="GXF115" s="238"/>
      <c r="GXG115" s="238"/>
      <c r="GXH115" s="238"/>
      <c r="GXI115" s="238"/>
      <c r="GXJ115" s="238"/>
      <c r="GXK115" s="238"/>
      <c r="GXL115" s="238"/>
      <c r="GXM115" s="238"/>
      <c r="GXN115" s="238"/>
      <c r="GXO115" s="238"/>
      <c r="GXP115" s="238"/>
      <c r="GXQ115" s="238"/>
      <c r="GXR115" s="238"/>
      <c r="GXS115" s="238"/>
      <c r="GXT115" s="238"/>
      <c r="GXU115" s="238"/>
      <c r="GXV115" s="238"/>
      <c r="GXW115" s="238"/>
      <c r="GXX115" s="238"/>
      <c r="GXY115" s="238"/>
      <c r="GXZ115" s="238"/>
      <c r="GYA115" s="238"/>
      <c r="GYB115" s="238"/>
      <c r="GYC115" s="238"/>
      <c r="GYD115" s="238"/>
      <c r="GYE115" s="238"/>
      <c r="GYF115" s="238"/>
      <c r="GYG115" s="238"/>
      <c r="GYH115" s="238"/>
      <c r="GYI115" s="238"/>
      <c r="GYJ115" s="238"/>
      <c r="GYK115" s="238"/>
      <c r="GYL115" s="238"/>
      <c r="GYM115" s="238"/>
      <c r="GYN115" s="238"/>
      <c r="GYO115" s="238"/>
      <c r="GYP115" s="238"/>
      <c r="GYQ115" s="238"/>
      <c r="GYR115" s="238"/>
      <c r="GYS115" s="238"/>
      <c r="GYT115" s="238"/>
      <c r="GYU115" s="238"/>
      <c r="GYV115" s="238"/>
      <c r="GYW115" s="238"/>
      <c r="GYX115" s="238"/>
      <c r="GYY115" s="238"/>
      <c r="GYZ115" s="238"/>
      <c r="GZA115" s="238"/>
      <c r="GZB115" s="238"/>
      <c r="GZC115" s="238"/>
      <c r="GZD115" s="238"/>
      <c r="GZE115" s="238"/>
      <c r="GZF115" s="238"/>
      <c r="GZG115" s="238"/>
      <c r="GZH115" s="238"/>
      <c r="GZI115" s="238"/>
      <c r="GZJ115" s="238"/>
      <c r="GZK115" s="238"/>
      <c r="GZL115" s="238"/>
      <c r="GZM115" s="238"/>
      <c r="GZN115" s="238"/>
      <c r="GZO115" s="238"/>
      <c r="GZP115" s="238"/>
      <c r="GZQ115" s="238"/>
      <c r="GZR115" s="238"/>
      <c r="GZS115" s="238"/>
      <c r="GZT115" s="238"/>
      <c r="GZU115" s="238"/>
      <c r="GZV115" s="238"/>
      <c r="GZW115" s="238"/>
      <c r="GZX115" s="238"/>
      <c r="GZY115" s="238"/>
      <c r="GZZ115" s="238"/>
      <c r="HAA115" s="238"/>
      <c r="HAB115" s="238"/>
      <c r="HAC115" s="238"/>
      <c r="HAD115" s="238"/>
      <c r="HAE115" s="238"/>
      <c r="HAF115" s="238"/>
      <c r="HAG115" s="238"/>
      <c r="HAH115" s="238"/>
      <c r="HAI115" s="238"/>
      <c r="HAJ115" s="238"/>
      <c r="HAK115" s="238"/>
      <c r="HAL115" s="238"/>
      <c r="HAM115" s="238"/>
      <c r="HAN115" s="238"/>
      <c r="HAO115" s="238"/>
      <c r="HAP115" s="238"/>
      <c r="HAQ115" s="238"/>
      <c r="HAR115" s="238"/>
      <c r="HAS115" s="238"/>
      <c r="HAT115" s="238"/>
      <c r="HAU115" s="238"/>
      <c r="HAV115" s="238"/>
      <c r="HAW115" s="238"/>
      <c r="HAX115" s="238"/>
      <c r="HAY115" s="238"/>
      <c r="HAZ115" s="238"/>
      <c r="HBA115" s="238"/>
      <c r="HBB115" s="238"/>
      <c r="HBC115" s="238"/>
      <c r="HBD115" s="238"/>
      <c r="HBE115" s="238"/>
      <c r="HBF115" s="238"/>
      <c r="HBG115" s="238"/>
      <c r="HBH115" s="238"/>
      <c r="HBI115" s="238"/>
      <c r="HBJ115" s="238"/>
      <c r="HBK115" s="238"/>
      <c r="HBL115" s="238"/>
      <c r="HBM115" s="238"/>
      <c r="HBN115" s="238"/>
      <c r="HBO115" s="238"/>
      <c r="HBP115" s="238"/>
      <c r="HBQ115" s="238"/>
      <c r="HBR115" s="238"/>
      <c r="HBS115" s="238"/>
      <c r="HBT115" s="238"/>
      <c r="HBU115" s="238"/>
      <c r="HBV115" s="238"/>
      <c r="HBW115" s="238"/>
      <c r="HBX115" s="238"/>
      <c r="HBY115" s="238"/>
      <c r="HBZ115" s="238"/>
      <c r="HCA115" s="238"/>
      <c r="HCB115" s="238"/>
      <c r="HCC115" s="238"/>
      <c r="HCD115" s="238"/>
      <c r="HCE115" s="238"/>
      <c r="HCF115" s="238"/>
      <c r="HCG115" s="238"/>
      <c r="HCH115" s="238"/>
      <c r="HCI115" s="238"/>
      <c r="HCJ115" s="238"/>
      <c r="HCK115" s="238"/>
      <c r="HCL115" s="238"/>
      <c r="HCM115" s="238"/>
      <c r="HCN115" s="238"/>
      <c r="HCO115" s="238"/>
      <c r="HCP115" s="238"/>
      <c r="HCQ115" s="238"/>
      <c r="HCR115" s="238"/>
      <c r="HCS115" s="238"/>
      <c r="HCT115" s="238"/>
      <c r="HCU115" s="238"/>
      <c r="HCV115" s="238"/>
      <c r="HCW115" s="238"/>
      <c r="HCX115" s="238"/>
      <c r="HCY115" s="238"/>
      <c r="HCZ115" s="238"/>
      <c r="HDA115" s="238"/>
      <c r="HDB115" s="238"/>
      <c r="HDC115" s="238"/>
      <c r="HDD115" s="238"/>
      <c r="HDE115" s="238"/>
      <c r="HDF115" s="238"/>
      <c r="HDG115" s="238"/>
      <c r="HDH115" s="238"/>
      <c r="HDI115" s="238"/>
      <c r="HDJ115" s="238"/>
      <c r="HDK115" s="238"/>
      <c r="HDL115" s="238"/>
      <c r="HDM115" s="238"/>
      <c r="HDN115" s="238"/>
      <c r="HDO115" s="238"/>
      <c r="HDP115" s="238"/>
      <c r="HDQ115" s="238"/>
      <c r="HDR115" s="238"/>
      <c r="HDS115" s="238"/>
      <c r="HDT115" s="238"/>
      <c r="HDU115" s="238"/>
      <c r="HDV115" s="238"/>
      <c r="HDW115" s="238"/>
      <c r="HDX115" s="238"/>
      <c r="HDY115" s="238"/>
      <c r="HDZ115" s="238"/>
      <c r="HEA115" s="238"/>
      <c r="HEB115" s="238"/>
      <c r="HEC115" s="238"/>
      <c r="HED115" s="238"/>
      <c r="HEE115" s="238"/>
      <c r="HEF115" s="238"/>
      <c r="HEG115" s="238"/>
      <c r="HEH115" s="238"/>
      <c r="HEI115" s="238"/>
      <c r="HEJ115" s="238"/>
      <c r="HEK115" s="238"/>
      <c r="HEL115" s="238"/>
      <c r="HEM115" s="238"/>
      <c r="HEN115" s="238"/>
      <c r="HEO115" s="238"/>
      <c r="HEP115" s="238"/>
      <c r="HEQ115" s="238"/>
      <c r="HER115" s="238"/>
      <c r="HES115" s="238"/>
      <c r="HET115" s="238"/>
      <c r="HEU115" s="238"/>
      <c r="HEV115" s="238"/>
      <c r="HEW115" s="238"/>
      <c r="HEX115" s="238"/>
      <c r="HEY115" s="238"/>
      <c r="HEZ115" s="238"/>
      <c r="HFA115" s="238"/>
      <c r="HFB115" s="238"/>
      <c r="HFC115" s="238"/>
      <c r="HFD115" s="238"/>
      <c r="HFE115" s="238"/>
      <c r="HFF115" s="238"/>
      <c r="HFG115" s="238"/>
      <c r="HFH115" s="238"/>
      <c r="HFI115" s="238"/>
      <c r="HFJ115" s="238"/>
      <c r="HFK115" s="238"/>
      <c r="HFL115" s="238"/>
      <c r="HFM115" s="238"/>
      <c r="HFN115" s="238"/>
      <c r="HFO115" s="238"/>
      <c r="HFP115" s="238"/>
      <c r="HFQ115" s="238"/>
      <c r="HFR115" s="238"/>
      <c r="HFS115" s="238"/>
      <c r="HFT115" s="238"/>
      <c r="HFU115" s="238"/>
      <c r="HFV115" s="238"/>
      <c r="HFW115" s="238"/>
      <c r="HFX115" s="238"/>
      <c r="HFY115" s="238"/>
      <c r="HFZ115" s="238"/>
      <c r="HGA115" s="238"/>
      <c r="HGB115" s="238"/>
      <c r="HGC115" s="238"/>
      <c r="HGD115" s="238"/>
      <c r="HGE115" s="238"/>
      <c r="HGF115" s="238"/>
      <c r="HGG115" s="238"/>
      <c r="HGH115" s="238"/>
      <c r="HGI115" s="238"/>
      <c r="HGJ115" s="238"/>
      <c r="HGK115" s="238"/>
      <c r="HGL115" s="238"/>
      <c r="HGM115" s="238"/>
      <c r="HGN115" s="238"/>
      <c r="HGO115" s="238"/>
      <c r="HGP115" s="238"/>
      <c r="HGQ115" s="238"/>
      <c r="HGR115" s="238"/>
      <c r="HGS115" s="238"/>
      <c r="HGT115" s="238"/>
      <c r="HGU115" s="238"/>
      <c r="HGV115" s="238"/>
      <c r="HGW115" s="238"/>
      <c r="HGX115" s="238"/>
      <c r="HGY115" s="238"/>
      <c r="HGZ115" s="238"/>
      <c r="HHA115" s="238"/>
      <c r="HHB115" s="238"/>
      <c r="HHC115" s="238"/>
      <c r="HHD115" s="238"/>
      <c r="HHE115" s="238"/>
      <c r="HHF115" s="238"/>
      <c r="HHG115" s="238"/>
      <c r="HHH115" s="238"/>
      <c r="HHI115" s="238"/>
      <c r="HHJ115" s="238"/>
      <c r="HHK115" s="238"/>
      <c r="HHL115" s="238"/>
      <c r="HHM115" s="238"/>
      <c r="HHN115" s="238"/>
      <c r="HHO115" s="238"/>
      <c r="HHP115" s="238"/>
      <c r="HHQ115" s="238"/>
      <c r="HHR115" s="238"/>
      <c r="HHS115" s="238"/>
      <c r="HHT115" s="238"/>
      <c r="HHU115" s="238"/>
      <c r="HHV115" s="238"/>
      <c r="HHW115" s="238"/>
      <c r="HHX115" s="238"/>
      <c r="HHY115" s="238"/>
      <c r="HHZ115" s="238"/>
      <c r="HIA115" s="238"/>
      <c r="HIB115" s="238"/>
      <c r="HIC115" s="238"/>
      <c r="HID115" s="238"/>
      <c r="HIE115" s="238"/>
      <c r="HIF115" s="238"/>
      <c r="HIG115" s="238"/>
      <c r="HIH115" s="238"/>
      <c r="HII115" s="238"/>
      <c r="HIJ115" s="238"/>
      <c r="HIK115" s="238"/>
      <c r="HIL115" s="238"/>
      <c r="HIM115" s="238"/>
      <c r="HIN115" s="238"/>
      <c r="HIO115" s="238"/>
      <c r="HIP115" s="238"/>
      <c r="HIQ115" s="238"/>
      <c r="HIR115" s="238"/>
      <c r="HIS115" s="238"/>
      <c r="HIT115" s="238"/>
      <c r="HIU115" s="238"/>
      <c r="HIV115" s="238"/>
      <c r="HIW115" s="238"/>
      <c r="HIX115" s="238"/>
      <c r="HIY115" s="238"/>
      <c r="HIZ115" s="238"/>
      <c r="HJA115" s="238"/>
      <c r="HJB115" s="238"/>
      <c r="HJC115" s="238"/>
      <c r="HJD115" s="238"/>
      <c r="HJE115" s="238"/>
      <c r="HJF115" s="238"/>
      <c r="HJG115" s="238"/>
      <c r="HJH115" s="238"/>
      <c r="HJI115" s="238"/>
      <c r="HJJ115" s="238"/>
      <c r="HJK115" s="238"/>
      <c r="HJL115" s="238"/>
      <c r="HJM115" s="238"/>
      <c r="HJN115" s="238"/>
      <c r="HJO115" s="238"/>
      <c r="HJP115" s="238"/>
      <c r="HJQ115" s="238"/>
      <c r="HJR115" s="238"/>
      <c r="HJS115" s="238"/>
      <c r="HJT115" s="238"/>
      <c r="HJU115" s="238"/>
      <c r="HJV115" s="238"/>
      <c r="HJW115" s="238"/>
      <c r="HJX115" s="238"/>
      <c r="HJY115" s="238"/>
      <c r="HJZ115" s="238"/>
      <c r="HKA115" s="238"/>
      <c r="HKB115" s="238"/>
      <c r="HKC115" s="238"/>
      <c r="HKD115" s="238"/>
      <c r="HKE115" s="238"/>
      <c r="HKF115" s="238"/>
      <c r="HKG115" s="238"/>
      <c r="HKH115" s="238"/>
      <c r="HKI115" s="238"/>
      <c r="HKJ115" s="238"/>
      <c r="HKK115" s="238"/>
      <c r="HKL115" s="238"/>
      <c r="HKM115" s="238"/>
      <c r="HKN115" s="238"/>
      <c r="HKO115" s="238"/>
      <c r="HKP115" s="238"/>
      <c r="HKQ115" s="238"/>
      <c r="HKR115" s="238"/>
      <c r="HKS115" s="238"/>
      <c r="HKT115" s="238"/>
      <c r="HKU115" s="238"/>
      <c r="HKV115" s="238"/>
      <c r="HKW115" s="238"/>
      <c r="HKX115" s="238"/>
      <c r="HKY115" s="238"/>
      <c r="HKZ115" s="238"/>
      <c r="HLA115" s="238"/>
      <c r="HLB115" s="238"/>
      <c r="HLC115" s="238"/>
      <c r="HLD115" s="238"/>
      <c r="HLE115" s="238"/>
      <c r="HLF115" s="238"/>
      <c r="HLG115" s="238"/>
      <c r="HLH115" s="238"/>
      <c r="HLI115" s="238"/>
      <c r="HLJ115" s="238"/>
      <c r="HLK115" s="238"/>
      <c r="HLL115" s="238"/>
      <c r="HLM115" s="238"/>
      <c r="HLN115" s="238"/>
      <c r="HLO115" s="238"/>
      <c r="HLP115" s="238"/>
      <c r="HLQ115" s="238"/>
      <c r="HLR115" s="238"/>
      <c r="HLS115" s="238"/>
      <c r="HLT115" s="238"/>
      <c r="HLU115" s="238"/>
      <c r="HLV115" s="238"/>
      <c r="HLW115" s="238"/>
      <c r="HLX115" s="238"/>
      <c r="HLY115" s="238"/>
      <c r="HLZ115" s="238"/>
      <c r="HMA115" s="238"/>
      <c r="HMB115" s="238"/>
      <c r="HMC115" s="238"/>
      <c r="HMD115" s="238"/>
      <c r="HME115" s="238"/>
      <c r="HMF115" s="238"/>
      <c r="HMG115" s="238"/>
      <c r="HMH115" s="238"/>
      <c r="HMI115" s="238"/>
      <c r="HMJ115" s="238"/>
      <c r="HMK115" s="238"/>
      <c r="HML115" s="238"/>
      <c r="HMM115" s="238"/>
      <c r="HMN115" s="238"/>
      <c r="HMO115" s="238"/>
      <c r="HMP115" s="238"/>
      <c r="HMQ115" s="238"/>
      <c r="HMR115" s="238"/>
      <c r="HMS115" s="238"/>
      <c r="HMT115" s="238"/>
      <c r="HMU115" s="238"/>
      <c r="HMV115" s="238"/>
      <c r="HMW115" s="238"/>
      <c r="HMX115" s="238"/>
      <c r="HMY115" s="238"/>
      <c r="HMZ115" s="238"/>
      <c r="HNA115" s="238"/>
      <c r="HNB115" s="238"/>
      <c r="HNC115" s="238"/>
      <c r="HND115" s="238"/>
      <c r="HNE115" s="238"/>
      <c r="HNF115" s="238"/>
      <c r="HNG115" s="238"/>
      <c r="HNH115" s="238"/>
      <c r="HNI115" s="238"/>
      <c r="HNJ115" s="238"/>
      <c r="HNK115" s="238"/>
      <c r="HNL115" s="238"/>
      <c r="HNM115" s="238"/>
      <c r="HNN115" s="238"/>
      <c r="HNO115" s="238"/>
      <c r="HNP115" s="238"/>
      <c r="HNQ115" s="238"/>
      <c r="HNR115" s="238"/>
      <c r="HNS115" s="238"/>
      <c r="HNT115" s="238"/>
      <c r="HNU115" s="238"/>
      <c r="HNV115" s="238"/>
      <c r="HNW115" s="238"/>
      <c r="HNX115" s="238"/>
      <c r="HNY115" s="238"/>
      <c r="HNZ115" s="238"/>
      <c r="HOA115" s="238"/>
      <c r="HOB115" s="238"/>
      <c r="HOC115" s="238"/>
      <c r="HOD115" s="238"/>
      <c r="HOE115" s="238"/>
      <c r="HOF115" s="238"/>
      <c r="HOG115" s="238"/>
      <c r="HOH115" s="238"/>
      <c r="HOI115" s="238"/>
      <c r="HOJ115" s="238"/>
      <c r="HOK115" s="238"/>
      <c r="HOL115" s="238"/>
      <c r="HOM115" s="238"/>
      <c r="HON115" s="238"/>
      <c r="HOO115" s="238"/>
      <c r="HOP115" s="238"/>
      <c r="HOQ115" s="238"/>
      <c r="HOR115" s="238"/>
      <c r="HOS115" s="238"/>
      <c r="HOT115" s="238"/>
      <c r="HOU115" s="238"/>
      <c r="HOV115" s="238"/>
      <c r="HOW115" s="238"/>
      <c r="HOX115" s="238"/>
      <c r="HOY115" s="238"/>
      <c r="HOZ115" s="238"/>
      <c r="HPA115" s="238"/>
      <c r="HPB115" s="238"/>
      <c r="HPC115" s="238"/>
      <c r="HPD115" s="238"/>
      <c r="HPE115" s="238"/>
      <c r="HPF115" s="238"/>
      <c r="HPG115" s="238"/>
      <c r="HPH115" s="238"/>
      <c r="HPI115" s="238"/>
      <c r="HPJ115" s="238"/>
      <c r="HPK115" s="238"/>
      <c r="HPL115" s="238"/>
      <c r="HPM115" s="238"/>
      <c r="HPN115" s="238"/>
      <c r="HPO115" s="238"/>
      <c r="HPP115" s="238"/>
      <c r="HPQ115" s="238"/>
      <c r="HPR115" s="238"/>
      <c r="HPS115" s="238"/>
      <c r="HPT115" s="238"/>
      <c r="HPU115" s="238"/>
      <c r="HPV115" s="238"/>
      <c r="HPW115" s="238"/>
      <c r="HPX115" s="238"/>
      <c r="HPY115" s="238"/>
      <c r="HPZ115" s="238"/>
      <c r="HQA115" s="238"/>
      <c r="HQB115" s="238"/>
      <c r="HQC115" s="238"/>
      <c r="HQD115" s="238"/>
      <c r="HQE115" s="238"/>
      <c r="HQF115" s="238"/>
      <c r="HQG115" s="238"/>
      <c r="HQH115" s="238"/>
      <c r="HQI115" s="238"/>
      <c r="HQJ115" s="238"/>
      <c r="HQK115" s="238"/>
      <c r="HQL115" s="238"/>
      <c r="HQM115" s="238"/>
      <c r="HQN115" s="238"/>
      <c r="HQO115" s="238"/>
      <c r="HQP115" s="238"/>
      <c r="HQQ115" s="238"/>
      <c r="HQR115" s="238"/>
      <c r="HQS115" s="238"/>
      <c r="HQT115" s="238"/>
      <c r="HQU115" s="238"/>
      <c r="HQV115" s="238"/>
      <c r="HQW115" s="238"/>
      <c r="HQX115" s="238"/>
      <c r="HQY115" s="238"/>
      <c r="HQZ115" s="238"/>
      <c r="HRA115" s="238"/>
      <c r="HRB115" s="238"/>
      <c r="HRC115" s="238"/>
      <c r="HRD115" s="238"/>
      <c r="HRE115" s="238"/>
      <c r="HRF115" s="238"/>
      <c r="HRG115" s="238"/>
      <c r="HRH115" s="238"/>
      <c r="HRI115" s="238"/>
      <c r="HRJ115" s="238"/>
      <c r="HRK115" s="238"/>
      <c r="HRL115" s="238"/>
      <c r="HRM115" s="238"/>
      <c r="HRN115" s="238"/>
      <c r="HRO115" s="238"/>
      <c r="HRP115" s="238"/>
      <c r="HRQ115" s="238"/>
      <c r="HRR115" s="238"/>
      <c r="HRS115" s="238"/>
      <c r="HRT115" s="238"/>
      <c r="HRU115" s="238"/>
      <c r="HRV115" s="238"/>
      <c r="HRW115" s="238"/>
      <c r="HRX115" s="238"/>
      <c r="HRY115" s="238"/>
      <c r="HRZ115" s="238"/>
      <c r="HSA115" s="238"/>
      <c r="HSB115" s="238"/>
      <c r="HSC115" s="238"/>
      <c r="HSD115" s="238"/>
      <c r="HSE115" s="238"/>
      <c r="HSF115" s="238"/>
      <c r="HSG115" s="238"/>
      <c r="HSH115" s="238"/>
      <c r="HSI115" s="238"/>
      <c r="HSJ115" s="238"/>
      <c r="HSK115" s="238"/>
      <c r="HSL115" s="238"/>
      <c r="HSM115" s="238"/>
      <c r="HSN115" s="238"/>
      <c r="HSO115" s="238"/>
      <c r="HSP115" s="238"/>
      <c r="HSQ115" s="238"/>
      <c r="HSR115" s="238"/>
      <c r="HSS115" s="238"/>
      <c r="HST115" s="238"/>
      <c r="HSU115" s="238"/>
      <c r="HSV115" s="238"/>
      <c r="HSW115" s="238"/>
      <c r="HSX115" s="238"/>
      <c r="HSY115" s="238"/>
      <c r="HSZ115" s="238"/>
      <c r="HTA115" s="238"/>
      <c r="HTB115" s="238"/>
      <c r="HTC115" s="238"/>
      <c r="HTD115" s="238"/>
    </row>
    <row r="116" spans="1:5932" s="239" customFormat="1" ht="9.9499999999999993" hidden="1" customHeight="1" x14ac:dyDescent="0.25">
      <c r="A116" s="300" t="s">
        <v>288</v>
      </c>
      <c r="B116" s="267"/>
      <c r="C116" s="267"/>
      <c r="D116" s="267"/>
      <c r="E116" s="267"/>
      <c r="F116" s="267"/>
      <c r="G116" s="267"/>
      <c r="H116" s="267"/>
      <c r="I116" s="267"/>
      <c r="J116" s="339"/>
      <c r="K116" s="339">
        <v>1</v>
      </c>
      <c r="L116" s="75">
        <f t="shared" si="185"/>
        <v>1</v>
      </c>
      <c r="M116" s="265"/>
      <c r="N116" s="265">
        <v>7.5</v>
      </c>
      <c r="O116" s="455">
        <f t="shared" ref="O116" si="190">J116*M116</f>
        <v>0</v>
      </c>
      <c r="P116" s="455">
        <f t="shared" ref="P116" si="191">K116*N116</f>
        <v>7.5</v>
      </c>
      <c r="Q116" s="438">
        <f t="shared" ref="Q116" si="192">(SUM(O116:P116)/L116)</f>
        <v>7.5</v>
      </c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40"/>
      <c r="AI116" s="216"/>
      <c r="AJ116" s="216"/>
      <c r="AK116" s="240"/>
      <c r="AL116" s="213"/>
      <c r="AM116" s="216"/>
      <c r="AN116" s="240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  <c r="EE116" s="238"/>
      <c r="EF116" s="238"/>
      <c r="EG116" s="238"/>
      <c r="EH116" s="238"/>
      <c r="EI116" s="238"/>
      <c r="EJ116" s="238"/>
      <c r="EK116" s="238"/>
      <c r="EL116" s="238"/>
      <c r="EM116" s="238"/>
      <c r="EN116" s="238"/>
      <c r="EO116" s="238"/>
      <c r="EP116" s="238"/>
      <c r="EQ116" s="238"/>
      <c r="ER116" s="238"/>
      <c r="ES116" s="238"/>
      <c r="ET116" s="238"/>
      <c r="EU116" s="238"/>
      <c r="EV116" s="238"/>
      <c r="EW116" s="238"/>
      <c r="EX116" s="238"/>
      <c r="EY116" s="238"/>
      <c r="EZ116" s="238"/>
      <c r="FA116" s="238"/>
      <c r="FB116" s="238"/>
      <c r="FC116" s="238"/>
      <c r="FD116" s="238"/>
      <c r="FE116" s="238"/>
      <c r="FF116" s="238"/>
      <c r="FG116" s="238"/>
      <c r="FH116" s="238"/>
      <c r="FI116" s="238"/>
      <c r="FJ116" s="238"/>
      <c r="FK116" s="238"/>
      <c r="FL116" s="238"/>
      <c r="FM116" s="238"/>
      <c r="FN116" s="238"/>
      <c r="FO116" s="238"/>
      <c r="FP116" s="238"/>
      <c r="FQ116" s="238"/>
      <c r="FR116" s="238"/>
      <c r="FS116" s="238"/>
      <c r="FT116" s="238"/>
      <c r="FU116" s="238"/>
      <c r="FV116" s="238"/>
      <c r="FW116" s="238"/>
      <c r="FX116" s="238"/>
      <c r="FY116" s="238"/>
      <c r="FZ116" s="238"/>
      <c r="GA116" s="238"/>
      <c r="GB116" s="238"/>
      <c r="GC116" s="238"/>
      <c r="GD116" s="238"/>
      <c r="GE116" s="238"/>
      <c r="GF116" s="238"/>
      <c r="GG116" s="238"/>
      <c r="GH116" s="238"/>
      <c r="GI116" s="238"/>
      <c r="GJ116" s="238"/>
      <c r="GK116" s="238"/>
      <c r="GL116" s="238"/>
      <c r="GM116" s="238"/>
      <c r="GN116" s="238"/>
      <c r="GO116" s="238"/>
      <c r="GP116" s="238"/>
      <c r="GQ116" s="238"/>
      <c r="GR116" s="238"/>
      <c r="GS116" s="238"/>
      <c r="GT116" s="238"/>
      <c r="GU116" s="238"/>
      <c r="GV116" s="238"/>
      <c r="GW116" s="238"/>
      <c r="GX116" s="238"/>
      <c r="GY116" s="238"/>
      <c r="GZ116" s="238"/>
      <c r="HA116" s="238"/>
      <c r="HB116" s="238"/>
      <c r="HC116" s="238"/>
      <c r="HD116" s="238"/>
      <c r="HE116" s="238"/>
      <c r="HF116" s="238"/>
      <c r="HG116" s="238"/>
      <c r="HH116" s="238"/>
      <c r="HI116" s="238"/>
      <c r="HJ116" s="238"/>
      <c r="HK116" s="238"/>
      <c r="HL116" s="238"/>
      <c r="HM116" s="238"/>
      <c r="HN116" s="238"/>
      <c r="HO116" s="238"/>
      <c r="HP116" s="238"/>
      <c r="HQ116" s="238"/>
      <c r="HR116" s="238"/>
      <c r="HS116" s="238"/>
      <c r="HT116" s="238"/>
      <c r="HU116" s="238"/>
      <c r="HV116" s="238"/>
      <c r="HW116" s="238"/>
      <c r="HX116" s="238"/>
      <c r="HY116" s="238"/>
      <c r="HZ116" s="238"/>
      <c r="IA116" s="238"/>
      <c r="IB116" s="238"/>
      <c r="IC116" s="238"/>
      <c r="ID116" s="238"/>
      <c r="IE116" s="238"/>
      <c r="IF116" s="238"/>
      <c r="IG116" s="238"/>
      <c r="IH116" s="238"/>
      <c r="II116" s="238"/>
      <c r="IJ116" s="238"/>
      <c r="IK116" s="238"/>
      <c r="IL116" s="238"/>
      <c r="IM116" s="238"/>
      <c r="IN116" s="238"/>
      <c r="IO116" s="238"/>
      <c r="IP116" s="238"/>
      <c r="IQ116" s="238"/>
      <c r="IR116" s="238"/>
      <c r="IS116" s="238"/>
      <c r="IT116" s="238"/>
      <c r="IU116" s="238"/>
      <c r="IV116" s="238"/>
      <c r="IW116" s="238"/>
      <c r="IX116" s="238"/>
      <c r="IY116" s="238"/>
      <c r="IZ116" s="238"/>
      <c r="JA116" s="238"/>
      <c r="JB116" s="238"/>
      <c r="JC116" s="238"/>
      <c r="JD116" s="238"/>
      <c r="JE116" s="238"/>
      <c r="JF116" s="238"/>
      <c r="JG116" s="238"/>
      <c r="JH116" s="238"/>
      <c r="JI116" s="238"/>
      <c r="JJ116" s="238"/>
      <c r="JK116" s="238"/>
      <c r="JL116" s="238"/>
      <c r="JM116" s="238"/>
      <c r="JN116" s="238"/>
      <c r="JO116" s="238"/>
      <c r="JP116" s="238"/>
      <c r="JQ116" s="238"/>
      <c r="JR116" s="238"/>
      <c r="JS116" s="238"/>
      <c r="JT116" s="238"/>
      <c r="JU116" s="238"/>
      <c r="JV116" s="238"/>
      <c r="JW116" s="238"/>
      <c r="JX116" s="238"/>
      <c r="JY116" s="238"/>
      <c r="JZ116" s="238"/>
      <c r="KA116" s="238"/>
      <c r="KB116" s="238"/>
      <c r="KC116" s="238"/>
      <c r="KD116" s="238"/>
      <c r="KE116" s="238"/>
      <c r="KF116" s="238"/>
      <c r="KG116" s="238"/>
      <c r="KH116" s="238"/>
      <c r="KI116" s="238"/>
      <c r="KJ116" s="238"/>
      <c r="KK116" s="238"/>
      <c r="KL116" s="238"/>
      <c r="KM116" s="238"/>
      <c r="KN116" s="238"/>
      <c r="KO116" s="238"/>
      <c r="KP116" s="238"/>
      <c r="KQ116" s="238"/>
      <c r="KR116" s="238"/>
      <c r="KS116" s="238"/>
      <c r="KT116" s="238"/>
      <c r="KU116" s="238"/>
      <c r="KV116" s="238"/>
      <c r="KW116" s="238"/>
      <c r="KX116" s="238"/>
      <c r="KY116" s="238"/>
      <c r="KZ116" s="238"/>
      <c r="LA116" s="238"/>
      <c r="LB116" s="238"/>
      <c r="LC116" s="238"/>
      <c r="LD116" s="238"/>
      <c r="LE116" s="238"/>
      <c r="LF116" s="238"/>
      <c r="LG116" s="238"/>
      <c r="LH116" s="238"/>
      <c r="LI116" s="238"/>
      <c r="LJ116" s="238"/>
      <c r="LK116" s="238"/>
      <c r="LL116" s="238"/>
      <c r="LM116" s="238"/>
      <c r="LN116" s="238"/>
      <c r="LO116" s="238"/>
      <c r="LP116" s="238"/>
      <c r="LQ116" s="238"/>
      <c r="LR116" s="238"/>
      <c r="LS116" s="238"/>
      <c r="LT116" s="238"/>
      <c r="LU116" s="238"/>
      <c r="LV116" s="238"/>
      <c r="LW116" s="238"/>
      <c r="LX116" s="238"/>
      <c r="LY116" s="238"/>
      <c r="LZ116" s="238"/>
      <c r="MA116" s="238"/>
      <c r="MB116" s="238"/>
      <c r="MC116" s="238"/>
      <c r="MD116" s="238"/>
      <c r="ME116" s="238"/>
      <c r="MF116" s="238"/>
      <c r="MG116" s="238"/>
      <c r="MH116" s="238"/>
      <c r="MI116" s="238"/>
      <c r="MJ116" s="238"/>
      <c r="MK116" s="238"/>
      <c r="ML116" s="238"/>
      <c r="MM116" s="238"/>
      <c r="MN116" s="238"/>
      <c r="MO116" s="238"/>
      <c r="MP116" s="238"/>
      <c r="MQ116" s="238"/>
      <c r="MR116" s="238"/>
      <c r="MS116" s="238"/>
      <c r="MT116" s="238"/>
      <c r="MU116" s="238"/>
      <c r="MV116" s="238"/>
      <c r="MW116" s="238"/>
      <c r="MX116" s="238"/>
      <c r="MY116" s="238"/>
      <c r="MZ116" s="238"/>
      <c r="NA116" s="238"/>
      <c r="NB116" s="238"/>
      <c r="NC116" s="238"/>
      <c r="ND116" s="238"/>
      <c r="NE116" s="238"/>
      <c r="NF116" s="238"/>
      <c r="NG116" s="238"/>
      <c r="NH116" s="238"/>
      <c r="NI116" s="238"/>
      <c r="NJ116" s="238"/>
      <c r="NK116" s="238"/>
      <c r="NL116" s="238"/>
      <c r="NM116" s="238"/>
      <c r="NN116" s="238"/>
      <c r="NO116" s="238"/>
      <c r="NP116" s="238"/>
      <c r="NQ116" s="238"/>
      <c r="NR116" s="238"/>
      <c r="NS116" s="238"/>
      <c r="NT116" s="238"/>
      <c r="NU116" s="238"/>
      <c r="NV116" s="238"/>
      <c r="NW116" s="238"/>
      <c r="NX116" s="238"/>
      <c r="NY116" s="238"/>
      <c r="NZ116" s="238"/>
      <c r="OA116" s="238"/>
      <c r="OB116" s="238"/>
      <c r="OC116" s="238"/>
      <c r="OD116" s="238"/>
      <c r="OE116" s="238"/>
      <c r="OF116" s="238"/>
      <c r="OG116" s="238"/>
      <c r="OH116" s="238"/>
      <c r="OI116" s="238"/>
      <c r="OJ116" s="238"/>
      <c r="OK116" s="238"/>
      <c r="OL116" s="238"/>
      <c r="OM116" s="238"/>
      <c r="ON116" s="238"/>
      <c r="OO116" s="238"/>
      <c r="OP116" s="238"/>
      <c r="OQ116" s="238"/>
      <c r="OR116" s="238"/>
      <c r="OS116" s="238"/>
      <c r="OT116" s="238"/>
      <c r="OU116" s="238"/>
      <c r="OV116" s="238"/>
      <c r="OW116" s="238"/>
      <c r="OX116" s="238"/>
      <c r="OY116" s="238"/>
      <c r="OZ116" s="238"/>
      <c r="PA116" s="238"/>
      <c r="PB116" s="238"/>
      <c r="PC116" s="238"/>
      <c r="PD116" s="238"/>
      <c r="PE116" s="238"/>
      <c r="PF116" s="238"/>
      <c r="PG116" s="238"/>
      <c r="PH116" s="238"/>
      <c r="PI116" s="238"/>
      <c r="PJ116" s="238"/>
      <c r="PK116" s="238"/>
      <c r="PL116" s="238"/>
      <c r="PM116" s="238"/>
      <c r="PN116" s="238"/>
      <c r="PO116" s="238"/>
      <c r="PP116" s="238"/>
      <c r="PQ116" s="238"/>
      <c r="PR116" s="238"/>
      <c r="PS116" s="238"/>
      <c r="PT116" s="238"/>
      <c r="PU116" s="238"/>
      <c r="PV116" s="238"/>
      <c r="PW116" s="238"/>
      <c r="PX116" s="238"/>
      <c r="PY116" s="238"/>
      <c r="PZ116" s="238"/>
      <c r="QA116" s="238"/>
      <c r="QB116" s="238"/>
      <c r="QC116" s="238"/>
      <c r="QD116" s="238"/>
      <c r="QE116" s="238"/>
      <c r="QF116" s="238"/>
      <c r="QG116" s="238"/>
      <c r="QH116" s="238"/>
      <c r="QI116" s="238"/>
      <c r="QJ116" s="238"/>
      <c r="QK116" s="238"/>
      <c r="QL116" s="238"/>
      <c r="QM116" s="238"/>
      <c r="QN116" s="238"/>
      <c r="QO116" s="238"/>
      <c r="QP116" s="238"/>
      <c r="QQ116" s="238"/>
      <c r="QR116" s="238"/>
      <c r="QS116" s="238"/>
      <c r="QT116" s="238"/>
      <c r="QU116" s="238"/>
      <c r="QV116" s="238"/>
      <c r="QW116" s="238"/>
      <c r="QX116" s="238"/>
      <c r="QY116" s="238"/>
      <c r="QZ116" s="238"/>
      <c r="RA116" s="238"/>
      <c r="RB116" s="238"/>
      <c r="RC116" s="238"/>
      <c r="RD116" s="238"/>
      <c r="RE116" s="238"/>
      <c r="RF116" s="238"/>
      <c r="RG116" s="238"/>
      <c r="RH116" s="238"/>
      <c r="RI116" s="238"/>
      <c r="RJ116" s="238"/>
      <c r="RK116" s="238"/>
      <c r="RL116" s="238"/>
      <c r="RM116" s="238"/>
      <c r="RN116" s="238"/>
      <c r="RO116" s="238"/>
      <c r="RP116" s="238"/>
      <c r="RQ116" s="238"/>
      <c r="RR116" s="238"/>
      <c r="RS116" s="238"/>
      <c r="RT116" s="238"/>
      <c r="RU116" s="238"/>
      <c r="RV116" s="238"/>
      <c r="RW116" s="238"/>
      <c r="RX116" s="238"/>
      <c r="RY116" s="238"/>
      <c r="RZ116" s="238"/>
      <c r="SA116" s="238"/>
      <c r="SB116" s="238"/>
      <c r="SC116" s="238"/>
      <c r="SD116" s="238"/>
      <c r="SE116" s="238"/>
      <c r="SF116" s="238"/>
      <c r="SG116" s="238"/>
      <c r="SH116" s="238"/>
      <c r="SI116" s="238"/>
      <c r="SJ116" s="238"/>
      <c r="SK116" s="238"/>
      <c r="SL116" s="238"/>
      <c r="SM116" s="238"/>
      <c r="SN116" s="238"/>
      <c r="SO116" s="238"/>
      <c r="SP116" s="238"/>
      <c r="SQ116" s="238"/>
      <c r="SR116" s="238"/>
      <c r="SS116" s="238"/>
      <c r="ST116" s="238"/>
      <c r="SU116" s="238"/>
      <c r="SV116" s="238"/>
      <c r="SW116" s="238"/>
      <c r="SX116" s="238"/>
      <c r="SY116" s="238"/>
      <c r="SZ116" s="238"/>
      <c r="TA116" s="238"/>
      <c r="TB116" s="238"/>
      <c r="TC116" s="238"/>
      <c r="TD116" s="238"/>
      <c r="TE116" s="238"/>
      <c r="TF116" s="238"/>
      <c r="TG116" s="238"/>
      <c r="TH116" s="238"/>
      <c r="TI116" s="238"/>
      <c r="TJ116" s="238"/>
      <c r="TK116" s="238"/>
      <c r="TL116" s="238"/>
      <c r="TM116" s="238"/>
      <c r="TN116" s="238"/>
      <c r="TO116" s="238"/>
      <c r="TP116" s="238"/>
      <c r="TQ116" s="238"/>
      <c r="TR116" s="238"/>
      <c r="TS116" s="238"/>
      <c r="TT116" s="238"/>
      <c r="TU116" s="238"/>
      <c r="TV116" s="238"/>
      <c r="TW116" s="238"/>
      <c r="TX116" s="238"/>
      <c r="TY116" s="238"/>
      <c r="TZ116" s="238"/>
      <c r="UA116" s="238"/>
      <c r="UB116" s="238"/>
      <c r="UC116" s="238"/>
      <c r="UD116" s="238"/>
      <c r="UE116" s="238"/>
      <c r="UF116" s="238"/>
      <c r="UG116" s="238"/>
      <c r="UH116" s="238"/>
      <c r="UI116" s="238"/>
      <c r="UJ116" s="238"/>
      <c r="UK116" s="238"/>
      <c r="UL116" s="238"/>
      <c r="UM116" s="238"/>
      <c r="UN116" s="238"/>
      <c r="UO116" s="238"/>
      <c r="UP116" s="238"/>
      <c r="UQ116" s="238"/>
      <c r="UR116" s="238"/>
      <c r="US116" s="238"/>
      <c r="UT116" s="238"/>
      <c r="UU116" s="238"/>
      <c r="UV116" s="238"/>
      <c r="UW116" s="238"/>
      <c r="UX116" s="238"/>
      <c r="UY116" s="238"/>
      <c r="UZ116" s="238"/>
      <c r="VA116" s="238"/>
      <c r="VB116" s="238"/>
      <c r="VC116" s="238"/>
      <c r="VD116" s="238"/>
      <c r="VE116" s="238"/>
      <c r="VF116" s="238"/>
      <c r="VG116" s="238"/>
      <c r="VH116" s="238"/>
      <c r="VI116" s="238"/>
      <c r="VJ116" s="238"/>
      <c r="VK116" s="238"/>
      <c r="VL116" s="238"/>
      <c r="VM116" s="238"/>
      <c r="VN116" s="238"/>
      <c r="VO116" s="238"/>
      <c r="VP116" s="238"/>
      <c r="VQ116" s="238"/>
      <c r="VR116" s="238"/>
      <c r="VS116" s="238"/>
      <c r="VT116" s="238"/>
      <c r="VU116" s="238"/>
      <c r="VV116" s="238"/>
      <c r="VW116" s="238"/>
      <c r="VX116" s="238"/>
      <c r="VY116" s="238"/>
      <c r="VZ116" s="238"/>
      <c r="WA116" s="238"/>
      <c r="WB116" s="238"/>
      <c r="WC116" s="238"/>
      <c r="WD116" s="238"/>
      <c r="WE116" s="238"/>
      <c r="WF116" s="238"/>
      <c r="WG116" s="238"/>
      <c r="WH116" s="238"/>
      <c r="WI116" s="238"/>
      <c r="WJ116" s="238"/>
      <c r="WK116" s="238"/>
      <c r="WL116" s="238"/>
      <c r="WM116" s="238"/>
      <c r="WN116" s="238"/>
      <c r="WO116" s="238"/>
      <c r="WP116" s="238"/>
      <c r="WQ116" s="238"/>
      <c r="WR116" s="238"/>
      <c r="WS116" s="238"/>
      <c r="WT116" s="238"/>
      <c r="WU116" s="238"/>
      <c r="WV116" s="238"/>
      <c r="WW116" s="238"/>
      <c r="WX116" s="238"/>
      <c r="WY116" s="238"/>
      <c r="WZ116" s="238"/>
      <c r="XA116" s="238"/>
      <c r="XB116" s="238"/>
      <c r="XC116" s="238"/>
      <c r="XD116" s="238"/>
      <c r="XE116" s="238"/>
      <c r="XF116" s="238"/>
      <c r="XG116" s="238"/>
      <c r="XH116" s="238"/>
      <c r="XI116" s="238"/>
      <c r="XJ116" s="238"/>
      <c r="XK116" s="238"/>
      <c r="XL116" s="238"/>
      <c r="XM116" s="238"/>
      <c r="XN116" s="238"/>
      <c r="XO116" s="238"/>
      <c r="XP116" s="238"/>
      <c r="XQ116" s="238"/>
      <c r="XR116" s="238"/>
      <c r="XS116" s="238"/>
      <c r="XT116" s="238"/>
      <c r="XU116" s="238"/>
      <c r="XV116" s="238"/>
      <c r="XW116" s="238"/>
      <c r="XX116" s="238"/>
      <c r="XY116" s="238"/>
      <c r="XZ116" s="238"/>
      <c r="YA116" s="238"/>
      <c r="YB116" s="238"/>
      <c r="YC116" s="238"/>
      <c r="YD116" s="238"/>
      <c r="YE116" s="238"/>
      <c r="YF116" s="238"/>
      <c r="YG116" s="238"/>
      <c r="YH116" s="238"/>
      <c r="YI116" s="238"/>
      <c r="YJ116" s="238"/>
      <c r="YK116" s="238"/>
      <c r="YL116" s="238"/>
      <c r="YM116" s="238"/>
      <c r="YN116" s="238"/>
      <c r="YO116" s="238"/>
      <c r="YP116" s="238"/>
      <c r="YQ116" s="238"/>
      <c r="YR116" s="238"/>
      <c r="YS116" s="238"/>
      <c r="YT116" s="238"/>
      <c r="YU116" s="238"/>
      <c r="YV116" s="238"/>
      <c r="YW116" s="238"/>
      <c r="YX116" s="238"/>
      <c r="YY116" s="238"/>
      <c r="YZ116" s="238"/>
      <c r="ZA116" s="238"/>
      <c r="ZB116" s="238"/>
      <c r="ZC116" s="238"/>
      <c r="ZD116" s="238"/>
      <c r="ZE116" s="238"/>
      <c r="ZF116" s="238"/>
      <c r="ZG116" s="238"/>
      <c r="ZH116" s="238"/>
      <c r="ZI116" s="238"/>
      <c r="ZJ116" s="238"/>
      <c r="ZK116" s="238"/>
      <c r="ZL116" s="238"/>
      <c r="ZM116" s="238"/>
      <c r="ZN116" s="238"/>
      <c r="ZO116" s="238"/>
      <c r="ZP116" s="238"/>
      <c r="ZQ116" s="238"/>
      <c r="ZR116" s="238"/>
      <c r="ZS116" s="238"/>
      <c r="ZT116" s="238"/>
      <c r="ZU116" s="238"/>
      <c r="ZV116" s="238"/>
      <c r="ZW116" s="238"/>
      <c r="ZX116" s="238"/>
      <c r="ZY116" s="238"/>
      <c r="ZZ116" s="238"/>
      <c r="AAA116" s="238"/>
      <c r="AAB116" s="238"/>
      <c r="AAC116" s="238"/>
      <c r="AAD116" s="238"/>
      <c r="AAE116" s="238"/>
      <c r="AAF116" s="238"/>
      <c r="AAG116" s="238"/>
      <c r="AAH116" s="238"/>
      <c r="AAI116" s="238"/>
      <c r="AAJ116" s="238"/>
      <c r="AAK116" s="238"/>
      <c r="AAL116" s="238"/>
      <c r="AAM116" s="238"/>
      <c r="AAN116" s="238"/>
      <c r="AAO116" s="238"/>
      <c r="AAP116" s="238"/>
      <c r="AAQ116" s="238"/>
      <c r="AAR116" s="238"/>
      <c r="AAS116" s="238"/>
      <c r="AAT116" s="238"/>
      <c r="AAU116" s="238"/>
      <c r="AAV116" s="238"/>
      <c r="AAW116" s="238"/>
      <c r="AAX116" s="238"/>
      <c r="AAY116" s="238"/>
      <c r="AAZ116" s="238"/>
      <c r="ABA116" s="238"/>
      <c r="ABB116" s="238"/>
      <c r="ABC116" s="238"/>
      <c r="ABD116" s="238"/>
      <c r="ABE116" s="238"/>
      <c r="ABF116" s="238"/>
      <c r="ABG116" s="238"/>
      <c r="ABH116" s="238"/>
      <c r="ABI116" s="238"/>
      <c r="ABJ116" s="238"/>
      <c r="ABK116" s="238"/>
      <c r="ABL116" s="238"/>
      <c r="ABM116" s="238"/>
      <c r="ABN116" s="238"/>
      <c r="ABO116" s="238"/>
      <c r="ABP116" s="238"/>
      <c r="ABQ116" s="238"/>
      <c r="ABR116" s="238"/>
      <c r="ABS116" s="238"/>
      <c r="ABT116" s="238"/>
      <c r="ABU116" s="238"/>
      <c r="ABV116" s="238"/>
      <c r="ABW116" s="238"/>
      <c r="ABX116" s="238"/>
      <c r="ABY116" s="238"/>
      <c r="ABZ116" s="238"/>
      <c r="ACA116" s="238"/>
      <c r="ACB116" s="238"/>
      <c r="ACC116" s="238"/>
      <c r="ACD116" s="238"/>
      <c r="ACE116" s="238"/>
      <c r="ACF116" s="238"/>
      <c r="ACG116" s="238"/>
      <c r="ACH116" s="238"/>
      <c r="ACI116" s="238"/>
      <c r="ACJ116" s="238"/>
      <c r="ACK116" s="238"/>
      <c r="ACL116" s="238"/>
      <c r="ACM116" s="238"/>
      <c r="ACN116" s="238"/>
      <c r="ACO116" s="238"/>
      <c r="ACP116" s="238"/>
      <c r="ACQ116" s="238"/>
      <c r="ACR116" s="238"/>
      <c r="ACS116" s="238"/>
      <c r="ACT116" s="238"/>
      <c r="ACU116" s="238"/>
      <c r="ACV116" s="238"/>
      <c r="ACW116" s="238"/>
      <c r="ACX116" s="238"/>
      <c r="ACY116" s="238"/>
      <c r="ACZ116" s="238"/>
      <c r="ADA116" s="238"/>
      <c r="ADB116" s="238"/>
      <c r="ADC116" s="238"/>
      <c r="ADD116" s="238"/>
      <c r="ADE116" s="238"/>
      <c r="ADF116" s="238"/>
      <c r="ADG116" s="238"/>
      <c r="ADH116" s="238"/>
      <c r="ADI116" s="238"/>
      <c r="ADJ116" s="238"/>
      <c r="ADK116" s="238"/>
      <c r="ADL116" s="238"/>
      <c r="ADM116" s="238"/>
      <c r="ADN116" s="238"/>
      <c r="ADO116" s="238"/>
      <c r="ADP116" s="238"/>
      <c r="ADQ116" s="238"/>
      <c r="ADR116" s="238"/>
      <c r="ADS116" s="238"/>
      <c r="ADT116" s="238"/>
      <c r="ADU116" s="238"/>
      <c r="ADV116" s="238"/>
      <c r="ADW116" s="238"/>
      <c r="ADX116" s="238"/>
      <c r="ADY116" s="238"/>
      <c r="ADZ116" s="238"/>
      <c r="AEA116" s="238"/>
      <c r="AEB116" s="238"/>
      <c r="AEC116" s="238"/>
      <c r="AED116" s="238"/>
      <c r="AEE116" s="238"/>
      <c r="AEF116" s="238"/>
      <c r="AEG116" s="238"/>
      <c r="AEH116" s="238"/>
      <c r="AEI116" s="238"/>
      <c r="AEJ116" s="238"/>
      <c r="AEK116" s="238"/>
      <c r="AEL116" s="238"/>
      <c r="AEM116" s="238"/>
      <c r="AEN116" s="238"/>
      <c r="AEO116" s="238"/>
      <c r="AEP116" s="238"/>
      <c r="AEQ116" s="238"/>
      <c r="AER116" s="238"/>
      <c r="AES116" s="238"/>
      <c r="AET116" s="238"/>
      <c r="AEU116" s="238"/>
      <c r="AEV116" s="238"/>
      <c r="AEW116" s="238"/>
      <c r="AEX116" s="238"/>
      <c r="AEY116" s="238"/>
      <c r="AEZ116" s="238"/>
      <c r="AFA116" s="238"/>
      <c r="AFB116" s="238"/>
      <c r="AFC116" s="238"/>
      <c r="AFD116" s="238"/>
      <c r="AFE116" s="238"/>
      <c r="AFF116" s="238"/>
      <c r="AFG116" s="238"/>
      <c r="AFH116" s="238"/>
      <c r="AFI116" s="238"/>
      <c r="AFJ116" s="238"/>
      <c r="AFK116" s="238"/>
      <c r="AFL116" s="238"/>
      <c r="AFM116" s="238"/>
      <c r="AFN116" s="238"/>
      <c r="AFO116" s="238"/>
      <c r="AFP116" s="238"/>
      <c r="AFQ116" s="238"/>
      <c r="AFR116" s="238"/>
      <c r="AFS116" s="238"/>
      <c r="AFT116" s="238"/>
      <c r="AFU116" s="238"/>
      <c r="AFV116" s="238"/>
      <c r="AFW116" s="238"/>
      <c r="AFX116" s="238"/>
      <c r="AFY116" s="238"/>
      <c r="AFZ116" s="238"/>
      <c r="AGA116" s="238"/>
      <c r="AGB116" s="238"/>
      <c r="AGC116" s="238"/>
      <c r="AGD116" s="238"/>
      <c r="AGE116" s="238"/>
      <c r="AGF116" s="238"/>
      <c r="AGG116" s="238"/>
      <c r="AGH116" s="238"/>
      <c r="AGI116" s="238"/>
      <c r="AGJ116" s="238"/>
      <c r="AGK116" s="238"/>
      <c r="AGL116" s="238"/>
      <c r="AGM116" s="238"/>
      <c r="AGN116" s="238"/>
      <c r="AGO116" s="238"/>
      <c r="AGP116" s="238"/>
      <c r="AGQ116" s="238"/>
      <c r="AGR116" s="238"/>
      <c r="AGS116" s="238"/>
      <c r="AGT116" s="238"/>
      <c r="AGU116" s="238"/>
      <c r="AGV116" s="238"/>
      <c r="AGW116" s="238"/>
      <c r="AGX116" s="238"/>
      <c r="AGY116" s="238"/>
      <c r="AGZ116" s="238"/>
      <c r="AHA116" s="238"/>
      <c r="AHB116" s="238"/>
      <c r="AHC116" s="238"/>
      <c r="AHD116" s="238"/>
      <c r="AHE116" s="238"/>
      <c r="AHF116" s="238"/>
      <c r="AHG116" s="238"/>
      <c r="AHH116" s="238"/>
      <c r="AHI116" s="238"/>
      <c r="AHJ116" s="238"/>
      <c r="AHK116" s="238"/>
      <c r="AHL116" s="238"/>
      <c r="AHM116" s="238"/>
      <c r="AHN116" s="238"/>
      <c r="AHO116" s="238"/>
      <c r="AHP116" s="238"/>
      <c r="AHQ116" s="238"/>
      <c r="AHR116" s="238"/>
      <c r="AHS116" s="238"/>
      <c r="AHT116" s="238"/>
      <c r="AHU116" s="238"/>
      <c r="AHV116" s="238"/>
      <c r="AHW116" s="238"/>
      <c r="AHX116" s="238"/>
      <c r="AHY116" s="238"/>
      <c r="AHZ116" s="238"/>
      <c r="AIA116" s="238"/>
      <c r="AIB116" s="238"/>
      <c r="AIC116" s="238"/>
      <c r="AID116" s="238"/>
      <c r="AIE116" s="238"/>
      <c r="AIF116" s="238"/>
      <c r="AIG116" s="238"/>
      <c r="AIH116" s="238"/>
      <c r="AII116" s="238"/>
      <c r="AIJ116" s="238"/>
      <c r="AIK116" s="238"/>
      <c r="AIL116" s="238"/>
      <c r="AIM116" s="238"/>
      <c r="AIN116" s="238"/>
      <c r="AIO116" s="238"/>
      <c r="AIP116" s="238"/>
      <c r="AIQ116" s="238"/>
      <c r="AIR116" s="238"/>
      <c r="AIS116" s="238"/>
      <c r="AIT116" s="238"/>
      <c r="AIU116" s="238"/>
      <c r="AIV116" s="238"/>
      <c r="AIW116" s="238"/>
      <c r="AIX116" s="238"/>
      <c r="AIY116" s="238"/>
      <c r="AIZ116" s="238"/>
      <c r="AJA116" s="238"/>
      <c r="AJB116" s="238"/>
      <c r="AJC116" s="238"/>
      <c r="AJD116" s="238"/>
      <c r="AJE116" s="238"/>
      <c r="AJF116" s="238"/>
      <c r="AJG116" s="238"/>
      <c r="AJH116" s="238"/>
      <c r="AJI116" s="238"/>
      <c r="AJJ116" s="238"/>
      <c r="AJK116" s="238"/>
      <c r="AJL116" s="238"/>
      <c r="AJM116" s="238"/>
      <c r="AJN116" s="238"/>
      <c r="AJO116" s="238"/>
      <c r="AJP116" s="238"/>
      <c r="AJQ116" s="238"/>
      <c r="AJR116" s="238"/>
      <c r="AJS116" s="238"/>
      <c r="AJT116" s="238"/>
      <c r="AJU116" s="238"/>
      <c r="AJV116" s="238"/>
      <c r="AJW116" s="238"/>
      <c r="AJX116" s="238"/>
      <c r="AJY116" s="238"/>
      <c r="AJZ116" s="238"/>
      <c r="AKA116" s="238"/>
      <c r="AKB116" s="238"/>
      <c r="AKC116" s="238"/>
      <c r="AKD116" s="238"/>
      <c r="AKE116" s="238"/>
      <c r="AKF116" s="238"/>
      <c r="AKG116" s="238"/>
      <c r="AKH116" s="238"/>
      <c r="AKI116" s="238"/>
      <c r="AKJ116" s="238"/>
      <c r="AKK116" s="238"/>
      <c r="AKL116" s="238"/>
      <c r="AKM116" s="238"/>
      <c r="AKN116" s="238"/>
      <c r="AKO116" s="238"/>
      <c r="AKP116" s="238"/>
      <c r="AKQ116" s="238"/>
      <c r="AKR116" s="238"/>
      <c r="AKS116" s="238"/>
      <c r="AKT116" s="238"/>
      <c r="AKU116" s="238"/>
      <c r="AKV116" s="238"/>
      <c r="AKW116" s="238"/>
      <c r="AKX116" s="238"/>
      <c r="AKY116" s="238"/>
      <c r="AKZ116" s="238"/>
      <c r="ALA116" s="238"/>
      <c r="ALB116" s="238"/>
      <c r="ALC116" s="238"/>
      <c r="ALD116" s="238"/>
      <c r="ALE116" s="238"/>
      <c r="ALF116" s="238"/>
      <c r="ALG116" s="238"/>
      <c r="ALH116" s="238"/>
      <c r="ALI116" s="238"/>
      <c r="ALJ116" s="238"/>
      <c r="ALK116" s="238"/>
      <c r="ALL116" s="238"/>
      <c r="ALM116" s="238"/>
      <c r="ALN116" s="238"/>
      <c r="ALO116" s="238"/>
      <c r="ALP116" s="238"/>
      <c r="ALQ116" s="238"/>
      <c r="ALR116" s="238"/>
      <c r="ALS116" s="238"/>
      <c r="ALT116" s="238"/>
      <c r="ALU116" s="238"/>
      <c r="ALV116" s="238"/>
      <c r="ALW116" s="238"/>
      <c r="ALX116" s="238"/>
      <c r="ALY116" s="238"/>
      <c r="ALZ116" s="238"/>
      <c r="AMA116" s="238"/>
      <c r="AMB116" s="238"/>
      <c r="AMC116" s="238"/>
      <c r="AMD116" s="238"/>
      <c r="AME116" s="238"/>
      <c r="AMF116" s="238"/>
      <c r="AMG116" s="238"/>
      <c r="AMH116" s="238"/>
      <c r="AMI116" s="238"/>
      <c r="AMJ116" s="238"/>
      <c r="AMK116" s="238"/>
      <c r="AML116" s="238"/>
      <c r="AMM116" s="238"/>
      <c r="AMN116" s="238"/>
      <c r="AMO116" s="238"/>
      <c r="AMP116" s="238"/>
      <c r="AMQ116" s="238"/>
      <c r="AMR116" s="238"/>
      <c r="AMS116" s="238"/>
      <c r="AMT116" s="238"/>
      <c r="AMU116" s="238"/>
      <c r="AMV116" s="238"/>
      <c r="AMW116" s="238"/>
      <c r="AMX116" s="238"/>
      <c r="AMY116" s="238"/>
      <c r="AMZ116" s="238"/>
      <c r="ANA116" s="238"/>
      <c r="ANB116" s="238"/>
      <c r="ANC116" s="238"/>
      <c r="AND116" s="238"/>
      <c r="ANE116" s="238"/>
      <c r="ANF116" s="238"/>
      <c r="ANG116" s="238"/>
      <c r="ANH116" s="238"/>
      <c r="ANI116" s="238"/>
      <c r="ANJ116" s="238"/>
      <c r="ANK116" s="238"/>
      <c r="ANL116" s="238"/>
      <c r="ANM116" s="238"/>
      <c r="ANN116" s="238"/>
      <c r="ANO116" s="238"/>
      <c r="ANP116" s="238"/>
      <c r="ANQ116" s="238"/>
      <c r="ANR116" s="238"/>
      <c r="ANS116" s="238"/>
      <c r="ANT116" s="238"/>
      <c r="ANU116" s="238"/>
      <c r="ANV116" s="238"/>
      <c r="ANW116" s="238"/>
      <c r="ANX116" s="238"/>
      <c r="ANY116" s="238"/>
      <c r="ANZ116" s="238"/>
      <c r="AOA116" s="238"/>
      <c r="AOB116" s="238"/>
      <c r="AOC116" s="238"/>
      <c r="AOD116" s="238"/>
      <c r="AOE116" s="238"/>
      <c r="AOF116" s="238"/>
      <c r="AOG116" s="238"/>
      <c r="AOH116" s="238"/>
      <c r="AOI116" s="238"/>
      <c r="AOJ116" s="238"/>
      <c r="AOK116" s="238"/>
      <c r="AOL116" s="238"/>
      <c r="AOM116" s="238"/>
      <c r="AON116" s="238"/>
      <c r="AOO116" s="238"/>
      <c r="AOP116" s="238"/>
      <c r="AOQ116" s="238"/>
      <c r="AOR116" s="238"/>
      <c r="AOS116" s="238"/>
      <c r="AOT116" s="238"/>
      <c r="AOU116" s="238"/>
      <c r="AOV116" s="238"/>
      <c r="AOW116" s="238"/>
      <c r="AOX116" s="238"/>
      <c r="AOY116" s="238"/>
      <c r="AOZ116" s="238"/>
      <c r="APA116" s="238"/>
      <c r="APB116" s="238"/>
      <c r="APC116" s="238"/>
      <c r="APD116" s="238"/>
      <c r="APE116" s="238"/>
      <c r="APF116" s="238"/>
      <c r="APG116" s="238"/>
      <c r="APH116" s="238"/>
      <c r="API116" s="238"/>
      <c r="APJ116" s="238"/>
      <c r="APK116" s="238"/>
      <c r="APL116" s="238"/>
      <c r="APM116" s="238"/>
      <c r="APN116" s="238"/>
      <c r="APO116" s="238"/>
      <c r="APP116" s="238"/>
      <c r="APQ116" s="238"/>
      <c r="APR116" s="238"/>
      <c r="APS116" s="238"/>
      <c r="APT116" s="238"/>
      <c r="APU116" s="238"/>
      <c r="APV116" s="238"/>
      <c r="APW116" s="238"/>
      <c r="APX116" s="238"/>
      <c r="APY116" s="238"/>
      <c r="APZ116" s="238"/>
      <c r="AQA116" s="238"/>
      <c r="AQB116" s="238"/>
      <c r="AQC116" s="238"/>
      <c r="AQD116" s="238"/>
      <c r="AQE116" s="238"/>
      <c r="AQF116" s="238"/>
      <c r="AQG116" s="238"/>
      <c r="AQH116" s="238"/>
      <c r="AQI116" s="238"/>
      <c r="AQJ116" s="238"/>
      <c r="AQK116" s="238"/>
      <c r="AQL116" s="238"/>
      <c r="AQM116" s="238"/>
      <c r="AQN116" s="238"/>
      <c r="AQO116" s="238"/>
      <c r="AQP116" s="238"/>
      <c r="AQQ116" s="238"/>
      <c r="AQR116" s="238"/>
      <c r="AQS116" s="238"/>
      <c r="AQT116" s="238"/>
      <c r="AQU116" s="238"/>
      <c r="AQV116" s="238"/>
      <c r="AQW116" s="238"/>
      <c r="AQX116" s="238"/>
      <c r="AQY116" s="238"/>
      <c r="AQZ116" s="238"/>
      <c r="ARA116" s="238"/>
      <c r="ARB116" s="238"/>
      <c r="ARC116" s="238"/>
      <c r="ARD116" s="238"/>
      <c r="ARE116" s="238"/>
      <c r="ARF116" s="238"/>
      <c r="ARG116" s="238"/>
      <c r="ARH116" s="238"/>
      <c r="ARI116" s="238"/>
      <c r="ARJ116" s="238"/>
      <c r="ARK116" s="238"/>
      <c r="ARL116" s="238"/>
      <c r="ARM116" s="238"/>
      <c r="ARN116" s="238"/>
      <c r="ARO116" s="238"/>
      <c r="ARP116" s="238"/>
      <c r="ARQ116" s="238"/>
      <c r="ARR116" s="238"/>
      <c r="ARS116" s="238"/>
      <c r="ART116" s="238"/>
      <c r="ARU116" s="238"/>
      <c r="ARV116" s="238"/>
      <c r="ARW116" s="238"/>
      <c r="ARX116" s="238"/>
      <c r="ARY116" s="238"/>
      <c r="ARZ116" s="238"/>
      <c r="ASA116" s="238"/>
      <c r="ASB116" s="238"/>
      <c r="ASC116" s="238"/>
      <c r="ASD116" s="238"/>
      <c r="ASE116" s="238"/>
      <c r="ASF116" s="238"/>
      <c r="ASG116" s="238"/>
      <c r="ASH116" s="238"/>
      <c r="ASI116" s="238"/>
      <c r="ASJ116" s="238"/>
      <c r="ASK116" s="238"/>
      <c r="ASL116" s="238"/>
      <c r="ASM116" s="238"/>
      <c r="ASN116" s="238"/>
      <c r="ASO116" s="238"/>
      <c r="ASP116" s="238"/>
      <c r="ASQ116" s="238"/>
      <c r="ASR116" s="238"/>
      <c r="ASS116" s="238"/>
      <c r="AST116" s="238"/>
      <c r="ASU116" s="238"/>
      <c r="ASV116" s="238"/>
      <c r="ASW116" s="238"/>
      <c r="ASX116" s="238"/>
      <c r="ASY116" s="238"/>
      <c r="ASZ116" s="238"/>
      <c r="ATA116" s="238"/>
      <c r="ATB116" s="238"/>
      <c r="ATC116" s="238"/>
      <c r="ATD116" s="238"/>
      <c r="ATE116" s="238"/>
      <c r="ATF116" s="238"/>
      <c r="ATG116" s="238"/>
      <c r="ATH116" s="238"/>
      <c r="ATI116" s="238"/>
      <c r="ATJ116" s="238"/>
      <c r="ATK116" s="238"/>
      <c r="ATL116" s="238"/>
      <c r="ATM116" s="238"/>
      <c r="ATN116" s="238"/>
      <c r="ATO116" s="238"/>
      <c r="ATP116" s="238"/>
      <c r="ATQ116" s="238"/>
      <c r="ATR116" s="238"/>
      <c r="ATS116" s="238"/>
      <c r="ATT116" s="238"/>
      <c r="ATU116" s="238"/>
      <c r="ATV116" s="238"/>
      <c r="ATW116" s="238"/>
      <c r="ATX116" s="238"/>
      <c r="ATY116" s="238"/>
      <c r="ATZ116" s="238"/>
      <c r="AUA116" s="238"/>
      <c r="AUB116" s="238"/>
      <c r="AUC116" s="238"/>
      <c r="AUD116" s="238"/>
      <c r="AUE116" s="238"/>
      <c r="AUF116" s="238"/>
      <c r="AUG116" s="238"/>
      <c r="AUH116" s="238"/>
      <c r="AUI116" s="238"/>
      <c r="AUJ116" s="238"/>
      <c r="AUK116" s="238"/>
      <c r="AUL116" s="238"/>
      <c r="AUM116" s="238"/>
      <c r="AUN116" s="238"/>
      <c r="AUO116" s="238"/>
      <c r="AUP116" s="238"/>
      <c r="AUQ116" s="238"/>
      <c r="AUR116" s="238"/>
      <c r="AUS116" s="238"/>
      <c r="AUT116" s="238"/>
      <c r="AUU116" s="238"/>
      <c r="AUV116" s="238"/>
      <c r="AUW116" s="238"/>
      <c r="AUX116" s="238"/>
      <c r="AUY116" s="238"/>
      <c r="AUZ116" s="238"/>
      <c r="AVA116" s="238"/>
      <c r="AVB116" s="238"/>
      <c r="AVC116" s="238"/>
      <c r="AVD116" s="238"/>
      <c r="AVE116" s="238"/>
      <c r="AVF116" s="238"/>
      <c r="AVG116" s="238"/>
      <c r="AVH116" s="238"/>
      <c r="AVI116" s="238"/>
      <c r="AVJ116" s="238"/>
      <c r="AVK116" s="238"/>
      <c r="AVL116" s="238"/>
      <c r="AVM116" s="238"/>
      <c r="AVN116" s="238"/>
      <c r="AVO116" s="238"/>
      <c r="AVP116" s="238"/>
      <c r="AVQ116" s="238"/>
      <c r="AVR116" s="238"/>
      <c r="AVS116" s="238"/>
      <c r="AVT116" s="238"/>
      <c r="AVU116" s="238"/>
      <c r="AVV116" s="238"/>
      <c r="AVW116" s="238"/>
      <c r="AVX116" s="238"/>
      <c r="AVY116" s="238"/>
      <c r="AVZ116" s="238"/>
      <c r="AWA116" s="238"/>
      <c r="AWB116" s="238"/>
      <c r="AWC116" s="238"/>
      <c r="AWD116" s="238"/>
      <c r="AWE116" s="238"/>
      <c r="AWF116" s="238"/>
      <c r="AWG116" s="238"/>
      <c r="AWH116" s="238"/>
      <c r="AWI116" s="238"/>
      <c r="AWJ116" s="238"/>
      <c r="AWK116" s="238"/>
      <c r="AWL116" s="238"/>
      <c r="AWM116" s="238"/>
      <c r="AWN116" s="238"/>
      <c r="AWO116" s="238"/>
      <c r="AWP116" s="238"/>
      <c r="AWQ116" s="238"/>
      <c r="AWR116" s="238"/>
      <c r="AWS116" s="238"/>
      <c r="AWT116" s="238"/>
      <c r="AWU116" s="238"/>
      <c r="AWV116" s="238"/>
      <c r="AWW116" s="238"/>
      <c r="AWX116" s="238"/>
      <c r="AWY116" s="238"/>
      <c r="AWZ116" s="238"/>
      <c r="AXA116" s="238"/>
      <c r="AXB116" s="238"/>
      <c r="AXC116" s="238"/>
      <c r="AXD116" s="238"/>
      <c r="AXE116" s="238"/>
      <c r="AXF116" s="238"/>
      <c r="AXG116" s="238"/>
      <c r="AXH116" s="238"/>
      <c r="AXI116" s="238"/>
      <c r="AXJ116" s="238"/>
      <c r="AXK116" s="238"/>
      <c r="AXL116" s="238"/>
      <c r="AXM116" s="238"/>
      <c r="AXN116" s="238"/>
      <c r="AXO116" s="238"/>
      <c r="AXP116" s="238"/>
      <c r="AXQ116" s="238"/>
      <c r="AXR116" s="238"/>
      <c r="AXS116" s="238"/>
      <c r="AXT116" s="238"/>
      <c r="AXU116" s="238"/>
      <c r="AXV116" s="238"/>
      <c r="AXW116" s="238"/>
      <c r="AXX116" s="238"/>
      <c r="AXY116" s="238"/>
      <c r="AXZ116" s="238"/>
      <c r="AYA116" s="238"/>
      <c r="AYB116" s="238"/>
      <c r="AYC116" s="238"/>
      <c r="AYD116" s="238"/>
      <c r="AYE116" s="238"/>
      <c r="AYF116" s="238"/>
      <c r="AYG116" s="238"/>
      <c r="AYH116" s="238"/>
      <c r="AYI116" s="238"/>
      <c r="AYJ116" s="238"/>
      <c r="AYK116" s="238"/>
      <c r="AYL116" s="238"/>
      <c r="AYM116" s="238"/>
      <c r="AYN116" s="238"/>
      <c r="AYO116" s="238"/>
      <c r="AYP116" s="238"/>
      <c r="AYQ116" s="238"/>
      <c r="AYR116" s="238"/>
      <c r="AYS116" s="238"/>
      <c r="AYT116" s="238"/>
      <c r="AYU116" s="238"/>
      <c r="AYV116" s="238"/>
      <c r="AYW116" s="238"/>
      <c r="AYX116" s="238"/>
      <c r="AYY116" s="238"/>
      <c r="AYZ116" s="238"/>
      <c r="AZA116" s="238"/>
      <c r="AZB116" s="238"/>
      <c r="AZC116" s="238"/>
      <c r="AZD116" s="238"/>
      <c r="AZE116" s="238"/>
      <c r="AZF116" s="238"/>
      <c r="AZG116" s="238"/>
      <c r="AZH116" s="238"/>
      <c r="AZI116" s="238"/>
      <c r="AZJ116" s="238"/>
      <c r="AZK116" s="238"/>
      <c r="AZL116" s="238"/>
      <c r="AZM116" s="238"/>
      <c r="AZN116" s="238"/>
      <c r="AZO116" s="238"/>
      <c r="AZP116" s="238"/>
      <c r="AZQ116" s="238"/>
      <c r="AZR116" s="238"/>
      <c r="AZS116" s="238"/>
      <c r="AZT116" s="238"/>
      <c r="AZU116" s="238"/>
      <c r="AZV116" s="238"/>
      <c r="AZW116" s="238"/>
      <c r="AZX116" s="238"/>
      <c r="AZY116" s="238"/>
      <c r="AZZ116" s="238"/>
      <c r="BAA116" s="238"/>
      <c r="BAB116" s="238"/>
      <c r="BAC116" s="238"/>
      <c r="BAD116" s="238"/>
      <c r="BAE116" s="238"/>
      <c r="BAF116" s="238"/>
      <c r="BAG116" s="238"/>
      <c r="BAH116" s="238"/>
      <c r="BAI116" s="238"/>
      <c r="BAJ116" s="238"/>
      <c r="BAK116" s="238"/>
      <c r="BAL116" s="238"/>
      <c r="BAM116" s="238"/>
      <c r="BAN116" s="238"/>
      <c r="BAO116" s="238"/>
      <c r="BAP116" s="238"/>
      <c r="BAQ116" s="238"/>
      <c r="BAR116" s="238"/>
      <c r="BAS116" s="238"/>
      <c r="BAT116" s="238"/>
      <c r="BAU116" s="238"/>
      <c r="BAV116" s="238"/>
      <c r="BAW116" s="238"/>
      <c r="BAX116" s="238"/>
      <c r="BAY116" s="238"/>
      <c r="BAZ116" s="238"/>
      <c r="BBA116" s="238"/>
      <c r="BBB116" s="238"/>
      <c r="BBC116" s="238"/>
      <c r="BBD116" s="238"/>
      <c r="BBE116" s="238"/>
      <c r="BBF116" s="238"/>
      <c r="BBG116" s="238"/>
      <c r="BBH116" s="238"/>
      <c r="BBI116" s="238"/>
      <c r="BBJ116" s="238"/>
      <c r="BBK116" s="238"/>
      <c r="BBL116" s="238"/>
      <c r="BBM116" s="238"/>
      <c r="BBN116" s="238"/>
      <c r="BBO116" s="238"/>
      <c r="BBP116" s="238"/>
      <c r="BBQ116" s="238"/>
      <c r="BBR116" s="238"/>
      <c r="BBS116" s="238"/>
      <c r="BBT116" s="238"/>
      <c r="BBU116" s="238"/>
      <c r="BBV116" s="238"/>
      <c r="BBW116" s="238"/>
      <c r="BBX116" s="238"/>
      <c r="BBY116" s="238"/>
      <c r="BBZ116" s="238"/>
      <c r="BCA116" s="238"/>
      <c r="BCB116" s="238"/>
      <c r="BCC116" s="238"/>
      <c r="BCD116" s="238"/>
      <c r="BCE116" s="238"/>
      <c r="BCF116" s="238"/>
      <c r="BCG116" s="238"/>
      <c r="BCH116" s="238"/>
      <c r="BCI116" s="238"/>
      <c r="BCJ116" s="238"/>
      <c r="BCK116" s="238"/>
      <c r="BCL116" s="238"/>
      <c r="BCM116" s="238"/>
      <c r="BCN116" s="238"/>
      <c r="BCO116" s="238"/>
      <c r="BCP116" s="238"/>
      <c r="BCQ116" s="238"/>
      <c r="BCR116" s="238"/>
      <c r="BCS116" s="238"/>
      <c r="BCT116" s="238"/>
      <c r="BCU116" s="238"/>
      <c r="BCV116" s="238"/>
      <c r="BCW116" s="238"/>
      <c r="BCX116" s="238"/>
      <c r="BCY116" s="238"/>
      <c r="BCZ116" s="238"/>
      <c r="BDA116" s="238"/>
      <c r="BDB116" s="238"/>
      <c r="BDC116" s="238"/>
      <c r="BDD116" s="238"/>
      <c r="BDE116" s="238"/>
      <c r="BDF116" s="238"/>
      <c r="BDG116" s="238"/>
      <c r="BDH116" s="238"/>
      <c r="BDI116" s="238"/>
      <c r="BDJ116" s="238"/>
      <c r="BDK116" s="238"/>
      <c r="BDL116" s="238"/>
      <c r="BDM116" s="238"/>
      <c r="BDN116" s="238"/>
      <c r="BDO116" s="238"/>
      <c r="BDP116" s="238"/>
      <c r="BDQ116" s="238"/>
      <c r="BDR116" s="238"/>
      <c r="BDS116" s="238"/>
      <c r="BDT116" s="238"/>
      <c r="BDU116" s="238"/>
      <c r="BDV116" s="238"/>
      <c r="BDW116" s="238"/>
      <c r="BDX116" s="238"/>
      <c r="BDY116" s="238"/>
      <c r="BDZ116" s="238"/>
      <c r="BEA116" s="238"/>
      <c r="BEB116" s="238"/>
      <c r="BEC116" s="238"/>
      <c r="BED116" s="238"/>
      <c r="BEE116" s="238"/>
      <c r="BEF116" s="238"/>
      <c r="BEG116" s="238"/>
      <c r="BEH116" s="238"/>
      <c r="BEI116" s="238"/>
      <c r="BEJ116" s="238"/>
      <c r="BEK116" s="238"/>
      <c r="BEL116" s="238"/>
      <c r="BEM116" s="238"/>
      <c r="BEN116" s="238"/>
      <c r="BEO116" s="238"/>
      <c r="BEP116" s="238"/>
      <c r="BEQ116" s="238"/>
      <c r="BER116" s="238"/>
      <c r="BES116" s="238"/>
      <c r="BET116" s="238"/>
      <c r="BEU116" s="238"/>
      <c r="BEV116" s="238"/>
      <c r="BEW116" s="238"/>
      <c r="BEX116" s="238"/>
      <c r="BEY116" s="238"/>
      <c r="BEZ116" s="238"/>
      <c r="BFA116" s="238"/>
      <c r="BFB116" s="238"/>
      <c r="BFC116" s="238"/>
      <c r="BFD116" s="238"/>
      <c r="BFE116" s="238"/>
      <c r="BFF116" s="238"/>
      <c r="BFG116" s="238"/>
      <c r="BFH116" s="238"/>
      <c r="BFI116" s="238"/>
      <c r="BFJ116" s="238"/>
      <c r="BFK116" s="238"/>
      <c r="BFL116" s="238"/>
      <c r="BFM116" s="238"/>
      <c r="BFN116" s="238"/>
      <c r="BFO116" s="238"/>
      <c r="BFP116" s="238"/>
      <c r="BFQ116" s="238"/>
      <c r="BFR116" s="238"/>
      <c r="BFS116" s="238"/>
      <c r="BFT116" s="238"/>
      <c r="BFU116" s="238"/>
      <c r="BFV116" s="238"/>
      <c r="BFW116" s="238"/>
      <c r="BFX116" s="238"/>
      <c r="BFY116" s="238"/>
      <c r="BFZ116" s="238"/>
      <c r="BGA116" s="238"/>
      <c r="BGB116" s="238"/>
      <c r="BGC116" s="238"/>
      <c r="BGD116" s="238"/>
      <c r="BGE116" s="238"/>
      <c r="BGF116" s="238"/>
      <c r="BGG116" s="238"/>
      <c r="BGH116" s="238"/>
      <c r="BGI116" s="238"/>
      <c r="BGJ116" s="238"/>
      <c r="BGK116" s="238"/>
      <c r="BGL116" s="238"/>
      <c r="BGM116" s="238"/>
      <c r="BGN116" s="238"/>
      <c r="BGO116" s="238"/>
      <c r="BGP116" s="238"/>
      <c r="BGQ116" s="238"/>
      <c r="BGR116" s="238"/>
      <c r="BGS116" s="238"/>
      <c r="BGT116" s="238"/>
      <c r="BGU116" s="238"/>
      <c r="BGV116" s="238"/>
      <c r="BGW116" s="238"/>
      <c r="BGX116" s="238"/>
      <c r="BGY116" s="238"/>
      <c r="BGZ116" s="238"/>
      <c r="BHA116" s="238"/>
      <c r="BHB116" s="238"/>
      <c r="BHC116" s="238"/>
      <c r="BHD116" s="238"/>
      <c r="BHE116" s="238"/>
      <c r="BHF116" s="238"/>
      <c r="BHG116" s="238"/>
      <c r="BHH116" s="238"/>
      <c r="BHI116" s="238"/>
      <c r="BHJ116" s="238"/>
      <c r="BHK116" s="238"/>
      <c r="BHL116" s="238"/>
      <c r="BHM116" s="238"/>
      <c r="BHN116" s="238"/>
      <c r="BHO116" s="238"/>
      <c r="BHP116" s="238"/>
      <c r="BHQ116" s="238"/>
      <c r="BHR116" s="238"/>
      <c r="BHS116" s="238"/>
      <c r="BHT116" s="238"/>
      <c r="BHU116" s="238"/>
      <c r="BHV116" s="238"/>
      <c r="BHW116" s="238"/>
      <c r="BHX116" s="238"/>
      <c r="BHY116" s="238"/>
      <c r="BHZ116" s="238"/>
      <c r="BIA116" s="238"/>
      <c r="BIB116" s="238"/>
      <c r="BIC116" s="238"/>
      <c r="BID116" s="238"/>
      <c r="BIE116" s="238"/>
      <c r="BIF116" s="238"/>
      <c r="BIG116" s="238"/>
      <c r="BIH116" s="238"/>
      <c r="BII116" s="238"/>
      <c r="BIJ116" s="238"/>
      <c r="BIK116" s="238"/>
      <c r="BIL116" s="238"/>
      <c r="BIM116" s="238"/>
      <c r="BIN116" s="238"/>
      <c r="BIO116" s="238"/>
      <c r="BIP116" s="238"/>
      <c r="BIQ116" s="238"/>
      <c r="BIR116" s="238"/>
      <c r="BIS116" s="238"/>
      <c r="BIT116" s="238"/>
      <c r="BIU116" s="238"/>
      <c r="BIV116" s="238"/>
      <c r="BIW116" s="238"/>
      <c r="BIX116" s="238"/>
      <c r="BIY116" s="238"/>
      <c r="BIZ116" s="238"/>
      <c r="BJA116" s="238"/>
      <c r="BJB116" s="238"/>
      <c r="BJC116" s="238"/>
      <c r="BJD116" s="238"/>
      <c r="BJE116" s="238"/>
      <c r="BJF116" s="238"/>
      <c r="BJG116" s="238"/>
      <c r="BJH116" s="238"/>
      <c r="BJI116" s="238"/>
      <c r="BJJ116" s="238"/>
      <c r="BJK116" s="238"/>
      <c r="BJL116" s="238"/>
      <c r="BJM116" s="238"/>
      <c r="BJN116" s="238"/>
      <c r="BJO116" s="238"/>
      <c r="BJP116" s="238"/>
      <c r="BJQ116" s="238"/>
      <c r="BJR116" s="238"/>
      <c r="BJS116" s="238"/>
      <c r="BJT116" s="238"/>
      <c r="BJU116" s="238"/>
      <c r="BJV116" s="238"/>
      <c r="BJW116" s="238"/>
      <c r="BJX116" s="238"/>
      <c r="BJY116" s="238"/>
      <c r="BJZ116" s="238"/>
      <c r="BKA116" s="238"/>
      <c r="BKB116" s="238"/>
      <c r="BKC116" s="238"/>
      <c r="BKD116" s="238"/>
      <c r="BKE116" s="238"/>
      <c r="BKF116" s="238"/>
      <c r="BKG116" s="238"/>
      <c r="BKH116" s="238"/>
      <c r="BKI116" s="238"/>
      <c r="BKJ116" s="238"/>
      <c r="BKK116" s="238"/>
      <c r="BKL116" s="238"/>
      <c r="BKM116" s="238"/>
      <c r="BKN116" s="238"/>
      <c r="BKO116" s="238"/>
      <c r="BKP116" s="238"/>
      <c r="BKQ116" s="238"/>
      <c r="BKR116" s="238"/>
      <c r="BKS116" s="238"/>
      <c r="BKT116" s="238"/>
      <c r="BKU116" s="238"/>
      <c r="BKV116" s="238"/>
      <c r="BKW116" s="238"/>
      <c r="BKX116" s="238"/>
      <c r="BKY116" s="238"/>
      <c r="BKZ116" s="238"/>
      <c r="BLA116" s="238"/>
      <c r="BLB116" s="238"/>
      <c r="BLC116" s="238"/>
      <c r="BLD116" s="238"/>
      <c r="BLE116" s="238"/>
      <c r="BLF116" s="238"/>
      <c r="BLG116" s="238"/>
      <c r="BLH116" s="238"/>
      <c r="BLI116" s="238"/>
      <c r="BLJ116" s="238"/>
      <c r="BLK116" s="238"/>
      <c r="BLL116" s="238"/>
      <c r="BLM116" s="238"/>
      <c r="BLN116" s="238"/>
      <c r="BLO116" s="238"/>
      <c r="BLP116" s="238"/>
      <c r="BLQ116" s="238"/>
      <c r="BLR116" s="238"/>
      <c r="BLS116" s="238"/>
      <c r="BLT116" s="238"/>
      <c r="BLU116" s="238"/>
      <c r="BLV116" s="238"/>
      <c r="BLW116" s="238"/>
      <c r="BLX116" s="238"/>
      <c r="BLY116" s="238"/>
      <c r="BLZ116" s="238"/>
      <c r="BMA116" s="238"/>
      <c r="BMB116" s="238"/>
      <c r="BMC116" s="238"/>
      <c r="BMD116" s="238"/>
      <c r="BME116" s="238"/>
      <c r="BMF116" s="238"/>
      <c r="BMG116" s="238"/>
      <c r="BMH116" s="238"/>
      <c r="BMI116" s="238"/>
      <c r="BMJ116" s="238"/>
      <c r="BMK116" s="238"/>
      <c r="BML116" s="238"/>
      <c r="BMM116" s="238"/>
      <c r="BMN116" s="238"/>
      <c r="BMO116" s="238"/>
      <c r="BMP116" s="238"/>
      <c r="BMQ116" s="238"/>
      <c r="BMR116" s="238"/>
      <c r="BMS116" s="238"/>
      <c r="BMT116" s="238"/>
      <c r="BMU116" s="238"/>
      <c r="BMV116" s="238"/>
      <c r="BMW116" s="238"/>
      <c r="BMX116" s="238"/>
      <c r="BMY116" s="238"/>
      <c r="BMZ116" s="238"/>
      <c r="BNA116" s="238"/>
      <c r="BNB116" s="238"/>
      <c r="BNC116" s="238"/>
      <c r="BND116" s="238"/>
      <c r="BNE116" s="238"/>
      <c r="BNF116" s="238"/>
      <c r="BNG116" s="238"/>
      <c r="BNH116" s="238"/>
      <c r="BNI116" s="238"/>
      <c r="BNJ116" s="238"/>
      <c r="BNK116" s="238"/>
      <c r="BNL116" s="238"/>
      <c r="BNM116" s="238"/>
      <c r="BNN116" s="238"/>
      <c r="BNO116" s="238"/>
      <c r="BNP116" s="238"/>
      <c r="BNQ116" s="238"/>
      <c r="BNR116" s="238"/>
      <c r="BNS116" s="238"/>
      <c r="BNT116" s="238"/>
      <c r="BNU116" s="238"/>
      <c r="BNV116" s="238"/>
      <c r="BNW116" s="238"/>
      <c r="BNX116" s="238"/>
      <c r="BNY116" s="238"/>
      <c r="BNZ116" s="238"/>
      <c r="BOA116" s="238"/>
      <c r="BOB116" s="238"/>
      <c r="BOC116" s="238"/>
      <c r="BOD116" s="238"/>
      <c r="BOE116" s="238"/>
      <c r="BOF116" s="238"/>
      <c r="BOG116" s="238"/>
      <c r="BOH116" s="238"/>
      <c r="BOI116" s="238"/>
      <c r="BOJ116" s="238"/>
      <c r="BOK116" s="238"/>
      <c r="BOL116" s="238"/>
      <c r="BOM116" s="238"/>
      <c r="BON116" s="238"/>
      <c r="BOO116" s="238"/>
      <c r="BOP116" s="238"/>
      <c r="BOQ116" s="238"/>
      <c r="BOR116" s="238"/>
      <c r="BOS116" s="238"/>
      <c r="BOT116" s="238"/>
      <c r="BOU116" s="238"/>
      <c r="BOV116" s="238"/>
      <c r="BOW116" s="238"/>
      <c r="BOX116" s="238"/>
      <c r="BOY116" s="238"/>
      <c r="BOZ116" s="238"/>
      <c r="BPA116" s="238"/>
      <c r="BPB116" s="238"/>
      <c r="BPC116" s="238"/>
      <c r="BPD116" s="238"/>
      <c r="BPE116" s="238"/>
      <c r="BPF116" s="238"/>
      <c r="BPG116" s="238"/>
      <c r="BPH116" s="238"/>
      <c r="BPI116" s="238"/>
      <c r="BPJ116" s="238"/>
      <c r="BPK116" s="238"/>
      <c r="BPL116" s="238"/>
      <c r="BPM116" s="238"/>
      <c r="BPN116" s="238"/>
      <c r="BPO116" s="238"/>
      <c r="BPP116" s="238"/>
      <c r="BPQ116" s="238"/>
      <c r="BPR116" s="238"/>
      <c r="BPS116" s="238"/>
      <c r="BPT116" s="238"/>
      <c r="BPU116" s="238"/>
      <c r="BPV116" s="238"/>
      <c r="BPW116" s="238"/>
      <c r="BPX116" s="238"/>
      <c r="BPY116" s="238"/>
      <c r="BPZ116" s="238"/>
      <c r="BQA116" s="238"/>
      <c r="BQB116" s="238"/>
      <c r="BQC116" s="238"/>
      <c r="BQD116" s="238"/>
      <c r="BQE116" s="238"/>
      <c r="BQF116" s="238"/>
      <c r="BQG116" s="238"/>
      <c r="BQH116" s="238"/>
      <c r="BQI116" s="238"/>
      <c r="BQJ116" s="238"/>
      <c r="BQK116" s="238"/>
      <c r="BQL116" s="238"/>
      <c r="BQM116" s="238"/>
      <c r="BQN116" s="238"/>
      <c r="BQO116" s="238"/>
      <c r="BQP116" s="238"/>
      <c r="BQQ116" s="238"/>
      <c r="BQR116" s="238"/>
      <c r="BQS116" s="238"/>
      <c r="BQT116" s="238"/>
      <c r="BQU116" s="238"/>
      <c r="BQV116" s="238"/>
      <c r="BQW116" s="238"/>
      <c r="BQX116" s="238"/>
      <c r="BQY116" s="238"/>
      <c r="BQZ116" s="238"/>
      <c r="BRA116" s="238"/>
      <c r="BRB116" s="238"/>
      <c r="BRC116" s="238"/>
      <c r="BRD116" s="238"/>
      <c r="BRE116" s="238"/>
      <c r="BRF116" s="238"/>
      <c r="BRG116" s="238"/>
      <c r="BRH116" s="238"/>
      <c r="BRI116" s="238"/>
      <c r="BRJ116" s="238"/>
      <c r="BRK116" s="238"/>
      <c r="BRL116" s="238"/>
      <c r="BRM116" s="238"/>
      <c r="BRN116" s="238"/>
      <c r="BRO116" s="238"/>
      <c r="BRP116" s="238"/>
      <c r="BRQ116" s="238"/>
      <c r="BRR116" s="238"/>
      <c r="BRS116" s="238"/>
      <c r="BRT116" s="238"/>
      <c r="BRU116" s="238"/>
      <c r="BRV116" s="238"/>
      <c r="BRW116" s="238"/>
      <c r="BRX116" s="238"/>
      <c r="BRY116" s="238"/>
      <c r="BRZ116" s="238"/>
      <c r="BSA116" s="238"/>
      <c r="BSB116" s="238"/>
      <c r="BSC116" s="238"/>
      <c r="BSD116" s="238"/>
      <c r="BSE116" s="238"/>
      <c r="BSF116" s="238"/>
      <c r="BSG116" s="238"/>
      <c r="BSH116" s="238"/>
      <c r="BSI116" s="238"/>
      <c r="BSJ116" s="238"/>
      <c r="BSK116" s="238"/>
      <c r="BSL116" s="238"/>
      <c r="BSM116" s="238"/>
      <c r="BSN116" s="238"/>
      <c r="BSO116" s="238"/>
      <c r="BSP116" s="238"/>
      <c r="BSQ116" s="238"/>
      <c r="BSR116" s="238"/>
      <c r="BSS116" s="238"/>
      <c r="BST116" s="238"/>
      <c r="BSU116" s="238"/>
      <c r="BSV116" s="238"/>
      <c r="BSW116" s="238"/>
      <c r="BSX116" s="238"/>
      <c r="BSY116" s="238"/>
      <c r="BSZ116" s="238"/>
      <c r="BTA116" s="238"/>
      <c r="BTB116" s="238"/>
      <c r="BTC116" s="238"/>
      <c r="BTD116" s="238"/>
      <c r="BTE116" s="238"/>
      <c r="BTF116" s="238"/>
      <c r="BTG116" s="238"/>
      <c r="BTH116" s="238"/>
      <c r="BTI116" s="238"/>
      <c r="BTJ116" s="238"/>
      <c r="BTK116" s="238"/>
      <c r="BTL116" s="238"/>
      <c r="BTM116" s="238"/>
      <c r="BTN116" s="238"/>
      <c r="BTO116" s="238"/>
      <c r="BTP116" s="238"/>
      <c r="BTQ116" s="238"/>
      <c r="BTR116" s="238"/>
      <c r="BTS116" s="238"/>
      <c r="BTT116" s="238"/>
      <c r="BTU116" s="238"/>
      <c r="BTV116" s="238"/>
      <c r="BTW116" s="238"/>
      <c r="BTX116" s="238"/>
      <c r="BTY116" s="238"/>
      <c r="BTZ116" s="238"/>
      <c r="BUA116" s="238"/>
      <c r="BUB116" s="238"/>
      <c r="BUC116" s="238"/>
      <c r="BUD116" s="238"/>
      <c r="BUE116" s="238"/>
      <c r="BUF116" s="238"/>
      <c r="BUG116" s="238"/>
      <c r="BUH116" s="238"/>
      <c r="BUI116" s="238"/>
      <c r="BUJ116" s="238"/>
      <c r="BUK116" s="238"/>
      <c r="BUL116" s="238"/>
      <c r="BUM116" s="238"/>
      <c r="BUN116" s="238"/>
      <c r="BUO116" s="238"/>
      <c r="BUP116" s="238"/>
      <c r="BUQ116" s="238"/>
      <c r="BUR116" s="238"/>
      <c r="BUS116" s="238"/>
      <c r="BUT116" s="238"/>
      <c r="BUU116" s="238"/>
      <c r="BUV116" s="238"/>
      <c r="BUW116" s="238"/>
      <c r="BUX116" s="238"/>
      <c r="BUY116" s="238"/>
      <c r="BUZ116" s="238"/>
      <c r="BVA116" s="238"/>
      <c r="BVB116" s="238"/>
      <c r="BVC116" s="238"/>
      <c r="BVD116" s="238"/>
      <c r="BVE116" s="238"/>
      <c r="BVF116" s="238"/>
      <c r="BVG116" s="238"/>
      <c r="BVH116" s="238"/>
      <c r="BVI116" s="238"/>
      <c r="BVJ116" s="238"/>
      <c r="BVK116" s="238"/>
      <c r="BVL116" s="238"/>
      <c r="BVM116" s="238"/>
      <c r="BVN116" s="238"/>
      <c r="BVO116" s="238"/>
      <c r="BVP116" s="238"/>
      <c r="BVQ116" s="238"/>
      <c r="BVR116" s="238"/>
      <c r="BVS116" s="238"/>
      <c r="BVT116" s="238"/>
      <c r="BVU116" s="238"/>
      <c r="BVV116" s="238"/>
      <c r="BVW116" s="238"/>
      <c r="BVX116" s="238"/>
      <c r="BVY116" s="238"/>
      <c r="BVZ116" s="238"/>
      <c r="BWA116" s="238"/>
      <c r="BWB116" s="238"/>
      <c r="BWC116" s="238"/>
      <c r="BWD116" s="238"/>
      <c r="BWE116" s="238"/>
      <c r="BWF116" s="238"/>
      <c r="BWG116" s="238"/>
      <c r="BWH116" s="238"/>
      <c r="BWI116" s="238"/>
      <c r="BWJ116" s="238"/>
      <c r="BWK116" s="238"/>
      <c r="BWL116" s="238"/>
      <c r="BWM116" s="238"/>
      <c r="BWN116" s="238"/>
      <c r="BWO116" s="238"/>
      <c r="BWP116" s="238"/>
      <c r="BWQ116" s="238"/>
      <c r="BWR116" s="238"/>
      <c r="BWS116" s="238"/>
      <c r="BWT116" s="238"/>
      <c r="BWU116" s="238"/>
      <c r="BWV116" s="238"/>
      <c r="BWW116" s="238"/>
      <c r="BWX116" s="238"/>
      <c r="BWY116" s="238"/>
      <c r="BWZ116" s="238"/>
      <c r="BXA116" s="238"/>
      <c r="BXB116" s="238"/>
      <c r="BXC116" s="238"/>
      <c r="BXD116" s="238"/>
      <c r="BXE116" s="238"/>
      <c r="BXF116" s="238"/>
      <c r="BXG116" s="238"/>
      <c r="BXH116" s="238"/>
      <c r="BXI116" s="238"/>
      <c r="BXJ116" s="238"/>
      <c r="BXK116" s="238"/>
      <c r="BXL116" s="238"/>
      <c r="BXM116" s="238"/>
      <c r="BXN116" s="238"/>
      <c r="BXO116" s="238"/>
      <c r="BXP116" s="238"/>
      <c r="BXQ116" s="238"/>
      <c r="BXR116" s="238"/>
      <c r="BXS116" s="238"/>
      <c r="BXT116" s="238"/>
      <c r="BXU116" s="238"/>
      <c r="BXV116" s="238"/>
      <c r="BXW116" s="238"/>
      <c r="BXX116" s="238"/>
      <c r="BXY116" s="238"/>
      <c r="BXZ116" s="238"/>
      <c r="BYA116" s="238"/>
      <c r="BYB116" s="238"/>
      <c r="BYC116" s="238"/>
      <c r="BYD116" s="238"/>
      <c r="BYE116" s="238"/>
      <c r="BYF116" s="238"/>
      <c r="BYG116" s="238"/>
      <c r="BYH116" s="238"/>
      <c r="BYI116" s="238"/>
      <c r="BYJ116" s="238"/>
      <c r="BYK116" s="238"/>
      <c r="BYL116" s="238"/>
      <c r="BYM116" s="238"/>
      <c r="BYN116" s="238"/>
      <c r="BYO116" s="238"/>
      <c r="BYP116" s="238"/>
      <c r="BYQ116" s="238"/>
      <c r="BYR116" s="238"/>
      <c r="BYS116" s="238"/>
      <c r="BYT116" s="238"/>
      <c r="BYU116" s="238"/>
      <c r="BYV116" s="238"/>
      <c r="BYW116" s="238"/>
      <c r="BYX116" s="238"/>
      <c r="BYY116" s="238"/>
      <c r="BYZ116" s="238"/>
      <c r="BZA116" s="238"/>
      <c r="BZB116" s="238"/>
      <c r="BZC116" s="238"/>
      <c r="BZD116" s="238"/>
      <c r="BZE116" s="238"/>
      <c r="BZF116" s="238"/>
      <c r="BZG116" s="238"/>
      <c r="BZH116" s="238"/>
      <c r="BZI116" s="238"/>
      <c r="BZJ116" s="238"/>
      <c r="BZK116" s="238"/>
      <c r="BZL116" s="238"/>
      <c r="BZM116" s="238"/>
      <c r="BZN116" s="238"/>
      <c r="BZO116" s="238"/>
      <c r="BZP116" s="238"/>
      <c r="BZQ116" s="238"/>
      <c r="BZR116" s="238"/>
      <c r="BZS116" s="238"/>
      <c r="BZT116" s="238"/>
      <c r="BZU116" s="238"/>
      <c r="BZV116" s="238"/>
      <c r="BZW116" s="238"/>
      <c r="BZX116" s="238"/>
      <c r="BZY116" s="238"/>
      <c r="BZZ116" s="238"/>
      <c r="CAA116" s="238"/>
      <c r="CAB116" s="238"/>
      <c r="CAC116" s="238"/>
      <c r="CAD116" s="238"/>
      <c r="CAE116" s="238"/>
      <c r="CAF116" s="238"/>
      <c r="CAG116" s="238"/>
      <c r="CAH116" s="238"/>
      <c r="CAI116" s="238"/>
      <c r="CAJ116" s="238"/>
      <c r="CAK116" s="238"/>
      <c r="CAL116" s="238"/>
      <c r="CAM116" s="238"/>
      <c r="CAN116" s="238"/>
      <c r="CAO116" s="238"/>
      <c r="CAP116" s="238"/>
      <c r="CAQ116" s="238"/>
      <c r="CAR116" s="238"/>
      <c r="CAS116" s="238"/>
      <c r="CAT116" s="238"/>
      <c r="CAU116" s="238"/>
      <c r="CAV116" s="238"/>
      <c r="CAW116" s="238"/>
      <c r="CAX116" s="238"/>
      <c r="CAY116" s="238"/>
      <c r="CAZ116" s="238"/>
      <c r="CBA116" s="238"/>
      <c r="CBB116" s="238"/>
      <c r="CBC116" s="238"/>
      <c r="CBD116" s="238"/>
      <c r="CBE116" s="238"/>
      <c r="CBF116" s="238"/>
      <c r="CBG116" s="238"/>
      <c r="CBH116" s="238"/>
      <c r="CBI116" s="238"/>
      <c r="CBJ116" s="238"/>
      <c r="CBK116" s="238"/>
      <c r="CBL116" s="238"/>
      <c r="CBM116" s="238"/>
      <c r="CBN116" s="238"/>
      <c r="CBO116" s="238"/>
      <c r="CBP116" s="238"/>
      <c r="CBQ116" s="238"/>
      <c r="CBR116" s="238"/>
      <c r="CBS116" s="238"/>
      <c r="CBT116" s="238"/>
      <c r="CBU116" s="238"/>
      <c r="CBV116" s="238"/>
      <c r="CBW116" s="238"/>
      <c r="CBX116" s="238"/>
      <c r="CBY116" s="238"/>
      <c r="CBZ116" s="238"/>
      <c r="CCA116" s="238"/>
      <c r="CCB116" s="238"/>
      <c r="CCC116" s="238"/>
      <c r="CCD116" s="238"/>
      <c r="CCE116" s="238"/>
      <c r="CCF116" s="238"/>
      <c r="CCG116" s="238"/>
      <c r="CCH116" s="238"/>
      <c r="CCI116" s="238"/>
      <c r="CCJ116" s="238"/>
      <c r="CCK116" s="238"/>
      <c r="CCL116" s="238"/>
      <c r="CCM116" s="238"/>
      <c r="CCN116" s="238"/>
      <c r="CCO116" s="238"/>
      <c r="CCP116" s="238"/>
      <c r="CCQ116" s="238"/>
      <c r="CCR116" s="238"/>
      <c r="CCS116" s="238"/>
      <c r="CCT116" s="238"/>
      <c r="CCU116" s="238"/>
      <c r="CCV116" s="238"/>
      <c r="CCW116" s="238"/>
      <c r="CCX116" s="238"/>
      <c r="CCY116" s="238"/>
      <c r="CCZ116" s="238"/>
      <c r="CDA116" s="238"/>
      <c r="CDB116" s="238"/>
      <c r="CDC116" s="238"/>
      <c r="CDD116" s="238"/>
      <c r="CDE116" s="238"/>
      <c r="CDF116" s="238"/>
      <c r="CDG116" s="238"/>
      <c r="CDH116" s="238"/>
      <c r="CDI116" s="238"/>
      <c r="CDJ116" s="238"/>
      <c r="CDK116" s="238"/>
      <c r="CDL116" s="238"/>
      <c r="CDM116" s="238"/>
      <c r="CDN116" s="238"/>
      <c r="CDO116" s="238"/>
      <c r="CDP116" s="238"/>
      <c r="CDQ116" s="238"/>
      <c r="CDR116" s="238"/>
      <c r="CDS116" s="238"/>
      <c r="CDT116" s="238"/>
      <c r="CDU116" s="238"/>
      <c r="CDV116" s="238"/>
      <c r="CDW116" s="238"/>
      <c r="CDX116" s="238"/>
      <c r="CDY116" s="238"/>
      <c r="CDZ116" s="238"/>
      <c r="CEA116" s="238"/>
      <c r="CEB116" s="238"/>
      <c r="CEC116" s="238"/>
      <c r="CED116" s="238"/>
      <c r="CEE116" s="238"/>
      <c r="CEF116" s="238"/>
      <c r="CEG116" s="238"/>
      <c r="CEH116" s="238"/>
      <c r="CEI116" s="238"/>
      <c r="CEJ116" s="238"/>
      <c r="CEK116" s="238"/>
      <c r="CEL116" s="238"/>
      <c r="CEM116" s="238"/>
      <c r="CEN116" s="238"/>
      <c r="CEO116" s="238"/>
      <c r="CEP116" s="238"/>
      <c r="CEQ116" s="238"/>
      <c r="CER116" s="238"/>
      <c r="CES116" s="238"/>
      <c r="CET116" s="238"/>
      <c r="CEU116" s="238"/>
      <c r="CEV116" s="238"/>
      <c r="CEW116" s="238"/>
      <c r="CEX116" s="238"/>
      <c r="CEY116" s="238"/>
      <c r="CEZ116" s="238"/>
      <c r="CFA116" s="238"/>
      <c r="CFB116" s="238"/>
      <c r="CFC116" s="238"/>
      <c r="CFD116" s="238"/>
      <c r="CFE116" s="238"/>
      <c r="CFF116" s="238"/>
      <c r="CFG116" s="238"/>
      <c r="CFH116" s="238"/>
      <c r="CFI116" s="238"/>
      <c r="CFJ116" s="238"/>
      <c r="CFK116" s="238"/>
      <c r="CFL116" s="238"/>
      <c r="CFM116" s="238"/>
      <c r="CFN116" s="238"/>
      <c r="CFO116" s="238"/>
      <c r="CFP116" s="238"/>
      <c r="CFQ116" s="238"/>
      <c r="CFR116" s="238"/>
      <c r="CFS116" s="238"/>
      <c r="CFT116" s="238"/>
      <c r="CFU116" s="238"/>
      <c r="CFV116" s="238"/>
      <c r="CFW116" s="238"/>
      <c r="CFX116" s="238"/>
      <c r="CFY116" s="238"/>
      <c r="CFZ116" s="238"/>
      <c r="CGA116" s="238"/>
      <c r="CGB116" s="238"/>
      <c r="CGC116" s="238"/>
      <c r="CGD116" s="238"/>
      <c r="CGE116" s="238"/>
      <c r="CGF116" s="238"/>
      <c r="CGG116" s="238"/>
      <c r="CGH116" s="238"/>
      <c r="CGI116" s="238"/>
      <c r="CGJ116" s="238"/>
      <c r="CGK116" s="238"/>
      <c r="CGL116" s="238"/>
      <c r="CGM116" s="238"/>
      <c r="CGN116" s="238"/>
      <c r="CGO116" s="238"/>
      <c r="CGP116" s="238"/>
      <c r="CGQ116" s="238"/>
      <c r="CGR116" s="238"/>
      <c r="CGS116" s="238"/>
      <c r="CGT116" s="238"/>
      <c r="CGU116" s="238"/>
      <c r="CGV116" s="238"/>
      <c r="CGW116" s="238"/>
      <c r="CGX116" s="238"/>
      <c r="CGY116" s="238"/>
      <c r="CGZ116" s="238"/>
      <c r="CHA116" s="238"/>
      <c r="CHB116" s="238"/>
      <c r="CHC116" s="238"/>
      <c r="CHD116" s="238"/>
      <c r="CHE116" s="238"/>
      <c r="CHF116" s="238"/>
      <c r="CHG116" s="238"/>
      <c r="CHH116" s="238"/>
      <c r="CHI116" s="238"/>
      <c r="CHJ116" s="238"/>
      <c r="CHK116" s="238"/>
      <c r="CHL116" s="238"/>
      <c r="CHM116" s="238"/>
      <c r="CHN116" s="238"/>
      <c r="CHO116" s="238"/>
      <c r="CHP116" s="238"/>
      <c r="CHQ116" s="238"/>
      <c r="CHR116" s="238"/>
      <c r="CHS116" s="238"/>
      <c r="CHT116" s="238"/>
      <c r="CHU116" s="238"/>
      <c r="CHV116" s="238"/>
      <c r="CHW116" s="238"/>
      <c r="CHX116" s="238"/>
      <c r="CHY116" s="238"/>
      <c r="CHZ116" s="238"/>
      <c r="CIA116" s="238"/>
      <c r="CIB116" s="238"/>
      <c r="CIC116" s="238"/>
      <c r="CID116" s="238"/>
      <c r="CIE116" s="238"/>
      <c r="CIF116" s="238"/>
      <c r="CIG116" s="238"/>
      <c r="CIH116" s="238"/>
      <c r="CII116" s="238"/>
      <c r="CIJ116" s="238"/>
      <c r="CIK116" s="238"/>
      <c r="CIL116" s="238"/>
      <c r="CIM116" s="238"/>
      <c r="CIN116" s="238"/>
      <c r="CIO116" s="238"/>
      <c r="CIP116" s="238"/>
      <c r="CIQ116" s="238"/>
      <c r="CIR116" s="238"/>
      <c r="CIS116" s="238"/>
      <c r="CIT116" s="238"/>
      <c r="CIU116" s="238"/>
      <c r="CIV116" s="238"/>
      <c r="CIW116" s="238"/>
      <c r="CIX116" s="238"/>
      <c r="CIY116" s="238"/>
      <c r="CIZ116" s="238"/>
      <c r="CJA116" s="238"/>
      <c r="CJB116" s="238"/>
      <c r="CJC116" s="238"/>
      <c r="CJD116" s="238"/>
      <c r="CJE116" s="238"/>
      <c r="CJF116" s="238"/>
      <c r="CJG116" s="238"/>
      <c r="CJH116" s="238"/>
      <c r="CJI116" s="238"/>
      <c r="CJJ116" s="238"/>
      <c r="CJK116" s="238"/>
      <c r="CJL116" s="238"/>
      <c r="CJM116" s="238"/>
      <c r="CJN116" s="238"/>
      <c r="CJO116" s="238"/>
      <c r="CJP116" s="238"/>
      <c r="CJQ116" s="238"/>
      <c r="CJR116" s="238"/>
      <c r="CJS116" s="238"/>
      <c r="CJT116" s="238"/>
      <c r="CJU116" s="238"/>
      <c r="CJV116" s="238"/>
      <c r="CJW116" s="238"/>
      <c r="CJX116" s="238"/>
      <c r="CJY116" s="238"/>
      <c r="CJZ116" s="238"/>
      <c r="CKA116" s="238"/>
      <c r="CKB116" s="238"/>
      <c r="CKC116" s="238"/>
      <c r="CKD116" s="238"/>
      <c r="CKE116" s="238"/>
      <c r="CKF116" s="238"/>
      <c r="CKG116" s="238"/>
      <c r="CKH116" s="238"/>
      <c r="CKI116" s="238"/>
      <c r="CKJ116" s="238"/>
      <c r="CKK116" s="238"/>
      <c r="CKL116" s="238"/>
      <c r="CKM116" s="238"/>
      <c r="CKN116" s="238"/>
      <c r="CKO116" s="238"/>
      <c r="CKP116" s="238"/>
      <c r="CKQ116" s="238"/>
      <c r="CKR116" s="238"/>
      <c r="CKS116" s="238"/>
      <c r="CKT116" s="238"/>
      <c r="CKU116" s="238"/>
      <c r="CKV116" s="238"/>
      <c r="CKW116" s="238"/>
      <c r="CKX116" s="238"/>
      <c r="CKY116" s="238"/>
      <c r="CKZ116" s="238"/>
      <c r="CLA116" s="238"/>
      <c r="CLB116" s="238"/>
      <c r="CLC116" s="238"/>
      <c r="CLD116" s="238"/>
      <c r="CLE116" s="238"/>
      <c r="CLF116" s="238"/>
      <c r="CLG116" s="238"/>
      <c r="CLH116" s="238"/>
      <c r="CLI116" s="238"/>
      <c r="CLJ116" s="238"/>
      <c r="CLK116" s="238"/>
      <c r="CLL116" s="238"/>
      <c r="CLM116" s="238"/>
      <c r="CLN116" s="238"/>
      <c r="CLO116" s="238"/>
      <c r="CLP116" s="238"/>
      <c r="CLQ116" s="238"/>
      <c r="CLR116" s="238"/>
      <c r="CLS116" s="238"/>
      <c r="CLT116" s="238"/>
      <c r="CLU116" s="238"/>
      <c r="CLV116" s="238"/>
      <c r="CLW116" s="238"/>
      <c r="CLX116" s="238"/>
      <c r="CLY116" s="238"/>
      <c r="CLZ116" s="238"/>
      <c r="CMA116" s="238"/>
      <c r="CMB116" s="238"/>
      <c r="CMC116" s="238"/>
      <c r="CMD116" s="238"/>
      <c r="CME116" s="238"/>
      <c r="CMF116" s="238"/>
      <c r="CMG116" s="238"/>
      <c r="CMH116" s="238"/>
      <c r="CMI116" s="238"/>
      <c r="CMJ116" s="238"/>
      <c r="CMK116" s="238"/>
      <c r="CML116" s="238"/>
      <c r="CMM116" s="238"/>
      <c r="CMN116" s="238"/>
      <c r="CMO116" s="238"/>
      <c r="CMP116" s="238"/>
      <c r="CMQ116" s="238"/>
      <c r="CMR116" s="238"/>
      <c r="CMS116" s="238"/>
      <c r="CMT116" s="238"/>
      <c r="CMU116" s="238"/>
      <c r="CMV116" s="238"/>
      <c r="CMW116" s="238"/>
      <c r="CMX116" s="238"/>
      <c r="CMY116" s="238"/>
      <c r="CMZ116" s="238"/>
      <c r="CNA116" s="238"/>
      <c r="CNB116" s="238"/>
      <c r="CNC116" s="238"/>
      <c r="CND116" s="238"/>
      <c r="CNE116" s="238"/>
      <c r="CNF116" s="238"/>
      <c r="CNG116" s="238"/>
      <c r="CNH116" s="238"/>
      <c r="CNI116" s="238"/>
      <c r="CNJ116" s="238"/>
      <c r="CNK116" s="238"/>
      <c r="CNL116" s="238"/>
      <c r="CNM116" s="238"/>
      <c r="CNN116" s="238"/>
      <c r="CNO116" s="238"/>
      <c r="CNP116" s="238"/>
      <c r="CNQ116" s="238"/>
      <c r="CNR116" s="238"/>
      <c r="CNS116" s="238"/>
      <c r="CNT116" s="238"/>
      <c r="CNU116" s="238"/>
      <c r="CNV116" s="238"/>
      <c r="CNW116" s="238"/>
      <c r="CNX116" s="238"/>
      <c r="CNY116" s="238"/>
      <c r="CNZ116" s="238"/>
      <c r="COA116" s="238"/>
      <c r="COB116" s="238"/>
      <c r="COC116" s="238"/>
      <c r="COD116" s="238"/>
      <c r="COE116" s="238"/>
      <c r="COF116" s="238"/>
      <c r="COG116" s="238"/>
      <c r="COH116" s="238"/>
      <c r="COI116" s="238"/>
      <c r="COJ116" s="238"/>
      <c r="COK116" s="238"/>
      <c r="COL116" s="238"/>
      <c r="COM116" s="238"/>
      <c r="CON116" s="238"/>
      <c r="COO116" s="238"/>
      <c r="COP116" s="238"/>
      <c r="COQ116" s="238"/>
      <c r="COR116" s="238"/>
      <c r="COS116" s="238"/>
      <c r="COT116" s="238"/>
      <c r="COU116" s="238"/>
      <c r="COV116" s="238"/>
      <c r="COW116" s="238"/>
      <c r="COX116" s="238"/>
      <c r="COY116" s="238"/>
      <c r="COZ116" s="238"/>
      <c r="CPA116" s="238"/>
      <c r="CPB116" s="238"/>
      <c r="CPC116" s="238"/>
      <c r="CPD116" s="238"/>
      <c r="CPE116" s="238"/>
      <c r="CPF116" s="238"/>
      <c r="CPG116" s="238"/>
      <c r="CPH116" s="238"/>
      <c r="CPI116" s="238"/>
      <c r="CPJ116" s="238"/>
      <c r="CPK116" s="238"/>
      <c r="CPL116" s="238"/>
      <c r="CPM116" s="238"/>
      <c r="CPN116" s="238"/>
      <c r="CPO116" s="238"/>
      <c r="CPP116" s="238"/>
      <c r="CPQ116" s="238"/>
      <c r="CPR116" s="238"/>
      <c r="CPS116" s="238"/>
      <c r="CPT116" s="238"/>
      <c r="CPU116" s="238"/>
      <c r="CPV116" s="238"/>
      <c r="CPW116" s="238"/>
      <c r="CPX116" s="238"/>
      <c r="CPY116" s="238"/>
      <c r="CPZ116" s="238"/>
      <c r="CQA116" s="238"/>
      <c r="CQB116" s="238"/>
      <c r="CQC116" s="238"/>
      <c r="CQD116" s="238"/>
      <c r="CQE116" s="238"/>
      <c r="CQF116" s="238"/>
      <c r="CQG116" s="238"/>
      <c r="CQH116" s="238"/>
      <c r="CQI116" s="238"/>
      <c r="CQJ116" s="238"/>
      <c r="CQK116" s="238"/>
      <c r="CQL116" s="238"/>
      <c r="CQM116" s="238"/>
      <c r="CQN116" s="238"/>
      <c r="CQO116" s="238"/>
      <c r="CQP116" s="238"/>
      <c r="CQQ116" s="238"/>
      <c r="CQR116" s="238"/>
      <c r="CQS116" s="238"/>
      <c r="CQT116" s="238"/>
      <c r="CQU116" s="238"/>
      <c r="CQV116" s="238"/>
      <c r="CQW116" s="238"/>
      <c r="CQX116" s="238"/>
      <c r="CQY116" s="238"/>
      <c r="CQZ116" s="238"/>
      <c r="CRA116" s="238"/>
      <c r="CRB116" s="238"/>
      <c r="CRC116" s="238"/>
      <c r="CRD116" s="238"/>
      <c r="CRE116" s="238"/>
      <c r="CRF116" s="238"/>
      <c r="CRG116" s="238"/>
      <c r="CRH116" s="238"/>
      <c r="CRI116" s="238"/>
      <c r="CRJ116" s="238"/>
      <c r="CRK116" s="238"/>
      <c r="CRL116" s="238"/>
      <c r="CRM116" s="238"/>
      <c r="CRN116" s="238"/>
      <c r="CRO116" s="238"/>
      <c r="CRP116" s="238"/>
      <c r="CRQ116" s="238"/>
      <c r="CRR116" s="238"/>
      <c r="CRS116" s="238"/>
      <c r="CRT116" s="238"/>
      <c r="CRU116" s="238"/>
      <c r="CRV116" s="238"/>
      <c r="CRW116" s="238"/>
      <c r="CRX116" s="238"/>
      <c r="CRY116" s="238"/>
      <c r="CRZ116" s="238"/>
      <c r="CSA116" s="238"/>
      <c r="CSB116" s="238"/>
      <c r="CSC116" s="238"/>
      <c r="CSD116" s="238"/>
      <c r="CSE116" s="238"/>
      <c r="CSF116" s="238"/>
      <c r="CSG116" s="238"/>
      <c r="CSH116" s="238"/>
      <c r="CSI116" s="238"/>
      <c r="CSJ116" s="238"/>
      <c r="CSK116" s="238"/>
      <c r="CSL116" s="238"/>
      <c r="CSM116" s="238"/>
      <c r="CSN116" s="238"/>
      <c r="CSO116" s="238"/>
      <c r="CSP116" s="238"/>
      <c r="CSQ116" s="238"/>
      <c r="CSR116" s="238"/>
      <c r="CSS116" s="238"/>
      <c r="CST116" s="238"/>
      <c r="CSU116" s="238"/>
      <c r="CSV116" s="238"/>
      <c r="CSW116" s="238"/>
      <c r="CSX116" s="238"/>
      <c r="CSY116" s="238"/>
      <c r="CSZ116" s="238"/>
      <c r="CTA116" s="238"/>
      <c r="CTB116" s="238"/>
      <c r="CTC116" s="238"/>
      <c r="CTD116" s="238"/>
      <c r="CTE116" s="238"/>
      <c r="CTF116" s="238"/>
      <c r="CTG116" s="238"/>
      <c r="CTH116" s="238"/>
      <c r="CTI116" s="238"/>
      <c r="CTJ116" s="238"/>
      <c r="CTK116" s="238"/>
      <c r="CTL116" s="238"/>
      <c r="CTM116" s="238"/>
      <c r="CTN116" s="238"/>
      <c r="CTO116" s="238"/>
      <c r="CTP116" s="238"/>
      <c r="CTQ116" s="238"/>
      <c r="CTR116" s="238"/>
      <c r="CTS116" s="238"/>
      <c r="CTT116" s="238"/>
      <c r="CTU116" s="238"/>
      <c r="CTV116" s="238"/>
      <c r="CTW116" s="238"/>
      <c r="CTX116" s="238"/>
      <c r="CTY116" s="238"/>
      <c r="CTZ116" s="238"/>
      <c r="CUA116" s="238"/>
      <c r="CUB116" s="238"/>
      <c r="CUC116" s="238"/>
      <c r="CUD116" s="238"/>
      <c r="CUE116" s="238"/>
      <c r="CUF116" s="238"/>
      <c r="CUG116" s="238"/>
      <c r="CUH116" s="238"/>
      <c r="CUI116" s="238"/>
      <c r="CUJ116" s="238"/>
      <c r="CUK116" s="238"/>
      <c r="CUL116" s="238"/>
      <c r="CUM116" s="238"/>
      <c r="CUN116" s="238"/>
      <c r="CUO116" s="238"/>
      <c r="CUP116" s="238"/>
      <c r="CUQ116" s="238"/>
      <c r="CUR116" s="238"/>
      <c r="CUS116" s="238"/>
      <c r="CUT116" s="238"/>
      <c r="CUU116" s="238"/>
      <c r="CUV116" s="238"/>
      <c r="CUW116" s="238"/>
      <c r="CUX116" s="238"/>
      <c r="CUY116" s="238"/>
      <c r="CUZ116" s="238"/>
      <c r="CVA116" s="238"/>
      <c r="CVB116" s="238"/>
      <c r="CVC116" s="238"/>
      <c r="CVD116" s="238"/>
      <c r="CVE116" s="238"/>
      <c r="CVF116" s="238"/>
      <c r="CVG116" s="238"/>
      <c r="CVH116" s="238"/>
      <c r="CVI116" s="238"/>
      <c r="CVJ116" s="238"/>
      <c r="CVK116" s="238"/>
      <c r="CVL116" s="238"/>
      <c r="CVM116" s="238"/>
      <c r="CVN116" s="238"/>
      <c r="CVO116" s="238"/>
      <c r="CVP116" s="238"/>
      <c r="CVQ116" s="238"/>
      <c r="CVR116" s="238"/>
      <c r="CVS116" s="238"/>
      <c r="CVT116" s="238"/>
      <c r="CVU116" s="238"/>
      <c r="CVV116" s="238"/>
      <c r="CVW116" s="238"/>
      <c r="CVX116" s="238"/>
      <c r="CVY116" s="238"/>
      <c r="CVZ116" s="238"/>
      <c r="CWA116" s="238"/>
      <c r="CWB116" s="238"/>
      <c r="CWC116" s="238"/>
      <c r="CWD116" s="238"/>
      <c r="CWE116" s="238"/>
      <c r="CWF116" s="238"/>
      <c r="CWG116" s="238"/>
      <c r="CWH116" s="238"/>
      <c r="CWI116" s="238"/>
      <c r="CWJ116" s="238"/>
      <c r="CWK116" s="238"/>
      <c r="CWL116" s="238"/>
      <c r="CWM116" s="238"/>
      <c r="CWN116" s="238"/>
      <c r="CWO116" s="238"/>
      <c r="CWP116" s="238"/>
      <c r="CWQ116" s="238"/>
      <c r="CWR116" s="238"/>
      <c r="CWS116" s="238"/>
      <c r="CWT116" s="238"/>
      <c r="CWU116" s="238"/>
      <c r="CWV116" s="238"/>
      <c r="CWW116" s="238"/>
      <c r="CWX116" s="238"/>
      <c r="CWY116" s="238"/>
      <c r="CWZ116" s="238"/>
      <c r="CXA116" s="238"/>
      <c r="CXB116" s="238"/>
      <c r="CXC116" s="238"/>
      <c r="CXD116" s="238"/>
      <c r="CXE116" s="238"/>
      <c r="CXF116" s="238"/>
      <c r="CXG116" s="238"/>
      <c r="CXH116" s="238"/>
      <c r="CXI116" s="238"/>
      <c r="CXJ116" s="238"/>
      <c r="CXK116" s="238"/>
      <c r="CXL116" s="238"/>
      <c r="CXM116" s="238"/>
      <c r="CXN116" s="238"/>
      <c r="CXO116" s="238"/>
      <c r="CXP116" s="238"/>
      <c r="CXQ116" s="238"/>
      <c r="CXR116" s="238"/>
      <c r="CXS116" s="238"/>
      <c r="CXT116" s="238"/>
      <c r="CXU116" s="238"/>
      <c r="CXV116" s="238"/>
      <c r="CXW116" s="238"/>
      <c r="CXX116" s="238"/>
      <c r="CXY116" s="238"/>
      <c r="CXZ116" s="238"/>
      <c r="CYA116" s="238"/>
      <c r="CYB116" s="238"/>
      <c r="CYC116" s="238"/>
      <c r="CYD116" s="238"/>
      <c r="CYE116" s="238"/>
      <c r="CYF116" s="238"/>
      <c r="CYG116" s="238"/>
      <c r="CYH116" s="238"/>
      <c r="CYI116" s="238"/>
      <c r="CYJ116" s="238"/>
      <c r="CYK116" s="238"/>
      <c r="CYL116" s="238"/>
      <c r="CYM116" s="238"/>
      <c r="CYN116" s="238"/>
      <c r="CYO116" s="238"/>
      <c r="CYP116" s="238"/>
      <c r="CYQ116" s="238"/>
      <c r="CYR116" s="238"/>
      <c r="CYS116" s="238"/>
      <c r="CYT116" s="238"/>
      <c r="CYU116" s="238"/>
      <c r="CYV116" s="238"/>
      <c r="CYW116" s="238"/>
      <c r="CYX116" s="238"/>
      <c r="CYY116" s="238"/>
      <c r="CYZ116" s="238"/>
      <c r="CZA116" s="238"/>
      <c r="CZB116" s="238"/>
      <c r="CZC116" s="238"/>
      <c r="CZD116" s="238"/>
      <c r="CZE116" s="238"/>
      <c r="CZF116" s="238"/>
      <c r="CZG116" s="238"/>
      <c r="CZH116" s="238"/>
      <c r="CZI116" s="238"/>
      <c r="CZJ116" s="238"/>
      <c r="CZK116" s="238"/>
      <c r="CZL116" s="238"/>
      <c r="CZM116" s="238"/>
      <c r="CZN116" s="238"/>
      <c r="CZO116" s="238"/>
      <c r="CZP116" s="238"/>
      <c r="CZQ116" s="238"/>
      <c r="CZR116" s="238"/>
      <c r="CZS116" s="238"/>
      <c r="CZT116" s="238"/>
      <c r="CZU116" s="238"/>
      <c r="CZV116" s="238"/>
      <c r="CZW116" s="238"/>
      <c r="CZX116" s="238"/>
      <c r="CZY116" s="238"/>
      <c r="CZZ116" s="238"/>
      <c r="DAA116" s="238"/>
      <c r="DAB116" s="238"/>
      <c r="DAC116" s="238"/>
      <c r="DAD116" s="238"/>
      <c r="DAE116" s="238"/>
      <c r="DAF116" s="238"/>
      <c r="DAG116" s="238"/>
      <c r="DAH116" s="238"/>
      <c r="DAI116" s="238"/>
      <c r="DAJ116" s="238"/>
      <c r="DAK116" s="238"/>
      <c r="DAL116" s="238"/>
      <c r="DAM116" s="238"/>
      <c r="DAN116" s="238"/>
      <c r="DAO116" s="238"/>
      <c r="DAP116" s="238"/>
      <c r="DAQ116" s="238"/>
      <c r="DAR116" s="238"/>
      <c r="DAS116" s="238"/>
      <c r="DAT116" s="238"/>
      <c r="DAU116" s="238"/>
      <c r="DAV116" s="238"/>
      <c r="DAW116" s="238"/>
      <c r="DAX116" s="238"/>
      <c r="DAY116" s="238"/>
      <c r="DAZ116" s="238"/>
      <c r="DBA116" s="238"/>
      <c r="DBB116" s="238"/>
      <c r="DBC116" s="238"/>
      <c r="DBD116" s="238"/>
      <c r="DBE116" s="238"/>
      <c r="DBF116" s="238"/>
      <c r="DBG116" s="238"/>
      <c r="DBH116" s="238"/>
      <c r="DBI116" s="238"/>
      <c r="DBJ116" s="238"/>
      <c r="DBK116" s="238"/>
      <c r="DBL116" s="238"/>
      <c r="DBM116" s="238"/>
      <c r="DBN116" s="238"/>
      <c r="DBO116" s="238"/>
      <c r="DBP116" s="238"/>
      <c r="DBQ116" s="238"/>
      <c r="DBR116" s="238"/>
      <c r="DBS116" s="238"/>
      <c r="DBT116" s="238"/>
      <c r="DBU116" s="238"/>
      <c r="DBV116" s="238"/>
      <c r="DBW116" s="238"/>
      <c r="DBX116" s="238"/>
      <c r="DBY116" s="238"/>
      <c r="DBZ116" s="238"/>
      <c r="DCA116" s="238"/>
      <c r="DCB116" s="238"/>
      <c r="DCC116" s="238"/>
      <c r="DCD116" s="238"/>
      <c r="DCE116" s="238"/>
      <c r="DCF116" s="238"/>
      <c r="DCG116" s="238"/>
      <c r="DCH116" s="238"/>
      <c r="DCI116" s="238"/>
      <c r="DCJ116" s="238"/>
      <c r="DCK116" s="238"/>
      <c r="DCL116" s="238"/>
      <c r="DCM116" s="238"/>
      <c r="DCN116" s="238"/>
      <c r="DCO116" s="238"/>
      <c r="DCP116" s="238"/>
      <c r="DCQ116" s="238"/>
      <c r="DCR116" s="238"/>
      <c r="DCS116" s="238"/>
      <c r="DCT116" s="238"/>
      <c r="DCU116" s="238"/>
      <c r="DCV116" s="238"/>
      <c r="DCW116" s="238"/>
      <c r="DCX116" s="238"/>
      <c r="DCY116" s="238"/>
      <c r="DCZ116" s="238"/>
      <c r="DDA116" s="238"/>
      <c r="DDB116" s="238"/>
      <c r="DDC116" s="238"/>
      <c r="DDD116" s="238"/>
      <c r="DDE116" s="238"/>
      <c r="DDF116" s="238"/>
      <c r="DDG116" s="238"/>
      <c r="DDH116" s="238"/>
      <c r="DDI116" s="238"/>
      <c r="DDJ116" s="238"/>
      <c r="DDK116" s="238"/>
      <c r="DDL116" s="238"/>
      <c r="DDM116" s="238"/>
      <c r="DDN116" s="238"/>
      <c r="DDO116" s="238"/>
      <c r="DDP116" s="238"/>
      <c r="DDQ116" s="238"/>
      <c r="DDR116" s="238"/>
      <c r="DDS116" s="238"/>
      <c r="DDT116" s="238"/>
      <c r="DDU116" s="238"/>
      <c r="DDV116" s="238"/>
      <c r="DDW116" s="238"/>
      <c r="DDX116" s="238"/>
      <c r="DDY116" s="238"/>
      <c r="DDZ116" s="238"/>
      <c r="DEA116" s="238"/>
      <c r="DEB116" s="238"/>
      <c r="DEC116" s="238"/>
      <c r="DED116" s="238"/>
      <c r="DEE116" s="238"/>
      <c r="DEF116" s="238"/>
      <c r="DEG116" s="238"/>
      <c r="DEH116" s="238"/>
      <c r="DEI116" s="238"/>
      <c r="DEJ116" s="238"/>
      <c r="DEK116" s="238"/>
      <c r="DEL116" s="238"/>
      <c r="DEM116" s="238"/>
      <c r="DEN116" s="238"/>
      <c r="DEO116" s="238"/>
      <c r="DEP116" s="238"/>
      <c r="DEQ116" s="238"/>
      <c r="DER116" s="238"/>
      <c r="DES116" s="238"/>
      <c r="DET116" s="238"/>
      <c r="DEU116" s="238"/>
      <c r="DEV116" s="238"/>
      <c r="DEW116" s="238"/>
      <c r="DEX116" s="238"/>
      <c r="DEY116" s="238"/>
      <c r="DEZ116" s="238"/>
      <c r="DFA116" s="238"/>
      <c r="DFB116" s="238"/>
      <c r="DFC116" s="238"/>
      <c r="DFD116" s="238"/>
      <c r="DFE116" s="238"/>
      <c r="DFF116" s="238"/>
      <c r="DFG116" s="238"/>
      <c r="DFH116" s="238"/>
      <c r="DFI116" s="238"/>
      <c r="DFJ116" s="238"/>
      <c r="DFK116" s="238"/>
      <c r="DFL116" s="238"/>
      <c r="DFM116" s="238"/>
      <c r="DFN116" s="238"/>
      <c r="DFO116" s="238"/>
      <c r="DFP116" s="238"/>
      <c r="DFQ116" s="238"/>
      <c r="DFR116" s="238"/>
      <c r="DFS116" s="238"/>
      <c r="DFT116" s="238"/>
      <c r="DFU116" s="238"/>
      <c r="DFV116" s="238"/>
      <c r="DFW116" s="238"/>
      <c r="DFX116" s="238"/>
      <c r="DFY116" s="238"/>
      <c r="DFZ116" s="238"/>
      <c r="DGA116" s="238"/>
      <c r="DGB116" s="238"/>
      <c r="DGC116" s="238"/>
      <c r="DGD116" s="238"/>
      <c r="DGE116" s="238"/>
      <c r="DGF116" s="238"/>
      <c r="DGG116" s="238"/>
      <c r="DGH116" s="238"/>
      <c r="DGI116" s="238"/>
      <c r="DGJ116" s="238"/>
      <c r="DGK116" s="238"/>
      <c r="DGL116" s="238"/>
      <c r="DGM116" s="238"/>
      <c r="DGN116" s="238"/>
      <c r="DGO116" s="238"/>
      <c r="DGP116" s="238"/>
      <c r="DGQ116" s="238"/>
      <c r="DGR116" s="238"/>
      <c r="DGS116" s="238"/>
      <c r="DGT116" s="238"/>
      <c r="DGU116" s="238"/>
      <c r="DGV116" s="238"/>
      <c r="DGW116" s="238"/>
      <c r="DGX116" s="238"/>
      <c r="DGY116" s="238"/>
      <c r="DGZ116" s="238"/>
      <c r="DHA116" s="238"/>
      <c r="DHB116" s="238"/>
      <c r="DHC116" s="238"/>
      <c r="DHD116" s="238"/>
      <c r="DHE116" s="238"/>
      <c r="DHF116" s="238"/>
      <c r="DHG116" s="238"/>
      <c r="DHH116" s="238"/>
      <c r="DHI116" s="238"/>
      <c r="DHJ116" s="238"/>
      <c r="DHK116" s="238"/>
      <c r="DHL116" s="238"/>
      <c r="DHM116" s="238"/>
      <c r="DHN116" s="238"/>
      <c r="DHO116" s="238"/>
      <c r="DHP116" s="238"/>
      <c r="DHQ116" s="238"/>
      <c r="DHR116" s="238"/>
      <c r="DHS116" s="238"/>
      <c r="DHT116" s="238"/>
      <c r="DHU116" s="238"/>
      <c r="DHV116" s="238"/>
      <c r="DHW116" s="238"/>
      <c r="DHX116" s="238"/>
      <c r="DHY116" s="238"/>
      <c r="DHZ116" s="238"/>
      <c r="DIA116" s="238"/>
      <c r="DIB116" s="238"/>
      <c r="DIC116" s="238"/>
      <c r="DID116" s="238"/>
      <c r="DIE116" s="238"/>
      <c r="DIF116" s="238"/>
      <c r="DIG116" s="238"/>
      <c r="DIH116" s="238"/>
      <c r="DII116" s="238"/>
      <c r="DIJ116" s="238"/>
      <c r="DIK116" s="238"/>
      <c r="DIL116" s="238"/>
      <c r="DIM116" s="238"/>
      <c r="DIN116" s="238"/>
      <c r="DIO116" s="238"/>
      <c r="DIP116" s="238"/>
      <c r="DIQ116" s="238"/>
      <c r="DIR116" s="238"/>
      <c r="DIS116" s="238"/>
      <c r="DIT116" s="238"/>
      <c r="DIU116" s="238"/>
      <c r="DIV116" s="238"/>
      <c r="DIW116" s="238"/>
      <c r="DIX116" s="238"/>
      <c r="DIY116" s="238"/>
      <c r="DIZ116" s="238"/>
      <c r="DJA116" s="238"/>
      <c r="DJB116" s="238"/>
      <c r="DJC116" s="238"/>
      <c r="DJD116" s="238"/>
      <c r="DJE116" s="238"/>
      <c r="DJF116" s="238"/>
      <c r="DJG116" s="238"/>
      <c r="DJH116" s="238"/>
      <c r="DJI116" s="238"/>
      <c r="DJJ116" s="238"/>
      <c r="DJK116" s="238"/>
      <c r="DJL116" s="238"/>
      <c r="DJM116" s="238"/>
      <c r="DJN116" s="238"/>
      <c r="DJO116" s="238"/>
      <c r="DJP116" s="238"/>
      <c r="DJQ116" s="238"/>
      <c r="DJR116" s="238"/>
      <c r="DJS116" s="238"/>
      <c r="DJT116" s="238"/>
      <c r="DJU116" s="238"/>
      <c r="DJV116" s="238"/>
      <c r="DJW116" s="238"/>
      <c r="DJX116" s="238"/>
      <c r="DJY116" s="238"/>
      <c r="DJZ116" s="238"/>
      <c r="DKA116" s="238"/>
      <c r="DKB116" s="238"/>
      <c r="DKC116" s="238"/>
      <c r="DKD116" s="238"/>
      <c r="DKE116" s="238"/>
      <c r="DKF116" s="238"/>
      <c r="DKG116" s="238"/>
      <c r="DKH116" s="238"/>
      <c r="DKI116" s="238"/>
      <c r="DKJ116" s="238"/>
      <c r="DKK116" s="238"/>
      <c r="DKL116" s="238"/>
      <c r="DKM116" s="238"/>
      <c r="DKN116" s="238"/>
      <c r="DKO116" s="238"/>
      <c r="DKP116" s="238"/>
      <c r="DKQ116" s="238"/>
      <c r="DKR116" s="238"/>
      <c r="DKS116" s="238"/>
      <c r="DKT116" s="238"/>
      <c r="DKU116" s="238"/>
      <c r="DKV116" s="238"/>
      <c r="DKW116" s="238"/>
      <c r="DKX116" s="238"/>
      <c r="DKY116" s="238"/>
      <c r="DKZ116" s="238"/>
      <c r="DLA116" s="238"/>
      <c r="DLB116" s="238"/>
      <c r="DLC116" s="238"/>
      <c r="DLD116" s="238"/>
      <c r="DLE116" s="238"/>
      <c r="DLF116" s="238"/>
      <c r="DLG116" s="238"/>
      <c r="DLH116" s="238"/>
      <c r="DLI116" s="238"/>
      <c r="DLJ116" s="238"/>
      <c r="DLK116" s="238"/>
      <c r="DLL116" s="238"/>
      <c r="DLM116" s="238"/>
      <c r="DLN116" s="238"/>
      <c r="DLO116" s="238"/>
      <c r="DLP116" s="238"/>
      <c r="DLQ116" s="238"/>
      <c r="DLR116" s="238"/>
      <c r="DLS116" s="238"/>
      <c r="DLT116" s="238"/>
      <c r="DLU116" s="238"/>
      <c r="DLV116" s="238"/>
      <c r="DLW116" s="238"/>
      <c r="DLX116" s="238"/>
      <c r="DLY116" s="238"/>
      <c r="DLZ116" s="238"/>
      <c r="DMA116" s="238"/>
      <c r="DMB116" s="238"/>
      <c r="DMC116" s="238"/>
      <c r="DMD116" s="238"/>
      <c r="DME116" s="238"/>
      <c r="DMF116" s="238"/>
      <c r="DMG116" s="238"/>
      <c r="DMH116" s="238"/>
      <c r="DMI116" s="238"/>
      <c r="DMJ116" s="238"/>
      <c r="DMK116" s="238"/>
      <c r="DML116" s="238"/>
      <c r="DMM116" s="238"/>
      <c r="DMN116" s="238"/>
      <c r="DMO116" s="238"/>
      <c r="DMP116" s="238"/>
      <c r="DMQ116" s="238"/>
      <c r="DMR116" s="238"/>
      <c r="DMS116" s="238"/>
      <c r="DMT116" s="238"/>
      <c r="DMU116" s="238"/>
      <c r="DMV116" s="238"/>
      <c r="DMW116" s="238"/>
      <c r="DMX116" s="238"/>
      <c r="DMY116" s="238"/>
      <c r="DMZ116" s="238"/>
      <c r="DNA116" s="238"/>
      <c r="DNB116" s="238"/>
      <c r="DNC116" s="238"/>
      <c r="DND116" s="238"/>
      <c r="DNE116" s="238"/>
      <c r="DNF116" s="238"/>
      <c r="DNG116" s="238"/>
      <c r="DNH116" s="238"/>
      <c r="DNI116" s="238"/>
      <c r="DNJ116" s="238"/>
      <c r="DNK116" s="238"/>
      <c r="DNL116" s="238"/>
      <c r="DNM116" s="238"/>
      <c r="DNN116" s="238"/>
      <c r="DNO116" s="238"/>
      <c r="DNP116" s="238"/>
      <c r="DNQ116" s="238"/>
      <c r="DNR116" s="238"/>
      <c r="DNS116" s="238"/>
      <c r="DNT116" s="238"/>
      <c r="DNU116" s="238"/>
      <c r="DNV116" s="238"/>
      <c r="DNW116" s="238"/>
      <c r="DNX116" s="238"/>
      <c r="DNY116" s="238"/>
      <c r="DNZ116" s="238"/>
      <c r="DOA116" s="238"/>
      <c r="DOB116" s="238"/>
      <c r="DOC116" s="238"/>
      <c r="DOD116" s="238"/>
      <c r="DOE116" s="238"/>
      <c r="DOF116" s="238"/>
      <c r="DOG116" s="238"/>
      <c r="DOH116" s="238"/>
      <c r="DOI116" s="238"/>
      <c r="DOJ116" s="238"/>
      <c r="DOK116" s="238"/>
      <c r="DOL116" s="238"/>
      <c r="DOM116" s="238"/>
      <c r="DON116" s="238"/>
      <c r="DOO116" s="238"/>
      <c r="DOP116" s="238"/>
      <c r="DOQ116" s="238"/>
      <c r="DOR116" s="238"/>
      <c r="DOS116" s="238"/>
      <c r="DOT116" s="238"/>
      <c r="DOU116" s="238"/>
      <c r="DOV116" s="238"/>
      <c r="DOW116" s="238"/>
      <c r="DOX116" s="238"/>
      <c r="DOY116" s="238"/>
      <c r="DOZ116" s="238"/>
      <c r="DPA116" s="238"/>
      <c r="DPB116" s="238"/>
      <c r="DPC116" s="238"/>
      <c r="DPD116" s="238"/>
      <c r="DPE116" s="238"/>
      <c r="DPF116" s="238"/>
      <c r="DPG116" s="238"/>
      <c r="DPH116" s="238"/>
      <c r="DPI116" s="238"/>
      <c r="DPJ116" s="238"/>
      <c r="DPK116" s="238"/>
      <c r="DPL116" s="238"/>
      <c r="DPM116" s="238"/>
      <c r="DPN116" s="238"/>
      <c r="DPO116" s="238"/>
      <c r="DPP116" s="238"/>
      <c r="DPQ116" s="238"/>
      <c r="DPR116" s="238"/>
      <c r="DPS116" s="238"/>
      <c r="DPT116" s="238"/>
      <c r="DPU116" s="238"/>
      <c r="DPV116" s="238"/>
      <c r="DPW116" s="238"/>
      <c r="DPX116" s="238"/>
      <c r="DPY116" s="238"/>
      <c r="DPZ116" s="238"/>
      <c r="DQA116" s="238"/>
      <c r="DQB116" s="238"/>
      <c r="DQC116" s="238"/>
      <c r="DQD116" s="238"/>
      <c r="DQE116" s="238"/>
      <c r="DQF116" s="238"/>
      <c r="DQG116" s="238"/>
      <c r="DQH116" s="238"/>
      <c r="DQI116" s="238"/>
      <c r="DQJ116" s="238"/>
      <c r="DQK116" s="238"/>
      <c r="DQL116" s="238"/>
      <c r="DQM116" s="238"/>
      <c r="DQN116" s="238"/>
      <c r="DQO116" s="238"/>
      <c r="DQP116" s="238"/>
      <c r="DQQ116" s="238"/>
      <c r="DQR116" s="238"/>
      <c r="DQS116" s="238"/>
      <c r="DQT116" s="238"/>
      <c r="DQU116" s="238"/>
      <c r="DQV116" s="238"/>
      <c r="DQW116" s="238"/>
      <c r="DQX116" s="238"/>
      <c r="DQY116" s="238"/>
      <c r="DQZ116" s="238"/>
      <c r="DRA116" s="238"/>
      <c r="DRB116" s="238"/>
      <c r="DRC116" s="238"/>
      <c r="DRD116" s="238"/>
      <c r="DRE116" s="238"/>
      <c r="DRF116" s="238"/>
      <c r="DRG116" s="238"/>
      <c r="DRH116" s="238"/>
      <c r="DRI116" s="238"/>
      <c r="DRJ116" s="238"/>
      <c r="DRK116" s="238"/>
      <c r="DRL116" s="238"/>
      <c r="DRM116" s="238"/>
      <c r="DRN116" s="238"/>
      <c r="DRO116" s="238"/>
      <c r="DRP116" s="238"/>
      <c r="DRQ116" s="238"/>
      <c r="DRR116" s="238"/>
      <c r="DRS116" s="238"/>
      <c r="DRT116" s="238"/>
      <c r="DRU116" s="238"/>
      <c r="DRV116" s="238"/>
      <c r="DRW116" s="238"/>
      <c r="DRX116" s="238"/>
      <c r="DRY116" s="238"/>
      <c r="DRZ116" s="238"/>
      <c r="DSA116" s="238"/>
      <c r="DSB116" s="238"/>
      <c r="DSC116" s="238"/>
      <c r="DSD116" s="238"/>
      <c r="DSE116" s="238"/>
      <c r="DSF116" s="238"/>
      <c r="DSG116" s="238"/>
      <c r="DSH116" s="238"/>
      <c r="DSI116" s="238"/>
      <c r="DSJ116" s="238"/>
      <c r="DSK116" s="238"/>
      <c r="DSL116" s="238"/>
      <c r="DSM116" s="238"/>
      <c r="DSN116" s="238"/>
      <c r="DSO116" s="238"/>
      <c r="DSP116" s="238"/>
      <c r="DSQ116" s="238"/>
      <c r="DSR116" s="238"/>
      <c r="DSS116" s="238"/>
      <c r="DST116" s="238"/>
      <c r="DSU116" s="238"/>
      <c r="DSV116" s="238"/>
      <c r="DSW116" s="238"/>
      <c r="DSX116" s="238"/>
      <c r="DSY116" s="238"/>
      <c r="DSZ116" s="238"/>
      <c r="DTA116" s="238"/>
      <c r="DTB116" s="238"/>
      <c r="DTC116" s="238"/>
      <c r="DTD116" s="238"/>
      <c r="DTE116" s="238"/>
      <c r="DTF116" s="238"/>
      <c r="DTG116" s="238"/>
      <c r="DTH116" s="238"/>
      <c r="DTI116" s="238"/>
      <c r="DTJ116" s="238"/>
      <c r="DTK116" s="238"/>
      <c r="DTL116" s="238"/>
      <c r="DTM116" s="238"/>
      <c r="DTN116" s="238"/>
      <c r="DTO116" s="238"/>
      <c r="DTP116" s="238"/>
      <c r="DTQ116" s="238"/>
      <c r="DTR116" s="238"/>
      <c r="DTS116" s="238"/>
      <c r="DTT116" s="238"/>
      <c r="DTU116" s="238"/>
      <c r="DTV116" s="238"/>
      <c r="DTW116" s="238"/>
      <c r="DTX116" s="238"/>
      <c r="DTY116" s="238"/>
      <c r="DTZ116" s="238"/>
      <c r="DUA116" s="238"/>
      <c r="DUB116" s="238"/>
      <c r="DUC116" s="238"/>
      <c r="DUD116" s="238"/>
      <c r="DUE116" s="238"/>
      <c r="DUF116" s="238"/>
      <c r="DUG116" s="238"/>
      <c r="DUH116" s="238"/>
      <c r="DUI116" s="238"/>
      <c r="DUJ116" s="238"/>
      <c r="DUK116" s="238"/>
      <c r="DUL116" s="238"/>
      <c r="DUM116" s="238"/>
      <c r="DUN116" s="238"/>
      <c r="DUO116" s="238"/>
      <c r="DUP116" s="238"/>
      <c r="DUQ116" s="238"/>
      <c r="DUR116" s="238"/>
      <c r="DUS116" s="238"/>
      <c r="DUT116" s="238"/>
      <c r="DUU116" s="238"/>
      <c r="DUV116" s="238"/>
      <c r="DUW116" s="238"/>
      <c r="DUX116" s="238"/>
      <c r="DUY116" s="238"/>
      <c r="DUZ116" s="238"/>
      <c r="DVA116" s="238"/>
      <c r="DVB116" s="238"/>
      <c r="DVC116" s="238"/>
      <c r="DVD116" s="238"/>
      <c r="DVE116" s="238"/>
      <c r="DVF116" s="238"/>
      <c r="DVG116" s="238"/>
      <c r="DVH116" s="238"/>
      <c r="DVI116" s="238"/>
      <c r="DVJ116" s="238"/>
      <c r="DVK116" s="238"/>
      <c r="DVL116" s="238"/>
      <c r="DVM116" s="238"/>
      <c r="DVN116" s="238"/>
      <c r="DVO116" s="238"/>
      <c r="DVP116" s="238"/>
      <c r="DVQ116" s="238"/>
      <c r="DVR116" s="238"/>
      <c r="DVS116" s="238"/>
      <c r="DVT116" s="238"/>
      <c r="DVU116" s="238"/>
      <c r="DVV116" s="238"/>
      <c r="DVW116" s="238"/>
      <c r="DVX116" s="238"/>
      <c r="DVY116" s="238"/>
      <c r="DVZ116" s="238"/>
      <c r="DWA116" s="238"/>
      <c r="DWB116" s="238"/>
      <c r="DWC116" s="238"/>
      <c r="DWD116" s="238"/>
      <c r="DWE116" s="238"/>
      <c r="DWF116" s="238"/>
      <c r="DWG116" s="238"/>
      <c r="DWH116" s="238"/>
      <c r="DWI116" s="238"/>
      <c r="DWJ116" s="238"/>
      <c r="DWK116" s="238"/>
      <c r="DWL116" s="238"/>
      <c r="DWM116" s="238"/>
      <c r="DWN116" s="238"/>
      <c r="DWO116" s="238"/>
      <c r="DWP116" s="238"/>
      <c r="DWQ116" s="238"/>
      <c r="DWR116" s="238"/>
      <c r="DWS116" s="238"/>
      <c r="DWT116" s="238"/>
      <c r="DWU116" s="238"/>
      <c r="DWV116" s="238"/>
      <c r="DWW116" s="238"/>
      <c r="DWX116" s="238"/>
      <c r="DWY116" s="238"/>
      <c r="DWZ116" s="238"/>
      <c r="DXA116" s="238"/>
      <c r="DXB116" s="238"/>
      <c r="DXC116" s="238"/>
      <c r="DXD116" s="238"/>
      <c r="DXE116" s="238"/>
      <c r="DXF116" s="238"/>
      <c r="DXG116" s="238"/>
      <c r="DXH116" s="238"/>
      <c r="DXI116" s="238"/>
      <c r="DXJ116" s="238"/>
      <c r="DXK116" s="238"/>
      <c r="DXL116" s="238"/>
      <c r="DXM116" s="238"/>
      <c r="DXN116" s="238"/>
      <c r="DXO116" s="238"/>
      <c r="DXP116" s="238"/>
      <c r="DXQ116" s="238"/>
      <c r="DXR116" s="238"/>
      <c r="DXS116" s="238"/>
      <c r="DXT116" s="238"/>
      <c r="DXU116" s="238"/>
      <c r="DXV116" s="238"/>
      <c r="DXW116" s="238"/>
      <c r="DXX116" s="238"/>
      <c r="DXY116" s="238"/>
      <c r="DXZ116" s="238"/>
      <c r="DYA116" s="238"/>
      <c r="DYB116" s="238"/>
      <c r="DYC116" s="238"/>
      <c r="DYD116" s="238"/>
      <c r="DYE116" s="238"/>
      <c r="DYF116" s="238"/>
      <c r="DYG116" s="238"/>
      <c r="DYH116" s="238"/>
      <c r="DYI116" s="238"/>
      <c r="DYJ116" s="238"/>
      <c r="DYK116" s="238"/>
      <c r="DYL116" s="238"/>
      <c r="DYM116" s="238"/>
      <c r="DYN116" s="238"/>
      <c r="DYO116" s="238"/>
      <c r="DYP116" s="238"/>
      <c r="DYQ116" s="238"/>
      <c r="DYR116" s="238"/>
      <c r="DYS116" s="238"/>
      <c r="DYT116" s="238"/>
      <c r="DYU116" s="238"/>
      <c r="DYV116" s="238"/>
      <c r="DYW116" s="238"/>
      <c r="DYX116" s="238"/>
      <c r="DYY116" s="238"/>
      <c r="DYZ116" s="238"/>
      <c r="DZA116" s="238"/>
      <c r="DZB116" s="238"/>
      <c r="DZC116" s="238"/>
      <c r="DZD116" s="238"/>
      <c r="DZE116" s="238"/>
      <c r="DZF116" s="238"/>
      <c r="DZG116" s="238"/>
      <c r="DZH116" s="238"/>
      <c r="DZI116" s="238"/>
      <c r="DZJ116" s="238"/>
      <c r="DZK116" s="238"/>
      <c r="DZL116" s="238"/>
      <c r="DZM116" s="238"/>
      <c r="DZN116" s="238"/>
      <c r="DZO116" s="238"/>
      <c r="DZP116" s="238"/>
      <c r="DZQ116" s="238"/>
      <c r="DZR116" s="238"/>
      <c r="DZS116" s="238"/>
      <c r="DZT116" s="238"/>
      <c r="DZU116" s="238"/>
      <c r="DZV116" s="238"/>
      <c r="DZW116" s="238"/>
      <c r="DZX116" s="238"/>
      <c r="DZY116" s="238"/>
      <c r="DZZ116" s="238"/>
      <c r="EAA116" s="238"/>
      <c r="EAB116" s="238"/>
      <c r="EAC116" s="238"/>
      <c r="EAD116" s="238"/>
      <c r="EAE116" s="238"/>
      <c r="EAF116" s="238"/>
      <c r="EAG116" s="238"/>
      <c r="EAH116" s="238"/>
      <c r="EAI116" s="238"/>
      <c r="EAJ116" s="238"/>
      <c r="EAK116" s="238"/>
      <c r="EAL116" s="238"/>
      <c r="EAM116" s="238"/>
      <c r="EAN116" s="238"/>
      <c r="EAO116" s="238"/>
      <c r="EAP116" s="238"/>
      <c r="EAQ116" s="238"/>
      <c r="EAR116" s="238"/>
      <c r="EAS116" s="238"/>
      <c r="EAT116" s="238"/>
      <c r="EAU116" s="238"/>
      <c r="EAV116" s="238"/>
      <c r="EAW116" s="238"/>
      <c r="EAX116" s="238"/>
      <c r="EAY116" s="238"/>
      <c r="EAZ116" s="238"/>
      <c r="EBA116" s="238"/>
      <c r="EBB116" s="238"/>
      <c r="EBC116" s="238"/>
      <c r="EBD116" s="238"/>
      <c r="EBE116" s="238"/>
      <c r="EBF116" s="238"/>
      <c r="EBG116" s="238"/>
      <c r="EBH116" s="238"/>
      <c r="EBI116" s="238"/>
      <c r="EBJ116" s="238"/>
      <c r="EBK116" s="238"/>
      <c r="EBL116" s="238"/>
      <c r="EBM116" s="238"/>
      <c r="EBN116" s="238"/>
      <c r="EBO116" s="238"/>
      <c r="EBP116" s="238"/>
      <c r="EBQ116" s="238"/>
      <c r="EBR116" s="238"/>
      <c r="EBS116" s="238"/>
      <c r="EBT116" s="238"/>
      <c r="EBU116" s="238"/>
      <c r="EBV116" s="238"/>
      <c r="EBW116" s="238"/>
      <c r="EBX116" s="238"/>
      <c r="EBY116" s="238"/>
      <c r="EBZ116" s="238"/>
      <c r="ECA116" s="238"/>
      <c r="ECB116" s="238"/>
      <c r="ECC116" s="238"/>
      <c r="ECD116" s="238"/>
      <c r="ECE116" s="238"/>
      <c r="ECF116" s="238"/>
      <c r="ECG116" s="238"/>
      <c r="ECH116" s="238"/>
      <c r="ECI116" s="238"/>
      <c r="ECJ116" s="238"/>
      <c r="ECK116" s="238"/>
      <c r="ECL116" s="238"/>
      <c r="ECM116" s="238"/>
      <c r="ECN116" s="238"/>
      <c r="ECO116" s="238"/>
      <c r="ECP116" s="238"/>
      <c r="ECQ116" s="238"/>
      <c r="ECR116" s="238"/>
      <c r="ECS116" s="238"/>
      <c r="ECT116" s="238"/>
      <c r="ECU116" s="238"/>
      <c r="ECV116" s="238"/>
      <c r="ECW116" s="238"/>
      <c r="ECX116" s="238"/>
      <c r="ECY116" s="238"/>
      <c r="ECZ116" s="238"/>
      <c r="EDA116" s="238"/>
      <c r="EDB116" s="238"/>
      <c r="EDC116" s="238"/>
      <c r="EDD116" s="238"/>
      <c r="EDE116" s="238"/>
      <c r="EDF116" s="238"/>
      <c r="EDG116" s="238"/>
      <c r="EDH116" s="238"/>
      <c r="EDI116" s="238"/>
      <c r="EDJ116" s="238"/>
      <c r="EDK116" s="238"/>
      <c r="EDL116" s="238"/>
      <c r="EDM116" s="238"/>
      <c r="EDN116" s="238"/>
      <c r="EDO116" s="238"/>
      <c r="EDP116" s="238"/>
      <c r="EDQ116" s="238"/>
      <c r="EDR116" s="238"/>
      <c r="EDS116" s="238"/>
      <c r="EDT116" s="238"/>
      <c r="EDU116" s="238"/>
      <c r="EDV116" s="238"/>
      <c r="EDW116" s="238"/>
      <c r="EDX116" s="238"/>
      <c r="EDY116" s="238"/>
      <c r="EDZ116" s="238"/>
      <c r="EEA116" s="238"/>
      <c r="EEB116" s="238"/>
      <c r="EEC116" s="238"/>
      <c r="EED116" s="238"/>
      <c r="EEE116" s="238"/>
      <c r="EEF116" s="238"/>
      <c r="EEG116" s="238"/>
      <c r="EEH116" s="238"/>
      <c r="EEI116" s="238"/>
      <c r="EEJ116" s="238"/>
      <c r="EEK116" s="238"/>
      <c r="EEL116" s="238"/>
      <c r="EEM116" s="238"/>
      <c r="EEN116" s="238"/>
      <c r="EEO116" s="238"/>
      <c r="EEP116" s="238"/>
      <c r="EEQ116" s="238"/>
      <c r="EER116" s="238"/>
      <c r="EES116" s="238"/>
      <c r="EET116" s="238"/>
      <c r="EEU116" s="238"/>
      <c r="EEV116" s="238"/>
      <c r="EEW116" s="238"/>
      <c r="EEX116" s="238"/>
      <c r="EEY116" s="238"/>
      <c r="EEZ116" s="238"/>
      <c r="EFA116" s="238"/>
      <c r="EFB116" s="238"/>
      <c r="EFC116" s="238"/>
      <c r="EFD116" s="238"/>
      <c r="EFE116" s="238"/>
      <c r="EFF116" s="238"/>
      <c r="EFG116" s="238"/>
      <c r="EFH116" s="238"/>
      <c r="EFI116" s="238"/>
      <c r="EFJ116" s="238"/>
      <c r="EFK116" s="238"/>
      <c r="EFL116" s="238"/>
      <c r="EFM116" s="238"/>
      <c r="EFN116" s="238"/>
      <c r="EFO116" s="238"/>
      <c r="EFP116" s="238"/>
      <c r="EFQ116" s="238"/>
      <c r="EFR116" s="238"/>
      <c r="EFS116" s="238"/>
      <c r="EFT116" s="238"/>
      <c r="EFU116" s="238"/>
      <c r="EFV116" s="238"/>
      <c r="EFW116" s="238"/>
      <c r="EFX116" s="238"/>
      <c r="EFY116" s="238"/>
      <c r="EFZ116" s="238"/>
      <c r="EGA116" s="238"/>
      <c r="EGB116" s="238"/>
      <c r="EGC116" s="238"/>
      <c r="EGD116" s="238"/>
      <c r="EGE116" s="238"/>
      <c r="EGF116" s="238"/>
      <c r="EGG116" s="238"/>
      <c r="EGH116" s="238"/>
      <c r="EGI116" s="238"/>
      <c r="EGJ116" s="238"/>
      <c r="EGK116" s="238"/>
      <c r="EGL116" s="238"/>
      <c r="EGM116" s="238"/>
      <c r="EGN116" s="238"/>
      <c r="EGO116" s="238"/>
      <c r="EGP116" s="238"/>
      <c r="EGQ116" s="238"/>
      <c r="EGR116" s="238"/>
      <c r="EGS116" s="238"/>
      <c r="EGT116" s="238"/>
      <c r="EGU116" s="238"/>
      <c r="EGV116" s="238"/>
      <c r="EGW116" s="238"/>
      <c r="EGX116" s="238"/>
      <c r="EGY116" s="238"/>
      <c r="EGZ116" s="238"/>
      <c r="EHA116" s="238"/>
      <c r="EHB116" s="238"/>
      <c r="EHC116" s="238"/>
      <c r="EHD116" s="238"/>
      <c r="EHE116" s="238"/>
      <c r="EHF116" s="238"/>
      <c r="EHG116" s="238"/>
      <c r="EHH116" s="238"/>
      <c r="EHI116" s="238"/>
      <c r="EHJ116" s="238"/>
      <c r="EHK116" s="238"/>
      <c r="EHL116" s="238"/>
      <c r="EHM116" s="238"/>
      <c r="EHN116" s="238"/>
      <c r="EHO116" s="238"/>
      <c r="EHP116" s="238"/>
      <c r="EHQ116" s="238"/>
      <c r="EHR116" s="238"/>
      <c r="EHS116" s="238"/>
      <c r="EHT116" s="238"/>
      <c r="EHU116" s="238"/>
      <c r="EHV116" s="238"/>
      <c r="EHW116" s="238"/>
      <c r="EHX116" s="238"/>
      <c r="EHY116" s="238"/>
      <c r="EHZ116" s="238"/>
      <c r="EIA116" s="238"/>
      <c r="EIB116" s="238"/>
      <c r="EIC116" s="238"/>
      <c r="EID116" s="238"/>
      <c r="EIE116" s="238"/>
      <c r="EIF116" s="238"/>
      <c r="EIG116" s="238"/>
      <c r="EIH116" s="238"/>
      <c r="EII116" s="238"/>
      <c r="EIJ116" s="238"/>
      <c r="EIK116" s="238"/>
      <c r="EIL116" s="238"/>
      <c r="EIM116" s="238"/>
      <c r="EIN116" s="238"/>
      <c r="EIO116" s="238"/>
      <c r="EIP116" s="238"/>
      <c r="EIQ116" s="238"/>
      <c r="EIR116" s="238"/>
      <c r="EIS116" s="238"/>
      <c r="EIT116" s="238"/>
      <c r="EIU116" s="238"/>
      <c r="EIV116" s="238"/>
      <c r="EIW116" s="238"/>
      <c r="EIX116" s="238"/>
      <c r="EIY116" s="238"/>
      <c r="EIZ116" s="238"/>
      <c r="EJA116" s="238"/>
      <c r="EJB116" s="238"/>
      <c r="EJC116" s="238"/>
      <c r="EJD116" s="238"/>
      <c r="EJE116" s="238"/>
      <c r="EJF116" s="238"/>
      <c r="EJG116" s="238"/>
      <c r="EJH116" s="238"/>
      <c r="EJI116" s="238"/>
      <c r="EJJ116" s="238"/>
      <c r="EJK116" s="238"/>
      <c r="EJL116" s="238"/>
      <c r="EJM116" s="238"/>
      <c r="EJN116" s="238"/>
      <c r="EJO116" s="238"/>
      <c r="EJP116" s="238"/>
      <c r="EJQ116" s="238"/>
      <c r="EJR116" s="238"/>
      <c r="EJS116" s="238"/>
      <c r="EJT116" s="238"/>
      <c r="EJU116" s="238"/>
      <c r="EJV116" s="238"/>
      <c r="EJW116" s="238"/>
      <c r="EJX116" s="238"/>
      <c r="EJY116" s="238"/>
      <c r="EJZ116" s="238"/>
      <c r="EKA116" s="238"/>
      <c r="EKB116" s="238"/>
      <c r="EKC116" s="238"/>
      <c r="EKD116" s="238"/>
      <c r="EKE116" s="238"/>
      <c r="EKF116" s="238"/>
      <c r="EKG116" s="238"/>
      <c r="EKH116" s="238"/>
      <c r="EKI116" s="238"/>
      <c r="EKJ116" s="238"/>
      <c r="EKK116" s="238"/>
      <c r="EKL116" s="238"/>
      <c r="EKM116" s="238"/>
      <c r="EKN116" s="238"/>
      <c r="EKO116" s="238"/>
      <c r="EKP116" s="238"/>
      <c r="EKQ116" s="238"/>
      <c r="EKR116" s="238"/>
      <c r="EKS116" s="238"/>
      <c r="EKT116" s="238"/>
      <c r="EKU116" s="238"/>
      <c r="EKV116" s="238"/>
      <c r="EKW116" s="238"/>
      <c r="EKX116" s="238"/>
      <c r="EKY116" s="238"/>
      <c r="EKZ116" s="238"/>
      <c r="ELA116" s="238"/>
      <c r="ELB116" s="238"/>
      <c r="ELC116" s="238"/>
      <c r="ELD116" s="238"/>
      <c r="ELE116" s="238"/>
      <c r="ELF116" s="238"/>
      <c r="ELG116" s="238"/>
      <c r="ELH116" s="238"/>
      <c r="ELI116" s="238"/>
      <c r="ELJ116" s="238"/>
      <c r="ELK116" s="238"/>
      <c r="ELL116" s="238"/>
      <c r="ELM116" s="238"/>
      <c r="ELN116" s="238"/>
      <c r="ELO116" s="238"/>
      <c r="ELP116" s="238"/>
      <c r="ELQ116" s="238"/>
      <c r="ELR116" s="238"/>
      <c r="ELS116" s="238"/>
      <c r="ELT116" s="238"/>
      <c r="ELU116" s="238"/>
      <c r="ELV116" s="238"/>
      <c r="ELW116" s="238"/>
      <c r="ELX116" s="238"/>
      <c r="ELY116" s="238"/>
      <c r="ELZ116" s="238"/>
      <c r="EMA116" s="238"/>
      <c r="EMB116" s="238"/>
      <c r="EMC116" s="238"/>
      <c r="EMD116" s="238"/>
      <c r="EME116" s="238"/>
      <c r="EMF116" s="238"/>
      <c r="EMG116" s="238"/>
      <c r="EMH116" s="238"/>
      <c r="EMI116" s="238"/>
      <c r="EMJ116" s="238"/>
      <c r="EMK116" s="238"/>
      <c r="EML116" s="238"/>
      <c r="EMM116" s="238"/>
      <c r="EMN116" s="238"/>
      <c r="EMO116" s="238"/>
      <c r="EMP116" s="238"/>
      <c r="EMQ116" s="238"/>
      <c r="EMR116" s="238"/>
      <c r="EMS116" s="238"/>
      <c r="EMT116" s="238"/>
      <c r="EMU116" s="238"/>
      <c r="EMV116" s="238"/>
      <c r="EMW116" s="238"/>
      <c r="EMX116" s="238"/>
      <c r="EMY116" s="238"/>
      <c r="EMZ116" s="238"/>
      <c r="ENA116" s="238"/>
      <c r="ENB116" s="238"/>
      <c r="ENC116" s="238"/>
      <c r="END116" s="238"/>
      <c r="ENE116" s="238"/>
      <c r="ENF116" s="238"/>
      <c r="ENG116" s="238"/>
      <c r="ENH116" s="238"/>
      <c r="ENI116" s="238"/>
      <c r="ENJ116" s="238"/>
      <c r="ENK116" s="238"/>
      <c r="ENL116" s="238"/>
      <c r="ENM116" s="238"/>
      <c r="ENN116" s="238"/>
      <c r="ENO116" s="238"/>
      <c r="ENP116" s="238"/>
      <c r="ENQ116" s="238"/>
      <c r="ENR116" s="238"/>
      <c r="ENS116" s="238"/>
      <c r="ENT116" s="238"/>
      <c r="ENU116" s="238"/>
      <c r="ENV116" s="238"/>
      <c r="ENW116" s="238"/>
      <c r="ENX116" s="238"/>
      <c r="ENY116" s="238"/>
      <c r="ENZ116" s="238"/>
      <c r="EOA116" s="238"/>
      <c r="EOB116" s="238"/>
      <c r="EOC116" s="238"/>
      <c r="EOD116" s="238"/>
      <c r="EOE116" s="238"/>
      <c r="EOF116" s="238"/>
      <c r="EOG116" s="238"/>
      <c r="EOH116" s="238"/>
      <c r="EOI116" s="238"/>
      <c r="EOJ116" s="238"/>
      <c r="EOK116" s="238"/>
      <c r="EOL116" s="238"/>
      <c r="EOM116" s="238"/>
      <c r="EON116" s="238"/>
      <c r="EOO116" s="238"/>
      <c r="EOP116" s="238"/>
      <c r="EOQ116" s="238"/>
      <c r="EOR116" s="238"/>
      <c r="EOS116" s="238"/>
      <c r="EOT116" s="238"/>
      <c r="EOU116" s="238"/>
      <c r="EOV116" s="238"/>
      <c r="EOW116" s="238"/>
      <c r="EOX116" s="238"/>
      <c r="EOY116" s="238"/>
      <c r="EOZ116" s="238"/>
      <c r="EPA116" s="238"/>
      <c r="EPB116" s="238"/>
      <c r="EPC116" s="238"/>
      <c r="EPD116" s="238"/>
      <c r="EPE116" s="238"/>
      <c r="EPF116" s="238"/>
      <c r="EPG116" s="238"/>
      <c r="EPH116" s="238"/>
      <c r="EPI116" s="238"/>
      <c r="EPJ116" s="238"/>
      <c r="EPK116" s="238"/>
      <c r="EPL116" s="238"/>
      <c r="EPM116" s="238"/>
      <c r="EPN116" s="238"/>
      <c r="EPO116" s="238"/>
      <c r="EPP116" s="238"/>
      <c r="EPQ116" s="238"/>
      <c r="EPR116" s="238"/>
      <c r="EPS116" s="238"/>
      <c r="EPT116" s="238"/>
      <c r="EPU116" s="238"/>
      <c r="EPV116" s="238"/>
      <c r="EPW116" s="238"/>
      <c r="EPX116" s="238"/>
      <c r="EPY116" s="238"/>
      <c r="EPZ116" s="238"/>
      <c r="EQA116" s="238"/>
      <c r="EQB116" s="238"/>
      <c r="EQC116" s="238"/>
      <c r="EQD116" s="238"/>
      <c r="EQE116" s="238"/>
      <c r="EQF116" s="238"/>
      <c r="EQG116" s="238"/>
      <c r="EQH116" s="238"/>
      <c r="EQI116" s="238"/>
      <c r="EQJ116" s="238"/>
      <c r="EQK116" s="238"/>
      <c r="EQL116" s="238"/>
      <c r="EQM116" s="238"/>
      <c r="EQN116" s="238"/>
      <c r="EQO116" s="238"/>
      <c r="EQP116" s="238"/>
      <c r="EQQ116" s="238"/>
      <c r="EQR116" s="238"/>
      <c r="EQS116" s="238"/>
      <c r="EQT116" s="238"/>
      <c r="EQU116" s="238"/>
      <c r="EQV116" s="238"/>
      <c r="EQW116" s="238"/>
      <c r="EQX116" s="238"/>
      <c r="EQY116" s="238"/>
      <c r="EQZ116" s="238"/>
      <c r="ERA116" s="238"/>
      <c r="ERB116" s="238"/>
      <c r="ERC116" s="238"/>
      <c r="ERD116" s="238"/>
      <c r="ERE116" s="238"/>
      <c r="ERF116" s="238"/>
      <c r="ERG116" s="238"/>
      <c r="ERH116" s="238"/>
      <c r="ERI116" s="238"/>
      <c r="ERJ116" s="238"/>
      <c r="ERK116" s="238"/>
      <c r="ERL116" s="238"/>
      <c r="ERM116" s="238"/>
      <c r="ERN116" s="238"/>
      <c r="ERO116" s="238"/>
      <c r="ERP116" s="238"/>
      <c r="ERQ116" s="238"/>
      <c r="ERR116" s="238"/>
      <c r="ERS116" s="238"/>
      <c r="ERT116" s="238"/>
      <c r="ERU116" s="238"/>
      <c r="ERV116" s="238"/>
      <c r="ERW116" s="238"/>
      <c r="ERX116" s="238"/>
      <c r="ERY116" s="238"/>
      <c r="ERZ116" s="238"/>
      <c r="ESA116" s="238"/>
      <c r="ESB116" s="238"/>
      <c r="ESC116" s="238"/>
      <c r="ESD116" s="238"/>
      <c r="ESE116" s="238"/>
      <c r="ESF116" s="238"/>
      <c r="ESG116" s="238"/>
      <c r="ESH116" s="238"/>
      <c r="ESI116" s="238"/>
      <c r="ESJ116" s="238"/>
      <c r="ESK116" s="238"/>
      <c r="ESL116" s="238"/>
      <c r="ESM116" s="238"/>
      <c r="ESN116" s="238"/>
      <c r="ESO116" s="238"/>
      <c r="ESP116" s="238"/>
      <c r="ESQ116" s="238"/>
      <c r="ESR116" s="238"/>
      <c r="ESS116" s="238"/>
      <c r="EST116" s="238"/>
      <c r="ESU116" s="238"/>
      <c r="ESV116" s="238"/>
      <c r="ESW116" s="238"/>
      <c r="ESX116" s="238"/>
      <c r="ESY116" s="238"/>
      <c r="ESZ116" s="238"/>
      <c r="ETA116" s="238"/>
      <c r="ETB116" s="238"/>
      <c r="ETC116" s="238"/>
      <c r="ETD116" s="238"/>
      <c r="ETE116" s="238"/>
      <c r="ETF116" s="238"/>
      <c r="ETG116" s="238"/>
      <c r="ETH116" s="238"/>
      <c r="ETI116" s="238"/>
      <c r="ETJ116" s="238"/>
      <c r="ETK116" s="238"/>
      <c r="ETL116" s="238"/>
      <c r="ETM116" s="238"/>
      <c r="ETN116" s="238"/>
      <c r="ETO116" s="238"/>
      <c r="ETP116" s="238"/>
      <c r="ETQ116" s="238"/>
      <c r="ETR116" s="238"/>
      <c r="ETS116" s="238"/>
      <c r="ETT116" s="238"/>
      <c r="ETU116" s="238"/>
      <c r="ETV116" s="238"/>
      <c r="ETW116" s="238"/>
      <c r="ETX116" s="238"/>
      <c r="ETY116" s="238"/>
      <c r="ETZ116" s="238"/>
      <c r="EUA116" s="238"/>
      <c r="EUB116" s="238"/>
      <c r="EUC116" s="238"/>
      <c r="EUD116" s="238"/>
      <c r="EUE116" s="238"/>
      <c r="EUF116" s="238"/>
      <c r="EUG116" s="238"/>
      <c r="EUH116" s="238"/>
      <c r="EUI116" s="238"/>
      <c r="EUJ116" s="238"/>
      <c r="EUK116" s="238"/>
      <c r="EUL116" s="238"/>
      <c r="EUM116" s="238"/>
      <c r="EUN116" s="238"/>
      <c r="EUO116" s="238"/>
      <c r="EUP116" s="238"/>
      <c r="EUQ116" s="238"/>
      <c r="EUR116" s="238"/>
      <c r="EUS116" s="238"/>
      <c r="EUT116" s="238"/>
      <c r="EUU116" s="238"/>
      <c r="EUV116" s="238"/>
      <c r="EUW116" s="238"/>
      <c r="EUX116" s="238"/>
      <c r="EUY116" s="238"/>
      <c r="EUZ116" s="238"/>
      <c r="EVA116" s="238"/>
      <c r="EVB116" s="238"/>
      <c r="EVC116" s="238"/>
      <c r="EVD116" s="238"/>
      <c r="EVE116" s="238"/>
      <c r="EVF116" s="238"/>
      <c r="EVG116" s="238"/>
      <c r="EVH116" s="238"/>
      <c r="EVI116" s="238"/>
      <c r="EVJ116" s="238"/>
      <c r="EVK116" s="238"/>
      <c r="EVL116" s="238"/>
      <c r="EVM116" s="238"/>
      <c r="EVN116" s="238"/>
      <c r="EVO116" s="238"/>
      <c r="EVP116" s="238"/>
      <c r="EVQ116" s="238"/>
      <c r="EVR116" s="238"/>
      <c r="EVS116" s="238"/>
      <c r="EVT116" s="238"/>
      <c r="EVU116" s="238"/>
      <c r="EVV116" s="238"/>
      <c r="EVW116" s="238"/>
      <c r="EVX116" s="238"/>
      <c r="EVY116" s="238"/>
      <c r="EVZ116" s="238"/>
      <c r="EWA116" s="238"/>
      <c r="EWB116" s="238"/>
      <c r="EWC116" s="238"/>
      <c r="EWD116" s="238"/>
      <c r="EWE116" s="238"/>
      <c r="EWF116" s="238"/>
      <c r="EWG116" s="238"/>
      <c r="EWH116" s="238"/>
      <c r="EWI116" s="238"/>
      <c r="EWJ116" s="238"/>
      <c r="EWK116" s="238"/>
      <c r="EWL116" s="238"/>
      <c r="EWM116" s="238"/>
      <c r="EWN116" s="238"/>
      <c r="EWO116" s="238"/>
      <c r="EWP116" s="238"/>
      <c r="EWQ116" s="238"/>
      <c r="EWR116" s="238"/>
      <c r="EWS116" s="238"/>
      <c r="EWT116" s="238"/>
      <c r="EWU116" s="238"/>
      <c r="EWV116" s="238"/>
      <c r="EWW116" s="238"/>
      <c r="EWX116" s="238"/>
      <c r="EWY116" s="238"/>
      <c r="EWZ116" s="238"/>
      <c r="EXA116" s="238"/>
      <c r="EXB116" s="238"/>
      <c r="EXC116" s="238"/>
      <c r="EXD116" s="238"/>
      <c r="EXE116" s="238"/>
      <c r="EXF116" s="238"/>
      <c r="EXG116" s="238"/>
      <c r="EXH116" s="238"/>
      <c r="EXI116" s="238"/>
      <c r="EXJ116" s="238"/>
      <c r="EXK116" s="238"/>
      <c r="EXL116" s="238"/>
      <c r="EXM116" s="238"/>
      <c r="EXN116" s="238"/>
      <c r="EXO116" s="238"/>
      <c r="EXP116" s="238"/>
      <c r="EXQ116" s="238"/>
      <c r="EXR116" s="238"/>
      <c r="EXS116" s="238"/>
      <c r="EXT116" s="238"/>
      <c r="EXU116" s="238"/>
      <c r="EXV116" s="238"/>
      <c r="EXW116" s="238"/>
      <c r="EXX116" s="238"/>
      <c r="EXY116" s="238"/>
      <c r="EXZ116" s="238"/>
      <c r="EYA116" s="238"/>
      <c r="EYB116" s="238"/>
      <c r="EYC116" s="238"/>
      <c r="EYD116" s="238"/>
      <c r="EYE116" s="238"/>
      <c r="EYF116" s="238"/>
      <c r="EYG116" s="238"/>
      <c r="EYH116" s="238"/>
      <c r="EYI116" s="238"/>
      <c r="EYJ116" s="238"/>
      <c r="EYK116" s="238"/>
      <c r="EYL116" s="238"/>
      <c r="EYM116" s="238"/>
      <c r="EYN116" s="238"/>
      <c r="EYO116" s="238"/>
      <c r="EYP116" s="238"/>
      <c r="EYQ116" s="238"/>
      <c r="EYR116" s="238"/>
      <c r="EYS116" s="238"/>
      <c r="EYT116" s="238"/>
      <c r="EYU116" s="238"/>
      <c r="EYV116" s="238"/>
      <c r="EYW116" s="238"/>
      <c r="EYX116" s="238"/>
      <c r="EYY116" s="238"/>
      <c r="EYZ116" s="238"/>
      <c r="EZA116" s="238"/>
      <c r="EZB116" s="238"/>
      <c r="EZC116" s="238"/>
      <c r="EZD116" s="238"/>
      <c r="EZE116" s="238"/>
      <c r="EZF116" s="238"/>
      <c r="EZG116" s="238"/>
      <c r="EZH116" s="238"/>
      <c r="EZI116" s="238"/>
      <c r="EZJ116" s="238"/>
      <c r="EZK116" s="238"/>
      <c r="EZL116" s="238"/>
      <c r="EZM116" s="238"/>
      <c r="EZN116" s="238"/>
      <c r="EZO116" s="238"/>
      <c r="EZP116" s="238"/>
      <c r="EZQ116" s="238"/>
      <c r="EZR116" s="238"/>
      <c r="EZS116" s="238"/>
      <c r="EZT116" s="238"/>
      <c r="EZU116" s="238"/>
      <c r="EZV116" s="238"/>
      <c r="EZW116" s="238"/>
      <c r="EZX116" s="238"/>
      <c r="EZY116" s="238"/>
      <c r="EZZ116" s="238"/>
      <c r="FAA116" s="238"/>
      <c r="FAB116" s="238"/>
      <c r="FAC116" s="238"/>
      <c r="FAD116" s="238"/>
      <c r="FAE116" s="238"/>
      <c r="FAF116" s="238"/>
      <c r="FAG116" s="238"/>
      <c r="FAH116" s="238"/>
      <c r="FAI116" s="238"/>
      <c r="FAJ116" s="238"/>
      <c r="FAK116" s="238"/>
      <c r="FAL116" s="238"/>
      <c r="FAM116" s="238"/>
      <c r="FAN116" s="238"/>
      <c r="FAO116" s="238"/>
      <c r="FAP116" s="238"/>
      <c r="FAQ116" s="238"/>
      <c r="FAR116" s="238"/>
      <c r="FAS116" s="238"/>
      <c r="FAT116" s="238"/>
      <c r="FAU116" s="238"/>
      <c r="FAV116" s="238"/>
      <c r="FAW116" s="238"/>
      <c r="FAX116" s="238"/>
      <c r="FAY116" s="238"/>
      <c r="FAZ116" s="238"/>
      <c r="FBA116" s="238"/>
      <c r="FBB116" s="238"/>
      <c r="FBC116" s="238"/>
      <c r="FBD116" s="238"/>
      <c r="FBE116" s="238"/>
      <c r="FBF116" s="238"/>
      <c r="FBG116" s="238"/>
      <c r="FBH116" s="238"/>
      <c r="FBI116" s="238"/>
      <c r="FBJ116" s="238"/>
      <c r="FBK116" s="238"/>
      <c r="FBL116" s="238"/>
      <c r="FBM116" s="238"/>
      <c r="FBN116" s="238"/>
      <c r="FBO116" s="238"/>
      <c r="FBP116" s="238"/>
      <c r="FBQ116" s="238"/>
      <c r="FBR116" s="238"/>
      <c r="FBS116" s="238"/>
      <c r="FBT116" s="238"/>
      <c r="FBU116" s="238"/>
      <c r="FBV116" s="238"/>
      <c r="FBW116" s="238"/>
      <c r="FBX116" s="238"/>
      <c r="FBY116" s="238"/>
      <c r="FBZ116" s="238"/>
      <c r="FCA116" s="238"/>
      <c r="FCB116" s="238"/>
      <c r="FCC116" s="238"/>
      <c r="FCD116" s="238"/>
      <c r="FCE116" s="238"/>
      <c r="FCF116" s="238"/>
      <c r="FCG116" s="238"/>
      <c r="FCH116" s="238"/>
      <c r="FCI116" s="238"/>
      <c r="FCJ116" s="238"/>
      <c r="FCK116" s="238"/>
      <c r="FCL116" s="238"/>
      <c r="FCM116" s="238"/>
      <c r="FCN116" s="238"/>
      <c r="FCO116" s="238"/>
      <c r="FCP116" s="238"/>
      <c r="FCQ116" s="238"/>
      <c r="FCR116" s="238"/>
      <c r="FCS116" s="238"/>
      <c r="FCT116" s="238"/>
      <c r="FCU116" s="238"/>
      <c r="FCV116" s="238"/>
      <c r="FCW116" s="238"/>
      <c r="FCX116" s="238"/>
      <c r="FCY116" s="238"/>
      <c r="FCZ116" s="238"/>
      <c r="FDA116" s="238"/>
      <c r="FDB116" s="238"/>
      <c r="FDC116" s="238"/>
      <c r="FDD116" s="238"/>
      <c r="FDE116" s="238"/>
      <c r="FDF116" s="238"/>
      <c r="FDG116" s="238"/>
      <c r="FDH116" s="238"/>
      <c r="FDI116" s="238"/>
      <c r="FDJ116" s="238"/>
      <c r="FDK116" s="238"/>
      <c r="FDL116" s="238"/>
      <c r="FDM116" s="238"/>
      <c r="FDN116" s="238"/>
      <c r="FDO116" s="238"/>
      <c r="FDP116" s="238"/>
      <c r="FDQ116" s="238"/>
      <c r="FDR116" s="238"/>
      <c r="FDS116" s="238"/>
      <c r="FDT116" s="238"/>
      <c r="FDU116" s="238"/>
      <c r="FDV116" s="238"/>
      <c r="FDW116" s="238"/>
      <c r="FDX116" s="238"/>
      <c r="FDY116" s="238"/>
      <c r="FDZ116" s="238"/>
      <c r="FEA116" s="238"/>
      <c r="FEB116" s="238"/>
      <c r="FEC116" s="238"/>
      <c r="FED116" s="238"/>
      <c r="FEE116" s="238"/>
      <c r="FEF116" s="238"/>
      <c r="FEG116" s="238"/>
      <c r="FEH116" s="238"/>
      <c r="FEI116" s="238"/>
      <c r="FEJ116" s="238"/>
      <c r="FEK116" s="238"/>
      <c r="FEL116" s="238"/>
      <c r="FEM116" s="238"/>
      <c r="FEN116" s="238"/>
      <c r="FEO116" s="238"/>
      <c r="FEP116" s="238"/>
      <c r="FEQ116" s="238"/>
      <c r="FER116" s="238"/>
      <c r="FES116" s="238"/>
      <c r="FET116" s="238"/>
      <c r="FEU116" s="238"/>
      <c r="FEV116" s="238"/>
      <c r="FEW116" s="238"/>
      <c r="FEX116" s="238"/>
      <c r="FEY116" s="238"/>
      <c r="FEZ116" s="238"/>
      <c r="FFA116" s="238"/>
      <c r="FFB116" s="238"/>
      <c r="FFC116" s="238"/>
      <c r="FFD116" s="238"/>
      <c r="FFE116" s="238"/>
      <c r="FFF116" s="238"/>
      <c r="FFG116" s="238"/>
      <c r="FFH116" s="238"/>
      <c r="FFI116" s="238"/>
      <c r="FFJ116" s="238"/>
      <c r="FFK116" s="238"/>
      <c r="FFL116" s="238"/>
      <c r="FFM116" s="238"/>
      <c r="FFN116" s="238"/>
      <c r="FFO116" s="238"/>
      <c r="FFP116" s="238"/>
      <c r="FFQ116" s="238"/>
      <c r="FFR116" s="238"/>
      <c r="FFS116" s="238"/>
      <c r="FFT116" s="238"/>
      <c r="FFU116" s="238"/>
      <c r="FFV116" s="238"/>
      <c r="FFW116" s="238"/>
      <c r="FFX116" s="238"/>
      <c r="FFY116" s="238"/>
      <c r="FFZ116" s="238"/>
      <c r="FGA116" s="238"/>
      <c r="FGB116" s="238"/>
      <c r="FGC116" s="238"/>
      <c r="FGD116" s="238"/>
      <c r="FGE116" s="238"/>
      <c r="FGF116" s="238"/>
      <c r="FGG116" s="238"/>
      <c r="FGH116" s="238"/>
      <c r="FGI116" s="238"/>
      <c r="FGJ116" s="238"/>
      <c r="FGK116" s="238"/>
      <c r="FGL116" s="238"/>
      <c r="FGM116" s="238"/>
      <c r="FGN116" s="238"/>
      <c r="FGO116" s="238"/>
      <c r="FGP116" s="238"/>
      <c r="FGQ116" s="238"/>
      <c r="FGR116" s="238"/>
      <c r="FGS116" s="238"/>
      <c r="FGT116" s="238"/>
      <c r="FGU116" s="238"/>
      <c r="FGV116" s="238"/>
      <c r="FGW116" s="238"/>
      <c r="FGX116" s="238"/>
      <c r="FGY116" s="238"/>
      <c r="FGZ116" s="238"/>
      <c r="FHA116" s="238"/>
      <c r="FHB116" s="238"/>
      <c r="FHC116" s="238"/>
      <c r="FHD116" s="238"/>
      <c r="FHE116" s="238"/>
      <c r="FHF116" s="238"/>
      <c r="FHG116" s="238"/>
      <c r="FHH116" s="238"/>
      <c r="FHI116" s="238"/>
      <c r="FHJ116" s="238"/>
      <c r="FHK116" s="238"/>
      <c r="FHL116" s="238"/>
      <c r="FHM116" s="238"/>
      <c r="FHN116" s="238"/>
      <c r="FHO116" s="238"/>
      <c r="FHP116" s="238"/>
      <c r="FHQ116" s="238"/>
      <c r="FHR116" s="238"/>
      <c r="FHS116" s="238"/>
      <c r="FHT116" s="238"/>
      <c r="FHU116" s="238"/>
      <c r="FHV116" s="238"/>
      <c r="FHW116" s="238"/>
      <c r="FHX116" s="238"/>
      <c r="FHY116" s="238"/>
      <c r="FHZ116" s="238"/>
      <c r="FIA116" s="238"/>
      <c r="FIB116" s="238"/>
      <c r="FIC116" s="238"/>
      <c r="FID116" s="238"/>
      <c r="FIE116" s="238"/>
      <c r="FIF116" s="238"/>
      <c r="FIG116" s="238"/>
      <c r="FIH116" s="238"/>
      <c r="FII116" s="238"/>
      <c r="FIJ116" s="238"/>
      <c r="FIK116" s="238"/>
      <c r="FIL116" s="238"/>
      <c r="FIM116" s="238"/>
      <c r="FIN116" s="238"/>
      <c r="FIO116" s="238"/>
      <c r="FIP116" s="238"/>
      <c r="FIQ116" s="238"/>
      <c r="FIR116" s="238"/>
      <c r="FIS116" s="238"/>
      <c r="FIT116" s="238"/>
      <c r="FIU116" s="238"/>
      <c r="FIV116" s="238"/>
      <c r="FIW116" s="238"/>
      <c r="FIX116" s="238"/>
      <c r="FIY116" s="238"/>
      <c r="FIZ116" s="238"/>
      <c r="FJA116" s="238"/>
      <c r="FJB116" s="238"/>
      <c r="FJC116" s="238"/>
      <c r="FJD116" s="238"/>
      <c r="FJE116" s="238"/>
      <c r="FJF116" s="238"/>
      <c r="FJG116" s="238"/>
      <c r="FJH116" s="238"/>
      <c r="FJI116" s="238"/>
      <c r="FJJ116" s="238"/>
      <c r="FJK116" s="238"/>
      <c r="FJL116" s="238"/>
      <c r="FJM116" s="238"/>
      <c r="FJN116" s="238"/>
      <c r="FJO116" s="238"/>
      <c r="FJP116" s="238"/>
      <c r="FJQ116" s="238"/>
      <c r="FJR116" s="238"/>
      <c r="FJS116" s="238"/>
      <c r="FJT116" s="238"/>
      <c r="FJU116" s="238"/>
      <c r="FJV116" s="238"/>
      <c r="FJW116" s="238"/>
      <c r="FJX116" s="238"/>
      <c r="FJY116" s="238"/>
      <c r="FJZ116" s="238"/>
      <c r="FKA116" s="238"/>
      <c r="FKB116" s="238"/>
      <c r="FKC116" s="238"/>
      <c r="FKD116" s="238"/>
      <c r="FKE116" s="238"/>
      <c r="FKF116" s="238"/>
      <c r="FKG116" s="238"/>
      <c r="FKH116" s="238"/>
      <c r="FKI116" s="238"/>
      <c r="FKJ116" s="238"/>
      <c r="FKK116" s="238"/>
      <c r="FKL116" s="238"/>
      <c r="FKM116" s="238"/>
      <c r="FKN116" s="238"/>
      <c r="FKO116" s="238"/>
      <c r="FKP116" s="238"/>
      <c r="FKQ116" s="238"/>
      <c r="FKR116" s="238"/>
      <c r="FKS116" s="238"/>
      <c r="FKT116" s="238"/>
      <c r="FKU116" s="238"/>
      <c r="FKV116" s="238"/>
      <c r="FKW116" s="238"/>
      <c r="FKX116" s="238"/>
      <c r="FKY116" s="238"/>
      <c r="FKZ116" s="238"/>
      <c r="FLA116" s="238"/>
      <c r="FLB116" s="238"/>
      <c r="FLC116" s="238"/>
      <c r="FLD116" s="238"/>
      <c r="FLE116" s="238"/>
      <c r="FLF116" s="238"/>
      <c r="FLG116" s="238"/>
      <c r="FLH116" s="238"/>
      <c r="FLI116" s="238"/>
      <c r="FLJ116" s="238"/>
      <c r="FLK116" s="238"/>
      <c r="FLL116" s="238"/>
      <c r="FLM116" s="238"/>
      <c r="FLN116" s="238"/>
      <c r="FLO116" s="238"/>
      <c r="FLP116" s="238"/>
      <c r="FLQ116" s="238"/>
      <c r="FLR116" s="238"/>
      <c r="FLS116" s="238"/>
      <c r="FLT116" s="238"/>
      <c r="FLU116" s="238"/>
      <c r="FLV116" s="238"/>
      <c r="FLW116" s="238"/>
      <c r="FLX116" s="238"/>
      <c r="FLY116" s="238"/>
      <c r="FLZ116" s="238"/>
      <c r="FMA116" s="238"/>
      <c r="FMB116" s="238"/>
      <c r="FMC116" s="238"/>
      <c r="FMD116" s="238"/>
      <c r="FME116" s="238"/>
      <c r="FMF116" s="238"/>
      <c r="FMG116" s="238"/>
      <c r="FMH116" s="238"/>
      <c r="FMI116" s="238"/>
      <c r="FMJ116" s="238"/>
      <c r="FMK116" s="238"/>
      <c r="FML116" s="238"/>
      <c r="FMM116" s="238"/>
      <c r="FMN116" s="238"/>
      <c r="FMO116" s="238"/>
      <c r="FMP116" s="238"/>
      <c r="FMQ116" s="238"/>
      <c r="FMR116" s="238"/>
      <c r="FMS116" s="238"/>
      <c r="FMT116" s="238"/>
      <c r="FMU116" s="238"/>
      <c r="FMV116" s="238"/>
      <c r="FMW116" s="238"/>
      <c r="FMX116" s="238"/>
      <c r="FMY116" s="238"/>
      <c r="FMZ116" s="238"/>
      <c r="FNA116" s="238"/>
      <c r="FNB116" s="238"/>
      <c r="FNC116" s="238"/>
      <c r="FND116" s="238"/>
      <c r="FNE116" s="238"/>
      <c r="FNF116" s="238"/>
      <c r="FNG116" s="238"/>
      <c r="FNH116" s="238"/>
      <c r="FNI116" s="238"/>
      <c r="FNJ116" s="238"/>
      <c r="FNK116" s="238"/>
      <c r="FNL116" s="238"/>
      <c r="FNM116" s="238"/>
      <c r="FNN116" s="238"/>
      <c r="FNO116" s="238"/>
      <c r="FNP116" s="238"/>
      <c r="FNQ116" s="238"/>
      <c r="FNR116" s="238"/>
      <c r="FNS116" s="238"/>
      <c r="FNT116" s="238"/>
      <c r="FNU116" s="238"/>
      <c r="FNV116" s="238"/>
      <c r="FNW116" s="238"/>
      <c r="FNX116" s="238"/>
      <c r="FNY116" s="238"/>
      <c r="FNZ116" s="238"/>
      <c r="FOA116" s="238"/>
      <c r="FOB116" s="238"/>
      <c r="FOC116" s="238"/>
      <c r="FOD116" s="238"/>
      <c r="FOE116" s="238"/>
      <c r="FOF116" s="238"/>
      <c r="FOG116" s="238"/>
      <c r="FOH116" s="238"/>
      <c r="FOI116" s="238"/>
      <c r="FOJ116" s="238"/>
      <c r="FOK116" s="238"/>
      <c r="FOL116" s="238"/>
      <c r="FOM116" s="238"/>
      <c r="FON116" s="238"/>
      <c r="FOO116" s="238"/>
      <c r="FOP116" s="238"/>
      <c r="FOQ116" s="238"/>
      <c r="FOR116" s="238"/>
      <c r="FOS116" s="238"/>
      <c r="FOT116" s="238"/>
      <c r="FOU116" s="238"/>
      <c r="FOV116" s="238"/>
      <c r="FOW116" s="238"/>
      <c r="FOX116" s="238"/>
      <c r="FOY116" s="238"/>
      <c r="FOZ116" s="238"/>
      <c r="FPA116" s="238"/>
      <c r="FPB116" s="238"/>
      <c r="FPC116" s="238"/>
      <c r="FPD116" s="238"/>
      <c r="FPE116" s="238"/>
      <c r="FPF116" s="238"/>
      <c r="FPG116" s="238"/>
      <c r="FPH116" s="238"/>
      <c r="FPI116" s="238"/>
      <c r="FPJ116" s="238"/>
      <c r="FPK116" s="238"/>
      <c r="FPL116" s="238"/>
      <c r="FPM116" s="238"/>
      <c r="FPN116" s="238"/>
      <c r="FPO116" s="238"/>
      <c r="FPP116" s="238"/>
      <c r="FPQ116" s="238"/>
      <c r="FPR116" s="238"/>
      <c r="FPS116" s="238"/>
      <c r="FPT116" s="238"/>
      <c r="FPU116" s="238"/>
      <c r="FPV116" s="238"/>
      <c r="FPW116" s="238"/>
      <c r="FPX116" s="238"/>
      <c r="FPY116" s="238"/>
      <c r="FPZ116" s="238"/>
      <c r="FQA116" s="238"/>
      <c r="FQB116" s="238"/>
      <c r="FQC116" s="238"/>
      <c r="FQD116" s="238"/>
      <c r="FQE116" s="238"/>
      <c r="FQF116" s="238"/>
      <c r="FQG116" s="238"/>
      <c r="FQH116" s="238"/>
      <c r="FQI116" s="238"/>
      <c r="FQJ116" s="238"/>
      <c r="FQK116" s="238"/>
      <c r="FQL116" s="238"/>
      <c r="FQM116" s="238"/>
      <c r="FQN116" s="238"/>
      <c r="FQO116" s="238"/>
      <c r="FQP116" s="238"/>
      <c r="FQQ116" s="238"/>
      <c r="FQR116" s="238"/>
      <c r="FQS116" s="238"/>
      <c r="FQT116" s="238"/>
      <c r="FQU116" s="238"/>
      <c r="FQV116" s="238"/>
      <c r="FQW116" s="238"/>
      <c r="FQX116" s="238"/>
      <c r="FQY116" s="238"/>
      <c r="FQZ116" s="238"/>
      <c r="FRA116" s="238"/>
      <c r="FRB116" s="238"/>
      <c r="FRC116" s="238"/>
      <c r="FRD116" s="238"/>
      <c r="FRE116" s="238"/>
      <c r="FRF116" s="238"/>
      <c r="FRG116" s="238"/>
      <c r="FRH116" s="238"/>
      <c r="FRI116" s="238"/>
      <c r="FRJ116" s="238"/>
      <c r="FRK116" s="238"/>
      <c r="FRL116" s="238"/>
      <c r="FRM116" s="238"/>
      <c r="FRN116" s="238"/>
      <c r="FRO116" s="238"/>
      <c r="FRP116" s="238"/>
      <c r="FRQ116" s="238"/>
      <c r="FRR116" s="238"/>
      <c r="FRS116" s="238"/>
      <c r="FRT116" s="238"/>
      <c r="FRU116" s="238"/>
      <c r="FRV116" s="238"/>
      <c r="FRW116" s="238"/>
      <c r="FRX116" s="238"/>
      <c r="FRY116" s="238"/>
      <c r="FRZ116" s="238"/>
      <c r="FSA116" s="238"/>
      <c r="FSB116" s="238"/>
      <c r="FSC116" s="238"/>
      <c r="FSD116" s="238"/>
      <c r="FSE116" s="238"/>
      <c r="FSF116" s="238"/>
      <c r="FSG116" s="238"/>
      <c r="FSH116" s="238"/>
      <c r="FSI116" s="238"/>
      <c r="FSJ116" s="238"/>
      <c r="FSK116" s="238"/>
      <c r="FSL116" s="238"/>
      <c r="FSM116" s="238"/>
      <c r="FSN116" s="238"/>
      <c r="FSO116" s="238"/>
      <c r="FSP116" s="238"/>
      <c r="FSQ116" s="238"/>
      <c r="FSR116" s="238"/>
      <c r="FSS116" s="238"/>
      <c r="FST116" s="238"/>
      <c r="FSU116" s="238"/>
      <c r="FSV116" s="238"/>
      <c r="FSW116" s="238"/>
      <c r="FSX116" s="238"/>
      <c r="FSY116" s="238"/>
      <c r="FSZ116" s="238"/>
      <c r="FTA116" s="238"/>
      <c r="FTB116" s="238"/>
      <c r="FTC116" s="238"/>
      <c r="FTD116" s="238"/>
      <c r="FTE116" s="238"/>
      <c r="FTF116" s="238"/>
      <c r="FTG116" s="238"/>
      <c r="FTH116" s="238"/>
      <c r="FTI116" s="238"/>
      <c r="FTJ116" s="238"/>
      <c r="FTK116" s="238"/>
      <c r="FTL116" s="238"/>
      <c r="FTM116" s="238"/>
      <c r="FTN116" s="238"/>
      <c r="FTO116" s="238"/>
      <c r="FTP116" s="238"/>
      <c r="FTQ116" s="238"/>
      <c r="FTR116" s="238"/>
      <c r="FTS116" s="238"/>
      <c r="FTT116" s="238"/>
      <c r="FTU116" s="238"/>
      <c r="FTV116" s="238"/>
      <c r="FTW116" s="238"/>
      <c r="FTX116" s="238"/>
      <c r="FTY116" s="238"/>
      <c r="FTZ116" s="238"/>
      <c r="FUA116" s="238"/>
      <c r="FUB116" s="238"/>
      <c r="FUC116" s="238"/>
      <c r="FUD116" s="238"/>
      <c r="FUE116" s="238"/>
      <c r="FUF116" s="238"/>
      <c r="FUG116" s="238"/>
      <c r="FUH116" s="238"/>
      <c r="FUI116" s="238"/>
      <c r="FUJ116" s="238"/>
      <c r="FUK116" s="238"/>
      <c r="FUL116" s="238"/>
      <c r="FUM116" s="238"/>
      <c r="FUN116" s="238"/>
      <c r="FUO116" s="238"/>
      <c r="FUP116" s="238"/>
      <c r="FUQ116" s="238"/>
      <c r="FUR116" s="238"/>
      <c r="FUS116" s="238"/>
      <c r="FUT116" s="238"/>
      <c r="FUU116" s="238"/>
      <c r="FUV116" s="238"/>
      <c r="FUW116" s="238"/>
      <c r="FUX116" s="238"/>
      <c r="FUY116" s="238"/>
      <c r="FUZ116" s="238"/>
      <c r="FVA116" s="238"/>
      <c r="FVB116" s="238"/>
      <c r="FVC116" s="238"/>
      <c r="FVD116" s="238"/>
      <c r="FVE116" s="238"/>
      <c r="FVF116" s="238"/>
      <c r="FVG116" s="238"/>
      <c r="FVH116" s="238"/>
      <c r="FVI116" s="238"/>
      <c r="FVJ116" s="238"/>
      <c r="FVK116" s="238"/>
      <c r="FVL116" s="238"/>
      <c r="FVM116" s="238"/>
      <c r="FVN116" s="238"/>
      <c r="FVO116" s="238"/>
      <c r="FVP116" s="238"/>
      <c r="FVQ116" s="238"/>
      <c r="FVR116" s="238"/>
      <c r="FVS116" s="238"/>
      <c r="FVT116" s="238"/>
      <c r="FVU116" s="238"/>
      <c r="FVV116" s="238"/>
      <c r="FVW116" s="238"/>
      <c r="FVX116" s="238"/>
      <c r="FVY116" s="238"/>
      <c r="FVZ116" s="238"/>
      <c r="FWA116" s="238"/>
      <c r="FWB116" s="238"/>
      <c r="FWC116" s="238"/>
      <c r="FWD116" s="238"/>
      <c r="FWE116" s="238"/>
      <c r="FWF116" s="238"/>
      <c r="FWG116" s="238"/>
      <c r="FWH116" s="238"/>
      <c r="FWI116" s="238"/>
      <c r="FWJ116" s="238"/>
      <c r="FWK116" s="238"/>
      <c r="FWL116" s="238"/>
      <c r="FWM116" s="238"/>
      <c r="FWN116" s="238"/>
      <c r="FWO116" s="238"/>
      <c r="FWP116" s="238"/>
      <c r="FWQ116" s="238"/>
      <c r="FWR116" s="238"/>
      <c r="FWS116" s="238"/>
      <c r="FWT116" s="238"/>
      <c r="FWU116" s="238"/>
      <c r="FWV116" s="238"/>
      <c r="FWW116" s="238"/>
      <c r="FWX116" s="238"/>
      <c r="FWY116" s="238"/>
      <c r="FWZ116" s="238"/>
      <c r="FXA116" s="238"/>
      <c r="FXB116" s="238"/>
      <c r="FXC116" s="238"/>
      <c r="FXD116" s="238"/>
      <c r="FXE116" s="238"/>
      <c r="FXF116" s="238"/>
      <c r="FXG116" s="238"/>
      <c r="FXH116" s="238"/>
      <c r="FXI116" s="238"/>
      <c r="FXJ116" s="238"/>
      <c r="FXK116" s="238"/>
      <c r="FXL116" s="238"/>
      <c r="FXM116" s="238"/>
      <c r="FXN116" s="238"/>
      <c r="FXO116" s="238"/>
      <c r="FXP116" s="238"/>
      <c r="FXQ116" s="238"/>
      <c r="FXR116" s="238"/>
      <c r="FXS116" s="238"/>
      <c r="FXT116" s="238"/>
      <c r="FXU116" s="238"/>
      <c r="FXV116" s="238"/>
      <c r="FXW116" s="238"/>
      <c r="FXX116" s="238"/>
      <c r="FXY116" s="238"/>
      <c r="FXZ116" s="238"/>
      <c r="FYA116" s="238"/>
      <c r="FYB116" s="238"/>
      <c r="FYC116" s="238"/>
      <c r="FYD116" s="238"/>
      <c r="FYE116" s="238"/>
      <c r="FYF116" s="238"/>
      <c r="FYG116" s="238"/>
      <c r="FYH116" s="238"/>
      <c r="FYI116" s="238"/>
      <c r="FYJ116" s="238"/>
      <c r="FYK116" s="238"/>
      <c r="FYL116" s="238"/>
      <c r="FYM116" s="238"/>
      <c r="FYN116" s="238"/>
      <c r="FYO116" s="238"/>
      <c r="FYP116" s="238"/>
      <c r="FYQ116" s="238"/>
      <c r="FYR116" s="238"/>
      <c r="FYS116" s="238"/>
      <c r="FYT116" s="238"/>
      <c r="FYU116" s="238"/>
      <c r="FYV116" s="238"/>
      <c r="FYW116" s="238"/>
      <c r="FYX116" s="238"/>
      <c r="FYY116" s="238"/>
      <c r="FYZ116" s="238"/>
      <c r="FZA116" s="238"/>
      <c r="FZB116" s="238"/>
      <c r="FZC116" s="238"/>
      <c r="FZD116" s="238"/>
      <c r="FZE116" s="238"/>
      <c r="FZF116" s="238"/>
      <c r="FZG116" s="238"/>
      <c r="FZH116" s="238"/>
      <c r="FZI116" s="238"/>
      <c r="FZJ116" s="238"/>
      <c r="FZK116" s="238"/>
      <c r="FZL116" s="238"/>
      <c r="FZM116" s="238"/>
      <c r="FZN116" s="238"/>
      <c r="FZO116" s="238"/>
      <c r="FZP116" s="238"/>
      <c r="FZQ116" s="238"/>
      <c r="FZR116" s="238"/>
      <c r="FZS116" s="238"/>
      <c r="FZT116" s="238"/>
      <c r="FZU116" s="238"/>
      <c r="FZV116" s="238"/>
      <c r="FZW116" s="238"/>
      <c r="FZX116" s="238"/>
      <c r="FZY116" s="238"/>
      <c r="FZZ116" s="238"/>
      <c r="GAA116" s="238"/>
      <c r="GAB116" s="238"/>
      <c r="GAC116" s="238"/>
      <c r="GAD116" s="238"/>
      <c r="GAE116" s="238"/>
      <c r="GAF116" s="238"/>
      <c r="GAG116" s="238"/>
      <c r="GAH116" s="238"/>
      <c r="GAI116" s="238"/>
      <c r="GAJ116" s="238"/>
      <c r="GAK116" s="238"/>
      <c r="GAL116" s="238"/>
      <c r="GAM116" s="238"/>
      <c r="GAN116" s="238"/>
      <c r="GAO116" s="238"/>
      <c r="GAP116" s="238"/>
      <c r="GAQ116" s="238"/>
      <c r="GAR116" s="238"/>
      <c r="GAS116" s="238"/>
      <c r="GAT116" s="238"/>
      <c r="GAU116" s="238"/>
      <c r="GAV116" s="238"/>
      <c r="GAW116" s="238"/>
      <c r="GAX116" s="238"/>
      <c r="GAY116" s="238"/>
      <c r="GAZ116" s="238"/>
      <c r="GBA116" s="238"/>
      <c r="GBB116" s="238"/>
      <c r="GBC116" s="238"/>
      <c r="GBD116" s="238"/>
      <c r="GBE116" s="238"/>
      <c r="GBF116" s="238"/>
      <c r="GBG116" s="238"/>
      <c r="GBH116" s="238"/>
      <c r="GBI116" s="238"/>
      <c r="GBJ116" s="238"/>
      <c r="GBK116" s="238"/>
      <c r="GBL116" s="238"/>
      <c r="GBM116" s="238"/>
      <c r="GBN116" s="238"/>
      <c r="GBO116" s="238"/>
      <c r="GBP116" s="238"/>
      <c r="GBQ116" s="238"/>
      <c r="GBR116" s="238"/>
      <c r="GBS116" s="238"/>
      <c r="GBT116" s="238"/>
      <c r="GBU116" s="238"/>
      <c r="GBV116" s="238"/>
      <c r="GBW116" s="238"/>
      <c r="GBX116" s="238"/>
      <c r="GBY116" s="238"/>
      <c r="GBZ116" s="238"/>
      <c r="GCA116" s="238"/>
      <c r="GCB116" s="238"/>
      <c r="GCC116" s="238"/>
      <c r="GCD116" s="238"/>
      <c r="GCE116" s="238"/>
      <c r="GCF116" s="238"/>
      <c r="GCG116" s="238"/>
      <c r="GCH116" s="238"/>
      <c r="GCI116" s="238"/>
      <c r="GCJ116" s="238"/>
      <c r="GCK116" s="238"/>
      <c r="GCL116" s="238"/>
      <c r="GCM116" s="238"/>
      <c r="GCN116" s="238"/>
      <c r="GCO116" s="238"/>
      <c r="GCP116" s="238"/>
      <c r="GCQ116" s="238"/>
      <c r="GCR116" s="238"/>
      <c r="GCS116" s="238"/>
      <c r="GCT116" s="238"/>
      <c r="GCU116" s="238"/>
      <c r="GCV116" s="238"/>
      <c r="GCW116" s="238"/>
      <c r="GCX116" s="238"/>
      <c r="GCY116" s="238"/>
      <c r="GCZ116" s="238"/>
      <c r="GDA116" s="238"/>
      <c r="GDB116" s="238"/>
      <c r="GDC116" s="238"/>
      <c r="GDD116" s="238"/>
      <c r="GDE116" s="238"/>
      <c r="GDF116" s="238"/>
      <c r="GDG116" s="238"/>
      <c r="GDH116" s="238"/>
      <c r="GDI116" s="238"/>
      <c r="GDJ116" s="238"/>
      <c r="GDK116" s="238"/>
      <c r="GDL116" s="238"/>
      <c r="GDM116" s="238"/>
      <c r="GDN116" s="238"/>
      <c r="GDO116" s="238"/>
      <c r="GDP116" s="238"/>
      <c r="GDQ116" s="238"/>
      <c r="GDR116" s="238"/>
      <c r="GDS116" s="238"/>
      <c r="GDT116" s="238"/>
      <c r="GDU116" s="238"/>
      <c r="GDV116" s="238"/>
      <c r="GDW116" s="238"/>
      <c r="GDX116" s="238"/>
      <c r="GDY116" s="238"/>
      <c r="GDZ116" s="238"/>
      <c r="GEA116" s="238"/>
      <c r="GEB116" s="238"/>
      <c r="GEC116" s="238"/>
      <c r="GED116" s="238"/>
      <c r="GEE116" s="238"/>
      <c r="GEF116" s="238"/>
      <c r="GEG116" s="238"/>
      <c r="GEH116" s="238"/>
      <c r="GEI116" s="238"/>
      <c r="GEJ116" s="238"/>
      <c r="GEK116" s="238"/>
      <c r="GEL116" s="238"/>
      <c r="GEM116" s="238"/>
      <c r="GEN116" s="238"/>
      <c r="GEO116" s="238"/>
      <c r="GEP116" s="238"/>
      <c r="GEQ116" s="238"/>
      <c r="GER116" s="238"/>
      <c r="GES116" s="238"/>
      <c r="GET116" s="238"/>
      <c r="GEU116" s="238"/>
      <c r="GEV116" s="238"/>
      <c r="GEW116" s="238"/>
      <c r="GEX116" s="238"/>
      <c r="GEY116" s="238"/>
      <c r="GEZ116" s="238"/>
      <c r="GFA116" s="238"/>
      <c r="GFB116" s="238"/>
      <c r="GFC116" s="238"/>
      <c r="GFD116" s="238"/>
      <c r="GFE116" s="238"/>
      <c r="GFF116" s="238"/>
      <c r="GFG116" s="238"/>
      <c r="GFH116" s="238"/>
      <c r="GFI116" s="238"/>
      <c r="GFJ116" s="238"/>
      <c r="GFK116" s="238"/>
      <c r="GFL116" s="238"/>
      <c r="GFM116" s="238"/>
      <c r="GFN116" s="238"/>
      <c r="GFO116" s="238"/>
      <c r="GFP116" s="238"/>
      <c r="GFQ116" s="238"/>
      <c r="GFR116" s="238"/>
      <c r="GFS116" s="238"/>
      <c r="GFT116" s="238"/>
      <c r="GFU116" s="238"/>
      <c r="GFV116" s="238"/>
      <c r="GFW116" s="238"/>
      <c r="GFX116" s="238"/>
      <c r="GFY116" s="238"/>
      <c r="GFZ116" s="238"/>
      <c r="GGA116" s="238"/>
      <c r="GGB116" s="238"/>
      <c r="GGC116" s="238"/>
      <c r="GGD116" s="238"/>
      <c r="GGE116" s="238"/>
      <c r="GGF116" s="238"/>
      <c r="GGG116" s="238"/>
      <c r="GGH116" s="238"/>
      <c r="GGI116" s="238"/>
      <c r="GGJ116" s="238"/>
      <c r="GGK116" s="238"/>
      <c r="GGL116" s="238"/>
      <c r="GGM116" s="238"/>
      <c r="GGN116" s="238"/>
      <c r="GGO116" s="238"/>
      <c r="GGP116" s="238"/>
      <c r="GGQ116" s="238"/>
      <c r="GGR116" s="238"/>
      <c r="GGS116" s="238"/>
      <c r="GGT116" s="238"/>
      <c r="GGU116" s="238"/>
      <c r="GGV116" s="238"/>
      <c r="GGW116" s="238"/>
      <c r="GGX116" s="238"/>
      <c r="GGY116" s="238"/>
      <c r="GGZ116" s="238"/>
      <c r="GHA116" s="238"/>
      <c r="GHB116" s="238"/>
      <c r="GHC116" s="238"/>
      <c r="GHD116" s="238"/>
      <c r="GHE116" s="238"/>
      <c r="GHF116" s="238"/>
      <c r="GHG116" s="238"/>
      <c r="GHH116" s="238"/>
      <c r="GHI116" s="238"/>
      <c r="GHJ116" s="238"/>
      <c r="GHK116" s="238"/>
      <c r="GHL116" s="238"/>
      <c r="GHM116" s="238"/>
      <c r="GHN116" s="238"/>
      <c r="GHO116" s="238"/>
      <c r="GHP116" s="238"/>
      <c r="GHQ116" s="238"/>
      <c r="GHR116" s="238"/>
      <c r="GHS116" s="238"/>
      <c r="GHT116" s="238"/>
      <c r="GHU116" s="238"/>
      <c r="GHV116" s="238"/>
      <c r="GHW116" s="238"/>
      <c r="GHX116" s="238"/>
      <c r="GHY116" s="238"/>
      <c r="GHZ116" s="238"/>
      <c r="GIA116" s="238"/>
      <c r="GIB116" s="238"/>
      <c r="GIC116" s="238"/>
      <c r="GID116" s="238"/>
      <c r="GIE116" s="238"/>
      <c r="GIF116" s="238"/>
      <c r="GIG116" s="238"/>
      <c r="GIH116" s="238"/>
      <c r="GII116" s="238"/>
      <c r="GIJ116" s="238"/>
      <c r="GIK116" s="238"/>
      <c r="GIL116" s="238"/>
      <c r="GIM116" s="238"/>
      <c r="GIN116" s="238"/>
      <c r="GIO116" s="238"/>
      <c r="GIP116" s="238"/>
      <c r="GIQ116" s="238"/>
      <c r="GIR116" s="238"/>
      <c r="GIS116" s="238"/>
      <c r="GIT116" s="238"/>
      <c r="GIU116" s="238"/>
      <c r="GIV116" s="238"/>
      <c r="GIW116" s="238"/>
      <c r="GIX116" s="238"/>
      <c r="GIY116" s="238"/>
      <c r="GIZ116" s="238"/>
      <c r="GJA116" s="238"/>
      <c r="GJB116" s="238"/>
      <c r="GJC116" s="238"/>
      <c r="GJD116" s="238"/>
      <c r="GJE116" s="238"/>
      <c r="GJF116" s="238"/>
      <c r="GJG116" s="238"/>
      <c r="GJH116" s="238"/>
      <c r="GJI116" s="238"/>
      <c r="GJJ116" s="238"/>
      <c r="GJK116" s="238"/>
      <c r="GJL116" s="238"/>
      <c r="GJM116" s="238"/>
      <c r="GJN116" s="238"/>
      <c r="GJO116" s="238"/>
      <c r="GJP116" s="238"/>
      <c r="GJQ116" s="238"/>
      <c r="GJR116" s="238"/>
      <c r="GJS116" s="238"/>
      <c r="GJT116" s="238"/>
      <c r="GJU116" s="238"/>
      <c r="GJV116" s="238"/>
      <c r="GJW116" s="238"/>
      <c r="GJX116" s="238"/>
      <c r="GJY116" s="238"/>
      <c r="GJZ116" s="238"/>
      <c r="GKA116" s="238"/>
      <c r="GKB116" s="238"/>
      <c r="GKC116" s="238"/>
      <c r="GKD116" s="238"/>
      <c r="GKE116" s="238"/>
      <c r="GKF116" s="238"/>
      <c r="GKG116" s="238"/>
      <c r="GKH116" s="238"/>
      <c r="GKI116" s="238"/>
      <c r="GKJ116" s="238"/>
      <c r="GKK116" s="238"/>
      <c r="GKL116" s="238"/>
      <c r="GKM116" s="238"/>
      <c r="GKN116" s="238"/>
      <c r="GKO116" s="238"/>
      <c r="GKP116" s="238"/>
      <c r="GKQ116" s="238"/>
      <c r="GKR116" s="238"/>
      <c r="GKS116" s="238"/>
      <c r="GKT116" s="238"/>
      <c r="GKU116" s="238"/>
      <c r="GKV116" s="238"/>
      <c r="GKW116" s="238"/>
      <c r="GKX116" s="238"/>
      <c r="GKY116" s="238"/>
      <c r="GKZ116" s="238"/>
      <c r="GLA116" s="238"/>
      <c r="GLB116" s="238"/>
      <c r="GLC116" s="238"/>
      <c r="GLD116" s="238"/>
      <c r="GLE116" s="238"/>
      <c r="GLF116" s="238"/>
      <c r="GLG116" s="238"/>
      <c r="GLH116" s="238"/>
      <c r="GLI116" s="238"/>
      <c r="GLJ116" s="238"/>
      <c r="GLK116" s="238"/>
      <c r="GLL116" s="238"/>
      <c r="GLM116" s="238"/>
      <c r="GLN116" s="238"/>
      <c r="GLO116" s="238"/>
      <c r="GLP116" s="238"/>
      <c r="GLQ116" s="238"/>
      <c r="GLR116" s="238"/>
      <c r="GLS116" s="238"/>
      <c r="GLT116" s="238"/>
      <c r="GLU116" s="238"/>
      <c r="GLV116" s="238"/>
      <c r="GLW116" s="238"/>
      <c r="GLX116" s="238"/>
      <c r="GLY116" s="238"/>
      <c r="GLZ116" s="238"/>
      <c r="GMA116" s="238"/>
      <c r="GMB116" s="238"/>
      <c r="GMC116" s="238"/>
      <c r="GMD116" s="238"/>
      <c r="GME116" s="238"/>
      <c r="GMF116" s="238"/>
      <c r="GMG116" s="238"/>
      <c r="GMH116" s="238"/>
      <c r="GMI116" s="238"/>
      <c r="GMJ116" s="238"/>
      <c r="GMK116" s="238"/>
      <c r="GML116" s="238"/>
      <c r="GMM116" s="238"/>
      <c r="GMN116" s="238"/>
      <c r="GMO116" s="238"/>
      <c r="GMP116" s="238"/>
      <c r="GMQ116" s="238"/>
      <c r="GMR116" s="238"/>
      <c r="GMS116" s="238"/>
      <c r="GMT116" s="238"/>
      <c r="GMU116" s="238"/>
      <c r="GMV116" s="238"/>
      <c r="GMW116" s="238"/>
      <c r="GMX116" s="238"/>
      <c r="GMY116" s="238"/>
      <c r="GMZ116" s="238"/>
      <c r="GNA116" s="238"/>
      <c r="GNB116" s="238"/>
      <c r="GNC116" s="238"/>
      <c r="GND116" s="238"/>
      <c r="GNE116" s="238"/>
      <c r="GNF116" s="238"/>
      <c r="GNG116" s="238"/>
      <c r="GNH116" s="238"/>
      <c r="GNI116" s="238"/>
      <c r="GNJ116" s="238"/>
      <c r="GNK116" s="238"/>
      <c r="GNL116" s="238"/>
      <c r="GNM116" s="238"/>
      <c r="GNN116" s="238"/>
      <c r="GNO116" s="238"/>
      <c r="GNP116" s="238"/>
      <c r="GNQ116" s="238"/>
      <c r="GNR116" s="238"/>
      <c r="GNS116" s="238"/>
      <c r="GNT116" s="238"/>
      <c r="GNU116" s="238"/>
      <c r="GNV116" s="238"/>
      <c r="GNW116" s="238"/>
      <c r="GNX116" s="238"/>
      <c r="GNY116" s="238"/>
      <c r="GNZ116" s="238"/>
      <c r="GOA116" s="238"/>
      <c r="GOB116" s="238"/>
      <c r="GOC116" s="238"/>
      <c r="GOD116" s="238"/>
      <c r="GOE116" s="238"/>
      <c r="GOF116" s="238"/>
      <c r="GOG116" s="238"/>
      <c r="GOH116" s="238"/>
      <c r="GOI116" s="238"/>
      <c r="GOJ116" s="238"/>
      <c r="GOK116" s="238"/>
      <c r="GOL116" s="238"/>
      <c r="GOM116" s="238"/>
      <c r="GON116" s="238"/>
      <c r="GOO116" s="238"/>
      <c r="GOP116" s="238"/>
      <c r="GOQ116" s="238"/>
      <c r="GOR116" s="238"/>
      <c r="GOS116" s="238"/>
      <c r="GOT116" s="238"/>
      <c r="GOU116" s="238"/>
      <c r="GOV116" s="238"/>
      <c r="GOW116" s="238"/>
      <c r="GOX116" s="238"/>
      <c r="GOY116" s="238"/>
      <c r="GOZ116" s="238"/>
      <c r="GPA116" s="238"/>
      <c r="GPB116" s="238"/>
      <c r="GPC116" s="238"/>
      <c r="GPD116" s="238"/>
      <c r="GPE116" s="238"/>
      <c r="GPF116" s="238"/>
      <c r="GPG116" s="238"/>
      <c r="GPH116" s="238"/>
      <c r="GPI116" s="238"/>
      <c r="GPJ116" s="238"/>
      <c r="GPK116" s="238"/>
      <c r="GPL116" s="238"/>
      <c r="GPM116" s="238"/>
      <c r="GPN116" s="238"/>
      <c r="GPO116" s="238"/>
      <c r="GPP116" s="238"/>
      <c r="GPQ116" s="238"/>
      <c r="GPR116" s="238"/>
      <c r="GPS116" s="238"/>
      <c r="GPT116" s="238"/>
      <c r="GPU116" s="238"/>
      <c r="GPV116" s="238"/>
      <c r="GPW116" s="238"/>
      <c r="GPX116" s="238"/>
      <c r="GPY116" s="238"/>
      <c r="GPZ116" s="238"/>
      <c r="GQA116" s="238"/>
      <c r="GQB116" s="238"/>
      <c r="GQC116" s="238"/>
      <c r="GQD116" s="238"/>
      <c r="GQE116" s="238"/>
      <c r="GQF116" s="238"/>
      <c r="GQG116" s="238"/>
      <c r="GQH116" s="238"/>
      <c r="GQI116" s="238"/>
      <c r="GQJ116" s="238"/>
      <c r="GQK116" s="238"/>
      <c r="GQL116" s="238"/>
      <c r="GQM116" s="238"/>
      <c r="GQN116" s="238"/>
      <c r="GQO116" s="238"/>
      <c r="GQP116" s="238"/>
      <c r="GQQ116" s="238"/>
      <c r="GQR116" s="238"/>
      <c r="GQS116" s="238"/>
      <c r="GQT116" s="238"/>
      <c r="GQU116" s="238"/>
      <c r="GQV116" s="238"/>
      <c r="GQW116" s="238"/>
      <c r="GQX116" s="238"/>
      <c r="GQY116" s="238"/>
      <c r="GQZ116" s="238"/>
      <c r="GRA116" s="238"/>
      <c r="GRB116" s="238"/>
      <c r="GRC116" s="238"/>
      <c r="GRD116" s="238"/>
      <c r="GRE116" s="238"/>
      <c r="GRF116" s="238"/>
      <c r="GRG116" s="238"/>
      <c r="GRH116" s="238"/>
      <c r="GRI116" s="238"/>
      <c r="GRJ116" s="238"/>
      <c r="GRK116" s="238"/>
      <c r="GRL116" s="238"/>
      <c r="GRM116" s="238"/>
      <c r="GRN116" s="238"/>
      <c r="GRO116" s="238"/>
      <c r="GRP116" s="238"/>
      <c r="GRQ116" s="238"/>
      <c r="GRR116" s="238"/>
      <c r="GRS116" s="238"/>
      <c r="GRT116" s="238"/>
      <c r="GRU116" s="238"/>
      <c r="GRV116" s="238"/>
      <c r="GRW116" s="238"/>
      <c r="GRX116" s="238"/>
      <c r="GRY116" s="238"/>
      <c r="GRZ116" s="238"/>
      <c r="GSA116" s="238"/>
      <c r="GSB116" s="238"/>
      <c r="GSC116" s="238"/>
      <c r="GSD116" s="238"/>
      <c r="GSE116" s="238"/>
      <c r="GSF116" s="238"/>
      <c r="GSG116" s="238"/>
      <c r="GSH116" s="238"/>
      <c r="GSI116" s="238"/>
      <c r="GSJ116" s="238"/>
      <c r="GSK116" s="238"/>
      <c r="GSL116" s="238"/>
      <c r="GSM116" s="238"/>
      <c r="GSN116" s="238"/>
      <c r="GSO116" s="238"/>
      <c r="GSP116" s="238"/>
      <c r="GSQ116" s="238"/>
      <c r="GSR116" s="238"/>
      <c r="GSS116" s="238"/>
      <c r="GST116" s="238"/>
      <c r="GSU116" s="238"/>
      <c r="GSV116" s="238"/>
      <c r="GSW116" s="238"/>
      <c r="GSX116" s="238"/>
      <c r="GSY116" s="238"/>
      <c r="GSZ116" s="238"/>
      <c r="GTA116" s="238"/>
      <c r="GTB116" s="238"/>
      <c r="GTC116" s="238"/>
      <c r="GTD116" s="238"/>
      <c r="GTE116" s="238"/>
      <c r="GTF116" s="238"/>
      <c r="GTG116" s="238"/>
      <c r="GTH116" s="238"/>
      <c r="GTI116" s="238"/>
      <c r="GTJ116" s="238"/>
      <c r="GTK116" s="238"/>
      <c r="GTL116" s="238"/>
      <c r="GTM116" s="238"/>
      <c r="GTN116" s="238"/>
      <c r="GTO116" s="238"/>
      <c r="GTP116" s="238"/>
      <c r="GTQ116" s="238"/>
      <c r="GTR116" s="238"/>
      <c r="GTS116" s="238"/>
      <c r="GTT116" s="238"/>
      <c r="GTU116" s="238"/>
      <c r="GTV116" s="238"/>
      <c r="GTW116" s="238"/>
      <c r="GTX116" s="238"/>
      <c r="GTY116" s="238"/>
      <c r="GTZ116" s="238"/>
      <c r="GUA116" s="238"/>
      <c r="GUB116" s="238"/>
      <c r="GUC116" s="238"/>
      <c r="GUD116" s="238"/>
      <c r="GUE116" s="238"/>
      <c r="GUF116" s="238"/>
      <c r="GUG116" s="238"/>
      <c r="GUH116" s="238"/>
      <c r="GUI116" s="238"/>
      <c r="GUJ116" s="238"/>
      <c r="GUK116" s="238"/>
      <c r="GUL116" s="238"/>
      <c r="GUM116" s="238"/>
      <c r="GUN116" s="238"/>
      <c r="GUO116" s="238"/>
      <c r="GUP116" s="238"/>
      <c r="GUQ116" s="238"/>
      <c r="GUR116" s="238"/>
      <c r="GUS116" s="238"/>
      <c r="GUT116" s="238"/>
      <c r="GUU116" s="238"/>
      <c r="GUV116" s="238"/>
      <c r="GUW116" s="238"/>
      <c r="GUX116" s="238"/>
      <c r="GUY116" s="238"/>
      <c r="GUZ116" s="238"/>
      <c r="GVA116" s="238"/>
      <c r="GVB116" s="238"/>
      <c r="GVC116" s="238"/>
      <c r="GVD116" s="238"/>
      <c r="GVE116" s="238"/>
      <c r="GVF116" s="238"/>
      <c r="GVG116" s="238"/>
      <c r="GVH116" s="238"/>
      <c r="GVI116" s="238"/>
      <c r="GVJ116" s="238"/>
      <c r="GVK116" s="238"/>
      <c r="GVL116" s="238"/>
      <c r="GVM116" s="238"/>
      <c r="GVN116" s="238"/>
      <c r="GVO116" s="238"/>
      <c r="GVP116" s="238"/>
      <c r="GVQ116" s="238"/>
      <c r="GVR116" s="238"/>
      <c r="GVS116" s="238"/>
      <c r="GVT116" s="238"/>
      <c r="GVU116" s="238"/>
      <c r="GVV116" s="238"/>
      <c r="GVW116" s="238"/>
      <c r="GVX116" s="238"/>
      <c r="GVY116" s="238"/>
      <c r="GVZ116" s="238"/>
      <c r="GWA116" s="238"/>
      <c r="GWB116" s="238"/>
      <c r="GWC116" s="238"/>
      <c r="GWD116" s="238"/>
      <c r="GWE116" s="238"/>
      <c r="GWF116" s="238"/>
      <c r="GWG116" s="238"/>
      <c r="GWH116" s="238"/>
      <c r="GWI116" s="238"/>
      <c r="GWJ116" s="238"/>
      <c r="GWK116" s="238"/>
      <c r="GWL116" s="238"/>
      <c r="GWM116" s="238"/>
      <c r="GWN116" s="238"/>
      <c r="GWO116" s="238"/>
      <c r="GWP116" s="238"/>
      <c r="GWQ116" s="238"/>
      <c r="GWR116" s="238"/>
      <c r="GWS116" s="238"/>
      <c r="GWT116" s="238"/>
      <c r="GWU116" s="238"/>
      <c r="GWV116" s="238"/>
      <c r="GWW116" s="238"/>
      <c r="GWX116" s="238"/>
      <c r="GWY116" s="238"/>
      <c r="GWZ116" s="238"/>
      <c r="GXA116" s="238"/>
      <c r="GXB116" s="238"/>
      <c r="GXC116" s="238"/>
      <c r="GXD116" s="238"/>
      <c r="GXE116" s="238"/>
      <c r="GXF116" s="238"/>
      <c r="GXG116" s="238"/>
      <c r="GXH116" s="238"/>
      <c r="GXI116" s="238"/>
      <c r="GXJ116" s="238"/>
      <c r="GXK116" s="238"/>
      <c r="GXL116" s="238"/>
      <c r="GXM116" s="238"/>
      <c r="GXN116" s="238"/>
      <c r="GXO116" s="238"/>
      <c r="GXP116" s="238"/>
      <c r="GXQ116" s="238"/>
      <c r="GXR116" s="238"/>
      <c r="GXS116" s="238"/>
      <c r="GXT116" s="238"/>
      <c r="GXU116" s="238"/>
      <c r="GXV116" s="238"/>
      <c r="GXW116" s="238"/>
      <c r="GXX116" s="238"/>
      <c r="GXY116" s="238"/>
      <c r="GXZ116" s="238"/>
      <c r="GYA116" s="238"/>
      <c r="GYB116" s="238"/>
      <c r="GYC116" s="238"/>
      <c r="GYD116" s="238"/>
      <c r="GYE116" s="238"/>
      <c r="GYF116" s="238"/>
      <c r="GYG116" s="238"/>
      <c r="GYH116" s="238"/>
      <c r="GYI116" s="238"/>
      <c r="GYJ116" s="238"/>
      <c r="GYK116" s="238"/>
      <c r="GYL116" s="238"/>
      <c r="GYM116" s="238"/>
      <c r="GYN116" s="238"/>
      <c r="GYO116" s="238"/>
      <c r="GYP116" s="238"/>
      <c r="GYQ116" s="238"/>
      <c r="GYR116" s="238"/>
      <c r="GYS116" s="238"/>
      <c r="GYT116" s="238"/>
      <c r="GYU116" s="238"/>
      <c r="GYV116" s="238"/>
      <c r="GYW116" s="238"/>
      <c r="GYX116" s="238"/>
      <c r="GYY116" s="238"/>
      <c r="GYZ116" s="238"/>
      <c r="GZA116" s="238"/>
      <c r="GZB116" s="238"/>
      <c r="GZC116" s="238"/>
      <c r="GZD116" s="238"/>
      <c r="GZE116" s="238"/>
      <c r="GZF116" s="238"/>
      <c r="GZG116" s="238"/>
      <c r="GZH116" s="238"/>
      <c r="GZI116" s="238"/>
      <c r="GZJ116" s="238"/>
      <c r="GZK116" s="238"/>
      <c r="GZL116" s="238"/>
      <c r="GZM116" s="238"/>
      <c r="GZN116" s="238"/>
      <c r="GZO116" s="238"/>
      <c r="GZP116" s="238"/>
      <c r="GZQ116" s="238"/>
      <c r="GZR116" s="238"/>
      <c r="GZS116" s="238"/>
      <c r="GZT116" s="238"/>
      <c r="GZU116" s="238"/>
      <c r="GZV116" s="238"/>
      <c r="GZW116" s="238"/>
      <c r="GZX116" s="238"/>
      <c r="GZY116" s="238"/>
      <c r="GZZ116" s="238"/>
      <c r="HAA116" s="238"/>
      <c r="HAB116" s="238"/>
      <c r="HAC116" s="238"/>
      <c r="HAD116" s="238"/>
      <c r="HAE116" s="238"/>
      <c r="HAF116" s="238"/>
      <c r="HAG116" s="238"/>
      <c r="HAH116" s="238"/>
      <c r="HAI116" s="238"/>
      <c r="HAJ116" s="238"/>
      <c r="HAK116" s="238"/>
      <c r="HAL116" s="238"/>
      <c r="HAM116" s="238"/>
      <c r="HAN116" s="238"/>
      <c r="HAO116" s="238"/>
      <c r="HAP116" s="238"/>
      <c r="HAQ116" s="238"/>
      <c r="HAR116" s="238"/>
      <c r="HAS116" s="238"/>
      <c r="HAT116" s="238"/>
      <c r="HAU116" s="238"/>
      <c r="HAV116" s="238"/>
      <c r="HAW116" s="238"/>
      <c r="HAX116" s="238"/>
      <c r="HAY116" s="238"/>
      <c r="HAZ116" s="238"/>
      <c r="HBA116" s="238"/>
      <c r="HBB116" s="238"/>
      <c r="HBC116" s="238"/>
      <c r="HBD116" s="238"/>
      <c r="HBE116" s="238"/>
      <c r="HBF116" s="238"/>
      <c r="HBG116" s="238"/>
      <c r="HBH116" s="238"/>
      <c r="HBI116" s="238"/>
      <c r="HBJ116" s="238"/>
      <c r="HBK116" s="238"/>
      <c r="HBL116" s="238"/>
      <c r="HBM116" s="238"/>
      <c r="HBN116" s="238"/>
      <c r="HBO116" s="238"/>
      <c r="HBP116" s="238"/>
      <c r="HBQ116" s="238"/>
      <c r="HBR116" s="238"/>
      <c r="HBS116" s="238"/>
      <c r="HBT116" s="238"/>
      <c r="HBU116" s="238"/>
      <c r="HBV116" s="238"/>
      <c r="HBW116" s="238"/>
      <c r="HBX116" s="238"/>
      <c r="HBY116" s="238"/>
      <c r="HBZ116" s="238"/>
      <c r="HCA116" s="238"/>
      <c r="HCB116" s="238"/>
      <c r="HCC116" s="238"/>
      <c r="HCD116" s="238"/>
      <c r="HCE116" s="238"/>
      <c r="HCF116" s="238"/>
      <c r="HCG116" s="238"/>
      <c r="HCH116" s="238"/>
      <c r="HCI116" s="238"/>
      <c r="HCJ116" s="238"/>
      <c r="HCK116" s="238"/>
      <c r="HCL116" s="238"/>
      <c r="HCM116" s="238"/>
      <c r="HCN116" s="238"/>
      <c r="HCO116" s="238"/>
      <c r="HCP116" s="238"/>
      <c r="HCQ116" s="238"/>
      <c r="HCR116" s="238"/>
      <c r="HCS116" s="238"/>
      <c r="HCT116" s="238"/>
      <c r="HCU116" s="238"/>
      <c r="HCV116" s="238"/>
      <c r="HCW116" s="238"/>
      <c r="HCX116" s="238"/>
      <c r="HCY116" s="238"/>
      <c r="HCZ116" s="238"/>
      <c r="HDA116" s="238"/>
      <c r="HDB116" s="238"/>
      <c r="HDC116" s="238"/>
      <c r="HDD116" s="238"/>
      <c r="HDE116" s="238"/>
      <c r="HDF116" s="238"/>
      <c r="HDG116" s="238"/>
      <c r="HDH116" s="238"/>
      <c r="HDI116" s="238"/>
      <c r="HDJ116" s="238"/>
      <c r="HDK116" s="238"/>
      <c r="HDL116" s="238"/>
      <c r="HDM116" s="238"/>
      <c r="HDN116" s="238"/>
      <c r="HDO116" s="238"/>
      <c r="HDP116" s="238"/>
      <c r="HDQ116" s="238"/>
      <c r="HDR116" s="238"/>
      <c r="HDS116" s="238"/>
      <c r="HDT116" s="238"/>
      <c r="HDU116" s="238"/>
      <c r="HDV116" s="238"/>
      <c r="HDW116" s="238"/>
      <c r="HDX116" s="238"/>
      <c r="HDY116" s="238"/>
      <c r="HDZ116" s="238"/>
      <c r="HEA116" s="238"/>
      <c r="HEB116" s="238"/>
      <c r="HEC116" s="238"/>
      <c r="HED116" s="238"/>
      <c r="HEE116" s="238"/>
      <c r="HEF116" s="238"/>
      <c r="HEG116" s="238"/>
      <c r="HEH116" s="238"/>
      <c r="HEI116" s="238"/>
      <c r="HEJ116" s="238"/>
      <c r="HEK116" s="238"/>
      <c r="HEL116" s="238"/>
      <c r="HEM116" s="238"/>
      <c r="HEN116" s="238"/>
      <c r="HEO116" s="238"/>
      <c r="HEP116" s="238"/>
      <c r="HEQ116" s="238"/>
      <c r="HER116" s="238"/>
      <c r="HES116" s="238"/>
      <c r="HET116" s="238"/>
      <c r="HEU116" s="238"/>
      <c r="HEV116" s="238"/>
      <c r="HEW116" s="238"/>
      <c r="HEX116" s="238"/>
      <c r="HEY116" s="238"/>
      <c r="HEZ116" s="238"/>
      <c r="HFA116" s="238"/>
      <c r="HFB116" s="238"/>
      <c r="HFC116" s="238"/>
      <c r="HFD116" s="238"/>
      <c r="HFE116" s="238"/>
      <c r="HFF116" s="238"/>
      <c r="HFG116" s="238"/>
      <c r="HFH116" s="238"/>
      <c r="HFI116" s="238"/>
      <c r="HFJ116" s="238"/>
      <c r="HFK116" s="238"/>
      <c r="HFL116" s="238"/>
      <c r="HFM116" s="238"/>
      <c r="HFN116" s="238"/>
      <c r="HFO116" s="238"/>
      <c r="HFP116" s="238"/>
      <c r="HFQ116" s="238"/>
      <c r="HFR116" s="238"/>
      <c r="HFS116" s="238"/>
      <c r="HFT116" s="238"/>
      <c r="HFU116" s="238"/>
      <c r="HFV116" s="238"/>
      <c r="HFW116" s="238"/>
      <c r="HFX116" s="238"/>
      <c r="HFY116" s="238"/>
      <c r="HFZ116" s="238"/>
      <c r="HGA116" s="238"/>
      <c r="HGB116" s="238"/>
      <c r="HGC116" s="238"/>
      <c r="HGD116" s="238"/>
      <c r="HGE116" s="238"/>
      <c r="HGF116" s="238"/>
      <c r="HGG116" s="238"/>
      <c r="HGH116" s="238"/>
      <c r="HGI116" s="238"/>
      <c r="HGJ116" s="238"/>
      <c r="HGK116" s="238"/>
      <c r="HGL116" s="238"/>
      <c r="HGM116" s="238"/>
      <c r="HGN116" s="238"/>
      <c r="HGO116" s="238"/>
      <c r="HGP116" s="238"/>
      <c r="HGQ116" s="238"/>
      <c r="HGR116" s="238"/>
      <c r="HGS116" s="238"/>
      <c r="HGT116" s="238"/>
      <c r="HGU116" s="238"/>
      <c r="HGV116" s="238"/>
      <c r="HGW116" s="238"/>
      <c r="HGX116" s="238"/>
      <c r="HGY116" s="238"/>
      <c r="HGZ116" s="238"/>
      <c r="HHA116" s="238"/>
      <c r="HHB116" s="238"/>
      <c r="HHC116" s="238"/>
      <c r="HHD116" s="238"/>
      <c r="HHE116" s="238"/>
      <c r="HHF116" s="238"/>
      <c r="HHG116" s="238"/>
      <c r="HHH116" s="238"/>
      <c r="HHI116" s="238"/>
      <c r="HHJ116" s="238"/>
      <c r="HHK116" s="238"/>
      <c r="HHL116" s="238"/>
      <c r="HHM116" s="238"/>
      <c r="HHN116" s="238"/>
      <c r="HHO116" s="238"/>
      <c r="HHP116" s="238"/>
      <c r="HHQ116" s="238"/>
      <c r="HHR116" s="238"/>
      <c r="HHS116" s="238"/>
      <c r="HHT116" s="238"/>
      <c r="HHU116" s="238"/>
      <c r="HHV116" s="238"/>
      <c r="HHW116" s="238"/>
      <c r="HHX116" s="238"/>
      <c r="HHY116" s="238"/>
      <c r="HHZ116" s="238"/>
      <c r="HIA116" s="238"/>
      <c r="HIB116" s="238"/>
      <c r="HIC116" s="238"/>
      <c r="HID116" s="238"/>
      <c r="HIE116" s="238"/>
      <c r="HIF116" s="238"/>
      <c r="HIG116" s="238"/>
      <c r="HIH116" s="238"/>
      <c r="HII116" s="238"/>
      <c r="HIJ116" s="238"/>
      <c r="HIK116" s="238"/>
      <c r="HIL116" s="238"/>
      <c r="HIM116" s="238"/>
      <c r="HIN116" s="238"/>
      <c r="HIO116" s="238"/>
      <c r="HIP116" s="238"/>
      <c r="HIQ116" s="238"/>
      <c r="HIR116" s="238"/>
      <c r="HIS116" s="238"/>
      <c r="HIT116" s="238"/>
      <c r="HIU116" s="238"/>
      <c r="HIV116" s="238"/>
      <c r="HIW116" s="238"/>
      <c r="HIX116" s="238"/>
      <c r="HIY116" s="238"/>
      <c r="HIZ116" s="238"/>
      <c r="HJA116" s="238"/>
      <c r="HJB116" s="238"/>
      <c r="HJC116" s="238"/>
      <c r="HJD116" s="238"/>
      <c r="HJE116" s="238"/>
      <c r="HJF116" s="238"/>
      <c r="HJG116" s="238"/>
      <c r="HJH116" s="238"/>
      <c r="HJI116" s="238"/>
      <c r="HJJ116" s="238"/>
      <c r="HJK116" s="238"/>
      <c r="HJL116" s="238"/>
      <c r="HJM116" s="238"/>
      <c r="HJN116" s="238"/>
      <c r="HJO116" s="238"/>
      <c r="HJP116" s="238"/>
      <c r="HJQ116" s="238"/>
      <c r="HJR116" s="238"/>
      <c r="HJS116" s="238"/>
      <c r="HJT116" s="238"/>
      <c r="HJU116" s="238"/>
      <c r="HJV116" s="238"/>
      <c r="HJW116" s="238"/>
      <c r="HJX116" s="238"/>
      <c r="HJY116" s="238"/>
      <c r="HJZ116" s="238"/>
      <c r="HKA116" s="238"/>
      <c r="HKB116" s="238"/>
      <c r="HKC116" s="238"/>
      <c r="HKD116" s="238"/>
      <c r="HKE116" s="238"/>
      <c r="HKF116" s="238"/>
      <c r="HKG116" s="238"/>
      <c r="HKH116" s="238"/>
      <c r="HKI116" s="238"/>
      <c r="HKJ116" s="238"/>
      <c r="HKK116" s="238"/>
      <c r="HKL116" s="238"/>
      <c r="HKM116" s="238"/>
      <c r="HKN116" s="238"/>
      <c r="HKO116" s="238"/>
      <c r="HKP116" s="238"/>
      <c r="HKQ116" s="238"/>
      <c r="HKR116" s="238"/>
      <c r="HKS116" s="238"/>
      <c r="HKT116" s="238"/>
      <c r="HKU116" s="238"/>
      <c r="HKV116" s="238"/>
      <c r="HKW116" s="238"/>
      <c r="HKX116" s="238"/>
      <c r="HKY116" s="238"/>
      <c r="HKZ116" s="238"/>
      <c r="HLA116" s="238"/>
      <c r="HLB116" s="238"/>
      <c r="HLC116" s="238"/>
      <c r="HLD116" s="238"/>
      <c r="HLE116" s="238"/>
      <c r="HLF116" s="238"/>
      <c r="HLG116" s="238"/>
      <c r="HLH116" s="238"/>
      <c r="HLI116" s="238"/>
      <c r="HLJ116" s="238"/>
      <c r="HLK116" s="238"/>
      <c r="HLL116" s="238"/>
      <c r="HLM116" s="238"/>
      <c r="HLN116" s="238"/>
      <c r="HLO116" s="238"/>
      <c r="HLP116" s="238"/>
      <c r="HLQ116" s="238"/>
      <c r="HLR116" s="238"/>
      <c r="HLS116" s="238"/>
      <c r="HLT116" s="238"/>
      <c r="HLU116" s="238"/>
      <c r="HLV116" s="238"/>
      <c r="HLW116" s="238"/>
      <c r="HLX116" s="238"/>
      <c r="HLY116" s="238"/>
      <c r="HLZ116" s="238"/>
      <c r="HMA116" s="238"/>
      <c r="HMB116" s="238"/>
      <c r="HMC116" s="238"/>
      <c r="HMD116" s="238"/>
      <c r="HME116" s="238"/>
      <c r="HMF116" s="238"/>
      <c r="HMG116" s="238"/>
      <c r="HMH116" s="238"/>
      <c r="HMI116" s="238"/>
      <c r="HMJ116" s="238"/>
      <c r="HMK116" s="238"/>
      <c r="HML116" s="238"/>
      <c r="HMM116" s="238"/>
      <c r="HMN116" s="238"/>
      <c r="HMO116" s="238"/>
      <c r="HMP116" s="238"/>
      <c r="HMQ116" s="238"/>
      <c r="HMR116" s="238"/>
      <c r="HMS116" s="238"/>
      <c r="HMT116" s="238"/>
      <c r="HMU116" s="238"/>
      <c r="HMV116" s="238"/>
      <c r="HMW116" s="238"/>
      <c r="HMX116" s="238"/>
      <c r="HMY116" s="238"/>
      <c r="HMZ116" s="238"/>
      <c r="HNA116" s="238"/>
      <c r="HNB116" s="238"/>
      <c r="HNC116" s="238"/>
      <c r="HND116" s="238"/>
      <c r="HNE116" s="238"/>
      <c r="HNF116" s="238"/>
      <c r="HNG116" s="238"/>
      <c r="HNH116" s="238"/>
      <c r="HNI116" s="238"/>
      <c r="HNJ116" s="238"/>
      <c r="HNK116" s="238"/>
      <c r="HNL116" s="238"/>
      <c r="HNM116" s="238"/>
      <c r="HNN116" s="238"/>
      <c r="HNO116" s="238"/>
      <c r="HNP116" s="238"/>
      <c r="HNQ116" s="238"/>
      <c r="HNR116" s="238"/>
      <c r="HNS116" s="238"/>
      <c r="HNT116" s="238"/>
      <c r="HNU116" s="238"/>
      <c r="HNV116" s="238"/>
      <c r="HNW116" s="238"/>
      <c r="HNX116" s="238"/>
      <c r="HNY116" s="238"/>
      <c r="HNZ116" s="238"/>
      <c r="HOA116" s="238"/>
      <c r="HOB116" s="238"/>
      <c r="HOC116" s="238"/>
      <c r="HOD116" s="238"/>
      <c r="HOE116" s="238"/>
      <c r="HOF116" s="238"/>
      <c r="HOG116" s="238"/>
      <c r="HOH116" s="238"/>
      <c r="HOI116" s="238"/>
      <c r="HOJ116" s="238"/>
      <c r="HOK116" s="238"/>
      <c r="HOL116" s="238"/>
      <c r="HOM116" s="238"/>
      <c r="HON116" s="238"/>
      <c r="HOO116" s="238"/>
      <c r="HOP116" s="238"/>
      <c r="HOQ116" s="238"/>
      <c r="HOR116" s="238"/>
      <c r="HOS116" s="238"/>
      <c r="HOT116" s="238"/>
      <c r="HOU116" s="238"/>
      <c r="HOV116" s="238"/>
      <c r="HOW116" s="238"/>
      <c r="HOX116" s="238"/>
      <c r="HOY116" s="238"/>
      <c r="HOZ116" s="238"/>
      <c r="HPA116" s="238"/>
      <c r="HPB116" s="238"/>
      <c r="HPC116" s="238"/>
      <c r="HPD116" s="238"/>
      <c r="HPE116" s="238"/>
      <c r="HPF116" s="238"/>
      <c r="HPG116" s="238"/>
      <c r="HPH116" s="238"/>
      <c r="HPI116" s="238"/>
      <c r="HPJ116" s="238"/>
      <c r="HPK116" s="238"/>
      <c r="HPL116" s="238"/>
      <c r="HPM116" s="238"/>
      <c r="HPN116" s="238"/>
      <c r="HPO116" s="238"/>
      <c r="HPP116" s="238"/>
      <c r="HPQ116" s="238"/>
      <c r="HPR116" s="238"/>
      <c r="HPS116" s="238"/>
      <c r="HPT116" s="238"/>
      <c r="HPU116" s="238"/>
      <c r="HPV116" s="238"/>
      <c r="HPW116" s="238"/>
      <c r="HPX116" s="238"/>
      <c r="HPY116" s="238"/>
      <c r="HPZ116" s="238"/>
      <c r="HQA116" s="238"/>
      <c r="HQB116" s="238"/>
      <c r="HQC116" s="238"/>
      <c r="HQD116" s="238"/>
      <c r="HQE116" s="238"/>
      <c r="HQF116" s="238"/>
      <c r="HQG116" s="238"/>
      <c r="HQH116" s="238"/>
      <c r="HQI116" s="238"/>
      <c r="HQJ116" s="238"/>
      <c r="HQK116" s="238"/>
      <c r="HQL116" s="238"/>
      <c r="HQM116" s="238"/>
      <c r="HQN116" s="238"/>
      <c r="HQO116" s="238"/>
      <c r="HQP116" s="238"/>
      <c r="HQQ116" s="238"/>
      <c r="HQR116" s="238"/>
      <c r="HQS116" s="238"/>
      <c r="HQT116" s="238"/>
      <c r="HQU116" s="238"/>
      <c r="HQV116" s="238"/>
      <c r="HQW116" s="238"/>
      <c r="HQX116" s="238"/>
      <c r="HQY116" s="238"/>
      <c r="HQZ116" s="238"/>
      <c r="HRA116" s="238"/>
      <c r="HRB116" s="238"/>
      <c r="HRC116" s="238"/>
      <c r="HRD116" s="238"/>
      <c r="HRE116" s="238"/>
      <c r="HRF116" s="238"/>
      <c r="HRG116" s="238"/>
      <c r="HRH116" s="238"/>
      <c r="HRI116" s="238"/>
      <c r="HRJ116" s="238"/>
      <c r="HRK116" s="238"/>
      <c r="HRL116" s="238"/>
      <c r="HRM116" s="238"/>
      <c r="HRN116" s="238"/>
      <c r="HRO116" s="238"/>
      <c r="HRP116" s="238"/>
      <c r="HRQ116" s="238"/>
      <c r="HRR116" s="238"/>
      <c r="HRS116" s="238"/>
      <c r="HRT116" s="238"/>
      <c r="HRU116" s="238"/>
      <c r="HRV116" s="238"/>
      <c r="HRW116" s="238"/>
      <c r="HRX116" s="238"/>
      <c r="HRY116" s="238"/>
      <c r="HRZ116" s="238"/>
      <c r="HSA116" s="238"/>
      <c r="HSB116" s="238"/>
      <c r="HSC116" s="238"/>
      <c r="HSD116" s="238"/>
      <c r="HSE116" s="238"/>
      <c r="HSF116" s="238"/>
      <c r="HSG116" s="238"/>
      <c r="HSH116" s="238"/>
      <c r="HSI116" s="238"/>
      <c r="HSJ116" s="238"/>
      <c r="HSK116" s="238"/>
      <c r="HSL116" s="238"/>
      <c r="HSM116" s="238"/>
      <c r="HSN116" s="238"/>
      <c r="HSO116" s="238"/>
      <c r="HSP116" s="238"/>
      <c r="HSQ116" s="238"/>
      <c r="HSR116" s="238"/>
      <c r="HSS116" s="238"/>
      <c r="HST116" s="238"/>
      <c r="HSU116" s="238"/>
      <c r="HSV116" s="238"/>
      <c r="HSW116" s="238"/>
      <c r="HSX116" s="238"/>
      <c r="HSY116" s="238"/>
      <c r="HSZ116" s="238"/>
      <c r="HTA116" s="238"/>
      <c r="HTB116" s="238"/>
      <c r="HTC116" s="238"/>
      <c r="HTD116" s="238"/>
    </row>
    <row r="117" spans="1:5932" s="239" customFormat="1" ht="9.9499999999999993" hidden="1" customHeight="1" x14ac:dyDescent="0.25">
      <c r="A117" s="300" t="s">
        <v>54</v>
      </c>
      <c r="B117" s="267"/>
      <c r="C117" s="267"/>
      <c r="D117" s="267"/>
      <c r="E117" s="267"/>
      <c r="F117" s="267"/>
      <c r="G117" s="267"/>
      <c r="H117" s="267"/>
      <c r="I117" s="267"/>
      <c r="J117" s="339"/>
      <c r="K117" s="339">
        <v>1</v>
      </c>
      <c r="L117" s="75">
        <f t="shared" si="185"/>
        <v>1</v>
      </c>
      <c r="M117" s="265"/>
      <c r="N117" s="265">
        <v>7.99</v>
      </c>
      <c r="O117" s="455">
        <f t="shared" si="189"/>
        <v>0</v>
      </c>
      <c r="P117" s="455">
        <f t="shared" si="189"/>
        <v>7.99</v>
      </c>
      <c r="Q117" s="438">
        <f t="shared" si="188"/>
        <v>7.99</v>
      </c>
      <c r="R117" s="267"/>
      <c r="S117" s="267"/>
      <c r="T117" s="267"/>
      <c r="U117" s="267"/>
      <c r="V117" s="267"/>
      <c r="W117" s="267"/>
      <c r="X117" s="267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13"/>
      <c r="AI117" s="237">
        <v>4.05</v>
      </c>
      <c r="AJ117" s="216"/>
      <c r="AK117" s="213"/>
      <c r="AL117" s="213"/>
      <c r="AM117" s="216"/>
      <c r="AN117" s="213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  <c r="FF117" s="238"/>
      <c r="FG117" s="238"/>
      <c r="FH117" s="238"/>
      <c r="FI117" s="238"/>
      <c r="FJ117" s="238"/>
      <c r="FK117" s="238"/>
      <c r="FL117" s="238"/>
      <c r="FM117" s="238"/>
      <c r="FN117" s="238"/>
      <c r="FO117" s="238"/>
      <c r="FP117" s="238"/>
      <c r="FQ117" s="238"/>
      <c r="FR117" s="238"/>
      <c r="FS117" s="238"/>
      <c r="FT117" s="238"/>
      <c r="FU117" s="238"/>
      <c r="FV117" s="238"/>
      <c r="FW117" s="238"/>
      <c r="FX117" s="238"/>
      <c r="FY117" s="238"/>
      <c r="FZ117" s="238"/>
      <c r="GA117" s="238"/>
      <c r="GB117" s="238"/>
      <c r="GC117" s="238"/>
      <c r="GD117" s="238"/>
      <c r="GE117" s="238"/>
      <c r="GF117" s="238"/>
      <c r="GG117" s="238"/>
      <c r="GH117" s="238"/>
      <c r="GI117" s="238"/>
      <c r="GJ117" s="238"/>
      <c r="GK117" s="238"/>
      <c r="GL117" s="238"/>
      <c r="GM117" s="238"/>
      <c r="GN117" s="238"/>
      <c r="GO117" s="238"/>
      <c r="GP117" s="238"/>
      <c r="GQ117" s="238"/>
      <c r="GR117" s="238"/>
      <c r="GS117" s="238"/>
      <c r="GT117" s="238"/>
      <c r="GU117" s="238"/>
      <c r="GV117" s="238"/>
      <c r="GW117" s="238"/>
      <c r="GX117" s="238"/>
      <c r="GY117" s="238"/>
      <c r="GZ117" s="238"/>
      <c r="HA117" s="238"/>
      <c r="HB117" s="238"/>
      <c r="HC117" s="238"/>
      <c r="HD117" s="238"/>
      <c r="HE117" s="238"/>
      <c r="HF117" s="238"/>
      <c r="HG117" s="238"/>
      <c r="HH117" s="238"/>
      <c r="HI117" s="238"/>
      <c r="HJ117" s="238"/>
      <c r="HK117" s="238"/>
      <c r="HL117" s="238"/>
      <c r="HM117" s="238"/>
      <c r="HN117" s="238"/>
      <c r="HO117" s="238"/>
      <c r="HP117" s="238"/>
      <c r="HQ117" s="238"/>
      <c r="HR117" s="238"/>
      <c r="HS117" s="238"/>
      <c r="HT117" s="238"/>
      <c r="HU117" s="238"/>
      <c r="HV117" s="238"/>
      <c r="HW117" s="238"/>
      <c r="HX117" s="238"/>
      <c r="HY117" s="238"/>
      <c r="HZ117" s="238"/>
      <c r="IA117" s="238"/>
      <c r="IB117" s="238"/>
      <c r="IC117" s="238"/>
      <c r="ID117" s="238"/>
      <c r="IE117" s="238"/>
      <c r="IF117" s="238"/>
      <c r="IG117" s="238"/>
      <c r="IH117" s="238"/>
      <c r="II117" s="238"/>
      <c r="IJ117" s="238"/>
      <c r="IK117" s="238"/>
      <c r="IL117" s="238"/>
      <c r="IM117" s="238"/>
      <c r="IN117" s="238"/>
      <c r="IO117" s="238"/>
      <c r="IP117" s="238"/>
      <c r="IQ117" s="238"/>
      <c r="IR117" s="238"/>
      <c r="IS117" s="238"/>
      <c r="IT117" s="238"/>
      <c r="IU117" s="238"/>
      <c r="IV117" s="238"/>
      <c r="IW117" s="238"/>
      <c r="IX117" s="238"/>
      <c r="IY117" s="238"/>
      <c r="IZ117" s="238"/>
      <c r="JA117" s="238"/>
      <c r="JB117" s="238"/>
      <c r="JC117" s="238"/>
      <c r="JD117" s="238"/>
      <c r="JE117" s="238"/>
      <c r="JF117" s="238"/>
      <c r="JG117" s="238"/>
      <c r="JH117" s="238"/>
      <c r="JI117" s="238"/>
      <c r="JJ117" s="238"/>
      <c r="JK117" s="238"/>
      <c r="JL117" s="238"/>
      <c r="JM117" s="238"/>
      <c r="JN117" s="238"/>
      <c r="JO117" s="238"/>
      <c r="JP117" s="238"/>
      <c r="JQ117" s="238"/>
      <c r="JR117" s="238"/>
      <c r="JS117" s="238"/>
      <c r="JT117" s="238"/>
      <c r="JU117" s="238"/>
      <c r="JV117" s="238"/>
      <c r="JW117" s="238"/>
      <c r="JX117" s="238"/>
      <c r="JY117" s="238"/>
      <c r="JZ117" s="238"/>
      <c r="KA117" s="238"/>
      <c r="KB117" s="238"/>
      <c r="KC117" s="238"/>
      <c r="KD117" s="238"/>
      <c r="KE117" s="238"/>
      <c r="KF117" s="238"/>
      <c r="KG117" s="238"/>
      <c r="KH117" s="238"/>
      <c r="KI117" s="238"/>
      <c r="KJ117" s="238"/>
      <c r="KK117" s="238"/>
      <c r="KL117" s="238"/>
      <c r="KM117" s="238"/>
      <c r="KN117" s="238"/>
      <c r="KO117" s="238"/>
      <c r="KP117" s="238"/>
      <c r="KQ117" s="238"/>
      <c r="KR117" s="238"/>
      <c r="KS117" s="238"/>
      <c r="KT117" s="238"/>
      <c r="KU117" s="238"/>
      <c r="KV117" s="238"/>
      <c r="KW117" s="238"/>
      <c r="KX117" s="238"/>
      <c r="KY117" s="238"/>
      <c r="KZ117" s="238"/>
      <c r="LA117" s="238"/>
      <c r="LB117" s="238"/>
      <c r="LC117" s="238"/>
      <c r="LD117" s="238"/>
      <c r="LE117" s="238"/>
      <c r="LF117" s="238"/>
      <c r="LG117" s="238"/>
      <c r="LH117" s="238"/>
      <c r="LI117" s="238"/>
      <c r="LJ117" s="238"/>
      <c r="LK117" s="238"/>
      <c r="LL117" s="238"/>
      <c r="LM117" s="238"/>
      <c r="LN117" s="238"/>
      <c r="LO117" s="238"/>
      <c r="LP117" s="238"/>
      <c r="LQ117" s="238"/>
      <c r="LR117" s="238"/>
      <c r="LS117" s="238"/>
      <c r="LT117" s="238"/>
      <c r="LU117" s="238"/>
      <c r="LV117" s="238"/>
      <c r="LW117" s="238"/>
      <c r="LX117" s="238"/>
      <c r="LY117" s="238"/>
      <c r="LZ117" s="238"/>
      <c r="MA117" s="238"/>
      <c r="MB117" s="238"/>
      <c r="MC117" s="238"/>
      <c r="MD117" s="238"/>
      <c r="ME117" s="238"/>
      <c r="MF117" s="238"/>
      <c r="MG117" s="238"/>
      <c r="MH117" s="238"/>
      <c r="MI117" s="238"/>
      <c r="MJ117" s="238"/>
      <c r="MK117" s="238"/>
      <c r="ML117" s="238"/>
      <c r="MM117" s="238"/>
      <c r="MN117" s="238"/>
      <c r="MO117" s="238"/>
      <c r="MP117" s="238"/>
      <c r="MQ117" s="238"/>
      <c r="MR117" s="238"/>
      <c r="MS117" s="238"/>
      <c r="MT117" s="238"/>
      <c r="MU117" s="238"/>
      <c r="MV117" s="238"/>
      <c r="MW117" s="238"/>
      <c r="MX117" s="238"/>
      <c r="MY117" s="238"/>
      <c r="MZ117" s="238"/>
      <c r="NA117" s="238"/>
      <c r="NB117" s="238"/>
      <c r="NC117" s="238"/>
      <c r="ND117" s="238"/>
      <c r="NE117" s="238"/>
      <c r="NF117" s="238"/>
      <c r="NG117" s="238"/>
      <c r="NH117" s="238"/>
      <c r="NI117" s="238"/>
      <c r="NJ117" s="238"/>
      <c r="NK117" s="238"/>
      <c r="NL117" s="238"/>
      <c r="NM117" s="238"/>
      <c r="NN117" s="238"/>
      <c r="NO117" s="238"/>
      <c r="NP117" s="238"/>
      <c r="NQ117" s="238"/>
      <c r="NR117" s="238"/>
      <c r="NS117" s="238"/>
      <c r="NT117" s="238"/>
      <c r="NU117" s="238"/>
      <c r="NV117" s="238"/>
      <c r="NW117" s="238"/>
      <c r="NX117" s="238"/>
      <c r="NY117" s="238"/>
      <c r="NZ117" s="238"/>
      <c r="OA117" s="238"/>
      <c r="OB117" s="238"/>
      <c r="OC117" s="238"/>
      <c r="OD117" s="238"/>
      <c r="OE117" s="238"/>
      <c r="OF117" s="238"/>
      <c r="OG117" s="238"/>
      <c r="OH117" s="238"/>
      <c r="OI117" s="238"/>
      <c r="OJ117" s="238"/>
      <c r="OK117" s="238"/>
      <c r="OL117" s="238"/>
      <c r="OM117" s="238"/>
      <c r="ON117" s="238"/>
      <c r="OO117" s="238"/>
      <c r="OP117" s="238"/>
      <c r="OQ117" s="238"/>
      <c r="OR117" s="238"/>
      <c r="OS117" s="238"/>
      <c r="OT117" s="238"/>
      <c r="OU117" s="238"/>
      <c r="OV117" s="238"/>
      <c r="OW117" s="238"/>
      <c r="OX117" s="238"/>
      <c r="OY117" s="238"/>
      <c r="OZ117" s="238"/>
      <c r="PA117" s="238"/>
      <c r="PB117" s="238"/>
      <c r="PC117" s="238"/>
      <c r="PD117" s="238"/>
      <c r="PE117" s="238"/>
      <c r="PF117" s="238"/>
      <c r="PG117" s="238"/>
      <c r="PH117" s="238"/>
      <c r="PI117" s="238"/>
      <c r="PJ117" s="238"/>
      <c r="PK117" s="238"/>
      <c r="PL117" s="238"/>
      <c r="PM117" s="238"/>
      <c r="PN117" s="238"/>
      <c r="PO117" s="238"/>
      <c r="PP117" s="238"/>
      <c r="PQ117" s="238"/>
      <c r="PR117" s="238"/>
      <c r="PS117" s="238"/>
      <c r="PT117" s="238"/>
      <c r="PU117" s="238"/>
      <c r="PV117" s="238"/>
      <c r="PW117" s="238"/>
      <c r="PX117" s="238"/>
      <c r="PY117" s="238"/>
      <c r="PZ117" s="238"/>
      <c r="QA117" s="238"/>
      <c r="QB117" s="238"/>
      <c r="QC117" s="238"/>
      <c r="QD117" s="238"/>
      <c r="QE117" s="238"/>
      <c r="QF117" s="238"/>
      <c r="QG117" s="238"/>
      <c r="QH117" s="238"/>
      <c r="QI117" s="238"/>
      <c r="QJ117" s="238"/>
      <c r="QK117" s="238"/>
      <c r="QL117" s="238"/>
      <c r="QM117" s="238"/>
      <c r="QN117" s="238"/>
      <c r="QO117" s="238"/>
      <c r="QP117" s="238"/>
      <c r="QQ117" s="238"/>
      <c r="QR117" s="238"/>
      <c r="QS117" s="238"/>
      <c r="QT117" s="238"/>
      <c r="QU117" s="238"/>
      <c r="QV117" s="238"/>
      <c r="QW117" s="238"/>
      <c r="QX117" s="238"/>
      <c r="QY117" s="238"/>
      <c r="QZ117" s="238"/>
      <c r="RA117" s="238"/>
      <c r="RB117" s="238"/>
      <c r="RC117" s="238"/>
      <c r="RD117" s="238"/>
      <c r="RE117" s="238"/>
      <c r="RF117" s="238"/>
      <c r="RG117" s="238"/>
      <c r="RH117" s="238"/>
      <c r="RI117" s="238"/>
      <c r="RJ117" s="238"/>
      <c r="RK117" s="238"/>
      <c r="RL117" s="238"/>
      <c r="RM117" s="238"/>
      <c r="RN117" s="238"/>
      <c r="RO117" s="238"/>
      <c r="RP117" s="238"/>
      <c r="RQ117" s="238"/>
      <c r="RR117" s="238"/>
      <c r="RS117" s="238"/>
      <c r="RT117" s="238"/>
      <c r="RU117" s="238"/>
      <c r="RV117" s="238"/>
      <c r="RW117" s="238"/>
      <c r="RX117" s="238"/>
      <c r="RY117" s="238"/>
      <c r="RZ117" s="238"/>
      <c r="SA117" s="238"/>
      <c r="SB117" s="238"/>
      <c r="SC117" s="238"/>
      <c r="SD117" s="238"/>
      <c r="SE117" s="238"/>
      <c r="SF117" s="238"/>
      <c r="SG117" s="238"/>
      <c r="SH117" s="238"/>
      <c r="SI117" s="238"/>
      <c r="SJ117" s="238"/>
      <c r="SK117" s="238"/>
      <c r="SL117" s="238"/>
      <c r="SM117" s="238"/>
      <c r="SN117" s="238"/>
      <c r="SO117" s="238"/>
      <c r="SP117" s="238"/>
      <c r="SQ117" s="238"/>
      <c r="SR117" s="238"/>
      <c r="SS117" s="238"/>
      <c r="ST117" s="238"/>
      <c r="SU117" s="238"/>
      <c r="SV117" s="238"/>
      <c r="SW117" s="238"/>
      <c r="SX117" s="238"/>
      <c r="SY117" s="238"/>
      <c r="SZ117" s="238"/>
      <c r="TA117" s="238"/>
      <c r="TB117" s="238"/>
      <c r="TC117" s="238"/>
      <c r="TD117" s="238"/>
      <c r="TE117" s="238"/>
      <c r="TF117" s="238"/>
      <c r="TG117" s="238"/>
      <c r="TH117" s="238"/>
      <c r="TI117" s="238"/>
      <c r="TJ117" s="238"/>
      <c r="TK117" s="238"/>
      <c r="TL117" s="238"/>
      <c r="TM117" s="238"/>
      <c r="TN117" s="238"/>
      <c r="TO117" s="238"/>
      <c r="TP117" s="238"/>
      <c r="TQ117" s="238"/>
      <c r="TR117" s="238"/>
      <c r="TS117" s="238"/>
      <c r="TT117" s="238"/>
      <c r="TU117" s="238"/>
      <c r="TV117" s="238"/>
      <c r="TW117" s="238"/>
      <c r="TX117" s="238"/>
      <c r="TY117" s="238"/>
      <c r="TZ117" s="238"/>
      <c r="UA117" s="238"/>
      <c r="UB117" s="238"/>
      <c r="UC117" s="238"/>
      <c r="UD117" s="238"/>
      <c r="UE117" s="238"/>
      <c r="UF117" s="238"/>
      <c r="UG117" s="238"/>
      <c r="UH117" s="238"/>
      <c r="UI117" s="238"/>
      <c r="UJ117" s="238"/>
      <c r="UK117" s="238"/>
      <c r="UL117" s="238"/>
      <c r="UM117" s="238"/>
      <c r="UN117" s="238"/>
      <c r="UO117" s="238"/>
      <c r="UP117" s="238"/>
      <c r="UQ117" s="238"/>
      <c r="UR117" s="238"/>
      <c r="US117" s="238"/>
      <c r="UT117" s="238"/>
      <c r="UU117" s="238"/>
      <c r="UV117" s="238"/>
      <c r="UW117" s="238"/>
      <c r="UX117" s="238"/>
      <c r="UY117" s="238"/>
      <c r="UZ117" s="238"/>
      <c r="VA117" s="238"/>
      <c r="VB117" s="238"/>
      <c r="VC117" s="238"/>
      <c r="VD117" s="238"/>
      <c r="VE117" s="238"/>
      <c r="VF117" s="238"/>
      <c r="VG117" s="238"/>
      <c r="VH117" s="238"/>
      <c r="VI117" s="238"/>
      <c r="VJ117" s="238"/>
      <c r="VK117" s="238"/>
      <c r="VL117" s="238"/>
      <c r="VM117" s="238"/>
      <c r="VN117" s="238"/>
      <c r="VO117" s="238"/>
      <c r="VP117" s="238"/>
      <c r="VQ117" s="238"/>
      <c r="VR117" s="238"/>
      <c r="VS117" s="238"/>
      <c r="VT117" s="238"/>
      <c r="VU117" s="238"/>
      <c r="VV117" s="238"/>
      <c r="VW117" s="238"/>
      <c r="VX117" s="238"/>
      <c r="VY117" s="238"/>
      <c r="VZ117" s="238"/>
      <c r="WA117" s="238"/>
      <c r="WB117" s="238"/>
      <c r="WC117" s="238"/>
      <c r="WD117" s="238"/>
      <c r="WE117" s="238"/>
      <c r="WF117" s="238"/>
      <c r="WG117" s="238"/>
      <c r="WH117" s="238"/>
      <c r="WI117" s="238"/>
      <c r="WJ117" s="238"/>
      <c r="WK117" s="238"/>
      <c r="WL117" s="238"/>
      <c r="WM117" s="238"/>
      <c r="WN117" s="238"/>
      <c r="WO117" s="238"/>
      <c r="WP117" s="238"/>
      <c r="WQ117" s="238"/>
      <c r="WR117" s="238"/>
      <c r="WS117" s="238"/>
      <c r="WT117" s="238"/>
      <c r="WU117" s="238"/>
      <c r="WV117" s="238"/>
      <c r="WW117" s="238"/>
      <c r="WX117" s="238"/>
      <c r="WY117" s="238"/>
      <c r="WZ117" s="238"/>
      <c r="XA117" s="238"/>
      <c r="XB117" s="238"/>
      <c r="XC117" s="238"/>
      <c r="XD117" s="238"/>
      <c r="XE117" s="238"/>
      <c r="XF117" s="238"/>
      <c r="XG117" s="238"/>
      <c r="XH117" s="238"/>
      <c r="XI117" s="238"/>
      <c r="XJ117" s="238"/>
      <c r="XK117" s="238"/>
      <c r="XL117" s="238"/>
      <c r="XM117" s="238"/>
      <c r="XN117" s="238"/>
      <c r="XO117" s="238"/>
      <c r="XP117" s="238"/>
      <c r="XQ117" s="238"/>
      <c r="XR117" s="238"/>
      <c r="XS117" s="238"/>
      <c r="XT117" s="238"/>
      <c r="XU117" s="238"/>
      <c r="XV117" s="238"/>
      <c r="XW117" s="238"/>
      <c r="XX117" s="238"/>
      <c r="XY117" s="238"/>
      <c r="XZ117" s="238"/>
      <c r="YA117" s="238"/>
      <c r="YB117" s="238"/>
      <c r="YC117" s="238"/>
      <c r="YD117" s="238"/>
      <c r="YE117" s="238"/>
      <c r="YF117" s="238"/>
      <c r="YG117" s="238"/>
      <c r="YH117" s="238"/>
      <c r="YI117" s="238"/>
      <c r="YJ117" s="238"/>
      <c r="YK117" s="238"/>
      <c r="YL117" s="238"/>
      <c r="YM117" s="238"/>
      <c r="YN117" s="238"/>
      <c r="YO117" s="238"/>
      <c r="YP117" s="238"/>
      <c r="YQ117" s="238"/>
      <c r="YR117" s="238"/>
      <c r="YS117" s="238"/>
      <c r="YT117" s="238"/>
      <c r="YU117" s="238"/>
      <c r="YV117" s="238"/>
      <c r="YW117" s="238"/>
      <c r="YX117" s="238"/>
      <c r="YY117" s="238"/>
      <c r="YZ117" s="238"/>
      <c r="ZA117" s="238"/>
      <c r="ZB117" s="238"/>
      <c r="ZC117" s="238"/>
      <c r="ZD117" s="238"/>
      <c r="ZE117" s="238"/>
      <c r="ZF117" s="238"/>
      <c r="ZG117" s="238"/>
      <c r="ZH117" s="238"/>
      <c r="ZI117" s="238"/>
      <c r="ZJ117" s="238"/>
      <c r="ZK117" s="238"/>
      <c r="ZL117" s="238"/>
      <c r="ZM117" s="238"/>
      <c r="ZN117" s="238"/>
      <c r="ZO117" s="238"/>
      <c r="ZP117" s="238"/>
      <c r="ZQ117" s="238"/>
      <c r="ZR117" s="238"/>
      <c r="ZS117" s="238"/>
      <c r="ZT117" s="238"/>
      <c r="ZU117" s="238"/>
      <c r="ZV117" s="238"/>
      <c r="ZW117" s="238"/>
      <c r="ZX117" s="238"/>
      <c r="ZY117" s="238"/>
      <c r="ZZ117" s="238"/>
      <c r="AAA117" s="238"/>
      <c r="AAB117" s="238"/>
      <c r="AAC117" s="238"/>
      <c r="AAD117" s="238"/>
      <c r="AAE117" s="238"/>
      <c r="AAF117" s="238"/>
      <c r="AAG117" s="238"/>
      <c r="AAH117" s="238"/>
      <c r="AAI117" s="238"/>
      <c r="AAJ117" s="238"/>
      <c r="AAK117" s="238"/>
      <c r="AAL117" s="238"/>
      <c r="AAM117" s="238"/>
      <c r="AAN117" s="238"/>
      <c r="AAO117" s="238"/>
      <c r="AAP117" s="238"/>
      <c r="AAQ117" s="238"/>
      <c r="AAR117" s="238"/>
      <c r="AAS117" s="238"/>
      <c r="AAT117" s="238"/>
      <c r="AAU117" s="238"/>
      <c r="AAV117" s="238"/>
      <c r="AAW117" s="238"/>
      <c r="AAX117" s="238"/>
      <c r="AAY117" s="238"/>
      <c r="AAZ117" s="238"/>
      <c r="ABA117" s="238"/>
      <c r="ABB117" s="238"/>
      <c r="ABC117" s="238"/>
      <c r="ABD117" s="238"/>
      <c r="ABE117" s="238"/>
      <c r="ABF117" s="238"/>
      <c r="ABG117" s="238"/>
      <c r="ABH117" s="238"/>
      <c r="ABI117" s="238"/>
      <c r="ABJ117" s="238"/>
      <c r="ABK117" s="238"/>
      <c r="ABL117" s="238"/>
      <c r="ABM117" s="238"/>
      <c r="ABN117" s="238"/>
      <c r="ABO117" s="238"/>
      <c r="ABP117" s="238"/>
      <c r="ABQ117" s="238"/>
      <c r="ABR117" s="238"/>
      <c r="ABS117" s="238"/>
      <c r="ABT117" s="238"/>
      <c r="ABU117" s="238"/>
      <c r="ABV117" s="238"/>
      <c r="ABW117" s="238"/>
      <c r="ABX117" s="238"/>
      <c r="ABY117" s="238"/>
      <c r="ABZ117" s="238"/>
      <c r="ACA117" s="238"/>
      <c r="ACB117" s="238"/>
      <c r="ACC117" s="238"/>
      <c r="ACD117" s="238"/>
      <c r="ACE117" s="238"/>
      <c r="ACF117" s="238"/>
      <c r="ACG117" s="238"/>
      <c r="ACH117" s="238"/>
      <c r="ACI117" s="238"/>
      <c r="ACJ117" s="238"/>
      <c r="ACK117" s="238"/>
      <c r="ACL117" s="238"/>
      <c r="ACM117" s="238"/>
      <c r="ACN117" s="238"/>
      <c r="ACO117" s="238"/>
      <c r="ACP117" s="238"/>
      <c r="ACQ117" s="238"/>
      <c r="ACR117" s="238"/>
      <c r="ACS117" s="238"/>
      <c r="ACT117" s="238"/>
      <c r="ACU117" s="238"/>
      <c r="ACV117" s="238"/>
      <c r="ACW117" s="238"/>
      <c r="ACX117" s="238"/>
      <c r="ACY117" s="238"/>
      <c r="ACZ117" s="238"/>
      <c r="ADA117" s="238"/>
      <c r="ADB117" s="238"/>
      <c r="ADC117" s="238"/>
      <c r="ADD117" s="238"/>
      <c r="ADE117" s="238"/>
      <c r="ADF117" s="238"/>
      <c r="ADG117" s="238"/>
      <c r="ADH117" s="238"/>
      <c r="ADI117" s="238"/>
      <c r="ADJ117" s="238"/>
      <c r="ADK117" s="238"/>
      <c r="ADL117" s="238"/>
      <c r="ADM117" s="238"/>
      <c r="ADN117" s="238"/>
      <c r="ADO117" s="238"/>
      <c r="ADP117" s="238"/>
      <c r="ADQ117" s="238"/>
      <c r="ADR117" s="238"/>
      <c r="ADS117" s="238"/>
      <c r="ADT117" s="238"/>
      <c r="ADU117" s="238"/>
      <c r="ADV117" s="238"/>
      <c r="ADW117" s="238"/>
      <c r="ADX117" s="238"/>
      <c r="ADY117" s="238"/>
      <c r="ADZ117" s="238"/>
      <c r="AEA117" s="238"/>
      <c r="AEB117" s="238"/>
      <c r="AEC117" s="238"/>
      <c r="AED117" s="238"/>
      <c r="AEE117" s="238"/>
      <c r="AEF117" s="238"/>
      <c r="AEG117" s="238"/>
      <c r="AEH117" s="238"/>
      <c r="AEI117" s="238"/>
      <c r="AEJ117" s="238"/>
      <c r="AEK117" s="238"/>
      <c r="AEL117" s="238"/>
      <c r="AEM117" s="238"/>
      <c r="AEN117" s="238"/>
      <c r="AEO117" s="238"/>
      <c r="AEP117" s="238"/>
      <c r="AEQ117" s="238"/>
      <c r="AER117" s="238"/>
      <c r="AES117" s="238"/>
      <c r="AET117" s="238"/>
      <c r="AEU117" s="238"/>
      <c r="AEV117" s="238"/>
      <c r="AEW117" s="238"/>
      <c r="AEX117" s="238"/>
      <c r="AEY117" s="238"/>
      <c r="AEZ117" s="238"/>
      <c r="AFA117" s="238"/>
      <c r="AFB117" s="238"/>
      <c r="AFC117" s="238"/>
      <c r="AFD117" s="238"/>
      <c r="AFE117" s="238"/>
      <c r="AFF117" s="238"/>
      <c r="AFG117" s="238"/>
      <c r="AFH117" s="238"/>
      <c r="AFI117" s="238"/>
      <c r="AFJ117" s="238"/>
      <c r="AFK117" s="238"/>
      <c r="AFL117" s="238"/>
      <c r="AFM117" s="238"/>
      <c r="AFN117" s="238"/>
      <c r="AFO117" s="238"/>
      <c r="AFP117" s="238"/>
      <c r="AFQ117" s="238"/>
      <c r="AFR117" s="238"/>
      <c r="AFS117" s="238"/>
      <c r="AFT117" s="238"/>
      <c r="AFU117" s="238"/>
      <c r="AFV117" s="238"/>
      <c r="AFW117" s="238"/>
      <c r="AFX117" s="238"/>
      <c r="AFY117" s="238"/>
      <c r="AFZ117" s="238"/>
      <c r="AGA117" s="238"/>
      <c r="AGB117" s="238"/>
      <c r="AGC117" s="238"/>
      <c r="AGD117" s="238"/>
      <c r="AGE117" s="238"/>
      <c r="AGF117" s="238"/>
      <c r="AGG117" s="238"/>
      <c r="AGH117" s="238"/>
      <c r="AGI117" s="238"/>
      <c r="AGJ117" s="238"/>
      <c r="AGK117" s="238"/>
      <c r="AGL117" s="238"/>
      <c r="AGM117" s="238"/>
      <c r="AGN117" s="238"/>
      <c r="AGO117" s="238"/>
      <c r="AGP117" s="238"/>
      <c r="AGQ117" s="238"/>
      <c r="AGR117" s="238"/>
      <c r="AGS117" s="238"/>
      <c r="AGT117" s="238"/>
      <c r="AGU117" s="238"/>
      <c r="AGV117" s="238"/>
      <c r="AGW117" s="238"/>
      <c r="AGX117" s="238"/>
      <c r="AGY117" s="238"/>
      <c r="AGZ117" s="238"/>
      <c r="AHA117" s="238"/>
      <c r="AHB117" s="238"/>
      <c r="AHC117" s="238"/>
      <c r="AHD117" s="238"/>
      <c r="AHE117" s="238"/>
      <c r="AHF117" s="238"/>
      <c r="AHG117" s="238"/>
      <c r="AHH117" s="238"/>
      <c r="AHI117" s="238"/>
      <c r="AHJ117" s="238"/>
      <c r="AHK117" s="238"/>
      <c r="AHL117" s="238"/>
      <c r="AHM117" s="238"/>
      <c r="AHN117" s="238"/>
      <c r="AHO117" s="238"/>
      <c r="AHP117" s="238"/>
      <c r="AHQ117" s="238"/>
      <c r="AHR117" s="238"/>
      <c r="AHS117" s="238"/>
      <c r="AHT117" s="238"/>
      <c r="AHU117" s="238"/>
      <c r="AHV117" s="238"/>
      <c r="AHW117" s="238"/>
      <c r="AHX117" s="238"/>
      <c r="AHY117" s="238"/>
      <c r="AHZ117" s="238"/>
      <c r="AIA117" s="238"/>
      <c r="AIB117" s="238"/>
      <c r="AIC117" s="238"/>
      <c r="AID117" s="238"/>
      <c r="AIE117" s="238"/>
      <c r="AIF117" s="238"/>
      <c r="AIG117" s="238"/>
      <c r="AIH117" s="238"/>
      <c r="AII117" s="238"/>
      <c r="AIJ117" s="238"/>
      <c r="AIK117" s="238"/>
      <c r="AIL117" s="238"/>
      <c r="AIM117" s="238"/>
      <c r="AIN117" s="238"/>
      <c r="AIO117" s="238"/>
      <c r="AIP117" s="238"/>
      <c r="AIQ117" s="238"/>
      <c r="AIR117" s="238"/>
      <c r="AIS117" s="238"/>
      <c r="AIT117" s="238"/>
      <c r="AIU117" s="238"/>
      <c r="AIV117" s="238"/>
      <c r="AIW117" s="238"/>
      <c r="AIX117" s="238"/>
      <c r="AIY117" s="238"/>
      <c r="AIZ117" s="238"/>
      <c r="AJA117" s="238"/>
      <c r="AJB117" s="238"/>
      <c r="AJC117" s="238"/>
      <c r="AJD117" s="238"/>
      <c r="AJE117" s="238"/>
      <c r="AJF117" s="238"/>
      <c r="AJG117" s="238"/>
      <c r="AJH117" s="238"/>
      <c r="AJI117" s="238"/>
      <c r="AJJ117" s="238"/>
      <c r="AJK117" s="238"/>
      <c r="AJL117" s="238"/>
      <c r="AJM117" s="238"/>
      <c r="AJN117" s="238"/>
      <c r="AJO117" s="238"/>
      <c r="AJP117" s="238"/>
      <c r="AJQ117" s="238"/>
      <c r="AJR117" s="238"/>
      <c r="AJS117" s="238"/>
      <c r="AJT117" s="238"/>
      <c r="AJU117" s="238"/>
      <c r="AJV117" s="238"/>
      <c r="AJW117" s="238"/>
      <c r="AJX117" s="238"/>
      <c r="AJY117" s="238"/>
      <c r="AJZ117" s="238"/>
      <c r="AKA117" s="238"/>
      <c r="AKB117" s="238"/>
      <c r="AKC117" s="238"/>
      <c r="AKD117" s="238"/>
      <c r="AKE117" s="238"/>
      <c r="AKF117" s="238"/>
      <c r="AKG117" s="238"/>
      <c r="AKH117" s="238"/>
      <c r="AKI117" s="238"/>
      <c r="AKJ117" s="238"/>
      <c r="AKK117" s="238"/>
      <c r="AKL117" s="238"/>
      <c r="AKM117" s="238"/>
      <c r="AKN117" s="238"/>
      <c r="AKO117" s="238"/>
      <c r="AKP117" s="238"/>
      <c r="AKQ117" s="238"/>
      <c r="AKR117" s="238"/>
      <c r="AKS117" s="238"/>
      <c r="AKT117" s="238"/>
      <c r="AKU117" s="238"/>
      <c r="AKV117" s="238"/>
      <c r="AKW117" s="238"/>
      <c r="AKX117" s="238"/>
      <c r="AKY117" s="238"/>
      <c r="AKZ117" s="238"/>
      <c r="ALA117" s="238"/>
      <c r="ALB117" s="238"/>
      <c r="ALC117" s="238"/>
      <c r="ALD117" s="238"/>
      <c r="ALE117" s="238"/>
      <c r="ALF117" s="238"/>
      <c r="ALG117" s="238"/>
      <c r="ALH117" s="238"/>
      <c r="ALI117" s="238"/>
      <c r="ALJ117" s="238"/>
      <c r="ALK117" s="238"/>
      <c r="ALL117" s="238"/>
      <c r="ALM117" s="238"/>
      <c r="ALN117" s="238"/>
      <c r="ALO117" s="238"/>
      <c r="ALP117" s="238"/>
      <c r="ALQ117" s="238"/>
      <c r="ALR117" s="238"/>
      <c r="ALS117" s="238"/>
      <c r="ALT117" s="238"/>
      <c r="ALU117" s="238"/>
      <c r="ALV117" s="238"/>
      <c r="ALW117" s="238"/>
      <c r="ALX117" s="238"/>
      <c r="ALY117" s="238"/>
      <c r="ALZ117" s="238"/>
      <c r="AMA117" s="238"/>
      <c r="AMB117" s="238"/>
      <c r="AMC117" s="238"/>
      <c r="AMD117" s="238"/>
      <c r="AME117" s="238"/>
      <c r="AMF117" s="238"/>
      <c r="AMG117" s="238"/>
      <c r="AMH117" s="238"/>
      <c r="AMI117" s="238"/>
      <c r="AMJ117" s="238"/>
      <c r="AMK117" s="238"/>
      <c r="AML117" s="238"/>
      <c r="AMM117" s="238"/>
      <c r="AMN117" s="238"/>
      <c r="AMO117" s="238"/>
      <c r="AMP117" s="238"/>
      <c r="AMQ117" s="238"/>
      <c r="AMR117" s="238"/>
      <c r="AMS117" s="238"/>
      <c r="AMT117" s="238"/>
      <c r="AMU117" s="238"/>
      <c r="AMV117" s="238"/>
      <c r="AMW117" s="238"/>
      <c r="AMX117" s="238"/>
      <c r="AMY117" s="238"/>
      <c r="AMZ117" s="238"/>
      <c r="ANA117" s="238"/>
      <c r="ANB117" s="238"/>
      <c r="ANC117" s="238"/>
      <c r="AND117" s="238"/>
      <c r="ANE117" s="238"/>
      <c r="ANF117" s="238"/>
      <c r="ANG117" s="238"/>
      <c r="ANH117" s="238"/>
      <c r="ANI117" s="238"/>
      <c r="ANJ117" s="238"/>
      <c r="ANK117" s="238"/>
      <c r="ANL117" s="238"/>
      <c r="ANM117" s="238"/>
      <c r="ANN117" s="238"/>
      <c r="ANO117" s="238"/>
      <c r="ANP117" s="238"/>
      <c r="ANQ117" s="238"/>
      <c r="ANR117" s="238"/>
      <c r="ANS117" s="238"/>
      <c r="ANT117" s="238"/>
      <c r="ANU117" s="238"/>
      <c r="ANV117" s="238"/>
      <c r="ANW117" s="238"/>
      <c r="ANX117" s="238"/>
      <c r="ANY117" s="238"/>
      <c r="ANZ117" s="238"/>
      <c r="AOA117" s="238"/>
      <c r="AOB117" s="238"/>
      <c r="AOC117" s="238"/>
      <c r="AOD117" s="238"/>
      <c r="AOE117" s="238"/>
      <c r="AOF117" s="238"/>
      <c r="AOG117" s="238"/>
      <c r="AOH117" s="238"/>
      <c r="AOI117" s="238"/>
      <c r="AOJ117" s="238"/>
      <c r="AOK117" s="238"/>
      <c r="AOL117" s="238"/>
      <c r="AOM117" s="238"/>
      <c r="AON117" s="238"/>
      <c r="AOO117" s="238"/>
      <c r="AOP117" s="238"/>
      <c r="AOQ117" s="238"/>
      <c r="AOR117" s="238"/>
      <c r="AOS117" s="238"/>
      <c r="AOT117" s="238"/>
      <c r="AOU117" s="238"/>
      <c r="AOV117" s="238"/>
      <c r="AOW117" s="238"/>
      <c r="AOX117" s="238"/>
      <c r="AOY117" s="238"/>
      <c r="AOZ117" s="238"/>
      <c r="APA117" s="238"/>
      <c r="APB117" s="238"/>
      <c r="APC117" s="238"/>
      <c r="APD117" s="238"/>
      <c r="APE117" s="238"/>
      <c r="APF117" s="238"/>
      <c r="APG117" s="238"/>
      <c r="APH117" s="238"/>
      <c r="API117" s="238"/>
      <c r="APJ117" s="238"/>
      <c r="APK117" s="238"/>
      <c r="APL117" s="238"/>
      <c r="APM117" s="238"/>
      <c r="APN117" s="238"/>
      <c r="APO117" s="238"/>
      <c r="APP117" s="238"/>
      <c r="APQ117" s="238"/>
      <c r="APR117" s="238"/>
      <c r="APS117" s="238"/>
      <c r="APT117" s="238"/>
      <c r="APU117" s="238"/>
      <c r="APV117" s="238"/>
      <c r="APW117" s="238"/>
      <c r="APX117" s="238"/>
      <c r="APY117" s="238"/>
      <c r="APZ117" s="238"/>
      <c r="AQA117" s="238"/>
      <c r="AQB117" s="238"/>
      <c r="AQC117" s="238"/>
      <c r="AQD117" s="238"/>
      <c r="AQE117" s="238"/>
      <c r="AQF117" s="238"/>
      <c r="AQG117" s="238"/>
      <c r="AQH117" s="238"/>
      <c r="AQI117" s="238"/>
      <c r="AQJ117" s="238"/>
      <c r="AQK117" s="238"/>
      <c r="AQL117" s="238"/>
      <c r="AQM117" s="238"/>
      <c r="AQN117" s="238"/>
      <c r="AQO117" s="238"/>
      <c r="AQP117" s="238"/>
      <c r="AQQ117" s="238"/>
      <c r="AQR117" s="238"/>
      <c r="AQS117" s="238"/>
      <c r="AQT117" s="238"/>
      <c r="AQU117" s="238"/>
      <c r="AQV117" s="238"/>
      <c r="AQW117" s="238"/>
      <c r="AQX117" s="238"/>
      <c r="AQY117" s="238"/>
      <c r="AQZ117" s="238"/>
      <c r="ARA117" s="238"/>
      <c r="ARB117" s="238"/>
      <c r="ARC117" s="238"/>
      <c r="ARD117" s="238"/>
      <c r="ARE117" s="238"/>
      <c r="ARF117" s="238"/>
      <c r="ARG117" s="238"/>
      <c r="ARH117" s="238"/>
      <c r="ARI117" s="238"/>
      <c r="ARJ117" s="238"/>
      <c r="ARK117" s="238"/>
      <c r="ARL117" s="238"/>
      <c r="ARM117" s="238"/>
      <c r="ARN117" s="238"/>
      <c r="ARO117" s="238"/>
      <c r="ARP117" s="238"/>
      <c r="ARQ117" s="238"/>
      <c r="ARR117" s="238"/>
      <c r="ARS117" s="238"/>
      <c r="ART117" s="238"/>
      <c r="ARU117" s="238"/>
      <c r="ARV117" s="238"/>
      <c r="ARW117" s="238"/>
      <c r="ARX117" s="238"/>
      <c r="ARY117" s="238"/>
      <c r="ARZ117" s="238"/>
      <c r="ASA117" s="238"/>
      <c r="ASB117" s="238"/>
      <c r="ASC117" s="238"/>
      <c r="ASD117" s="238"/>
      <c r="ASE117" s="238"/>
      <c r="ASF117" s="238"/>
      <c r="ASG117" s="238"/>
      <c r="ASH117" s="238"/>
      <c r="ASI117" s="238"/>
      <c r="ASJ117" s="238"/>
      <c r="ASK117" s="238"/>
      <c r="ASL117" s="238"/>
      <c r="ASM117" s="238"/>
      <c r="ASN117" s="238"/>
      <c r="ASO117" s="238"/>
      <c r="ASP117" s="238"/>
      <c r="ASQ117" s="238"/>
      <c r="ASR117" s="238"/>
      <c r="ASS117" s="238"/>
      <c r="AST117" s="238"/>
      <c r="ASU117" s="238"/>
      <c r="ASV117" s="238"/>
      <c r="ASW117" s="238"/>
      <c r="ASX117" s="238"/>
      <c r="ASY117" s="238"/>
      <c r="ASZ117" s="238"/>
      <c r="ATA117" s="238"/>
      <c r="ATB117" s="238"/>
      <c r="ATC117" s="238"/>
      <c r="ATD117" s="238"/>
      <c r="ATE117" s="238"/>
      <c r="ATF117" s="238"/>
      <c r="ATG117" s="238"/>
      <c r="ATH117" s="238"/>
      <c r="ATI117" s="238"/>
      <c r="ATJ117" s="238"/>
      <c r="ATK117" s="238"/>
      <c r="ATL117" s="238"/>
      <c r="ATM117" s="238"/>
      <c r="ATN117" s="238"/>
      <c r="ATO117" s="238"/>
      <c r="ATP117" s="238"/>
      <c r="ATQ117" s="238"/>
      <c r="ATR117" s="238"/>
      <c r="ATS117" s="238"/>
      <c r="ATT117" s="238"/>
      <c r="ATU117" s="238"/>
      <c r="ATV117" s="238"/>
      <c r="ATW117" s="238"/>
      <c r="ATX117" s="238"/>
      <c r="ATY117" s="238"/>
      <c r="ATZ117" s="238"/>
      <c r="AUA117" s="238"/>
      <c r="AUB117" s="238"/>
      <c r="AUC117" s="238"/>
      <c r="AUD117" s="238"/>
      <c r="AUE117" s="238"/>
      <c r="AUF117" s="238"/>
      <c r="AUG117" s="238"/>
      <c r="AUH117" s="238"/>
      <c r="AUI117" s="238"/>
      <c r="AUJ117" s="238"/>
      <c r="AUK117" s="238"/>
      <c r="AUL117" s="238"/>
      <c r="AUM117" s="238"/>
      <c r="AUN117" s="238"/>
      <c r="AUO117" s="238"/>
      <c r="AUP117" s="238"/>
      <c r="AUQ117" s="238"/>
      <c r="AUR117" s="238"/>
      <c r="AUS117" s="238"/>
      <c r="AUT117" s="238"/>
      <c r="AUU117" s="238"/>
      <c r="AUV117" s="238"/>
      <c r="AUW117" s="238"/>
      <c r="AUX117" s="238"/>
      <c r="AUY117" s="238"/>
      <c r="AUZ117" s="238"/>
      <c r="AVA117" s="238"/>
      <c r="AVB117" s="238"/>
      <c r="AVC117" s="238"/>
      <c r="AVD117" s="238"/>
      <c r="AVE117" s="238"/>
      <c r="AVF117" s="238"/>
      <c r="AVG117" s="238"/>
      <c r="AVH117" s="238"/>
      <c r="AVI117" s="238"/>
      <c r="AVJ117" s="238"/>
      <c r="AVK117" s="238"/>
      <c r="AVL117" s="238"/>
      <c r="AVM117" s="238"/>
      <c r="AVN117" s="238"/>
      <c r="AVO117" s="238"/>
      <c r="AVP117" s="238"/>
      <c r="AVQ117" s="238"/>
      <c r="AVR117" s="238"/>
      <c r="AVS117" s="238"/>
      <c r="AVT117" s="238"/>
      <c r="AVU117" s="238"/>
      <c r="AVV117" s="238"/>
      <c r="AVW117" s="238"/>
      <c r="AVX117" s="238"/>
      <c r="AVY117" s="238"/>
      <c r="AVZ117" s="238"/>
      <c r="AWA117" s="238"/>
      <c r="AWB117" s="238"/>
      <c r="AWC117" s="238"/>
      <c r="AWD117" s="238"/>
      <c r="AWE117" s="238"/>
      <c r="AWF117" s="238"/>
      <c r="AWG117" s="238"/>
      <c r="AWH117" s="238"/>
      <c r="AWI117" s="238"/>
      <c r="AWJ117" s="238"/>
      <c r="AWK117" s="238"/>
      <c r="AWL117" s="238"/>
      <c r="AWM117" s="238"/>
      <c r="AWN117" s="238"/>
      <c r="AWO117" s="238"/>
      <c r="AWP117" s="238"/>
      <c r="AWQ117" s="238"/>
      <c r="AWR117" s="238"/>
      <c r="AWS117" s="238"/>
      <c r="AWT117" s="238"/>
      <c r="AWU117" s="238"/>
      <c r="AWV117" s="238"/>
      <c r="AWW117" s="238"/>
      <c r="AWX117" s="238"/>
      <c r="AWY117" s="238"/>
      <c r="AWZ117" s="238"/>
      <c r="AXA117" s="238"/>
      <c r="AXB117" s="238"/>
      <c r="AXC117" s="238"/>
      <c r="AXD117" s="238"/>
      <c r="AXE117" s="238"/>
      <c r="AXF117" s="238"/>
      <c r="AXG117" s="238"/>
      <c r="AXH117" s="238"/>
      <c r="AXI117" s="238"/>
      <c r="AXJ117" s="238"/>
      <c r="AXK117" s="238"/>
      <c r="AXL117" s="238"/>
      <c r="AXM117" s="238"/>
      <c r="AXN117" s="238"/>
      <c r="AXO117" s="238"/>
      <c r="AXP117" s="238"/>
      <c r="AXQ117" s="238"/>
      <c r="AXR117" s="238"/>
      <c r="AXS117" s="238"/>
      <c r="AXT117" s="238"/>
      <c r="AXU117" s="238"/>
      <c r="AXV117" s="238"/>
      <c r="AXW117" s="238"/>
      <c r="AXX117" s="238"/>
      <c r="AXY117" s="238"/>
      <c r="AXZ117" s="238"/>
      <c r="AYA117" s="238"/>
      <c r="AYB117" s="238"/>
      <c r="AYC117" s="238"/>
      <c r="AYD117" s="238"/>
      <c r="AYE117" s="238"/>
      <c r="AYF117" s="238"/>
      <c r="AYG117" s="238"/>
      <c r="AYH117" s="238"/>
      <c r="AYI117" s="238"/>
      <c r="AYJ117" s="238"/>
      <c r="AYK117" s="238"/>
      <c r="AYL117" s="238"/>
      <c r="AYM117" s="238"/>
      <c r="AYN117" s="238"/>
      <c r="AYO117" s="238"/>
      <c r="AYP117" s="238"/>
      <c r="AYQ117" s="238"/>
      <c r="AYR117" s="238"/>
      <c r="AYS117" s="238"/>
      <c r="AYT117" s="238"/>
      <c r="AYU117" s="238"/>
      <c r="AYV117" s="238"/>
      <c r="AYW117" s="238"/>
      <c r="AYX117" s="238"/>
      <c r="AYY117" s="238"/>
      <c r="AYZ117" s="238"/>
      <c r="AZA117" s="238"/>
      <c r="AZB117" s="238"/>
      <c r="AZC117" s="238"/>
      <c r="AZD117" s="238"/>
      <c r="AZE117" s="238"/>
      <c r="AZF117" s="238"/>
      <c r="AZG117" s="238"/>
      <c r="AZH117" s="238"/>
      <c r="AZI117" s="238"/>
      <c r="AZJ117" s="238"/>
      <c r="AZK117" s="238"/>
      <c r="AZL117" s="238"/>
      <c r="AZM117" s="238"/>
      <c r="AZN117" s="238"/>
      <c r="AZO117" s="238"/>
      <c r="AZP117" s="238"/>
      <c r="AZQ117" s="238"/>
      <c r="AZR117" s="238"/>
      <c r="AZS117" s="238"/>
      <c r="AZT117" s="238"/>
      <c r="AZU117" s="238"/>
      <c r="AZV117" s="238"/>
      <c r="AZW117" s="238"/>
      <c r="AZX117" s="238"/>
      <c r="AZY117" s="238"/>
      <c r="AZZ117" s="238"/>
      <c r="BAA117" s="238"/>
      <c r="BAB117" s="238"/>
      <c r="BAC117" s="238"/>
      <c r="BAD117" s="238"/>
      <c r="BAE117" s="238"/>
      <c r="BAF117" s="238"/>
      <c r="BAG117" s="238"/>
      <c r="BAH117" s="238"/>
      <c r="BAI117" s="238"/>
      <c r="BAJ117" s="238"/>
      <c r="BAK117" s="238"/>
      <c r="BAL117" s="238"/>
      <c r="BAM117" s="238"/>
      <c r="BAN117" s="238"/>
      <c r="BAO117" s="238"/>
      <c r="BAP117" s="238"/>
      <c r="BAQ117" s="238"/>
      <c r="BAR117" s="238"/>
      <c r="BAS117" s="238"/>
      <c r="BAT117" s="238"/>
      <c r="BAU117" s="238"/>
      <c r="BAV117" s="238"/>
      <c r="BAW117" s="238"/>
      <c r="BAX117" s="238"/>
      <c r="BAY117" s="238"/>
      <c r="BAZ117" s="238"/>
      <c r="BBA117" s="238"/>
      <c r="BBB117" s="238"/>
      <c r="BBC117" s="238"/>
      <c r="BBD117" s="238"/>
      <c r="BBE117" s="238"/>
      <c r="BBF117" s="238"/>
      <c r="BBG117" s="238"/>
      <c r="BBH117" s="238"/>
      <c r="BBI117" s="238"/>
      <c r="BBJ117" s="238"/>
      <c r="BBK117" s="238"/>
      <c r="BBL117" s="238"/>
      <c r="BBM117" s="238"/>
      <c r="BBN117" s="238"/>
      <c r="BBO117" s="238"/>
      <c r="BBP117" s="238"/>
      <c r="BBQ117" s="238"/>
      <c r="BBR117" s="238"/>
      <c r="BBS117" s="238"/>
      <c r="BBT117" s="238"/>
      <c r="BBU117" s="238"/>
      <c r="BBV117" s="238"/>
      <c r="BBW117" s="238"/>
      <c r="BBX117" s="238"/>
      <c r="BBY117" s="238"/>
      <c r="BBZ117" s="238"/>
      <c r="BCA117" s="238"/>
      <c r="BCB117" s="238"/>
      <c r="BCC117" s="238"/>
      <c r="BCD117" s="238"/>
      <c r="BCE117" s="238"/>
      <c r="BCF117" s="238"/>
      <c r="BCG117" s="238"/>
      <c r="BCH117" s="238"/>
      <c r="BCI117" s="238"/>
      <c r="BCJ117" s="238"/>
      <c r="BCK117" s="238"/>
      <c r="BCL117" s="238"/>
      <c r="BCM117" s="238"/>
      <c r="BCN117" s="238"/>
      <c r="BCO117" s="238"/>
      <c r="BCP117" s="238"/>
      <c r="BCQ117" s="238"/>
      <c r="BCR117" s="238"/>
      <c r="BCS117" s="238"/>
      <c r="BCT117" s="238"/>
      <c r="BCU117" s="238"/>
      <c r="BCV117" s="238"/>
      <c r="BCW117" s="238"/>
      <c r="BCX117" s="238"/>
      <c r="BCY117" s="238"/>
      <c r="BCZ117" s="238"/>
      <c r="BDA117" s="238"/>
      <c r="BDB117" s="238"/>
      <c r="BDC117" s="238"/>
      <c r="BDD117" s="238"/>
      <c r="BDE117" s="238"/>
      <c r="BDF117" s="238"/>
      <c r="BDG117" s="238"/>
      <c r="BDH117" s="238"/>
      <c r="BDI117" s="238"/>
      <c r="BDJ117" s="238"/>
      <c r="BDK117" s="238"/>
      <c r="BDL117" s="238"/>
      <c r="BDM117" s="238"/>
      <c r="BDN117" s="238"/>
      <c r="BDO117" s="238"/>
      <c r="BDP117" s="238"/>
      <c r="BDQ117" s="238"/>
      <c r="BDR117" s="238"/>
      <c r="BDS117" s="238"/>
      <c r="BDT117" s="238"/>
      <c r="BDU117" s="238"/>
      <c r="BDV117" s="238"/>
      <c r="BDW117" s="238"/>
      <c r="BDX117" s="238"/>
      <c r="BDY117" s="238"/>
      <c r="BDZ117" s="238"/>
      <c r="BEA117" s="238"/>
      <c r="BEB117" s="238"/>
      <c r="BEC117" s="238"/>
      <c r="BED117" s="238"/>
      <c r="BEE117" s="238"/>
      <c r="BEF117" s="238"/>
      <c r="BEG117" s="238"/>
      <c r="BEH117" s="238"/>
      <c r="BEI117" s="238"/>
      <c r="BEJ117" s="238"/>
      <c r="BEK117" s="238"/>
      <c r="BEL117" s="238"/>
      <c r="BEM117" s="238"/>
      <c r="BEN117" s="238"/>
      <c r="BEO117" s="238"/>
      <c r="BEP117" s="238"/>
      <c r="BEQ117" s="238"/>
      <c r="BER117" s="238"/>
      <c r="BES117" s="238"/>
      <c r="BET117" s="238"/>
      <c r="BEU117" s="238"/>
      <c r="BEV117" s="238"/>
      <c r="BEW117" s="238"/>
      <c r="BEX117" s="238"/>
      <c r="BEY117" s="238"/>
      <c r="BEZ117" s="238"/>
      <c r="BFA117" s="238"/>
      <c r="BFB117" s="238"/>
      <c r="BFC117" s="238"/>
      <c r="BFD117" s="238"/>
      <c r="BFE117" s="238"/>
      <c r="BFF117" s="238"/>
      <c r="BFG117" s="238"/>
      <c r="BFH117" s="238"/>
      <c r="BFI117" s="238"/>
      <c r="BFJ117" s="238"/>
      <c r="BFK117" s="238"/>
      <c r="BFL117" s="238"/>
      <c r="BFM117" s="238"/>
      <c r="BFN117" s="238"/>
      <c r="BFO117" s="238"/>
      <c r="BFP117" s="238"/>
      <c r="BFQ117" s="238"/>
      <c r="BFR117" s="238"/>
      <c r="BFS117" s="238"/>
      <c r="BFT117" s="238"/>
      <c r="BFU117" s="238"/>
      <c r="BFV117" s="238"/>
      <c r="BFW117" s="238"/>
      <c r="BFX117" s="238"/>
      <c r="BFY117" s="238"/>
      <c r="BFZ117" s="238"/>
      <c r="BGA117" s="238"/>
      <c r="BGB117" s="238"/>
      <c r="BGC117" s="238"/>
      <c r="BGD117" s="238"/>
      <c r="BGE117" s="238"/>
      <c r="BGF117" s="238"/>
      <c r="BGG117" s="238"/>
      <c r="BGH117" s="238"/>
      <c r="BGI117" s="238"/>
      <c r="BGJ117" s="238"/>
      <c r="BGK117" s="238"/>
      <c r="BGL117" s="238"/>
      <c r="BGM117" s="238"/>
      <c r="BGN117" s="238"/>
      <c r="BGO117" s="238"/>
      <c r="BGP117" s="238"/>
      <c r="BGQ117" s="238"/>
      <c r="BGR117" s="238"/>
      <c r="BGS117" s="238"/>
      <c r="BGT117" s="238"/>
      <c r="BGU117" s="238"/>
      <c r="BGV117" s="238"/>
      <c r="BGW117" s="238"/>
      <c r="BGX117" s="238"/>
      <c r="BGY117" s="238"/>
      <c r="BGZ117" s="238"/>
      <c r="BHA117" s="238"/>
      <c r="BHB117" s="238"/>
      <c r="BHC117" s="238"/>
      <c r="BHD117" s="238"/>
      <c r="BHE117" s="238"/>
      <c r="BHF117" s="238"/>
      <c r="BHG117" s="238"/>
      <c r="BHH117" s="238"/>
      <c r="BHI117" s="238"/>
      <c r="BHJ117" s="238"/>
      <c r="BHK117" s="238"/>
      <c r="BHL117" s="238"/>
      <c r="BHM117" s="238"/>
      <c r="BHN117" s="238"/>
      <c r="BHO117" s="238"/>
      <c r="BHP117" s="238"/>
      <c r="BHQ117" s="238"/>
      <c r="BHR117" s="238"/>
      <c r="BHS117" s="238"/>
      <c r="BHT117" s="238"/>
      <c r="BHU117" s="238"/>
      <c r="BHV117" s="238"/>
      <c r="BHW117" s="238"/>
      <c r="BHX117" s="238"/>
      <c r="BHY117" s="238"/>
      <c r="BHZ117" s="238"/>
      <c r="BIA117" s="238"/>
      <c r="BIB117" s="238"/>
      <c r="BIC117" s="238"/>
      <c r="BID117" s="238"/>
      <c r="BIE117" s="238"/>
      <c r="BIF117" s="238"/>
      <c r="BIG117" s="238"/>
      <c r="BIH117" s="238"/>
      <c r="BII117" s="238"/>
      <c r="BIJ117" s="238"/>
      <c r="BIK117" s="238"/>
      <c r="BIL117" s="238"/>
      <c r="BIM117" s="238"/>
      <c r="BIN117" s="238"/>
      <c r="BIO117" s="238"/>
      <c r="BIP117" s="238"/>
      <c r="BIQ117" s="238"/>
      <c r="BIR117" s="238"/>
      <c r="BIS117" s="238"/>
      <c r="BIT117" s="238"/>
      <c r="BIU117" s="238"/>
      <c r="BIV117" s="238"/>
      <c r="BIW117" s="238"/>
      <c r="BIX117" s="238"/>
      <c r="BIY117" s="238"/>
      <c r="BIZ117" s="238"/>
      <c r="BJA117" s="238"/>
      <c r="BJB117" s="238"/>
      <c r="BJC117" s="238"/>
      <c r="BJD117" s="238"/>
      <c r="BJE117" s="238"/>
      <c r="BJF117" s="238"/>
      <c r="BJG117" s="238"/>
      <c r="BJH117" s="238"/>
      <c r="BJI117" s="238"/>
      <c r="BJJ117" s="238"/>
      <c r="BJK117" s="238"/>
      <c r="BJL117" s="238"/>
      <c r="BJM117" s="238"/>
      <c r="BJN117" s="238"/>
      <c r="BJO117" s="238"/>
      <c r="BJP117" s="238"/>
      <c r="BJQ117" s="238"/>
      <c r="BJR117" s="238"/>
      <c r="BJS117" s="238"/>
      <c r="BJT117" s="238"/>
      <c r="BJU117" s="238"/>
      <c r="BJV117" s="238"/>
      <c r="BJW117" s="238"/>
      <c r="BJX117" s="238"/>
      <c r="BJY117" s="238"/>
      <c r="BJZ117" s="238"/>
      <c r="BKA117" s="238"/>
      <c r="BKB117" s="238"/>
      <c r="BKC117" s="238"/>
      <c r="BKD117" s="238"/>
      <c r="BKE117" s="238"/>
      <c r="BKF117" s="238"/>
      <c r="BKG117" s="238"/>
      <c r="BKH117" s="238"/>
      <c r="BKI117" s="238"/>
      <c r="BKJ117" s="238"/>
      <c r="BKK117" s="238"/>
      <c r="BKL117" s="238"/>
      <c r="BKM117" s="238"/>
      <c r="BKN117" s="238"/>
      <c r="BKO117" s="238"/>
      <c r="BKP117" s="238"/>
      <c r="BKQ117" s="238"/>
      <c r="BKR117" s="238"/>
      <c r="BKS117" s="238"/>
      <c r="BKT117" s="238"/>
      <c r="BKU117" s="238"/>
      <c r="BKV117" s="238"/>
      <c r="BKW117" s="238"/>
      <c r="BKX117" s="238"/>
      <c r="BKY117" s="238"/>
      <c r="BKZ117" s="238"/>
      <c r="BLA117" s="238"/>
      <c r="BLB117" s="238"/>
      <c r="BLC117" s="238"/>
      <c r="BLD117" s="238"/>
      <c r="BLE117" s="238"/>
      <c r="BLF117" s="238"/>
      <c r="BLG117" s="238"/>
      <c r="BLH117" s="238"/>
      <c r="BLI117" s="238"/>
      <c r="BLJ117" s="238"/>
      <c r="BLK117" s="238"/>
      <c r="BLL117" s="238"/>
      <c r="BLM117" s="238"/>
      <c r="BLN117" s="238"/>
      <c r="BLO117" s="238"/>
      <c r="BLP117" s="238"/>
      <c r="BLQ117" s="238"/>
      <c r="BLR117" s="238"/>
      <c r="BLS117" s="238"/>
      <c r="BLT117" s="238"/>
      <c r="BLU117" s="238"/>
      <c r="BLV117" s="238"/>
      <c r="BLW117" s="238"/>
      <c r="BLX117" s="238"/>
      <c r="BLY117" s="238"/>
      <c r="BLZ117" s="238"/>
      <c r="BMA117" s="238"/>
      <c r="BMB117" s="238"/>
      <c r="BMC117" s="238"/>
      <c r="BMD117" s="238"/>
      <c r="BME117" s="238"/>
      <c r="BMF117" s="238"/>
      <c r="BMG117" s="238"/>
      <c r="BMH117" s="238"/>
      <c r="BMI117" s="238"/>
      <c r="BMJ117" s="238"/>
      <c r="BMK117" s="238"/>
      <c r="BML117" s="238"/>
      <c r="BMM117" s="238"/>
      <c r="BMN117" s="238"/>
      <c r="BMO117" s="238"/>
      <c r="BMP117" s="238"/>
      <c r="BMQ117" s="238"/>
      <c r="BMR117" s="238"/>
      <c r="BMS117" s="238"/>
      <c r="BMT117" s="238"/>
      <c r="BMU117" s="238"/>
      <c r="BMV117" s="238"/>
      <c r="BMW117" s="238"/>
      <c r="BMX117" s="238"/>
      <c r="BMY117" s="238"/>
      <c r="BMZ117" s="238"/>
      <c r="BNA117" s="238"/>
      <c r="BNB117" s="238"/>
      <c r="BNC117" s="238"/>
      <c r="BND117" s="238"/>
      <c r="BNE117" s="238"/>
      <c r="BNF117" s="238"/>
      <c r="BNG117" s="238"/>
      <c r="BNH117" s="238"/>
      <c r="BNI117" s="238"/>
      <c r="BNJ117" s="238"/>
      <c r="BNK117" s="238"/>
      <c r="BNL117" s="238"/>
      <c r="BNM117" s="238"/>
      <c r="BNN117" s="238"/>
      <c r="BNO117" s="238"/>
      <c r="BNP117" s="238"/>
      <c r="BNQ117" s="238"/>
      <c r="BNR117" s="238"/>
      <c r="BNS117" s="238"/>
      <c r="BNT117" s="238"/>
      <c r="BNU117" s="238"/>
      <c r="BNV117" s="238"/>
      <c r="BNW117" s="238"/>
      <c r="BNX117" s="238"/>
      <c r="BNY117" s="238"/>
      <c r="BNZ117" s="238"/>
      <c r="BOA117" s="238"/>
      <c r="BOB117" s="238"/>
      <c r="BOC117" s="238"/>
      <c r="BOD117" s="238"/>
      <c r="BOE117" s="238"/>
      <c r="BOF117" s="238"/>
      <c r="BOG117" s="238"/>
      <c r="BOH117" s="238"/>
      <c r="BOI117" s="238"/>
      <c r="BOJ117" s="238"/>
      <c r="BOK117" s="238"/>
      <c r="BOL117" s="238"/>
      <c r="BOM117" s="238"/>
      <c r="BON117" s="238"/>
      <c r="BOO117" s="238"/>
      <c r="BOP117" s="238"/>
      <c r="BOQ117" s="238"/>
      <c r="BOR117" s="238"/>
      <c r="BOS117" s="238"/>
      <c r="BOT117" s="238"/>
      <c r="BOU117" s="238"/>
      <c r="BOV117" s="238"/>
      <c r="BOW117" s="238"/>
      <c r="BOX117" s="238"/>
      <c r="BOY117" s="238"/>
      <c r="BOZ117" s="238"/>
      <c r="BPA117" s="238"/>
      <c r="BPB117" s="238"/>
      <c r="BPC117" s="238"/>
      <c r="BPD117" s="238"/>
      <c r="BPE117" s="238"/>
      <c r="BPF117" s="238"/>
      <c r="BPG117" s="238"/>
      <c r="BPH117" s="238"/>
      <c r="BPI117" s="238"/>
      <c r="BPJ117" s="238"/>
      <c r="BPK117" s="238"/>
      <c r="BPL117" s="238"/>
      <c r="BPM117" s="238"/>
      <c r="BPN117" s="238"/>
      <c r="BPO117" s="238"/>
      <c r="BPP117" s="238"/>
      <c r="BPQ117" s="238"/>
      <c r="BPR117" s="238"/>
      <c r="BPS117" s="238"/>
      <c r="BPT117" s="238"/>
      <c r="BPU117" s="238"/>
      <c r="BPV117" s="238"/>
      <c r="BPW117" s="238"/>
      <c r="BPX117" s="238"/>
      <c r="BPY117" s="238"/>
      <c r="BPZ117" s="238"/>
      <c r="BQA117" s="238"/>
      <c r="BQB117" s="238"/>
      <c r="BQC117" s="238"/>
      <c r="BQD117" s="238"/>
      <c r="BQE117" s="238"/>
      <c r="BQF117" s="238"/>
      <c r="BQG117" s="238"/>
      <c r="BQH117" s="238"/>
      <c r="BQI117" s="238"/>
      <c r="BQJ117" s="238"/>
      <c r="BQK117" s="238"/>
      <c r="BQL117" s="238"/>
      <c r="BQM117" s="238"/>
      <c r="BQN117" s="238"/>
      <c r="BQO117" s="238"/>
      <c r="BQP117" s="238"/>
      <c r="BQQ117" s="238"/>
      <c r="BQR117" s="238"/>
      <c r="BQS117" s="238"/>
      <c r="BQT117" s="238"/>
      <c r="BQU117" s="238"/>
      <c r="BQV117" s="238"/>
      <c r="BQW117" s="238"/>
      <c r="BQX117" s="238"/>
      <c r="BQY117" s="238"/>
      <c r="BQZ117" s="238"/>
      <c r="BRA117" s="238"/>
      <c r="BRB117" s="238"/>
      <c r="BRC117" s="238"/>
      <c r="BRD117" s="238"/>
      <c r="BRE117" s="238"/>
      <c r="BRF117" s="238"/>
      <c r="BRG117" s="238"/>
      <c r="BRH117" s="238"/>
      <c r="BRI117" s="238"/>
      <c r="BRJ117" s="238"/>
      <c r="BRK117" s="238"/>
      <c r="BRL117" s="238"/>
      <c r="BRM117" s="238"/>
      <c r="BRN117" s="238"/>
      <c r="BRO117" s="238"/>
      <c r="BRP117" s="238"/>
      <c r="BRQ117" s="238"/>
      <c r="BRR117" s="238"/>
      <c r="BRS117" s="238"/>
      <c r="BRT117" s="238"/>
      <c r="BRU117" s="238"/>
      <c r="BRV117" s="238"/>
      <c r="BRW117" s="238"/>
      <c r="BRX117" s="238"/>
      <c r="BRY117" s="238"/>
      <c r="BRZ117" s="238"/>
      <c r="BSA117" s="238"/>
      <c r="BSB117" s="238"/>
      <c r="BSC117" s="238"/>
      <c r="BSD117" s="238"/>
      <c r="BSE117" s="238"/>
      <c r="BSF117" s="238"/>
      <c r="BSG117" s="238"/>
      <c r="BSH117" s="238"/>
      <c r="BSI117" s="238"/>
      <c r="BSJ117" s="238"/>
      <c r="BSK117" s="238"/>
      <c r="BSL117" s="238"/>
      <c r="BSM117" s="238"/>
      <c r="BSN117" s="238"/>
      <c r="BSO117" s="238"/>
      <c r="BSP117" s="238"/>
      <c r="BSQ117" s="238"/>
      <c r="BSR117" s="238"/>
      <c r="BSS117" s="238"/>
      <c r="BST117" s="238"/>
      <c r="BSU117" s="238"/>
      <c r="BSV117" s="238"/>
      <c r="BSW117" s="238"/>
      <c r="BSX117" s="238"/>
      <c r="BSY117" s="238"/>
      <c r="BSZ117" s="238"/>
      <c r="BTA117" s="238"/>
      <c r="BTB117" s="238"/>
      <c r="BTC117" s="238"/>
      <c r="BTD117" s="238"/>
      <c r="BTE117" s="238"/>
      <c r="BTF117" s="238"/>
      <c r="BTG117" s="238"/>
      <c r="BTH117" s="238"/>
      <c r="BTI117" s="238"/>
      <c r="BTJ117" s="238"/>
      <c r="BTK117" s="238"/>
      <c r="BTL117" s="238"/>
      <c r="BTM117" s="238"/>
      <c r="BTN117" s="238"/>
      <c r="BTO117" s="238"/>
      <c r="BTP117" s="238"/>
      <c r="BTQ117" s="238"/>
      <c r="BTR117" s="238"/>
      <c r="BTS117" s="238"/>
      <c r="BTT117" s="238"/>
      <c r="BTU117" s="238"/>
      <c r="BTV117" s="238"/>
      <c r="BTW117" s="238"/>
      <c r="BTX117" s="238"/>
      <c r="BTY117" s="238"/>
      <c r="BTZ117" s="238"/>
      <c r="BUA117" s="238"/>
      <c r="BUB117" s="238"/>
      <c r="BUC117" s="238"/>
      <c r="BUD117" s="238"/>
      <c r="BUE117" s="238"/>
      <c r="BUF117" s="238"/>
      <c r="BUG117" s="238"/>
      <c r="BUH117" s="238"/>
      <c r="BUI117" s="238"/>
      <c r="BUJ117" s="238"/>
      <c r="BUK117" s="238"/>
      <c r="BUL117" s="238"/>
      <c r="BUM117" s="238"/>
      <c r="BUN117" s="238"/>
      <c r="BUO117" s="238"/>
      <c r="BUP117" s="238"/>
      <c r="BUQ117" s="238"/>
      <c r="BUR117" s="238"/>
      <c r="BUS117" s="238"/>
      <c r="BUT117" s="238"/>
      <c r="BUU117" s="238"/>
      <c r="BUV117" s="238"/>
      <c r="BUW117" s="238"/>
      <c r="BUX117" s="238"/>
      <c r="BUY117" s="238"/>
      <c r="BUZ117" s="238"/>
      <c r="BVA117" s="238"/>
      <c r="BVB117" s="238"/>
      <c r="BVC117" s="238"/>
      <c r="BVD117" s="238"/>
      <c r="BVE117" s="238"/>
      <c r="BVF117" s="238"/>
      <c r="BVG117" s="238"/>
      <c r="BVH117" s="238"/>
      <c r="BVI117" s="238"/>
      <c r="BVJ117" s="238"/>
      <c r="BVK117" s="238"/>
      <c r="BVL117" s="238"/>
      <c r="BVM117" s="238"/>
      <c r="BVN117" s="238"/>
      <c r="BVO117" s="238"/>
      <c r="BVP117" s="238"/>
      <c r="BVQ117" s="238"/>
      <c r="BVR117" s="238"/>
      <c r="BVS117" s="238"/>
      <c r="BVT117" s="238"/>
      <c r="BVU117" s="238"/>
      <c r="BVV117" s="238"/>
      <c r="BVW117" s="238"/>
      <c r="BVX117" s="238"/>
      <c r="BVY117" s="238"/>
      <c r="BVZ117" s="238"/>
      <c r="BWA117" s="238"/>
      <c r="BWB117" s="238"/>
      <c r="BWC117" s="238"/>
      <c r="BWD117" s="238"/>
      <c r="BWE117" s="238"/>
      <c r="BWF117" s="238"/>
      <c r="BWG117" s="238"/>
      <c r="BWH117" s="238"/>
      <c r="BWI117" s="238"/>
      <c r="BWJ117" s="238"/>
      <c r="BWK117" s="238"/>
      <c r="BWL117" s="238"/>
      <c r="BWM117" s="238"/>
      <c r="BWN117" s="238"/>
      <c r="BWO117" s="238"/>
      <c r="BWP117" s="238"/>
      <c r="BWQ117" s="238"/>
      <c r="BWR117" s="238"/>
      <c r="BWS117" s="238"/>
      <c r="BWT117" s="238"/>
      <c r="BWU117" s="238"/>
      <c r="BWV117" s="238"/>
      <c r="BWW117" s="238"/>
      <c r="BWX117" s="238"/>
      <c r="BWY117" s="238"/>
      <c r="BWZ117" s="238"/>
      <c r="BXA117" s="238"/>
      <c r="BXB117" s="238"/>
      <c r="BXC117" s="238"/>
      <c r="BXD117" s="238"/>
      <c r="BXE117" s="238"/>
      <c r="BXF117" s="238"/>
      <c r="BXG117" s="238"/>
      <c r="BXH117" s="238"/>
      <c r="BXI117" s="238"/>
      <c r="BXJ117" s="238"/>
      <c r="BXK117" s="238"/>
      <c r="BXL117" s="238"/>
      <c r="BXM117" s="238"/>
      <c r="BXN117" s="238"/>
      <c r="BXO117" s="238"/>
      <c r="BXP117" s="238"/>
      <c r="BXQ117" s="238"/>
      <c r="BXR117" s="238"/>
      <c r="BXS117" s="238"/>
      <c r="BXT117" s="238"/>
      <c r="BXU117" s="238"/>
      <c r="BXV117" s="238"/>
      <c r="BXW117" s="238"/>
      <c r="BXX117" s="238"/>
      <c r="BXY117" s="238"/>
      <c r="BXZ117" s="238"/>
      <c r="BYA117" s="238"/>
      <c r="BYB117" s="238"/>
      <c r="BYC117" s="238"/>
      <c r="BYD117" s="238"/>
      <c r="BYE117" s="238"/>
      <c r="BYF117" s="238"/>
      <c r="BYG117" s="238"/>
      <c r="BYH117" s="238"/>
      <c r="BYI117" s="238"/>
      <c r="BYJ117" s="238"/>
      <c r="BYK117" s="238"/>
      <c r="BYL117" s="238"/>
      <c r="BYM117" s="238"/>
      <c r="BYN117" s="238"/>
      <c r="BYO117" s="238"/>
      <c r="BYP117" s="238"/>
      <c r="BYQ117" s="238"/>
      <c r="BYR117" s="238"/>
      <c r="BYS117" s="238"/>
      <c r="BYT117" s="238"/>
      <c r="BYU117" s="238"/>
      <c r="BYV117" s="238"/>
      <c r="BYW117" s="238"/>
      <c r="BYX117" s="238"/>
      <c r="BYY117" s="238"/>
      <c r="BYZ117" s="238"/>
      <c r="BZA117" s="238"/>
      <c r="BZB117" s="238"/>
      <c r="BZC117" s="238"/>
      <c r="BZD117" s="238"/>
      <c r="BZE117" s="238"/>
      <c r="BZF117" s="238"/>
      <c r="BZG117" s="238"/>
      <c r="BZH117" s="238"/>
      <c r="BZI117" s="238"/>
      <c r="BZJ117" s="238"/>
      <c r="BZK117" s="238"/>
      <c r="BZL117" s="238"/>
      <c r="BZM117" s="238"/>
      <c r="BZN117" s="238"/>
      <c r="BZO117" s="238"/>
      <c r="BZP117" s="238"/>
      <c r="BZQ117" s="238"/>
      <c r="BZR117" s="238"/>
      <c r="BZS117" s="238"/>
      <c r="BZT117" s="238"/>
      <c r="BZU117" s="238"/>
      <c r="BZV117" s="238"/>
      <c r="BZW117" s="238"/>
      <c r="BZX117" s="238"/>
      <c r="BZY117" s="238"/>
      <c r="BZZ117" s="238"/>
      <c r="CAA117" s="238"/>
      <c r="CAB117" s="238"/>
      <c r="CAC117" s="238"/>
      <c r="CAD117" s="238"/>
      <c r="CAE117" s="238"/>
      <c r="CAF117" s="238"/>
      <c r="CAG117" s="238"/>
      <c r="CAH117" s="238"/>
      <c r="CAI117" s="238"/>
      <c r="CAJ117" s="238"/>
      <c r="CAK117" s="238"/>
      <c r="CAL117" s="238"/>
      <c r="CAM117" s="238"/>
      <c r="CAN117" s="238"/>
      <c r="CAO117" s="238"/>
      <c r="CAP117" s="238"/>
      <c r="CAQ117" s="238"/>
      <c r="CAR117" s="238"/>
      <c r="CAS117" s="238"/>
      <c r="CAT117" s="238"/>
      <c r="CAU117" s="238"/>
      <c r="CAV117" s="238"/>
      <c r="CAW117" s="238"/>
      <c r="CAX117" s="238"/>
      <c r="CAY117" s="238"/>
      <c r="CAZ117" s="238"/>
      <c r="CBA117" s="238"/>
      <c r="CBB117" s="238"/>
      <c r="CBC117" s="238"/>
      <c r="CBD117" s="238"/>
      <c r="CBE117" s="238"/>
      <c r="CBF117" s="238"/>
      <c r="CBG117" s="238"/>
      <c r="CBH117" s="238"/>
      <c r="CBI117" s="238"/>
      <c r="CBJ117" s="238"/>
      <c r="CBK117" s="238"/>
      <c r="CBL117" s="238"/>
      <c r="CBM117" s="238"/>
      <c r="CBN117" s="238"/>
      <c r="CBO117" s="238"/>
      <c r="CBP117" s="238"/>
      <c r="CBQ117" s="238"/>
      <c r="CBR117" s="238"/>
      <c r="CBS117" s="238"/>
      <c r="CBT117" s="238"/>
      <c r="CBU117" s="238"/>
      <c r="CBV117" s="238"/>
      <c r="CBW117" s="238"/>
      <c r="CBX117" s="238"/>
      <c r="CBY117" s="238"/>
      <c r="CBZ117" s="238"/>
      <c r="CCA117" s="238"/>
      <c r="CCB117" s="238"/>
      <c r="CCC117" s="238"/>
      <c r="CCD117" s="238"/>
      <c r="CCE117" s="238"/>
      <c r="CCF117" s="238"/>
      <c r="CCG117" s="238"/>
      <c r="CCH117" s="238"/>
      <c r="CCI117" s="238"/>
      <c r="CCJ117" s="238"/>
      <c r="CCK117" s="238"/>
      <c r="CCL117" s="238"/>
      <c r="CCM117" s="238"/>
      <c r="CCN117" s="238"/>
      <c r="CCO117" s="238"/>
      <c r="CCP117" s="238"/>
      <c r="CCQ117" s="238"/>
      <c r="CCR117" s="238"/>
      <c r="CCS117" s="238"/>
      <c r="CCT117" s="238"/>
      <c r="CCU117" s="238"/>
      <c r="CCV117" s="238"/>
      <c r="CCW117" s="238"/>
      <c r="CCX117" s="238"/>
      <c r="CCY117" s="238"/>
      <c r="CCZ117" s="238"/>
      <c r="CDA117" s="238"/>
      <c r="CDB117" s="238"/>
      <c r="CDC117" s="238"/>
      <c r="CDD117" s="238"/>
      <c r="CDE117" s="238"/>
      <c r="CDF117" s="238"/>
      <c r="CDG117" s="238"/>
      <c r="CDH117" s="238"/>
      <c r="CDI117" s="238"/>
      <c r="CDJ117" s="238"/>
      <c r="CDK117" s="238"/>
      <c r="CDL117" s="238"/>
      <c r="CDM117" s="238"/>
      <c r="CDN117" s="238"/>
      <c r="CDO117" s="238"/>
      <c r="CDP117" s="238"/>
      <c r="CDQ117" s="238"/>
      <c r="CDR117" s="238"/>
      <c r="CDS117" s="238"/>
      <c r="CDT117" s="238"/>
      <c r="CDU117" s="238"/>
      <c r="CDV117" s="238"/>
      <c r="CDW117" s="238"/>
      <c r="CDX117" s="238"/>
      <c r="CDY117" s="238"/>
      <c r="CDZ117" s="238"/>
      <c r="CEA117" s="238"/>
      <c r="CEB117" s="238"/>
      <c r="CEC117" s="238"/>
      <c r="CED117" s="238"/>
      <c r="CEE117" s="238"/>
      <c r="CEF117" s="238"/>
      <c r="CEG117" s="238"/>
      <c r="CEH117" s="238"/>
      <c r="CEI117" s="238"/>
      <c r="CEJ117" s="238"/>
      <c r="CEK117" s="238"/>
      <c r="CEL117" s="238"/>
      <c r="CEM117" s="238"/>
      <c r="CEN117" s="238"/>
      <c r="CEO117" s="238"/>
      <c r="CEP117" s="238"/>
      <c r="CEQ117" s="238"/>
      <c r="CER117" s="238"/>
      <c r="CES117" s="238"/>
      <c r="CET117" s="238"/>
      <c r="CEU117" s="238"/>
      <c r="CEV117" s="238"/>
      <c r="CEW117" s="238"/>
      <c r="CEX117" s="238"/>
      <c r="CEY117" s="238"/>
      <c r="CEZ117" s="238"/>
      <c r="CFA117" s="238"/>
      <c r="CFB117" s="238"/>
      <c r="CFC117" s="238"/>
      <c r="CFD117" s="238"/>
      <c r="CFE117" s="238"/>
      <c r="CFF117" s="238"/>
      <c r="CFG117" s="238"/>
      <c r="CFH117" s="238"/>
      <c r="CFI117" s="238"/>
      <c r="CFJ117" s="238"/>
      <c r="CFK117" s="238"/>
      <c r="CFL117" s="238"/>
      <c r="CFM117" s="238"/>
      <c r="CFN117" s="238"/>
      <c r="CFO117" s="238"/>
      <c r="CFP117" s="238"/>
      <c r="CFQ117" s="238"/>
      <c r="CFR117" s="238"/>
      <c r="CFS117" s="238"/>
      <c r="CFT117" s="238"/>
      <c r="CFU117" s="238"/>
      <c r="CFV117" s="238"/>
      <c r="CFW117" s="238"/>
      <c r="CFX117" s="238"/>
      <c r="CFY117" s="238"/>
      <c r="CFZ117" s="238"/>
      <c r="CGA117" s="238"/>
      <c r="CGB117" s="238"/>
      <c r="CGC117" s="238"/>
      <c r="CGD117" s="238"/>
      <c r="CGE117" s="238"/>
      <c r="CGF117" s="238"/>
      <c r="CGG117" s="238"/>
      <c r="CGH117" s="238"/>
      <c r="CGI117" s="238"/>
      <c r="CGJ117" s="238"/>
      <c r="CGK117" s="238"/>
      <c r="CGL117" s="238"/>
      <c r="CGM117" s="238"/>
      <c r="CGN117" s="238"/>
      <c r="CGO117" s="238"/>
      <c r="CGP117" s="238"/>
      <c r="CGQ117" s="238"/>
      <c r="CGR117" s="238"/>
      <c r="CGS117" s="238"/>
      <c r="CGT117" s="238"/>
      <c r="CGU117" s="238"/>
      <c r="CGV117" s="238"/>
      <c r="CGW117" s="238"/>
      <c r="CGX117" s="238"/>
      <c r="CGY117" s="238"/>
      <c r="CGZ117" s="238"/>
      <c r="CHA117" s="238"/>
      <c r="CHB117" s="238"/>
      <c r="CHC117" s="238"/>
      <c r="CHD117" s="238"/>
      <c r="CHE117" s="238"/>
      <c r="CHF117" s="238"/>
      <c r="CHG117" s="238"/>
      <c r="CHH117" s="238"/>
      <c r="CHI117" s="238"/>
      <c r="CHJ117" s="238"/>
      <c r="CHK117" s="238"/>
      <c r="CHL117" s="238"/>
      <c r="CHM117" s="238"/>
      <c r="CHN117" s="238"/>
      <c r="CHO117" s="238"/>
      <c r="CHP117" s="238"/>
      <c r="CHQ117" s="238"/>
      <c r="CHR117" s="238"/>
      <c r="CHS117" s="238"/>
      <c r="CHT117" s="238"/>
      <c r="CHU117" s="238"/>
      <c r="CHV117" s="238"/>
      <c r="CHW117" s="238"/>
      <c r="CHX117" s="238"/>
      <c r="CHY117" s="238"/>
      <c r="CHZ117" s="238"/>
      <c r="CIA117" s="238"/>
      <c r="CIB117" s="238"/>
      <c r="CIC117" s="238"/>
      <c r="CID117" s="238"/>
      <c r="CIE117" s="238"/>
      <c r="CIF117" s="238"/>
      <c r="CIG117" s="238"/>
      <c r="CIH117" s="238"/>
      <c r="CII117" s="238"/>
      <c r="CIJ117" s="238"/>
      <c r="CIK117" s="238"/>
      <c r="CIL117" s="238"/>
      <c r="CIM117" s="238"/>
      <c r="CIN117" s="238"/>
      <c r="CIO117" s="238"/>
      <c r="CIP117" s="238"/>
      <c r="CIQ117" s="238"/>
      <c r="CIR117" s="238"/>
      <c r="CIS117" s="238"/>
      <c r="CIT117" s="238"/>
      <c r="CIU117" s="238"/>
      <c r="CIV117" s="238"/>
      <c r="CIW117" s="238"/>
      <c r="CIX117" s="238"/>
      <c r="CIY117" s="238"/>
      <c r="CIZ117" s="238"/>
      <c r="CJA117" s="238"/>
      <c r="CJB117" s="238"/>
      <c r="CJC117" s="238"/>
      <c r="CJD117" s="238"/>
      <c r="CJE117" s="238"/>
      <c r="CJF117" s="238"/>
      <c r="CJG117" s="238"/>
      <c r="CJH117" s="238"/>
      <c r="CJI117" s="238"/>
      <c r="CJJ117" s="238"/>
      <c r="CJK117" s="238"/>
      <c r="CJL117" s="238"/>
      <c r="CJM117" s="238"/>
      <c r="CJN117" s="238"/>
      <c r="CJO117" s="238"/>
      <c r="CJP117" s="238"/>
      <c r="CJQ117" s="238"/>
      <c r="CJR117" s="238"/>
      <c r="CJS117" s="238"/>
      <c r="CJT117" s="238"/>
      <c r="CJU117" s="238"/>
      <c r="CJV117" s="238"/>
      <c r="CJW117" s="238"/>
      <c r="CJX117" s="238"/>
      <c r="CJY117" s="238"/>
      <c r="CJZ117" s="238"/>
      <c r="CKA117" s="238"/>
      <c r="CKB117" s="238"/>
      <c r="CKC117" s="238"/>
      <c r="CKD117" s="238"/>
      <c r="CKE117" s="238"/>
      <c r="CKF117" s="238"/>
      <c r="CKG117" s="238"/>
      <c r="CKH117" s="238"/>
      <c r="CKI117" s="238"/>
      <c r="CKJ117" s="238"/>
      <c r="CKK117" s="238"/>
      <c r="CKL117" s="238"/>
      <c r="CKM117" s="238"/>
      <c r="CKN117" s="238"/>
      <c r="CKO117" s="238"/>
      <c r="CKP117" s="238"/>
      <c r="CKQ117" s="238"/>
      <c r="CKR117" s="238"/>
      <c r="CKS117" s="238"/>
      <c r="CKT117" s="238"/>
      <c r="CKU117" s="238"/>
      <c r="CKV117" s="238"/>
      <c r="CKW117" s="238"/>
      <c r="CKX117" s="238"/>
      <c r="CKY117" s="238"/>
      <c r="CKZ117" s="238"/>
      <c r="CLA117" s="238"/>
      <c r="CLB117" s="238"/>
      <c r="CLC117" s="238"/>
      <c r="CLD117" s="238"/>
      <c r="CLE117" s="238"/>
      <c r="CLF117" s="238"/>
      <c r="CLG117" s="238"/>
      <c r="CLH117" s="238"/>
      <c r="CLI117" s="238"/>
      <c r="CLJ117" s="238"/>
      <c r="CLK117" s="238"/>
      <c r="CLL117" s="238"/>
      <c r="CLM117" s="238"/>
      <c r="CLN117" s="238"/>
      <c r="CLO117" s="238"/>
      <c r="CLP117" s="238"/>
      <c r="CLQ117" s="238"/>
      <c r="CLR117" s="238"/>
      <c r="CLS117" s="238"/>
      <c r="CLT117" s="238"/>
      <c r="CLU117" s="238"/>
      <c r="CLV117" s="238"/>
      <c r="CLW117" s="238"/>
      <c r="CLX117" s="238"/>
      <c r="CLY117" s="238"/>
      <c r="CLZ117" s="238"/>
      <c r="CMA117" s="238"/>
      <c r="CMB117" s="238"/>
      <c r="CMC117" s="238"/>
      <c r="CMD117" s="238"/>
      <c r="CME117" s="238"/>
      <c r="CMF117" s="238"/>
      <c r="CMG117" s="238"/>
      <c r="CMH117" s="238"/>
      <c r="CMI117" s="238"/>
      <c r="CMJ117" s="238"/>
      <c r="CMK117" s="238"/>
      <c r="CML117" s="238"/>
      <c r="CMM117" s="238"/>
      <c r="CMN117" s="238"/>
      <c r="CMO117" s="238"/>
      <c r="CMP117" s="238"/>
      <c r="CMQ117" s="238"/>
      <c r="CMR117" s="238"/>
      <c r="CMS117" s="238"/>
      <c r="CMT117" s="238"/>
      <c r="CMU117" s="238"/>
      <c r="CMV117" s="238"/>
      <c r="CMW117" s="238"/>
      <c r="CMX117" s="238"/>
      <c r="CMY117" s="238"/>
      <c r="CMZ117" s="238"/>
      <c r="CNA117" s="238"/>
      <c r="CNB117" s="238"/>
      <c r="CNC117" s="238"/>
      <c r="CND117" s="238"/>
      <c r="CNE117" s="238"/>
      <c r="CNF117" s="238"/>
      <c r="CNG117" s="238"/>
      <c r="CNH117" s="238"/>
      <c r="CNI117" s="238"/>
      <c r="CNJ117" s="238"/>
      <c r="CNK117" s="238"/>
      <c r="CNL117" s="238"/>
      <c r="CNM117" s="238"/>
      <c r="CNN117" s="238"/>
      <c r="CNO117" s="238"/>
      <c r="CNP117" s="238"/>
      <c r="CNQ117" s="238"/>
      <c r="CNR117" s="238"/>
      <c r="CNS117" s="238"/>
      <c r="CNT117" s="238"/>
      <c r="CNU117" s="238"/>
      <c r="CNV117" s="238"/>
      <c r="CNW117" s="238"/>
      <c r="CNX117" s="238"/>
      <c r="CNY117" s="238"/>
      <c r="CNZ117" s="238"/>
      <c r="COA117" s="238"/>
      <c r="COB117" s="238"/>
      <c r="COC117" s="238"/>
      <c r="COD117" s="238"/>
      <c r="COE117" s="238"/>
      <c r="COF117" s="238"/>
      <c r="COG117" s="238"/>
      <c r="COH117" s="238"/>
      <c r="COI117" s="238"/>
      <c r="COJ117" s="238"/>
      <c r="COK117" s="238"/>
      <c r="COL117" s="238"/>
      <c r="COM117" s="238"/>
      <c r="CON117" s="238"/>
      <c r="COO117" s="238"/>
      <c r="COP117" s="238"/>
      <c r="COQ117" s="238"/>
      <c r="COR117" s="238"/>
      <c r="COS117" s="238"/>
      <c r="COT117" s="238"/>
      <c r="COU117" s="238"/>
      <c r="COV117" s="238"/>
      <c r="COW117" s="238"/>
      <c r="COX117" s="238"/>
      <c r="COY117" s="238"/>
      <c r="COZ117" s="238"/>
      <c r="CPA117" s="238"/>
      <c r="CPB117" s="238"/>
      <c r="CPC117" s="238"/>
      <c r="CPD117" s="238"/>
      <c r="CPE117" s="238"/>
      <c r="CPF117" s="238"/>
      <c r="CPG117" s="238"/>
      <c r="CPH117" s="238"/>
      <c r="CPI117" s="238"/>
      <c r="CPJ117" s="238"/>
      <c r="CPK117" s="238"/>
      <c r="CPL117" s="238"/>
      <c r="CPM117" s="238"/>
      <c r="CPN117" s="238"/>
      <c r="CPO117" s="238"/>
      <c r="CPP117" s="238"/>
      <c r="CPQ117" s="238"/>
      <c r="CPR117" s="238"/>
      <c r="CPS117" s="238"/>
      <c r="CPT117" s="238"/>
      <c r="CPU117" s="238"/>
      <c r="CPV117" s="238"/>
      <c r="CPW117" s="238"/>
      <c r="CPX117" s="238"/>
      <c r="CPY117" s="238"/>
      <c r="CPZ117" s="238"/>
      <c r="CQA117" s="238"/>
      <c r="CQB117" s="238"/>
      <c r="CQC117" s="238"/>
      <c r="CQD117" s="238"/>
      <c r="CQE117" s="238"/>
      <c r="CQF117" s="238"/>
      <c r="CQG117" s="238"/>
      <c r="CQH117" s="238"/>
      <c r="CQI117" s="238"/>
      <c r="CQJ117" s="238"/>
      <c r="CQK117" s="238"/>
      <c r="CQL117" s="238"/>
      <c r="CQM117" s="238"/>
      <c r="CQN117" s="238"/>
      <c r="CQO117" s="238"/>
      <c r="CQP117" s="238"/>
      <c r="CQQ117" s="238"/>
      <c r="CQR117" s="238"/>
      <c r="CQS117" s="238"/>
      <c r="CQT117" s="238"/>
      <c r="CQU117" s="238"/>
      <c r="CQV117" s="238"/>
      <c r="CQW117" s="238"/>
      <c r="CQX117" s="238"/>
      <c r="CQY117" s="238"/>
      <c r="CQZ117" s="238"/>
      <c r="CRA117" s="238"/>
      <c r="CRB117" s="238"/>
      <c r="CRC117" s="238"/>
      <c r="CRD117" s="238"/>
      <c r="CRE117" s="238"/>
      <c r="CRF117" s="238"/>
      <c r="CRG117" s="238"/>
      <c r="CRH117" s="238"/>
      <c r="CRI117" s="238"/>
      <c r="CRJ117" s="238"/>
      <c r="CRK117" s="238"/>
      <c r="CRL117" s="238"/>
      <c r="CRM117" s="238"/>
      <c r="CRN117" s="238"/>
      <c r="CRO117" s="238"/>
      <c r="CRP117" s="238"/>
      <c r="CRQ117" s="238"/>
      <c r="CRR117" s="238"/>
      <c r="CRS117" s="238"/>
      <c r="CRT117" s="238"/>
      <c r="CRU117" s="238"/>
      <c r="CRV117" s="238"/>
      <c r="CRW117" s="238"/>
      <c r="CRX117" s="238"/>
      <c r="CRY117" s="238"/>
      <c r="CRZ117" s="238"/>
      <c r="CSA117" s="238"/>
      <c r="CSB117" s="238"/>
      <c r="CSC117" s="238"/>
      <c r="CSD117" s="238"/>
      <c r="CSE117" s="238"/>
      <c r="CSF117" s="238"/>
      <c r="CSG117" s="238"/>
      <c r="CSH117" s="238"/>
      <c r="CSI117" s="238"/>
      <c r="CSJ117" s="238"/>
      <c r="CSK117" s="238"/>
      <c r="CSL117" s="238"/>
      <c r="CSM117" s="238"/>
      <c r="CSN117" s="238"/>
      <c r="CSO117" s="238"/>
      <c r="CSP117" s="238"/>
      <c r="CSQ117" s="238"/>
      <c r="CSR117" s="238"/>
      <c r="CSS117" s="238"/>
      <c r="CST117" s="238"/>
      <c r="CSU117" s="238"/>
      <c r="CSV117" s="238"/>
      <c r="CSW117" s="238"/>
      <c r="CSX117" s="238"/>
      <c r="CSY117" s="238"/>
      <c r="CSZ117" s="238"/>
      <c r="CTA117" s="238"/>
      <c r="CTB117" s="238"/>
      <c r="CTC117" s="238"/>
      <c r="CTD117" s="238"/>
      <c r="CTE117" s="238"/>
      <c r="CTF117" s="238"/>
      <c r="CTG117" s="238"/>
      <c r="CTH117" s="238"/>
      <c r="CTI117" s="238"/>
      <c r="CTJ117" s="238"/>
      <c r="CTK117" s="238"/>
      <c r="CTL117" s="238"/>
      <c r="CTM117" s="238"/>
      <c r="CTN117" s="238"/>
      <c r="CTO117" s="238"/>
      <c r="CTP117" s="238"/>
      <c r="CTQ117" s="238"/>
      <c r="CTR117" s="238"/>
      <c r="CTS117" s="238"/>
      <c r="CTT117" s="238"/>
      <c r="CTU117" s="238"/>
      <c r="CTV117" s="238"/>
      <c r="CTW117" s="238"/>
      <c r="CTX117" s="238"/>
      <c r="CTY117" s="238"/>
      <c r="CTZ117" s="238"/>
      <c r="CUA117" s="238"/>
      <c r="CUB117" s="238"/>
      <c r="CUC117" s="238"/>
      <c r="CUD117" s="238"/>
      <c r="CUE117" s="238"/>
      <c r="CUF117" s="238"/>
      <c r="CUG117" s="238"/>
      <c r="CUH117" s="238"/>
      <c r="CUI117" s="238"/>
      <c r="CUJ117" s="238"/>
      <c r="CUK117" s="238"/>
      <c r="CUL117" s="238"/>
      <c r="CUM117" s="238"/>
      <c r="CUN117" s="238"/>
      <c r="CUO117" s="238"/>
      <c r="CUP117" s="238"/>
      <c r="CUQ117" s="238"/>
      <c r="CUR117" s="238"/>
      <c r="CUS117" s="238"/>
      <c r="CUT117" s="238"/>
      <c r="CUU117" s="238"/>
      <c r="CUV117" s="238"/>
      <c r="CUW117" s="238"/>
      <c r="CUX117" s="238"/>
      <c r="CUY117" s="238"/>
      <c r="CUZ117" s="238"/>
      <c r="CVA117" s="238"/>
      <c r="CVB117" s="238"/>
      <c r="CVC117" s="238"/>
      <c r="CVD117" s="238"/>
      <c r="CVE117" s="238"/>
      <c r="CVF117" s="238"/>
      <c r="CVG117" s="238"/>
      <c r="CVH117" s="238"/>
      <c r="CVI117" s="238"/>
      <c r="CVJ117" s="238"/>
      <c r="CVK117" s="238"/>
      <c r="CVL117" s="238"/>
      <c r="CVM117" s="238"/>
      <c r="CVN117" s="238"/>
      <c r="CVO117" s="238"/>
      <c r="CVP117" s="238"/>
      <c r="CVQ117" s="238"/>
      <c r="CVR117" s="238"/>
      <c r="CVS117" s="238"/>
      <c r="CVT117" s="238"/>
      <c r="CVU117" s="238"/>
      <c r="CVV117" s="238"/>
      <c r="CVW117" s="238"/>
      <c r="CVX117" s="238"/>
      <c r="CVY117" s="238"/>
      <c r="CVZ117" s="238"/>
      <c r="CWA117" s="238"/>
      <c r="CWB117" s="238"/>
      <c r="CWC117" s="238"/>
      <c r="CWD117" s="238"/>
      <c r="CWE117" s="238"/>
      <c r="CWF117" s="238"/>
      <c r="CWG117" s="238"/>
      <c r="CWH117" s="238"/>
      <c r="CWI117" s="238"/>
      <c r="CWJ117" s="238"/>
      <c r="CWK117" s="238"/>
      <c r="CWL117" s="238"/>
      <c r="CWM117" s="238"/>
      <c r="CWN117" s="238"/>
      <c r="CWO117" s="238"/>
      <c r="CWP117" s="238"/>
      <c r="CWQ117" s="238"/>
      <c r="CWR117" s="238"/>
      <c r="CWS117" s="238"/>
      <c r="CWT117" s="238"/>
      <c r="CWU117" s="238"/>
      <c r="CWV117" s="238"/>
      <c r="CWW117" s="238"/>
      <c r="CWX117" s="238"/>
      <c r="CWY117" s="238"/>
      <c r="CWZ117" s="238"/>
      <c r="CXA117" s="238"/>
      <c r="CXB117" s="238"/>
      <c r="CXC117" s="238"/>
      <c r="CXD117" s="238"/>
      <c r="CXE117" s="238"/>
      <c r="CXF117" s="238"/>
      <c r="CXG117" s="238"/>
      <c r="CXH117" s="238"/>
      <c r="CXI117" s="238"/>
      <c r="CXJ117" s="238"/>
      <c r="CXK117" s="238"/>
      <c r="CXL117" s="238"/>
      <c r="CXM117" s="238"/>
      <c r="CXN117" s="238"/>
      <c r="CXO117" s="238"/>
      <c r="CXP117" s="238"/>
      <c r="CXQ117" s="238"/>
      <c r="CXR117" s="238"/>
      <c r="CXS117" s="238"/>
      <c r="CXT117" s="238"/>
      <c r="CXU117" s="238"/>
      <c r="CXV117" s="238"/>
      <c r="CXW117" s="238"/>
      <c r="CXX117" s="238"/>
      <c r="CXY117" s="238"/>
      <c r="CXZ117" s="238"/>
      <c r="CYA117" s="238"/>
      <c r="CYB117" s="238"/>
      <c r="CYC117" s="238"/>
      <c r="CYD117" s="238"/>
      <c r="CYE117" s="238"/>
      <c r="CYF117" s="238"/>
      <c r="CYG117" s="238"/>
      <c r="CYH117" s="238"/>
      <c r="CYI117" s="238"/>
      <c r="CYJ117" s="238"/>
      <c r="CYK117" s="238"/>
      <c r="CYL117" s="238"/>
      <c r="CYM117" s="238"/>
      <c r="CYN117" s="238"/>
      <c r="CYO117" s="238"/>
      <c r="CYP117" s="238"/>
      <c r="CYQ117" s="238"/>
      <c r="CYR117" s="238"/>
      <c r="CYS117" s="238"/>
      <c r="CYT117" s="238"/>
      <c r="CYU117" s="238"/>
      <c r="CYV117" s="238"/>
      <c r="CYW117" s="238"/>
      <c r="CYX117" s="238"/>
      <c r="CYY117" s="238"/>
      <c r="CYZ117" s="238"/>
      <c r="CZA117" s="238"/>
      <c r="CZB117" s="238"/>
      <c r="CZC117" s="238"/>
      <c r="CZD117" s="238"/>
      <c r="CZE117" s="238"/>
      <c r="CZF117" s="238"/>
      <c r="CZG117" s="238"/>
      <c r="CZH117" s="238"/>
      <c r="CZI117" s="238"/>
      <c r="CZJ117" s="238"/>
      <c r="CZK117" s="238"/>
      <c r="CZL117" s="238"/>
      <c r="CZM117" s="238"/>
      <c r="CZN117" s="238"/>
      <c r="CZO117" s="238"/>
      <c r="CZP117" s="238"/>
      <c r="CZQ117" s="238"/>
      <c r="CZR117" s="238"/>
      <c r="CZS117" s="238"/>
      <c r="CZT117" s="238"/>
      <c r="CZU117" s="238"/>
      <c r="CZV117" s="238"/>
      <c r="CZW117" s="238"/>
      <c r="CZX117" s="238"/>
      <c r="CZY117" s="238"/>
      <c r="CZZ117" s="238"/>
      <c r="DAA117" s="238"/>
      <c r="DAB117" s="238"/>
      <c r="DAC117" s="238"/>
      <c r="DAD117" s="238"/>
      <c r="DAE117" s="238"/>
      <c r="DAF117" s="238"/>
      <c r="DAG117" s="238"/>
      <c r="DAH117" s="238"/>
      <c r="DAI117" s="238"/>
      <c r="DAJ117" s="238"/>
      <c r="DAK117" s="238"/>
      <c r="DAL117" s="238"/>
      <c r="DAM117" s="238"/>
      <c r="DAN117" s="238"/>
      <c r="DAO117" s="238"/>
      <c r="DAP117" s="238"/>
      <c r="DAQ117" s="238"/>
      <c r="DAR117" s="238"/>
      <c r="DAS117" s="238"/>
      <c r="DAT117" s="238"/>
      <c r="DAU117" s="238"/>
      <c r="DAV117" s="238"/>
      <c r="DAW117" s="238"/>
      <c r="DAX117" s="238"/>
      <c r="DAY117" s="238"/>
      <c r="DAZ117" s="238"/>
      <c r="DBA117" s="238"/>
      <c r="DBB117" s="238"/>
      <c r="DBC117" s="238"/>
      <c r="DBD117" s="238"/>
      <c r="DBE117" s="238"/>
      <c r="DBF117" s="238"/>
      <c r="DBG117" s="238"/>
      <c r="DBH117" s="238"/>
      <c r="DBI117" s="238"/>
      <c r="DBJ117" s="238"/>
      <c r="DBK117" s="238"/>
      <c r="DBL117" s="238"/>
      <c r="DBM117" s="238"/>
      <c r="DBN117" s="238"/>
      <c r="DBO117" s="238"/>
      <c r="DBP117" s="238"/>
      <c r="DBQ117" s="238"/>
      <c r="DBR117" s="238"/>
      <c r="DBS117" s="238"/>
      <c r="DBT117" s="238"/>
      <c r="DBU117" s="238"/>
      <c r="DBV117" s="238"/>
      <c r="DBW117" s="238"/>
      <c r="DBX117" s="238"/>
      <c r="DBY117" s="238"/>
      <c r="DBZ117" s="238"/>
      <c r="DCA117" s="238"/>
      <c r="DCB117" s="238"/>
      <c r="DCC117" s="238"/>
      <c r="DCD117" s="238"/>
      <c r="DCE117" s="238"/>
      <c r="DCF117" s="238"/>
      <c r="DCG117" s="238"/>
      <c r="DCH117" s="238"/>
      <c r="DCI117" s="238"/>
      <c r="DCJ117" s="238"/>
      <c r="DCK117" s="238"/>
      <c r="DCL117" s="238"/>
      <c r="DCM117" s="238"/>
      <c r="DCN117" s="238"/>
      <c r="DCO117" s="238"/>
      <c r="DCP117" s="238"/>
      <c r="DCQ117" s="238"/>
      <c r="DCR117" s="238"/>
      <c r="DCS117" s="238"/>
      <c r="DCT117" s="238"/>
      <c r="DCU117" s="238"/>
      <c r="DCV117" s="238"/>
      <c r="DCW117" s="238"/>
      <c r="DCX117" s="238"/>
      <c r="DCY117" s="238"/>
      <c r="DCZ117" s="238"/>
      <c r="DDA117" s="238"/>
      <c r="DDB117" s="238"/>
      <c r="DDC117" s="238"/>
      <c r="DDD117" s="238"/>
      <c r="DDE117" s="238"/>
      <c r="DDF117" s="238"/>
      <c r="DDG117" s="238"/>
      <c r="DDH117" s="238"/>
      <c r="DDI117" s="238"/>
      <c r="DDJ117" s="238"/>
      <c r="DDK117" s="238"/>
      <c r="DDL117" s="238"/>
      <c r="DDM117" s="238"/>
      <c r="DDN117" s="238"/>
      <c r="DDO117" s="238"/>
      <c r="DDP117" s="238"/>
      <c r="DDQ117" s="238"/>
      <c r="DDR117" s="238"/>
      <c r="DDS117" s="238"/>
      <c r="DDT117" s="238"/>
      <c r="DDU117" s="238"/>
      <c r="DDV117" s="238"/>
      <c r="DDW117" s="238"/>
      <c r="DDX117" s="238"/>
      <c r="DDY117" s="238"/>
      <c r="DDZ117" s="238"/>
      <c r="DEA117" s="238"/>
      <c r="DEB117" s="238"/>
      <c r="DEC117" s="238"/>
      <c r="DED117" s="238"/>
      <c r="DEE117" s="238"/>
      <c r="DEF117" s="238"/>
      <c r="DEG117" s="238"/>
      <c r="DEH117" s="238"/>
      <c r="DEI117" s="238"/>
      <c r="DEJ117" s="238"/>
      <c r="DEK117" s="238"/>
      <c r="DEL117" s="238"/>
      <c r="DEM117" s="238"/>
      <c r="DEN117" s="238"/>
      <c r="DEO117" s="238"/>
      <c r="DEP117" s="238"/>
      <c r="DEQ117" s="238"/>
      <c r="DER117" s="238"/>
      <c r="DES117" s="238"/>
      <c r="DET117" s="238"/>
      <c r="DEU117" s="238"/>
      <c r="DEV117" s="238"/>
      <c r="DEW117" s="238"/>
      <c r="DEX117" s="238"/>
      <c r="DEY117" s="238"/>
      <c r="DEZ117" s="238"/>
      <c r="DFA117" s="238"/>
      <c r="DFB117" s="238"/>
      <c r="DFC117" s="238"/>
      <c r="DFD117" s="238"/>
      <c r="DFE117" s="238"/>
      <c r="DFF117" s="238"/>
      <c r="DFG117" s="238"/>
      <c r="DFH117" s="238"/>
      <c r="DFI117" s="238"/>
      <c r="DFJ117" s="238"/>
      <c r="DFK117" s="238"/>
      <c r="DFL117" s="238"/>
      <c r="DFM117" s="238"/>
      <c r="DFN117" s="238"/>
      <c r="DFO117" s="238"/>
      <c r="DFP117" s="238"/>
      <c r="DFQ117" s="238"/>
      <c r="DFR117" s="238"/>
      <c r="DFS117" s="238"/>
      <c r="DFT117" s="238"/>
      <c r="DFU117" s="238"/>
      <c r="DFV117" s="238"/>
      <c r="DFW117" s="238"/>
      <c r="DFX117" s="238"/>
      <c r="DFY117" s="238"/>
      <c r="DFZ117" s="238"/>
      <c r="DGA117" s="238"/>
      <c r="DGB117" s="238"/>
      <c r="DGC117" s="238"/>
      <c r="DGD117" s="238"/>
      <c r="DGE117" s="238"/>
      <c r="DGF117" s="238"/>
      <c r="DGG117" s="238"/>
      <c r="DGH117" s="238"/>
      <c r="DGI117" s="238"/>
      <c r="DGJ117" s="238"/>
      <c r="DGK117" s="238"/>
      <c r="DGL117" s="238"/>
      <c r="DGM117" s="238"/>
      <c r="DGN117" s="238"/>
      <c r="DGO117" s="238"/>
      <c r="DGP117" s="238"/>
      <c r="DGQ117" s="238"/>
      <c r="DGR117" s="238"/>
      <c r="DGS117" s="238"/>
      <c r="DGT117" s="238"/>
      <c r="DGU117" s="238"/>
      <c r="DGV117" s="238"/>
      <c r="DGW117" s="238"/>
      <c r="DGX117" s="238"/>
      <c r="DGY117" s="238"/>
      <c r="DGZ117" s="238"/>
      <c r="DHA117" s="238"/>
      <c r="DHB117" s="238"/>
      <c r="DHC117" s="238"/>
      <c r="DHD117" s="238"/>
      <c r="DHE117" s="238"/>
      <c r="DHF117" s="238"/>
      <c r="DHG117" s="238"/>
      <c r="DHH117" s="238"/>
      <c r="DHI117" s="238"/>
      <c r="DHJ117" s="238"/>
      <c r="DHK117" s="238"/>
      <c r="DHL117" s="238"/>
      <c r="DHM117" s="238"/>
      <c r="DHN117" s="238"/>
      <c r="DHO117" s="238"/>
      <c r="DHP117" s="238"/>
      <c r="DHQ117" s="238"/>
      <c r="DHR117" s="238"/>
      <c r="DHS117" s="238"/>
      <c r="DHT117" s="238"/>
      <c r="DHU117" s="238"/>
      <c r="DHV117" s="238"/>
      <c r="DHW117" s="238"/>
      <c r="DHX117" s="238"/>
      <c r="DHY117" s="238"/>
      <c r="DHZ117" s="238"/>
      <c r="DIA117" s="238"/>
      <c r="DIB117" s="238"/>
      <c r="DIC117" s="238"/>
      <c r="DID117" s="238"/>
      <c r="DIE117" s="238"/>
      <c r="DIF117" s="238"/>
      <c r="DIG117" s="238"/>
      <c r="DIH117" s="238"/>
      <c r="DII117" s="238"/>
      <c r="DIJ117" s="238"/>
      <c r="DIK117" s="238"/>
      <c r="DIL117" s="238"/>
      <c r="DIM117" s="238"/>
      <c r="DIN117" s="238"/>
      <c r="DIO117" s="238"/>
      <c r="DIP117" s="238"/>
      <c r="DIQ117" s="238"/>
      <c r="DIR117" s="238"/>
      <c r="DIS117" s="238"/>
      <c r="DIT117" s="238"/>
      <c r="DIU117" s="238"/>
      <c r="DIV117" s="238"/>
      <c r="DIW117" s="238"/>
      <c r="DIX117" s="238"/>
      <c r="DIY117" s="238"/>
      <c r="DIZ117" s="238"/>
      <c r="DJA117" s="238"/>
      <c r="DJB117" s="238"/>
      <c r="DJC117" s="238"/>
      <c r="DJD117" s="238"/>
      <c r="DJE117" s="238"/>
      <c r="DJF117" s="238"/>
      <c r="DJG117" s="238"/>
      <c r="DJH117" s="238"/>
      <c r="DJI117" s="238"/>
      <c r="DJJ117" s="238"/>
      <c r="DJK117" s="238"/>
      <c r="DJL117" s="238"/>
      <c r="DJM117" s="238"/>
      <c r="DJN117" s="238"/>
      <c r="DJO117" s="238"/>
      <c r="DJP117" s="238"/>
      <c r="DJQ117" s="238"/>
      <c r="DJR117" s="238"/>
      <c r="DJS117" s="238"/>
      <c r="DJT117" s="238"/>
      <c r="DJU117" s="238"/>
      <c r="DJV117" s="238"/>
      <c r="DJW117" s="238"/>
      <c r="DJX117" s="238"/>
      <c r="DJY117" s="238"/>
      <c r="DJZ117" s="238"/>
      <c r="DKA117" s="238"/>
      <c r="DKB117" s="238"/>
      <c r="DKC117" s="238"/>
      <c r="DKD117" s="238"/>
      <c r="DKE117" s="238"/>
      <c r="DKF117" s="238"/>
      <c r="DKG117" s="238"/>
      <c r="DKH117" s="238"/>
      <c r="DKI117" s="238"/>
      <c r="DKJ117" s="238"/>
      <c r="DKK117" s="238"/>
      <c r="DKL117" s="238"/>
      <c r="DKM117" s="238"/>
      <c r="DKN117" s="238"/>
      <c r="DKO117" s="238"/>
      <c r="DKP117" s="238"/>
      <c r="DKQ117" s="238"/>
      <c r="DKR117" s="238"/>
      <c r="DKS117" s="238"/>
      <c r="DKT117" s="238"/>
      <c r="DKU117" s="238"/>
      <c r="DKV117" s="238"/>
      <c r="DKW117" s="238"/>
      <c r="DKX117" s="238"/>
      <c r="DKY117" s="238"/>
      <c r="DKZ117" s="238"/>
      <c r="DLA117" s="238"/>
      <c r="DLB117" s="238"/>
      <c r="DLC117" s="238"/>
      <c r="DLD117" s="238"/>
      <c r="DLE117" s="238"/>
      <c r="DLF117" s="238"/>
      <c r="DLG117" s="238"/>
      <c r="DLH117" s="238"/>
      <c r="DLI117" s="238"/>
      <c r="DLJ117" s="238"/>
      <c r="DLK117" s="238"/>
      <c r="DLL117" s="238"/>
      <c r="DLM117" s="238"/>
      <c r="DLN117" s="238"/>
      <c r="DLO117" s="238"/>
      <c r="DLP117" s="238"/>
      <c r="DLQ117" s="238"/>
      <c r="DLR117" s="238"/>
      <c r="DLS117" s="238"/>
      <c r="DLT117" s="238"/>
      <c r="DLU117" s="238"/>
      <c r="DLV117" s="238"/>
      <c r="DLW117" s="238"/>
      <c r="DLX117" s="238"/>
      <c r="DLY117" s="238"/>
      <c r="DLZ117" s="238"/>
      <c r="DMA117" s="238"/>
      <c r="DMB117" s="238"/>
      <c r="DMC117" s="238"/>
      <c r="DMD117" s="238"/>
      <c r="DME117" s="238"/>
      <c r="DMF117" s="238"/>
      <c r="DMG117" s="238"/>
      <c r="DMH117" s="238"/>
      <c r="DMI117" s="238"/>
      <c r="DMJ117" s="238"/>
      <c r="DMK117" s="238"/>
      <c r="DML117" s="238"/>
      <c r="DMM117" s="238"/>
      <c r="DMN117" s="238"/>
      <c r="DMO117" s="238"/>
      <c r="DMP117" s="238"/>
      <c r="DMQ117" s="238"/>
      <c r="DMR117" s="238"/>
      <c r="DMS117" s="238"/>
      <c r="DMT117" s="238"/>
      <c r="DMU117" s="238"/>
      <c r="DMV117" s="238"/>
      <c r="DMW117" s="238"/>
      <c r="DMX117" s="238"/>
      <c r="DMY117" s="238"/>
      <c r="DMZ117" s="238"/>
      <c r="DNA117" s="238"/>
      <c r="DNB117" s="238"/>
      <c r="DNC117" s="238"/>
      <c r="DND117" s="238"/>
      <c r="DNE117" s="238"/>
      <c r="DNF117" s="238"/>
      <c r="DNG117" s="238"/>
      <c r="DNH117" s="238"/>
      <c r="DNI117" s="238"/>
      <c r="DNJ117" s="238"/>
      <c r="DNK117" s="238"/>
      <c r="DNL117" s="238"/>
      <c r="DNM117" s="238"/>
      <c r="DNN117" s="238"/>
      <c r="DNO117" s="238"/>
      <c r="DNP117" s="238"/>
      <c r="DNQ117" s="238"/>
      <c r="DNR117" s="238"/>
      <c r="DNS117" s="238"/>
      <c r="DNT117" s="238"/>
      <c r="DNU117" s="238"/>
      <c r="DNV117" s="238"/>
      <c r="DNW117" s="238"/>
      <c r="DNX117" s="238"/>
      <c r="DNY117" s="238"/>
      <c r="DNZ117" s="238"/>
      <c r="DOA117" s="238"/>
      <c r="DOB117" s="238"/>
      <c r="DOC117" s="238"/>
      <c r="DOD117" s="238"/>
      <c r="DOE117" s="238"/>
      <c r="DOF117" s="238"/>
      <c r="DOG117" s="238"/>
      <c r="DOH117" s="238"/>
      <c r="DOI117" s="238"/>
      <c r="DOJ117" s="238"/>
      <c r="DOK117" s="238"/>
      <c r="DOL117" s="238"/>
      <c r="DOM117" s="238"/>
      <c r="DON117" s="238"/>
      <c r="DOO117" s="238"/>
      <c r="DOP117" s="238"/>
      <c r="DOQ117" s="238"/>
      <c r="DOR117" s="238"/>
      <c r="DOS117" s="238"/>
      <c r="DOT117" s="238"/>
      <c r="DOU117" s="238"/>
      <c r="DOV117" s="238"/>
      <c r="DOW117" s="238"/>
      <c r="DOX117" s="238"/>
      <c r="DOY117" s="238"/>
      <c r="DOZ117" s="238"/>
      <c r="DPA117" s="238"/>
      <c r="DPB117" s="238"/>
      <c r="DPC117" s="238"/>
      <c r="DPD117" s="238"/>
      <c r="DPE117" s="238"/>
      <c r="DPF117" s="238"/>
      <c r="DPG117" s="238"/>
      <c r="DPH117" s="238"/>
      <c r="DPI117" s="238"/>
      <c r="DPJ117" s="238"/>
      <c r="DPK117" s="238"/>
      <c r="DPL117" s="238"/>
      <c r="DPM117" s="238"/>
      <c r="DPN117" s="238"/>
      <c r="DPO117" s="238"/>
      <c r="DPP117" s="238"/>
      <c r="DPQ117" s="238"/>
      <c r="DPR117" s="238"/>
      <c r="DPS117" s="238"/>
      <c r="DPT117" s="238"/>
      <c r="DPU117" s="238"/>
      <c r="DPV117" s="238"/>
      <c r="DPW117" s="238"/>
      <c r="DPX117" s="238"/>
      <c r="DPY117" s="238"/>
      <c r="DPZ117" s="238"/>
      <c r="DQA117" s="238"/>
      <c r="DQB117" s="238"/>
      <c r="DQC117" s="238"/>
      <c r="DQD117" s="238"/>
      <c r="DQE117" s="238"/>
      <c r="DQF117" s="238"/>
      <c r="DQG117" s="238"/>
      <c r="DQH117" s="238"/>
      <c r="DQI117" s="238"/>
      <c r="DQJ117" s="238"/>
      <c r="DQK117" s="238"/>
      <c r="DQL117" s="238"/>
      <c r="DQM117" s="238"/>
      <c r="DQN117" s="238"/>
      <c r="DQO117" s="238"/>
      <c r="DQP117" s="238"/>
      <c r="DQQ117" s="238"/>
      <c r="DQR117" s="238"/>
      <c r="DQS117" s="238"/>
      <c r="DQT117" s="238"/>
      <c r="DQU117" s="238"/>
      <c r="DQV117" s="238"/>
      <c r="DQW117" s="238"/>
      <c r="DQX117" s="238"/>
      <c r="DQY117" s="238"/>
      <c r="DQZ117" s="238"/>
      <c r="DRA117" s="238"/>
      <c r="DRB117" s="238"/>
      <c r="DRC117" s="238"/>
      <c r="DRD117" s="238"/>
      <c r="DRE117" s="238"/>
      <c r="DRF117" s="238"/>
      <c r="DRG117" s="238"/>
      <c r="DRH117" s="238"/>
      <c r="DRI117" s="238"/>
      <c r="DRJ117" s="238"/>
      <c r="DRK117" s="238"/>
      <c r="DRL117" s="238"/>
      <c r="DRM117" s="238"/>
      <c r="DRN117" s="238"/>
      <c r="DRO117" s="238"/>
      <c r="DRP117" s="238"/>
      <c r="DRQ117" s="238"/>
      <c r="DRR117" s="238"/>
      <c r="DRS117" s="238"/>
      <c r="DRT117" s="238"/>
      <c r="DRU117" s="238"/>
      <c r="DRV117" s="238"/>
      <c r="DRW117" s="238"/>
      <c r="DRX117" s="238"/>
      <c r="DRY117" s="238"/>
      <c r="DRZ117" s="238"/>
      <c r="DSA117" s="238"/>
      <c r="DSB117" s="238"/>
      <c r="DSC117" s="238"/>
      <c r="DSD117" s="238"/>
      <c r="DSE117" s="238"/>
      <c r="DSF117" s="238"/>
      <c r="DSG117" s="238"/>
      <c r="DSH117" s="238"/>
      <c r="DSI117" s="238"/>
      <c r="DSJ117" s="238"/>
      <c r="DSK117" s="238"/>
      <c r="DSL117" s="238"/>
      <c r="DSM117" s="238"/>
      <c r="DSN117" s="238"/>
      <c r="DSO117" s="238"/>
      <c r="DSP117" s="238"/>
      <c r="DSQ117" s="238"/>
      <c r="DSR117" s="238"/>
      <c r="DSS117" s="238"/>
      <c r="DST117" s="238"/>
      <c r="DSU117" s="238"/>
      <c r="DSV117" s="238"/>
      <c r="DSW117" s="238"/>
      <c r="DSX117" s="238"/>
      <c r="DSY117" s="238"/>
      <c r="DSZ117" s="238"/>
      <c r="DTA117" s="238"/>
      <c r="DTB117" s="238"/>
      <c r="DTC117" s="238"/>
      <c r="DTD117" s="238"/>
      <c r="DTE117" s="238"/>
      <c r="DTF117" s="238"/>
      <c r="DTG117" s="238"/>
      <c r="DTH117" s="238"/>
      <c r="DTI117" s="238"/>
      <c r="DTJ117" s="238"/>
      <c r="DTK117" s="238"/>
      <c r="DTL117" s="238"/>
      <c r="DTM117" s="238"/>
      <c r="DTN117" s="238"/>
      <c r="DTO117" s="238"/>
      <c r="DTP117" s="238"/>
      <c r="DTQ117" s="238"/>
      <c r="DTR117" s="238"/>
      <c r="DTS117" s="238"/>
      <c r="DTT117" s="238"/>
      <c r="DTU117" s="238"/>
      <c r="DTV117" s="238"/>
      <c r="DTW117" s="238"/>
      <c r="DTX117" s="238"/>
      <c r="DTY117" s="238"/>
      <c r="DTZ117" s="238"/>
      <c r="DUA117" s="238"/>
      <c r="DUB117" s="238"/>
      <c r="DUC117" s="238"/>
      <c r="DUD117" s="238"/>
      <c r="DUE117" s="238"/>
      <c r="DUF117" s="238"/>
      <c r="DUG117" s="238"/>
      <c r="DUH117" s="238"/>
      <c r="DUI117" s="238"/>
      <c r="DUJ117" s="238"/>
      <c r="DUK117" s="238"/>
      <c r="DUL117" s="238"/>
      <c r="DUM117" s="238"/>
      <c r="DUN117" s="238"/>
      <c r="DUO117" s="238"/>
      <c r="DUP117" s="238"/>
      <c r="DUQ117" s="238"/>
      <c r="DUR117" s="238"/>
      <c r="DUS117" s="238"/>
      <c r="DUT117" s="238"/>
      <c r="DUU117" s="238"/>
      <c r="DUV117" s="238"/>
      <c r="DUW117" s="238"/>
      <c r="DUX117" s="238"/>
      <c r="DUY117" s="238"/>
      <c r="DUZ117" s="238"/>
      <c r="DVA117" s="238"/>
      <c r="DVB117" s="238"/>
      <c r="DVC117" s="238"/>
      <c r="DVD117" s="238"/>
      <c r="DVE117" s="238"/>
      <c r="DVF117" s="238"/>
      <c r="DVG117" s="238"/>
      <c r="DVH117" s="238"/>
      <c r="DVI117" s="238"/>
      <c r="DVJ117" s="238"/>
      <c r="DVK117" s="238"/>
      <c r="DVL117" s="238"/>
      <c r="DVM117" s="238"/>
      <c r="DVN117" s="238"/>
      <c r="DVO117" s="238"/>
      <c r="DVP117" s="238"/>
      <c r="DVQ117" s="238"/>
      <c r="DVR117" s="238"/>
      <c r="DVS117" s="238"/>
      <c r="DVT117" s="238"/>
      <c r="DVU117" s="238"/>
      <c r="DVV117" s="238"/>
      <c r="DVW117" s="238"/>
      <c r="DVX117" s="238"/>
      <c r="DVY117" s="238"/>
      <c r="DVZ117" s="238"/>
      <c r="DWA117" s="238"/>
      <c r="DWB117" s="238"/>
      <c r="DWC117" s="238"/>
      <c r="DWD117" s="238"/>
      <c r="DWE117" s="238"/>
      <c r="DWF117" s="238"/>
      <c r="DWG117" s="238"/>
      <c r="DWH117" s="238"/>
      <c r="DWI117" s="238"/>
      <c r="DWJ117" s="238"/>
      <c r="DWK117" s="238"/>
      <c r="DWL117" s="238"/>
      <c r="DWM117" s="238"/>
      <c r="DWN117" s="238"/>
      <c r="DWO117" s="238"/>
      <c r="DWP117" s="238"/>
      <c r="DWQ117" s="238"/>
      <c r="DWR117" s="238"/>
      <c r="DWS117" s="238"/>
      <c r="DWT117" s="238"/>
      <c r="DWU117" s="238"/>
      <c r="DWV117" s="238"/>
      <c r="DWW117" s="238"/>
      <c r="DWX117" s="238"/>
      <c r="DWY117" s="238"/>
      <c r="DWZ117" s="238"/>
      <c r="DXA117" s="238"/>
      <c r="DXB117" s="238"/>
      <c r="DXC117" s="238"/>
      <c r="DXD117" s="238"/>
      <c r="DXE117" s="238"/>
      <c r="DXF117" s="238"/>
      <c r="DXG117" s="238"/>
      <c r="DXH117" s="238"/>
      <c r="DXI117" s="238"/>
      <c r="DXJ117" s="238"/>
      <c r="DXK117" s="238"/>
      <c r="DXL117" s="238"/>
      <c r="DXM117" s="238"/>
      <c r="DXN117" s="238"/>
      <c r="DXO117" s="238"/>
      <c r="DXP117" s="238"/>
      <c r="DXQ117" s="238"/>
      <c r="DXR117" s="238"/>
      <c r="DXS117" s="238"/>
      <c r="DXT117" s="238"/>
      <c r="DXU117" s="238"/>
      <c r="DXV117" s="238"/>
      <c r="DXW117" s="238"/>
      <c r="DXX117" s="238"/>
      <c r="DXY117" s="238"/>
      <c r="DXZ117" s="238"/>
      <c r="DYA117" s="238"/>
      <c r="DYB117" s="238"/>
      <c r="DYC117" s="238"/>
      <c r="DYD117" s="238"/>
      <c r="DYE117" s="238"/>
      <c r="DYF117" s="238"/>
      <c r="DYG117" s="238"/>
      <c r="DYH117" s="238"/>
      <c r="DYI117" s="238"/>
      <c r="DYJ117" s="238"/>
      <c r="DYK117" s="238"/>
      <c r="DYL117" s="238"/>
      <c r="DYM117" s="238"/>
      <c r="DYN117" s="238"/>
      <c r="DYO117" s="238"/>
      <c r="DYP117" s="238"/>
      <c r="DYQ117" s="238"/>
      <c r="DYR117" s="238"/>
      <c r="DYS117" s="238"/>
      <c r="DYT117" s="238"/>
      <c r="DYU117" s="238"/>
      <c r="DYV117" s="238"/>
      <c r="DYW117" s="238"/>
      <c r="DYX117" s="238"/>
      <c r="DYY117" s="238"/>
      <c r="DYZ117" s="238"/>
      <c r="DZA117" s="238"/>
      <c r="DZB117" s="238"/>
      <c r="DZC117" s="238"/>
      <c r="DZD117" s="238"/>
      <c r="DZE117" s="238"/>
      <c r="DZF117" s="238"/>
      <c r="DZG117" s="238"/>
      <c r="DZH117" s="238"/>
      <c r="DZI117" s="238"/>
      <c r="DZJ117" s="238"/>
      <c r="DZK117" s="238"/>
      <c r="DZL117" s="238"/>
      <c r="DZM117" s="238"/>
      <c r="DZN117" s="238"/>
      <c r="DZO117" s="238"/>
      <c r="DZP117" s="238"/>
      <c r="DZQ117" s="238"/>
      <c r="DZR117" s="238"/>
      <c r="DZS117" s="238"/>
      <c r="DZT117" s="238"/>
      <c r="DZU117" s="238"/>
      <c r="DZV117" s="238"/>
      <c r="DZW117" s="238"/>
      <c r="DZX117" s="238"/>
      <c r="DZY117" s="238"/>
      <c r="DZZ117" s="238"/>
      <c r="EAA117" s="238"/>
      <c r="EAB117" s="238"/>
      <c r="EAC117" s="238"/>
      <c r="EAD117" s="238"/>
      <c r="EAE117" s="238"/>
      <c r="EAF117" s="238"/>
      <c r="EAG117" s="238"/>
      <c r="EAH117" s="238"/>
      <c r="EAI117" s="238"/>
      <c r="EAJ117" s="238"/>
      <c r="EAK117" s="238"/>
      <c r="EAL117" s="238"/>
      <c r="EAM117" s="238"/>
      <c r="EAN117" s="238"/>
      <c r="EAO117" s="238"/>
      <c r="EAP117" s="238"/>
      <c r="EAQ117" s="238"/>
      <c r="EAR117" s="238"/>
      <c r="EAS117" s="238"/>
      <c r="EAT117" s="238"/>
      <c r="EAU117" s="238"/>
      <c r="EAV117" s="238"/>
      <c r="EAW117" s="238"/>
      <c r="EAX117" s="238"/>
      <c r="EAY117" s="238"/>
      <c r="EAZ117" s="238"/>
      <c r="EBA117" s="238"/>
      <c r="EBB117" s="238"/>
      <c r="EBC117" s="238"/>
      <c r="EBD117" s="238"/>
      <c r="EBE117" s="238"/>
      <c r="EBF117" s="238"/>
      <c r="EBG117" s="238"/>
      <c r="EBH117" s="238"/>
      <c r="EBI117" s="238"/>
      <c r="EBJ117" s="238"/>
      <c r="EBK117" s="238"/>
      <c r="EBL117" s="238"/>
      <c r="EBM117" s="238"/>
      <c r="EBN117" s="238"/>
      <c r="EBO117" s="238"/>
      <c r="EBP117" s="238"/>
      <c r="EBQ117" s="238"/>
      <c r="EBR117" s="238"/>
      <c r="EBS117" s="238"/>
      <c r="EBT117" s="238"/>
      <c r="EBU117" s="238"/>
      <c r="EBV117" s="238"/>
      <c r="EBW117" s="238"/>
      <c r="EBX117" s="238"/>
      <c r="EBY117" s="238"/>
      <c r="EBZ117" s="238"/>
      <c r="ECA117" s="238"/>
      <c r="ECB117" s="238"/>
      <c r="ECC117" s="238"/>
      <c r="ECD117" s="238"/>
      <c r="ECE117" s="238"/>
      <c r="ECF117" s="238"/>
      <c r="ECG117" s="238"/>
      <c r="ECH117" s="238"/>
      <c r="ECI117" s="238"/>
      <c r="ECJ117" s="238"/>
      <c r="ECK117" s="238"/>
      <c r="ECL117" s="238"/>
      <c r="ECM117" s="238"/>
      <c r="ECN117" s="238"/>
      <c r="ECO117" s="238"/>
      <c r="ECP117" s="238"/>
      <c r="ECQ117" s="238"/>
      <c r="ECR117" s="238"/>
      <c r="ECS117" s="238"/>
      <c r="ECT117" s="238"/>
      <c r="ECU117" s="238"/>
      <c r="ECV117" s="238"/>
      <c r="ECW117" s="238"/>
      <c r="ECX117" s="238"/>
      <c r="ECY117" s="238"/>
      <c r="ECZ117" s="238"/>
      <c r="EDA117" s="238"/>
      <c r="EDB117" s="238"/>
      <c r="EDC117" s="238"/>
      <c r="EDD117" s="238"/>
      <c r="EDE117" s="238"/>
      <c r="EDF117" s="238"/>
      <c r="EDG117" s="238"/>
      <c r="EDH117" s="238"/>
      <c r="EDI117" s="238"/>
      <c r="EDJ117" s="238"/>
      <c r="EDK117" s="238"/>
      <c r="EDL117" s="238"/>
      <c r="EDM117" s="238"/>
      <c r="EDN117" s="238"/>
      <c r="EDO117" s="238"/>
      <c r="EDP117" s="238"/>
      <c r="EDQ117" s="238"/>
      <c r="EDR117" s="238"/>
      <c r="EDS117" s="238"/>
      <c r="EDT117" s="238"/>
      <c r="EDU117" s="238"/>
      <c r="EDV117" s="238"/>
      <c r="EDW117" s="238"/>
      <c r="EDX117" s="238"/>
      <c r="EDY117" s="238"/>
      <c r="EDZ117" s="238"/>
      <c r="EEA117" s="238"/>
      <c r="EEB117" s="238"/>
      <c r="EEC117" s="238"/>
      <c r="EED117" s="238"/>
      <c r="EEE117" s="238"/>
      <c r="EEF117" s="238"/>
      <c r="EEG117" s="238"/>
      <c r="EEH117" s="238"/>
      <c r="EEI117" s="238"/>
      <c r="EEJ117" s="238"/>
      <c r="EEK117" s="238"/>
      <c r="EEL117" s="238"/>
      <c r="EEM117" s="238"/>
      <c r="EEN117" s="238"/>
      <c r="EEO117" s="238"/>
      <c r="EEP117" s="238"/>
      <c r="EEQ117" s="238"/>
      <c r="EER117" s="238"/>
      <c r="EES117" s="238"/>
      <c r="EET117" s="238"/>
      <c r="EEU117" s="238"/>
      <c r="EEV117" s="238"/>
      <c r="EEW117" s="238"/>
      <c r="EEX117" s="238"/>
      <c r="EEY117" s="238"/>
      <c r="EEZ117" s="238"/>
      <c r="EFA117" s="238"/>
      <c r="EFB117" s="238"/>
      <c r="EFC117" s="238"/>
      <c r="EFD117" s="238"/>
      <c r="EFE117" s="238"/>
      <c r="EFF117" s="238"/>
      <c r="EFG117" s="238"/>
      <c r="EFH117" s="238"/>
      <c r="EFI117" s="238"/>
      <c r="EFJ117" s="238"/>
      <c r="EFK117" s="238"/>
      <c r="EFL117" s="238"/>
      <c r="EFM117" s="238"/>
      <c r="EFN117" s="238"/>
      <c r="EFO117" s="238"/>
      <c r="EFP117" s="238"/>
      <c r="EFQ117" s="238"/>
      <c r="EFR117" s="238"/>
      <c r="EFS117" s="238"/>
      <c r="EFT117" s="238"/>
      <c r="EFU117" s="238"/>
      <c r="EFV117" s="238"/>
      <c r="EFW117" s="238"/>
      <c r="EFX117" s="238"/>
      <c r="EFY117" s="238"/>
      <c r="EFZ117" s="238"/>
      <c r="EGA117" s="238"/>
      <c r="EGB117" s="238"/>
      <c r="EGC117" s="238"/>
      <c r="EGD117" s="238"/>
      <c r="EGE117" s="238"/>
      <c r="EGF117" s="238"/>
      <c r="EGG117" s="238"/>
      <c r="EGH117" s="238"/>
      <c r="EGI117" s="238"/>
      <c r="EGJ117" s="238"/>
      <c r="EGK117" s="238"/>
      <c r="EGL117" s="238"/>
      <c r="EGM117" s="238"/>
      <c r="EGN117" s="238"/>
      <c r="EGO117" s="238"/>
      <c r="EGP117" s="238"/>
      <c r="EGQ117" s="238"/>
      <c r="EGR117" s="238"/>
      <c r="EGS117" s="238"/>
      <c r="EGT117" s="238"/>
      <c r="EGU117" s="238"/>
      <c r="EGV117" s="238"/>
      <c r="EGW117" s="238"/>
      <c r="EGX117" s="238"/>
      <c r="EGY117" s="238"/>
      <c r="EGZ117" s="238"/>
      <c r="EHA117" s="238"/>
      <c r="EHB117" s="238"/>
      <c r="EHC117" s="238"/>
      <c r="EHD117" s="238"/>
      <c r="EHE117" s="238"/>
      <c r="EHF117" s="238"/>
      <c r="EHG117" s="238"/>
      <c r="EHH117" s="238"/>
      <c r="EHI117" s="238"/>
      <c r="EHJ117" s="238"/>
      <c r="EHK117" s="238"/>
      <c r="EHL117" s="238"/>
      <c r="EHM117" s="238"/>
      <c r="EHN117" s="238"/>
      <c r="EHO117" s="238"/>
      <c r="EHP117" s="238"/>
      <c r="EHQ117" s="238"/>
      <c r="EHR117" s="238"/>
      <c r="EHS117" s="238"/>
      <c r="EHT117" s="238"/>
      <c r="EHU117" s="238"/>
      <c r="EHV117" s="238"/>
      <c r="EHW117" s="238"/>
      <c r="EHX117" s="238"/>
      <c r="EHY117" s="238"/>
      <c r="EHZ117" s="238"/>
      <c r="EIA117" s="238"/>
      <c r="EIB117" s="238"/>
      <c r="EIC117" s="238"/>
      <c r="EID117" s="238"/>
      <c r="EIE117" s="238"/>
      <c r="EIF117" s="238"/>
      <c r="EIG117" s="238"/>
      <c r="EIH117" s="238"/>
      <c r="EII117" s="238"/>
      <c r="EIJ117" s="238"/>
      <c r="EIK117" s="238"/>
      <c r="EIL117" s="238"/>
      <c r="EIM117" s="238"/>
      <c r="EIN117" s="238"/>
      <c r="EIO117" s="238"/>
      <c r="EIP117" s="238"/>
      <c r="EIQ117" s="238"/>
      <c r="EIR117" s="238"/>
      <c r="EIS117" s="238"/>
      <c r="EIT117" s="238"/>
      <c r="EIU117" s="238"/>
      <c r="EIV117" s="238"/>
      <c r="EIW117" s="238"/>
      <c r="EIX117" s="238"/>
      <c r="EIY117" s="238"/>
      <c r="EIZ117" s="238"/>
      <c r="EJA117" s="238"/>
      <c r="EJB117" s="238"/>
      <c r="EJC117" s="238"/>
      <c r="EJD117" s="238"/>
      <c r="EJE117" s="238"/>
      <c r="EJF117" s="238"/>
      <c r="EJG117" s="238"/>
      <c r="EJH117" s="238"/>
      <c r="EJI117" s="238"/>
      <c r="EJJ117" s="238"/>
      <c r="EJK117" s="238"/>
      <c r="EJL117" s="238"/>
      <c r="EJM117" s="238"/>
      <c r="EJN117" s="238"/>
      <c r="EJO117" s="238"/>
      <c r="EJP117" s="238"/>
      <c r="EJQ117" s="238"/>
      <c r="EJR117" s="238"/>
      <c r="EJS117" s="238"/>
      <c r="EJT117" s="238"/>
      <c r="EJU117" s="238"/>
      <c r="EJV117" s="238"/>
      <c r="EJW117" s="238"/>
      <c r="EJX117" s="238"/>
      <c r="EJY117" s="238"/>
      <c r="EJZ117" s="238"/>
      <c r="EKA117" s="238"/>
      <c r="EKB117" s="238"/>
      <c r="EKC117" s="238"/>
      <c r="EKD117" s="238"/>
      <c r="EKE117" s="238"/>
      <c r="EKF117" s="238"/>
      <c r="EKG117" s="238"/>
      <c r="EKH117" s="238"/>
      <c r="EKI117" s="238"/>
      <c r="EKJ117" s="238"/>
      <c r="EKK117" s="238"/>
      <c r="EKL117" s="238"/>
      <c r="EKM117" s="238"/>
      <c r="EKN117" s="238"/>
      <c r="EKO117" s="238"/>
      <c r="EKP117" s="238"/>
      <c r="EKQ117" s="238"/>
      <c r="EKR117" s="238"/>
      <c r="EKS117" s="238"/>
      <c r="EKT117" s="238"/>
      <c r="EKU117" s="238"/>
      <c r="EKV117" s="238"/>
      <c r="EKW117" s="238"/>
      <c r="EKX117" s="238"/>
      <c r="EKY117" s="238"/>
      <c r="EKZ117" s="238"/>
      <c r="ELA117" s="238"/>
      <c r="ELB117" s="238"/>
      <c r="ELC117" s="238"/>
      <c r="ELD117" s="238"/>
      <c r="ELE117" s="238"/>
      <c r="ELF117" s="238"/>
      <c r="ELG117" s="238"/>
      <c r="ELH117" s="238"/>
      <c r="ELI117" s="238"/>
      <c r="ELJ117" s="238"/>
      <c r="ELK117" s="238"/>
      <c r="ELL117" s="238"/>
      <c r="ELM117" s="238"/>
      <c r="ELN117" s="238"/>
      <c r="ELO117" s="238"/>
      <c r="ELP117" s="238"/>
      <c r="ELQ117" s="238"/>
      <c r="ELR117" s="238"/>
      <c r="ELS117" s="238"/>
      <c r="ELT117" s="238"/>
      <c r="ELU117" s="238"/>
      <c r="ELV117" s="238"/>
      <c r="ELW117" s="238"/>
      <c r="ELX117" s="238"/>
      <c r="ELY117" s="238"/>
      <c r="ELZ117" s="238"/>
      <c r="EMA117" s="238"/>
      <c r="EMB117" s="238"/>
      <c r="EMC117" s="238"/>
      <c r="EMD117" s="238"/>
      <c r="EME117" s="238"/>
      <c r="EMF117" s="238"/>
      <c r="EMG117" s="238"/>
      <c r="EMH117" s="238"/>
      <c r="EMI117" s="238"/>
      <c r="EMJ117" s="238"/>
      <c r="EMK117" s="238"/>
      <c r="EML117" s="238"/>
      <c r="EMM117" s="238"/>
      <c r="EMN117" s="238"/>
      <c r="EMO117" s="238"/>
      <c r="EMP117" s="238"/>
      <c r="EMQ117" s="238"/>
      <c r="EMR117" s="238"/>
      <c r="EMS117" s="238"/>
      <c r="EMT117" s="238"/>
      <c r="EMU117" s="238"/>
      <c r="EMV117" s="238"/>
      <c r="EMW117" s="238"/>
      <c r="EMX117" s="238"/>
      <c r="EMY117" s="238"/>
      <c r="EMZ117" s="238"/>
      <c r="ENA117" s="238"/>
      <c r="ENB117" s="238"/>
      <c r="ENC117" s="238"/>
      <c r="END117" s="238"/>
      <c r="ENE117" s="238"/>
      <c r="ENF117" s="238"/>
      <c r="ENG117" s="238"/>
      <c r="ENH117" s="238"/>
      <c r="ENI117" s="238"/>
      <c r="ENJ117" s="238"/>
      <c r="ENK117" s="238"/>
      <c r="ENL117" s="238"/>
      <c r="ENM117" s="238"/>
      <c r="ENN117" s="238"/>
      <c r="ENO117" s="238"/>
      <c r="ENP117" s="238"/>
      <c r="ENQ117" s="238"/>
      <c r="ENR117" s="238"/>
      <c r="ENS117" s="238"/>
      <c r="ENT117" s="238"/>
      <c r="ENU117" s="238"/>
      <c r="ENV117" s="238"/>
      <c r="ENW117" s="238"/>
      <c r="ENX117" s="238"/>
      <c r="ENY117" s="238"/>
      <c r="ENZ117" s="238"/>
      <c r="EOA117" s="238"/>
      <c r="EOB117" s="238"/>
      <c r="EOC117" s="238"/>
      <c r="EOD117" s="238"/>
      <c r="EOE117" s="238"/>
      <c r="EOF117" s="238"/>
      <c r="EOG117" s="238"/>
      <c r="EOH117" s="238"/>
      <c r="EOI117" s="238"/>
      <c r="EOJ117" s="238"/>
      <c r="EOK117" s="238"/>
      <c r="EOL117" s="238"/>
      <c r="EOM117" s="238"/>
      <c r="EON117" s="238"/>
      <c r="EOO117" s="238"/>
      <c r="EOP117" s="238"/>
      <c r="EOQ117" s="238"/>
      <c r="EOR117" s="238"/>
      <c r="EOS117" s="238"/>
      <c r="EOT117" s="238"/>
      <c r="EOU117" s="238"/>
      <c r="EOV117" s="238"/>
      <c r="EOW117" s="238"/>
      <c r="EOX117" s="238"/>
      <c r="EOY117" s="238"/>
      <c r="EOZ117" s="238"/>
      <c r="EPA117" s="238"/>
      <c r="EPB117" s="238"/>
      <c r="EPC117" s="238"/>
      <c r="EPD117" s="238"/>
      <c r="EPE117" s="238"/>
      <c r="EPF117" s="238"/>
      <c r="EPG117" s="238"/>
      <c r="EPH117" s="238"/>
      <c r="EPI117" s="238"/>
      <c r="EPJ117" s="238"/>
      <c r="EPK117" s="238"/>
      <c r="EPL117" s="238"/>
      <c r="EPM117" s="238"/>
      <c r="EPN117" s="238"/>
      <c r="EPO117" s="238"/>
      <c r="EPP117" s="238"/>
      <c r="EPQ117" s="238"/>
      <c r="EPR117" s="238"/>
      <c r="EPS117" s="238"/>
      <c r="EPT117" s="238"/>
      <c r="EPU117" s="238"/>
      <c r="EPV117" s="238"/>
      <c r="EPW117" s="238"/>
      <c r="EPX117" s="238"/>
      <c r="EPY117" s="238"/>
      <c r="EPZ117" s="238"/>
      <c r="EQA117" s="238"/>
      <c r="EQB117" s="238"/>
      <c r="EQC117" s="238"/>
      <c r="EQD117" s="238"/>
      <c r="EQE117" s="238"/>
      <c r="EQF117" s="238"/>
      <c r="EQG117" s="238"/>
      <c r="EQH117" s="238"/>
      <c r="EQI117" s="238"/>
      <c r="EQJ117" s="238"/>
      <c r="EQK117" s="238"/>
      <c r="EQL117" s="238"/>
      <c r="EQM117" s="238"/>
      <c r="EQN117" s="238"/>
      <c r="EQO117" s="238"/>
      <c r="EQP117" s="238"/>
      <c r="EQQ117" s="238"/>
      <c r="EQR117" s="238"/>
      <c r="EQS117" s="238"/>
      <c r="EQT117" s="238"/>
      <c r="EQU117" s="238"/>
      <c r="EQV117" s="238"/>
      <c r="EQW117" s="238"/>
      <c r="EQX117" s="238"/>
      <c r="EQY117" s="238"/>
      <c r="EQZ117" s="238"/>
      <c r="ERA117" s="238"/>
      <c r="ERB117" s="238"/>
      <c r="ERC117" s="238"/>
      <c r="ERD117" s="238"/>
      <c r="ERE117" s="238"/>
      <c r="ERF117" s="238"/>
      <c r="ERG117" s="238"/>
      <c r="ERH117" s="238"/>
      <c r="ERI117" s="238"/>
      <c r="ERJ117" s="238"/>
      <c r="ERK117" s="238"/>
      <c r="ERL117" s="238"/>
      <c r="ERM117" s="238"/>
      <c r="ERN117" s="238"/>
      <c r="ERO117" s="238"/>
      <c r="ERP117" s="238"/>
      <c r="ERQ117" s="238"/>
      <c r="ERR117" s="238"/>
      <c r="ERS117" s="238"/>
      <c r="ERT117" s="238"/>
      <c r="ERU117" s="238"/>
      <c r="ERV117" s="238"/>
      <c r="ERW117" s="238"/>
      <c r="ERX117" s="238"/>
      <c r="ERY117" s="238"/>
      <c r="ERZ117" s="238"/>
      <c r="ESA117" s="238"/>
      <c r="ESB117" s="238"/>
      <c r="ESC117" s="238"/>
      <c r="ESD117" s="238"/>
      <c r="ESE117" s="238"/>
      <c r="ESF117" s="238"/>
      <c r="ESG117" s="238"/>
      <c r="ESH117" s="238"/>
      <c r="ESI117" s="238"/>
      <c r="ESJ117" s="238"/>
      <c r="ESK117" s="238"/>
      <c r="ESL117" s="238"/>
      <c r="ESM117" s="238"/>
      <c r="ESN117" s="238"/>
      <c r="ESO117" s="238"/>
      <c r="ESP117" s="238"/>
      <c r="ESQ117" s="238"/>
      <c r="ESR117" s="238"/>
      <c r="ESS117" s="238"/>
      <c r="EST117" s="238"/>
      <c r="ESU117" s="238"/>
      <c r="ESV117" s="238"/>
      <c r="ESW117" s="238"/>
      <c r="ESX117" s="238"/>
      <c r="ESY117" s="238"/>
      <c r="ESZ117" s="238"/>
      <c r="ETA117" s="238"/>
      <c r="ETB117" s="238"/>
      <c r="ETC117" s="238"/>
      <c r="ETD117" s="238"/>
      <c r="ETE117" s="238"/>
      <c r="ETF117" s="238"/>
      <c r="ETG117" s="238"/>
      <c r="ETH117" s="238"/>
      <c r="ETI117" s="238"/>
      <c r="ETJ117" s="238"/>
      <c r="ETK117" s="238"/>
      <c r="ETL117" s="238"/>
      <c r="ETM117" s="238"/>
      <c r="ETN117" s="238"/>
      <c r="ETO117" s="238"/>
      <c r="ETP117" s="238"/>
      <c r="ETQ117" s="238"/>
      <c r="ETR117" s="238"/>
      <c r="ETS117" s="238"/>
      <c r="ETT117" s="238"/>
      <c r="ETU117" s="238"/>
      <c r="ETV117" s="238"/>
      <c r="ETW117" s="238"/>
      <c r="ETX117" s="238"/>
      <c r="ETY117" s="238"/>
      <c r="ETZ117" s="238"/>
      <c r="EUA117" s="238"/>
      <c r="EUB117" s="238"/>
      <c r="EUC117" s="238"/>
      <c r="EUD117" s="238"/>
      <c r="EUE117" s="238"/>
      <c r="EUF117" s="238"/>
      <c r="EUG117" s="238"/>
      <c r="EUH117" s="238"/>
      <c r="EUI117" s="238"/>
      <c r="EUJ117" s="238"/>
      <c r="EUK117" s="238"/>
      <c r="EUL117" s="238"/>
      <c r="EUM117" s="238"/>
      <c r="EUN117" s="238"/>
      <c r="EUO117" s="238"/>
      <c r="EUP117" s="238"/>
      <c r="EUQ117" s="238"/>
      <c r="EUR117" s="238"/>
      <c r="EUS117" s="238"/>
      <c r="EUT117" s="238"/>
      <c r="EUU117" s="238"/>
      <c r="EUV117" s="238"/>
      <c r="EUW117" s="238"/>
      <c r="EUX117" s="238"/>
      <c r="EUY117" s="238"/>
      <c r="EUZ117" s="238"/>
      <c r="EVA117" s="238"/>
      <c r="EVB117" s="238"/>
      <c r="EVC117" s="238"/>
      <c r="EVD117" s="238"/>
      <c r="EVE117" s="238"/>
      <c r="EVF117" s="238"/>
      <c r="EVG117" s="238"/>
      <c r="EVH117" s="238"/>
      <c r="EVI117" s="238"/>
      <c r="EVJ117" s="238"/>
      <c r="EVK117" s="238"/>
      <c r="EVL117" s="238"/>
      <c r="EVM117" s="238"/>
      <c r="EVN117" s="238"/>
      <c r="EVO117" s="238"/>
      <c r="EVP117" s="238"/>
      <c r="EVQ117" s="238"/>
      <c r="EVR117" s="238"/>
      <c r="EVS117" s="238"/>
      <c r="EVT117" s="238"/>
      <c r="EVU117" s="238"/>
      <c r="EVV117" s="238"/>
      <c r="EVW117" s="238"/>
      <c r="EVX117" s="238"/>
      <c r="EVY117" s="238"/>
      <c r="EVZ117" s="238"/>
      <c r="EWA117" s="238"/>
      <c r="EWB117" s="238"/>
      <c r="EWC117" s="238"/>
      <c r="EWD117" s="238"/>
      <c r="EWE117" s="238"/>
      <c r="EWF117" s="238"/>
      <c r="EWG117" s="238"/>
      <c r="EWH117" s="238"/>
      <c r="EWI117" s="238"/>
      <c r="EWJ117" s="238"/>
      <c r="EWK117" s="238"/>
      <c r="EWL117" s="238"/>
      <c r="EWM117" s="238"/>
      <c r="EWN117" s="238"/>
      <c r="EWO117" s="238"/>
      <c r="EWP117" s="238"/>
      <c r="EWQ117" s="238"/>
      <c r="EWR117" s="238"/>
      <c r="EWS117" s="238"/>
      <c r="EWT117" s="238"/>
      <c r="EWU117" s="238"/>
      <c r="EWV117" s="238"/>
      <c r="EWW117" s="238"/>
      <c r="EWX117" s="238"/>
      <c r="EWY117" s="238"/>
      <c r="EWZ117" s="238"/>
      <c r="EXA117" s="238"/>
      <c r="EXB117" s="238"/>
      <c r="EXC117" s="238"/>
      <c r="EXD117" s="238"/>
      <c r="EXE117" s="238"/>
      <c r="EXF117" s="238"/>
      <c r="EXG117" s="238"/>
      <c r="EXH117" s="238"/>
      <c r="EXI117" s="238"/>
      <c r="EXJ117" s="238"/>
      <c r="EXK117" s="238"/>
      <c r="EXL117" s="238"/>
      <c r="EXM117" s="238"/>
      <c r="EXN117" s="238"/>
      <c r="EXO117" s="238"/>
      <c r="EXP117" s="238"/>
      <c r="EXQ117" s="238"/>
      <c r="EXR117" s="238"/>
      <c r="EXS117" s="238"/>
      <c r="EXT117" s="238"/>
      <c r="EXU117" s="238"/>
      <c r="EXV117" s="238"/>
      <c r="EXW117" s="238"/>
      <c r="EXX117" s="238"/>
      <c r="EXY117" s="238"/>
      <c r="EXZ117" s="238"/>
      <c r="EYA117" s="238"/>
      <c r="EYB117" s="238"/>
      <c r="EYC117" s="238"/>
      <c r="EYD117" s="238"/>
      <c r="EYE117" s="238"/>
      <c r="EYF117" s="238"/>
      <c r="EYG117" s="238"/>
      <c r="EYH117" s="238"/>
      <c r="EYI117" s="238"/>
      <c r="EYJ117" s="238"/>
      <c r="EYK117" s="238"/>
      <c r="EYL117" s="238"/>
      <c r="EYM117" s="238"/>
      <c r="EYN117" s="238"/>
      <c r="EYO117" s="238"/>
      <c r="EYP117" s="238"/>
      <c r="EYQ117" s="238"/>
      <c r="EYR117" s="238"/>
      <c r="EYS117" s="238"/>
      <c r="EYT117" s="238"/>
      <c r="EYU117" s="238"/>
      <c r="EYV117" s="238"/>
      <c r="EYW117" s="238"/>
      <c r="EYX117" s="238"/>
      <c r="EYY117" s="238"/>
      <c r="EYZ117" s="238"/>
      <c r="EZA117" s="238"/>
      <c r="EZB117" s="238"/>
      <c r="EZC117" s="238"/>
      <c r="EZD117" s="238"/>
      <c r="EZE117" s="238"/>
      <c r="EZF117" s="238"/>
      <c r="EZG117" s="238"/>
      <c r="EZH117" s="238"/>
      <c r="EZI117" s="238"/>
      <c r="EZJ117" s="238"/>
      <c r="EZK117" s="238"/>
      <c r="EZL117" s="238"/>
      <c r="EZM117" s="238"/>
      <c r="EZN117" s="238"/>
      <c r="EZO117" s="238"/>
      <c r="EZP117" s="238"/>
      <c r="EZQ117" s="238"/>
      <c r="EZR117" s="238"/>
      <c r="EZS117" s="238"/>
      <c r="EZT117" s="238"/>
      <c r="EZU117" s="238"/>
      <c r="EZV117" s="238"/>
      <c r="EZW117" s="238"/>
      <c r="EZX117" s="238"/>
      <c r="EZY117" s="238"/>
      <c r="EZZ117" s="238"/>
      <c r="FAA117" s="238"/>
      <c r="FAB117" s="238"/>
      <c r="FAC117" s="238"/>
      <c r="FAD117" s="238"/>
      <c r="FAE117" s="238"/>
      <c r="FAF117" s="238"/>
      <c r="FAG117" s="238"/>
      <c r="FAH117" s="238"/>
      <c r="FAI117" s="238"/>
      <c r="FAJ117" s="238"/>
      <c r="FAK117" s="238"/>
      <c r="FAL117" s="238"/>
      <c r="FAM117" s="238"/>
      <c r="FAN117" s="238"/>
      <c r="FAO117" s="238"/>
      <c r="FAP117" s="238"/>
      <c r="FAQ117" s="238"/>
      <c r="FAR117" s="238"/>
      <c r="FAS117" s="238"/>
      <c r="FAT117" s="238"/>
      <c r="FAU117" s="238"/>
      <c r="FAV117" s="238"/>
      <c r="FAW117" s="238"/>
      <c r="FAX117" s="238"/>
      <c r="FAY117" s="238"/>
      <c r="FAZ117" s="238"/>
      <c r="FBA117" s="238"/>
      <c r="FBB117" s="238"/>
      <c r="FBC117" s="238"/>
      <c r="FBD117" s="238"/>
      <c r="FBE117" s="238"/>
      <c r="FBF117" s="238"/>
      <c r="FBG117" s="238"/>
      <c r="FBH117" s="238"/>
      <c r="FBI117" s="238"/>
      <c r="FBJ117" s="238"/>
      <c r="FBK117" s="238"/>
      <c r="FBL117" s="238"/>
      <c r="FBM117" s="238"/>
      <c r="FBN117" s="238"/>
      <c r="FBO117" s="238"/>
      <c r="FBP117" s="238"/>
      <c r="FBQ117" s="238"/>
      <c r="FBR117" s="238"/>
      <c r="FBS117" s="238"/>
      <c r="FBT117" s="238"/>
      <c r="FBU117" s="238"/>
      <c r="FBV117" s="238"/>
      <c r="FBW117" s="238"/>
      <c r="FBX117" s="238"/>
      <c r="FBY117" s="238"/>
      <c r="FBZ117" s="238"/>
      <c r="FCA117" s="238"/>
      <c r="FCB117" s="238"/>
      <c r="FCC117" s="238"/>
      <c r="FCD117" s="238"/>
      <c r="FCE117" s="238"/>
      <c r="FCF117" s="238"/>
      <c r="FCG117" s="238"/>
      <c r="FCH117" s="238"/>
      <c r="FCI117" s="238"/>
      <c r="FCJ117" s="238"/>
      <c r="FCK117" s="238"/>
      <c r="FCL117" s="238"/>
      <c r="FCM117" s="238"/>
      <c r="FCN117" s="238"/>
      <c r="FCO117" s="238"/>
      <c r="FCP117" s="238"/>
      <c r="FCQ117" s="238"/>
      <c r="FCR117" s="238"/>
      <c r="FCS117" s="238"/>
      <c r="FCT117" s="238"/>
      <c r="FCU117" s="238"/>
      <c r="FCV117" s="238"/>
      <c r="FCW117" s="238"/>
      <c r="FCX117" s="238"/>
      <c r="FCY117" s="238"/>
      <c r="FCZ117" s="238"/>
      <c r="FDA117" s="238"/>
      <c r="FDB117" s="238"/>
      <c r="FDC117" s="238"/>
      <c r="FDD117" s="238"/>
      <c r="FDE117" s="238"/>
      <c r="FDF117" s="238"/>
      <c r="FDG117" s="238"/>
      <c r="FDH117" s="238"/>
      <c r="FDI117" s="238"/>
      <c r="FDJ117" s="238"/>
      <c r="FDK117" s="238"/>
      <c r="FDL117" s="238"/>
      <c r="FDM117" s="238"/>
      <c r="FDN117" s="238"/>
      <c r="FDO117" s="238"/>
      <c r="FDP117" s="238"/>
      <c r="FDQ117" s="238"/>
      <c r="FDR117" s="238"/>
      <c r="FDS117" s="238"/>
      <c r="FDT117" s="238"/>
      <c r="FDU117" s="238"/>
      <c r="FDV117" s="238"/>
      <c r="FDW117" s="238"/>
      <c r="FDX117" s="238"/>
      <c r="FDY117" s="238"/>
      <c r="FDZ117" s="238"/>
      <c r="FEA117" s="238"/>
      <c r="FEB117" s="238"/>
      <c r="FEC117" s="238"/>
      <c r="FED117" s="238"/>
      <c r="FEE117" s="238"/>
      <c r="FEF117" s="238"/>
      <c r="FEG117" s="238"/>
      <c r="FEH117" s="238"/>
      <c r="FEI117" s="238"/>
      <c r="FEJ117" s="238"/>
      <c r="FEK117" s="238"/>
      <c r="FEL117" s="238"/>
      <c r="FEM117" s="238"/>
      <c r="FEN117" s="238"/>
      <c r="FEO117" s="238"/>
      <c r="FEP117" s="238"/>
      <c r="FEQ117" s="238"/>
      <c r="FER117" s="238"/>
      <c r="FES117" s="238"/>
      <c r="FET117" s="238"/>
      <c r="FEU117" s="238"/>
      <c r="FEV117" s="238"/>
      <c r="FEW117" s="238"/>
      <c r="FEX117" s="238"/>
      <c r="FEY117" s="238"/>
      <c r="FEZ117" s="238"/>
      <c r="FFA117" s="238"/>
      <c r="FFB117" s="238"/>
      <c r="FFC117" s="238"/>
      <c r="FFD117" s="238"/>
      <c r="FFE117" s="238"/>
      <c r="FFF117" s="238"/>
      <c r="FFG117" s="238"/>
      <c r="FFH117" s="238"/>
      <c r="FFI117" s="238"/>
      <c r="FFJ117" s="238"/>
      <c r="FFK117" s="238"/>
      <c r="FFL117" s="238"/>
      <c r="FFM117" s="238"/>
      <c r="FFN117" s="238"/>
      <c r="FFO117" s="238"/>
      <c r="FFP117" s="238"/>
      <c r="FFQ117" s="238"/>
      <c r="FFR117" s="238"/>
      <c r="FFS117" s="238"/>
      <c r="FFT117" s="238"/>
      <c r="FFU117" s="238"/>
      <c r="FFV117" s="238"/>
      <c r="FFW117" s="238"/>
      <c r="FFX117" s="238"/>
      <c r="FFY117" s="238"/>
      <c r="FFZ117" s="238"/>
      <c r="FGA117" s="238"/>
      <c r="FGB117" s="238"/>
      <c r="FGC117" s="238"/>
      <c r="FGD117" s="238"/>
      <c r="FGE117" s="238"/>
      <c r="FGF117" s="238"/>
      <c r="FGG117" s="238"/>
      <c r="FGH117" s="238"/>
      <c r="FGI117" s="238"/>
      <c r="FGJ117" s="238"/>
      <c r="FGK117" s="238"/>
      <c r="FGL117" s="238"/>
      <c r="FGM117" s="238"/>
      <c r="FGN117" s="238"/>
      <c r="FGO117" s="238"/>
      <c r="FGP117" s="238"/>
      <c r="FGQ117" s="238"/>
      <c r="FGR117" s="238"/>
      <c r="FGS117" s="238"/>
      <c r="FGT117" s="238"/>
      <c r="FGU117" s="238"/>
      <c r="FGV117" s="238"/>
      <c r="FGW117" s="238"/>
      <c r="FGX117" s="238"/>
      <c r="FGY117" s="238"/>
      <c r="FGZ117" s="238"/>
      <c r="FHA117" s="238"/>
      <c r="FHB117" s="238"/>
      <c r="FHC117" s="238"/>
      <c r="FHD117" s="238"/>
      <c r="FHE117" s="238"/>
      <c r="FHF117" s="238"/>
      <c r="FHG117" s="238"/>
      <c r="FHH117" s="238"/>
      <c r="FHI117" s="238"/>
      <c r="FHJ117" s="238"/>
      <c r="FHK117" s="238"/>
      <c r="FHL117" s="238"/>
      <c r="FHM117" s="238"/>
      <c r="FHN117" s="238"/>
      <c r="FHO117" s="238"/>
      <c r="FHP117" s="238"/>
      <c r="FHQ117" s="238"/>
      <c r="FHR117" s="238"/>
      <c r="FHS117" s="238"/>
      <c r="FHT117" s="238"/>
      <c r="FHU117" s="238"/>
      <c r="FHV117" s="238"/>
      <c r="FHW117" s="238"/>
      <c r="FHX117" s="238"/>
      <c r="FHY117" s="238"/>
      <c r="FHZ117" s="238"/>
      <c r="FIA117" s="238"/>
      <c r="FIB117" s="238"/>
      <c r="FIC117" s="238"/>
      <c r="FID117" s="238"/>
      <c r="FIE117" s="238"/>
      <c r="FIF117" s="238"/>
      <c r="FIG117" s="238"/>
      <c r="FIH117" s="238"/>
      <c r="FII117" s="238"/>
      <c r="FIJ117" s="238"/>
      <c r="FIK117" s="238"/>
      <c r="FIL117" s="238"/>
      <c r="FIM117" s="238"/>
      <c r="FIN117" s="238"/>
      <c r="FIO117" s="238"/>
      <c r="FIP117" s="238"/>
      <c r="FIQ117" s="238"/>
      <c r="FIR117" s="238"/>
      <c r="FIS117" s="238"/>
      <c r="FIT117" s="238"/>
      <c r="FIU117" s="238"/>
      <c r="FIV117" s="238"/>
      <c r="FIW117" s="238"/>
      <c r="FIX117" s="238"/>
      <c r="FIY117" s="238"/>
      <c r="FIZ117" s="238"/>
      <c r="FJA117" s="238"/>
      <c r="FJB117" s="238"/>
      <c r="FJC117" s="238"/>
      <c r="FJD117" s="238"/>
      <c r="FJE117" s="238"/>
      <c r="FJF117" s="238"/>
      <c r="FJG117" s="238"/>
      <c r="FJH117" s="238"/>
      <c r="FJI117" s="238"/>
      <c r="FJJ117" s="238"/>
      <c r="FJK117" s="238"/>
      <c r="FJL117" s="238"/>
      <c r="FJM117" s="238"/>
      <c r="FJN117" s="238"/>
      <c r="FJO117" s="238"/>
      <c r="FJP117" s="238"/>
      <c r="FJQ117" s="238"/>
      <c r="FJR117" s="238"/>
      <c r="FJS117" s="238"/>
      <c r="FJT117" s="238"/>
      <c r="FJU117" s="238"/>
      <c r="FJV117" s="238"/>
      <c r="FJW117" s="238"/>
      <c r="FJX117" s="238"/>
      <c r="FJY117" s="238"/>
      <c r="FJZ117" s="238"/>
      <c r="FKA117" s="238"/>
      <c r="FKB117" s="238"/>
      <c r="FKC117" s="238"/>
      <c r="FKD117" s="238"/>
      <c r="FKE117" s="238"/>
      <c r="FKF117" s="238"/>
      <c r="FKG117" s="238"/>
      <c r="FKH117" s="238"/>
      <c r="FKI117" s="238"/>
      <c r="FKJ117" s="238"/>
      <c r="FKK117" s="238"/>
      <c r="FKL117" s="238"/>
      <c r="FKM117" s="238"/>
      <c r="FKN117" s="238"/>
      <c r="FKO117" s="238"/>
      <c r="FKP117" s="238"/>
      <c r="FKQ117" s="238"/>
      <c r="FKR117" s="238"/>
      <c r="FKS117" s="238"/>
      <c r="FKT117" s="238"/>
      <c r="FKU117" s="238"/>
      <c r="FKV117" s="238"/>
      <c r="FKW117" s="238"/>
      <c r="FKX117" s="238"/>
      <c r="FKY117" s="238"/>
      <c r="FKZ117" s="238"/>
      <c r="FLA117" s="238"/>
      <c r="FLB117" s="238"/>
      <c r="FLC117" s="238"/>
      <c r="FLD117" s="238"/>
      <c r="FLE117" s="238"/>
      <c r="FLF117" s="238"/>
      <c r="FLG117" s="238"/>
      <c r="FLH117" s="238"/>
      <c r="FLI117" s="238"/>
      <c r="FLJ117" s="238"/>
      <c r="FLK117" s="238"/>
      <c r="FLL117" s="238"/>
      <c r="FLM117" s="238"/>
      <c r="FLN117" s="238"/>
      <c r="FLO117" s="238"/>
      <c r="FLP117" s="238"/>
      <c r="FLQ117" s="238"/>
      <c r="FLR117" s="238"/>
      <c r="FLS117" s="238"/>
      <c r="FLT117" s="238"/>
      <c r="FLU117" s="238"/>
      <c r="FLV117" s="238"/>
      <c r="FLW117" s="238"/>
      <c r="FLX117" s="238"/>
      <c r="FLY117" s="238"/>
      <c r="FLZ117" s="238"/>
      <c r="FMA117" s="238"/>
      <c r="FMB117" s="238"/>
      <c r="FMC117" s="238"/>
      <c r="FMD117" s="238"/>
      <c r="FME117" s="238"/>
      <c r="FMF117" s="238"/>
      <c r="FMG117" s="238"/>
      <c r="FMH117" s="238"/>
      <c r="FMI117" s="238"/>
      <c r="FMJ117" s="238"/>
      <c r="FMK117" s="238"/>
      <c r="FML117" s="238"/>
      <c r="FMM117" s="238"/>
      <c r="FMN117" s="238"/>
      <c r="FMO117" s="238"/>
      <c r="FMP117" s="238"/>
      <c r="FMQ117" s="238"/>
      <c r="FMR117" s="238"/>
      <c r="FMS117" s="238"/>
      <c r="FMT117" s="238"/>
      <c r="FMU117" s="238"/>
      <c r="FMV117" s="238"/>
      <c r="FMW117" s="238"/>
      <c r="FMX117" s="238"/>
      <c r="FMY117" s="238"/>
      <c r="FMZ117" s="238"/>
      <c r="FNA117" s="238"/>
      <c r="FNB117" s="238"/>
      <c r="FNC117" s="238"/>
      <c r="FND117" s="238"/>
      <c r="FNE117" s="238"/>
      <c r="FNF117" s="238"/>
      <c r="FNG117" s="238"/>
      <c r="FNH117" s="238"/>
      <c r="FNI117" s="238"/>
      <c r="FNJ117" s="238"/>
      <c r="FNK117" s="238"/>
      <c r="FNL117" s="238"/>
      <c r="FNM117" s="238"/>
      <c r="FNN117" s="238"/>
      <c r="FNO117" s="238"/>
      <c r="FNP117" s="238"/>
      <c r="FNQ117" s="238"/>
      <c r="FNR117" s="238"/>
      <c r="FNS117" s="238"/>
      <c r="FNT117" s="238"/>
      <c r="FNU117" s="238"/>
      <c r="FNV117" s="238"/>
      <c r="FNW117" s="238"/>
      <c r="FNX117" s="238"/>
      <c r="FNY117" s="238"/>
      <c r="FNZ117" s="238"/>
      <c r="FOA117" s="238"/>
      <c r="FOB117" s="238"/>
      <c r="FOC117" s="238"/>
      <c r="FOD117" s="238"/>
      <c r="FOE117" s="238"/>
      <c r="FOF117" s="238"/>
      <c r="FOG117" s="238"/>
      <c r="FOH117" s="238"/>
      <c r="FOI117" s="238"/>
      <c r="FOJ117" s="238"/>
      <c r="FOK117" s="238"/>
      <c r="FOL117" s="238"/>
      <c r="FOM117" s="238"/>
      <c r="FON117" s="238"/>
      <c r="FOO117" s="238"/>
      <c r="FOP117" s="238"/>
      <c r="FOQ117" s="238"/>
      <c r="FOR117" s="238"/>
      <c r="FOS117" s="238"/>
      <c r="FOT117" s="238"/>
      <c r="FOU117" s="238"/>
      <c r="FOV117" s="238"/>
      <c r="FOW117" s="238"/>
      <c r="FOX117" s="238"/>
      <c r="FOY117" s="238"/>
      <c r="FOZ117" s="238"/>
      <c r="FPA117" s="238"/>
      <c r="FPB117" s="238"/>
      <c r="FPC117" s="238"/>
      <c r="FPD117" s="238"/>
      <c r="FPE117" s="238"/>
      <c r="FPF117" s="238"/>
      <c r="FPG117" s="238"/>
      <c r="FPH117" s="238"/>
      <c r="FPI117" s="238"/>
      <c r="FPJ117" s="238"/>
      <c r="FPK117" s="238"/>
      <c r="FPL117" s="238"/>
      <c r="FPM117" s="238"/>
      <c r="FPN117" s="238"/>
      <c r="FPO117" s="238"/>
      <c r="FPP117" s="238"/>
      <c r="FPQ117" s="238"/>
      <c r="FPR117" s="238"/>
      <c r="FPS117" s="238"/>
      <c r="FPT117" s="238"/>
      <c r="FPU117" s="238"/>
      <c r="FPV117" s="238"/>
      <c r="FPW117" s="238"/>
      <c r="FPX117" s="238"/>
      <c r="FPY117" s="238"/>
      <c r="FPZ117" s="238"/>
      <c r="FQA117" s="238"/>
      <c r="FQB117" s="238"/>
      <c r="FQC117" s="238"/>
      <c r="FQD117" s="238"/>
      <c r="FQE117" s="238"/>
      <c r="FQF117" s="238"/>
      <c r="FQG117" s="238"/>
      <c r="FQH117" s="238"/>
      <c r="FQI117" s="238"/>
      <c r="FQJ117" s="238"/>
      <c r="FQK117" s="238"/>
      <c r="FQL117" s="238"/>
      <c r="FQM117" s="238"/>
      <c r="FQN117" s="238"/>
      <c r="FQO117" s="238"/>
      <c r="FQP117" s="238"/>
      <c r="FQQ117" s="238"/>
      <c r="FQR117" s="238"/>
      <c r="FQS117" s="238"/>
      <c r="FQT117" s="238"/>
      <c r="FQU117" s="238"/>
      <c r="FQV117" s="238"/>
      <c r="FQW117" s="238"/>
      <c r="FQX117" s="238"/>
      <c r="FQY117" s="238"/>
      <c r="FQZ117" s="238"/>
      <c r="FRA117" s="238"/>
      <c r="FRB117" s="238"/>
      <c r="FRC117" s="238"/>
      <c r="FRD117" s="238"/>
      <c r="FRE117" s="238"/>
      <c r="FRF117" s="238"/>
      <c r="FRG117" s="238"/>
      <c r="FRH117" s="238"/>
      <c r="FRI117" s="238"/>
      <c r="FRJ117" s="238"/>
      <c r="FRK117" s="238"/>
      <c r="FRL117" s="238"/>
      <c r="FRM117" s="238"/>
      <c r="FRN117" s="238"/>
      <c r="FRO117" s="238"/>
      <c r="FRP117" s="238"/>
      <c r="FRQ117" s="238"/>
      <c r="FRR117" s="238"/>
      <c r="FRS117" s="238"/>
      <c r="FRT117" s="238"/>
      <c r="FRU117" s="238"/>
      <c r="FRV117" s="238"/>
      <c r="FRW117" s="238"/>
      <c r="FRX117" s="238"/>
      <c r="FRY117" s="238"/>
      <c r="FRZ117" s="238"/>
      <c r="FSA117" s="238"/>
      <c r="FSB117" s="238"/>
      <c r="FSC117" s="238"/>
      <c r="FSD117" s="238"/>
      <c r="FSE117" s="238"/>
      <c r="FSF117" s="238"/>
      <c r="FSG117" s="238"/>
      <c r="FSH117" s="238"/>
      <c r="FSI117" s="238"/>
      <c r="FSJ117" s="238"/>
      <c r="FSK117" s="238"/>
      <c r="FSL117" s="238"/>
      <c r="FSM117" s="238"/>
      <c r="FSN117" s="238"/>
      <c r="FSO117" s="238"/>
      <c r="FSP117" s="238"/>
      <c r="FSQ117" s="238"/>
      <c r="FSR117" s="238"/>
      <c r="FSS117" s="238"/>
      <c r="FST117" s="238"/>
      <c r="FSU117" s="238"/>
      <c r="FSV117" s="238"/>
      <c r="FSW117" s="238"/>
      <c r="FSX117" s="238"/>
      <c r="FSY117" s="238"/>
      <c r="FSZ117" s="238"/>
      <c r="FTA117" s="238"/>
      <c r="FTB117" s="238"/>
      <c r="FTC117" s="238"/>
      <c r="FTD117" s="238"/>
      <c r="FTE117" s="238"/>
      <c r="FTF117" s="238"/>
      <c r="FTG117" s="238"/>
      <c r="FTH117" s="238"/>
      <c r="FTI117" s="238"/>
      <c r="FTJ117" s="238"/>
      <c r="FTK117" s="238"/>
      <c r="FTL117" s="238"/>
      <c r="FTM117" s="238"/>
      <c r="FTN117" s="238"/>
      <c r="FTO117" s="238"/>
      <c r="FTP117" s="238"/>
      <c r="FTQ117" s="238"/>
      <c r="FTR117" s="238"/>
      <c r="FTS117" s="238"/>
      <c r="FTT117" s="238"/>
      <c r="FTU117" s="238"/>
      <c r="FTV117" s="238"/>
      <c r="FTW117" s="238"/>
      <c r="FTX117" s="238"/>
      <c r="FTY117" s="238"/>
      <c r="FTZ117" s="238"/>
      <c r="FUA117" s="238"/>
      <c r="FUB117" s="238"/>
      <c r="FUC117" s="238"/>
      <c r="FUD117" s="238"/>
      <c r="FUE117" s="238"/>
      <c r="FUF117" s="238"/>
      <c r="FUG117" s="238"/>
      <c r="FUH117" s="238"/>
      <c r="FUI117" s="238"/>
      <c r="FUJ117" s="238"/>
      <c r="FUK117" s="238"/>
      <c r="FUL117" s="238"/>
      <c r="FUM117" s="238"/>
      <c r="FUN117" s="238"/>
      <c r="FUO117" s="238"/>
      <c r="FUP117" s="238"/>
      <c r="FUQ117" s="238"/>
      <c r="FUR117" s="238"/>
      <c r="FUS117" s="238"/>
      <c r="FUT117" s="238"/>
      <c r="FUU117" s="238"/>
      <c r="FUV117" s="238"/>
      <c r="FUW117" s="238"/>
      <c r="FUX117" s="238"/>
      <c r="FUY117" s="238"/>
      <c r="FUZ117" s="238"/>
      <c r="FVA117" s="238"/>
      <c r="FVB117" s="238"/>
      <c r="FVC117" s="238"/>
      <c r="FVD117" s="238"/>
      <c r="FVE117" s="238"/>
      <c r="FVF117" s="238"/>
      <c r="FVG117" s="238"/>
      <c r="FVH117" s="238"/>
      <c r="FVI117" s="238"/>
      <c r="FVJ117" s="238"/>
      <c r="FVK117" s="238"/>
      <c r="FVL117" s="238"/>
      <c r="FVM117" s="238"/>
      <c r="FVN117" s="238"/>
      <c r="FVO117" s="238"/>
      <c r="FVP117" s="238"/>
      <c r="FVQ117" s="238"/>
      <c r="FVR117" s="238"/>
      <c r="FVS117" s="238"/>
      <c r="FVT117" s="238"/>
      <c r="FVU117" s="238"/>
      <c r="FVV117" s="238"/>
      <c r="FVW117" s="238"/>
      <c r="FVX117" s="238"/>
      <c r="FVY117" s="238"/>
      <c r="FVZ117" s="238"/>
      <c r="FWA117" s="238"/>
      <c r="FWB117" s="238"/>
      <c r="FWC117" s="238"/>
      <c r="FWD117" s="238"/>
      <c r="FWE117" s="238"/>
      <c r="FWF117" s="238"/>
      <c r="FWG117" s="238"/>
      <c r="FWH117" s="238"/>
      <c r="FWI117" s="238"/>
      <c r="FWJ117" s="238"/>
      <c r="FWK117" s="238"/>
      <c r="FWL117" s="238"/>
      <c r="FWM117" s="238"/>
      <c r="FWN117" s="238"/>
      <c r="FWO117" s="238"/>
      <c r="FWP117" s="238"/>
      <c r="FWQ117" s="238"/>
      <c r="FWR117" s="238"/>
      <c r="FWS117" s="238"/>
      <c r="FWT117" s="238"/>
      <c r="FWU117" s="238"/>
      <c r="FWV117" s="238"/>
      <c r="FWW117" s="238"/>
      <c r="FWX117" s="238"/>
      <c r="FWY117" s="238"/>
      <c r="FWZ117" s="238"/>
      <c r="FXA117" s="238"/>
      <c r="FXB117" s="238"/>
      <c r="FXC117" s="238"/>
      <c r="FXD117" s="238"/>
      <c r="FXE117" s="238"/>
      <c r="FXF117" s="238"/>
      <c r="FXG117" s="238"/>
      <c r="FXH117" s="238"/>
      <c r="FXI117" s="238"/>
      <c r="FXJ117" s="238"/>
      <c r="FXK117" s="238"/>
      <c r="FXL117" s="238"/>
      <c r="FXM117" s="238"/>
      <c r="FXN117" s="238"/>
      <c r="FXO117" s="238"/>
      <c r="FXP117" s="238"/>
      <c r="FXQ117" s="238"/>
      <c r="FXR117" s="238"/>
      <c r="FXS117" s="238"/>
      <c r="FXT117" s="238"/>
      <c r="FXU117" s="238"/>
      <c r="FXV117" s="238"/>
      <c r="FXW117" s="238"/>
      <c r="FXX117" s="238"/>
      <c r="FXY117" s="238"/>
      <c r="FXZ117" s="238"/>
      <c r="FYA117" s="238"/>
      <c r="FYB117" s="238"/>
      <c r="FYC117" s="238"/>
      <c r="FYD117" s="238"/>
      <c r="FYE117" s="238"/>
      <c r="FYF117" s="238"/>
      <c r="FYG117" s="238"/>
      <c r="FYH117" s="238"/>
      <c r="FYI117" s="238"/>
      <c r="FYJ117" s="238"/>
      <c r="FYK117" s="238"/>
      <c r="FYL117" s="238"/>
      <c r="FYM117" s="238"/>
      <c r="FYN117" s="238"/>
      <c r="FYO117" s="238"/>
      <c r="FYP117" s="238"/>
      <c r="FYQ117" s="238"/>
      <c r="FYR117" s="238"/>
      <c r="FYS117" s="238"/>
      <c r="FYT117" s="238"/>
      <c r="FYU117" s="238"/>
      <c r="FYV117" s="238"/>
      <c r="FYW117" s="238"/>
      <c r="FYX117" s="238"/>
      <c r="FYY117" s="238"/>
      <c r="FYZ117" s="238"/>
      <c r="FZA117" s="238"/>
      <c r="FZB117" s="238"/>
      <c r="FZC117" s="238"/>
      <c r="FZD117" s="238"/>
      <c r="FZE117" s="238"/>
      <c r="FZF117" s="238"/>
      <c r="FZG117" s="238"/>
      <c r="FZH117" s="238"/>
      <c r="FZI117" s="238"/>
      <c r="FZJ117" s="238"/>
      <c r="FZK117" s="238"/>
      <c r="FZL117" s="238"/>
      <c r="FZM117" s="238"/>
      <c r="FZN117" s="238"/>
      <c r="FZO117" s="238"/>
      <c r="FZP117" s="238"/>
      <c r="FZQ117" s="238"/>
      <c r="FZR117" s="238"/>
      <c r="FZS117" s="238"/>
      <c r="FZT117" s="238"/>
      <c r="FZU117" s="238"/>
      <c r="FZV117" s="238"/>
      <c r="FZW117" s="238"/>
      <c r="FZX117" s="238"/>
      <c r="FZY117" s="238"/>
      <c r="FZZ117" s="238"/>
      <c r="GAA117" s="238"/>
      <c r="GAB117" s="238"/>
      <c r="GAC117" s="238"/>
      <c r="GAD117" s="238"/>
      <c r="GAE117" s="238"/>
      <c r="GAF117" s="238"/>
      <c r="GAG117" s="238"/>
      <c r="GAH117" s="238"/>
      <c r="GAI117" s="238"/>
      <c r="GAJ117" s="238"/>
      <c r="GAK117" s="238"/>
      <c r="GAL117" s="238"/>
      <c r="GAM117" s="238"/>
      <c r="GAN117" s="238"/>
      <c r="GAO117" s="238"/>
      <c r="GAP117" s="238"/>
      <c r="GAQ117" s="238"/>
      <c r="GAR117" s="238"/>
      <c r="GAS117" s="238"/>
      <c r="GAT117" s="238"/>
      <c r="GAU117" s="238"/>
      <c r="GAV117" s="238"/>
      <c r="GAW117" s="238"/>
      <c r="GAX117" s="238"/>
      <c r="GAY117" s="238"/>
      <c r="GAZ117" s="238"/>
      <c r="GBA117" s="238"/>
      <c r="GBB117" s="238"/>
      <c r="GBC117" s="238"/>
      <c r="GBD117" s="238"/>
      <c r="GBE117" s="238"/>
      <c r="GBF117" s="238"/>
      <c r="GBG117" s="238"/>
      <c r="GBH117" s="238"/>
      <c r="GBI117" s="238"/>
      <c r="GBJ117" s="238"/>
      <c r="GBK117" s="238"/>
      <c r="GBL117" s="238"/>
      <c r="GBM117" s="238"/>
      <c r="GBN117" s="238"/>
      <c r="GBO117" s="238"/>
      <c r="GBP117" s="238"/>
      <c r="GBQ117" s="238"/>
      <c r="GBR117" s="238"/>
      <c r="GBS117" s="238"/>
      <c r="GBT117" s="238"/>
      <c r="GBU117" s="238"/>
      <c r="GBV117" s="238"/>
      <c r="GBW117" s="238"/>
      <c r="GBX117" s="238"/>
      <c r="GBY117" s="238"/>
      <c r="GBZ117" s="238"/>
      <c r="GCA117" s="238"/>
      <c r="GCB117" s="238"/>
      <c r="GCC117" s="238"/>
      <c r="GCD117" s="238"/>
      <c r="GCE117" s="238"/>
      <c r="GCF117" s="238"/>
      <c r="GCG117" s="238"/>
      <c r="GCH117" s="238"/>
      <c r="GCI117" s="238"/>
      <c r="GCJ117" s="238"/>
      <c r="GCK117" s="238"/>
      <c r="GCL117" s="238"/>
      <c r="GCM117" s="238"/>
      <c r="GCN117" s="238"/>
      <c r="GCO117" s="238"/>
      <c r="GCP117" s="238"/>
      <c r="GCQ117" s="238"/>
      <c r="GCR117" s="238"/>
      <c r="GCS117" s="238"/>
      <c r="GCT117" s="238"/>
      <c r="GCU117" s="238"/>
      <c r="GCV117" s="238"/>
      <c r="GCW117" s="238"/>
      <c r="GCX117" s="238"/>
      <c r="GCY117" s="238"/>
      <c r="GCZ117" s="238"/>
      <c r="GDA117" s="238"/>
      <c r="GDB117" s="238"/>
      <c r="GDC117" s="238"/>
      <c r="GDD117" s="238"/>
      <c r="GDE117" s="238"/>
      <c r="GDF117" s="238"/>
      <c r="GDG117" s="238"/>
      <c r="GDH117" s="238"/>
      <c r="GDI117" s="238"/>
      <c r="GDJ117" s="238"/>
      <c r="GDK117" s="238"/>
      <c r="GDL117" s="238"/>
      <c r="GDM117" s="238"/>
      <c r="GDN117" s="238"/>
      <c r="GDO117" s="238"/>
      <c r="GDP117" s="238"/>
      <c r="GDQ117" s="238"/>
      <c r="GDR117" s="238"/>
      <c r="GDS117" s="238"/>
      <c r="GDT117" s="238"/>
      <c r="GDU117" s="238"/>
      <c r="GDV117" s="238"/>
      <c r="GDW117" s="238"/>
      <c r="GDX117" s="238"/>
      <c r="GDY117" s="238"/>
      <c r="GDZ117" s="238"/>
      <c r="GEA117" s="238"/>
      <c r="GEB117" s="238"/>
      <c r="GEC117" s="238"/>
      <c r="GED117" s="238"/>
      <c r="GEE117" s="238"/>
      <c r="GEF117" s="238"/>
      <c r="GEG117" s="238"/>
      <c r="GEH117" s="238"/>
      <c r="GEI117" s="238"/>
      <c r="GEJ117" s="238"/>
      <c r="GEK117" s="238"/>
      <c r="GEL117" s="238"/>
      <c r="GEM117" s="238"/>
      <c r="GEN117" s="238"/>
      <c r="GEO117" s="238"/>
      <c r="GEP117" s="238"/>
      <c r="GEQ117" s="238"/>
      <c r="GER117" s="238"/>
      <c r="GES117" s="238"/>
      <c r="GET117" s="238"/>
      <c r="GEU117" s="238"/>
      <c r="GEV117" s="238"/>
      <c r="GEW117" s="238"/>
      <c r="GEX117" s="238"/>
      <c r="GEY117" s="238"/>
      <c r="GEZ117" s="238"/>
      <c r="GFA117" s="238"/>
      <c r="GFB117" s="238"/>
      <c r="GFC117" s="238"/>
      <c r="GFD117" s="238"/>
      <c r="GFE117" s="238"/>
      <c r="GFF117" s="238"/>
      <c r="GFG117" s="238"/>
      <c r="GFH117" s="238"/>
      <c r="GFI117" s="238"/>
      <c r="GFJ117" s="238"/>
      <c r="GFK117" s="238"/>
      <c r="GFL117" s="238"/>
      <c r="GFM117" s="238"/>
      <c r="GFN117" s="238"/>
      <c r="GFO117" s="238"/>
      <c r="GFP117" s="238"/>
      <c r="GFQ117" s="238"/>
      <c r="GFR117" s="238"/>
      <c r="GFS117" s="238"/>
      <c r="GFT117" s="238"/>
      <c r="GFU117" s="238"/>
      <c r="GFV117" s="238"/>
      <c r="GFW117" s="238"/>
      <c r="GFX117" s="238"/>
      <c r="GFY117" s="238"/>
      <c r="GFZ117" s="238"/>
      <c r="GGA117" s="238"/>
      <c r="GGB117" s="238"/>
      <c r="GGC117" s="238"/>
      <c r="GGD117" s="238"/>
      <c r="GGE117" s="238"/>
      <c r="GGF117" s="238"/>
      <c r="GGG117" s="238"/>
      <c r="GGH117" s="238"/>
      <c r="GGI117" s="238"/>
      <c r="GGJ117" s="238"/>
      <c r="GGK117" s="238"/>
      <c r="GGL117" s="238"/>
      <c r="GGM117" s="238"/>
      <c r="GGN117" s="238"/>
      <c r="GGO117" s="238"/>
      <c r="GGP117" s="238"/>
      <c r="GGQ117" s="238"/>
      <c r="GGR117" s="238"/>
      <c r="GGS117" s="238"/>
      <c r="GGT117" s="238"/>
      <c r="GGU117" s="238"/>
      <c r="GGV117" s="238"/>
      <c r="GGW117" s="238"/>
      <c r="GGX117" s="238"/>
      <c r="GGY117" s="238"/>
      <c r="GGZ117" s="238"/>
      <c r="GHA117" s="238"/>
      <c r="GHB117" s="238"/>
      <c r="GHC117" s="238"/>
      <c r="GHD117" s="238"/>
      <c r="GHE117" s="238"/>
      <c r="GHF117" s="238"/>
      <c r="GHG117" s="238"/>
      <c r="GHH117" s="238"/>
      <c r="GHI117" s="238"/>
      <c r="GHJ117" s="238"/>
      <c r="GHK117" s="238"/>
      <c r="GHL117" s="238"/>
      <c r="GHM117" s="238"/>
      <c r="GHN117" s="238"/>
      <c r="GHO117" s="238"/>
      <c r="GHP117" s="238"/>
      <c r="GHQ117" s="238"/>
      <c r="GHR117" s="238"/>
      <c r="GHS117" s="238"/>
      <c r="GHT117" s="238"/>
      <c r="GHU117" s="238"/>
      <c r="GHV117" s="238"/>
      <c r="GHW117" s="238"/>
      <c r="GHX117" s="238"/>
      <c r="GHY117" s="238"/>
      <c r="GHZ117" s="238"/>
      <c r="GIA117" s="238"/>
      <c r="GIB117" s="238"/>
      <c r="GIC117" s="238"/>
      <c r="GID117" s="238"/>
      <c r="GIE117" s="238"/>
      <c r="GIF117" s="238"/>
      <c r="GIG117" s="238"/>
      <c r="GIH117" s="238"/>
      <c r="GII117" s="238"/>
      <c r="GIJ117" s="238"/>
      <c r="GIK117" s="238"/>
      <c r="GIL117" s="238"/>
      <c r="GIM117" s="238"/>
      <c r="GIN117" s="238"/>
      <c r="GIO117" s="238"/>
      <c r="GIP117" s="238"/>
      <c r="GIQ117" s="238"/>
      <c r="GIR117" s="238"/>
      <c r="GIS117" s="238"/>
      <c r="GIT117" s="238"/>
      <c r="GIU117" s="238"/>
      <c r="GIV117" s="238"/>
      <c r="GIW117" s="238"/>
      <c r="GIX117" s="238"/>
      <c r="GIY117" s="238"/>
      <c r="GIZ117" s="238"/>
      <c r="GJA117" s="238"/>
      <c r="GJB117" s="238"/>
      <c r="GJC117" s="238"/>
      <c r="GJD117" s="238"/>
      <c r="GJE117" s="238"/>
      <c r="GJF117" s="238"/>
      <c r="GJG117" s="238"/>
      <c r="GJH117" s="238"/>
      <c r="GJI117" s="238"/>
      <c r="GJJ117" s="238"/>
      <c r="GJK117" s="238"/>
      <c r="GJL117" s="238"/>
      <c r="GJM117" s="238"/>
      <c r="GJN117" s="238"/>
      <c r="GJO117" s="238"/>
      <c r="GJP117" s="238"/>
      <c r="GJQ117" s="238"/>
      <c r="GJR117" s="238"/>
      <c r="GJS117" s="238"/>
      <c r="GJT117" s="238"/>
      <c r="GJU117" s="238"/>
      <c r="GJV117" s="238"/>
      <c r="GJW117" s="238"/>
      <c r="GJX117" s="238"/>
      <c r="GJY117" s="238"/>
      <c r="GJZ117" s="238"/>
      <c r="GKA117" s="238"/>
      <c r="GKB117" s="238"/>
      <c r="GKC117" s="238"/>
      <c r="GKD117" s="238"/>
      <c r="GKE117" s="238"/>
      <c r="GKF117" s="238"/>
      <c r="GKG117" s="238"/>
      <c r="GKH117" s="238"/>
      <c r="GKI117" s="238"/>
      <c r="GKJ117" s="238"/>
      <c r="GKK117" s="238"/>
      <c r="GKL117" s="238"/>
      <c r="GKM117" s="238"/>
      <c r="GKN117" s="238"/>
      <c r="GKO117" s="238"/>
      <c r="GKP117" s="238"/>
      <c r="GKQ117" s="238"/>
      <c r="GKR117" s="238"/>
      <c r="GKS117" s="238"/>
      <c r="GKT117" s="238"/>
      <c r="GKU117" s="238"/>
      <c r="GKV117" s="238"/>
      <c r="GKW117" s="238"/>
      <c r="GKX117" s="238"/>
      <c r="GKY117" s="238"/>
      <c r="GKZ117" s="238"/>
      <c r="GLA117" s="238"/>
      <c r="GLB117" s="238"/>
      <c r="GLC117" s="238"/>
      <c r="GLD117" s="238"/>
      <c r="GLE117" s="238"/>
      <c r="GLF117" s="238"/>
      <c r="GLG117" s="238"/>
      <c r="GLH117" s="238"/>
      <c r="GLI117" s="238"/>
      <c r="GLJ117" s="238"/>
      <c r="GLK117" s="238"/>
      <c r="GLL117" s="238"/>
      <c r="GLM117" s="238"/>
      <c r="GLN117" s="238"/>
      <c r="GLO117" s="238"/>
      <c r="GLP117" s="238"/>
      <c r="GLQ117" s="238"/>
      <c r="GLR117" s="238"/>
      <c r="GLS117" s="238"/>
      <c r="GLT117" s="238"/>
      <c r="GLU117" s="238"/>
      <c r="GLV117" s="238"/>
      <c r="GLW117" s="238"/>
      <c r="GLX117" s="238"/>
      <c r="GLY117" s="238"/>
      <c r="GLZ117" s="238"/>
      <c r="GMA117" s="238"/>
      <c r="GMB117" s="238"/>
      <c r="GMC117" s="238"/>
      <c r="GMD117" s="238"/>
      <c r="GME117" s="238"/>
      <c r="GMF117" s="238"/>
      <c r="GMG117" s="238"/>
      <c r="GMH117" s="238"/>
      <c r="GMI117" s="238"/>
      <c r="GMJ117" s="238"/>
      <c r="GMK117" s="238"/>
      <c r="GML117" s="238"/>
      <c r="GMM117" s="238"/>
      <c r="GMN117" s="238"/>
      <c r="GMO117" s="238"/>
      <c r="GMP117" s="238"/>
      <c r="GMQ117" s="238"/>
      <c r="GMR117" s="238"/>
      <c r="GMS117" s="238"/>
      <c r="GMT117" s="238"/>
      <c r="GMU117" s="238"/>
      <c r="GMV117" s="238"/>
      <c r="GMW117" s="238"/>
      <c r="GMX117" s="238"/>
      <c r="GMY117" s="238"/>
      <c r="GMZ117" s="238"/>
      <c r="GNA117" s="238"/>
      <c r="GNB117" s="238"/>
      <c r="GNC117" s="238"/>
      <c r="GND117" s="238"/>
      <c r="GNE117" s="238"/>
      <c r="GNF117" s="238"/>
      <c r="GNG117" s="238"/>
      <c r="GNH117" s="238"/>
      <c r="GNI117" s="238"/>
      <c r="GNJ117" s="238"/>
      <c r="GNK117" s="238"/>
      <c r="GNL117" s="238"/>
      <c r="GNM117" s="238"/>
      <c r="GNN117" s="238"/>
      <c r="GNO117" s="238"/>
      <c r="GNP117" s="238"/>
      <c r="GNQ117" s="238"/>
      <c r="GNR117" s="238"/>
      <c r="GNS117" s="238"/>
      <c r="GNT117" s="238"/>
      <c r="GNU117" s="238"/>
      <c r="GNV117" s="238"/>
      <c r="GNW117" s="238"/>
      <c r="GNX117" s="238"/>
      <c r="GNY117" s="238"/>
      <c r="GNZ117" s="238"/>
      <c r="GOA117" s="238"/>
      <c r="GOB117" s="238"/>
      <c r="GOC117" s="238"/>
      <c r="GOD117" s="238"/>
      <c r="GOE117" s="238"/>
      <c r="GOF117" s="238"/>
      <c r="GOG117" s="238"/>
      <c r="GOH117" s="238"/>
      <c r="GOI117" s="238"/>
      <c r="GOJ117" s="238"/>
      <c r="GOK117" s="238"/>
      <c r="GOL117" s="238"/>
      <c r="GOM117" s="238"/>
      <c r="GON117" s="238"/>
      <c r="GOO117" s="238"/>
      <c r="GOP117" s="238"/>
      <c r="GOQ117" s="238"/>
      <c r="GOR117" s="238"/>
      <c r="GOS117" s="238"/>
      <c r="GOT117" s="238"/>
      <c r="GOU117" s="238"/>
      <c r="GOV117" s="238"/>
      <c r="GOW117" s="238"/>
      <c r="GOX117" s="238"/>
      <c r="GOY117" s="238"/>
      <c r="GOZ117" s="238"/>
      <c r="GPA117" s="238"/>
      <c r="GPB117" s="238"/>
      <c r="GPC117" s="238"/>
      <c r="GPD117" s="238"/>
      <c r="GPE117" s="238"/>
      <c r="GPF117" s="238"/>
      <c r="GPG117" s="238"/>
      <c r="GPH117" s="238"/>
      <c r="GPI117" s="238"/>
      <c r="GPJ117" s="238"/>
      <c r="GPK117" s="238"/>
      <c r="GPL117" s="238"/>
      <c r="GPM117" s="238"/>
      <c r="GPN117" s="238"/>
      <c r="GPO117" s="238"/>
      <c r="GPP117" s="238"/>
      <c r="GPQ117" s="238"/>
      <c r="GPR117" s="238"/>
      <c r="GPS117" s="238"/>
      <c r="GPT117" s="238"/>
      <c r="GPU117" s="238"/>
      <c r="GPV117" s="238"/>
      <c r="GPW117" s="238"/>
      <c r="GPX117" s="238"/>
      <c r="GPY117" s="238"/>
      <c r="GPZ117" s="238"/>
      <c r="GQA117" s="238"/>
      <c r="GQB117" s="238"/>
      <c r="GQC117" s="238"/>
      <c r="GQD117" s="238"/>
      <c r="GQE117" s="238"/>
      <c r="GQF117" s="238"/>
      <c r="GQG117" s="238"/>
      <c r="GQH117" s="238"/>
      <c r="GQI117" s="238"/>
      <c r="GQJ117" s="238"/>
      <c r="GQK117" s="238"/>
      <c r="GQL117" s="238"/>
      <c r="GQM117" s="238"/>
      <c r="GQN117" s="238"/>
      <c r="GQO117" s="238"/>
      <c r="GQP117" s="238"/>
      <c r="GQQ117" s="238"/>
      <c r="GQR117" s="238"/>
      <c r="GQS117" s="238"/>
      <c r="GQT117" s="238"/>
      <c r="GQU117" s="238"/>
      <c r="GQV117" s="238"/>
      <c r="GQW117" s="238"/>
      <c r="GQX117" s="238"/>
      <c r="GQY117" s="238"/>
      <c r="GQZ117" s="238"/>
      <c r="GRA117" s="238"/>
      <c r="GRB117" s="238"/>
      <c r="GRC117" s="238"/>
      <c r="GRD117" s="238"/>
      <c r="GRE117" s="238"/>
      <c r="GRF117" s="238"/>
      <c r="GRG117" s="238"/>
      <c r="GRH117" s="238"/>
      <c r="GRI117" s="238"/>
      <c r="GRJ117" s="238"/>
      <c r="GRK117" s="238"/>
      <c r="GRL117" s="238"/>
      <c r="GRM117" s="238"/>
      <c r="GRN117" s="238"/>
      <c r="GRO117" s="238"/>
      <c r="GRP117" s="238"/>
      <c r="GRQ117" s="238"/>
      <c r="GRR117" s="238"/>
      <c r="GRS117" s="238"/>
      <c r="GRT117" s="238"/>
      <c r="GRU117" s="238"/>
      <c r="GRV117" s="238"/>
      <c r="GRW117" s="238"/>
      <c r="GRX117" s="238"/>
      <c r="GRY117" s="238"/>
      <c r="GRZ117" s="238"/>
      <c r="GSA117" s="238"/>
      <c r="GSB117" s="238"/>
      <c r="GSC117" s="238"/>
      <c r="GSD117" s="238"/>
      <c r="GSE117" s="238"/>
      <c r="GSF117" s="238"/>
      <c r="GSG117" s="238"/>
      <c r="GSH117" s="238"/>
      <c r="GSI117" s="238"/>
      <c r="GSJ117" s="238"/>
      <c r="GSK117" s="238"/>
      <c r="GSL117" s="238"/>
      <c r="GSM117" s="238"/>
      <c r="GSN117" s="238"/>
      <c r="GSO117" s="238"/>
      <c r="GSP117" s="238"/>
      <c r="GSQ117" s="238"/>
      <c r="GSR117" s="238"/>
      <c r="GSS117" s="238"/>
      <c r="GST117" s="238"/>
      <c r="GSU117" s="238"/>
      <c r="GSV117" s="238"/>
      <c r="GSW117" s="238"/>
      <c r="GSX117" s="238"/>
      <c r="GSY117" s="238"/>
      <c r="GSZ117" s="238"/>
      <c r="GTA117" s="238"/>
      <c r="GTB117" s="238"/>
      <c r="GTC117" s="238"/>
      <c r="GTD117" s="238"/>
      <c r="GTE117" s="238"/>
      <c r="GTF117" s="238"/>
      <c r="GTG117" s="238"/>
      <c r="GTH117" s="238"/>
      <c r="GTI117" s="238"/>
      <c r="GTJ117" s="238"/>
      <c r="GTK117" s="238"/>
      <c r="GTL117" s="238"/>
      <c r="GTM117" s="238"/>
      <c r="GTN117" s="238"/>
      <c r="GTO117" s="238"/>
      <c r="GTP117" s="238"/>
      <c r="GTQ117" s="238"/>
      <c r="GTR117" s="238"/>
      <c r="GTS117" s="238"/>
      <c r="GTT117" s="238"/>
      <c r="GTU117" s="238"/>
      <c r="GTV117" s="238"/>
      <c r="GTW117" s="238"/>
      <c r="GTX117" s="238"/>
      <c r="GTY117" s="238"/>
      <c r="GTZ117" s="238"/>
      <c r="GUA117" s="238"/>
      <c r="GUB117" s="238"/>
      <c r="GUC117" s="238"/>
      <c r="GUD117" s="238"/>
      <c r="GUE117" s="238"/>
      <c r="GUF117" s="238"/>
      <c r="GUG117" s="238"/>
      <c r="GUH117" s="238"/>
      <c r="GUI117" s="238"/>
      <c r="GUJ117" s="238"/>
      <c r="GUK117" s="238"/>
      <c r="GUL117" s="238"/>
      <c r="GUM117" s="238"/>
      <c r="GUN117" s="238"/>
      <c r="GUO117" s="238"/>
      <c r="GUP117" s="238"/>
      <c r="GUQ117" s="238"/>
      <c r="GUR117" s="238"/>
      <c r="GUS117" s="238"/>
      <c r="GUT117" s="238"/>
      <c r="GUU117" s="238"/>
      <c r="GUV117" s="238"/>
      <c r="GUW117" s="238"/>
      <c r="GUX117" s="238"/>
      <c r="GUY117" s="238"/>
      <c r="GUZ117" s="238"/>
      <c r="GVA117" s="238"/>
      <c r="GVB117" s="238"/>
      <c r="GVC117" s="238"/>
      <c r="GVD117" s="238"/>
      <c r="GVE117" s="238"/>
      <c r="GVF117" s="238"/>
      <c r="GVG117" s="238"/>
      <c r="GVH117" s="238"/>
      <c r="GVI117" s="238"/>
      <c r="GVJ117" s="238"/>
      <c r="GVK117" s="238"/>
      <c r="GVL117" s="238"/>
      <c r="GVM117" s="238"/>
      <c r="GVN117" s="238"/>
      <c r="GVO117" s="238"/>
      <c r="GVP117" s="238"/>
      <c r="GVQ117" s="238"/>
      <c r="GVR117" s="238"/>
      <c r="GVS117" s="238"/>
      <c r="GVT117" s="238"/>
      <c r="GVU117" s="238"/>
      <c r="GVV117" s="238"/>
      <c r="GVW117" s="238"/>
      <c r="GVX117" s="238"/>
      <c r="GVY117" s="238"/>
      <c r="GVZ117" s="238"/>
      <c r="GWA117" s="238"/>
      <c r="GWB117" s="238"/>
      <c r="GWC117" s="238"/>
      <c r="GWD117" s="238"/>
      <c r="GWE117" s="238"/>
      <c r="GWF117" s="238"/>
      <c r="GWG117" s="238"/>
      <c r="GWH117" s="238"/>
      <c r="GWI117" s="238"/>
      <c r="GWJ117" s="238"/>
      <c r="GWK117" s="238"/>
      <c r="GWL117" s="238"/>
      <c r="GWM117" s="238"/>
      <c r="GWN117" s="238"/>
      <c r="GWO117" s="238"/>
      <c r="GWP117" s="238"/>
      <c r="GWQ117" s="238"/>
      <c r="GWR117" s="238"/>
      <c r="GWS117" s="238"/>
      <c r="GWT117" s="238"/>
      <c r="GWU117" s="238"/>
      <c r="GWV117" s="238"/>
      <c r="GWW117" s="238"/>
      <c r="GWX117" s="238"/>
      <c r="GWY117" s="238"/>
      <c r="GWZ117" s="238"/>
      <c r="GXA117" s="238"/>
      <c r="GXB117" s="238"/>
      <c r="GXC117" s="238"/>
      <c r="GXD117" s="238"/>
      <c r="GXE117" s="238"/>
      <c r="GXF117" s="238"/>
      <c r="GXG117" s="238"/>
      <c r="GXH117" s="238"/>
      <c r="GXI117" s="238"/>
      <c r="GXJ117" s="238"/>
      <c r="GXK117" s="238"/>
      <c r="GXL117" s="238"/>
      <c r="GXM117" s="238"/>
      <c r="GXN117" s="238"/>
      <c r="GXO117" s="238"/>
      <c r="GXP117" s="238"/>
      <c r="GXQ117" s="238"/>
      <c r="GXR117" s="238"/>
      <c r="GXS117" s="238"/>
      <c r="GXT117" s="238"/>
      <c r="GXU117" s="238"/>
      <c r="GXV117" s="238"/>
      <c r="GXW117" s="238"/>
      <c r="GXX117" s="238"/>
      <c r="GXY117" s="238"/>
      <c r="GXZ117" s="238"/>
      <c r="GYA117" s="238"/>
      <c r="GYB117" s="238"/>
      <c r="GYC117" s="238"/>
      <c r="GYD117" s="238"/>
      <c r="GYE117" s="238"/>
      <c r="GYF117" s="238"/>
      <c r="GYG117" s="238"/>
      <c r="GYH117" s="238"/>
      <c r="GYI117" s="238"/>
      <c r="GYJ117" s="238"/>
      <c r="GYK117" s="238"/>
      <c r="GYL117" s="238"/>
      <c r="GYM117" s="238"/>
      <c r="GYN117" s="238"/>
      <c r="GYO117" s="238"/>
      <c r="GYP117" s="238"/>
      <c r="GYQ117" s="238"/>
      <c r="GYR117" s="238"/>
      <c r="GYS117" s="238"/>
      <c r="GYT117" s="238"/>
      <c r="GYU117" s="238"/>
      <c r="GYV117" s="238"/>
      <c r="GYW117" s="238"/>
      <c r="GYX117" s="238"/>
      <c r="GYY117" s="238"/>
      <c r="GYZ117" s="238"/>
      <c r="GZA117" s="238"/>
      <c r="GZB117" s="238"/>
      <c r="GZC117" s="238"/>
      <c r="GZD117" s="238"/>
      <c r="GZE117" s="238"/>
      <c r="GZF117" s="238"/>
      <c r="GZG117" s="238"/>
      <c r="GZH117" s="238"/>
      <c r="GZI117" s="238"/>
      <c r="GZJ117" s="238"/>
      <c r="GZK117" s="238"/>
      <c r="GZL117" s="238"/>
      <c r="GZM117" s="238"/>
      <c r="GZN117" s="238"/>
      <c r="GZO117" s="238"/>
      <c r="GZP117" s="238"/>
      <c r="GZQ117" s="238"/>
      <c r="GZR117" s="238"/>
      <c r="GZS117" s="238"/>
      <c r="GZT117" s="238"/>
      <c r="GZU117" s="238"/>
      <c r="GZV117" s="238"/>
      <c r="GZW117" s="238"/>
      <c r="GZX117" s="238"/>
      <c r="GZY117" s="238"/>
      <c r="GZZ117" s="238"/>
      <c r="HAA117" s="238"/>
      <c r="HAB117" s="238"/>
      <c r="HAC117" s="238"/>
      <c r="HAD117" s="238"/>
      <c r="HAE117" s="238"/>
      <c r="HAF117" s="238"/>
      <c r="HAG117" s="238"/>
      <c r="HAH117" s="238"/>
      <c r="HAI117" s="238"/>
      <c r="HAJ117" s="238"/>
      <c r="HAK117" s="238"/>
      <c r="HAL117" s="238"/>
      <c r="HAM117" s="238"/>
      <c r="HAN117" s="238"/>
      <c r="HAO117" s="238"/>
      <c r="HAP117" s="238"/>
      <c r="HAQ117" s="238"/>
      <c r="HAR117" s="238"/>
      <c r="HAS117" s="238"/>
      <c r="HAT117" s="238"/>
      <c r="HAU117" s="238"/>
      <c r="HAV117" s="238"/>
      <c r="HAW117" s="238"/>
      <c r="HAX117" s="238"/>
      <c r="HAY117" s="238"/>
      <c r="HAZ117" s="238"/>
      <c r="HBA117" s="238"/>
      <c r="HBB117" s="238"/>
      <c r="HBC117" s="238"/>
      <c r="HBD117" s="238"/>
      <c r="HBE117" s="238"/>
      <c r="HBF117" s="238"/>
      <c r="HBG117" s="238"/>
      <c r="HBH117" s="238"/>
      <c r="HBI117" s="238"/>
      <c r="HBJ117" s="238"/>
      <c r="HBK117" s="238"/>
      <c r="HBL117" s="238"/>
      <c r="HBM117" s="238"/>
      <c r="HBN117" s="238"/>
      <c r="HBO117" s="238"/>
      <c r="HBP117" s="238"/>
      <c r="HBQ117" s="238"/>
      <c r="HBR117" s="238"/>
      <c r="HBS117" s="238"/>
      <c r="HBT117" s="238"/>
      <c r="HBU117" s="238"/>
      <c r="HBV117" s="238"/>
      <c r="HBW117" s="238"/>
      <c r="HBX117" s="238"/>
      <c r="HBY117" s="238"/>
      <c r="HBZ117" s="238"/>
      <c r="HCA117" s="238"/>
      <c r="HCB117" s="238"/>
      <c r="HCC117" s="238"/>
      <c r="HCD117" s="238"/>
      <c r="HCE117" s="238"/>
      <c r="HCF117" s="238"/>
      <c r="HCG117" s="238"/>
      <c r="HCH117" s="238"/>
      <c r="HCI117" s="238"/>
      <c r="HCJ117" s="238"/>
      <c r="HCK117" s="238"/>
      <c r="HCL117" s="238"/>
      <c r="HCM117" s="238"/>
      <c r="HCN117" s="238"/>
      <c r="HCO117" s="238"/>
      <c r="HCP117" s="238"/>
      <c r="HCQ117" s="238"/>
      <c r="HCR117" s="238"/>
      <c r="HCS117" s="238"/>
      <c r="HCT117" s="238"/>
      <c r="HCU117" s="238"/>
      <c r="HCV117" s="238"/>
      <c r="HCW117" s="238"/>
      <c r="HCX117" s="238"/>
      <c r="HCY117" s="238"/>
      <c r="HCZ117" s="238"/>
      <c r="HDA117" s="238"/>
      <c r="HDB117" s="238"/>
      <c r="HDC117" s="238"/>
      <c r="HDD117" s="238"/>
      <c r="HDE117" s="238"/>
      <c r="HDF117" s="238"/>
      <c r="HDG117" s="238"/>
      <c r="HDH117" s="238"/>
      <c r="HDI117" s="238"/>
      <c r="HDJ117" s="238"/>
      <c r="HDK117" s="238"/>
      <c r="HDL117" s="238"/>
      <c r="HDM117" s="238"/>
      <c r="HDN117" s="238"/>
      <c r="HDO117" s="238"/>
      <c r="HDP117" s="238"/>
      <c r="HDQ117" s="238"/>
      <c r="HDR117" s="238"/>
      <c r="HDS117" s="238"/>
      <c r="HDT117" s="238"/>
      <c r="HDU117" s="238"/>
      <c r="HDV117" s="238"/>
      <c r="HDW117" s="238"/>
      <c r="HDX117" s="238"/>
      <c r="HDY117" s="238"/>
      <c r="HDZ117" s="238"/>
      <c r="HEA117" s="238"/>
      <c r="HEB117" s="238"/>
      <c r="HEC117" s="238"/>
      <c r="HED117" s="238"/>
      <c r="HEE117" s="238"/>
      <c r="HEF117" s="238"/>
      <c r="HEG117" s="238"/>
      <c r="HEH117" s="238"/>
      <c r="HEI117" s="238"/>
      <c r="HEJ117" s="238"/>
      <c r="HEK117" s="238"/>
      <c r="HEL117" s="238"/>
      <c r="HEM117" s="238"/>
      <c r="HEN117" s="238"/>
      <c r="HEO117" s="238"/>
      <c r="HEP117" s="238"/>
      <c r="HEQ117" s="238"/>
      <c r="HER117" s="238"/>
      <c r="HES117" s="238"/>
      <c r="HET117" s="238"/>
      <c r="HEU117" s="238"/>
      <c r="HEV117" s="238"/>
      <c r="HEW117" s="238"/>
      <c r="HEX117" s="238"/>
      <c r="HEY117" s="238"/>
      <c r="HEZ117" s="238"/>
      <c r="HFA117" s="238"/>
      <c r="HFB117" s="238"/>
      <c r="HFC117" s="238"/>
      <c r="HFD117" s="238"/>
      <c r="HFE117" s="238"/>
      <c r="HFF117" s="238"/>
      <c r="HFG117" s="238"/>
      <c r="HFH117" s="238"/>
      <c r="HFI117" s="238"/>
      <c r="HFJ117" s="238"/>
      <c r="HFK117" s="238"/>
      <c r="HFL117" s="238"/>
      <c r="HFM117" s="238"/>
      <c r="HFN117" s="238"/>
      <c r="HFO117" s="238"/>
      <c r="HFP117" s="238"/>
      <c r="HFQ117" s="238"/>
      <c r="HFR117" s="238"/>
      <c r="HFS117" s="238"/>
      <c r="HFT117" s="238"/>
      <c r="HFU117" s="238"/>
      <c r="HFV117" s="238"/>
      <c r="HFW117" s="238"/>
      <c r="HFX117" s="238"/>
      <c r="HFY117" s="238"/>
      <c r="HFZ117" s="238"/>
      <c r="HGA117" s="238"/>
      <c r="HGB117" s="238"/>
      <c r="HGC117" s="238"/>
      <c r="HGD117" s="238"/>
      <c r="HGE117" s="238"/>
      <c r="HGF117" s="238"/>
      <c r="HGG117" s="238"/>
      <c r="HGH117" s="238"/>
      <c r="HGI117" s="238"/>
      <c r="HGJ117" s="238"/>
      <c r="HGK117" s="238"/>
      <c r="HGL117" s="238"/>
      <c r="HGM117" s="238"/>
      <c r="HGN117" s="238"/>
      <c r="HGO117" s="238"/>
      <c r="HGP117" s="238"/>
      <c r="HGQ117" s="238"/>
      <c r="HGR117" s="238"/>
      <c r="HGS117" s="238"/>
      <c r="HGT117" s="238"/>
      <c r="HGU117" s="238"/>
      <c r="HGV117" s="238"/>
      <c r="HGW117" s="238"/>
      <c r="HGX117" s="238"/>
      <c r="HGY117" s="238"/>
      <c r="HGZ117" s="238"/>
      <c r="HHA117" s="238"/>
      <c r="HHB117" s="238"/>
      <c r="HHC117" s="238"/>
      <c r="HHD117" s="238"/>
      <c r="HHE117" s="238"/>
      <c r="HHF117" s="238"/>
      <c r="HHG117" s="238"/>
      <c r="HHH117" s="238"/>
      <c r="HHI117" s="238"/>
      <c r="HHJ117" s="238"/>
      <c r="HHK117" s="238"/>
      <c r="HHL117" s="238"/>
      <c r="HHM117" s="238"/>
      <c r="HHN117" s="238"/>
      <c r="HHO117" s="238"/>
      <c r="HHP117" s="238"/>
      <c r="HHQ117" s="238"/>
      <c r="HHR117" s="238"/>
      <c r="HHS117" s="238"/>
      <c r="HHT117" s="238"/>
      <c r="HHU117" s="238"/>
      <c r="HHV117" s="238"/>
      <c r="HHW117" s="238"/>
      <c r="HHX117" s="238"/>
      <c r="HHY117" s="238"/>
      <c r="HHZ117" s="238"/>
      <c r="HIA117" s="238"/>
      <c r="HIB117" s="238"/>
      <c r="HIC117" s="238"/>
      <c r="HID117" s="238"/>
      <c r="HIE117" s="238"/>
      <c r="HIF117" s="238"/>
      <c r="HIG117" s="238"/>
      <c r="HIH117" s="238"/>
      <c r="HII117" s="238"/>
      <c r="HIJ117" s="238"/>
      <c r="HIK117" s="238"/>
      <c r="HIL117" s="238"/>
      <c r="HIM117" s="238"/>
      <c r="HIN117" s="238"/>
      <c r="HIO117" s="238"/>
      <c r="HIP117" s="238"/>
      <c r="HIQ117" s="238"/>
      <c r="HIR117" s="238"/>
      <c r="HIS117" s="238"/>
      <c r="HIT117" s="238"/>
      <c r="HIU117" s="238"/>
      <c r="HIV117" s="238"/>
      <c r="HIW117" s="238"/>
      <c r="HIX117" s="238"/>
      <c r="HIY117" s="238"/>
      <c r="HIZ117" s="238"/>
      <c r="HJA117" s="238"/>
      <c r="HJB117" s="238"/>
      <c r="HJC117" s="238"/>
      <c r="HJD117" s="238"/>
      <c r="HJE117" s="238"/>
      <c r="HJF117" s="238"/>
      <c r="HJG117" s="238"/>
      <c r="HJH117" s="238"/>
      <c r="HJI117" s="238"/>
      <c r="HJJ117" s="238"/>
      <c r="HJK117" s="238"/>
      <c r="HJL117" s="238"/>
      <c r="HJM117" s="238"/>
      <c r="HJN117" s="238"/>
      <c r="HJO117" s="238"/>
      <c r="HJP117" s="238"/>
      <c r="HJQ117" s="238"/>
      <c r="HJR117" s="238"/>
      <c r="HJS117" s="238"/>
      <c r="HJT117" s="238"/>
      <c r="HJU117" s="238"/>
      <c r="HJV117" s="238"/>
      <c r="HJW117" s="238"/>
      <c r="HJX117" s="238"/>
      <c r="HJY117" s="238"/>
      <c r="HJZ117" s="238"/>
      <c r="HKA117" s="238"/>
      <c r="HKB117" s="238"/>
      <c r="HKC117" s="238"/>
      <c r="HKD117" s="238"/>
      <c r="HKE117" s="238"/>
      <c r="HKF117" s="238"/>
      <c r="HKG117" s="238"/>
      <c r="HKH117" s="238"/>
      <c r="HKI117" s="238"/>
      <c r="HKJ117" s="238"/>
      <c r="HKK117" s="238"/>
      <c r="HKL117" s="238"/>
      <c r="HKM117" s="238"/>
      <c r="HKN117" s="238"/>
      <c r="HKO117" s="238"/>
      <c r="HKP117" s="238"/>
      <c r="HKQ117" s="238"/>
      <c r="HKR117" s="238"/>
      <c r="HKS117" s="238"/>
      <c r="HKT117" s="238"/>
      <c r="HKU117" s="238"/>
      <c r="HKV117" s="238"/>
      <c r="HKW117" s="238"/>
      <c r="HKX117" s="238"/>
      <c r="HKY117" s="238"/>
      <c r="HKZ117" s="238"/>
      <c r="HLA117" s="238"/>
      <c r="HLB117" s="238"/>
      <c r="HLC117" s="238"/>
      <c r="HLD117" s="238"/>
      <c r="HLE117" s="238"/>
      <c r="HLF117" s="238"/>
      <c r="HLG117" s="238"/>
      <c r="HLH117" s="238"/>
      <c r="HLI117" s="238"/>
      <c r="HLJ117" s="238"/>
      <c r="HLK117" s="238"/>
      <c r="HLL117" s="238"/>
      <c r="HLM117" s="238"/>
      <c r="HLN117" s="238"/>
      <c r="HLO117" s="238"/>
      <c r="HLP117" s="238"/>
      <c r="HLQ117" s="238"/>
      <c r="HLR117" s="238"/>
      <c r="HLS117" s="238"/>
      <c r="HLT117" s="238"/>
      <c r="HLU117" s="238"/>
      <c r="HLV117" s="238"/>
      <c r="HLW117" s="238"/>
      <c r="HLX117" s="238"/>
      <c r="HLY117" s="238"/>
      <c r="HLZ117" s="238"/>
      <c r="HMA117" s="238"/>
      <c r="HMB117" s="238"/>
      <c r="HMC117" s="238"/>
      <c r="HMD117" s="238"/>
      <c r="HME117" s="238"/>
      <c r="HMF117" s="238"/>
      <c r="HMG117" s="238"/>
      <c r="HMH117" s="238"/>
      <c r="HMI117" s="238"/>
      <c r="HMJ117" s="238"/>
      <c r="HMK117" s="238"/>
      <c r="HML117" s="238"/>
      <c r="HMM117" s="238"/>
      <c r="HMN117" s="238"/>
      <c r="HMO117" s="238"/>
      <c r="HMP117" s="238"/>
      <c r="HMQ117" s="238"/>
      <c r="HMR117" s="238"/>
      <c r="HMS117" s="238"/>
      <c r="HMT117" s="238"/>
      <c r="HMU117" s="238"/>
      <c r="HMV117" s="238"/>
      <c r="HMW117" s="238"/>
      <c r="HMX117" s="238"/>
      <c r="HMY117" s="238"/>
      <c r="HMZ117" s="238"/>
      <c r="HNA117" s="238"/>
      <c r="HNB117" s="238"/>
      <c r="HNC117" s="238"/>
      <c r="HND117" s="238"/>
      <c r="HNE117" s="238"/>
      <c r="HNF117" s="238"/>
      <c r="HNG117" s="238"/>
      <c r="HNH117" s="238"/>
      <c r="HNI117" s="238"/>
      <c r="HNJ117" s="238"/>
      <c r="HNK117" s="238"/>
      <c r="HNL117" s="238"/>
      <c r="HNM117" s="238"/>
      <c r="HNN117" s="238"/>
      <c r="HNO117" s="238"/>
      <c r="HNP117" s="238"/>
      <c r="HNQ117" s="238"/>
      <c r="HNR117" s="238"/>
      <c r="HNS117" s="238"/>
      <c r="HNT117" s="238"/>
      <c r="HNU117" s="238"/>
      <c r="HNV117" s="238"/>
      <c r="HNW117" s="238"/>
      <c r="HNX117" s="238"/>
      <c r="HNY117" s="238"/>
      <c r="HNZ117" s="238"/>
      <c r="HOA117" s="238"/>
      <c r="HOB117" s="238"/>
      <c r="HOC117" s="238"/>
      <c r="HOD117" s="238"/>
      <c r="HOE117" s="238"/>
      <c r="HOF117" s="238"/>
      <c r="HOG117" s="238"/>
      <c r="HOH117" s="238"/>
      <c r="HOI117" s="238"/>
      <c r="HOJ117" s="238"/>
      <c r="HOK117" s="238"/>
      <c r="HOL117" s="238"/>
      <c r="HOM117" s="238"/>
      <c r="HON117" s="238"/>
      <c r="HOO117" s="238"/>
      <c r="HOP117" s="238"/>
      <c r="HOQ117" s="238"/>
      <c r="HOR117" s="238"/>
      <c r="HOS117" s="238"/>
      <c r="HOT117" s="238"/>
      <c r="HOU117" s="238"/>
      <c r="HOV117" s="238"/>
      <c r="HOW117" s="238"/>
      <c r="HOX117" s="238"/>
      <c r="HOY117" s="238"/>
      <c r="HOZ117" s="238"/>
      <c r="HPA117" s="238"/>
      <c r="HPB117" s="238"/>
      <c r="HPC117" s="238"/>
      <c r="HPD117" s="238"/>
      <c r="HPE117" s="238"/>
      <c r="HPF117" s="238"/>
      <c r="HPG117" s="238"/>
      <c r="HPH117" s="238"/>
      <c r="HPI117" s="238"/>
      <c r="HPJ117" s="238"/>
      <c r="HPK117" s="238"/>
      <c r="HPL117" s="238"/>
      <c r="HPM117" s="238"/>
      <c r="HPN117" s="238"/>
      <c r="HPO117" s="238"/>
      <c r="HPP117" s="238"/>
      <c r="HPQ117" s="238"/>
      <c r="HPR117" s="238"/>
      <c r="HPS117" s="238"/>
      <c r="HPT117" s="238"/>
      <c r="HPU117" s="238"/>
      <c r="HPV117" s="238"/>
      <c r="HPW117" s="238"/>
      <c r="HPX117" s="238"/>
      <c r="HPY117" s="238"/>
      <c r="HPZ117" s="238"/>
      <c r="HQA117" s="238"/>
      <c r="HQB117" s="238"/>
      <c r="HQC117" s="238"/>
      <c r="HQD117" s="238"/>
      <c r="HQE117" s="238"/>
      <c r="HQF117" s="238"/>
      <c r="HQG117" s="238"/>
      <c r="HQH117" s="238"/>
      <c r="HQI117" s="238"/>
      <c r="HQJ117" s="238"/>
      <c r="HQK117" s="238"/>
      <c r="HQL117" s="238"/>
      <c r="HQM117" s="238"/>
      <c r="HQN117" s="238"/>
      <c r="HQO117" s="238"/>
      <c r="HQP117" s="238"/>
      <c r="HQQ117" s="238"/>
      <c r="HQR117" s="238"/>
      <c r="HQS117" s="238"/>
      <c r="HQT117" s="238"/>
      <c r="HQU117" s="238"/>
      <c r="HQV117" s="238"/>
      <c r="HQW117" s="238"/>
      <c r="HQX117" s="238"/>
      <c r="HQY117" s="238"/>
      <c r="HQZ117" s="238"/>
      <c r="HRA117" s="238"/>
      <c r="HRB117" s="238"/>
      <c r="HRC117" s="238"/>
      <c r="HRD117" s="238"/>
      <c r="HRE117" s="238"/>
      <c r="HRF117" s="238"/>
      <c r="HRG117" s="238"/>
      <c r="HRH117" s="238"/>
      <c r="HRI117" s="238"/>
      <c r="HRJ117" s="238"/>
      <c r="HRK117" s="238"/>
      <c r="HRL117" s="238"/>
      <c r="HRM117" s="238"/>
      <c r="HRN117" s="238"/>
      <c r="HRO117" s="238"/>
      <c r="HRP117" s="238"/>
      <c r="HRQ117" s="238"/>
      <c r="HRR117" s="238"/>
      <c r="HRS117" s="238"/>
      <c r="HRT117" s="238"/>
      <c r="HRU117" s="238"/>
      <c r="HRV117" s="238"/>
      <c r="HRW117" s="238"/>
      <c r="HRX117" s="238"/>
      <c r="HRY117" s="238"/>
      <c r="HRZ117" s="238"/>
      <c r="HSA117" s="238"/>
      <c r="HSB117" s="238"/>
      <c r="HSC117" s="238"/>
      <c r="HSD117" s="238"/>
      <c r="HSE117" s="238"/>
      <c r="HSF117" s="238"/>
      <c r="HSG117" s="238"/>
      <c r="HSH117" s="238"/>
      <c r="HSI117" s="238"/>
      <c r="HSJ117" s="238"/>
      <c r="HSK117" s="238"/>
      <c r="HSL117" s="238"/>
      <c r="HSM117" s="238"/>
      <c r="HSN117" s="238"/>
      <c r="HSO117" s="238"/>
      <c r="HSP117" s="238"/>
      <c r="HSQ117" s="238"/>
      <c r="HSR117" s="238"/>
      <c r="HSS117" s="238"/>
      <c r="HST117" s="238"/>
      <c r="HSU117" s="238"/>
      <c r="HSV117" s="238"/>
      <c r="HSW117" s="238"/>
      <c r="HSX117" s="238"/>
      <c r="HSY117" s="238"/>
      <c r="HSZ117" s="238"/>
      <c r="HTA117" s="238"/>
      <c r="HTB117" s="238"/>
      <c r="HTC117" s="238"/>
      <c r="HTD117" s="238"/>
    </row>
    <row r="118" spans="1:5932" s="239" customFormat="1" ht="9.9499999999999993" hidden="1" customHeight="1" x14ac:dyDescent="0.25">
      <c r="A118" s="300" t="s">
        <v>81</v>
      </c>
      <c r="B118" s="267"/>
      <c r="C118" s="267"/>
      <c r="D118" s="267"/>
      <c r="E118" s="267"/>
      <c r="F118" s="267"/>
      <c r="G118" s="267"/>
      <c r="H118" s="267"/>
      <c r="I118" s="267"/>
      <c r="J118" s="339"/>
      <c r="K118" s="339">
        <v>2</v>
      </c>
      <c r="L118" s="75">
        <f t="shared" si="185"/>
        <v>2</v>
      </c>
      <c r="M118" s="265"/>
      <c r="N118" s="265">
        <v>8.17</v>
      </c>
      <c r="O118" s="455">
        <f t="shared" ref="O118" si="193">J118*M118</f>
        <v>0</v>
      </c>
      <c r="P118" s="455">
        <f t="shared" ref="P118" si="194">K118*N118</f>
        <v>16.34</v>
      </c>
      <c r="Q118" s="438">
        <f t="shared" ref="Q118" si="195">(SUM(O118:P118)/L118)</f>
        <v>8.17</v>
      </c>
      <c r="R118" s="267"/>
      <c r="S118" s="267"/>
      <c r="T118" s="267"/>
      <c r="U118" s="267"/>
      <c r="V118" s="267"/>
      <c r="W118" s="267"/>
      <c r="X118" s="267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13"/>
      <c r="AI118" s="216"/>
      <c r="AJ118" s="216"/>
      <c r="AK118" s="213"/>
      <c r="AL118" s="213"/>
      <c r="AM118" s="216"/>
      <c r="AN118" s="243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  <c r="FF118" s="238"/>
      <c r="FG118" s="238"/>
      <c r="FH118" s="238"/>
      <c r="FI118" s="238"/>
      <c r="FJ118" s="238"/>
      <c r="FK118" s="238"/>
      <c r="FL118" s="238"/>
      <c r="FM118" s="238"/>
      <c r="FN118" s="238"/>
      <c r="FO118" s="238"/>
      <c r="FP118" s="238"/>
      <c r="FQ118" s="238"/>
      <c r="FR118" s="238"/>
      <c r="FS118" s="238"/>
      <c r="FT118" s="238"/>
      <c r="FU118" s="238"/>
      <c r="FV118" s="238"/>
      <c r="FW118" s="238"/>
      <c r="FX118" s="238"/>
      <c r="FY118" s="238"/>
      <c r="FZ118" s="238"/>
      <c r="GA118" s="238"/>
      <c r="GB118" s="238"/>
      <c r="GC118" s="238"/>
      <c r="GD118" s="238"/>
      <c r="GE118" s="238"/>
      <c r="GF118" s="238"/>
      <c r="GG118" s="238"/>
      <c r="GH118" s="238"/>
      <c r="GI118" s="238"/>
      <c r="GJ118" s="238"/>
      <c r="GK118" s="238"/>
      <c r="GL118" s="238"/>
      <c r="GM118" s="238"/>
      <c r="GN118" s="238"/>
      <c r="GO118" s="238"/>
      <c r="GP118" s="238"/>
      <c r="GQ118" s="238"/>
      <c r="GR118" s="238"/>
      <c r="GS118" s="238"/>
      <c r="GT118" s="238"/>
      <c r="GU118" s="238"/>
      <c r="GV118" s="238"/>
      <c r="GW118" s="238"/>
      <c r="GX118" s="238"/>
      <c r="GY118" s="238"/>
      <c r="GZ118" s="238"/>
      <c r="HA118" s="238"/>
      <c r="HB118" s="238"/>
      <c r="HC118" s="238"/>
      <c r="HD118" s="238"/>
      <c r="HE118" s="238"/>
      <c r="HF118" s="238"/>
      <c r="HG118" s="238"/>
      <c r="HH118" s="238"/>
      <c r="HI118" s="238"/>
      <c r="HJ118" s="238"/>
      <c r="HK118" s="238"/>
      <c r="HL118" s="238"/>
      <c r="HM118" s="238"/>
      <c r="HN118" s="238"/>
      <c r="HO118" s="238"/>
      <c r="HP118" s="238"/>
      <c r="HQ118" s="238"/>
      <c r="HR118" s="238"/>
      <c r="HS118" s="238"/>
      <c r="HT118" s="238"/>
      <c r="HU118" s="238"/>
      <c r="HV118" s="238"/>
      <c r="HW118" s="238"/>
      <c r="HX118" s="238"/>
      <c r="HY118" s="238"/>
      <c r="HZ118" s="238"/>
      <c r="IA118" s="238"/>
      <c r="IB118" s="238"/>
      <c r="IC118" s="238"/>
      <c r="ID118" s="238"/>
      <c r="IE118" s="238"/>
      <c r="IF118" s="238"/>
      <c r="IG118" s="238"/>
      <c r="IH118" s="238"/>
      <c r="II118" s="238"/>
      <c r="IJ118" s="238"/>
      <c r="IK118" s="238"/>
      <c r="IL118" s="238"/>
      <c r="IM118" s="238"/>
      <c r="IN118" s="238"/>
      <c r="IO118" s="238"/>
      <c r="IP118" s="238"/>
      <c r="IQ118" s="238"/>
      <c r="IR118" s="238"/>
      <c r="IS118" s="238"/>
      <c r="IT118" s="238"/>
      <c r="IU118" s="238"/>
      <c r="IV118" s="238"/>
      <c r="IW118" s="238"/>
      <c r="IX118" s="238"/>
      <c r="IY118" s="238"/>
      <c r="IZ118" s="238"/>
      <c r="JA118" s="238"/>
      <c r="JB118" s="238"/>
      <c r="JC118" s="238"/>
      <c r="JD118" s="238"/>
      <c r="JE118" s="238"/>
      <c r="JF118" s="238"/>
      <c r="JG118" s="238"/>
      <c r="JH118" s="238"/>
      <c r="JI118" s="238"/>
      <c r="JJ118" s="238"/>
      <c r="JK118" s="238"/>
      <c r="JL118" s="238"/>
      <c r="JM118" s="238"/>
      <c r="JN118" s="238"/>
      <c r="JO118" s="238"/>
      <c r="JP118" s="238"/>
      <c r="JQ118" s="238"/>
      <c r="JR118" s="238"/>
      <c r="JS118" s="238"/>
      <c r="JT118" s="238"/>
      <c r="JU118" s="238"/>
      <c r="JV118" s="238"/>
      <c r="JW118" s="238"/>
      <c r="JX118" s="238"/>
      <c r="JY118" s="238"/>
      <c r="JZ118" s="238"/>
      <c r="KA118" s="238"/>
      <c r="KB118" s="238"/>
      <c r="KC118" s="238"/>
      <c r="KD118" s="238"/>
      <c r="KE118" s="238"/>
      <c r="KF118" s="238"/>
      <c r="KG118" s="238"/>
      <c r="KH118" s="238"/>
      <c r="KI118" s="238"/>
      <c r="KJ118" s="238"/>
      <c r="KK118" s="238"/>
      <c r="KL118" s="238"/>
      <c r="KM118" s="238"/>
      <c r="KN118" s="238"/>
      <c r="KO118" s="238"/>
      <c r="KP118" s="238"/>
      <c r="KQ118" s="238"/>
      <c r="KR118" s="238"/>
      <c r="KS118" s="238"/>
      <c r="KT118" s="238"/>
      <c r="KU118" s="238"/>
      <c r="KV118" s="238"/>
      <c r="KW118" s="238"/>
      <c r="KX118" s="238"/>
      <c r="KY118" s="238"/>
      <c r="KZ118" s="238"/>
      <c r="LA118" s="238"/>
      <c r="LB118" s="238"/>
      <c r="LC118" s="238"/>
      <c r="LD118" s="238"/>
      <c r="LE118" s="238"/>
      <c r="LF118" s="238"/>
      <c r="LG118" s="238"/>
      <c r="LH118" s="238"/>
      <c r="LI118" s="238"/>
      <c r="LJ118" s="238"/>
      <c r="LK118" s="238"/>
      <c r="LL118" s="238"/>
      <c r="LM118" s="238"/>
      <c r="LN118" s="238"/>
      <c r="LO118" s="238"/>
      <c r="LP118" s="238"/>
      <c r="LQ118" s="238"/>
      <c r="LR118" s="238"/>
      <c r="LS118" s="238"/>
      <c r="LT118" s="238"/>
      <c r="LU118" s="238"/>
      <c r="LV118" s="238"/>
      <c r="LW118" s="238"/>
      <c r="LX118" s="238"/>
      <c r="LY118" s="238"/>
      <c r="LZ118" s="238"/>
      <c r="MA118" s="238"/>
      <c r="MB118" s="238"/>
      <c r="MC118" s="238"/>
      <c r="MD118" s="238"/>
      <c r="ME118" s="238"/>
      <c r="MF118" s="238"/>
      <c r="MG118" s="238"/>
      <c r="MH118" s="238"/>
      <c r="MI118" s="238"/>
      <c r="MJ118" s="238"/>
      <c r="MK118" s="238"/>
      <c r="ML118" s="238"/>
      <c r="MM118" s="238"/>
      <c r="MN118" s="238"/>
      <c r="MO118" s="238"/>
      <c r="MP118" s="238"/>
      <c r="MQ118" s="238"/>
      <c r="MR118" s="238"/>
      <c r="MS118" s="238"/>
      <c r="MT118" s="238"/>
      <c r="MU118" s="238"/>
      <c r="MV118" s="238"/>
      <c r="MW118" s="238"/>
      <c r="MX118" s="238"/>
      <c r="MY118" s="238"/>
      <c r="MZ118" s="238"/>
      <c r="NA118" s="238"/>
      <c r="NB118" s="238"/>
      <c r="NC118" s="238"/>
      <c r="ND118" s="238"/>
      <c r="NE118" s="238"/>
      <c r="NF118" s="238"/>
      <c r="NG118" s="238"/>
      <c r="NH118" s="238"/>
      <c r="NI118" s="238"/>
      <c r="NJ118" s="238"/>
      <c r="NK118" s="238"/>
      <c r="NL118" s="238"/>
      <c r="NM118" s="238"/>
      <c r="NN118" s="238"/>
      <c r="NO118" s="238"/>
      <c r="NP118" s="238"/>
      <c r="NQ118" s="238"/>
      <c r="NR118" s="238"/>
      <c r="NS118" s="238"/>
      <c r="NT118" s="238"/>
      <c r="NU118" s="238"/>
      <c r="NV118" s="238"/>
      <c r="NW118" s="238"/>
      <c r="NX118" s="238"/>
      <c r="NY118" s="238"/>
      <c r="NZ118" s="238"/>
      <c r="OA118" s="238"/>
      <c r="OB118" s="238"/>
      <c r="OC118" s="238"/>
      <c r="OD118" s="238"/>
      <c r="OE118" s="238"/>
      <c r="OF118" s="238"/>
      <c r="OG118" s="238"/>
      <c r="OH118" s="238"/>
      <c r="OI118" s="238"/>
      <c r="OJ118" s="238"/>
      <c r="OK118" s="238"/>
      <c r="OL118" s="238"/>
      <c r="OM118" s="238"/>
      <c r="ON118" s="238"/>
      <c r="OO118" s="238"/>
      <c r="OP118" s="238"/>
      <c r="OQ118" s="238"/>
      <c r="OR118" s="238"/>
      <c r="OS118" s="238"/>
      <c r="OT118" s="238"/>
      <c r="OU118" s="238"/>
      <c r="OV118" s="238"/>
      <c r="OW118" s="238"/>
      <c r="OX118" s="238"/>
      <c r="OY118" s="238"/>
      <c r="OZ118" s="238"/>
      <c r="PA118" s="238"/>
      <c r="PB118" s="238"/>
      <c r="PC118" s="238"/>
      <c r="PD118" s="238"/>
      <c r="PE118" s="238"/>
      <c r="PF118" s="238"/>
      <c r="PG118" s="238"/>
      <c r="PH118" s="238"/>
      <c r="PI118" s="238"/>
      <c r="PJ118" s="238"/>
      <c r="PK118" s="238"/>
      <c r="PL118" s="238"/>
      <c r="PM118" s="238"/>
      <c r="PN118" s="238"/>
      <c r="PO118" s="238"/>
      <c r="PP118" s="238"/>
      <c r="PQ118" s="238"/>
      <c r="PR118" s="238"/>
      <c r="PS118" s="238"/>
      <c r="PT118" s="238"/>
      <c r="PU118" s="238"/>
      <c r="PV118" s="238"/>
      <c r="PW118" s="238"/>
      <c r="PX118" s="238"/>
      <c r="PY118" s="238"/>
      <c r="PZ118" s="238"/>
      <c r="QA118" s="238"/>
      <c r="QB118" s="238"/>
      <c r="QC118" s="238"/>
      <c r="QD118" s="238"/>
      <c r="QE118" s="238"/>
      <c r="QF118" s="238"/>
      <c r="QG118" s="238"/>
      <c r="QH118" s="238"/>
      <c r="QI118" s="238"/>
      <c r="QJ118" s="238"/>
      <c r="QK118" s="238"/>
      <c r="QL118" s="238"/>
      <c r="QM118" s="238"/>
      <c r="QN118" s="238"/>
      <c r="QO118" s="238"/>
      <c r="QP118" s="238"/>
      <c r="QQ118" s="238"/>
      <c r="QR118" s="238"/>
      <c r="QS118" s="238"/>
      <c r="QT118" s="238"/>
      <c r="QU118" s="238"/>
      <c r="QV118" s="238"/>
      <c r="QW118" s="238"/>
      <c r="QX118" s="238"/>
      <c r="QY118" s="238"/>
      <c r="QZ118" s="238"/>
      <c r="RA118" s="238"/>
      <c r="RB118" s="238"/>
      <c r="RC118" s="238"/>
      <c r="RD118" s="238"/>
      <c r="RE118" s="238"/>
      <c r="RF118" s="238"/>
      <c r="RG118" s="238"/>
      <c r="RH118" s="238"/>
      <c r="RI118" s="238"/>
      <c r="RJ118" s="238"/>
      <c r="RK118" s="238"/>
      <c r="RL118" s="238"/>
      <c r="RM118" s="238"/>
      <c r="RN118" s="238"/>
      <c r="RO118" s="238"/>
      <c r="RP118" s="238"/>
      <c r="RQ118" s="238"/>
      <c r="RR118" s="238"/>
      <c r="RS118" s="238"/>
      <c r="RT118" s="238"/>
      <c r="RU118" s="238"/>
      <c r="RV118" s="238"/>
      <c r="RW118" s="238"/>
      <c r="RX118" s="238"/>
      <c r="RY118" s="238"/>
      <c r="RZ118" s="238"/>
      <c r="SA118" s="238"/>
      <c r="SB118" s="238"/>
      <c r="SC118" s="238"/>
      <c r="SD118" s="238"/>
      <c r="SE118" s="238"/>
      <c r="SF118" s="238"/>
      <c r="SG118" s="238"/>
      <c r="SH118" s="238"/>
      <c r="SI118" s="238"/>
      <c r="SJ118" s="238"/>
      <c r="SK118" s="238"/>
      <c r="SL118" s="238"/>
      <c r="SM118" s="238"/>
      <c r="SN118" s="238"/>
      <c r="SO118" s="238"/>
      <c r="SP118" s="238"/>
      <c r="SQ118" s="238"/>
      <c r="SR118" s="238"/>
      <c r="SS118" s="238"/>
      <c r="ST118" s="238"/>
      <c r="SU118" s="238"/>
      <c r="SV118" s="238"/>
      <c r="SW118" s="238"/>
      <c r="SX118" s="238"/>
      <c r="SY118" s="238"/>
      <c r="SZ118" s="238"/>
      <c r="TA118" s="238"/>
      <c r="TB118" s="238"/>
      <c r="TC118" s="238"/>
      <c r="TD118" s="238"/>
      <c r="TE118" s="238"/>
      <c r="TF118" s="238"/>
      <c r="TG118" s="238"/>
      <c r="TH118" s="238"/>
      <c r="TI118" s="238"/>
      <c r="TJ118" s="238"/>
      <c r="TK118" s="238"/>
      <c r="TL118" s="238"/>
      <c r="TM118" s="238"/>
      <c r="TN118" s="238"/>
      <c r="TO118" s="238"/>
      <c r="TP118" s="238"/>
      <c r="TQ118" s="238"/>
      <c r="TR118" s="238"/>
      <c r="TS118" s="238"/>
      <c r="TT118" s="238"/>
      <c r="TU118" s="238"/>
      <c r="TV118" s="238"/>
      <c r="TW118" s="238"/>
      <c r="TX118" s="238"/>
      <c r="TY118" s="238"/>
      <c r="TZ118" s="238"/>
      <c r="UA118" s="238"/>
      <c r="UB118" s="238"/>
      <c r="UC118" s="238"/>
      <c r="UD118" s="238"/>
      <c r="UE118" s="238"/>
      <c r="UF118" s="238"/>
      <c r="UG118" s="238"/>
      <c r="UH118" s="238"/>
      <c r="UI118" s="238"/>
      <c r="UJ118" s="238"/>
      <c r="UK118" s="238"/>
      <c r="UL118" s="238"/>
      <c r="UM118" s="238"/>
      <c r="UN118" s="238"/>
      <c r="UO118" s="238"/>
      <c r="UP118" s="238"/>
      <c r="UQ118" s="238"/>
      <c r="UR118" s="238"/>
      <c r="US118" s="238"/>
      <c r="UT118" s="238"/>
      <c r="UU118" s="238"/>
      <c r="UV118" s="238"/>
      <c r="UW118" s="238"/>
      <c r="UX118" s="238"/>
      <c r="UY118" s="238"/>
      <c r="UZ118" s="238"/>
      <c r="VA118" s="238"/>
      <c r="VB118" s="238"/>
      <c r="VC118" s="238"/>
      <c r="VD118" s="238"/>
      <c r="VE118" s="238"/>
      <c r="VF118" s="238"/>
      <c r="VG118" s="238"/>
      <c r="VH118" s="238"/>
      <c r="VI118" s="238"/>
      <c r="VJ118" s="238"/>
      <c r="VK118" s="238"/>
      <c r="VL118" s="238"/>
      <c r="VM118" s="238"/>
      <c r="VN118" s="238"/>
      <c r="VO118" s="238"/>
      <c r="VP118" s="238"/>
      <c r="VQ118" s="238"/>
      <c r="VR118" s="238"/>
      <c r="VS118" s="238"/>
      <c r="VT118" s="238"/>
      <c r="VU118" s="238"/>
      <c r="VV118" s="238"/>
      <c r="VW118" s="238"/>
      <c r="VX118" s="238"/>
      <c r="VY118" s="238"/>
      <c r="VZ118" s="238"/>
      <c r="WA118" s="238"/>
      <c r="WB118" s="238"/>
      <c r="WC118" s="238"/>
      <c r="WD118" s="238"/>
      <c r="WE118" s="238"/>
      <c r="WF118" s="238"/>
      <c r="WG118" s="238"/>
      <c r="WH118" s="238"/>
      <c r="WI118" s="238"/>
      <c r="WJ118" s="238"/>
      <c r="WK118" s="238"/>
      <c r="WL118" s="238"/>
      <c r="WM118" s="238"/>
      <c r="WN118" s="238"/>
      <c r="WO118" s="238"/>
      <c r="WP118" s="238"/>
      <c r="WQ118" s="238"/>
      <c r="WR118" s="238"/>
      <c r="WS118" s="238"/>
      <c r="WT118" s="238"/>
      <c r="WU118" s="238"/>
      <c r="WV118" s="238"/>
      <c r="WW118" s="238"/>
      <c r="WX118" s="238"/>
      <c r="WY118" s="238"/>
      <c r="WZ118" s="238"/>
      <c r="XA118" s="238"/>
      <c r="XB118" s="238"/>
      <c r="XC118" s="238"/>
      <c r="XD118" s="238"/>
      <c r="XE118" s="238"/>
      <c r="XF118" s="238"/>
      <c r="XG118" s="238"/>
      <c r="XH118" s="238"/>
      <c r="XI118" s="238"/>
      <c r="XJ118" s="238"/>
      <c r="XK118" s="238"/>
      <c r="XL118" s="238"/>
      <c r="XM118" s="238"/>
      <c r="XN118" s="238"/>
      <c r="XO118" s="238"/>
      <c r="XP118" s="238"/>
      <c r="XQ118" s="238"/>
      <c r="XR118" s="238"/>
      <c r="XS118" s="238"/>
      <c r="XT118" s="238"/>
      <c r="XU118" s="238"/>
      <c r="XV118" s="238"/>
      <c r="XW118" s="238"/>
      <c r="XX118" s="238"/>
      <c r="XY118" s="238"/>
      <c r="XZ118" s="238"/>
      <c r="YA118" s="238"/>
      <c r="YB118" s="238"/>
      <c r="YC118" s="238"/>
      <c r="YD118" s="238"/>
      <c r="YE118" s="238"/>
      <c r="YF118" s="238"/>
      <c r="YG118" s="238"/>
      <c r="YH118" s="238"/>
      <c r="YI118" s="238"/>
      <c r="YJ118" s="238"/>
      <c r="YK118" s="238"/>
      <c r="YL118" s="238"/>
      <c r="YM118" s="238"/>
      <c r="YN118" s="238"/>
      <c r="YO118" s="238"/>
      <c r="YP118" s="238"/>
      <c r="YQ118" s="238"/>
      <c r="YR118" s="238"/>
      <c r="YS118" s="238"/>
      <c r="YT118" s="238"/>
      <c r="YU118" s="238"/>
      <c r="YV118" s="238"/>
      <c r="YW118" s="238"/>
      <c r="YX118" s="238"/>
      <c r="YY118" s="238"/>
      <c r="YZ118" s="238"/>
      <c r="ZA118" s="238"/>
      <c r="ZB118" s="238"/>
      <c r="ZC118" s="238"/>
      <c r="ZD118" s="238"/>
      <c r="ZE118" s="238"/>
      <c r="ZF118" s="238"/>
      <c r="ZG118" s="238"/>
      <c r="ZH118" s="238"/>
      <c r="ZI118" s="238"/>
      <c r="ZJ118" s="238"/>
      <c r="ZK118" s="238"/>
      <c r="ZL118" s="238"/>
      <c r="ZM118" s="238"/>
      <c r="ZN118" s="238"/>
      <c r="ZO118" s="238"/>
      <c r="ZP118" s="238"/>
      <c r="ZQ118" s="238"/>
      <c r="ZR118" s="238"/>
      <c r="ZS118" s="238"/>
      <c r="ZT118" s="238"/>
      <c r="ZU118" s="238"/>
      <c r="ZV118" s="238"/>
      <c r="ZW118" s="238"/>
      <c r="ZX118" s="238"/>
      <c r="ZY118" s="238"/>
      <c r="ZZ118" s="238"/>
      <c r="AAA118" s="238"/>
      <c r="AAB118" s="238"/>
      <c r="AAC118" s="238"/>
      <c r="AAD118" s="238"/>
      <c r="AAE118" s="238"/>
      <c r="AAF118" s="238"/>
      <c r="AAG118" s="238"/>
      <c r="AAH118" s="238"/>
      <c r="AAI118" s="238"/>
      <c r="AAJ118" s="238"/>
      <c r="AAK118" s="238"/>
      <c r="AAL118" s="238"/>
      <c r="AAM118" s="238"/>
      <c r="AAN118" s="238"/>
      <c r="AAO118" s="238"/>
      <c r="AAP118" s="238"/>
      <c r="AAQ118" s="238"/>
      <c r="AAR118" s="238"/>
      <c r="AAS118" s="238"/>
      <c r="AAT118" s="238"/>
      <c r="AAU118" s="238"/>
      <c r="AAV118" s="238"/>
      <c r="AAW118" s="238"/>
      <c r="AAX118" s="238"/>
      <c r="AAY118" s="238"/>
      <c r="AAZ118" s="238"/>
      <c r="ABA118" s="238"/>
      <c r="ABB118" s="238"/>
      <c r="ABC118" s="238"/>
      <c r="ABD118" s="238"/>
      <c r="ABE118" s="238"/>
      <c r="ABF118" s="238"/>
      <c r="ABG118" s="238"/>
      <c r="ABH118" s="238"/>
      <c r="ABI118" s="238"/>
      <c r="ABJ118" s="238"/>
      <c r="ABK118" s="238"/>
      <c r="ABL118" s="238"/>
      <c r="ABM118" s="238"/>
      <c r="ABN118" s="238"/>
      <c r="ABO118" s="238"/>
      <c r="ABP118" s="238"/>
      <c r="ABQ118" s="238"/>
      <c r="ABR118" s="238"/>
      <c r="ABS118" s="238"/>
      <c r="ABT118" s="238"/>
      <c r="ABU118" s="238"/>
      <c r="ABV118" s="238"/>
      <c r="ABW118" s="238"/>
      <c r="ABX118" s="238"/>
      <c r="ABY118" s="238"/>
      <c r="ABZ118" s="238"/>
      <c r="ACA118" s="238"/>
      <c r="ACB118" s="238"/>
      <c r="ACC118" s="238"/>
      <c r="ACD118" s="238"/>
      <c r="ACE118" s="238"/>
      <c r="ACF118" s="238"/>
      <c r="ACG118" s="238"/>
      <c r="ACH118" s="238"/>
      <c r="ACI118" s="238"/>
      <c r="ACJ118" s="238"/>
      <c r="ACK118" s="238"/>
      <c r="ACL118" s="238"/>
      <c r="ACM118" s="238"/>
      <c r="ACN118" s="238"/>
      <c r="ACO118" s="238"/>
      <c r="ACP118" s="238"/>
      <c r="ACQ118" s="238"/>
      <c r="ACR118" s="238"/>
      <c r="ACS118" s="238"/>
      <c r="ACT118" s="238"/>
      <c r="ACU118" s="238"/>
      <c r="ACV118" s="238"/>
      <c r="ACW118" s="238"/>
      <c r="ACX118" s="238"/>
      <c r="ACY118" s="238"/>
      <c r="ACZ118" s="238"/>
      <c r="ADA118" s="238"/>
      <c r="ADB118" s="238"/>
      <c r="ADC118" s="238"/>
      <c r="ADD118" s="238"/>
      <c r="ADE118" s="238"/>
      <c r="ADF118" s="238"/>
      <c r="ADG118" s="238"/>
      <c r="ADH118" s="238"/>
      <c r="ADI118" s="238"/>
      <c r="ADJ118" s="238"/>
      <c r="ADK118" s="238"/>
      <c r="ADL118" s="238"/>
      <c r="ADM118" s="238"/>
      <c r="ADN118" s="238"/>
      <c r="ADO118" s="238"/>
      <c r="ADP118" s="238"/>
      <c r="ADQ118" s="238"/>
      <c r="ADR118" s="238"/>
      <c r="ADS118" s="238"/>
      <c r="ADT118" s="238"/>
      <c r="ADU118" s="238"/>
      <c r="ADV118" s="238"/>
      <c r="ADW118" s="238"/>
      <c r="ADX118" s="238"/>
      <c r="ADY118" s="238"/>
      <c r="ADZ118" s="238"/>
      <c r="AEA118" s="238"/>
      <c r="AEB118" s="238"/>
      <c r="AEC118" s="238"/>
      <c r="AED118" s="238"/>
      <c r="AEE118" s="238"/>
      <c r="AEF118" s="238"/>
      <c r="AEG118" s="238"/>
      <c r="AEH118" s="238"/>
      <c r="AEI118" s="238"/>
      <c r="AEJ118" s="238"/>
      <c r="AEK118" s="238"/>
      <c r="AEL118" s="238"/>
      <c r="AEM118" s="238"/>
      <c r="AEN118" s="238"/>
      <c r="AEO118" s="238"/>
      <c r="AEP118" s="238"/>
      <c r="AEQ118" s="238"/>
      <c r="AER118" s="238"/>
      <c r="AES118" s="238"/>
      <c r="AET118" s="238"/>
      <c r="AEU118" s="238"/>
      <c r="AEV118" s="238"/>
      <c r="AEW118" s="238"/>
      <c r="AEX118" s="238"/>
      <c r="AEY118" s="238"/>
      <c r="AEZ118" s="238"/>
      <c r="AFA118" s="238"/>
      <c r="AFB118" s="238"/>
      <c r="AFC118" s="238"/>
      <c r="AFD118" s="238"/>
      <c r="AFE118" s="238"/>
      <c r="AFF118" s="238"/>
      <c r="AFG118" s="238"/>
      <c r="AFH118" s="238"/>
      <c r="AFI118" s="238"/>
      <c r="AFJ118" s="238"/>
      <c r="AFK118" s="238"/>
      <c r="AFL118" s="238"/>
      <c r="AFM118" s="238"/>
      <c r="AFN118" s="238"/>
      <c r="AFO118" s="238"/>
      <c r="AFP118" s="238"/>
      <c r="AFQ118" s="238"/>
      <c r="AFR118" s="238"/>
      <c r="AFS118" s="238"/>
      <c r="AFT118" s="238"/>
      <c r="AFU118" s="238"/>
      <c r="AFV118" s="238"/>
      <c r="AFW118" s="238"/>
      <c r="AFX118" s="238"/>
      <c r="AFY118" s="238"/>
      <c r="AFZ118" s="238"/>
      <c r="AGA118" s="238"/>
      <c r="AGB118" s="238"/>
      <c r="AGC118" s="238"/>
      <c r="AGD118" s="238"/>
      <c r="AGE118" s="238"/>
      <c r="AGF118" s="238"/>
      <c r="AGG118" s="238"/>
      <c r="AGH118" s="238"/>
      <c r="AGI118" s="238"/>
      <c r="AGJ118" s="238"/>
      <c r="AGK118" s="238"/>
      <c r="AGL118" s="238"/>
      <c r="AGM118" s="238"/>
      <c r="AGN118" s="238"/>
      <c r="AGO118" s="238"/>
      <c r="AGP118" s="238"/>
      <c r="AGQ118" s="238"/>
      <c r="AGR118" s="238"/>
      <c r="AGS118" s="238"/>
      <c r="AGT118" s="238"/>
      <c r="AGU118" s="238"/>
      <c r="AGV118" s="238"/>
      <c r="AGW118" s="238"/>
      <c r="AGX118" s="238"/>
      <c r="AGY118" s="238"/>
      <c r="AGZ118" s="238"/>
      <c r="AHA118" s="238"/>
      <c r="AHB118" s="238"/>
      <c r="AHC118" s="238"/>
      <c r="AHD118" s="238"/>
      <c r="AHE118" s="238"/>
      <c r="AHF118" s="238"/>
      <c r="AHG118" s="238"/>
      <c r="AHH118" s="238"/>
      <c r="AHI118" s="238"/>
      <c r="AHJ118" s="238"/>
      <c r="AHK118" s="238"/>
      <c r="AHL118" s="238"/>
      <c r="AHM118" s="238"/>
      <c r="AHN118" s="238"/>
      <c r="AHO118" s="238"/>
      <c r="AHP118" s="238"/>
      <c r="AHQ118" s="238"/>
      <c r="AHR118" s="238"/>
      <c r="AHS118" s="238"/>
      <c r="AHT118" s="238"/>
      <c r="AHU118" s="238"/>
      <c r="AHV118" s="238"/>
      <c r="AHW118" s="238"/>
      <c r="AHX118" s="238"/>
      <c r="AHY118" s="238"/>
      <c r="AHZ118" s="238"/>
      <c r="AIA118" s="238"/>
      <c r="AIB118" s="238"/>
      <c r="AIC118" s="238"/>
      <c r="AID118" s="238"/>
      <c r="AIE118" s="238"/>
      <c r="AIF118" s="238"/>
      <c r="AIG118" s="238"/>
      <c r="AIH118" s="238"/>
      <c r="AII118" s="238"/>
      <c r="AIJ118" s="238"/>
      <c r="AIK118" s="238"/>
      <c r="AIL118" s="238"/>
      <c r="AIM118" s="238"/>
      <c r="AIN118" s="238"/>
      <c r="AIO118" s="238"/>
      <c r="AIP118" s="238"/>
      <c r="AIQ118" s="238"/>
      <c r="AIR118" s="238"/>
      <c r="AIS118" s="238"/>
      <c r="AIT118" s="238"/>
      <c r="AIU118" s="238"/>
      <c r="AIV118" s="238"/>
      <c r="AIW118" s="238"/>
      <c r="AIX118" s="238"/>
      <c r="AIY118" s="238"/>
      <c r="AIZ118" s="238"/>
      <c r="AJA118" s="238"/>
      <c r="AJB118" s="238"/>
      <c r="AJC118" s="238"/>
      <c r="AJD118" s="238"/>
      <c r="AJE118" s="238"/>
      <c r="AJF118" s="238"/>
      <c r="AJG118" s="238"/>
      <c r="AJH118" s="238"/>
      <c r="AJI118" s="238"/>
      <c r="AJJ118" s="238"/>
      <c r="AJK118" s="238"/>
      <c r="AJL118" s="238"/>
      <c r="AJM118" s="238"/>
      <c r="AJN118" s="238"/>
      <c r="AJO118" s="238"/>
      <c r="AJP118" s="238"/>
      <c r="AJQ118" s="238"/>
      <c r="AJR118" s="238"/>
      <c r="AJS118" s="238"/>
      <c r="AJT118" s="238"/>
      <c r="AJU118" s="238"/>
      <c r="AJV118" s="238"/>
      <c r="AJW118" s="238"/>
      <c r="AJX118" s="238"/>
      <c r="AJY118" s="238"/>
      <c r="AJZ118" s="238"/>
      <c r="AKA118" s="238"/>
      <c r="AKB118" s="238"/>
      <c r="AKC118" s="238"/>
      <c r="AKD118" s="238"/>
      <c r="AKE118" s="238"/>
      <c r="AKF118" s="238"/>
      <c r="AKG118" s="238"/>
      <c r="AKH118" s="238"/>
      <c r="AKI118" s="238"/>
      <c r="AKJ118" s="238"/>
      <c r="AKK118" s="238"/>
      <c r="AKL118" s="238"/>
      <c r="AKM118" s="238"/>
      <c r="AKN118" s="238"/>
      <c r="AKO118" s="238"/>
      <c r="AKP118" s="238"/>
      <c r="AKQ118" s="238"/>
      <c r="AKR118" s="238"/>
      <c r="AKS118" s="238"/>
      <c r="AKT118" s="238"/>
      <c r="AKU118" s="238"/>
      <c r="AKV118" s="238"/>
      <c r="AKW118" s="238"/>
      <c r="AKX118" s="238"/>
      <c r="AKY118" s="238"/>
      <c r="AKZ118" s="238"/>
      <c r="ALA118" s="238"/>
      <c r="ALB118" s="238"/>
      <c r="ALC118" s="238"/>
      <c r="ALD118" s="238"/>
      <c r="ALE118" s="238"/>
      <c r="ALF118" s="238"/>
      <c r="ALG118" s="238"/>
      <c r="ALH118" s="238"/>
      <c r="ALI118" s="238"/>
      <c r="ALJ118" s="238"/>
      <c r="ALK118" s="238"/>
      <c r="ALL118" s="238"/>
      <c r="ALM118" s="238"/>
      <c r="ALN118" s="238"/>
      <c r="ALO118" s="238"/>
      <c r="ALP118" s="238"/>
      <c r="ALQ118" s="238"/>
      <c r="ALR118" s="238"/>
      <c r="ALS118" s="238"/>
      <c r="ALT118" s="238"/>
      <c r="ALU118" s="238"/>
      <c r="ALV118" s="238"/>
      <c r="ALW118" s="238"/>
      <c r="ALX118" s="238"/>
      <c r="ALY118" s="238"/>
      <c r="ALZ118" s="238"/>
      <c r="AMA118" s="238"/>
      <c r="AMB118" s="238"/>
      <c r="AMC118" s="238"/>
      <c r="AMD118" s="238"/>
      <c r="AME118" s="238"/>
      <c r="AMF118" s="238"/>
      <c r="AMG118" s="238"/>
      <c r="AMH118" s="238"/>
      <c r="AMI118" s="238"/>
      <c r="AMJ118" s="238"/>
      <c r="AMK118" s="238"/>
      <c r="AML118" s="238"/>
      <c r="AMM118" s="238"/>
      <c r="AMN118" s="238"/>
      <c r="AMO118" s="238"/>
      <c r="AMP118" s="238"/>
      <c r="AMQ118" s="238"/>
      <c r="AMR118" s="238"/>
      <c r="AMS118" s="238"/>
      <c r="AMT118" s="238"/>
      <c r="AMU118" s="238"/>
      <c r="AMV118" s="238"/>
      <c r="AMW118" s="238"/>
      <c r="AMX118" s="238"/>
      <c r="AMY118" s="238"/>
      <c r="AMZ118" s="238"/>
      <c r="ANA118" s="238"/>
      <c r="ANB118" s="238"/>
      <c r="ANC118" s="238"/>
      <c r="AND118" s="238"/>
      <c r="ANE118" s="238"/>
      <c r="ANF118" s="238"/>
      <c r="ANG118" s="238"/>
      <c r="ANH118" s="238"/>
      <c r="ANI118" s="238"/>
      <c r="ANJ118" s="238"/>
      <c r="ANK118" s="238"/>
      <c r="ANL118" s="238"/>
      <c r="ANM118" s="238"/>
      <c r="ANN118" s="238"/>
      <c r="ANO118" s="238"/>
      <c r="ANP118" s="238"/>
      <c r="ANQ118" s="238"/>
      <c r="ANR118" s="238"/>
      <c r="ANS118" s="238"/>
      <c r="ANT118" s="238"/>
      <c r="ANU118" s="238"/>
      <c r="ANV118" s="238"/>
      <c r="ANW118" s="238"/>
      <c r="ANX118" s="238"/>
      <c r="ANY118" s="238"/>
      <c r="ANZ118" s="238"/>
      <c r="AOA118" s="238"/>
      <c r="AOB118" s="238"/>
      <c r="AOC118" s="238"/>
      <c r="AOD118" s="238"/>
      <c r="AOE118" s="238"/>
      <c r="AOF118" s="238"/>
      <c r="AOG118" s="238"/>
      <c r="AOH118" s="238"/>
      <c r="AOI118" s="238"/>
      <c r="AOJ118" s="238"/>
      <c r="AOK118" s="238"/>
      <c r="AOL118" s="238"/>
      <c r="AOM118" s="238"/>
      <c r="AON118" s="238"/>
      <c r="AOO118" s="238"/>
      <c r="AOP118" s="238"/>
      <c r="AOQ118" s="238"/>
      <c r="AOR118" s="238"/>
      <c r="AOS118" s="238"/>
      <c r="AOT118" s="238"/>
      <c r="AOU118" s="238"/>
      <c r="AOV118" s="238"/>
      <c r="AOW118" s="238"/>
      <c r="AOX118" s="238"/>
      <c r="AOY118" s="238"/>
      <c r="AOZ118" s="238"/>
      <c r="APA118" s="238"/>
      <c r="APB118" s="238"/>
      <c r="APC118" s="238"/>
      <c r="APD118" s="238"/>
      <c r="APE118" s="238"/>
      <c r="APF118" s="238"/>
      <c r="APG118" s="238"/>
      <c r="APH118" s="238"/>
      <c r="API118" s="238"/>
      <c r="APJ118" s="238"/>
      <c r="APK118" s="238"/>
      <c r="APL118" s="238"/>
      <c r="APM118" s="238"/>
      <c r="APN118" s="238"/>
      <c r="APO118" s="238"/>
      <c r="APP118" s="238"/>
      <c r="APQ118" s="238"/>
      <c r="APR118" s="238"/>
      <c r="APS118" s="238"/>
      <c r="APT118" s="238"/>
      <c r="APU118" s="238"/>
      <c r="APV118" s="238"/>
      <c r="APW118" s="238"/>
      <c r="APX118" s="238"/>
      <c r="APY118" s="238"/>
      <c r="APZ118" s="238"/>
      <c r="AQA118" s="238"/>
      <c r="AQB118" s="238"/>
      <c r="AQC118" s="238"/>
      <c r="AQD118" s="238"/>
      <c r="AQE118" s="238"/>
      <c r="AQF118" s="238"/>
      <c r="AQG118" s="238"/>
      <c r="AQH118" s="238"/>
      <c r="AQI118" s="238"/>
      <c r="AQJ118" s="238"/>
      <c r="AQK118" s="238"/>
      <c r="AQL118" s="238"/>
      <c r="AQM118" s="238"/>
      <c r="AQN118" s="238"/>
      <c r="AQO118" s="238"/>
      <c r="AQP118" s="238"/>
      <c r="AQQ118" s="238"/>
      <c r="AQR118" s="238"/>
      <c r="AQS118" s="238"/>
      <c r="AQT118" s="238"/>
      <c r="AQU118" s="238"/>
      <c r="AQV118" s="238"/>
      <c r="AQW118" s="238"/>
      <c r="AQX118" s="238"/>
      <c r="AQY118" s="238"/>
      <c r="AQZ118" s="238"/>
      <c r="ARA118" s="238"/>
      <c r="ARB118" s="238"/>
      <c r="ARC118" s="238"/>
      <c r="ARD118" s="238"/>
      <c r="ARE118" s="238"/>
      <c r="ARF118" s="238"/>
      <c r="ARG118" s="238"/>
      <c r="ARH118" s="238"/>
      <c r="ARI118" s="238"/>
      <c r="ARJ118" s="238"/>
      <c r="ARK118" s="238"/>
      <c r="ARL118" s="238"/>
      <c r="ARM118" s="238"/>
      <c r="ARN118" s="238"/>
      <c r="ARO118" s="238"/>
      <c r="ARP118" s="238"/>
      <c r="ARQ118" s="238"/>
      <c r="ARR118" s="238"/>
      <c r="ARS118" s="238"/>
      <c r="ART118" s="238"/>
      <c r="ARU118" s="238"/>
      <c r="ARV118" s="238"/>
      <c r="ARW118" s="238"/>
      <c r="ARX118" s="238"/>
      <c r="ARY118" s="238"/>
      <c r="ARZ118" s="238"/>
      <c r="ASA118" s="238"/>
      <c r="ASB118" s="238"/>
      <c r="ASC118" s="238"/>
      <c r="ASD118" s="238"/>
      <c r="ASE118" s="238"/>
      <c r="ASF118" s="238"/>
      <c r="ASG118" s="238"/>
      <c r="ASH118" s="238"/>
      <c r="ASI118" s="238"/>
      <c r="ASJ118" s="238"/>
      <c r="ASK118" s="238"/>
      <c r="ASL118" s="238"/>
      <c r="ASM118" s="238"/>
      <c r="ASN118" s="238"/>
      <c r="ASO118" s="238"/>
      <c r="ASP118" s="238"/>
      <c r="ASQ118" s="238"/>
      <c r="ASR118" s="238"/>
      <c r="ASS118" s="238"/>
      <c r="AST118" s="238"/>
      <c r="ASU118" s="238"/>
      <c r="ASV118" s="238"/>
      <c r="ASW118" s="238"/>
      <c r="ASX118" s="238"/>
      <c r="ASY118" s="238"/>
      <c r="ASZ118" s="238"/>
      <c r="ATA118" s="238"/>
      <c r="ATB118" s="238"/>
      <c r="ATC118" s="238"/>
      <c r="ATD118" s="238"/>
      <c r="ATE118" s="238"/>
      <c r="ATF118" s="238"/>
      <c r="ATG118" s="238"/>
      <c r="ATH118" s="238"/>
      <c r="ATI118" s="238"/>
      <c r="ATJ118" s="238"/>
      <c r="ATK118" s="238"/>
      <c r="ATL118" s="238"/>
      <c r="ATM118" s="238"/>
      <c r="ATN118" s="238"/>
      <c r="ATO118" s="238"/>
      <c r="ATP118" s="238"/>
      <c r="ATQ118" s="238"/>
      <c r="ATR118" s="238"/>
      <c r="ATS118" s="238"/>
      <c r="ATT118" s="238"/>
      <c r="ATU118" s="238"/>
      <c r="ATV118" s="238"/>
      <c r="ATW118" s="238"/>
      <c r="ATX118" s="238"/>
      <c r="ATY118" s="238"/>
      <c r="ATZ118" s="238"/>
      <c r="AUA118" s="238"/>
      <c r="AUB118" s="238"/>
      <c r="AUC118" s="238"/>
      <c r="AUD118" s="238"/>
      <c r="AUE118" s="238"/>
      <c r="AUF118" s="238"/>
      <c r="AUG118" s="238"/>
      <c r="AUH118" s="238"/>
      <c r="AUI118" s="238"/>
      <c r="AUJ118" s="238"/>
      <c r="AUK118" s="238"/>
      <c r="AUL118" s="238"/>
      <c r="AUM118" s="238"/>
      <c r="AUN118" s="238"/>
      <c r="AUO118" s="238"/>
      <c r="AUP118" s="238"/>
      <c r="AUQ118" s="238"/>
      <c r="AUR118" s="238"/>
      <c r="AUS118" s="238"/>
      <c r="AUT118" s="238"/>
      <c r="AUU118" s="238"/>
      <c r="AUV118" s="238"/>
      <c r="AUW118" s="238"/>
      <c r="AUX118" s="238"/>
      <c r="AUY118" s="238"/>
      <c r="AUZ118" s="238"/>
      <c r="AVA118" s="238"/>
      <c r="AVB118" s="238"/>
      <c r="AVC118" s="238"/>
      <c r="AVD118" s="238"/>
      <c r="AVE118" s="238"/>
      <c r="AVF118" s="238"/>
      <c r="AVG118" s="238"/>
      <c r="AVH118" s="238"/>
      <c r="AVI118" s="238"/>
      <c r="AVJ118" s="238"/>
      <c r="AVK118" s="238"/>
      <c r="AVL118" s="238"/>
      <c r="AVM118" s="238"/>
      <c r="AVN118" s="238"/>
      <c r="AVO118" s="238"/>
      <c r="AVP118" s="238"/>
      <c r="AVQ118" s="238"/>
      <c r="AVR118" s="238"/>
      <c r="AVS118" s="238"/>
      <c r="AVT118" s="238"/>
      <c r="AVU118" s="238"/>
      <c r="AVV118" s="238"/>
      <c r="AVW118" s="238"/>
      <c r="AVX118" s="238"/>
      <c r="AVY118" s="238"/>
      <c r="AVZ118" s="238"/>
      <c r="AWA118" s="238"/>
      <c r="AWB118" s="238"/>
      <c r="AWC118" s="238"/>
      <c r="AWD118" s="238"/>
      <c r="AWE118" s="238"/>
      <c r="AWF118" s="238"/>
      <c r="AWG118" s="238"/>
      <c r="AWH118" s="238"/>
      <c r="AWI118" s="238"/>
      <c r="AWJ118" s="238"/>
      <c r="AWK118" s="238"/>
      <c r="AWL118" s="238"/>
      <c r="AWM118" s="238"/>
      <c r="AWN118" s="238"/>
      <c r="AWO118" s="238"/>
      <c r="AWP118" s="238"/>
      <c r="AWQ118" s="238"/>
      <c r="AWR118" s="238"/>
      <c r="AWS118" s="238"/>
      <c r="AWT118" s="238"/>
      <c r="AWU118" s="238"/>
      <c r="AWV118" s="238"/>
      <c r="AWW118" s="238"/>
      <c r="AWX118" s="238"/>
      <c r="AWY118" s="238"/>
      <c r="AWZ118" s="238"/>
      <c r="AXA118" s="238"/>
      <c r="AXB118" s="238"/>
      <c r="AXC118" s="238"/>
      <c r="AXD118" s="238"/>
      <c r="AXE118" s="238"/>
      <c r="AXF118" s="238"/>
      <c r="AXG118" s="238"/>
      <c r="AXH118" s="238"/>
      <c r="AXI118" s="238"/>
      <c r="AXJ118" s="238"/>
      <c r="AXK118" s="238"/>
      <c r="AXL118" s="238"/>
      <c r="AXM118" s="238"/>
      <c r="AXN118" s="238"/>
      <c r="AXO118" s="238"/>
      <c r="AXP118" s="238"/>
      <c r="AXQ118" s="238"/>
      <c r="AXR118" s="238"/>
      <c r="AXS118" s="238"/>
      <c r="AXT118" s="238"/>
      <c r="AXU118" s="238"/>
      <c r="AXV118" s="238"/>
      <c r="AXW118" s="238"/>
      <c r="AXX118" s="238"/>
      <c r="AXY118" s="238"/>
      <c r="AXZ118" s="238"/>
      <c r="AYA118" s="238"/>
      <c r="AYB118" s="238"/>
      <c r="AYC118" s="238"/>
      <c r="AYD118" s="238"/>
      <c r="AYE118" s="238"/>
      <c r="AYF118" s="238"/>
      <c r="AYG118" s="238"/>
      <c r="AYH118" s="238"/>
      <c r="AYI118" s="238"/>
      <c r="AYJ118" s="238"/>
      <c r="AYK118" s="238"/>
      <c r="AYL118" s="238"/>
      <c r="AYM118" s="238"/>
      <c r="AYN118" s="238"/>
      <c r="AYO118" s="238"/>
      <c r="AYP118" s="238"/>
      <c r="AYQ118" s="238"/>
      <c r="AYR118" s="238"/>
      <c r="AYS118" s="238"/>
      <c r="AYT118" s="238"/>
      <c r="AYU118" s="238"/>
      <c r="AYV118" s="238"/>
      <c r="AYW118" s="238"/>
      <c r="AYX118" s="238"/>
      <c r="AYY118" s="238"/>
      <c r="AYZ118" s="238"/>
      <c r="AZA118" s="238"/>
      <c r="AZB118" s="238"/>
      <c r="AZC118" s="238"/>
      <c r="AZD118" s="238"/>
      <c r="AZE118" s="238"/>
      <c r="AZF118" s="238"/>
      <c r="AZG118" s="238"/>
      <c r="AZH118" s="238"/>
      <c r="AZI118" s="238"/>
      <c r="AZJ118" s="238"/>
      <c r="AZK118" s="238"/>
      <c r="AZL118" s="238"/>
      <c r="AZM118" s="238"/>
      <c r="AZN118" s="238"/>
      <c r="AZO118" s="238"/>
      <c r="AZP118" s="238"/>
      <c r="AZQ118" s="238"/>
      <c r="AZR118" s="238"/>
      <c r="AZS118" s="238"/>
      <c r="AZT118" s="238"/>
      <c r="AZU118" s="238"/>
      <c r="AZV118" s="238"/>
      <c r="AZW118" s="238"/>
      <c r="AZX118" s="238"/>
      <c r="AZY118" s="238"/>
      <c r="AZZ118" s="238"/>
      <c r="BAA118" s="238"/>
      <c r="BAB118" s="238"/>
      <c r="BAC118" s="238"/>
      <c r="BAD118" s="238"/>
      <c r="BAE118" s="238"/>
      <c r="BAF118" s="238"/>
      <c r="BAG118" s="238"/>
      <c r="BAH118" s="238"/>
      <c r="BAI118" s="238"/>
      <c r="BAJ118" s="238"/>
      <c r="BAK118" s="238"/>
      <c r="BAL118" s="238"/>
      <c r="BAM118" s="238"/>
      <c r="BAN118" s="238"/>
      <c r="BAO118" s="238"/>
      <c r="BAP118" s="238"/>
      <c r="BAQ118" s="238"/>
      <c r="BAR118" s="238"/>
      <c r="BAS118" s="238"/>
      <c r="BAT118" s="238"/>
      <c r="BAU118" s="238"/>
      <c r="BAV118" s="238"/>
      <c r="BAW118" s="238"/>
      <c r="BAX118" s="238"/>
      <c r="BAY118" s="238"/>
      <c r="BAZ118" s="238"/>
      <c r="BBA118" s="238"/>
      <c r="BBB118" s="238"/>
      <c r="BBC118" s="238"/>
      <c r="BBD118" s="238"/>
      <c r="BBE118" s="238"/>
      <c r="BBF118" s="238"/>
      <c r="BBG118" s="238"/>
      <c r="BBH118" s="238"/>
      <c r="BBI118" s="238"/>
      <c r="BBJ118" s="238"/>
      <c r="BBK118" s="238"/>
      <c r="BBL118" s="238"/>
      <c r="BBM118" s="238"/>
      <c r="BBN118" s="238"/>
      <c r="BBO118" s="238"/>
      <c r="BBP118" s="238"/>
      <c r="BBQ118" s="238"/>
      <c r="BBR118" s="238"/>
      <c r="BBS118" s="238"/>
      <c r="BBT118" s="238"/>
      <c r="BBU118" s="238"/>
      <c r="BBV118" s="238"/>
      <c r="BBW118" s="238"/>
      <c r="BBX118" s="238"/>
      <c r="BBY118" s="238"/>
      <c r="BBZ118" s="238"/>
      <c r="BCA118" s="238"/>
      <c r="BCB118" s="238"/>
      <c r="BCC118" s="238"/>
      <c r="BCD118" s="238"/>
      <c r="BCE118" s="238"/>
      <c r="BCF118" s="238"/>
      <c r="BCG118" s="238"/>
      <c r="BCH118" s="238"/>
      <c r="BCI118" s="238"/>
      <c r="BCJ118" s="238"/>
      <c r="BCK118" s="238"/>
      <c r="BCL118" s="238"/>
      <c r="BCM118" s="238"/>
      <c r="BCN118" s="238"/>
      <c r="BCO118" s="238"/>
      <c r="BCP118" s="238"/>
      <c r="BCQ118" s="238"/>
      <c r="BCR118" s="238"/>
      <c r="BCS118" s="238"/>
      <c r="BCT118" s="238"/>
      <c r="BCU118" s="238"/>
      <c r="BCV118" s="238"/>
      <c r="BCW118" s="238"/>
      <c r="BCX118" s="238"/>
      <c r="BCY118" s="238"/>
      <c r="BCZ118" s="238"/>
      <c r="BDA118" s="238"/>
      <c r="BDB118" s="238"/>
      <c r="BDC118" s="238"/>
      <c r="BDD118" s="238"/>
      <c r="BDE118" s="238"/>
      <c r="BDF118" s="238"/>
      <c r="BDG118" s="238"/>
      <c r="BDH118" s="238"/>
      <c r="BDI118" s="238"/>
      <c r="BDJ118" s="238"/>
      <c r="BDK118" s="238"/>
      <c r="BDL118" s="238"/>
      <c r="BDM118" s="238"/>
      <c r="BDN118" s="238"/>
      <c r="BDO118" s="238"/>
      <c r="BDP118" s="238"/>
      <c r="BDQ118" s="238"/>
      <c r="BDR118" s="238"/>
      <c r="BDS118" s="238"/>
      <c r="BDT118" s="238"/>
      <c r="BDU118" s="238"/>
      <c r="BDV118" s="238"/>
      <c r="BDW118" s="238"/>
      <c r="BDX118" s="238"/>
      <c r="BDY118" s="238"/>
      <c r="BDZ118" s="238"/>
      <c r="BEA118" s="238"/>
      <c r="BEB118" s="238"/>
      <c r="BEC118" s="238"/>
      <c r="BED118" s="238"/>
      <c r="BEE118" s="238"/>
      <c r="BEF118" s="238"/>
      <c r="BEG118" s="238"/>
      <c r="BEH118" s="238"/>
      <c r="BEI118" s="238"/>
      <c r="BEJ118" s="238"/>
      <c r="BEK118" s="238"/>
      <c r="BEL118" s="238"/>
      <c r="BEM118" s="238"/>
      <c r="BEN118" s="238"/>
      <c r="BEO118" s="238"/>
      <c r="BEP118" s="238"/>
      <c r="BEQ118" s="238"/>
      <c r="BER118" s="238"/>
      <c r="BES118" s="238"/>
      <c r="BET118" s="238"/>
      <c r="BEU118" s="238"/>
      <c r="BEV118" s="238"/>
      <c r="BEW118" s="238"/>
      <c r="BEX118" s="238"/>
      <c r="BEY118" s="238"/>
      <c r="BEZ118" s="238"/>
      <c r="BFA118" s="238"/>
      <c r="BFB118" s="238"/>
      <c r="BFC118" s="238"/>
      <c r="BFD118" s="238"/>
      <c r="BFE118" s="238"/>
      <c r="BFF118" s="238"/>
      <c r="BFG118" s="238"/>
      <c r="BFH118" s="238"/>
      <c r="BFI118" s="238"/>
      <c r="BFJ118" s="238"/>
      <c r="BFK118" s="238"/>
      <c r="BFL118" s="238"/>
      <c r="BFM118" s="238"/>
      <c r="BFN118" s="238"/>
      <c r="BFO118" s="238"/>
      <c r="BFP118" s="238"/>
      <c r="BFQ118" s="238"/>
      <c r="BFR118" s="238"/>
      <c r="BFS118" s="238"/>
      <c r="BFT118" s="238"/>
      <c r="BFU118" s="238"/>
      <c r="BFV118" s="238"/>
      <c r="BFW118" s="238"/>
      <c r="BFX118" s="238"/>
      <c r="BFY118" s="238"/>
      <c r="BFZ118" s="238"/>
      <c r="BGA118" s="238"/>
      <c r="BGB118" s="238"/>
      <c r="BGC118" s="238"/>
      <c r="BGD118" s="238"/>
      <c r="BGE118" s="238"/>
      <c r="BGF118" s="238"/>
      <c r="BGG118" s="238"/>
      <c r="BGH118" s="238"/>
      <c r="BGI118" s="238"/>
      <c r="BGJ118" s="238"/>
      <c r="BGK118" s="238"/>
      <c r="BGL118" s="238"/>
      <c r="BGM118" s="238"/>
      <c r="BGN118" s="238"/>
      <c r="BGO118" s="238"/>
      <c r="BGP118" s="238"/>
      <c r="BGQ118" s="238"/>
      <c r="BGR118" s="238"/>
      <c r="BGS118" s="238"/>
      <c r="BGT118" s="238"/>
      <c r="BGU118" s="238"/>
      <c r="BGV118" s="238"/>
      <c r="BGW118" s="238"/>
      <c r="BGX118" s="238"/>
      <c r="BGY118" s="238"/>
      <c r="BGZ118" s="238"/>
      <c r="BHA118" s="238"/>
      <c r="BHB118" s="238"/>
      <c r="BHC118" s="238"/>
      <c r="BHD118" s="238"/>
      <c r="BHE118" s="238"/>
      <c r="BHF118" s="238"/>
      <c r="BHG118" s="238"/>
      <c r="BHH118" s="238"/>
      <c r="BHI118" s="238"/>
      <c r="BHJ118" s="238"/>
      <c r="BHK118" s="238"/>
      <c r="BHL118" s="238"/>
      <c r="BHM118" s="238"/>
      <c r="BHN118" s="238"/>
      <c r="BHO118" s="238"/>
      <c r="BHP118" s="238"/>
      <c r="BHQ118" s="238"/>
      <c r="BHR118" s="238"/>
      <c r="BHS118" s="238"/>
      <c r="BHT118" s="238"/>
      <c r="BHU118" s="238"/>
      <c r="BHV118" s="238"/>
      <c r="BHW118" s="238"/>
      <c r="BHX118" s="238"/>
      <c r="BHY118" s="238"/>
      <c r="BHZ118" s="238"/>
      <c r="BIA118" s="238"/>
      <c r="BIB118" s="238"/>
      <c r="BIC118" s="238"/>
      <c r="BID118" s="238"/>
      <c r="BIE118" s="238"/>
      <c r="BIF118" s="238"/>
      <c r="BIG118" s="238"/>
      <c r="BIH118" s="238"/>
      <c r="BII118" s="238"/>
      <c r="BIJ118" s="238"/>
      <c r="BIK118" s="238"/>
      <c r="BIL118" s="238"/>
      <c r="BIM118" s="238"/>
      <c r="BIN118" s="238"/>
      <c r="BIO118" s="238"/>
      <c r="BIP118" s="238"/>
      <c r="BIQ118" s="238"/>
      <c r="BIR118" s="238"/>
      <c r="BIS118" s="238"/>
      <c r="BIT118" s="238"/>
      <c r="BIU118" s="238"/>
      <c r="BIV118" s="238"/>
      <c r="BIW118" s="238"/>
      <c r="BIX118" s="238"/>
      <c r="BIY118" s="238"/>
      <c r="BIZ118" s="238"/>
      <c r="BJA118" s="238"/>
      <c r="BJB118" s="238"/>
      <c r="BJC118" s="238"/>
      <c r="BJD118" s="238"/>
      <c r="BJE118" s="238"/>
      <c r="BJF118" s="238"/>
      <c r="BJG118" s="238"/>
      <c r="BJH118" s="238"/>
      <c r="BJI118" s="238"/>
      <c r="BJJ118" s="238"/>
      <c r="BJK118" s="238"/>
      <c r="BJL118" s="238"/>
      <c r="BJM118" s="238"/>
      <c r="BJN118" s="238"/>
      <c r="BJO118" s="238"/>
      <c r="BJP118" s="238"/>
      <c r="BJQ118" s="238"/>
      <c r="BJR118" s="238"/>
      <c r="BJS118" s="238"/>
      <c r="BJT118" s="238"/>
      <c r="BJU118" s="238"/>
      <c r="BJV118" s="238"/>
      <c r="BJW118" s="238"/>
      <c r="BJX118" s="238"/>
      <c r="BJY118" s="238"/>
      <c r="BJZ118" s="238"/>
      <c r="BKA118" s="238"/>
      <c r="BKB118" s="238"/>
      <c r="BKC118" s="238"/>
      <c r="BKD118" s="238"/>
      <c r="BKE118" s="238"/>
      <c r="BKF118" s="238"/>
      <c r="BKG118" s="238"/>
      <c r="BKH118" s="238"/>
      <c r="BKI118" s="238"/>
      <c r="BKJ118" s="238"/>
      <c r="BKK118" s="238"/>
      <c r="BKL118" s="238"/>
      <c r="BKM118" s="238"/>
      <c r="BKN118" s="238"/>
      <c r="BKO118" s="238"/>
      <c r="BKP118" s="238"/>
      <c r="BKQ118" s="238"/>
      <c r="BKR118" s="238"/>
      <c r="BKS118" s="238"/>
      <c r="BKT118" s="238"/>
      <c r="BKU118" s="238"/>
      <c r="BKV118" s="238"/>
      <c r="BKW118" s="238"/>
      <c r="BKX118" s="238"/>
      <c r="BKY118" s="238"/>
      <c r="BKZ118" s="238"/>
      <c r="BLA118" s="238"/>
      <c r="BLB118" s="238"/>
      <c r="BLC118" s="238"/>
      <c r="BLD118" s="238"/>
      <c r="BLE118" s="238"/>
      <c r="BLF118" s="238"/>
      <c r="BLG118" s="238"/>
      <c r="BLH118" s="238"/>
      <c r="BLI118" s="238"/>
      <c r="BLJ118" s="238"/>
      <c r="BLK118" s="238"/>
      <c r="BLL118" s="238"/>
      <c r="BLM118" s="238"/>
      <c r="BLN118" s="238"/>
      <c r="BLO118" s="238"/>
      <c r="BLP118" s="238"/>
      <c r="BLQ118" s="238"/>
      <c r="BLR118" s="238"/>
      <c r="BLS118" s="238"/>
      <c r="BLT118" s="238"/>
      <c r="BLU118" s="238"/>
      <c r="BLV118" s="238"/>
      <c r="BLW118" s="238"/>
      <c r="BLX118" s="238"/>
      <c r="BLY118" s="238"/>
      <c r="BLZ118" s="238"/>
      <c r="BMA118" s="238"/>
      <c r="BMB118" s="238"/>
      <c r="BMC118" s="238"/>
      <c r="BMD118" s="238"/>
      <c r="BME118" s="238"/>
      <c r="BMF118" s="238"/>
      <c r="BMG118" s="238"/>
      <c r="BMH118" s="238"/>
      <c r="BMI118" s="238"/>
      <c r="BMJ118" s="238"/>
      <c r="BMK118" s="238"/>
      <c r="BML118" s="238"/>
      <c r="BMM118" s="238"/>
      <c r="BMN118" s="238"/>
      <c r="BMO118" s="238"/>
      <c r="BMP118" s="238"/>
      <c r="BMQ118" s="238"/>
      <c r="BMR118" s="238"/>
      <c r="BMS118" s="238"/>
      <c r="BMT118" s="238"/>
      <c r="BMU118" s="238"/>
      <c r="BMV118" s="238"/>
      <c r="BMW118" s="238"/>
      <c r="BMX118" s="238"/>
      <c r="BMY118" s="238"/>
      <c r="BMZ118" s="238"/>
      <c r="BNA118" s="238"/>
      <c r="BNB118" s="238"/>
      <c r="BNC118" s="238"/>
      <c r="BND118" s="238"/>
      <c r="BNE118" s="238"/>
      <c r="BNF118" s="238"/>
      <c r="BNG118" s="238"/>
      <c r="BNH118" s="238"/>
      <c r="BNI118" s="238"/>
      <c r="BNJ118" s="238"/>
      <c r="BNK118" s="238"/>
      <c r="BNL118" s="238"/>
      <c r="BNM118" s="238"/>
      <c r="BNN118" s="238"/>
      <c r="BNO118" s="238"/>
      <c r="BNP118" s="238"/>
      <c r="BNQ118" s="238"/>
      <c r="BNR118" s="238"/>
      <c r="BNS118" s="238"/>
      <c r="BNT118" s="238"/>
      <c r="BNU118" s="238"/>
      <c r="BNV118" s="238"/>
      <c r="BNW118" s="238"/>
      <c r="BNX118" s="238"/>
      <c r="BNY118" s="238"/>
      <c r="BNZ118" s="238"/>
      <c r="BOA118" s="238"/>
      <c r="BOB118" s="238"/>
      <c r="BOC118" s="238"/>
      <c r="BOD118" s="238"/>
      <c r="BOE118" s="238"/>
      <c r="BOF118" s="238"/>
      <c r="BOG118" s="238"/>
      <c r="BOH118" s="238"/>
      <c r="BOI118" s="238"/>
      <c r="BOJ118" s="238"/>
      <c r="BOK118" s="238"/>
      <c r="BOL118" s="238"/>
      <c r="BOM118" s="238"/>
      <c r="BON118" s="238"/>
      <c r="BOO118" s="238"/>
      <c r="BOP118" s="238"/>
      <c r="BOQ118" s="238"/>
      <c r="BOR118" s="238"/>
      <c r="BOS118" s="238"/>
      <c r="BOT118" s="238"/>
      <c r="BOU118" s="238"/>
      <c r="BOV118" s="238"/>
      <c r="BOW118" s="238"/>
      <c r="BOX118" s="238"/>
      <c r="BOY118" s="238"/>
      <c r="BOZ118" s="238"/>
      <c r="BPA118" s="238"/>
      <c r="BPB118" s="238"/>
      <c r="BPC118" s="238"/>
      <c r="BPD118" s="238"/>
      <c r="BPE118" s="238"/>
      <c r="BPF118" s="238"/>
      <c r="BPG118" s="238"/>
      <c r="BPH118" s="238"/>
      <c r="BPI118" s="238"/>
      <c r="BPJ118" s="238"/>
      <c r="BPK118" s="238"/>
      <c r="BPL118" s="238"/>
      <c r="BPM118" s="238"/>
      <c r="BPN118" s="238"/>
      <c r="BPO118" s="238"/>
      <c r="BPP118" s="238"/>
      <c r="BPQ118" s="238"/>
      <c r="BPR118" s="238"/>
      <c r="BPS118" s="238"/>
      <c r="BPT118" s="238"/>
      <c r="BPU118" s="238"/>
      <c r="BPV118" s="238"/>
      <c r="BPW118" s="238"/>
      <c r="BPX118" s="238"/>
      <c r="BPY118" s="238"/>
      <c r="BPZ118" s="238"/>
      <c r="BQA118" s="238"/>
      <c r="BQB118" s="238"/>
      <c r="BQC118" s="238"/>
      <c r="BQD118" s="238"/>
      <c r="BQE118" s="238"/>
      <c r="BQF118" s="238"/>
      <c r="BQG118" s="238"/>
      <c r="BQH118" s="238"/>
      <c r="BQI118" s="238"/>
      <c r="BQJ118" s="238"/>
      <c r="BQK118" s="238"/>
      <c r="BQL118" s="238"/>
      <c r="BQM118" s="238"/>
      <c r="BQN118" s="238"/>
      <c r="BQO118" s="238"/>
      <c r="BQP118" s="238"/>
      <c r="BQQ118" s="238"/>
      <c r="BQR118" s="238"/>
      <c r="BQS118" s="238"/>
      <c r="BQT118" s="238"/>
      <c r="BQU118" s="238"/>
      <c r="BQV118" s="238"/>
      <c r="BQW118" s="238"/>
      <c r="BQX118" s="238"/>
      <c r="BQY118" s="238"/>
      <c r="BQZ118" s="238"/>
      <c r="BRA118" s="238"/>
      <c r="BRB118" s="238"/>
      <c r="BRC118" s="238"/>
      <c r="BRD118" s="238"/>
      <c r="BRE118" s="238"/>
      <c r="BRF118" s="238"/>
      <c r="BRG118" s="238"/>
      <c r="BRH118" s="238"/>
      <c r="BRI118" s="238"/>
      <c r="BRJ118" s="238"/>
      <c r="BRK118" s="238"/>
      <c r="BRL118" s="238"/>
      <c r="BRM118" s="238"/>
      <c r="BRN118" s="238"/>
      <c r="BRO118" s="238"/>
      <c r="BRP118" s="238"/>
      <c r="BRQ118" s="238"/>
      <c r="BRR118" s="238"/>
      <c r="BRS118" s="238"/>
      <c r="BRT118" s="238"/>
      <c r="BRU118" s="238"/>
      <c r="BRV118" s="238"/>
      <c r="BRW118" s="238"/>
      <c r="BRX118" s="238"/>
      <c r="BRY118" s="238"/>
      <c r="BRZ118" s="238"/>
      <c r="BSA118" s="238"/>
      <c r="BSB118" s="238"/>
      <c r="BSC118" s="238"/>
      <c r="BSD118" s="238"/>
      <c r="BSE118" s="238"/>
      <c r="BSF118" s="238"/>
      <c r="BSG118" s="238"/>
      <c r="BSH118" s="238"/>
      <c r="BSI118" s="238"/>
      <c r="BSJ118" s="238"/>
      <c r="BSK118" s="238"/>
      <c r="BSL118" s="238"/>
      <c r="BSM118" s="238"/>
      <c r="BSN118" s="238"/>
      <c r="BSO118" s="238"/>
      <c r="BSP118" s="238"/>
      <c r="BSQ118" s="238"/>
      <c r="BSR118" s="238"/>
      <c r="BSS118" s="238"/>
      <c r="BST118" s="238"/>
      <c r="BSU118" s="238"/>
      <c r="BSV118" s="238"/>
      <c r="BSW118" s="238"/>
      <c r="BSX118" s="238"/>
      <c r="BSY118" s="238"/>
      <c r="BSZ118" s="238"/>
      <c r="BTA118" s="238"/>
      <c r="BTB118" s="238"/>
      <c r="BTC118" s="238"/>
      <c r="BTD118" s="238"/>
      <c r="BTE118" s="238"/>
      <c r="BTF118" s="238"/>
      <c r="BTG118" s="238"/>
      <c r="BTH118" s="238"/>
      <c r="BTI118" s="238"/>
      <c r="BTJ118" s="238"/>
      <c r="BTK118" s="238"/>
      <c r="BTL118" s="238"/>
      <c r="BTM118" s="238"/>
      <c r="BTN118" s="238"/>
      <c r="BTO118" s="238"/>
      <c r="BTP118" s="238"/>
      <c r="BTQ118" s="238"/>
      <c r="BTR118" s="238"/>
      <c r="BTS118" s="238"/>
      <c r="BTT118" s="238"/>
      <c r="BTU118" s="238"/>
      <c r="BTV118" s="238"/>
      <c r="BTW118" s="238"/>
      <c r="BTX118" s="238"/>
      <c r="BTY118" s="238"/>
      <c r="BTZ118" s="238"/>
      <c r="BUA118" s="238"/>
      <c r="BUB118" s="238"/>
      <c r="BUC118" s="238"/>
      <c r="BUD118" s="238"/>
      <c r="BUE118" s="238"/>
      <c r="BUF118" s="238"/>
      <c r="BUG118" s="238"/>
      <c r="BUH118" s="238"/>
      <c r="BUI118" s="238"/>
      <c r="BUJ118" s="238"/>
      <c r="BUK118" s="238"/>
      <c r="BUL118" s="238"/>
      <c r="BUM118" s="238"/>
      <c r="BUN118" s="238"/>
      <c r="BUO118" s="238"/>
      <c r="BUP118" s="238"/>
      <c r="BUQ118" s="238"/>
      <c r="BUR118" s="238"/>
      <c r="BUS118" s="238"/>
      <c r="BUT118" s="238"/>
      <c r="BUU118" s="238"/>
      <c r="BUV118" s="238"/>
      <c r="BUW118" s="238"/>
      <c r="BUX118" s="238"/>
      <c r="BUY118" s="238"/>
      <c r="BUZ118" s="238"/>
      <c r="BVA118" s="238"/>
      <c r="BVB118" s="238"/>
      <c r="BVC118" s="238"/>
      <c r="BVD118" s="238"/>
      <c r="BVE118" s="238"/>
      <c r="BVF118" s="238"/>
      <c r="BVG118" s="238"/>
      <c r="BVH118" s="238"/>
      <c r="BVI118" s="238"/>
      <c r="BVJ118" s="238"/>
      <c r="BVK118" s="238"/>
      <c r="BVL118" s="238"/>
      <c r="BVM118" s="238"/>
      <c r="BVN118" s="238"/>
      <c r="BVO118" s="238"/>
      <c r="BVP118" s="238"/>
      <c r="BVQ118" s="238"/>
      <c r="BVR118" s="238"/>
      <c r="BVS118" s="238"/>
      <c r="BVT118" s="238"/>
      <c r="BVU118" s="238"/>
      <c r="BVV118" s="238"/>
      <c r="BVW118" s="238"/>
      <c r="BVX118" s="238"/>
      <c r="BVY118" s="238"/>
      <c r="BVZ118" s="238"/>
      <c r="BWA118" s="238"/>
      <c r="BWB118" s="238"/>
      <c r="BWC118" s="238"/>
      <c r="BWD118" s="238"/>
      <c r="BWE118" s="238"/>
      <c r="BWF118" s="238"/>
      <c r="BWG118" s="238"/>
      <c r="BWH118" s="238"/>
      <c r="BWI118" s="238"/>
      <c r="BWJ118" s="238"/>
      <c r="BWK118" s="238"/>
      <c r="BWL118" s="238"/>
      <c r="BWM118" s="238"/>
      <c r="BWN118" s="238"/>
      <c r="BWO118" s="238"/>
      <c r="BWP118" s="238"/>
      <c r="BWQ118" s="238"/>
      <c r="BWR118" s="238"/>
      <c r="BWS118" s="238"/>
      <c r="BWT118" s="238"/>
      <c r="BWU118" s="238"/>
      <c r="BWV118" s="238"/>
      <c r="BWW118" s="238"/>
      <c r="BWX118" s="238"/>
      <c r="BWY118" s="238"/>
      <c r="BWZ118" s="238"/>
      <c r="BXA118" s="238"/>
      <c r="BXB118" s="238"/>
      <c r="BXC118" s="238"/>
      <c r="BXD118" s="238"/>
      <c r="BXE118" s="238"/>
      <c r="BXF118" s="238"/>
      <c r="BXG118" s="238"/>
      <c r="BXH118" s="238"/>
      <c r="BXI118" s="238"/>
      <c r="BXJ118" s="238"/>
      <c r="BXK118" s="238"/>
      <c r="BXL118" s="238"/>
      <c r="BXM118" s="238"/>
      <c r="BXN118" s="238"/>
      <c r="BXO118" s="238"/>
      <c r="BXP118" s="238"/>
      <c r="BXQ118" s="238"/>
      <c r="BXR118" s="238"/>
      <c r="BXS118" s="238"/>
      <c r="BXT118" s="238"/>
      <c r="BXU118" s="238"/>
      <c r="BXV118" s="238"/>
      <c r="BXW118" s="238"/>
      <c r="BXX118" s="238"/>
      <c r="BXY118" s="238"/>
      <c r="BXZ118" s="238"/>
      <c r="BYA118" s="238"/>
      <c r="BYB118" s="238"/>
      <c r="BYC118" s="238"/>
      <c r="BYD118" s="238"/>
      <c r="BYE118" s="238"/>
      <c r="BYF118" s="238"/>
      <c r="BYG118" s="238"/>
      <c r="BYH118" s="238"/>
      <c r="BYI118" s="238"/>
      <c r="BYJ118" s="238"/>
      <c r="BYK118" s="238"/>
      <c r="BYL118" s="238"/>
      <c r="BYM118" s="238"/>
      <c r="BYN118" s="238"/>
      <c r="BYO118" s="238"/>
      <c r="BYP118" s="238"/>
      <c r="BYQ118" s="238"/>
      <c r="BYR118" s="238"/>
      <c r="BYS118" s="238"/>
      <c r="BYT118" s="238"/>
      <c r="BYU118" s="238"/>
      <c r="BYV118" s="238"/>
      <c r="BYW118" s="238"/>
      <c r="BYX118" s="238"/>
      <c r="BYY118" s="238"/>
      <c r="BYZ118" s="238"/>
      <c r="BZA118" s="238"/>
      <c r="BZB118" s="238"/>
      <c r="BZC118" s="238"/>
      <c r="BZD118" s="238"/>
      <c r="BZE118" s="238"/>
      <c r="BZF118" s="238"/>
      <c r="BZG118" s="238"/>
      <c r="BZH118" s="238"/>
      <c r="BZI118" s="238"/>
      <c r="BZJ118" s="238"/>
      <c r="BZK118" s="238"/>
      <c r="BZL118" s="238"/>
      <c r="BZM118" s="238"/>
      <c r="BZN118" s="238"/>
      <c r="BZO118" s="238"/>
      <c r="BZP118" s="238"/>
      <c r="BZQ118" s="238"/>
      <c r="BZR118" s="238"/>
      <c r="BZS118" s="238"/>
      <c r="BZT118" s="238"/>
      <c r="BZU118" s="238"/>
      <c r="BZV118" s="238"/>
      <c r="BZW118" s="238"/>
      <c r="BZX118" s="238"/>
      <c r="BZY118" s="238"/>
      <c r="BZZ118" s="238"/>
      <c r="CAA118" s="238"/>
      <c r="CAB118" s="238"/>
      <c r="CAC118" s="238"/>
      <c r="CAD118" s="238"/>
      <c r="CAE118" s="238"/>
      <c r="CAF118" s="238"/>
      <c r="CAG118" s="238"/>
      <c r="CAH118" s="238"/>
      <c r="CAI118" s="238"/>
      <c r="CAJ118" s="238"/>
      <c r="CAK118" s="238"/>
      <c r="CAL118" s="238"/>
      <c r="CAM118" s="238"/>
      <c r="CAN118" s="238"/>
      <c r="CAO118" s="238"/>
      <c r="CAP118" s="238"/>
      <c r="CAQ118" s="238"/>
      <c r="CAR118" s="238"/>
      <c r="CAS118" s="238"/>
      <c r="CAT118" s="238"/>
      <c r="CAU118" s="238"/>
      <c r="CAV118" s="238"/>
      <c r="CAW118" s="238"/>
      <c r="CAX118" s="238"/>
      <c r="CAY118" s="238"/>
      <c r="CAZ118" s="238"/>
      <c r="CBA118" s="238"/>
      <c r="CBB118" s="238"/>
      <c r="CBC118" s="238"/>
      <c r="CBD118" s="238"/>
      <c r="CBE118" s="238"/>
      <c r="CBF118" s="238"/>
      <c r="CBG118" s="238"/>
      <c r="CBH118" s="238"/>
      <c r="CBI118" s="238"/>
      <c r="CBJ118" s="238"/>
      <c r="CBK118" s="238"/>
      <c r="CBL118" s="238"/>
      <c r="CBM118" s="238"/>
      <c r="CBN118" s="238"/>
      <c r="CBO118" s="238"/>
      <c r="CBP118" s="238"/>
      <c r="CBQ118" s="238"/>
      <c r="CBR118" s="238"/>
      <c r="CBS118" s="238"/>
      <c r="CBT118" s="238"/>
      <c r="CBU118" s="238"/>
      <c r="CBV118" s="238"/>
      <c r="CBW118" s="238"/>
      <c r="CBX118" s="238"/>
      <c r="CBY118" s="238"/>
      <c r="CBZ118" s="238"/>
      <c r="CCA118" s="238"/>
      <c r="CCB118" s="238"/>
      <c r="CCC118" s="238"/>
      <c r="CCD118" s="238"/>
      <c r="CCE118" s="238"/>
      <c r="CCF118" s="238"/>
      <c r="CCG118" s="238"/>
      <c r="CCH118" s="238"/>
      <c r="CCI118" s="238"/>
      <c r="CCJ118" s="238"/>
      <c r="CCK118" s="238"/>
      <c r="CCL118" s="238"/>
      <c r="CCM118" s="238"/>
      <c r="CCN118" s="238"/>
      <c r="CCO118" s="238"/>
      <c r="CCP118" s="238"/>
      <c r="CCQ118" s="238"/>
      <c r="CCR118" s="238"/>
      <c r="CCS118" s="238"/>
      <c r="CCT118" s="238"/>
      <c r="CCU118" s="238"/>
      <c r="CCV118" s="238"/>
      <c r="CCW118" s="238"/>
      <c r="CCX118" s="238"/>
      <c r="CCY118" s="238"/>
      <c r="CCZ118" s="238"/>
      <c r="CDA118" s="238"/>
      <c r="CDB118" s="238"/>
      <c r="CDC118" s="238"/>
      <c r="CDD118" s="238"/>
      <c r="CDE118" s="238"/>
      <c r="CDF118" s="238"/>
      <c r="CDG118" s="238"/>
      <c r="CDH118" s="238"/>
      <c r="CDI118" s="238"/>
      <c r="CDJ118" s="238"/>
      <c r="CDK118" s="238"/>
      <c r="CDL118" s="238"/>
      <c r="CDM118" s="238"/>
      <c r="CDN118" s="238"/>
      <c r="CDO118" s="238"/>
      <c r="CDP118" s="238"/>
      <c r="CDQ118" s="238"/>
      <c r="CDR118" s="238"/>
      <c r="CDS118" s="238"/>
      <c r="CDT118" s="238"/>
      <c r="CDU118" s="238"/>
      <c r="CDV118" s="238"/>
      <c r="CDW118" s="238"/>
      <c r="CDX118" s="238"/>
      <c r="CDY118" s="238"/>
      <c r="CDZ118" s="238"/>
      <c r="CEA118" s="238"/>
      <c r="CEB118" s="238"/>
      <c r="CEC118" s="238"/>
      <c r="CED118" s="238"/>
      <c r="CEE118" s="238"/>
      <c r="CEF118" s="238"/>
      <c r="CEG118" s="238"/>
      <c r="CEH118" s="238"/>
      <c r="CEI118" s="238"/>
      <c r="CEJ118" s="238"/>
      <c r="CEK118" s="238"/>
      <c r="CEL118" s="238"/>
      <c r="CEM118" s="238"/>
      <c r="CEN118" s="238"/>
      <c r="CEO118" s="238"/>
      <c r="CEP118" s="238"/>
      <c r="CEQ118" s="238"/>
      <c r="CER118" s="238"/>
      <c r="CES118" s="238"/>
      <c r="CET118" s="238"/>
      <c r="CEU118" s="238"/>
      <c r="CEV118" s="238"/>
      <c r="CEW118" s="238"/>
      <c r="CEX118" s="238"/>
      <c r="CEY118" s="238"/>
      <c r="CEZ118" s="238"/>
      <c r="CFA118" s="238"/>
      <c r="CFB118" s="238"/>
      <c r="CFC118" s="238"/>
      <c r="CFD118" s="238"/>
      <c r="CFE118" s="238"/>
      <c r="CFF118" s="238"/>
      <c r="CFG118" s="238"/>
      <c r="CFH118" s="238"/>
      <c r="CFI118" s="238"/>
      <c r="CFJ118" s="238"/>
      <c r="CFK118" s="238"/>
      <c r="CFL118" s="238"/>
      <c r="CFM118" s="238"/>
      <c r="CFN118" s="238"/>
      <c r="CFO118" s="238"/>
      <c r="CFP118" s="238"/>
      <c r="CFQ118" s="238"/>
      <c r="CFR118" s="238"/>
      <c r="CFS118" s="238"/>
      <c r="CFT118" s="238"/>
      <c r="CFU118" s="238"/>
      <c r="CFV118" s="238"/>
      <c r="CFW118" s="238"/>
      <c r="CFX118" s="238"/>
      <c r="CFY118" s="238"/>
      <c r="CFZ118" s="238"/>
      <c r="CGA118" s="238"/>
      <c r="CGB118" s="238"/>
      <c r="CGC118" s="238"/>
      <c r="CGD118" s="238"/>
      <c r="CGE118" s="238"/>
      <c r="CGF118" s="238"/>
      <c r="CGG118" s="238"/>
      <c r="CGH118" s="238"/>
      <c r="CGI118" s="238"/>
      <c r="CGJ118" s="238"/>
      <c r="CGK118" s="238"/>
      <c r="CGL118" s="238"/>
      <c r="CGM118" s="238"/>
      <c r="CGN118" s="238"/>
      <c r="CGO118" s="238"/>
      <c r="CGP118" s="238"/>
      <c r="CGQ118" s="238"/>
      <c r="CGR118" s="238"/>
      <c r="CGS118" s="238"/>
      <c r="CGT118" s="238"/>
      <c r="CGU118" s="238"/>
      <c r="CGV118" s="238"/>
      <c r="CGW118" s="238"/>
      <c r="CGX118" s="238"/>
      <c r="CGY118" s="238"/>
      <c r="CGZ118" s="238"/>
      <c r="CHA118" s="238"/>
      <c r="CHB118" s="238"/>
      <c r="CHC118" s="238"/>
      <c r="CHD118" s="238"/>
      <c r="CHE118" s="238"/>
      <c r="CHF118" s="238"/>
      <c r="CHG118" s="238"/>
      <c r="CHH118" s="238"/>
      <c r="CHI118" s="238"/>
      <c r="CHJ118" s="238"/>
      <c r="CHK118" s="238"/>
      <c r="CHL118" s="238"/>
      <c r="CHM118" s="238"/>
      <c r="CHN118" s="238"/>
      <c r="CHO118" s="238"/>
      <c r="CHP118" s="238"/>
      <c r="CHQ118" s="238"/>
      <c r="CHR118" s="238"/>
      <c r="CHS118" s="238"/>
      <c r="CHT118" s="238"/>
      <c r="CHU118" s="238"/>
      <c r="CHV118" s="238"/>
      <c r="CHW118" s="238"/>
      <c r="CHX118" s="238"/>
      <c r="CHY118" s="238"/>
      <c r="CHZ118" s="238"/>
      <c r="CIA118" s="238"/>
      <c r="CIB118" s="238"/>
      <c r="CIC118" s="238"/>
      <c r="CID118" s="238"/>
      <c r="CIE118" s="238"/>
      <c r="CIF118" s="238"/>
      <c r="CIG118" s="238"/>
      <c r="CIH118" s="238"/>
      <c r="CII118" s="238"/>
      <c r="CIJ118" s="238"/>
      <c r="CIK118" s="238"/>
      <c r="CIL118" s="238"/>
      <c r="CIM118" s="238"/>
      <c r="CIN118" s="238"/>
      <c r="CIO118" s="238"/>
      <c r="CIP118" s="238"/>
      <c r="CIQ118" s="238"/>
      <c r="CIR118" s="238"/>
      <c r="CIS118" s="238"/>
      <c r="CIT118" s="238"/>
      <c r="CIU118" s="238"/>
      <c r="CIV118" s="238"/>
      <c r="CIW118" s="238"/>
      <c r="CIX118" s="238"/>
      <c r="CIY118" s="238"/>
      <c r="CIZ118" s="238"/>
      <c r="CJA118" s="238"/>
      <c r="CJB118" s="238"/>
      <c r="CJC118" s="238"/>
      <c r="CJD118" s="238"/>
      <c r="CJE118" s="238"/>
      <c r="CJF118" s="238"/>
      <c r="CJG118" s="238"/>
      <c r="CJH118" s="238"/>
      <c r="CJI118" s="238"/>
      <c r="CJJ118" s="238"/>
      <c r="CJK118" s="238"/>
      <c r="CJL118" s="238"/>
      <c r="CJM118" s="238"/>
      <c r="CJN118" s="238"/>
      <c r="CJO118" s="238"/>
      <c r="CJP118" s="238"/>
      <c r="CJQ118" s="238"/>
      <c r="CJR118" s="238"/>
      <c r="CJS118" s="238"/>
      <c r="CJT118" s="238"/>
      <c r="CJU118" s="238"/>
      <c r="CJV118" s="238"/>
      <c r="CJW118" s="238"/>
      <c r="CJX118" s="238"/>
      <c r="CJY118" s="238"/>
      <c r="CJZ118" s="238"/>
      <c r="CKA118" s="238"/>
      <c r="CKB118" s="238"/>
      <c r="CKC118" s="238"/>
      <c r="CKD118" s="238"/>
      <c r="CKE118" s="238"/>
      <c r="CKF118" s="238"/>
      <c r="CKG118" s="238"/>
      <c r="CKH118" s="238"/>
      <c r="CKI118" s="238"/>
      <c r="CKJ118" s="238"/>
      <c r="CKK118" s="238"/>
      <c r="CKL118" s="238"/>
      <c r="CKM118" s="238"/>
      <c r="CKN118" s="238"/>
      <c r="CKO118" s="238"/>
      <c r="CKP118" s="238"/>
      <c r="CKQ118" s="238"/>
      <c r="CKR118" s="238"/>
      <c r="CKS118" s="238"/>
      <c r="CKT118" s="238"/>
      <c r="CKU118" s="238"/>
      <c r="CKV118" s="238"/>
      <c r="CKW118" s="238"/>
      <c r="CKX118" s="238"/>
      <c r="CKY118" s="238"/>
      <c r="CKZ118" s="238"/>
      <c r="CLA118" s="238"/>
      <c r="CLB118" s="238"/>
      <c r="CLC118" s="238"/>
      <c r="CLD118" s="238"/>
      <c r="CLE118" s="238"/>
      <c r="CLF118" s="238"/>
      <c r="CLG118" s="238"/>
      <c r="CLH118" s="238"/>
      <c r="CLI118" s="238"/>
      <c r="CLJ118" s="238"/>
      <c r="CLK118" s="238"/>
      <c r="CLL118" s="238"/>
      <c r="CLM118" s="238"/>
      <c r="CLN118" s="238"/>
      <c r="CLO118" s="238"/>
      <c r="CLP118" s="238"/>
      <c r="CLQ118" s="238"/>
      <c r="CLR118" s="238"/>
      <c r="CLS118" s="238"/>
      <c r="CLT118" s="238"/>
      <c r="CLU118" s="238"/>
      <c r="CLV118" s="238"/>
      <c r="CLW118" s="238"/>
      <c r="CLX118" s="238"/>
      <c r="CLY118" s="238"/>
      <c r="CLZ118" s="238"/>
      <c r="CMA118" s="238"/>
      <c r="CMB118" s="238"/>
      <c r="CMC118" s="238"/>
      <c r="CMD118" s="238"/>
      <c r="CME118" s="238"/>
      <c r="CMF118" s="238"/>
      <c r="CMG118" s="238"/>
      <c r="CMH118" s="238"/>
      <c r="CMI118" s="238"/>
      <c r="CMJ118" s="238"/>
      <c r="CMK118" s="238"/>
      <c r="CML118" s="238"/>
      <c r="CMM118" s="238"/>
      <c r="CMN118" s="238"/>
      <c r="CMO118" s="238"/>
      <c r="CMP118" s="238"/>
      <c r="CMQ118" s="238"/>
      <c r="CMR118" s="238"/>
      <c r="CMS118" s="238"/>
      <c r="CMT118" s="238"/>
      <c r="CMU118" s="238"/>
      <c r="CMV118" s="238"/>
      <c r="CMW118" s="238"/>
      <c r="CMX118" s="238"/>
      <c r="CMY118" s="238"/>
      <c r="CMZ118" s="238"/>
      <c r="CNA118" s="238"/>
      <c r="CNB118" s="238"/>
      <c r="CNC118" s="238"/>
      <c r="CND118" s="238"/>
      <c r="CNE118" s="238"/>
      <c r="CNF118" s="238"/>
      <c r="CNG118" s="238"/>
      <c r="CNH118" s="238"/>
      <c r="CNI118" s="238"/>
      <c r="CNJ118" s="238"/>
      <c r="CNK118" s="238"/>
      <c r="CNL118" s="238"/>
      <c r="CNM118" s="238"/>
      <c r="CNN118" s="238"/>
      <c r="CNO118" s="238"/>
      <c r="CNP118" s="238"/>
      <c r="CNQ118" s="238"/>
      <c r="CNR118" s="238"/>
      <c r="CNS118" s="238"/>
      <c r="CNT118" s="238"/>
      <c r="CNU118" s="238"/>
      <c r="CNV118" s="238"/>
      <c r="CNW118" s="238"/>
      <c r="CNX118" s="238"/>
      <c r="CNY118" s="238"/>
      <c r="CNZ118" s="238"/>
      <c r="COA118" s="238"/>
      <c r="COB118" s="238"/>
      <c r="COC118" s="238"/>
      <c r="COD118" s="238"/>
      <c r="COE118" s="238"/>
      <c r="COF118" s="238"/>
      <c r="COG118" s="238"/>
      <c r="COH118" s="238"/>
      <c r="COI118" s="238"/>
      <c r="COJ118" s="238"/>
      <c r="COK118" s="238"/>
      <c r="COL118" s="238"/>
      <c r="COM118" s="238"/>
      <c r="CON118" s="238"/>
      <c r="COO118" s="238"/>
      <c r="COP118" s="238"/>
      <c r="COQ118" s="238"/>
      <c r="COR118" s="238"/>
      <c r="COS118" s="238"/>
      <c r="COT118" s="238"/>
      <c r="COU118" s="238"/>
      <c r="COV118" s="238"/>
      <c r="COW118" s="238"/>
      <c r="COX118" s="238"/>
      <c r="COY118" s="238"/>
      <c r="COZ118" s="238"/>
      <c r="CPA118" s="238"/>
      <c r="CPB118" s="238"/>
      <c r="CPC118" s="238"/>
      <c r="CPD118" s="238"/>
      <c r="CPE118" s="238"/>
      <c r="CPF118" s="238"/>
      <c r="CPG118" s="238"/>
      <c r="CPH118" s="238"/>
      <c r="CPI118" s="238"/>
      <c r="CPJ118" s="238"/>
      <c r="CPK118" s="238"/>
      <c r="CPL118" s="238"/>
      <c r="CPM118" s="238"/>
      <c r="CPN118" s="238"/>
      <c r="CPO118" s="238"/>
      <c r="CPP118" s="238"/>
      <c r="CPQ118" s="238"/>
      <c r="CPR118" s="238"/>
      <c r="CPS118" s="238"/>
      <c r="CPT118" s="238"/>
      <c r="CPU118" s="238"/>
      <c r="CPV118" s="238"/>
      <c r="CPW118" s="238"/>
      <c r="CPX118" s="238"/>
      <c r="CPY118" s="238"/>
      <c r="CPZ118" s="238"/>
      <c r="CQA118" s="238"/>
      <c r="CQB118" s="238"/>
      <c r="CQC118" s="238"/>
      <c r="CQD118" s="238"/>
      <c r="CQE118" s="238"/>
      <c r="CQF118" s="238"/>
      <c r="CQG118" s="238"/>
      <c r="CQH118" s="238"/>
      <c r="CQI118" s="238"/>
      <c r="CQJ118" s="238"/>
      <c r="CQK118" s="238"/>
      <c r="CQL118" s="238"/>
      <c r="CQM118" s="238"/>
      <c r="CQN118" s="238"/>
      <c r="CQO118" s="238"/>
      <c r="CQP118" s="238"/>
      <c r="CQQ118" s="238"/>
      <c r="CQR118" s="238"/>
      <c r="CQS118" s="238"/>
      <c r="CQT118" s="238"/>
      <c r="CQU118" s="238"/>
      <c r="CQV118" s="238"/>
      <c r="CQW118" s="238"/>
      <c r="CQX118" s="238"/>
      <c r="CQY118" s="238"/>
      <c r="CQZ118" s="238"/>
      <c r="CRA118" s="238"/>
      <c r="CRB118" s="238"/>
      <c r="CRC118" s="238"/>
      <c r="CRD118" s="238"/>
      <c r="CRE118" s="238"/>
      <c r="CRF118" s="238"/>
      <c r="CRG118" s="238"/>
      <c r="CRH118" s="238"/>
      <c r="CRI118" s="238"/>
      <c r="CRJ118" s="238"/>
      <c r="CRK118" s="238"/>
      <c r="CRL118" s="238"/>
      <c r="CRM118" s="238"/>
      <c r="CRN118" s="238"/>
      <c r="CRO118" s="238"/>
      <c r="CRP118" s="238"/>
      <c r="CRQ118" s="238"/>
      <c r="CRR118" s="238"/>
      <c r="CRS118" s="238"/>
      <c r="CRT118" s="238"/>
      <c r="CRU118" s="238"/>
      <c r="CRV118" s="238"/>
      <c r="CRW118" s="238"/>
      <c r="CRX118" s="238"/>
      <c r="CRY118" s="238"/>
      <c r="CRZ118" s="238"/>
      <c r="CSA118" s="238"/>
      <c r="CSB118" s="238"/>
      <c r="CSC118" s="238"/>
      <c r="CSD118" s="238"/>
      <c r="CSE118" s="238"/>
      <c r="CSF118" s="238"/>
      <c r="CSG118" s="238"/>
      <c r="CSH118" s="238"/>
      <c r="CSI118" s="238"/>
      <c r="CSJ118" s="238"/>
      <c r="CSK118" s="238"/>
      <c r="CSL118" s="238"/>
      <c r="CSM118" s="238"/>
      <c r="CSN118" s="238"/>
      <c r="CSO118" s="238"/>
      <c r="CSP118" s="238"/>
      <c r="CSQ118" s="238"/>
      <c r="CSR118" s="238"/>
      <c r="CSS118" s="238"/>
      <c r="CST118" s="238"/>
      <c r="CSU118" s="238"/>
      <c r="CSV118" s="238"/>
      <c r="CSW118" s="238"/>
      <c r="CSX118" s="238"/>
      <c r="CSY118" s="238"/>
      <c r="CSZ118" s="238"/>
      <c r="CTA118" s="238"/>
      <c r="CTB118" s="238"/>
      <c r="CTC118" s="238"/>
      <c r="CTD118" s="238"/>
      <c r="CTE118" s="238"/>
      <c r="CTF118" s="238"/>
      <c r="CTG118" s="238"/>
      <c r="CTH118" s="238"/>
      <c r="CTI118" s="238"/>
      <c r="CTJ118" s="238"/>
      <c r="CTK118" s="238"/>
      <c r="CTL118" s="238"/>
      <c r="CTM118" s="238"/>
      <c r="CTN118" s="238"/>
      <c r="CTO118" s="238"/>
      <c r="CTP118" s="238"/>
      <c r="CTQ118" s="238"/>
      <c r="CTR118" s="238"/>
      <c r="CTS118" s="238"/>
      <c r="CTT118" s="238"/>
      <c r="CTU118" s="238"/>
      <c r="CTV118" s="238"/>
      <c r="CTW118" s="238"/>
      <c r="CTX118" s="238"/>
      <c r="CTY118" s="238"/>
      <c r="CTZ118" s="238"/>
      <c r="CUA118" s="238"/>
      <c r="CUB118" s="238"/>
      <c r="CUC118" s="238"/>
      <c r="CUD118" s="238"/>
      <c r="CUE118" s="238"/>
      <c r="CUF118" s="238"/>
      <c r="CUG118" s="238"/>
      <c r="CUH118" s="238"/>
      <c r="CUI118" s="238"/>
      <c r="CUJ118" s="238"/>
      <c r="CUK118" s="238"/>
      <c r="CUL118" s="238"/>
      <c r="CUM118" s="238"/>
      <c r="CUN118" s="238"/>
      <c r="CUO118" s="238"/>
      <c r="CUP118" s="238"/>
      <c r="CUQ118" s="238"/>
      <c r="CUR118" s="238"/>
      <c r="CUS118" s="238"/>
      <c r="CUT118" s="238"/>
      <c r="CUU118" s="238"/>
      <c r="CUV118" s="238"/>
      <c r="CUW118" s="238"/>
      <c r="CUX118" s="238"/>
      <c r="CUY118" s="238"/>
      <c r="CUZ118" s="238"/>
      <c r="CVA118" s="238"/>
      <c r="CVB118" s="238"/>
      <c r="CVC118" s="238"/>
      <c r="CVD118" s="238"/>
      <c r="CVE118" s="238"/>
      <c r="CVF118" s="238"/>
      <c r="CVG118" s="238"/>
      <c r="CVH118" s="238"/>
      <c r="CVI118" s="238"/>
      <c r="CVJ118" s="238"/>
      <c r="CVK118" s="238"/>
      <c r="CVL118" s="238"/>
      <c r="CVM118" s="238"/>
      <c r="CVN118" s="238"/>
      <c r="CVO118" s="238"/>
      <c r="CVP118" s="238"/>
      <c r="CVQ118" s="238"/>
      <c r="CVR118" s="238"/>
      <c r="CVS118" s="238"/>
      <c r="CVT118" s="238"/>
      <c r="CVU118" s="238"/>
      <c r="CVV118" s="238"/>
      <c r="CVW118" s="238"/>
      <c r="CVX118" s="238"/>
      <c r="CVY118" s="238"/>
      <c r="CVZ118" s="238"/>
      <c r="CWA118" s="238"/>
      <c r="CWB118" s="238"/>
      <c r="CWC118" s="238"/>
      <c r="CWD118" s="238"/>
      <c r="CWE118" s="238"/>
      <c r="CWF118" s="238"/>
      <c r="CWG118" s="238"/>
      <c r="CWH118" s="238"/>
      <c r="CWI118" s="238"/>
      <c r="CWJ118" s="238"/>
      <c r="CWK118" s="238"/>
      <c r="CWL118" s="238"/>
      <c r="CWM118" s="238"/>
      <c r="CWN118" s="238"/>
      <c r="CWO118" s="238"/>
      <c r="CWP118" s="238"/>
      <c r="CWQ118" s="238"/>
      <c r="CWR118" s="238"/>
      <c r="CWS118" s="238"/>
      <c r="CWT118" s="238"/>
      <c r="CWU118" s="238"/>
      <c r="CWV118" s="238"/>
      <c r="CWW118" s="238"/>
      <c r="CWX118" s="238"/>
      <c r="CWY118" s="238"/>
      <c r="CWZ118" s="238"/>
      <c r="CXA118" s="238"/>
      <c r="CXB118" s="238"/>
      <c r="CXC118" s="238"/>
      <c r="CXD118" s="238"/>
      <c r="CXE118" s="238"/>
      <c r="CXF118" s="238"/>
      <c r="CXG118" s="238"/>
      <c r="CXH118" s="238"/>
      <c r="CXI118" s="238"/>
      <c r="CXJ118" s="238"/>
      <c r="CXK118" s="238"/>
      <c r="CXL118" s="238"/>
      <c r="CXM118" s="238"/>
      <c r="CXN118" s="238"/>
      <c r="CXO118" s="238"/>
      <c r="CXP118" s="238"/>
      <c r="CXQ118" s="238"/>
      <c r="CXR118" s="238"/>
      <c r="CXS118" s="238"/>
      <c r="CXT118" s="238"/>
      <c r="CXU118" s="238"/>
      <c r="CXV118" s="238"/>
      <c r="CXW118" s="238"/>
      <c r="CXX118" s="238"/>
      <c r="CXY118" s="238"/>
      <c r="CXZ118" s="238"/>
      <c r="CYA118" s="238"/>
      <c r="CYB118" s="238"/>
      <c r="CYC118" s="238"/>
      <c r="CYD118" s="238"/>
      <c r="CYE118" s="238"/>
      <c r="CYF118" s="238"/>
      <c r="CYG118" s="238"/>
      <c r="CYH118" s="238"/>
      <c r="CYI118" s="238"/>
      <c r="CYJ118" s="238"/>
      <c r="CYK118" s="238"/>
      <c r="CYL118" s="238"/>
      <c r="CYM118" s="238"/>
      <c r="CYN118" s="238"/>
      <c r="CYO118" s="238"/>
      <c r="CYP118" s="238"/>
      <c r="CYQ118" s="238"/>
      <c r="CYR118" s="238"/>
      <c r="CYS118" s="238"/>
      <c r="CYT118" s="238"/>
      <c r="CYU118" s="238"/>
      <c r="CYV118" s="238"/>
      <c r="CYW118" s="238"/>
      <c r="CYX118" s="238"/>
      <c r="CYY118" s="238"/>
      <c r="CYZ118" s="238"/>
      <c r="CZA118" s="238"/>
      <c r="CZB118" s="238"/>
      <c r="CZC118" s="238"/>
      <c r="CZD118" s="238"/>
      <c r="CZE118" s="238"/>
      <c r="CZF118" s="238"/>
      <c r="CZG118" s="238"/>
      <c r="CZH118" s="238"/>
      <c r="CZI118" s="238"/>
      <c r="CZJ118" s="238"/>
      <c r="CZK118" s="238"/>
      <c r="CZL118" s="238"/>
      <c r="CZM118" s="238"/>
      <c r="CZN118" s="238"/>
      <c r="CZO118" s="238"/>
      <c r="CZP118" s="238"/>
      <c r="CZQ118" s="238"/>
      <c r="CZR118" s="238"/>
      <c r="CZS118" s="238"/>
      <c r="CZT118" s="238"/>
      <c r="CZU118" s="238"/>
      <c r="CZV118" s="238"/>
      <c r="CZW118" s="238"/>
      <c r="CZX118" s="238"/>
      <c r="CZY118" s="238"/>
      <c r="CZZ118" s="238"/>
      <c r="DAA118" s="238"/>
      <c r="DAB118" s="238"/>
      <c r="DAC118" s="238"/>
      <c r="DAD118" s="238"/>
      <c r="DAE118" s="238"/>
      <c r="DAF118" s="238"/>
      <c r="DAG118" s="238"/>
      <c r="DAH118" s="238"/>
      <c r="DAI118" s="238"/>
      <c r="DAJ118" s="238"/>
      <c r="DAK118" s="238"/>
      <c r="DAL118" s="238"/>
      <c r="DAM118" s="238"/>
      <c r="DAN118" s="238"/>
      <c r="DAO118" s="238"/>
      <c r="DAP118" s="238"/>
      <c r="DAQ118" s="238"/>
      <c r="DAR118" s="238"/>
      <c r="DAS118" s="238"/>
      <c r="DAT118" s="238"/>
      <c r="DAU118" s="238"/>
      <c r="DAV118" s="238"/>
      <c r="DAW118" s="238"/>
      <c r="DAX118" s="238"/>
      <c r="DAY118" s="238"/>
      <c r="DAZ118" s="238"/>
      <c r="DBA118" s="238"/>
      <c r="DBB118" s="238"/>
      <c r="DBC118" s="238"/>
      <c r="DBD118" s="238"/>
      <c r="DBE118" s="238"/>
      <c r="DBF118" s="238"/>
      <c r="DBG118" s="238"/>
      <c r="DBH118" s="238"/>
      <c r="DBI118" s="238"/>
      <c r="DBJ118" s="238"/>
      <c r="DBK118" s="238"/>
      <c r="DBL118" s="238"/>
      <c r="DBM118" s="238"/>
      <c r="DBN118" s="238"/>
      <c r="DBO118" s="238"/>
      <c r="DBP118" s="238"/>
      <c r="DBQ118" s="238"/>
      <c r="DBR118" s="238"/>
      <c r="DBS118" s="238"/>
      <c r="DBT118" s="238"/>
      <c r="DBU118" s="238"/>
      <c r="DBV118" s="238"/>
      <c r="DBW118" s="238"/>
      <c r="DBX118" s="238"/>
      <c r="DBY118" s="238"/>
      <c r="DBZ118" s="238"/>
      <c r="DCA118" s="238"/>
      <c r="DCB118" s="238"/>
      <c r="DCC118" s="238"/>
      <c r="DCD118" s="238"/>
      <c r="DCE118" s="238"/>
      <c r="DCF118" s="238"/>
      <c r="DCG118" s="238"/>
      <c r="DCH118" s="238"/>
      <c r="DCI118" s="238"/>
      <c r="DCJ118" s="238"/>
      <c r="DCK118" s="238"/>
      <c r="DCL118" s="238"/>
      <c r="DCM118" s="238"/>
      <c r="DCN118" s="238"/>
      <c r="DCO118" s="238"/>
      <c r="DCP118" s="238"/>
      <c r="DCQ118" s="238"/>
      <c r="DCR118" s="238"/>
      <c r="DCS118" s="238"/>
      <c r="DCT118" s="238"/>
      <c r="DCU118" s="238"/>
      <c r="DCV118" s="238"/>
      <c r="DCW118" s="238"/>
      <c r="DCX118" s="238"/>
      <c r="DCY118" s="238"/>
      <c r="DCZ118" s="238"/>
      <c r="DDA118" s="238"/>
      <c r="DDB118" s="238"/>
      <c r="DDC118" s="238"/>
      <c r="DDD118" s="238"/>
      <c r="DDE118" s="238"/>
      <c r="DDF118" s="238"/>
      <c r="DDG118" s="238"/>
      <c r="DDH118" s="238"/>
      <c r="DDI118" s="238"/>
      <c r="DDJ118" s="238"/>
      <c r="DDK118" s="238"/>
      <c r="DDL118" s="238"/>
      <c r="DDM118" s="238"/>
      <c r="DDN118" s="238"/>
      <c r="DDO118" s="238"/>
      <c r="DDP118" s="238"/>
      <c r="DDQ118" s="238"/>
      <c r="DDR118" s="238"/>
      <c r="DDS118" s="238"/>
      <c r="DDT118" s="238"/>
      <c r="DDU118" s="238"/>
      <c r="DDV118" s="238"/>
      <c r="DDW118" s="238"/>
      <c r="DDX118" s="238"/>
      <c r="DDY118" s="238"/>
      <c r="DDZ118" s="238"/>
      <c r="DEA118" s="238"/>
      <c r="DEB118" s="238"/>
      <c r="DEC118" s="238"/>
      <c r="DED118" s="238"/>
      <c r="DEE118" s="238"/>
      <c r="DEF118" s="238"/>
      <c r="DEG118" s="238"/>
      <c r="DEH118" s="238"/>
      <c r="DEI118" s="238"/>
      <c r="DEJ118" s="238"/>
      <c r="DEK118" s="238"/>
      <c r="DEL118" s="238"/>
      <c r="DEM118" s="238"/>
      <c r="DEN118" s="238"/>
      <c r="DEO118" s="238"/>
      <c r="DEP118" s="238"/>
      <c r="DEQ118" s="238"/>
      <c r="DER118" s="238"/>
      <c r="DES118" s="238"/>
      <c r="DET118" s="238"/>
      <c r="DEU118" s="238"/>
      <c r="DEV118" s="238"/>
      <c r="DEW118" s="238"/>
      <c r="DEX118" s="238"/>
      <c r="DEY118" s="238"/>
      <c r="DEZ118" s="238"/>
      <c r="DFA118" s="238"/>
      <c r="DFB118" s="238"/>
      <c r="DFC118" s="238"/>
      <c r="DFD118" s="238"/>
      <c r="DFE118" s="238"/>
      <c r="DFF118" s="238"/>
      <c r="DFG118" s="238"/>
      <c r="DFH118" s="238"/>
      <c r="DFI118" s="238"/>
      <c r="DFJ118" s="238"/>
      <c r="DFK118" s="238"/>
      <c r="DFL118" s="238"/>
      <c r="DFM118" s="238"/>
      <c r="DFN118" s="238"/>
      <c r="DFO118" s="238"/>
      <c r="DFP118" s="238"/>
      <c r="DFQ118" s="238"/>
      <c r="DFR118" s="238"/>
      <c r="DFS118" s="238"/>
      <c r="DFT118" s="238"/>
      <c r="DFU118" s="238"/>
      <c r="DFV118" s="238"/>
      <c r="DFW118" s="238"/>
      <c r="DFX118" s="238"/>
      <c r="DFY118" s="238"/>
      <c r="DFZ118" s="238"/>
      <c r="DGA118" s="238"/>
      <c r="DGB118" s="238"/>
      <c r="DGC118" s="238"/>
      <c r="DGD118" s="238"/>
      <c r="DGE118" s="238"/>
      <c r="DGF118" s="238"/>
      <c r="DGG118" s="238"/>
      <c r="DGH118" s="238"/>
      <c r="DGI118" s="238"/>
      <c r="DGJ118" s="238"/>
      <c r="DGK118" s="238"/>
      <c r="DGL118" s="238"/>
      <c r="DGM118" s="238"/>
      <c r="DGN118" s="238"/>
      <c r="DGO118" s="238"/>
      <c r="DGP118" s="238"/>
      <c r="DGQ118" s="238"/>
      <c r="DGR118" s="238"/>
      <c r="DGS118" s="238"/>
      <c r="DGT118" s="238"/>
      <c r="DGU118" s="238"/>
      <c r="DGV118" s="238"/>
      <c r="DGW118" s="238"/>
      <c r="DGX118" s="238"/>
      <c r="DGY118" s="238"/>
      <c r="DGZ118" s="238"/>
      <c r="DHA118" s="238"/>
      <c r="DHB118" s="238"/>
      <c r="DHC118" s="238"/>
      <c r="DHD118" s="238"/>
      <c r="DHE118" s="238"/>
      <c r="DHF118" s="238"/>
      <c r="DHG118" s="238"/>
      <c r="DHH118" s="238"/>
      <c r="DHI118" s="238"/>
      <c r="DHJ118" s="238"/>
      <c r="DHK118" s="238"/>
      <c r="DHL118" s="238"/>
      <c r="DHM118" s="238"/>
      <c r="DHN118" s="238"/>
      <c r="DHO118" s="238"/>
      <c r="DHP118" s="238"/>
      <c r="DHQ118" s="238"/>
      <c r="DHR118" s="238"/>
      <c r="DHS118" s="238"/>
      <c r="DHT118" s="238"/>
      <c r="DHU118" s="238"/>
      <c r="DHV118" s="238"/>
      <c r="DHW118" s="238"/>
      <c r="DHX118" s="238"/>
      <c r="DHY118" s="238"/>
      <c r="DHZ118" s="238"/>
      <c r="DIA118" s="238"/>
      <c r="DIB118" s="238"/>
      <c r="DIC118" s="238"/>
      <c r="DID118" s="238"/>
      <c r="DIE118" s="238"/>
      <c r="DIF118" s="238"/>
      <c r="DIG118" s="238"/>
      <c r="DIH118" s="238"/>
      <c r="DII118" s="238"/>
      <c r="DIJ118" s="238"/>
      <c r="DIK118" s="238"/>
      <c r="DIL118" s="238"/>
      <c r="DIM118" s="238"/>
      <c r="DIN118" s="238"/>
      <c r="DIO118" s="238"/>
      <c r="DIP118" s="238"/>
      <c r="DIQ118" s="238"/>
      <c r="DIR118" s="238"/>
      <c r="DIS118" s="238"/>
      <c r="DIT118" s="238"/>
      <c r="DIU118" s="238"/>
      <c r="DIV118" s="238"/>
      <c r="DIW118" s="238"/>
      <c r="DIX118" s="238"/>
      <c r="DIY118" s="238"/>
      <c r="DIZ118" s="238"/>
      <c r="DJA118" s="238"/>
      <c r="DJB118" s="238"/>
      <c r="DJC118" s="238"/>
      <c r="DJD118" s="238"/>
      <c r="DJE118" s="238"/>
      <c r="DJF118" s="238"/>
      <c r="DJG118" s="238"/>
      <c r="DJH118" s="238"/>
      <c r="DJI118" s="238"/>
      <c r="DJJ118" s="238"/>
      <c r="DJK118" s="238"/>
      <c r="DJL118" s="238"/>
      <c r="DJM118" s="238"/>
      <c r="DJN118" s="238"/>
      <c r="DJO118" s="238"/>
      <c r="DJP118" s="238"/>
      <c r="DJQ118" s="238"/>
      <c r="DJR118" s="238"/>
      <c r="DJS118" s="238"/>
      <c r="DJT118" s="238"/>
      <c r="DJU118" s="238"/>
      <c r="DJV118" s="238"/>
      <c r="DJW118" s="238"/>
      <c r="DJX118" s="238"/>
      <c r="DJY118" s="238"/>
      <c r="DJZ118" s="238"/>
      <c r="DKA118" s="238"/>
      <c r="DKB118" s="238"/>
      <c r="DKC118" s="238"/>
      <c r="DKD118" s="238"/>
      <c r="DKE118" s="238"/>
      <c r="DKF118" s="238"/>
      <c r="DKG118" s="238"/>
      <c r="DKH118" s="238"/>
      <c r="DKI118" s="238"/>
      <c r="DKJ118" s="238"/>
      <c r="DKK118" s="238"/>
      <c r="DKL118" s="238"/>
      <c r="DKM118" s="238"/>
      <c r="DKN118" s="238"/>
      <c r="DKO118" s="238"/>
      <c r="DKP118" s="238"/>
      <c r="DKQ118" s="238"/>
      <c r="DKR118" s="238"/>
      <c r="DKS118" s="238"/>
      <c r="DKT118" s="238"/>
      <c r="DKU118" s="238"/>
      <c r="DKV118" s="238"/>
      <c r="DKW118" s="238"/>
      <c r="DKX118" s="238"/>
      <c r="DKY118" s="238"/>
      <c r="DKZ118" s="238"/>
      <c r="DLA118" s="238"/>
      <c r="DLB118" s="238"/>
      <c r="DLC118" s="238"/>
      <c r="DLD118" s="238"/>
      <c r="DLE118" s="238"/>
      <c r="DLF118" s="238"/>
      <c r="DLG118" s="238"/>
      <c r="DLH118" s="238"/>
      <c r="DLI118" s="238"/>
      <c r="DLJ118" s="238"/>
      <c r="DLK118" s="238"/>
      <c r="DLL118" s="238"/>
      <c r="DLM118" s="238"/>
      <c r="DLN118" s="238"/>
      <c r="DLO118" s="238"/>
      <c r="DLP118" s="238"/>
      <c r="DLQ118" s="238"/>
      <c r="DLR118" s="238"/>
      <c r="DLS118" s="238"/>
      <c r="DLT118" s="238"/>
      <c r="DLU118" s="238"/>
      <c r="DLV118" s="238"/>
      <c r="DLW118" s="238"/>
      <c r="DLX118" s="238"/>
      <c r="DLY118" s="238"/>
      <c r="DLZ118" s="238"/>
      <c r="DMA118" s="238"/>
      <c r="DMB118" s="238"/>
      <c r="DMC118" s="238"/>
      <c r="DMD118" s="238"/>
      <c r="DME118" s="238"/>
      <c r="DMF118" s="238"/>
      <c r="DMG118" s="238"/>
      <c r="DMH118" s="238"/>
      <c r="DMI118" s="238"/>
      <c r="DMJ118" s="238"/>
      <c r="DMK118" s="238"/>
      <c r="DML118" s="238"/>
      <c r="DMM118" s="238"/>
      <c r="DMN118" s="238"/>
      <c r="DMO118" s="238"/>
      <c r="DMP118" s="238"/>
      <c r="DMQ118" s="238"/>
      <c r="DMR118" s="238"/>
      <c r="DMS118" s="238"/>
      <c r="DMT118" s="238"/>
      <c r="DMU118" s="238"/>
      <c r="DMV118" s="238"/>
      <c r="DMW118" s="238"/>
      <c r="DMX118" s="238"/>
      <c r="DMY118" s="238"/>
      <c r="DMZ118" s="238"/>
      <c r="DNA118" s="238"/>
      <c r="DNB118" s="238"/>
      <c r="DNC118" s="238"/>
      <c r="DND118" s="238"/>
      <c r="DNE118" s="238"/>
      <c r="DNF118" s="238"/>
      <c r="DNG118" s="238"/>
      <c r="DNH118" s="238"/>
      <c r="DNI118" s="238"/>
      <c r="DNJ118" s="238"/>
      <c r="DNK118" s="238"/>
      <c r="DNL118" s="238"/>
      <c r="DNM118" s="238"/>
      <c r="DNN118" s="238"/>
      <c r="DNO118" s="238"/>
      <c r="DNP118" s="238"/>
      <c r="DNQ118" s="238"/>
      <c r="DNR118" s="238"/>
      <c r="DNS118" s="238"/>
      <c r="DNT118" s="238"/>
      <c r="DNU118" s="238"/>
      <c r="DNV118" s="238"/>
      <c r="DNW118" s="238"/>
      <c r="DNX118" s="238"/>
      <c r="DNY118" s="238"/>
      <c r="DNZ118" s="238"/>
      <c r="DOA118" s="238"/>
      <c r="DOB118" s="238"/>
      <c r="DOC118" s="238"/>
      <c r="DOD118" s="238"/>
      <c r="DOE118" s="238"/>
      <c r="DOF118" s="238"/>
      <c r="DOG118" s="238"/>
      <c r="DOH118" s="238"/>
      <c r="DOI118" s="238"/>
      <c r="DOJ118" s="238"/>
      <c r="DOK118" s="238"/>
      <c r="DOL118" s="238"/>
      <c r="DOM118" s="238"/>
      <c r="DON118" s="238"/>
      <c r="DOO118" s="238"/>
      <c r="DOP118" s="238"/>
      <c r="DOQ118" s="238"/>
      <c r="DOR118" s="238"/>
      <c r="DOS118" s="238"/>
      <c r="DOT118" s="238"/>
      <c r="DOU118" s="238"/>
      <c r="DOV118" s="238"/>
      <c r="DOW118" s="238"/>
      <c r="DOX118" s="238"/>
      <c r="DOY118" s="238"/>
      <c r="DOZ118" s="238"/>
      <c r="DPA118" s="238"/>
      <c r="DPB118" s="238"/>
      <c r="DPC118" s="238"/>
      <c r="DPD118" s="238"/>
      <c r="DPE118" s="238"/>
      <c r="DPF118" s="238"/>
      <c r="DPG118" s="238"/>
      <c r="DPH118" s="238"/>
      <c r="DPI118" s="238"/>
      <c r="DPJ118" s="238"/>
      <c r="DPK118" s="238"/>
      <c r="DPL118" s="238"/>
      <c r="DPM118" s="238"/>
      <c r="DPN118" s="238"/>
      <c r="DPO118" s="238"/>
      <c r="DPP118" s="238"/>
      <c r="DPQ118" s="238"/>
      <c r="DPR118" s="238"/>
      <c r="DPS118" s="238"/>
      <c r="DPT118" s="238"/>
      <c r="DPU118" s="238"/>
      <c r="DPV118" s="238"/>
      <c r="DPW118" s="238"/>
      <c r="DPX118" s="238"/>
      <c r="DPY118" s="238"/>
      <c r="DPZ118" s="238"/>
      <c r="DQA118" s="238"/>
      <c r="DQB118" s="238"/>
      <c r="DQC118" s="238"/>
      <c r="DQD118" s="238"/>
      <c r="DQE118" s="238"/>
      <c r="DQF118" s="238"/>
      <c r="DQG118" s="238"/>
      <c r="DQH118" s="238"/>
      <c r="DQI118" s="238"/>
      <c r="DQJ118" s="238"/>
      <c r="DQK118" s="238"/>
      <c r="DQL118" s="238"/>
      <c r="DQM118" s="238"/>
      <c r="DQN118" s="238"/>
      <c r="DQO118" s="238"/>
      <c r="DQP118" s="238"/>
      <c r="DQQ118" s="238"/>
      <c r="DQR118" s="238"/>
      <c r="DQS118" s="238"/>
      <c r="DQT118" s="238"/>
      <c r="DQU118" s="238"/>
      <c r="DQV118" s="238"/>
      <c r="DQW118" s="238"/>
      <c r="DQX118" s="238"/>
      <c r="DQY118" s="238"/>
      <c r="DQZ118" s="238"/>
      <c r="DRA118" s="238"/>
      <c r="DRB118" s="238"/>
      <c r="DRC118" s="238"/>
      <c r="DRD118" s="238"/>
      <c r="DRE118" s="238"/>
      <c r="DRF118" s="238"/>
      <c r="DRG118" s="238"/>
      <c r="DRH118" s="238"/>
      <c r="DRI118" s="238"/>
      <c r="DRJ118" s="238"/>
      <c r="DRK118" s="238"/>
      <c r="DRL118" s="238"/>
      <c r="DRM118" s="238"/>
      <c r="DRN118" s="238"/>
      <c r="DRO118" s="238"/>
      <c r="DRP118" s="238"/>
      <c r="DRQ118" s="238"/>
      <c r="DRR118" s="238"/>
      <c r="DRS118" s="238"/>
      <c r="DRT118" s="238"/>
      <c r="DRU118" s="238"/>
      <c r="DRV118" s="238"/>
      <c r="DRW118" s="238"/>
      <c r="DRX118" s="238"/>
      <c r="DRY118" s="238"/>
      <c r="DRZ118" s="238"/>
      <c r="DSA118" s="238"/>
      <c r="DSB118" s="238"/>
      <c r="DSC118" s="238"/>
      <c r="DSD118" s="238"/>
      <c r="DSE118" s="238"/>
      <c r="DSF118" s="238"/>
      <c r="DSG118" s="238"/>
      <c r="DSH118" s="238"/>
      <c r="DSI118" s="238"/>
      <c r="DSJ118" s="238"/>
      <c r="DSK118" s="238"/>
      <c r="DSL118" s="238"/>
      <c r="DSM118" s="238"/>
      <c r="DSN118" s="238"/>
      <c r="DSO118" s="238"/>
      <c r="DSP118" s="238"/>
      <c r="DSQ118" s="238"/>
      <c r="DSR118" s="238"/>
      <c r="DSS118" s="238"/>
      <c r="DST118" s="238"/>
      <c r="DSU118" s="238"/>
      <c r="DSV118" s="238"/>
      <c r="DSW118" s="238"/>
      <c r="DSX118" s="238"/>
      <c r="DSY118" s="238"/>
      <c r="DSZ118" s="238"/>
      <c r="DTA118" s="238"/>
      <c r="DTB118" s="238"/>
      <c r="DTC118" s="238"/>
      <c r="DTD118" s="238"/>
      <c r="DTE118" s="238"/>
      <c r="DTF118" s="238"/>
      <c r="DTG118" s="238"/>
      <c r="DTH118" s="238"/>
      <c r="DTI118" s="238"/>
      <c r="DTJ118" s="238"/>
      <c r="DTK118" s="238"/>
      <c r="DTL118" s="238"/>
      <c r="DTM118" s="238"/>
      <c r="DTN118" s="238"/>
      <c r="DTO118" s="238"/>
      <c r="DTP118" s="238"/>
      <c r="DTQ118" s="238"/>
      <c r="DTR118" s="238"/>
      <c r="DTS118" s="238"/>
      <c r="DTT118" s="238"/>
      <c r="DTU118" s="238"/>
      <c r="DTV118" s="238"/>
      <c r="DTW118" s="238"/>
      <c r="DTX118" s="238"/>
      <c r="DTY118" s="238"/>
      <c r="DTZ118" s="238"/>
      <c r="DUA118" s="238"/>
      <c r="DUB118" s="238"/>
      <c r="DUC118" s="238"/>
      <c r="DUD118" s="238"/>
      <c r="DUE118" s="238"/>
      <c r="DUF118" s="238"/>
      <c r="DUG118" s="238"/>
      <c r="DUH118" s="238"/>
      <c r="DUI118" s="238"/>
      <c r="DUJ118" s="238"/>
      <c r="DUK118" s="238"/>
      <c r="DUL118" s="238"/>
      <c r="DUM118" s="238"/>
      <c r="DUN118" s="238"/>
      <c r="DUO118" s="238"/>
      <c r="DUP118" s="238"/>
      <c r="DUQ118" s="238"/>
      <c r="DUR118" s="238"/>
      <c r="DUS118" s="238"/>
      <c r="DUT118" s="238"/>
      <c r="DUU118" s="238"/>
      <c r="DUV118" s="238"/>
      <c r="DUW118" s="238"/>
      <c r="DUX118" s="238"/>
      <c r="DUY118" s="238"/>
      <c r="DUZ118" s="238"/>
      <c r="DVA118" s="238"/>
      <c r="DVB118" s="238"/>
      <c r="DVC118" s="238"/>
      <c r="DVD118" s="238"/>
      <c r="DVE118" s="238"/>
      <c r="DVF118" s="238"/>
      <c r="DVG118" s="238"/>
      <c r="DVH118" s="238"/>
      <c r="DVI118" s="238"/>
      <c r="DVJ118" s="238"/>
      <c r="DVK118" s="238"/>
      <c r="DVL118" s="238"/>
      <c r="DVM118" s="238"/>
      <c r="DVN118" s="238"/>
      <c r="DVO118" s="238"/>
      <c r="DVP118" s="238"/>
      <c r="DVQ118" s="238"/>
      <c r="DVR118" s="238"/>
      <c r="DVS118" s="238"/>
      <c r="DVT118" s="238"/>
      <c r="DVU118" s="238"/>
      <c r="DVV118" s="238"/>
      <c r="DVW118" s="238"/>
      <c r="DVX118" s="238"/>
      <c r="DVY118" s="238"/>
      <c r="DVZ118" s="238"/>
      <c r="DWA118" s="238"/>
      <c r="DWB118" s="238"/>
      <c r="DWC118" s="238"/>
      <c r="DWD118" s="238"/>
      <c r="DWE118" s="238"/>
      <c r="DWF118" s="238"/>
      <c r="DWG118" s="238"/>
      <c r="DWH118" s="238"/>
      <c r="DWI118" s="238"/>
      <c r="DWJ118" s="238"/>
      <c r="DWK118" s="238"/>
      <c r="DWL118" s="238"/>
      <c r="DWM118" s="238"/>
      <c r="DWN118" s="238"/>
      <c r="DWO118" s="238"/>
      <c r="DWP118" s="238"/>
      <c r="DWQ118" s="238"/>
      <c r="DWR118" s="238"/>
      <c r="DWS118" s="238"/>
      <c r="DWT118" s="238"/>
      <c r="DWU118" s="238"/>
      <c r="DWV118" s="238"/>
      <c r="DWW118" s="238"/>
      <c r="DWX118" s="238"/>
      <c r="DWY118" s="238"/>
      <c r="DWZ118" s="238"/>
      <c r="DXA118" s="238"/>
      <c r="DXB118" s="238"/>
      <c r="DXC118" s="238"/>
      <c r="DXD118" s="238"/>
      <c r="DXE118" s="238"/>
      <c r="DXF118" s="238"/>
      <c r="DXG118" s="238"/>
      <c r="DXH118" s="238"/>
      <c r="DXI118" s="238"/>
      <c r="DXJ118" s="238"/>
      <c r="DXK118" s="238"/>
      <c r="DXL118" s="238"/>
      <c r="DXM118" s="238"/>
      <c r="DXN118" s="238"/>
      <c r="DXO118" s="238"/>
      <c r="DXP118" s="238"/>
      <c r="DXQ118" s="238"/>
      <c r="DXR118" s="238"/>
      <c r="DXS118" s="238"/>
      <c r="DXT118" s="238"/>
      <c r="DXU118" s="238"/>
      <c r="DXV118" s="238"/>
      <c r="DXW118" s="238"/>
      <c r="DXX118" s="238"/>
      <c r="DXY118" s="238"/>
      <c r="DXZ118" s="238"/>
      <c r="DYA118" s="238"/>
      <c r="DYB118" s="238"/>
      <c r="DYC118" s="238"/>
      <c r="DYD118" s="238"/>
      <c r="DYE118" s="238"/>
      <c r="DYF118" s="238"/>
      <c r="DYG118" s="238"/>
      <c r="DYH118" s="238"/>
      <c r="DYI118" s="238"/>
      <c r="DYJ118" s="238"/>
      <c r="DYK118" s="238"/>
      <c r="DYL118" s="238"/>
      <c r="DYM118" s="238"/>
      <c r="DYN118" s="238"/>
      <c r="DYO118" s="238"/>
      <c r="DYP118" s="238"/>
      <c r="DYQ118" s="238"/>
      <c r="DYR118" s="238"/>
      <c r="DYS118" s="238"/>
      <c r="DYT118" s="238"/>
      <c r="DYU118" s="238"/>
      <c r="DYV118" s="238"/>
      <c r="DYW118" s="238"/>
      <c r="DYX118" s="238"/>
      <c r="DYY118" s="238"/>
      <c r="DYZ118" s="238"/>
      <c r="DZA118" s="238"/>
      <c r="DZB118" s="238"/>
      <c r="DZC118" s="238"/>
      <c r="DZD118" s="238"/>
      <c r="DZE118" s="238"/>
      <c r="DZF118" s="238"/>
      <c r="DZG118" s="238"/>
      <c r="DZH118" s="238"/>
      <c r="DZI118" s="238"/>
      <c r="DZJ118" s="238"/>
      <c r="DZK118" s="238"/>
      <c r="DZL118" s="238"/>
      <c r="DZM118" s="238"/>
      <c r="DZN118" s="238"/>
      <c r="DZO118" s="238"/>
      <c r="DZP118" s="238"/>
      <c r="DZQ118" s="238"/>
      <c r="DZR118" s="238"/>
      <c r="DZS118" s="238"/>
      <c r="DZT118" s="238"/>
      <c r="DZU118" s="238"/>
      <c r="DZV118" s="238"/>
      <c r="DZW118" s="238"/>
      <c r="DZX118" s="238"/>
      <c r="DZY118" s="238"/>
      <c r="DZZ118" s="238"/>
      <c r="EAA118" s="238"/>
      <c r="EAB118" s="238"/>
      <c r="EAC118" s="238"/>
      <c r="EAD118" s="238"/>
      <c r="EAE118" s="238"/>
      <c r="EAF118" s="238"/>
      <c r="EAG118" s="238"/>
      <c r="EAH118" s="238"/>
      <c r="EAI118" s="238"/>
      <c r="EAJ118" s="238"/>
      <c r="EAK118" s="238"/>
      <c r="EAL118" s="238"/>
      <c r="EAM118" s="238"/>
      <c r="EAN118" s="238"/>
      <c r="EAO118" s="238"/>
      <c r="EAP118" s="238"/>
      <c r="EAQ118" s="238"/>
      <c r="EAR118" s="238"/>
      <c r="EAS118" s="238"/>
      <c r="EAT118" s="238"/>
      <c r="EAU118" s="238"/>
      <c r="EAV118" s="238"/>
      <c r="EAW118" s="238"/>
      <c r="EAX118" s="238"/>
      <c r="EAY118" s="238"/>
      <c r="EAZ118" s="238"/>
      <c r="EBA118" s="238"/>
      <c r="EBB118" s="238"/>
      <c r="EBC118" s="238"/>
      <c r="EBD118" s="238"/>
      <c r="EBE118" s="238"/>
      <c r="EBF118" s="238"/>
      <c r="EBG118" s="238"/>
      <c r="EBH118" s="238"/>
      <c r="EBI118" s="238"/>
      <c r="EBJ118" s="238"/>
      <c r="EBK118" s="238"/>
      <c r="EBL118" s="238"/>
      <c r="EBM118" s="238"/>
      <c r="EBN118" s="238"/>
      <c r="EBO118" s="238"/>
      <c r="EBP118" s="238"/>
      <c r="EBQ118" s="238"/>
      <c r="EBR118" s="238"/>
      <c r="EBS118" s="238"/>
      <c r="EBT118" s="238"/>
      <c r="EBU118" s="238"/>
      <c r="EBV118" s="238"/>
      <c r="EBW118" s="238"/>
      <c r="EBX118" s="238"/>
      <c r="EBY118" s="238"/>
      <c r="EBZ118" s="238"/>
      <c r="ECA118" s="238"/>
      <c r="ECB118" s="238"/>
      <c r="ECC118" s="238"/>
      <c r="ECD118" s="238"/>
      <c r="ECE118" s="238"/>
      <c r="ECF118" s="238"/>
      <c r="ECG118" s="238"/>
      <c r="ECH118" s="238"/>
      <c r="ECI118" s="238"/>
      <c r="ECJ118" s="238"/>
      <c r="ECK118" s="238"/>
      <c r="ECL118" s="238"/>
      <c r="ECM118" s="238"/>
      <c r="ECN118" s="238"/>
      <c r="ECO118" s="238"/>
      <c r="ECP118" s="238"/>
      <c r="ECQ118" s="238"/>
      <c r="ECR118" s="238"/>
      <c r="ECS118" s="238"/>
      <c r="ECT118" s="238"/>
      <c r="ECU118" s="238"/>
      <c r="ECV118" s="238"/>
      <c r="ECW118" s="238"/>
      <c r="ECX118" s="238"/>
      <c r="ECY118" s="238"/>
      <c r="ECZ118" s="238"/>
      <c r="EDA118" s="238"/>
      <c r="EDB118" s="238"/>
      <c r="EDC118" s="238"/>
      <c r="EDD118" s="238"/>
      <c r="EDE118" s="238"/>
      <c r="EDF118" s="238"/>
      <c r="EDG118" s="238"/>
      <c r="EDH118" s="238"/>
      <c r="EDI118" s="238"/>
      <c r="EDJ118" s="238"/>
      <c r="EDK118" s="238"/>
      <c r="EDL118" s="238"/>
      <c r="EDM118" s="238"/>
      <c r="EDN118" s="238"/>
      <c r="EDO118" s="238"/>
      <c r="EDP118" s="238"/>
      <c r="EDQ118" s="238"/>
      <c r="EDR118" s="238"/>
      <c r="EDS118" s="238"/>
      <c r="EDT118" s="238"/>
      <c r="EDU118" s="238"/>
      <c r="EDV118" s="238"/>
      <c r="EDW118" s="238"/>
      <c r="EDX118" s="238"/>
      <c r="EDY118" s="238"/>
      <c r="EDZ118" s="238"/>
      <c r="EEA118" s="238"/>
      <c r="EEB118" s="238"/>
      <c r="EEC118" s="238"/>
      <c r="EED118" s="238"/>
      <c r="EEE118" s="238"/>
      <c r="EEF118" s="238"/>
      <c r="EEG118" s="238"/>
      <c r="EEH118" s="238"/>
      <c r="EEI118" s="238"/>
      <c r="EEJ118" s="238"/>
      <c r="EEK118" s="238"/>
      <c r="EEL118" s="238"/>
      <c r="EEM118" s="238"/>
      <c r="EEN118" s="238"/>
      <c r="EEO118" s="238"/>
      <c r="EEP118" s="238"/>
      <c r="EEQ118" s="238"/>
      <c r="EER118" s="238"/>
      <c r="EES118" s="238"/>
      <c r="EET118" s="238"/>
      <c r="EEU118" s="238"/>
      <c r="EEV118" s="238"/>
      <c r="EEW118" s="238"/>
      <c r="EEX118" s="238"/>
      <c r="EEY118" s="238"/>
      <c r="EEZ118" s="238"/>
      <c r="EFA118" s="238"/>
      <c r="EFB118" s="238"/>
      <c r="EFC118" s="238"/>
      <c r="EFD118" s="238"/>
      <c r="EFE118" s="238"/>
      <c r="EFF118" s="238"/>
      <c r="EFG118" s="238"/>
      <c r="EFH118" s="238"/>
      <c r="EFI118" s="238"/>
      <c r="EFJ118" s="238"/>
      <c r="EFK118" s="238"/>
      <c r="EFL118" s="238"/>
      <c r="EFM118" s="238"/>
      <c r="EFN118" s="238"/>
      <c r="EFO118" s="238"/>
      <c r="EFP118" s="238"/>
      <c r="EFQ118" s="238"/>
      <c r="EFR118" s="238"/>
      <c r="EFS118" s="238"/>
      <c r="EFT118" s="238"/>
      <c r="EFU118" s="238"/>
      <c r="EFV118" s="238"/>
      <c r="EFW118" s="238"/>
      <c r="EFX118" s="238"/>
      <c r="EFY118" s="238"/>
      <c r="EFZ118" s="238"/>
      <c r="EGA118" s="238"/>
      <c r="EGB118" s="238"/>
      <c r="EGC118" s="238"/>
      <c r="EGD118" s="238"/>
      <c r="EGE118" s="238"/>
      <c r="EGF118" s="238"/>
      <c r="EGG118" s="238"/>
      <c r="EGH118" s="238"/>
      <c r="EGI118" s="238"/>
      <c r="EGJ118" s="238"/>
      <c r="EGK118" s="238"/>
      <c r="EGL118" s="238"/>
      <c r="EGM118" s="238"/>
      <c r="EGN118" s="238"/>
      <c r="EGO118" s="238"/>
      <c r="EGP118" s="238"/>
      <c r="EGQ118" s="238"/>
      <c r="EGR118" s="238"/>
      <c r="EGS118" s="238"/>
      <c r="EGT118" s="238"/>
      <c r="EGU118" s="238"/>
      <c r="EGV118" s="238"/>
      <c r="EGW118" s="238"/>
      <c r="EGX118" s="238"/>
      <c r="EGY118" s="238"/>
      <c r="EGZ118" s="238"/>
      <c r="EHA118" s="238"/>
      <c r="EHB118" s="238"/>
      <c r="EHC118" s="238"/>
      <c r="EHD118" s="238"/>
      <c r="EHE118" s="238"/>
      <c r="EHF118" s="238"/>
      <c r="EHG118" s="238"/>
      <c r="EHH118" s="238"/>
      <c r="EHI118" s="238"/>
      <c r="EHJ118" s="238"/>
      <c r="EHK118" s="238"/>
      <c r="EHL118" s="238"/>
      <c r="EHM118" s="238"/>
      <c r="EHN118" s="238"/>
      <c r="EHO118" s="238"/>
      <c r="EHP118" s="238"/>
      <c r="EHQ118" s="238"/>
      <c r="EHR118" s="238"/>
      <c r="EHS118" s="238"/>
      <c r="EHT118" s="238"/>
      <c r="EHU118" s="238"/>
      <c r="EHV118" s="238"/>
      <c r="EHW118" s="238"/>
      <c r="EHX118" s="238"/>
      <c r="EHY118" s="238"/>
      <c r="EHZ118" s="238"/>
      <c r="EIA118" s="238"/>
      <c r="EIB118" s="238"/>
      <c r="EIC118" s="238"/>
      <c r="EID118" s="238"/>
      <c r="EIE118" s="238"/>
      <c r="EIF118" s="238"/>
      <c r="EIG118" s="238"/>
      <c r="EIH118" s="238"/>
      <c r="EII118" s="238"/>
      <c r="EIJ118" s="238"/>
      <c r="EIK118" s="238"/>
      <c r="EIL118" s="238"/>
      <c r="EIM118" s="238"/>
      <c r="EIN118" s="238"/>
      <c r="EIO118" s="238"/>
      <c r="EIP118" s="238"/>
      <c r="EIQ118" s="238"/>
      <c r="EIR118" s="238"/>
      <c r="EIS118" s="238"/>
      <c r="EIT118" s="238"/>
      <c r="EIU118" s="238"/>
      <c r="EIV118" s="238"/>
      <c r="EIW118" s="238"/>
      <c r="EIX118" s="238"/>
      <c r="EIY118" s="238"/>
      <c r="EIZ118" s="238"/>
      <c r="EJA118" s="238"/>
      <c r="EJB118" s="238"/>
      <c r="EJC118" s="238"/>
      <c r="EJD118" s="238"/>
      <c r="EJE118" s="238"/>
      <c r="EJF118" s="238"/>
      <c r="EJG118" s="238"/>
      <c r="EJH118" s="238"/>
      <c r="EJI118" s="238"/>
      <c r="EJJ118" s="238"/>
      <c r="EJK118" s="238"/>
      <c r="EJL118" s="238"/>
      <c r="EJM118" s="238"/>
      <c r="EJN118" s="238"/>
      <c r="EJO118" s="238"/>
      <c r="EJP118" s="238"/>
      <c r="EJQ118" s="238"/>
      <c r="EJR118" s="238"/>
      <c r="EJS118" s="238"/>
      <c r="EJT118" s="238"/>
      <c r="EJU118" s="238"/>
      <c r="EJV118" s="238"/>
      <c r="EJW118" s="238"/>
      <c r="EJX118" s="238"/>
      <c r="EJY118" s="238"/>
      <c r="EJZ118" s="238"/>
      <c r="EKA118" s="238"/>
      <c r="EKB118" s="238"/>
      <c r="EKC118" s="238"/>
      <c r="EKD118" s="238"/>
      <c r="EKE118" s="238"/>
      <c r="EKF118" s="238"/>
      <c r="EKG118" s="238"/>
      <c r="EKH118" s="238"/>
      <c r="EKI118" s="238"/>
      <c r="EKJ118" s="238"/>
      <c r="EKK118" s="238"/>
      <c r="EKL118" s="238"/>
      <c r="EKM118" s="238"/>
      <c r="EKN118" s="238"/>
      <c r="EKO118" s="238"/>
      <c r="EKP118" s="238"/>
      <c r="EKQ118" s="238"/>
      <c r="EKR118" s="238"/>
      <c r="EKS118" s="238"/>
      <c r="EKT118" s="238"/>
      <c r="EKU118" s="238"/>
      <c r="EKV118" s="238"/>
      <c r="EKW118" s="238"/>
      <c r="EKX118" s="238"/>
      <c r="EKY118" s="238"/>
      <c r="EKZ118" s="238"/>
      <c r="ELA118" s="238"/>
      <c r="ELB118" s="238"/>
      <c r="ELC118" s="238"/>
      <c r="ELD118" s="238"/>
      <c r="ELE118" s="238"/>
      <c r="ELF118" s="238"/>
      <c r="ELG118" s="238"/>
      <c r="ELH118" s="238"/>
      <c r="ELI118" s="238"/>
      <c r="ELJ118" s="238"/>
      <c r="ELK118" s="238"/>
      <c r="ELL118" s="238"/>
      <c r="ELM118" s="238"/>
      <c r="ELN118" s="238"/>
      <c r="ELO118" s="238"/>
      <c r="ELP118" s="238"/>
      <c r="ELQ118" s="238"/>
      <c r="ELR118" s="238"/>
      <c r="ELS118" s="238"/>
      <c r="ELT118" s="238"/>
      <c r="ELU118" s="238"/>
      <c r="ELV118" s="238"/>
      <c r="ELW118" s="238"/>
      <c r="ELX118" s="238"/>
      <c r="ELY118" s="238"/>
      <c r="ELZ118" s="238"/>
      <c r="EMA118" s="238"/>
      <c r="EMB118" s="238"/>
      <c r="EMC118" s="238"/>
      <c r="EMD118" s="238"/>
      <c r="EME118" s="238"/>
      <c r="EMF118" s="238"/>
      <c r="EMG118" s="238"/>
      <c r="EMH118" s="238"/>
      <c r="EMI118" s="238"/>
      <c r="EMJ118" s="238"/>
      <c r="EMK118" s="238"/>
      <c r="EML118" s="238"/>
      <c r="EMM118" s="238"/>
      <c r="EMN118" s="238"/>
      <c r="EMO118" s="238"/>
      <c r="EMP118" s="238"/>
      <c r="EMQ118" s="238"/>
      <c r="EMR118" s="238"/>
      <c r="EMS118" s="238"/>
      <c r="EMT118" s="238"/>
      <c r="EMU118" s="238"/>
      <c r="EMV118" s="238"/>
      <c r="EMW118" s="238"/>
      <c r="EMX118" s="238"/>
      <c r="EMY118" s="238"/>
      <c r="EMZ118" s="238"/>
      <c r="ENA118" s="238"/>
      <c r="ENB118" s="238"/>
      <c r="ENC118" s="238"/>
      <c r="END118" s="238"/>
      <c r="ENE118" s="238"/>
      <c r="ENF118" s="238"/>
      <c r="ENG118" s="238"/>
      <c r="ENH118" s="238"/>
      <c r="ENI118" s="238"/>
      <c r="ENJ118" s="238"/>
      <c r="ENK118" s="238"/>
      <c r="ENL118" s="238"/>
      <c r="ENM118" s="238"/>
      <c r="ENN118" s="238"/>
      <c r="ENO118" s="238"/>
      <c r="ENP118" s="238"/>
      <c r="ENQ118" s="238"/>
      <c r="ENR118" s="238"/>
      <c r="ENS118" s="238"/>
      <c r="ENT118" s="238"/>
      <c r="ENU118" s="238"/>
      <c r="ENV118" s="238"/>
      <c r="ENW118" s="238"/>
      <c r="ENX118" s="238"/>
      <c r="ENY118" s="238"/>
      <c r="ENZ118" s="238"/>
      <c r="EOA118" s="238"/>
      <c r="EOB118" s="238"/>
      <c r="EOC118" s="238"/>
      <c r="EOD118" s="238"/>
      <c r="EOE118" s="238"/>
      <c r="EOF118" s="238"/>
      <c r="EOG118" s="238"/>
      <c r="EOH118" s="238"/>
      <c r="EOI118" s="238"/>
      <c r="EOJ118" s="238"/>
      <c r="EOK118" s="238"/>
      <c r="EOL118" s="238"/>
      <c r="EOM118" s="238"/>
      <c r="EON118" s="238"/>
      <c r="EOO118" s="238"/>
      <c r="EOP118" s="238"/>
      <c r="EOQ118" s="238"/>
      <c r="EOR118" s="238"/>
      <c r="EOS118" s="238"/>
      <c r="EOT118" s="238"/>
      <c r="EOU118" s="238"/>
      <c r="EOV118" s="238"/>
      <c r="EOW118" s="238"/>
      <c r="EOX118" s="238"/>
      <c r="EOY118" s="238"/>
      <c r="EOZ118" s="238"/>
      <c r="EPA118" s="238"/>
      <c r="EPB118" s="238"/>
      <c r="EPC118" s="238"/>
      <c r="EPD118" s="238"/>
      <c r="EPE118" s="238"/>
      <c r="EPF118" s="238"/>
      <c r="EPG118" s="238"/>
      <c r="EPH118" s="238"/>
      <c r="EPI118" s="238"/>
      <c r="EPJ118" s="238"/>
      <c r="EPK118" s="238"/>
      <c r="EPL118" s="238"/>
      <c r="EPM118" s="238"/>
      <c r="EPN118" s="238"/>
      <c r="EPO118" s="238"/>
      <c r="EPP118" s="238"/>
      <c r="EPQ118" s="238"/>
      <c r="EPR118" s="238"/>
      <c r="EPS118" s="238"/>
      <c r="EPT118" s="238"/>
      <c r="EPU118" s="238"/>
      <c r="EPV118" s="238"/>
      <c r="EPW118" s="238"/>
      <c r="EPX118" s="238"/>
      <c r="EPY118" s="238"/>
      <c r="EPZ118" s="238"/>
      <c r="EQA118" s="238"/>
      <c r="EQB118" s="238"/>
      <c r="EQC118" s="238"/>
      <c r="EQD118" s="238"/>
      <c r="EQE118" s="238"/>
      <c r="EQF118" s="238"/>
      <c r="EQG118" s="238"/>
      <c r="EQH118" s="238"/>
      <c r="EQI118" s="238"/>
      <c r="EQJ118" s="238"/>
      <c r="EQK118" s="238"/>
      <c r="EQL118" s="238"/>
      <c r="EQM118" s="238"/>
      <c r="EQN118" s="238"/>
      <c r="EQO118" s="238"/>
      <c r="EQP118" s="238"/>
      <c r="EQQ118" s="238"/>
      <c r="EQR118" s="238"/>
      <c r="EQS118" s="238"/>
      <c r="EQT118" s="238"/>
      <c r="EQU118" s="238"/>
      <c r="EQV118" s="238"/>
      <c r="EQW118" s="238"/>
      <c r="EQX118" s="238"/>
      <c r="EQY118" s="238"/>
      <c r="EQZ118" s="238"/>
      <c r="ERA118" s="238"/>
      <c r="ERB118" s="238"/>
      <c r="ERC118" s="238"/>
      <c r="ERD118" s="238"/>
      <c r="ERE118" s="238"/>
      <c r="ERF118" s="238"/>
      <c r="ERG118" s="238"/>
      <c r="ERH118" s="238"/>
      <c r="ERI118" s="238"/>
      <c r="ERJ118" s="238"/>
      <c r="ERK118" s="238"/>
      <c r="ERL118" s="238"/>
      <c r="ERM118" s="238"/>
      <c r="ERN118" s="238"/>
      <c r="ERO118" s="238"/>
      <c r="ERP118" s="238"/>
      <c r="ERQ118" s="238"/>
      <c r="ERR118" s="238"/>
      <c r="ERS118" s="238"/>
      <c r="ERT118" s="238"/>
      <c r="ERU118" s="238"/>
      <c r="ERV118" s="238"/>
      <c r="ERW118" s="238"/>
      <c r="ERX118" s="238"/>
      <c r="ERY118" s="238"/>
      <c r="ERZ118" s="238"/>
      <c r="ESA118" s="238"/>
      <c r="ESB118" s="238"/>
      <c r="ESC118" s="238"/>
      <c r="ESD118" s="238"/>
      <c r="ESE118" s="238"/>
      <c r="ESF118" s="238"/>
      <c r="ESG118" s="238"/>
      <c r="ESH118" s="238"/>
      <c r="ESI118" s="238"/>
      <c r="ESJ118" s="238"/>
      <c r="ESK118" s="238"/>
      <c r="ESL118" s="238"/>
      <c r="ESM118" s="238"/>
      <c r="ESN118" s="238"/>
      <c r="ESO118" s="238"/>
      <c r="ESP118" s="238"/>
      <c r="ESQ118" s="238"/>
      <c r="ESR118" s="238"/>
      <c r="ESS118" s="238"/>
      <c r="EST118" s="238"/>
      <c r="ESU118" s="238"/>
      <c r="ESV118" s="238"/>
      <c r="ESW118" s="238"/>
      <c r="ESX118" s="238"/>
      <c r="ESY118" s="238"/>
      <c r="ESZ118" s="238"/>
      <c r="ETA118" s="238"/>
      <c r="ETB118" s="238"/>
      <c r="ETC118" s="238"/>
      <c r="ETD118" s="238"/>
      <c r="ETE118" s="238"/>
      <c r="ETF118" s="238"/>
      <c r="ETG118" s="238"/>
      <c r="ETH118" s="238"/>
      <c r="ETI118" s="238"/>
      <c r="ETJ118" s="238"/>
      <c r="ETK118" s="238"/>
      <c r="ETL118" s="238"/>
      <c r="ETM118" s="238"/>
      <c r="ETN118" s="238"/>
      <c r="ETO118" s="238"/>
      <c r="ETP118" s="238"/>
      <c r="ETQ118" s="238"/>
      <c r="ETR118" s="238"/>
      <c r="ETS118" s="238"/>
      <c r="ETT118" s="238"/>
      <c r="ETU118" s="238"/>
      <c r="ETV118" s="238"/>
      <c r="ETW118" s="238"/>
      <c r="ETX118" s="238"/>
      <c r="ETY118" s="238"/>
      <c r="ETZ118" s="238"/>
      <c r="EUA118" s="238"/>
      <c r="EUB118" s="238"/>
      <c r="EUC118" s="238"/>
      <c r="EUD118" s="238"/>
      <c r="EUE118" s="238"/>
      <c r="EUF118" s="238"/>
      <c r="EUG118" s="238"/>
      <c r="EUH118" s="238"/>
      <c r="EUI118" s="238"/>
      <c r="EUJ118" s="238"/>
      <c r="EUK118" s="238"/>
      <c r="EUL118" s="238"/>
      <c r="EUM118" s="238"/>
      <c r="EUN118" s="238"/>
      <c r="EUO118" s="238"/>
      <c r="EUP118" s="238"/>
      <c r="EUQ118" s="238"/>
      <c r="EUR118" s="238"/>
      <c r="EUS118" s="238"/>
      <c r="EUT118" s="238"/>
      <c r="EUU118" s="238"/>
      <c r="EUV118" s="238"/>
      <c r="EUW118" s="238"/>
      <c r="EUX118" s="238"/>
      <c r="EUY118" s="238"/>
      <c r="EUZ118" s="238"/>
      <c r="EVA118" s="238"/>
      <c r="EVB118" s="238"/>
      <c r="EVC118" s="238"/>
      <c r="EVD118" s="238"/>
      <c r="EVE118" s="238"/>
      <c r="EVF118" s="238"/>
      <c r="EVG118" s="238"/>
      <c r="EVH118" s="238"/>
      <c r="EVI118" s="238"/>
      <c r="EVJ118" s="238"/>
      <c r="EVK118" s="238"/>
      <c r="EVL118" s="238"/>
      <c r="EVM118" s="238"/>
      <c r="EVN118" s="238"/>
      <c r="EVO118" s="238"/>
      <c r="EVP118" s="238"/>
      <c r="EVQ118" s="238"/>
      <c r="EVR118" s="238"/>
      <c r="EVS118" s="238"/>
      <c r="EVT118" s="238"/>
      <c r="EVU118" s="238"/>
      <c r="EVV118" s="238"/>
      <c r="EVW118" s="238"/>
      <c r="EVX118" s="238"/>
      <c r="EVY118" s="238"/>
      <c r="EVZ118" s="238"/>
      <c r="EWA118" s="238"/>
      <c r="EWB118" s="238"/>
      <c r="EWC118" s="238"/>
      <c r="EWD118" s="238"/>
      <c r="EWE118" s="238"/>
      <c r="EWF118" s="238"/>
      <c r="EWG118" s="238"/>
      <c r="EWH118" s="238"/>
      <c r="EWI118" s="238"/>
      <c r="EWJ118" s="238"/>
      <c r="EWK118" s="238"/>
      <c r="EWL118" s="238"/>
      <c r="EWM118" s="238"/>
      <c r="EWN118" s="238"/>
      <c r="EWO118" s="238"/>
      <c r="EWP118" s="238"/>
      <c r="EWQ118" s="238"/>
      <c r="EWR118" s="238"/>
      <c r="EWS118" s="238"/>
      <c r="EWT118" s="238"/>
      <c r="EWU118" s="238"/>
      <c r="EWV118" s="238"/>
      <c r="EWW118" s="238"/>
      <c r="EWX118" s="238"/>
      <c r="EWY118" s="238"/>
      <c r="EWZ118" s="238"/>
      <c r="EXA118" s="238"/>
      <c r="EXB118" s="238"/>
      <c r="EXC118" s="238"/>
      <c r="EXD118" s="238"/>
      <c r="EXE118" s="238"/>
      <c r="EXF118" s="238"/>
      <c r="EXG118" s="238"/>
      <c r="EXH118" s="238"/>
      <c r="EXI118" s="238"/>
      <c r="EXJ118" s="238"/>
      <c r="EXK118" s="238"/>
      <c r="EXL118" s="238"/>
      <c r="EXM118" s="238"/>
      <c r="EXN118" s="238"/>
      <c r="EXO118" s="238"/>
      <c r="EXP118" s="238"/>
      <c r="EXQ118" s="238"/>
      <c r="EXR118" s="238"/>
      <c r="EXS118" s="238"/>
      <c r="EXT118" s="238"/>
      <c r="EXU118" s="238"/>
      <c r="EXV118" s="238"/>
      <c r="EXW118" s="238"/>
      <c r="EXX118" s="238"/>
      <c r="EXY118" s="238"/>
      <c r="EXZ118" s="238"/>
      <c r="EYA118" s="238"/>
      <c r="EYB118" s="238"/>
      <c r="EYC118" s="238"/>
      <c r="EYD118" s="238"/>
      <c r="EYE118" s="238"/>
      <c r="EYF118" s="238"/>
      <c r="EYG118" s="238"/>
      <c r="EYH118" s="238"/>
      <c r="EYI118" s="238"/>
      <c r="EYJ118" s="238"/>
      <c r="EYK118" s="238"/>
      <c r="EYL118" s="238"/>
      <c r="EYM118" s="238"/>
      <c r="EYN118" s="238"/>
      <c r="EYO118" s="238"/>
      <c r="EYP118" s="238"/>
      <c r="EYQ118" s="238"/>
      <c r="EYR118" s="238"/>
      <c r="EYS118" s="238"/>
      <c r="EYT118" s="238"/>
      <c r="EYU118" s="238"/>
      <c r="EYV118" s="238"/>
      <c r="EYW118" s="238"/>
      <c r="EYX118" s="238"/>
      <c r="EYY118" s="238"/>
      <c r="EYZ118" s="238"/>
      <c r="EZA118" s="238"/>
      <c r="EZB118" s="238"/>
      <c r="EZC118" s="238"/>
      <c r="EZD118" s="238"/>
      <c r="EZE118" s="238"/>
      <c r="EZF118" s="238"/>
      <c r="EZG118" s="238"/>
      <c r="EZH118" s="238"/>
      <c r="EZI118" s="238"/>
      <c r="EZJ118" s="238"/>
      <c r="EZK118" s="238"/>
      <c r="EZL118" s="238"/>
      <c r="EZM118" s="238"/>
      <c r="EZN118" s="238"/>
      <c r="EZO118" s="238"/>
      <c r="EZP118" s="238"/>
      <c r="EZQ118" s="238"/>
      <c r="EZR118" s="238"/>
      <c r="EZS118" s="238"/>
      <c r="EZT118" s="238"/>
      <c r="EZU118" s="238"/>
      <c r="EZV118" s="238"/>
      <c r="EZW118" s="238"/>
      <c r="EZX118" s="238"/>
      <c r="EZY118" s="238"/>
      <c r="EZZ118" s="238"/>
      <c r="FAA118" s="238"/>
      <c r="FAB118" s="238"/>
      <c r="FAC118" s="238"/>
      <c r="FAD118" s="238"/>
      <c r="FAE118" s="238"/>
      <c r="FAF118" s="238"/>
      <c r="FAG118" s="238"/>
      <c r="FAH118" s="238"/>
      <c r="FAI118" s="238"/>
      <c r="FAJ118" s="238"/>
      <c r="FAK118" s="238"/>
      <c r="FAL118" s="238"/>
      <c r="FAM118" s="238"/>
      <c r="FAN118" s="238"/>
      <c r="FAO118" s="238"/>
      <c r="FAP118" s="238"/>
      <c r="FAQ118" s="238"/>
      <c r="FAR118" s="238"/>
      <c r="FAS118" s="238"/>
      <c r="FAT118" s="238"/>
      <c r="FAU118" s="238"/>
      <c r="FAV118" s="238"/>
      <c r="FAW118" s="238"/>
      <c r="FAX118" s="238"/>
      <c r="FAY118" s="238"/>
      <c r="FAZ118" s="238"/>
      <c r="FBA118" s="238"/>
      <c r="FBB118" s="238"/>
      <c r="FBC118" s="238"/>
      <c r="FBD118" s="238"/>
      <c r="FBE118" s="238"/>
      <c r="FBF118" s="238"/>
      <c r="FBG118" s="238"/>
      <c r="FBH118" s="238"/>
      <c r="FBI118" s="238"/>
      <c r="FBJ118" s="238"/>
      <c r="FBK118" s="238"/>
      <c r="FBL118" s="238"/>
      <c r="FBM118" s="238"/>
      <c r="FBN118" s="238"/>
      <c r="FBO118" s="238"/>
      <c r="FBP118" s="238"/>
      <c r="FBQ118" s="238"/>
      <c r="FBR118" s="238"/>
      <c r="FBS118" s="238"/>
      <c r="FBT118" s="238"/>
      <c r="FBU118" s="238"/>
      <c r="FBV118" s="238"/>
      <c r="FBW118" s="238"/>
      <c r="FBX118" s="238"/>
      <c r="FBY118" s="238"/>
      <c r="FBZ118" s="238"/>
      <c r="FCA118" s="238"/>
      <c r="FCB118" s="238"/>
      <c r="FCC118" s="238"/>
      <c r="FCD118" s="238"/>
      <c r="FCE118" s="238"/>
      <c r="FCF118" s="238"/>
      <c r="FCG118" s="238"/>
      <c r="FCH118" s="238"/>
      <c r="FCI118" s="238"/>
      <c r="FCJ118" s="238"/>
      <c r="FCK118" s="238"/>
      <c r="FCL118" s="238"/>
      <c r="FCM118" s="238"/>
      <c r="FCN118" s="238"/>
      <c r="FCO118" s="238"/>
      <c r="FCP118" s="238"/>
      <c r="FCQ118" s="238"/>
      <c r="FCR118" s="238"/>
      <c r="FCS118" s="238"/>
      <c r="FCT118" s="238"/>
      <c r="FCU118" s="238"/>
      <c r="FCV118" s="238"/>
      <c r="FCW118" s="238"/>
      <c r="FCX118" s="238"/>
      <c r="FCY118" s="238"/>
      <c r="FCZ118" s="238"/>
      <c r="FDA118" s="238"/>
      <c r="FDB118" s="238"/>
      <c r="FDC118" s="238"/>
      <c r="FDD118" s="238"/>
      <c r="FDE118" s="238"/>
      <c r="FDF118" s="238"/>
      <c r="FDG118" s="238"/>
      <c r="FDH118" s="238"/>
      <c r="FDI118" s="238"/>
      <c r="FDJ118" s="238"/>
      <c r="FDK118" s="238"/>
      <c r="FDL118" s="238"/>
      <c r="FDM118" s="238"/>
      <c r="FDN118" s="238"/>
      <c r="FDO118" s="238"/>
      <c r="FDP118" s="238"/>
      <c r="FDQ118" s="238"/>
      <c r="FDR118" s="238"/>
      <c r="FDS118" s="238"/>
      <c r="FDT118" s="238"/>
      <c r="FDU118" s="238"/>
      <c r="FDV118" s="238"/>
      <c r="FDW118" s="238"/>
      <c r="FDX118" s="238"/>
      <c r="FDY118" s="238"/>
      <c r="FDZ118" s="238"/>
      <c r="FEA118" s="238"/>
      <c r="FEB118" s="238"/>
      <c r="FEC118" s="238"/>
      <c r="FED118" s="238"/>
      <c r="FEE118" s="238"/>
      <c r="FEF118" s="238"/>
      <c r="FEG118" s="238"/>
      <c r="FEH118" s="238"/>
      <c r="FEI118" s="238"/>
      <c r="FEJ118" s="238"/>
      <c r="FEK118" s="238"/>
      <c r="FEL118" s="238"/>
      <c r="FEM118" s="238"/>
      <c r="FEN118" s="238"/>
      <c r="FEO118" s="238"/>
      <c r="FEP118" s="238"/>
      <c r="FEQ118" s="238"/>
      <c r="FER118" s="238"/>
      <c r="FES118" s="238"/>
      <c r="FET118" s="238"/>
      <c r="FEU118" s="238"/>
      <c r="FEV118" s="238"/>
      <c r="FEW118" s="238"/>
      <c r="FEX118" s="238"/>
      <c r="FEY118" s="238"/>
      <c r="FEZ118" s="238"/>
      <c r="FFA118" s="238"/>
      <c r="FFB118" s="238"/>
      <c r="FFC118" s="238"/>
      <c r="FFD118" s="238"/>
      <c r="FFE118" s="238"/>
      <c r="FFF118" s="238"/>
      <c r="FFG118" s="238"/>
      <c r="FFH118" s="238"/>
      <c r="FFI118" s="238"/>
      <c r="FFJ118" s="238"/>
      <c r="FFK118" s="238"/>
      <c r="FFL118" s="238"/>
      <c r="FFM118" s="238"/>
      <c r="FFN118" s="238"/>
      <c r="FFO118" s="238"/>
      <c r="FFP118" s="238"/>
      <c r="FFQ118" s="238"/>
      <c r="FFR118" s="238"/>
      <c r="FFS118" s="238"/>
      <c r="FFT118" s="238"/>
      <c r="FFU118" s="238"/>
      <c r="FFV118" s="238"/>
      <c r="FFW118" s="238"/>
      <c r="FFX118" s="238"/>
      <c r="FFY118" s="238"/>
      <c r="FFZ118" s="238"/>
      <c r="FGA118" s="238"/>
      <c r="FGB118" s="238"/>
      <c r="FGC118" s="238"/>
      <c r="FGD118" s="238"/>
      <c r="FGE118" s="238"/>
      <c r="FGF118" s="238"/>
      <c r="FGG118" s="238"/>
      <c r="FGH118" s="238"/>
      <c r="FGI118" s="238"/>
      <c r="FGJ118" s="238"/>
      <c r="FGK118" s="238"/>
      <c r="FGL118" s="238"/>
      <c r="FGM118" s="238"/>
      <c r="FGN118" s="238"/>
      <c r="FGO118" s="238"/>
      <c r="FGP118" s="238"/>
      <c r="FGQ118" s="238"/>
      <c r="FGR118" s="238"/>
      <c r="FGS118" s="238"/>
      <c r="FGT118" s="238"/>
      <c r="FGU118" s="238"/>
      <c r="FGV118" s="238"/>
      <c r="FGW118" s="238"/>
      <c r="FGX118" s="238"/>
      <c r="FGY118" s="238"/>
      <c r="FGZ118" s="238"/>
      <c r="FHA118" s="238"/>
      <c r="FHB118" s="238"/>
      <c r="FHC118" s="238"/>
      <c r="FHD118" s="238"/>
      <c r="FHE118" s="238"/>
      <c r="FHF118" s="238"/>
      <c r="FHG118" s="238"/>
      <c r="FHH118" s="238"/>
      <c r="FHI118" s="238"/>
      <c r="FHJ118" s="238"/>
      <c r="FHK118" s="238"/>
      <c r="FHL118" s="238"/>
      <c r="FHM118" s="238"/>
      <c r="FHN118" s="238"/>
      <c r="FHO118" s="238"/>
      <c r="FHP118" s="238"/>
      <c r="FHQ118" s="238"/>
      <c r="FHR118" s="238"/>
      <c r="FHS118" s="238"/>
      <c r="FHT118" s="238"/>
      <c r="FHU118" s="238"/>
      <c r="FHV118" s="238"/>
      <c r="FHW118" s="238"/>
      <c r="FHX118" s="238"/>
      <c r="FHY118" s="238"/>
      <c r="FHZ118" s="238"/>
      <c r="FIA118" s="238"/>
      <c r="FIB118" s="238"/>
      <c r="FIC118" s="238"/>
      <c r="FID118" s="238"/>
      <c r="FIE118" s="238"/>
      <c r="FIF118" s="238"/>
      <c r="FIG118" s="238"/>
      <c r="FIH118" s="238"/>
      <c r="FII118" s="238"/>
      <c r="FIJ118" s="238"/>
      <c r="FIK118" s="238"/>
      <c r="FIL118" s="238"/>
      <c r="FIM118" s="238"/>
      <c r="FIN118" s="238"/>
      <c r="FIO118" s="238"/>
      <c r="FIP118" s="238"/>
      <c r="FIQ118" s="238"/>
      <c r="FIR118" s="238"/>
      <c r="FIS118" s="238"/>
      <c r="FIT118" s="238"/>
      <c r="FIU118" s="238"/>
      <c r="FIV118" s="238"/>
      <c r="FIW118" s="238"/>
      <c r="FIX118" s="238"/>
      <c r="FIY118" s="238"/>
      <c r="FIZ118" s="238"/>
      <c r="FJA118" s="238"/>
      <c r="FJB118" s="238"/>
      <c r="FJC118" s="238"/>
      <c r="FJD118" s="238"/>
      <c r="FJE118" s="238"/>
      <c r="FJF118" s="238"/>
      <c r="FJG118" s="238"/>
      <c r="FJH118" s="238"/>
      <c r="FJI118" s="238"/>
      <c r="FJJ118" s="238"/>
      <c r="FJK118" s="238"/>
      <c r="FJL118" s="238"/>
      <c r="FJM118" s="238"/>
      <c r="FJN118" s="238"/>
      <c r="FJO118" s="238"/>
      <c r="FJP118" s="238"/>
      <c r="FJQ118" s="238"/>
      <c r="FJR118" s="238"/>
      <c r="FJS118" s="238"/>
      <c r="FJT118" s="238"/>
      <c r="FJU118" s="238"/>
      <c r="FJV118" s="238"/>
      <c r="FJW118" s="238"/>
      <c r="FJX118" s="238"/>
      <c r="FJY118" s="238"/>
      <c r="FJZ118" s="238"/>
      <c r="FKA118" s="238"/>
      <c r="FKB118" s="238"/>
      <c r="FKC118" s="238"/>
      <c r="FKD118" s="238"/>
      <c r="FKE118" s="238"/>
      <c r="FKF118" s="238"/>
      <c r="FKG118" s="238"/>
      <c r="FKH118" s="238"/>
      <c r="FKI118" s="238"/>
      <c r="FKJ118" s="238"/>
      <c r="FKK118" s="238"/>
      <c r="FKL118" s="238"/>
      <c r="FKM118" s="238"/>
      <c r="FKN118" s="238"/>
      <c r="FKO118" s="238"/>
      <c r="FKP118" s="238"/>
      <c r="FKQ118" s="238"/>
      <c r="FKR118" s="238"/>
      <c r="FKS118" s="238"/>
      <c r="FKT118" s="238"/>
      <c r="FKU118" s="238"/>
      <c r="FKV118" s="238"/>
      <c r="FKW118" s="238"/>
      <c r="FKX118" s="238"/>
      <c r="FKY118" s="238"/>
      <c r="FKZ118" s="238"/>
      <c r="FLA118" s="238"/>
      <c r="FLB118" s="238"/>
      <c r="FLC118" s="238"/>
      <c r="FLD118" s="238"/>
      <c r="FLE118" s="238"/>
      <c r="FLF118" s="238"/>
      <c r="FLG118" s="238"/>
      <c r="FLH118" s="238"/>
      <c r="FLI118" s="238"/>
      <c r="FLJ118" s="238"/>
      <c r="FLK118" s="238"/>
      <c r="FLL118" s="238"/>
      <c r="FLM118" s="238"/>
      <c r="FLN118" s="238"/>
      <c r="FLO118" s="238"/>
      <c r="FLP118" s="238"/>
      <c r="FLQ118" s="238"/>
      <c r="FLR118" s="238"/>
      <c r="FLS118" s="238"/>
      <c r="FLT118" s="238"/>
      <c r="FLU118" s="238"/>
      <c r="FLV118" s="238"/>
      <c r="FLW118" s="238"/>
      <c r="FLX118" s="238"/>
      <c r="FLY118" s="238"/>
      <c r="FLZ118" s="238"/>
      <c r="FMA118" s="238"/>
      <c r="FMB118" s="238"/>
      <c r="FMC118" s="238"/>
      <c r="FMD118" s="238"/>
      <c r="FME118" s="238"/>
      <c r="FMF118" s="238"/>
      <c r="FMG118" s="238"/>
      <c r="FMH118" s="238"/>
      <c r="FMI118" s="238"/>
      <c r="FMJ118" s="238"/>
      <c r="FMK118" s="238"/>
      <c r="FML118" s="238"/>
      <c r="FMM118" s="238"/>
      <c r="FMN118" s="238"/>
      <c r="FMO118" s="238"/>
      <c r="FMP118" s="238"/>
      <c r="FMQ118" s="238"/>
      <c r="FMR118" s="238"/>
      <c r="FMS118" s="238"/>
      <c r="FMT118" s="238"/>
      <c r="FMU118" s="238"/>
      <c r="FMV118" s="238"/>
      <c r="FMW118" s="238"/>
      <c r="FMX118" s="238"/>
      <c r="FMY118" s="238"/>
      <c r="FMZ118" s="238"/>
      <c r="FNA118" s="238"/>
      <c r="FNB118" s="238"/>
      <c r="FNC118" s="238"/>
      <c r="FND118" s="238"/>
      <c r="FNE118" s="238"/>
      <c r="FNF118" s="238"/>
      <c r="FNG118" s="238"/>
      <c r="FNH118" s="238"/>
      <c r="FNI118" s="238"/>
      <c r="FNJ118" s="238"/>
      <c r="FNK118" s="238"/>
      <c r="FNL118" s="238"/>
      <c r="FNM118" s="238"/>
      <c r="FNN118" s="238"/>
      <c r="FNO118" s="238"/>
      <c r="FNP118" s="238"/>
      <c r="FNQ118" s="238"/>
      <c r="FNR118" s="238"/>
      <c r="FNS118" s="238"/>
      <c r="FNT118" s="238"/>
      <c r="FNU118" s="238"/>
      <c r="FNV118" s="238"/>
      <c r="FNW118" s="238"/>
      <c r="FNX118" s="238"/>
      <c r="FNY118" s="238"/>
      <c r="FNZ118" s="238"/>
      <c r="FOA118" s="238"/>
      <c r="FOB118" s="238"/>
      <c r="FOC118" s="238"/>
      <c r="FOD118" s="238"/>
      <c r="FOE118" s="238"/>
      <c r="FOF118" s="238"/>
      <c r="FOG118" s="238"/>
      <c r="FOH118" s="238"/>
      <c r="FOI118" s="238"/>
      <c r="FOJ118" s="238"/>
      <c r="FOK118" s="238"/>
      <c r="FOL118" s="238"/>
      <c r="FOM118" s="238"/>
      <c r="FON118" s="238"/>
      <c r="FOO118" s="238"/>
      <c r="FOP118" s="238"/>
      <c r="FOQ118" s="238"/>
      <c r="FOR118" s="238"/>
      <c r="FOS118" s="238"/>
      <c r="FOT118" s="238"/>
      <c r="FOU118" s="238"/>
      <c r="FOV118" s="238"/>
      <c r="FOW118" s="238"/>
      <c r="FOX118" s="238"/>
      <c r="FOY118" s="238"/>
      <c r="FOZ118" s="238"/>
      <c r="FPA118" s="238"/>
      <c r="FPB118" s="238"/>
      <c r="FPC118" s="238"/>
      <c r="FPD118" s="238"/>
      <c r="FPE118" s="238"/>
      <c r="FPF118" s="238"/>
      <c r="FPG118" s="238"/>
      <c r="FPH118" s="238"/>
      <c r="FPI118" s="238"/>
      <c r="FPJ118" s="238"/>
      <c r="FPK118" s="238"/>
      <c r="FPL118" s="238"/>
      <c r="FPM118" s="238"/>
      <c r="FPN118" s="238"/>
      <c r="FPO118" s="238"/>
      <c r="FPP118" s="238"/>
      <c r="FPQ118" s="238"/>
      <c r="FPR118" s="238"/>
      <c r="FPS118" s="238"/>
      <c r="FPT118" s="238"/>
      <c r="FPU118" s="238"/>
      <c r="FPV118" s="238"/>
      <c r="FPW118" s="238"/>
      <c r="FPX118" s="238"/>
      <c r="FPY118" s="238"/>
      <c r="FPZ118" s="238"/>
      <c r="FQA118" s="238"/>
      <c r="FQB118" s="238"/>
      <c r="FQC118" s="238"/>
      <c r="FQD118" s="238"/>
      <c r="FQE118" s="238"/>
      <c r="FQF118" s="238"/>
      <c r="FQG118" s="238"/>
      <c r="FQH118" s="238"/>
      <c r="FQI118" s="238"/>
      <c r="FQJ118" s="238"/>
      <c r="FQK118" s="238"/>
      <c r="FQL118" s="238"/>
      <c r="FQM118" s="238"/>
      <c r="FQN118" s="238"/>
      <c r="FQO118" s="238"/>
      <c r="FQP118" s="238"/>
      <c r="FQQ118" s="238"/>
      <c r="FQR118" s="238"/>
      <c r="FQS118" s="238"/>
      <c r="FQT118" s="238"/>
      <c r="FQU118" s="238"/>
      <c r="FQV118" s="238"/>
      <c r="FQW118" s="238"/>
      <c r="FQX118" s="238"/>
      <c r="FQY118" s="238"/>
      <c r="FQZ118" s="238"/>
      <c r="FRA118" s="238"/>
      <c r="FRB118" s="238"/>
      <c r="FRC118" s="238"/>
      <c r="FRD118" s="238"/>
      <c r="FRE118" s="238"/>
      <c r="FRF118" s="238"/>
      <c r="FRG118" s="238"/>
      <c r="FRH118" s="238"/>
      <c r="FRI118" s="238"/>
      <c r="FRJ118" s="238"/>
      <c r="FRK118" s="238"/>
      <c r="FRL118" s="238"/>
      <c r="FRM118" s="238"/>
      <c r="FRN118" s="238"/>
      <c r="FRO118" s="238"/>
      <c r="FRP118" s="238"/>
      <c r="FRQ118" s="238"/>
      <c r="FRR118" s="238"/>
      <c r="FRS118" s="238"/>
      <c r="FRT118" s="238"/>
      <c r="FRU118" s="238"/>
      <c r="FRV118" s="238"/>
      <c r="FRW118" s="238"/>
      <c r="FRX118" s="238"/>
      <c r="FRY118" s="238"/>
      <c r="FRZ118" s="238"/>
      <c r="FSA118" s="238"/>
      <c r="FSB118" s="238"/>
      <c r="FSC118" s="238"/>
      <c r="FSD118" s="238"/>
      <c r="FSE118" s="238"/>
      <c r="FSF118" s="238"/>
      <c r="FSG118" s="238"/>
      <c r="FSH118" s="238"/>
      <c r="FSI118" s="238"/>
      <c r="FSJ118" s="238"/>
      <c r="FSK118" s="238"/>
      <c r="FSL118" s="238"/>
      <c r="FSM118" s="238"/>
      <c r="FSN118" s="238"/>
      <c r="FSO118" s="238"/>
      <c r="FSP118" s="238"/>
      <c r="FSQ118" s="238"/>
      <c r="FSR118" s="238"/>
      <c r="FSS118" s="238"/>
      <c r="FST118" s="238"/>
      <c r="FSU118" s="238"/>
      <c r="FSV118" s="238"/>
      <c r="FSW118" s="238"/>
      <c r="FSX118" s="238"/>
      <c r="FSY118" s="238"/>
      <c r="FSZ118" s="238"/>
      <c r="FTA118" s="238"/>
      <c r="FTB118" s="238"/>
      <c r="FTC118" s="238"/>
      <c r="FTD118" s="238"/>
      <c r="FTE118" s="238"/>
      <c r="FTF118" s="238"/>
      <c r="FTG118" s="238"/>
      <c r="FTH118" s="238"/>
      <c r="FTI118" s="238"/>
      <c r="FTJ118" s="238"/>
      <c r="FTK118" s="238"/>
      <c r="FTL118" s="238"/>
      <c r="FTM118" s="238"/>
      <c r="FTN118" s="238"/>
      <c r="FTO118" s="238"/>
      <c r="FTP118" s="238"/>
      <c r="FTQ118" s="238"/>
      <c r="FTR118" s="238"/>
      <c r="FTS118" s="238"/>
      <c r="FTT118" s="238"/>
      <c r="FTU118" s="238"/>
      <c r="FTV118" s="238"/>
      <c r="FTW118" s="238"/>
      <c r="FTX118" s="238"/>
      <c r="FTY118" s="238"/>
      <c r="FTZ118" s="238"/>
      <c r="FUA118" s="238"/>
      <c r="FUB118" s="238"/>
      <c r="FUC118" s="238"/>
      <c r="FUD118" s="238"/>
      <c r="FUE118" s="238"/>
      <c r="FUF118" s="238"/>
      <c r="FUG118" s="238"/>
      <c r="FUH118" s="238"/>
      <c r="FUI118" s="238"/>
      <c r="FUJ118" s="238"/>
      <c r="FUK118" s="238"/>
      <c r="FUL118" s="238"/>
      <c r="FUM118" s="238"/>
      <c r="FUN118" s="238"/>
      <c r="FUO118" s="238"/>
      <c r="FUP118" s="238"/>
      <c r="FUQ118" s="238"/>
      <c r="FUR118" s="238"/>
      <c r="FUS118" s="238"/>
      <c r="FUT118" s="238"/>
      <c r="FUU118" s="238"/>
      <c r="FUV118" s="238"/>
      <c r="FUW118" s="238"/>
      <c r="FUX118" s="238"/>
      <c r="FUY118" s="238"/>
      <c r="FUZ118" s="238"/>
      <c r="FVA118" s="238"/>
      <c r="FVB118" s="238"/>
      <c r="FVC118" s="238"/>
      <c r="FVD118" s="238"/>
      <c r="FVE118" s="238"/>
      <c r="FVF118" s="238"/>
      <c r="FVG118" s="238"/>
      <c r="FVH118" s="238"/>
      <c r="FVI118" s="238"/>
      <c r="FVJ118" s="238"/>
      <c r="FVK118" s="238"/>
      <c r="FVL118" s="238"/>
      <c r="FVM118" s="238"/>
      <c r="FVN118" s="238"/>
      <c r="FVO118" s="238"/>
      <c r="FVP118" s="238"/>
      <c r="FVQ118" s="238"/>
      <c r="FVR118" s="238"/>
      <c r="FVS118" s="238"/>
      <c r="FVT118" s="238"/>
      <c r="FVU118" s="238"/>
      <c r="FVV118" s="238"/>
      <c r="FVW118" s="238"/>
      <c r="FVX118" s="238"/>
      <c r="FVY118" s="238"/>
      <c r="FVZ118" s="238"/>
      <c r="FWA118" s="238"/>
      <c r="FWB118" s="238"/>
      <c r="FWC118" s="238"/>
      <c r="FWD118" s="238"/>
      <c r="FWE118" s="238"/>
      <c r="FWF118" s="238"/>
      <c r="FWG118" s="238"/>
      <c r="FWH118" s="238"/>
      <c r="FWI118" s="238"/>
      <c r="FWJ118" s="238"/>
      <c r="FWK118" s="238"/>
      <c r="FWL118" s="238"/>
      <c r="FWM118" s="238"/>
      <c r="FWN118" s="238"/>
      <c r="FWO118" s="238"/>
      <c r="FWP118" s="238"/>
      <c r="FWQ118" s="238"/>
      <c r="FWR118" s="238"/>
      <c r="FWS118" s="238"/>
      <c r="FWT118" s="238"/>
      <c r="FWU118" s="238"/>
      <c r="FWV118" s="238"/>
      <c r="FWW118" s="238"/>
      <c r="FWX118" s="238"/>
      <c r="FWY118" s="238"/>
      <c r="FWZ118" s="238"/>
      <c r="FXA118" s="238"/>
      <c r="FXB118" s="238"/>
      <c r="FXC118" s="238"/>
      <c r="FXD118" s="238"/>
      <c r="FXE118" s="238"/>
      <c r="FXF118" s="238"/>
      <c r="FXG118" s="238"/>
      <c r="FXH118" s="238"/>
      <c r="FXI118" s="238"/>
      <c r="FXJ118" s="238"/>
      <c r="FXK118" s="238"/>
      <c r="FXL118" s="238"/>
      <c r="FXM118" s="238"/>
      <c r="FXN118" s="238"/>
      <c r="FXO118" s="238"/>
      <c r="FXP118" s="238"/>
      <c r="FXQ118" s="238"/>
      <c r="FXR118" s="238"/>
      <c r="FXS118" s="238"/>
      <c r="FXT118" s="238"/>
      <c r="FXU118" s="238"/>
      <c r="FXV118" s="238"/>
      <c r="FXW118" s="238"/>
      <c r="FXX118" s="238"/>
      <c r="FXY118" s="238"/>
      <c r="FXZ118" s="238"/>
      <c r="FYA118" s="238"/>
      <c r="FYB118" s="238"/>
      <c r="FYC118" s="238"/>
      <c r="FYD118" s="238"/>
      <c r="FYE118" s="238"/>
      <c r="FYF118" s="238"/>
      <c r="FYG118" s="238"/>
      <c r="FYH118" s="238"/>
      <c r="FYI118" s="238"/>
      <c r="FYJ118" s="238"/>
      <c r="FYK118" s="238"/>
      <c r="FYL118" s="238"/>
      <c r="FYM118" s="238"/>
      <c r="FYN118" s="238"/>
      <c r="FYO118" s="238"/>
      <c r="FYP118" s="238"/>
      <c r="FYQ118" s="238"/>
      <c r="FYR118" s="238"/>
      <c r="FYS118" s="238"/>
      <c r="FYT118" s="238"/>
      <c r="FYU118" s="238"/>
      <c r="FYV118" s="238"/>
      <c r="FYW118" s="238"/>
      <c r="FYX118" s="238"/>
      <c r="FYY118" s="238"/>
      <c r="FYZ118" s="238"/>
      <c r="FZA118" s="238"/>
      <c r="FZB118" s="238"/>
      <c r="FZC118" s="238"/>
      <c r="FZD118" s="238"/>
      <c r="FZE118" s="238"/>
      <c r="FZF118" s="238"/>
      <c r="FZG118" s="238"/>
      <c r="FZH118" s="238"/>
      <c r="FZI118" s="238"/>
      <c r="FZJ118" s="238"/>
      <c r="FZK118" s="238"/>
      <c r="FZL118" s="238"/>
      <c r="FZM118" s="238"/>
      <c r="FZN118" s="238"/>
      <c r="FZO118" s="238"/>
      <c r="FZP118" s="238"/>
      <c r="FZQ118" s="238"/>
      <c r="FZR118" s="238"/>
      <c r="FZS118" s="238"/>
      <c r="FZT118" s="238"/>
      <c r="FZU118" s="238"/>
      <c r="FZV118" s="238"/>
      <c r="FZW118" s="238"/>
      <c r="FZX118" s="238"/>
      <c r="FZY118" s="238"/>
      <c r="FZZ118" s="238"/>
      <c r="GAA118" s="238"/>
      <c r="GAB118" s="238"/>
      <c r="GAC118" s="238"/>
      <c r="GAD118" s="238"/>
      <c r="GAE118" s="238"/>
      <c r="GAF118" s="238"/>
      <c r="GAG118" s="238"/>
      <c r="GAH118" s="238"/>
      <c r="GAI118" s="238"/>
      <c r="GAJ118" s="238"/>
      <c r="GAK118" s="238"/>
      <c r="GAL118" s="238"/>
      <c r="GAM118" s="238"/>
      <c r="GAN118" s="238"/>
      <c r="GAO118" s="238"/>
      <c r="GAP118" s="238"/>
      <c r="GAQ118" s="238"/>
      <c r="GAR118" s="238"/>
      <c r="GAS118" s="238"/>
      <c r="GAT118" s="238"/>
      <c r="GAU118" s="238"/>
      <c r="GAV118" s="238"/>
      <c r="GAW118" s="238"/>
      <c r="GAX118" s="238"/>
      <c r="GAY118" s="238"/>
      <c r="GAZ118" s="238"/>
      <c r="GBA118" s="238"/>
      <c r="GBB118" s="238"/>
      <c r="GBC118" s="238"/>
      <c r="GBD118" s="238"/>
      <c r="GBE118" s="238"/>
      <c r="GBF118" s="238"/>
      <c r="GBG118" s="238"/>
      <c r="GBH118" s="238"/>
      <c r="GBI118" s="238"/>
      <c r="GBJ118" s="238"/>
      <c r="GBK118" s="238"/>
      <c r="GBL118" s="238"/>
      <c r="GBM118" s="238"/>
      <c r="GBN118" s="238"/>
      <c r="GBO118" s="238"/>
      <c r="GBP118" s="238"/>
      <c r="GBQ118" s="238"/>
      <c r="GBR118" s="238"/>
      <c r="GBS118" s="238"/>
      <c r="GBT118" s="238"/>
      <c r="GBU118" s="238"/>
      <c r="GBV118" s="238"/>
      <c r="GBW118" s="238"/>
      <c r="GBX118" s="238"/>
      <c r="GBY118" s="238"/>
      <c r="GBZ118" s="238"/>
      <c r="GCA118" s="238"/>
      <c r="GCB118" s="238"/>
      <c r="GCC118" s="238"/>
      <c r="GCD118" s="238"/>
      <c r="GCE118" s="238"/>
      <c r="GCF118" s="238"/>
      <c r="GCG118" s="238"/>
      <c r="GCH118" s="238"/>
      <c r="GCI118" s="238"/>
      <c r="GCJ118" s="238"/>
      <c r="GCK118" s="238"/>
      <c r="GCL118" s="238"/>
      <c r="GCM118" s="238"/>
      <c r="GCN118" s="238"/>
      <c r="GCO118" s="238"/>
      <c r="GCP118" s="238"/>
      <c r="GCQ118" s="238"/>
      <c r="GCR118" s="238"/>
      <c r="GCS118" s="238"/>
      <c r="GCT118" s="238"/>
      <c r="GCU118" s="238"/>
      <c r="GCV118" s="238"/>
      <c r="GCW118" s="238"/>
      <c r="GCX118" s="238"/>
      <c r="GCY118" s="238"/>
      <c r="GCZ118" s="238"/>
      <c r="GDA118" s="238"/>
      <c r="GDB118" s="238"/>
      <c r="GDC118" s="238"/>
      <c r="GDD118" s="238"/>
      <c r="GDE118" s="238"/>
      <c r="GDF118" s="238"/>
      <c r="GDG118" s="238"/>
      <c r="GDH118" s="238"/>
      <c r="GDI118" s="238"/>
      <c r="GDJ118" s="238"/>
      <c r="GDK118" s="238"/>
      <c r="GDL118" s="238"/>
      <c r="GDM118" s="238"/>
      <c r="GDN118" s="238"/>
      <c r="GDO118" s="238"/>
      <c r="GDP118" s="238"/>
      <c r="GDQ118" s="238"/>
      <c r="GDR118" s="238"/>
      <c r="GDS118" s="238"/>
      <c r="GDT118" s="238"/>
      <c r="GDU118" s="238"/>
      <c r="GDV118" s="238"/>
      <c r="GDW118" s="238"/>
      <c r="GDX118" s="238"/>
      <c r="GDY118" s="238"/>
      <c r="GDZ118" s="238"/>
      <c r="GEA118" s="238"/>
      <c r="GEB118" s="238"/>
      <c r="GEC118" s="238"/>
      <c r="GED118" s="238"/>
      <c r="GEE118" s="238"/>
      <c r="GEF118" s="238"/>
      <c r="GEG118" s="238"/>
      <c r="GEH118" s="238"/>
      <c r="GEI118" s="238"/>
      <c r="GEJ118" s="238"/>
      <c r="GEK118" s="238"/>
      <c r="GEL118" s="238"/>
      <c r="GEM118" s="238"/>
      <c r="GEN118" s="238"/>
      <c r="GEO118" s="238"/>
      <c r="GEP118" s="238"/>
      <c r="GEQ118" s="238"/>
      <c r="GER118" s="238"/>
      <c r="GES118" s="238"/>
      <c r="GET118" s="238"/>
      <c r="GEU118" s="238"/>
      <c r="GEV118" s="238"/>
      <c r="GEW118" s="238"/>
      <c r="GEX118" s="238"/>
      <c r="GEY118" s="238"/>
      <c r="GEZ118" s="238"/>
      <c r="GFA118" s="238"/>
      <c r="GFB118" s="238"/>
      <c r="GFC118" s="238"/>
      <c r="GFD118" s="238"/>
      <c r="GFE118" s="238"/>
      <c r="GFF118" s="238"/>
      <c r="GFG118" s="238"/>
      <c r="GFH118" s="238"/>
      <c r="GFI118" s="238"/>
      <c r="GFJ118" s="238"/>
      <c r="GFK118" s="238"/>
      <c r="GFL118" s="238"/>
      <c r="GFM118" s="238"/>
      <c r="GFN118" s="238"/>
      <c r="GFO118" s="238"/>
      <c r="GFP118" s="238"/>
      <c r="GFQ118" s="238"/>
      <c r="GFR118" s="238"/>
      <c r="GFS118" s="238"/>
      <c r="GFT118" s="238"/>
      <c r="GFU118" s="238"/>
      <c r="GFV118" s="238"/>
      <c r="GFW118" s="238"/>
      <c r="GFX118" s="238"/>
      <c r="GFY118" s="238"/>
      <c r="GFZ118" s="238"/>
      <c r="GGA118" s="238"/>
      <c r="GGB118" s="238"/>
      <c r="GGC118" s="238"/>
      <c r="GGD118" s="238"/>
      <c r="GGE118" s="238"/>
      <c r="GGF118" s="238"/>
      <c r="GGG118" s="238"/>
      <c r="GGH118" s="238"/>
      <c r="GGI118" s="238"/>
      <c r="GGJ118" s="238"/>
      <c r="GGK118" s="238"/>
      <c r="GGL118" s="238"/>
      <c r="GGM118" s="238"/>
      <c r="GGN118" s="238"/>
      <c r="GGO118" s="238"/>
      <c r="GGP118" s="238"/>
      <c r="GGQ118" s="238"/>
      <c r="GGR118" s="238"/>
      <c r="GGS118" s="238"/>
      <c r="GGT118" s="238"/>
      <c r="GGU118" s="238"/>
      <c r="GGV118" s="238"/>
      <c r="GGW118" s="238"/>
      <c r="GGX118" s="238"/>
      <c r="GGY118" s="238"/>
      <c r="GGZ118" s="238"/>
      <c r="GHA118" s="238"/>
      <c r="GHB118" s="238"/>
      <c r="GHC118" s="238"/>
      <c r="GHD118" s="238"/>
      <c r="GHE118" s="238"/>
      <c r="GHF118" s="238"/>
      <c r="GHG118" s="238"/>
      <c r="GHH118" s="238"/>
      <c r="GHI118" s="238"/>
      <c r="GHJ118" s="238"/>
      <c r="GHK118" s="238"/>
      <c r="GHL118" s="238"/>
      <c r="GHM118" s="238"/>
      <c r="GHN118" s="238"/>
      <c r="GHO118" s="238"/>
      <c r="GHP118" s="238"/>
      <c r="GHQ118" s="238"/>
      <c r="GHR118" s="238"/>
      <c r="GHS118" s="238"/>
      <c r="GHT118" s="238"/>
      <c r="GHU118" s="238"/>
      <c r="GHV118" s="238"/>
      <c r="GHW118" s="238"/>
      <c r="GHX118" s="238"/>
      <c r="GHY118" s="238"/>
      <c r="GHZ118" s="238"/>
      <c r="GIA118" s="238"/>
      <c r="GIB118" s="238"/>
      <c r="GIC118" s="238"/>
      <c r="GID118" s="238"/>
      <c r="GIE118" s="238"/>
      <c r="GIF118" s="238"/>
      <c r="GIG118" s="238"/>
      <c r="GIH118" s="238"/>
      <c r="GII118" s="238"/>
      <c r="GIJ118" s="238"/>
      <c r="GIK118" s="238"/>
      <c r="GIL118" s="238"/>
      <c r="GIM118" s="238"/>
      <c r="GIN118" s="238"/>
      <c r="GIO118" s="238"/>
      <c r="GIP118" s="238"/>
      <c r="GIQ118" s="238"/>
      <c r="GIR118" s="238"/>
      <c r="GIS118" s="238"/>
      <c r="GIT118" s="238"/>
      <c r="GIU118" s="238"/>
      <c r="GIV118" s="238"/>
      <c r="GIW118" s="238"/>
      <c r="GIX118" s="238"/>
      <c r="GIY118" s="238"/>
      <c r="GIZ118" s="238"/>
      <c r="GJA118" s="238"/>
      <c r="GJB118" s="238"/>
      <c r="GJC118" s="238"/>
      <c r="GJD118" s="238"/>
      <c r="GJE118" s="238"/>
      <c r="GJF118" s="238"/>
      <c r="GJG118" s="238"/>
      <c r="GJH118" s="238"/>
      <c r="GJI118" s="238"/>
      <c r="GJJ118" s="238"/>
      <c r="GJK118" s="238"/>
      <c r="GJL118" s="238"/>
      <c r="GJM118" s="238"/>
      <c r="GJN118" s="238"/>
      <c r="GJO118" s="238"/>
      <c r="GJP118" s="238"/>
      <c r="GJQ118" s="238"/>
      <c r="GJR118" s="238"/>
      <c r="GJS118" s="238"/>
      <c r="GJT118" s="238"/>
      <c r="GJU118" s="238"/>
      <c r="GJV118" s="238"/>
      <c r="GJW118" s="238"/>
      <c r="GJX118" s="238"/>
      <c r="GJY118" s="238"/>
      <c r="GJZ118" s="238"/>
      <c r="GKA118" s="238"/>
      <c r="GKB118" s="238"/>
      <c r="GKC118" s="238"/>
      <c r="GKD118" s="238"/>
      <c r="GKE118" s="238"/>
      <c r="GKF118" s="238"/>
      <c r="GKG118" s="238"/>
      <c r="GKH118" s="238"/>
      <c r="GKI118" s="238"/>
      <c r="GKJ118" s="238"/>
      <c r="GKK118" s="238"/>
      <c r="GKL118" s="238"/>
      <c r="GKM118" s="238"/>
      <c r="GKN118" s="238"/>
      <c r="GKO118" s="238"/>
      <c r="GKP118" s="238"/>
      <c r="GKQ118" s="238"/>
      <c r="GKR118" s="238"/>
      <c r="GKS118" s="238"/>
      <c r="GKT118" s="238"/>
      <c r="GKU118" s="238"/>
      <c r="GKV118" s="238"/>
      <c r="GKW118" s="238"/>
      <c r="GKX118" s="238"/>
      <c r="GKY118" s="238"/>
      <c r="GKZ118" s="238"/>
      <c r="GLA118" s="238"/>
      <c r="GLB118" s="238"/>
      <c r="GLC118" s="238"/>
      <c r="GLD118" s="238"/>
      <c r="GLE118" s="238"/>
      <c r="GLF118" s="238"/>
      <c r="GLG118" s="238"/>
      <c r="GLH118" s="238"/>
      <c r="GLI118" s="238"/>
      <c r="GLJ118" s="238"/>
      <c r="GLK118" s="238"/>
      <c r="GLL118" s="238"/>
      <c r="GLM118" s="238"/>
      <c r="GLN118" s="238"/>
      <c r="GLO118" s="238"/>
      <c r="GLP118" s="238"/>
      <c r="GLQ118" s="238"/>
      <c r="GLR118" s="238"/>
      <c r="GLS118" s="238"/>
      <c r="GLT118" s="238"/>
      <c r="GLU118" s="238"/>
      <c r="GLV118" s="238"/>
      <c r="GLW118" s="238"/>
      <c r="GLX118" s="238"/>
      <c r="GLY118" s="238"/>
      <c r="GLZ118" s="238"/>
      <c r="GMA118" s="238"/>
      <c r="GMB118" s="238"/>
      <c r="GMC118" s="238"/>
      <c r="GMD118" s="238"/>
      <c r="GME118" s="238"/>
      <c r="GMF118" s="238"/>
      <c r="GMG118" s="238"/>
      <c r="GMH118" s="238"/>
      <c r="GMI118" s="238"/>
      <c r="GMJ118" s="238"/>
      <c r="GMK118" s="238"/>
      <c r="GML118" s="238"/>
      <c r="GMM118" s="238"/>
      <c r="GMN118" s="238"/>
      <c r="GMO118" s="238"/>
      <c r="GMP118" s="238"/>
      <c r="GMQ118" s="238"/>
      <c r="GMR118" s="238"/>
      <c r="GMS118" s="238"/>
      <c r="GMT118" s="238"/>
      <c r="GMU118" s="238"/>
      <c r="GMV118" s="238"/>
      <c r="GMW118" s="238"/>
      <c r="GMX118" s="238"/>
      <c r="GMY118" s="238"/>
      <c r="GMZ118" s="238"/>
      <c r="GNA118" s="238"/>
      <c r="GNB118" s="238"/>
      <c r="GNC118" s="238"/>
      <c r="GND118" s="238"/>
      <c r="GNE118" s="238"/>
      <c r="GNF118" s="238"/>
      <c r="GNG118" s="238"/>
      <c r="GNH118" s="238"/>
      <c r="GNI118" s="238"/>
      <c r="GNJ118" s="238"/>
      <c r="GNK118" s="238"/>
      <c r="GNL118" s="238"/>
      <c r="GNM118" s="238"/>
      <c r="GNN118" s="238"/>
      <c r="GNO118" s="238"/>
      <c r="GNP118" s="238"/>
      <c r="GNQ118" s="238"/>
      <c r="GNR118" s="238"/>
      <c r="GNS118" s="238"/>
      <c r="GNT118" s="238"/>
      <c r="GNU118" s="238"/>
      <c r="GNV118" s="238"/>
      <c r="GNW118" s="238"/>
      <c r="GNX118" s="238"/>
      <c r="GNY118" s="238"/>
      <c r="GNZ118" s="238"/>
      <c r="GOA118" s="238"/>
      <c r="GOB118" s="238"/>
      <c r="GOC118" s="238"/>
      <c r="GOD118" s="238"/>
      <c r="GOE118" s="238"/>
      <c r="GOF118" s="238"/>
      <c r="GOG118" s="238"/>
      <c r="GOH118" s="238"/>
      <c r="GOI118" s="238"/>
      <c r="GOJ118" s="238"/>
      <c r="GOK118" s="238"/>
      <c r="GOL118" s="238"/>
      <c r="GOM118" s="238"/>
      <c r="GON118" s="238"/>
      <c r="GOO118" s="238"/>
      <c r="GOP118" s="238"/>
      <c r="GOQ118" s="238"/>
      <c r="GOR118" s="238"/>
      <c r="GOS118" s="238"/>
      <c r="GOT118" s="238"/>
      <c r="GOU118" s="238"/>
      <c r="GOV118" s="238"/>
      <c r="GOW118" s="238"/>
      <c r="GOX118" s="238"/>
      <c r="GOY118" s="238"/>
      <c r="GOZ118" s="238"/>
      <c r="GPA118" s="238"/>
      <c r="GPB118" s="238"/>
      <c r="GPC118" s="238"/>
      <c r="GPD118" s="238"/>
      <c r="GPE118" s="238"/>
      <c r="GPF118" s="238"/>
      <c r="GPG118" s="238"/>
      <c r="GPH118" s="238"/>
      <c r="GPI118" s="238"/>
      <c r="GPJ118" s="238"/>
      <c r="GPK118" s="238"/>
      <c r="GPL118" s="238"/>
      <c r="GPM118" s="238"/>
      <c r="GPN118" s="238"/>
      <c r="GPO118" s="238"/>
      <c r="GPP118" s="238"/>
      <c r="GPQ118" s="238"/>
      <c r="GPR118" s="238"/>
      <c r="GPS118" s="238"/>
      <c r="GPT118" s="238"/>
      <c r="GPU118" s="238"/>
      <c r="GPV118" s="238"/>
      <c r="GPW118" s="238"/>
      <c r="GPX118" s="238"/>
      <c r="GPY118" s="238"/>
      <c r="GPZ118" s="238"/>
      <c r="GQA118" s="238"/>
      <c r="GQB118" s="238"/>
      <c r="GQC118" s="238"/>
      <c r="GQD118" s="238"/>
      <c r="GQE118" s="238"/>
      <c r="GQF118" s="238"/>
      <c r="GQG118" s="238"/>
      <c r="GQH118" s="238"/>
      <c r="GQI118" s="238"/>
      <c r="GQJ118" s="238"/>
      <c r="GQK118" s="238"/>
      <c r="GQL118" s="238"/>
      <c r="GQM118" s="238"/>
      <c r="GQN118" s="238"/>
      <c r="GQO118" s="238"/>
      <c r="GQP118" s="238"/>
      <c r="GQQ118" s="238"/>
      <c r="GQR118" s="238"/>
      <c r="GQS118" s="238"/>
      <c r="GQT118" s="238"/>
      <c r="GQU118" s="238"/>
      <c r="GQV118" s="238"/>
      <c r="GQW118" s="238"/>
      <c r="GQX118" s="238"/>
      <c r="GQY118" s="238"/>
      <c r="GQZ118" s="238"/>
      <c r="GRA118" s="238"/>
      <c r="GRB118" s="238"/>
      <c r="GRC118" s="238"/>
      <c r="GRD118" s="238"/>
      <c r="GRE118" s="238"/>
      <c r="GRF118" s="238"/>
      <c r="GRG118" s="238"/>
      <c r="GRH118" s="238"/>
      <c r="GRI118" s="238"/>
      <c r="GRJ118" s="238"/>
      <c r="GRK118" s="238"/>
      <c r="GRL118" s="238"/>
      <c r="GRM118" s="238"/>
      <c r="GRN118" s="238"/>
      <c r="GRO118" s="238"/>
      <c r="GRP118" s="238"/>
      <c r="GRQ118" s="238"/>
      <c r="GRR118" s="238"/>
      <c r="GRS118" s="238"/>
      <c r="GRT118" s="238"/>
      <c r="GRU118" s="238"/>
      <c r="GRV118" s="238"/>
      <c r="GRW118" s="238"/>
      <c r="GRX118" s="238"/>
      <c r="GRY118" s="238"/>
      <c r="GRZ118" s="238"/>
      <c r="GSA118" s="238"/>
      <c r="GSB118" s="238"/>
      <c r="GSC118" s="238"/>
      <c r="GSD118" s="238"/>
      <c r="GSE118" s="238"/>
      <c r="GSF118" s="238"/>
      <c r="GSG118" s="238"/>
      <c r="GSH118" s="238"/>
      <c r="GSI118" s="238"/>
      <c r="GSJ118" s="238"/>
      <c r="GSK118" s="238"/>
      <c r="GSL118" s="238"/>
      <c r="GSM118" s="238"/>
      <c r="GSN118" s="238"/>
      <c r="GSO118" s="238"/>
      <c r="GSP118" s="238"/>
      <c r="GSQ118" s="238"/>
      <c r="GSR118" s="238"/>
      <c r="GSS118" s="238"/>
      <c r="GST118" s="238"/>
      <c r="GSU118" s="238"/>
      <c r="GSV118" s="238"/>
      <c r="GSW118" s="238"/>
      <c r="GSX118" s="238"/>
      <c r="GSY118" s="238"/>
      <c r="GSZ118" s="238"/>
      <c r="GTA118" s="238"/>
      <c r="GTB118" s="238"/>
      <c r="GTC118" s="238"/>
      <c r="GTD118" s="238"/>
      <c r="GTE118" s="238"/>
      <c r="GTF118" s="238"/>
      <c r="GTG118" s="238"/>
      <c r="GTH118" s="238"/>
      <c r="GTI118" s="238"/>
      <c r="GTJ118" s="238"/>
      <c r="GTK118" s="238"/>
      <c r="GTL118" s="238"/>
      <c r="GTM118" s="238"/>
      <c r="GTN118" s="238"/>
      <c r="GTO118" s="238"/>
      <c r="GTP118" s="238"/>
      <c r="GTQ118" s="238"/>
      <c r="GTR118" s="238"/>
      <c r="GTS118" s="238"/>
      <c r="GTT118" s="238"/>
      <c r="GTU118" s="238"/>
      <c r="GTV118" s="238"/>
      <c r="GTW118" s="238"/>
      <c r="GTX118" s="238"/>
      <c r="GTY118" s="238"/>
      <c r="GTZ118" s="238"/>
      <c r="GUA118" s="238"/>
      <c r="GUB118" s="238"/>
      <c r="GUC118" s="238"/>
      <c r="GUD118" s="238"/>
      <c r="GUE118" s="238"/>
      <c r="GUF118" s="238"/>
      <c r="GUG118" s="238"/>
      <c r="GUH118" s="238"/>
      <c r="GUI118" s="238"/>
      <c r="GUJ118" s="238"/>
      <c r="GUK118" s="238"/>
      <c r="GUL118" s="238"/>
      <c r="GUM118" s="238"/>
      <c r="GUN118" s="238"/>
      <c r="GUO118" s="238"/>
      <c r="GUP118" s="238"/>
      <c r="GUQ118" s="238"/>
      <c r="GUR118" s="238"/>
      <c r="GUS118" s="238"/>
      <c r="GUT118" s="238"/>
      <c r="GUU118" s="238"/>
      <c r="GUV118" s="238"/>
      <c r="GUW118" s="238"/>
      <c r="GUX118" s="238"/>
      <c r="GUY118" s="238"/>
      <c r="GUZ118" s="238"/>
      <c r="GVA118" s="238"/>
      <c r="GVB118" s="238"/>
      <c r="GVC118" s="238"/>
      <c r="GVD118" s="238"/>
      <c r="GVE118" s="238"/>
      <c r="GVF118" s="238"/>
      <c r="GVG118" s="238"/>
      <c r="GVH118" s="238"/>
      <c r="GVI118" s="238"/>
      <c r="GVJ118" s="238"/>
      <c r="GVK118" s="238"/>
      <c r="GVL118" s="238"/>
      <c r="GVM118" s="238"/>
      <c r="GVN118" s="238"/>
      <c r="GVO118" s="238"/>
      <c r="GVP118" s="238"/>
      <c r="GVQ118" s="238"/>
      <c r="GVR118" s="238"/>
      <c r="GVS118" s="238"/>
      <c r="GVT118" s="238"/>
      <c r="GVU118" s="238"/>
      <c r="GVV118" s="238"/>
      <c r="GVW118" s="238"/>
      <c r="GVX118" s="238"/>
      <c r="GVY118" s="238"/>
      <c r="GVZ118" s="238"/>
      <c r="GWA118" s="238"/>
      <c r="GWB118" s="238"/>
      <c r="GWC118" s="238"/>
      <c r="GWD118" s="238"/>
      <c r="GWE118" s="238"/>
      <c r="GWF118" s="238"/>
      <c r="GWG118" s="238"/>
      <c r="GWH118" s="238"/>
      <c r="GWI118" s="238"/>
      <c r="GWJ118" s="238"/>
      <c r="GWK118" s="238"/>
      <c r="GWL118" s="238"/>
      <c r="GWM118" s="238"/>
      <c r="GWN118" s="238"/>
      <c r="GWO118" s="238"/>
      <c r="GWP118" s="238"/>
      <c r="GWQ118" s="238"/>
      <c r="GWR118" s="238"/>
      <c r="GWS118" s="238"/>
      <c r="GWT118" s="238"/>
      <c r="GWU118" s="238"/>
      <c r="GWV118" s="238"/>
      <c r="GWW118" s="238"/>
      <c r="GWX118" s="238"/>
      <c r="GWY118" s="238"/>
      <c r="GWZ118" s="238"/>
      <c r="GXA118" s="238"/>
      <c r="GXB118" s="238"/>
      <c r="GXC118" s="238"/>
      <c r="GXD118" s="238"/>
      <c r="GXE118" s="238"/>
      <c r="GXF118" s="238"/>
      <c r="GXG118" s="238"/>
      <c r="GXH118" s="238"/>
      <c r="GXI118" s="238"/>
      <c r="GXJ118" s="238"/>
      <c r="GXK118" s="238"/>
      <c r="GXL118" s="238"/>
      <c r="GXM118" s="238"/>
      <c r="GXN118" s="238"/>
      <c r="GXO118" s="238"/>
      <c r="GXP118" s="238"/>
      <c r="GXQ118" s="238"/>
      <c r="GXR118" s="238"/>
      <c r="GXS118" s="238"/>
      <c r="GXT118" s="238"/>
      <c r="GXU118" s="238"/>
      <c r="GXV118" s="238"/>
      <c r="GXW118" s="238"/>
      <c r="GXX118" s="238"/>
      <c r="GXY118" s="238"/>
      <c r="GXZ118" s="238"/>
      <c r="GYA118" s="238"/>
      <c r="GYB118" s="238"/>
      <c r="GYC118" s="238"/>
      <c r="GYD118" s="238"/>
      <c r="GYE118" s="238"/>
      <c r="GYF118" s="238"/>
      <c r="GYG118" s="238"/>
      <c r="GYH118" s="238"/>
      <c r="GYI118" s="238"/>
      <c r="GYJ118" s="238"/>
      <c r="GYK118" s="238"/>
      <c r="GYL118" s="238"/>
      <c r="GYM118" s="238"/>
      <c r="GYN118" s="238"/>
      <c r="GYO118" s="238"/>
      <c r="GYP118" s="238"/>
      <c r="GYQ118" s="238"/>
      <c r="GYR118" s="238"/>
      <c r="GYS118" s="238"/>
      <c r="GYT118" s="238"/>
      <c r="GYU118" s="238"/>
      <c r="GYV118" s="238"/>
      <c r="GYW118" s="238"/>
      <c r="GYX118" s="238"/>
      <c r="GYY118" s="238"/>
      <c r="GYZ118" s="238"/>
      <c r="GZA118" s="238"/>
      <c r="GZB118" s="238"/>
      <c r="GZC118" s="238"/>
      <c r="GZD118" s="238"/>
      <c r="GZE118" s="238"/>
      <c r="GZF118" s="238"/>
      <c r="GZG118" s="238"/>
      <c r="GZH118" s="238"/>
      <c r="GZI118" s="238"/>
      <c r="GZJ118" s="238"/>
      <c r="GZK118" s="238"/>
      <c r="GZL118" s="238"/>
      <c r="GZM118" s="238"/>
      <c r="GZN118" s="238"/>
      <c r="GZO118" s="238"/>
      <c r="GZP118" s="238"/>
      <c r="GZQ118" s="238"/>
      <c r="GZR118" s="238"/>
      <c r="GZS118" s="238"/>
      <c r="GZT118" s="238"/>
      <c r="GZU118" s="238"/>
      <c r="GZV118" s="238"/>
      <c r="GZW118" s="238"/>
      <c r="GZX118" s="238"/>
      <c r="GZY118" s="238"/>
      <c r="GZZ118" s="238"/>
      <c r="HAA118" s="238"/>
      <c r="HAB118" s="238"/>
      <c r="HAC118" s="238"/>
      <c r="HAD118" s="238"/>
      <c r="HAE118" s="238"/>
      <c r="HAF118" s="238"/>
      <c r="HAG118" s="238"/>
      <c r="HAH118" s="238"/>
      <c r="HAI118" s="238"/>
      <c r="HAJ118" s="238"/>
      <c r="HAK118" s="238"/>
      <c r="HAL118" s="238"/>
      <c r="HAM118" s="238"/>
      <c r="HAN118" s="238"/>
      <c r="HAO118" s="238"/>
      <c r="HAP118" s="238"/>
      <c r="HAQ118" s="238"/>
      <c r="HAR118" s="238"/>
      <c r="HAS118" s="238"/>
      <c r="HAT118" s="238"/>
      <c r="HAU118" s="238"/>
      <c r="HAV118" s="238"/>
      <c r="HAW118" s="238"/>
      <c r="HAX118" s="238"/>
      <c r="HAY118" s="238"/>
      <c r="HAZ118" s="238"/>
      <c r="HBA118" s="238"/>
      <c r="HBB118" s="238"/>
      <c r="HBC118" s="238"/>
      <c r="HBD118" s="238"/>
      <c r="HBE118" s="238"/>
      <c r="HBF118" s="238"/>
      <c r="HBG118" s="238"/>
      <c r="HBH118" s="238"/>
      <c r="HBI118" s="238"/>
      <c r="HBJ118" s="238"/>
      <c r="HBK118" s="238"/>
      <c r="HBL118" s="238"/>
      <c r="HBM118" s="238"/>
      <c r="HBN118" s="238"/>
      <c r="HBO118" s="238"/>
      <c r="HBP118" s="238"/>
      <c r="HBQ118" s="238"/>
      <c r="HBR118" s="238"/>
      <c r="HBS118" s="238"/>
      <c r="HBT118" s="238"/>
      <c r="HBU118" s="238"/>
      <c r="HBV118" s="238"/>
      <c r="HBW118" s="238"/>
      <c r="HBX118" s="238"/>
      <c r="HBY118" s="238"/>
      <c r="HBZ118" s="238"/>
      <c r="HCA118" s="238"/>
      <c r="HCB118" s="238"/>
      <c r="HCC118" s="238"/>
      <c r="HCD118" s="238"/>
      <c r="HCE118" s="238"/>
      <c r="HCF118" s="238"/>
      <c r="HCG118" s="238"/>
      <c r="HCH118" s="238"/>
      <c r="HCI118" s="238"/>
      <c r="HCJ118" s="238"/>
      <c r="HCK118" s="238"/>
      <c r="HCL118" s="238"/>
      <c r="HCM118" s="238"/>
      <c r="HCN118" s="238"/>
      <c r="HCO118" s="238"/>
      <c r="HCP118" s="238"/>
      <c r="HCQ118" s="238"/>
      <c r="HCR118" s="238"/>
      <c r="HCS118" s="238"/>
      <c r="HCT118" s="238"/>
      <c r="HCU118" s="238"/>
      <c r="HCV118" s="238"/>
      <c r="HCW118" s="238"/>
      <c r="HCX118" s="238"/>
      <c r="HCY118" s="238"/>
      <c r="HCZ118" s="238"/>
      <c r="HDA118" s="238"/>
      <c r="HDB118" s="238"/>
      <c r="HDC118" s="238"/>
      <c r="HDD118" s="238"/>
      <c r="HDE118" s="238"/>
      <c r="HDF118" s="238"/>
      <c r="HDG118" s="238"/>
      <c r="HDH118" s="238"/>
      <c r="HDI118" s="238"/>
      <c r="HDJ118" s="238"/>
      <c r="HDK118" s="238"/>
      <c r="HDL118" s="238"/>
      <c r="HDM118" s="238"/>
      <c r="HDN118" s="238"/>
      <c r="HDO118" s="238"/>
      <c r="HDP118" s="238"/>
      <c r="HDQ118" s="238"/>
      <c r="HDR118" s="238"/>
      <c r="HDS118" s="238"/>
      <c r="HDT118" s="238"/>
      <c r="HDU118" s="238"/>
      <c r="HDV118" s="238"/>
      <c r="HDW118" s="238"/>
      <c r="HDX118" s="238"/>
      <c r="HDY118" s="238"/>
      <c r="HDZ118" s="238"/>
      <c r="HEA118" s="238"/>
      <c r="HEB118" s="238"/>
      <c r="HEC118" s="238"/>
      <c r="HED118" s="238"/>
      <c r="HEE118" s="238"/>
      <c r="HEF118" s="238"/>
      <c r="HEG118" s="238"/>
      <c r="HEH118" s="238"/>
      <c r="HEI118" s="238"/>
      <c r="HEJ118" s="238"/>
      <c r="HEK118" s="238"/>
      <c r="HEL118" s="238"/>
      <c r="HEM118" s="238"/>
      <c r="HEN118" s="238"/>
      <c r="HEO118" s="238"/>
      <c r="HEP118" s="238"/>
      <c r="HEQ118" s="238"/>
      <c r="HER118" s="238"/>
      <c r="HES118" s="238"/>
      <c r="HET118" s="238"/>
      <c r="HEU118" s="238"/>
      <c r="HEV118" s="238"/>
      <c r="HEW118" s="238"/>
      <c r="HEX118" s="238"/>
      <c r="HEY118" s="238"/>
      <c r="HEZ118" s="238"/>
      <c r="HFA118" s="238"/>
      <c r="HFB118" s="238"/>
      <c r="HFC118" s="238"/>
      <c r="HFD118" s="238"/>
      <c r="HFE118" s="238"/>
      <c r="HFF118" s="238"/>
      <c r="HFG118" s="238"/>
      <c r="HFH118" s="238"/>
      <c r="HFI118" s="238"/>
      <c r="HFJ118" s="238"/>
      <c r="HFK118" s="238"/>
      <c r="HFL118" s="238"/>
      <c r="HFM118" s="238"/>
      <c r="HFN118" s="238"/>
      <c r="HFO118" s="238"/>
      <c r="HFP118" s="238"/>
      <c r="HFQ118" s="238"/>
      <c r="HFR118" s="238"/>
      <c r="HFS118" s="238"/>
      <c r="HFT118" s="238"/>
      <c r="HFU118" s="238"/>
      <c r="HFV118" s="238"/>
      <c r="HFW118" s="238"/>
      <c r="HFX118" s="238"/>
      <c r="HFY118" s="238"/>
      <c r="HFZ118" s="238"/>
      <c r="HGA118" s="238"/>
      <c r="HGB118" s="238"/>
      <c r="HGC118" s="238"/>
      <c r="HGD118" s="238"/>
      <c r="HGE118" s="238"/>
      <c r="HGF118" s="238"/>
      <c r="HGG118" s="238"/>
      <c r="HGH118" s="238"/>
      <c r="HGI118" s="238"/>
      <c r="HGJ118" s="238"/>
      <c r="HGK118" s="238"/>
      <c r="HGL118" s="238"/>
      <c r="HGM118" s="238"/>
      <c r="HGN118" s="238"/>
      <c r="HGO118" s="238"/>
      <c r="HGP118" s="238"/>
      <c r="HGQ118" s="238"/>
      <c r="HGR118" s="238"/>
      <c r="HGS118" s="238"/>
      <c r="HGT118" s="238"/>
      <c r="HGU118" s="238"/>
      <c r="HGV118" s="238"/>
      <c r="HGW118" s="238"/>
      <c r="HGX118" s="238"/>
      <c r="HGY118" s="238"/>
      <c r="HGZ118" s="238"/>
      <c r="HHA118" s="238"/>
      <c r="HHB118" s="238"/>
      <c r="HHC118" s="238"/>
      <c r="HHD118" s="238"/>
      <c r="HHE118" s="238"/>
      <c r="HHF118" s="238"/>
      <c r="HHG118" s="238"/>
      <c r="HHH118" s="238"/>
      <c r="HHI118" s="238"/>
      <c r="HHJ118" s="238"/>
      <c r="HHK118" s="238"/>
      <c r="HHL118" s="238"/>
      <c r="HHM118" s="238"/>
      <c r="HHN118" s="238"/>
      <c r="HHO118" s="238"/>
      <c r="HHP118" s="238"/>
      <c r="HHQ118" s="238"/>
      <c r="HHR118" s="238"/>
      <c r="HHS118" s="238"/>
      <c r="HHT118" s="238"/>
      <c r="HHU118" s="238"/>
      <c r="HHV118" s="238"/>
      <c r="HHW118" s="238"/>
      <c r="HHX118" s="238"/>
      <c r="HHY118" s="238"/>
      <c r="HHZ118" s="238"/>
      <c r="HIA118" s="238"/>
      <c r="HIB118" s="238"/>
      <c r="HIC118" s="238"/>
      <c r="HID118" s="238"/>
      <c r="HIE118" s="238"/>
      <c r="HIF118" s="238"/>
      <c r="HIG118" s="238"/>
      <c r="HIH118" s="238"/>
      <c r="HII118" s="238"/>
      <c r="HIJ118" s="238"/>
      <c r="HIK118" s="238"/>
      <c r="HIL118" s="238"/>
      <c r="HIM118" s="238"/>
      <c r="HIN118" s="238"/>
      <c r="HIO118" s="238"/>
      <c r="HIP118" s="238"/>
      <c r="HIQ118" s="238"/>
      <c r="HIR118" s="238"/>
      <c r="HIS118" s="238"/>
      <c r="HIT118" s="238"/>
      <c r="HIU118" s="238"/>
      <c r="HIV118" s="238"/>
      <c r="HIW118" s="238"/>
      <c r="HIX118" s="238"/>
      <c r="HIY118" s="238"/>
      <c r="HIZ118" s="238"/>
      <c r="HJA118" s="238"/>
      <c r="HJB118" s="238"/>
      <c r="HJC118" s="238"/>
      <c r="HJD118" s="238"/>
      <c r="HJE118" s="238"/>
      <c r="HJF118" s="238"/>
      <c r="HJG118" s="238"/>
      <c r="HJH118" s="238"/>
      <c r="HJI118" s="238"/>
      <c r="HJJ118" s="238"/>
      <c r="HJK118" s="238"/>
      <c r="HJL118" s="238"/>
      <c r="HJM118" s="238"/>
      <c r="HJN118" s="238"/>
      <c r="HJO118" s="238"/>
      <c r="HJP118" s="238"/>
      <c r="HJQ118" s="238"/>
      <c r="HJR118" s="238"/>
      <c r="HJS118" s="238"/>
      <c r="HJT118" s="238"/>
      <c r="HJU118" s="238"/>
      <c r="HJV118" s="238"/>
      <c r="HJW118" s="238"/>
      <c r="HJX118" s="238"/>
      <c r="HJY118" s="238"/>
      <c r="HJZ118" s="238"/>
      <c r="HKA118" s="238"/>
      <c r="HKB118" s="238"/>
      <c r="HKC118" s="238"/>
      <c r="HKD118" s="238"/>
      <c r="HKE118" s="238"/>
      <c r="HKF118" s="238"/>
      <c r="HKG118" s="238"/>
      <c r="HKH118" s="238"/>
      <c r="HKI118" s="238"/>
      <c r="HKJ118" s="238"/>
      <c r="HKK118" s="238"/>
      <c r="HKL118" s="238"/>
      <c r="HKM118" s="238"/>
      <c r="HKN118" s="238"/>
      <c r="HKO118" s="238"/>
      <c r="HKP118" s="238"/>
      <c r="HKQ118" s="238"/>
      <c r="HKR118" s="238"/>
      <c r="HKS118" s="238"/>
      <c r="HKT118" s="238"/>
      <c r="HKU118" s="238"/>
      <c r="HKV118" s="238"/>
      <c r="HKW118" s="238"/>
      <c r="HKX118" s="238"/>
      <c r="HKY118" s="238"/>
      <c r="HKZ118" s="238"/>
      <c r="HLA118" s="238"/>
      <c r="HLB118" s="238"/>
      <c r="HLC118" s="238"/>
      <c r="HLD118" s="238"/>
      <c r="HLE118" s="238"/>
      <c r="HLF118" s="238"/>
      <c r="HLG118" s="238"/>
      <c r="HLH118" s="238"/>
      <c r="HLI118" s="238"/>
      <c r="HLJ118" s="238"/>
      <c r="HLK118" s="238"/>
      <c r="HLL118" s="238"/>
      <c r="HLM118" s="238"/>
      <c r="HLN118" s="238"/>
      <c r="HLO118" s="238"/>
      <c r="HLP118" s="238"/>
      <c r="HLQ118" s="238"/>
      <c r="HLR118" s="238"/>
      <c r="HLS118" s="238"/>
      <c r="HLT118" s="238"/>
      <c r="HLU118" s="238"/>
      <c r="HLV118" s="238"/>
      <c r="HLW118" s="238"/>
      <c r="HLX118" s="238"/>
      <c r="HLY118" s="238"/>
      <c r="HLZ118" s="238"/>
      <c r="HMA118" s="238"/>
      <c r="HMB118" s="238"/>
      <c r="HMC118" s="238"/>
      <c r="HMD118" s="238"/>
      <c r="HME118" s="238"/>
      <c r="HMF118" s="238"/>
      <c r="HMG118" s="238"/>
      <c r="HMH118" s="238"/>
      <c r="HMI118" s="238"/>
      <c r="HMJ118" s="238"/>
      <c r="HMK118" s="238"/>
      <c r="HML118" s="238"/>
      <c r="HMM118" s="238"/>
      <c r="HMN118" s="238"/>
      <c r="HMO118" s="238"/>
      <c r="HMP118" s="238"/>
      <c r="HMQ118" s="238"/>
      <c r="HMR118" s="238"/>
      <c r="HMS118" s="238"/>
      <c r="HMT118" s="238"/>
      <c r="HMU118" s="238"/>
      <c r="HMV118" s="238"/>
      <c r="HMW118" s="238"/>
      <c r="HMX118" s="238"/>
      <c r="HMY118" s="238"/>
      <c r="HMZ118" s="238"/>
      <c r="HNA118" s="238"/>
      <c r="HNB118" s="238"/>
      <c r="HNC118" s="238"/>
      <c r="HND118" s="238"/>
      <c r="HNE118" s="238"/>
      <c r="HNF118" s="238"/>
      <c r="HNG118" s="238"/>
      <c r="HNH118" s="238"/>
      <c r="HNI118" s="238"/>
      <c r="HNJ118" s="238"/>
      <c r="HNK118" s="238"/>
      <c r="HNL118" s="238"/>
      <c r="HNM118" s="238"/>
      <c r="HNN118" s="238"/>
      <c r="HNO118" s="238"/>
      <c r="HNP118" s="238"/>
      <c r="HNQ118" s="238"/>
      <c r="HNR118" s="238"/>
      <c r="HNS118" s="238"/>
      <c r="HNT118" s="238"/>
      <c r="HNU118" s="238"/>
      <c r="HNV118" s="238"/>
      <c r="HNW118" s="238"/>
      <c r="HNX118" s="238"/>
      <c r="HNY118" s="238"/>
      <c r="HNZ118" s="238"/>
      <c r="HOA118" s="238"/>
      <c r="HOB118" s="238"/>
      <c r="HOC118" s="238"/>
      <c r="HOD118" s="238"/>
      <c r="HOE118" s="238"/>
      <c r="HOF118" s="238"/>
      <c r="HOG118" s="238"/>
      <c r="HOH118" s="238"/>
      <c r="HOI118" s="238"/>
      <c r="HOJ118" s="238"/>
      <c r="HOK118" s="238"/>
      <c r="HOL118" s="238"/>
      <c r="HOM118" s="238"/>
      <c r="HON118" s="238"/>
      <c r="HOO118" s="238"/>
      <c r="HOP118" s="238"/>
      <c r="HOQ118" s="238"/>
      <c r="HOR118" s="238"/>
      <c r="HOS118" s="238"/>
      <c r="HOT118" s="238"/>
      <c r="HOU118" s="238"/>
      <c r="HOV118" s="238"/>
      <c r="HOW118" s="238"/>
      <c r="HOX118" s="238"/>
      <c r="HOY118" s="238"/>
      <c r="HOZ118" s="238"/>
      <c r="HPA118" s="238"/>
      <c r="HPB118" s="238"/>
      <c r="HPC118" s="238"/>
      <c r="HPD118" s="238"/>
      <c r="HPE118" s="238"/>
      <c r="HPF118" s="238"/>
      <c r="HPG118" s="238"/>
      <c r="HPH118" s="238"/>
      <c r="HPI118" s="238"/>
      <c r="HPJ118" s="238"/>
      <c r="HPK118" s="238"/>
      <c r="HPL118" s="238"/>
      <c r="HPM118" s="238"/>
      <c r="HPN118" s="238"/>
      <c r="HPO118" s="238"/>
      <c r="HPP118" s="238"/>
      <c r="HPQ118" s="238"/>
      <c r="HPR118" s="238"/>
      <c r="HPS118" s="238"/>
      <c r="HPT118" s="238"/>
      <c r="HPU118" s="238"/>
      <c r="HPV118" s="238"/>
      <c r="HPW118" s="238"/>
      <c r="HPX118" s="238"/>
      <c r="HPY118" s="238"/>
      <c r="HPZ118" s="238"/>
      <c r="HQA118" s="238"/>
      <c r="HQB118" s="238"/>
      <c r="HQC118" s="238"/>
      <c r="HQD118" s="238"/>
      <c r="HQE118" s="238"/>
      <c r="HQF118" s="238"/>
      <c r="HQG118" s="238"/>
      <c r="HQH118" s="238"/>
      <c r="HQI118" s="238"/>
      <c r="HQJ118" s="238"/>
      <c r="HQK118" s="238"/>
      <c r="HQL118" s="238"/>
      <c r="HQM118" s="238"/>
      <c r="HQN118" s="238"/>
      <c r="HQO118" s="238"/>
      <c r="HQP118" s="238"/>
      <c r="HQQ118" s="238"/>
      <c r="HQR118" s="238"/>
      <c r="HQS118" s="238"/>
      <c r="HQT118" s="238"/>
      <c r="HQU118" s="238"/>
      <c r="HQV118" s="238"/>
      <c r="HQW118" s="238"/>
      <c r="HQX118" s="238"/>
      <c r="HQY118" s="238"/>
      <c r="HQZ118" s="238"/>
      <c r="HRA118" s="238"/>
      <c r="HRB118" s="238"/>
      <c r="HRC118" s="238"/>
      <c r="HRD118" s="238"/>
      <c r="HRE118" s="238"/>
      <c r="HRF118" s="238"/>
      <c r="HRG118" s="238"/>
      <c r="HRH118" s="238"/>
      <c r="HRI118" s="238"/>
      <c r="HRJ118" s="238"/>
      <c r="HRK118" s="238"/>
      <c r="HRL118" s="238"/>
      <c r="HRM118" s="238"/>
      <c r="HRN118" s="238"/>
      <c r="HRO118" s="238"/>
      <c r="HRP118" s="238"/>
      <c r="HRQ118" s="238"/>
      <c r="HRR118" s="238"/>
      <c r="HRS118" s="238"/>
      <c r="HRT118" s="238"/>
      <c r="HRU118" s="238"/>
      <c r="HRV118" s="238"/>
      <c r="HRW118" s="238"/>
      <c r="HRX118" s="238"/>
      <c r="HRY118" s="238"/>
      <c r="HRZ118" s="238"/>
      <c r="HSA118" s="238"/>
      <c r="HSB118" s="238"/>
      <c r="HSC118" s="238"/>
      <c r="HSD118" s="238"/>
      <c r="HSE118" s="238"/>
      <c r="HSF118" s="238"/>
      <c r="HSG118" s="238"/>
      <c r="HSH118" s="238"/>
      <c r="HSI118" s="238"/>
      <c r="HSJ118" s="238"/>
      <c r="HSK118" s="238"/>
      <c r="HSL118" s="238"/>
      <c r="HSM118" s="238"/>
      <c r="HSN118" s="238"/>
      <c r="HSO118" s="238"/>
      <c r="HSP118" s="238"/>
      <c r="HSQ118" s="238"/>
      <c r="HSR118" s="238"/>
      <c r="HSS118" s="238"/>
      <c r="HST118" s="238"/>
      <c r="HSU118" s="238"/>
      <c r="HSV118" s="238"/>
      <c r="HSW118" s="238"/>
      <c r="HSX118" s="238"/>
      <c r="HSY118" s="238"/>
      <c r="HSZ118" s="238"/>
      <c r="HTA118" s="238"/>
      <c r="HTB118" s="238"/>
      <c r="HTC118" s="238"/>
      <c r="HTD118" s="238"/>
    </row>
    <row r="119" spans="1:5932" ht="9.9499999999999993" hidden="1" customHeight="1" x14ac:dyDescent="0.25">
      <c r="A119" s="105" t="s">
        <v>36</v>
      </c>
      <c r="B119" s="271"/>
      <c r="C119" s="271"/>
      <c r="D119" s="271"/>
      <c r="E119" s="271"/>
      <c r="F119" s="271"/>
      <c r="G119" s="271"/>
      <c r="H119" s="271"/>
      <c r="I119" s="271"/>
      <c r="J119" s="341">
        <f>SUM(J120)</f>
        <v>0</v>
      </c>
      <c r="K119" s="341">
        <f>SUM(K120)</f>
        <v>3</v>
      </c>
      <c r="L119" s="341">
        <f>SUM(J119:K119)</f>
        <v>3</v>
      </c>
      <c r="M119" s="96"/>
      <c r="N119" s="96"/>
      <c r="O119" s="96" t="e">
        <f>(SUM(O120)/J119)</f>
        <v>#DIV/0!</v>
      </c>
      <c r="P119" s="96">
        <f>(SUM(P120)/K119)</f>
        <v>5.68</v>
      </c>
      <c r="Q119" s="96">
        <f>(SUM(O120:P120)/L119)</f>
        <v>5.68</v>
      </c>
      <c r="R119" s="271"/>
      <c r="S119" s="271"/>
      <c r="T119" s="271"/>
      <c r="U119" s="271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  <c r="AF119" s="271"/>
      <c r="AG119" s="271"/>
      <c r="AH119" s="244">
        <v>7.8</v>
      </c>
      <c r="AI119" s="209" t="s">
        <v>44</v>
      </c>
      <c r="AJ119" s="209" t="s">
        <v>44</v>
      </c>
      <c r="AK119" s="228" t="s">
        <v>44</v>
      </c>
      <c r="AL119" s="228" t="s">
        <v>44</v>
      </c>
      <c r="AM119" s="228" t="s">
        <v>44</v>
      </c>
      <c r="AN119" s="228" t="s">
        <v>44</v>
      </c>
    </row>
    <row r="120" spans="1:5932" ht="9.9499999999999993" hidden="1" customHeight="1" x14ac:dyDescent="0.25">
      <c r="A120" s="106" t="s">
        <v>70</v>
      </c>
      <c r="B120" s="252"/>
      <c r="C120" s="252"/>
      <c r="D120" s="252"/>
      <c r="E120" s="252"/>
      <c r="F120" s="252"/>
      <c r="G120" s="252"/>
      <c r="H120" s="252"/>
      <c r="I120" s="252"/>
      <c r="J120" s="75"/>
      <c r="K120" s="75">
        <v>3</v>
      </c>
      <c r="L120" s="75">
        <f>SUM(J120:K120)</f>
        <v>3</v>
      </c>
      <c r="M120" s="85"/>
      <c r="N120" s="85">
        <v>5.68</v>
      </c>
      <c r="O120" s="455">
        <f>J120*M120</f>
        <v>0</v>
      </c>
      <c r="P120" s="455">
        <f>K120*N120</f>
        <v>17.04</v>
      </c>
      <c r="Q120" s="438">
        <f t="shared" ref="Q120" si="196">(SUM(O120:P120)/L120)</f>
        <v>5.68</v>
      </c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29">
        <v>7.8</v>
      </c>
      <c r="AI120" s="235"/>
      <c r="AJ120" s="235"/>
      <c r="AK120" s="236"/>
      <c r="AL120" s="231"/>
      <c r="AM120" s="231"/>
      <c r="AN120" s="231"/>
    </row>
    <row r="121" spans="1:5932" ht="9.9499999999999993" customHeight="1" x14ac:dyDescent="0.25">
      <c r="A121" s="105" t="s">
        <v>37</v>
      </c>
      <c r="B121" s="270"/>
      <c r="C121" s="270"/>
      <c r="D121" s="270"/>
      <c r="E121" s="270"/>
      <c r="F121" s="270"/>
      <c r="G121" s="270"/>
      <c r="H121" s="270"/>
      <c r="I121" s="270"/>
      <c r="J121" s="341">
        <f>SUM(J122:J124)</f>
        <v>0</v>
      </c>
      <c r="K121" s="341">
        <f>SUM(K122:K124)</f>
        <v>2</v>
      </c>
      <c r="L121" s="341">
        <f>SUM(J121:K121)</f>
        <v>2</v>
      </c>
      <c r="M121" s="208"/>
      <c r="N121" s="208"/>
      <c r="O121" s="96">
        <v>0</v>
      </c>
      <c r="P121" s="96">
        <f>(SUM(P122:P124)/K121)</f>
        <v>4.82</v>
      </c>
      <c r="Q121" s="96">
        <f>(SUM(O122:P124)/L121)</f>
        <v>4.82</v>
      </c>
      <c r="R121" s="208"/>
      <c r="S121" s="208"/>
      <c r="T121" s="208"/>
      <c r="U121" s="208"/>
      <c r="V121" s="208"/>
      <c r="W121" s="208"/>
      <c r="X121" s="208"/>
      <c r="Y121" s="208"/>
      <c r="Z121" s="270"/>
      <c r="AA121" s="270"/>
      <c r="AB121" s="270"/>
      <c r="AC121" s="270"/>
      <c r="AD121" s="270"/>
      <c r="AE121" s="270"/>
      <c r="AF121" s="270"/>
      <c r="AG121" s="270"/>
      <c r="AH121" s="209">
        <v>4.4800000000000004</v>
      </c>
      <c r="AI121" s="209">
        <f>AVERAGE(AI122:AI124)</f>
        <v>4.3866666666666667</v>
      </c>
      <c r="AJ121" s="209">
        <f>AVERAGE(AJ122:AJ124)</f>
        <v>3.9</v>
      </c>
      <c r="AK121" s="228">
        <f>AVERAGE(AK122:AK124)</f>
        <v>4.5</v>
      </c>
      <c r="AL121" s="228"/>
      <c r="AM121" s="228"/>
      <c r="AN121" s="228"/>
    </row>
    <row r="122" spans="1:5932" s="483" customFormat="1" ht="9.9499999999999993" customHeight="1" x14ac:dyDescent="0.25">
      <c r="A122" s="106" t="s">
        <v>116</v>
      </c>
      <c r="B122" s="252"/>
      <c r="C122" s="252"/>
      <c r="D122" s="252"/>
      <c r="E122" s="252"/>
      <c r="F122" s="252"/>
      <c r="G122" s="252"/>
      <c r="H122" s="252"/>
      <c r="I122" s="252"/>
      <c r="J122" s="476"/>
      <c r="K122" s="75">
        <v>2</v>
      </c>
      <c r="L122" s="75">
        <f t="shared" ref="L122" si="197">SUM(J122:K122)</f>
        <v>2</v>
      </c>
      <c r="M122" s="683"/>
      <c r="N122" s="85">
        <v>4.82</v>
      </c>
      <c r="O122" s="455">
        <f t="shared" ref="O122:P124" si="198">J122*M122</f>
        <v>0</v>
      </c>
      <c r="P122" s="455">
        <f t="shared" si="198"/>
        <v>9.64</v>
      </c>
      <c r="Q122" s="438">
        <f>(SUM(O122:P122)/L122)</f>
        <v>4.82</v>
      </c>
      <c r="R122" s="681"/>
      <c r="S122" s="681"/>
      <c r="T122" s="681"/>
      <c r="U122" s="681"/>
      <c r="V122" s="681"/>
      <c r="W122" s="681"/>
      <c r="X122" s="681"/>
      <c r="Y122" s="681"/>
      <c r="Z122" s="252"/>
      <c r="AA122" s="252"/>
      <c r="AB122" s="252"/>
      <c r="AC122" s="252"/>
      <c r="AD122" s="252"/>
      <c r="AE122" s="252"/>
      <c r="AF122" s="252"/>
      <c r="AG122" s="252"/>
      <c r="AH122" s="510" t="s">
        <v>44</v>
      </c>
      <c r="AI122" s="516">
        <v>5.3</v>
      </c>
      <c r="AJ122" s="509"/>
      <c r="AK122" s="511">
        <v>4.5</v>
      </c>
      <c r="AL122" s="502"/>
      <c r="AM122" s="502"/>
      <c r="AN122" s="503"/>
      <c r="AO122" s="504"/>
    </row>
    <row r="123" spans="1:5932" s="483" customFormat="1" ht="9.9499999999999993" customHeight="1" x14ac:dyDescent="0.25">
      <c r="A123" s="106" t="s">
        <v>142</v>
      </c>
      <c r="B123" s="252"/>
      <c r="C123" s="252"/>
      <c r="D123" s="252"/>
      <c r="E123" s="252"/>
      <c r="F123" s="252"/>
      <c r="G123" s="252"/>
      <c r="H123" s="252"/>
      <c r="I123" s="252"/>
      <c r="J123" s="681"/>
      <c r="K123" s="681"/>
      <c r="L123" s="681"/>
      <c r="M123" s="681"/>
      <c r="N123" s="681"/>
      <c r="O123" s="455">
        <f t="shared" si="198"/>
        <v>0</v>
      </c>
      <c r="P123" s="455">
        <f t="shared" si="198"/>
        <v>0</v>
      </c>
      <c r="Q123" s="438">
        <v>0</v>
      </c>
      <c r="R123" s="681"/>
      <c r="S123" s="681"/>
      <c r="T123" s="681"/>
      <c r="U123" s="681"/>
      <c r="V123" s="681"/>
      <c r="W123" s="681"/>
      <c r="X123" s="681"/>
      <c r="Y123" s="681"/>
      <c r="Z123" s="252"/>
      <c r="AA123" s="252"/>
      <c r="AB123" s="252"/>
      <c r="AC123" s="252"/>
      <c r="AD123" s="252"/>
      <c r="AE123" s="252"/>
      <c r="AF123" s="252"/>
      <c r="AG123" s="252"/>
      <c r="AH123" s="517">
        <v>4.99</v>
      </c>
      <c r="AI123" s="516">
        <v>3.56</v>
      </c>
      <c r="AJ123" s="509"/>
      <c r="AK123" s="502"/>
      <c r="AL123" s="502"/>
      <c r="AM123" s="502"/>
      <c r="AN123" s="503"/>
      <c r="AO123" s="504"/>
    </row>
    <row r="124" spans="1:5932" s="483" customFormat="1" ht="9.9499999999999993" customHeight="1" x14ac:dyDescent="0.25">
      <c r="A124" s="106" t="s">
        <v>62</v>
      </c>
      <c r="B124" s="252"/>
      <c r="C124" s="252"/>
      <c r="D124" s="252"/>
      <c r="E124" s="252"/>
      <c r="F124" s="252"/>
      <c r="G124" s="252"/>
      <c r="H124" s="252"/>
      <c r="I124" s="252"/>
      <c r="J124" s="681"/>
      <c r="K124" s="681"/>
      <c r="L124" s="681"/>
      <c r="M124" s="681"/>
      <c r="N124" s="681"/>
      <c r="O124" s="455">
        <f t="shared" si="198"/>
        <v>0</v>
      </c>
      <c r="P124" s="455">
        <f t="shared" si="198"/>
        <v>0</v>
      </c>
      <c r="Q124" s="438">
        <v>0</v>
      </c>
      <c r="R124" s="681"/>
      <c r="S124" s="681"/>
      <c r="T124" s="681"/>
      <c r="U124" s="681"/>
      <c r="V124" s="681"/>
      <c r="W124" s="681"/>
      <c r="X124" s="681"/>
      <c r="Y124" s="681"/>
      <c r="Z124" s="252"/>
      <c r="AA124" s="252"/>
      <c r="AB124" s="252"/>
      <c r="AC124" s="252"/>
      <c r="AD124" s="252"/>
      <c r="AE124" s="252"/>
      <c r="AF124" s="252"/>
      <c r="AG124" s="252"/>
      <c r="AH124" s="517">
        <v>4.4000000000000004</v>
      </c>
      <c r="AI124" s="516">
        <v>4.3</v>
      </c>
      <c r="AJ124" s="500">
        <v>3.9</v>
      </c>
      <c r="AK124" s="502"/>
      <c r="AL124" s="502"/>
      <c r="AM124" s="502"/>
      <c r="AN124" s="503"/>
      <c r="AO124" s="504"/>
    </row>
    <row r="125" spans="1:5932" ht="9.9499999999999993" hidden="1" customHeight="1" x14ac:dyDescent="0.25">
      <c r="A125" s="105" t="s">
        <v>38</v>
      </c>
      <c r="B125" s="270"/>
      <c r="C125" s="270"/>
      <c r="D125" s="270"/>
      <c r="E125" s="270"/>
      <c r="F125" s="270"/>
      <c r="G125" s="270"/>
      <c r="H125" s="270"/>
      <c r="I125" s="270"/>
      <c r="J125" s="341">
        <f>SUM(J126:J127)</f>
        <v>0</v>
      </c>
      <c r="K125" s="341">
        <f>SUM(K126:K127)</f>
        <v>6</v>
      </c>
      <c r="L125" s="341">
        <f>SUM(J125:K125)</f>
        <v>6</v>
      </c>
      <c r="M125" s="208"/>
      <c r="N125" s="208"/>
      <c r="O125" s="96" t="e">
        <f>(SUM(O126:O127)/J125)</f>
        <v>#DIV/0!</v>
      </c>
      <c r="P125" s="96">
        <f>(SUM(P126:P127)/K125)</f>
        <v>7.169999999999999</v>
      </c>
      <c r="Q125" s="96">
        <f>(SUM(O126:P127)/L125)</f>
        <v>7.169999999999999</v>
      </c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09">
        <f>AVERAGE(AH126:AH127)</f>
        <v>5.18</v>
      </c>
      <c r="AI125" s="209"/>
      <c r="AJ125" s="209">
        <f>AVERAGE(AJ126:AJ127)</f>
        <v>3.23</v>
      </c>
      <c r="AK125" s="209" t="s">
        <v>44</v>
      </c>
      <c r="AL125" s="209" t="s">
        <v>44</v>
      </c>
      <c r="AM125" s="209">
        <f>AVERAGE(AM126)</f>
        <v>1.61</v>
      </c>
      <c r="AN125" s="209" t="s">
        <v>44</v>
      </c>
    </row>
    <row r="126" spans="1:5932" ht="9.9499999999999993" hidden="1" customHeight="1" x14ac:dyDescent="0.25">
      <c r="A126" s="106" t="s">
        <v>69</v>
      </c>
      <c r="B126" s="252"/>
      <c r="C126" s="252"/>
      <c r="D126" s="252"/>
      <c r="E126" s="252"/>
      <c r="F126" s="252"/>
      <c r="G126" s="252"/>
      <c r="H126" s="252"/>
      <c r="I126" s="252"/>
      <c r="J126" s="75"/>
      <c r="K126" s="75">
        <v>3</v>
      </c>
      <c r="L126" s="75">
        <f t="shared" ref="L126:L127" si="199">SUM(J126:K126)</f>
        <v>3</v>
      </c>
      <c r="M126" s="85"/>
      <c r="N126" s="85">
        <v>7.49</v>
      </c>
      <c r="O126" s="455">
        <f>J126*M126</f>
        <v>0</v>
      </c>
      <c r="P126" s="455">
        <f>K126*N126</f>
        <v>22.47</v>
      </c>
      <c r="Q126" s="438">
        <f t="shared" ref="Q126:Q127" si="200">(SUM(O126:P126)/L126)</f>
        <v>7.4899999999999993</v>
      </c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29">
        <v>5.18</v>
      </c>
      <c r="AI126" s="233" t="s">
        <v>44</v>
      </c>
      <c r="AJ126" s="230">
        <v>3.23</v>
      </c>
      <c r="AK126" s="233" t="s">
        <v>44</v>
      </c>
      <c r="AL126" s="233" t="s">
        <v>44</v>
      </c>
      <c r="AM126" s="222">
        <v>1.61</v>
      </c>
      <c r="AN126" s="222" t="s">
        <v>44</v>
      </c>
    </row>
    <row r="127" spans="1:5932" ht="9.9499999999999993" hidden="1" customHeight="1" x14ac:dyDescent="0.25">
      <c r="A127" s="106" t="s">
        <v>79</v>
      </c>
      <c r="B127" s="266"/>
      <c r="C127" s="266"/>
      <c r="D127" s="266"/>
      <c r="E127" s="266"/>
      <c r="F127" s="266"/>
      <c r="G127" s="266"/>
      <c r="H127" s="266"/>
      <c r="I127" s="266"/>
      <c r="J127" s="185"/>
      <c r="K127" s="185">
        <v>3</v>
      </c>
      <c r="L127" s="75">
        <f t="shared" si="199"/>
        <v>3</v>
      </c>
      <c r="M127" s="125"/>
      <c r="N127" s="125">
        <v>6.85</v>
      </c>
      <c r="O127" s="455">
        <f>J127*M127</f>
        <v>0</v>
      </c>
      <c r="P127" s="455">
        <f>K127*N127</f>
        <v>20.549999999999997</v>
      </c>
      <c r="Q127" s="438">
        <f t="shared" si="200"/>
        <v>6.8499999999999988</v>
      </c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33" t="s">
        <v>44</v>
      </c>
      <c r="AI127" s="233" t="s">
        <v>44</v>
      </c>
      <c r="AJ127" s="233" t="s">
        <v>44</v>
      </c>
      <c r="AK127" s="233" t="s">
        <v>44</v>
      </c>
      <c r="AL127" s="233" t="s">
        <v>44</v>
      </c>
      <c r="AM127" s="222" t="s">
        <v>44</v>
      </c>
      <c r="AN127" s="233" t="s">
        <v>44</v>
      </c>
    </row>
    <row r="128" spans="1:5932" ht="9.9499999999999993" hidden="1" customHeight="1" x14ac:dyDescent="0.25">
      <c r="A128" s="105" t="s">
        <v>39</v>
      </c>
      <c r="B128" s="271"/>
      <c r="C128" s="271"/>
      <c r="D128" s="271"/>
      <c r="E128" s="271"/>
      <c r="F128" s="271"/>
      <c r="G128" s="271"/>
      <c r="H128" s="271"/>
      <c r="I128" s="271"/>
      <c r="J128" s="341">
        <f>SUM(J129)</f>
        <v>0</v>
      </c>
      <c r="K128" s="341">
        <f>SUM(K129)</f>
        <v>0</v>
      </c>
      <c r="L128" s="341">
        <f>SUM(J128:K128)</f>
        <v>0</v>
      </c>
      <c r="M128" s="96"/>
      <c r="N128" s="96"/>
      <c r="O128" s="96" t="e">
        <f>(SUM(O129)/J128)</f>
        <v>#DIV/0!</v>
      </c>
      <c r="P128" s="96" t="e">
        <f>(SUM(P129)/K128)</f>
        <v>#DIV/0!</v>
      </c>
      <c r="Q128" s="96" t="e">
        <f>(SUM(O129:P129)/L128)</f>
        <v>#DIV/0!</v>
      </c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44">
        <v>3.83</v>
      </c>
      <c r="AI128" s="209" t="s">
        <v>44</v>
      </c>
      <c r="AJ128" s="245" t="s">
        <v>44</v>
      </c>
      <c r="AK128" s="228" t="s">
        <v>44</v>
      </c>
      <c r="AL128" s="228"/>
      <c r="AM128" s="228"/>
      <c r="AN128" s="228"/>
    </row>
    <row r="129" spans="1:40" ht="9.9499999999999993" hidden="1" customHeight="1" x14ac:dyDescent="0.25">
      <c r="A129" s="108" t="s">
        <v>84</v>
      </c>
      <c r="B129" s="269"/>
      <c r="C129" s="269"/>
      <c r="D129" s="269"/>
      <c r="E129" s="269"/>
      <c r="F129" s="269"/>
      <c r="G129" s="269"/>
      <c r="H129" s="269"/>
      <c r="I129" s="269"/>
      <c r="J129" s="332"/>
      <c r="K129" s="332"/>
      <c r="L129" s="75">
        <f>SUM(J129:K129)</f>
        <v>0</v>
      </c>
      <c r="M129" s="99"/>
      <c r="N129" s="99"/>
      <c r="O129" s="455">
        <f>J129*M129</f>
        <v>0</v>
      </c>
      <c r="P129" s="455">
        <f>K129*N129</f>
        <v>0</v>
      </c>
      <c r="Q129" s="438" t="e">
        <f t="shared" ref="Q129:Q131" si="201">(SUM(O129:P129)/L129)</f>
        <v>#DIV/0!</v>
      </c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23">
        <v>3.83</v>
      </c>
      <c r="AI129" s="234" t="s">
        <v>44</v>
      </c>
      <c r="AJ129" s="232"/>
      <c r="AK129" s="236"/>
      <c r="AL129" s="231"/>
      <c r="AM129" s="231"/>
      <c r="AN129" s="231"/>
    </row>
    <row r="130" spans="1:40" ht="9.9499999999999993" hidden="1" customHeight="1" x14ac:dyDescent="0.25">
      <c r="A130" s="105" t="s">
        <v>40</v>
      </c>
      <c r="B130" s="271"/>
      <c r="C130" s="271"/>
      <c r="D130" s="441"/>
      <c r="E130" s="441"/>
      <c r="F130" s="441"/>
      <c r="G130" s="441"/>
      <c r="H130" s="441"/>
      <c r="I130" s="441"/>
      <c r="J130" s="341">
        <f>SUM(J131)</f>
        <v>0</v>
      </c>
      <c r="K130" s="341">
        <f>SUM(K131)</f>
        <v>2</v>
      </c>
      <c r="L130" s="341">
        <f>SUM(J130:K130)</f>
        <v>2</v>
      </c>
      <c r="M130" s="442"/>
      <c r="N130" s="442"/>
      <c r="O130" s="96" t="e">
        <f>(SUM(O131)/J130)</f>
        <v>#DIV/0!</v>
      </c>
      <c r="P130" s="96">
        <f>(SUM(P131)/K130)</f>
        <v>6.79</v>
      </c>
      <c r="Q130" s="96">
        <f>(SUM(O131:P131)/L130)</f>
        <v>6.79</v>
      </c>
      <c r="R130" s="441"/>
      <c r="S130" s="441"/>
      <c r="T130" s="441"/>
      <c r="U130" s="441"/>
      <c r="V130" s="441"/>
      <c r="W130" s="441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249" t="e">
        <f t="shared" ref="AH130:AN130" si="202">AVERAGE(AH112,AH70,AH10)</f>
        <v>#REF!</v>
      </c>
      <c r="AI130" s="246" t="e">
        <f t="shared" si="202"/>
        <v>#REF!</v>
      </c>
      <c r="AJ130" s="246" t="e">
        <f t="shared" si="202"/>
        <v>#REF!</v>
      </c>
      <c r="AK130" s="246" t="e">
        <f t="shared" si="202"/>
        <v>#REF!</v>
      </c>
      <c r="AL130" s="246" t="e">
        <f t="shared" si="202"/>
        <v>#REF!</v>
      </c>
      <c r="AM130" s="246" t="e">
        <f t="shared" si="202"/>
        <v>#REF!</v>
      </c>
      <c r="AN130" s="246" t="e">
        <f t="shared" si="202"/>
        <v>#REF!</v>
      </c>
    </row>
    <row r="131" spans="1:40" s="435" customFormat="1" ht="9.9499999999999993" hidden="1" customHeight="1" x14ac:dyDescent="0.25">
      <c r="A131" s="301" t="s">
        <v>217</v>
      </c>
      <c r="B131" s="269"/>
      <c r="C131" s="269"/>
      <c r="D131" s="443"/>
      <c r="E131" s="443"/>
      <c r="F131" s="443"/>
      <c r="G131" s="443"/>
      <c r="H131" s="443"/>
      <c r="I131" s="443"/>
      <c r="J131" s="436"/>
      <c r="K131" s="436">
        <v>2</v>
      </c>
      <c r="L131" s="75">
        <f>SUM(J131:K131)</f>
        <v>2</v>
      </c>
      <c r="M131" s="437"/>
      <c r="N131" s="437">
        <v>6.79</v>
      </c>
      <c r="O131" s="455">
        <f>J131*M131</f>
        <v>0</v>
      </c>
      <c r="P131" s="455">
        <f>K131*N131</f>
        <v>13.58</v>
      </c>
      <c r="Q131" s="438">
        <f t="shared" si="201"/>
        <v>6.79</v>
      </c>
      <c r="R131" s="443"/>
      <c r="S131" s="443"/>
      <c r="T131" s="443"/>
      <c r="U131" s="443"/>
      <c r="V131" s="443"/>
      <c r="W131" s="443"/>
      <c r="X131" s="443"/>
      <c r="Y131" s="443"/>
      <c r="Z131" s="443"/>
      <c r="AA131" s="443"/>
      <c r="AB131" s="443"/>
      <c r="AC131" s="443"/>
      <c r="AD131" s="443"/>
      <c r="AE131" s="443"/>
      <c r="AF131" s="443"/>
      <c r="AG131" s="443"/>
      <c r="AH131" s="433"/>
      <c r="AI131" s="433"/>
      <c r="AJ131" s="434"/>
      <c r="AK131" s="433"/>
      <c r="AL131" s="433"/>
      <c r="AM131" s="433"/>
      <c r="AN131" s="433"/>
    </row>
    <row r="132" spans="1:40" x14ac:dyDescent="0.25">
      <c r="A132" s="294"/>
    </row>
    <row r="134" spans="1:40" x14ac:dyDescent="0.25">
      <c r="A134" s="494"/>
    </row>
    <row r="135" spans="1:40" x14ac:dyDescent="0.2">
      <c r="A135" s="495"/>
    </row>
    <row r="136" spans="1:40" x14ac:dyDescent="0.2">
      <c r="A136" s="496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</row>
    <row r="137" spans="1:40" x14ac:dyDescent="0.2">
      <c r="A137" s="496"/>
    </row>
  </sheetData>
  <mergeCells count="19">
    <mergeCell ref="A1:AM1"/>
    <mergeCell ref="E7:F7"/>
    <mergeCell ref="M7:N7"/>
    <mergeCell ref="A5:A8"/>
    <mergeCell ref="AE7:AG7"/>
    <mergeCell ref="Z6:AG6"/>
    <mergeCell ref="B5:AG5"/>
    <mergeCell ref="B6:I6"/>
    <mergeCell ref="J7:L7"/>
    <mergeCell ref="O7:Q7"/>
    <mergeCell ref="J6:Q6"/>
    <mergeCell ref="R7:T7"/>
    <mergeCell ref="R6:Y6"/>
    <mergeCell ref="U7:V7"/>
    <mergeCell ref="B7:D7"/>
    <mergeCell ref="G7:I7"/>
    <mergeCell ref="W7:Y7"/>
    <mergeCell ref="Z7:AB7"/>
    <mergeCell ref="AC7:AD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="110" zoomScaleNormal="110" workbookViewId="0">
      <selection activeCell="H115" sqref="H115"/>
    </sheetView>
  </sheetViews>
  <sheetFormatPr defaultRowHeight="15" x14ac:dyDescent="0.25"/>
  <cols>
    <col min="1" max="1" width="12" customWidth="1"/>
    <col min="2" max="2" width="11.85546875" customWidth="1"/>
    <col min="3" max="6" width="10.7109375" customWidth="1"/>
    <col min="7" max="7" width="10.7109375" style="25" customWidth="1"/>
    <col min="8" max="10" width="10.7109375" customWidth="1"/>
  </cols>
  <sheetData>
    <row r="1" spans="1:10" s="44" customFormat="1" x14ac:dyDescent="0.25">
      <c r="A1" s="544" t="s">
        <v>336</v>
      </c>
      <c r="B1" s="550"/>
      <c r="C1" s="550"/>
      <c r="D1" s="550"/>
      <c r="E1" s="550"/>
      <c r="F1" s="550"/>
      <c r="G1" s="550"/>
      <c r="H1" s="550"/>
      <c r="I1" s="550"/>
      <c r="J1" s="550"/>
    </row>
    <row r="2" spans="1:10" s="44" customFormat="1" x14ac:dyDescent="0.25">
      <c r="A2" s="646" t="s">
        <v>337</v>
      </c>
      <c r="B2" s="647"/>
      <c r="C2" s="647"/>
      <c r="D2" s="647"/>
      <c r="E2" s="647"/>
      <c r="F2" s="647"/>
      <c r="G2" s="647"/>
      <c r="H2" s="647"/>
      <c r="I2" s="647"/>
      <c r="J2" s="647"/>
    </row>
    <row r="3" spans="1:10" s="131" customFormat="1" x14ac:dyDescent="0.25">
      <c r="A3" s="411"/>
      <c r="B3" s="420"/>
      <c r="C3" s="420"/>
      <c r="D3" s="420"/>
      <c r="E3" s="420"/>
      <c r="F3" s="420"/>
      <c r="G3" s="420"/>
      <c r="H3" s="420"/>
      <c r="I3" s="420"/>
      <c r="J3" s="420"/>
    </row>
    <row r="4" spans="1:10" s="1" customFormat="1" ht="12.75" x14ac:dyDescent="0.2">
      <c r="A4" s="411"/>
      <c r="G4" s="43"/>
    </row>
    <row r="5" spans="1:10" s="1" customFormat="1" ht="12.75" customHeight="1" x14ac:dyDescent="0.2">
      <c r="A5" s="653" t="s">
        <v>31</v>
      </c>
      <c r="B5" s="653" t="s">
        <v>216</v>
      </c>
      <c r="C5" s="653" t="s">
        <v>285</v>
      </c>
      <c r="D5" s="653"/>
      <c r="E5" s="653" t="s">
        <v>189</v>
      </c>
      <c r="F5" s="653"/>
      <c r="G5" s="657" t="s">
        <v>158</v>
      </c>
      <c r="H5" s="653" t="s">
        <v>155</v>
      </c>
      <c r="I5" s="653" t="s">
        <v>156</v>
      </c>
      <c r="J5" s="653" t="s">
        <v>157</v>
      </c>
    </row>
    <row r="6" spans="1:10" s="1" customFormat="1" ht="30.75" customHeight="1" x14ac:dyDescent="0.2">
      <c r="A6" s="653"/>
      <c r="B6" s="654"/>
      <c r="C6" s="653"/>
      <c r="D6" s="653"/>
      <c r="E6" s="653"/>
      <c r="F6" s="653"/>
      <c r="G6" s="658"/>
      <c r="H6" s="654"/>
      <c r="I6" s="655"/>
      <c r="J6" s="654"/>
    </row>
    <row r="7" spans="1:10" s="1" customFormat="1" ht="20.25" customHeight="1" x14ac:dyDescent="0.2">
      <c r="A7" s="653"/>
      <c r="B7" s="654"/>
      <c r="C7" s="519" t="s">
        <v>23</v>
      </c>
      <c r="D7" s="519" t="s">
        <v>24</v>
      </c>
      <c r="E7" s="519" t="s">
        <v>23</v>
      </c>
      <c r="F7" s="519" t="s">
        <v>24</v>
      </c>
      <c r="G7" s="659"/>
      <c r="H7" s="655"/>
      <c r="I7" s="655"/>
      <c r="J7" s="655"/>
    </row>
    <row r="8" spans="1:10" s="42" customFormat="1" ht="9.9499999999999993" customHeight="1" x14ac:dyDescent="0.2">
      <c r="A8" s="173"/>
      <c r="B8" s="518" t="s">
        <v>146</v>
      </c>
      <c r="C8" s="518" t="s">
        <v>147</v>
      </c>
      <c r="D8" s="518" t="s">
        <v>148</v>
      </c>
      <c r="E8" s="518" t="s">
        <v>149</v>
      </c>
      <c r="F8" s="518" t="s">
        <v>150</v>
      </c>
      <c r="G8" s="174" t="s">
        <v>151</v>
      </c>
      <c r="H8" s="518" t="s">
        <v>152</v>
      </c>
      <c r="I8" s="518" t="s">
        <v>153</v>
      </c>
      <c r="J8" s="518" t="s">
        <v>154</v>
      </c>
    </row>
    <row r="9" spans="1:10" s="42" customFormat="1" ht="9.9499999999999993" hidden="1" customHeight="1" x14ac:dyDescent="0.2">
      <c r="A9" s="279" t="s">
        <v>215</v>
      </c>
      <c r="B9" s="280"/>
      <c r="C9" s="280"/>
      <c r="D9" s="280"/>
      <c r="E9" s="280"/>
      <c r="F9" s="280"/>
      <c r="G9" s="280"/>
      <c r="H9" s="280"/>
      <c r="I9" s="280"/>
      <c r="J9" s="281"/>
    </row>
    <row r="10" spans="1:10" s="42" customFormat="1" ht="9.9499999999999993" hidden="1" customHeight="1" x14ac:dyDescent="0.2">
      <c r="A10" s="90" t="s">
        <v>232</v>
      </c>
      <c r="B10" s="292">
        <f t="shared" ref="B10:F10" si="0">SUM(B21,B32,B43,B54,B65,B76)</f>
        <v>493</v>
      </c>
      <c r="C10" s="292">
        <f t="shared" si="0"/>
        <v>90</v>
      </c>
      <c r="D10" s="292">
        <f t="shared" si="0"/>
        <v>65.849999999999994</v>
      </c>
      <c r="E10" s="292">
        <f t="shared" si="0"/>
        <v>127</v>
      </c>
      <c r="F10" s="292">
        <f t="shared" si="0"/>
        <v>71.56</v>
      </c>
      <c r="G10" s="178">
        <f>B10/C10</f>
        <v>5.4777777777777779</v>
      </c>
      <c r="H10" s="179">
        <f>B10/E10</f>
        <v>3.8818897637795278</v>
      </c>
      <c r="I10" s="180">
        <f>B10/D10</f>
        <v>7.4867122247532274</v>
      </c>
      <c r="J10" s="180">
        <f>B10/F10</f>
        <v>6.8893236444941301</v>
      </c>
    </row>
    <row r="11" spans="1:10" s="42" customFormat="1" ht="9.9499999999999993" hidden="1" customHeight="1" x14ac:dyDescent="0.2">
      <c r="A11" s="70" t="s">
        <v>161</v>
      </c>
      <c r="B11" s="75" t="e">
        <f>SUM(B22,B33,B44,B55,B66,B77,#REF!)</f>
        <v>#REF!</v>
      </c>
      <c r="C11" s="75" t="e">
        <f>SUM(C22,C33,C44,C55,C66,C77,#REF!)</f>
        <v>#REF!</v>
      </c>
      <c r="D11" s="85" t="e">
        <f>SUM(D22,D33,D44,D55,D66,D77,#REF!)</f>
        <v>#REF!</v>
      </c>
      <c r="E11" s="75" t="e">
        <f>SUM(E22,E33,E44,E55,E66,E77,#REF!)</f>
        <v>#REF!</v>
      </c>
      <c r="F11" s="85" t="e">
        <f>SUM(F22,F33,F44,F55,F66,F77,#REF!)</f>
        <v>#REF!</v>
      </c>
      <c r="G11" s="175" t="e">
        <f>B11/C11</f>
        <v>#REF!</v>
      </c>
      <c r="H11" s="176" t="e">
        <f>B11/E11</f>
        <v>#REF!</v>
      </c>
      <c r="I11" s="177" t="e">
        <f>B11/D11</f>
        <v>#REF!</v>
      </c>
      <c r="J11" s="177" t="e">
        <f>B11/F11</f>
        <v>#REF!</v>
      </c>
    </row>
    <row r="12" spans="1:10" s="42" customFormat="1" ht="9.9499999999999993" hidden="1" customHeight="1" x14ac:dyDescent="0.2">
      <c r="A12" s="70" t="s">
        <v>145</v>
      </c>
      <c r="B12" s="75" t="e">
        <f>SUM(B23,B34,B45,B56,B67,B78,#REF!)</f>
        <v>#REF!</v>
      </c>
      <c r="C12" s="75" t="e">
        <f>SUM(C23,C34,C45,C56,C67,C78,#REF!)</f>
        <v>#REF!</v>
      </c>
      <c r="D12" s="85" t="e">
        <f>SUM(D23,D34,D45,D56,D67,D78,#REF!)</f>
        <v>#REF!</v>
      </c>
      <c r="E12" s="75" t="e">
        <f>SUM(E23,E34,E45,E56,E67,E78,#REF!)</f>
        <v>#REF!</v>
      </c>
      <c r="F12" s="85" t="e">
        <f>SUM(F23,F34,F45,F56,F67,F78,#REF!)</f>
        <v>#REF!</v>
      </c>
      <c r="G12" s="175" t="e">
        <f>B12/C12</f>
        <v>#REF!</v>
      </c>
      <c r="H12" s="176" t="e">
        <f>B12/E12</f>
        <v>#REF!</v>
      </c>
      <c r="I12" s="177" t="e">
        <f>B12/D12</f>
        <v>#REF!</v>
      </c>
      <c r="J12" s="177" t="e">
        <f>B12/F12</f>
        <v>#REF!</v>
      </c>
    </row>
    <row r="13" spans="1:10" s="42" customFormat="1" ht="9.9499999999999993" hidden="1" customHeight="1" x14ac:dyDescent="0.2">
      <c r="A13" s="70" t="s">
        <v>139</v>
      </c>
      <c r="B13" s="75" t="e">
        <f>SUM(B24,B35,B46,B57,B68,B79,#REF!)</f>
        <v>#REF!</v>
      </c>
      <c r="C13" s="185" t="e">
        <f>SUM(C24,C35,C46,C57,C68,C79,#REF!)</f>
        <v>#REF!</v>
      </c>
      <c r="D13" s="125" t="e">
        <f>SUM(D24,D35,D46,D57,D68,D79,#REF!)</f>
        <v>#REF!</v>
      </c>
      <c r="E13" s="185" t="e">
        <f>SUM(E24,E35,E46,E57,E68,E79,#REF!)</f>
        <v>#REF!</v>
      </c>
      <c r="F13" s="125" t="e">
        <f>SUM(F24,F35,F46,F57,F68,F79,#REF!)</f>
        <v>#REF!</v>
      </c>
      <c r="G13" s="175" t="e">
        <f t="shared" ref="G13:G19" si="1">B13/C13</f>
        <v>#REF!</v>
      </c>
      <c r="H13" s="176" t="e">
        <f t="shared" ref="H13:H19" si="2">B13/E13</f>
        <v>#REF!</v>
      </c>
      <c r="I13" s="177" t="e">
        <f t="shared" ref="I13:I19" si="3">B13/D13</f>
        <v>#REF!</v>
      </c>
      <c r="J13" s="177" t="e">
        <f t="shared" ref="J13:J19" si="4">B13/F13</f>
        <v>#REF!</v>
      </c>
    </row>
    <row r="14" spans="1:10" s="42" customFormat="1" ht="9.9499999999999993" hidden="1" customHeight="1" x14ac:dyDescent="0.2">
      <c r="A14" s="70" t="s">
        <v>110</v>
      </c>
      <c r="B14" s="75" t="e">
        <f>SUM(B25,B36,B47,B58,B69,B80,#REF!)</f>
        <v>#REF!</v>
      </c>
      <c r="C14" s="75" t="e">
        <f>SUM(C25,C36,C47,C58,C69,C80,#REF!)</f>
        <v>#REF!</v>
      </c>
      <c r="D14" s="85" t="e">
        <f>SUM(D25,D36,D47,D58,D69,D80,#REF!)</f>
        <v>#REF!</v>
      </c>
      <c r="E14" s="185" t="e">
        <f>SUM(E25,E36,E47,E58,E69,E80,#REF!)</f>
        <v>#REF!</v>
      </c>
      <c r="F14" s="125" t="e">
        <f>SUM(F25,F36,F47,F58,F69,F80,#REF!)</f>
        <v>#REF!</v>
      </c>
      <c r="G14" s="175" t="e">
        <f t="shared" si="1"/>
        <v>#REF!</v>
      </c>
      <c r="H14" s="176" t="e">
        <f t="shared" si="2"/>
        <v>#REF!</v>
      </c>
      <c r="I14" s="177" t="e">
        <f t="shared" si="3"/>
        <v>#REF!</v>
      </c>
      <c r="J14" s="177" t="e">
        <f t="shared" si="4"/>
        <v>#REF!</v>
      </c>
    </row>
    <row r="15" spans="1:10" s="42" customFormat="1" ht="9.9499999999999993" hidden="1" customHeight="1" x14ac:dyDescent="0.2">
      <c r="A15" s="70" t="s">
        <v>95</v>
      </c>
      <c r="B15" s="75">
        <f>SUM(B26,B37,B48,B59,B70,B81)</f>
        <v>5041.5</v>
      </c>
      <c r="C15" s="75">
        <f t="shared" ref="C15:F15" si="5">SUM(C26,C37,C48,C59,C70,C81)</f>
        <v>352</v>
      </c>
      <c r="D15" s="85">
        <f t="shared" si="5"/>
        <v>269.77000000000004</v>
      </c>
      <c r="E15" s="75">
        <f t="shared" si="5"/>
        <v>530</v>
      </c>
      <c r="F15" s="85">
        <f t="shared" si="5"/>
        <v>307.14999999999998</v>
      </c>
      <c r="G15" s="175">
        <f t="shared" si="1"/>
        <v>14.322443181818182</v>
      </c>
      <c r="H15" s="176">
        <f t="shared" si="2"/>
        <v>9.5122641509433965</v>
      </c>
      <c r="I15" s="177">
        <f t="shared" si="3"/>
        <v>18.688141750379952</v>
      </c>
      <c r="J15" s="177">
        <f t="shared" si="4"/>
        <v>16.41380433013186</v>
      </c>
    </row>
    <row r="16" spans="1:10" s="42" customFormat="1" ht="9.9499999999999993" hidden="1" customHeight="1" x14ac:dyDescent="0.2">
      <c r="A16" s="70" t="s">
        <v>87</v>
      </c>
      <c r="B16" s="75">
        <f>SUM(B27,B38,B49,B60,B71,B82)</f>
        <v>5425</v>
      </c>
      <c r="C16" s="75">
        <f t="shared" ref="C16:F16" si="6">SUM(C27,C38,C49,C60,C71,C82)</f>
        <v>353</v>
      </c>
      <c r="D16" s="85">
        <f t="shared" si="6"/>
        <v>251.59000000000003</v>
      </c>
      <c r="E16" s="75">
        <f t="shared" si="6"/>
        <v>581</v>
      </c>
      <c r="F16" s="85">
        <f t="shared" si="6"/>
        <v>298.19000000000005</v>
      </c>
      <c r="G16" s="175">
        <f t="shared" si="1"/>
        <v>15.368271954674221</v>
      </c>
      <c r="H16" s="176">
        <f t="shared" si="2"/>
        <v>9.3373493975903621</v>
      </c>
      <c r="I16" s="177">
        <f t="shared" si="3"/>
        <v>21.562860209070308</v>
      </c>
      <c r="J16" s="177">
        <f t="shared" si="4"/>
        <v>18.193098360105971</v>
      </c>
    </row>
    <row r="17" spans="1:10" s="42" customFormat="1" ht="9.9499999999999993" hidden="1" customHeight="1" x14ac:dyDescent="0.2">
      <c r="A17" s="70" t="s">
        <v>26</v>
      </c>
      <c r="B17" s="75">
        <f>SUM(B28,B39,B50,B61,B72,B83)</f>
        <v>5435</v>
      </c>
      <c r="C17" s="75">
        <f t="shared" ref="C17:F17" si="7">SUM(C28,C39,C50,C61,C72,C83)</f>
        <v>334</v>
      </c>
      <c r="D17" s="85">
        <f t="shared" si="7"/>
        <v>245.08</v>
      </c>
      <c r="E17" s="75">
        <f t="shared" si="7"/>
        <v>537</v>
      </c>
      <c r="F17" s="85">
        <f t="shared" si="7"/>
        <v>282.93</v>
      </c>
      <c r="G17" s="175">
        <f t="shared" si="1"/>
        <v>16.272455089820358</v>
      </c>
      <c r="H17" s="176">
        <f t="shared" si="2"/>
        <v>10.121042830540038</v>
      </c>
      <c r="I17" s="177">
        <f t="shared" si="3"/>
        <v>22.176432185408846</v>
      </c>
      <c r="J17" s="177">
        <f t="shared" si="4"/>
        <v>19.209698511999434</v>
      </c>
    </row>
    <row r="18" spans="1:10" s="42" customFormat="1" ht="9.9499999999999993" hidden="1" customHeight="1" x14ac:dyDescent="0.2">
      <c r="A18" s="426" t="s">
        <v>27</v>
      </c>
      <c r="B18" s="185">
        <f>SUM(B29,B40,B51,B62,B73,B84)</f>
        <v>5437</v>
      </c>
      <c r="C18" s="75">
        <f t="shared" ref="C18:F18" si="8">SUM(C29,C40,C51,C62,C73,C84)</f>
        <v>332</v>
      </c>
      <c r="D18" s="85">
        <f t="shared" si="8"/>
        <v>220.6</v>
      </c>
      <c r="E18" s="75">
        <f t="shared" si="8"/>
        <v>526</v>
      </c>
      <c r="F18" s="85">
        <f t="shared" si="8"/>
        <v>233.36</v>
      </c>
      <c r="G18" s="175">
        <f t="shared" si="1"/>
        <v>16.376506024096386</v>
      </c>
      <c r="H18" s="176">
        <f t="shared" si="2"/>
        <v>10.336501901140684</v>
      </c>
      <c r="I18" s="177">
        <f t="shared" si="3"/>
        <v>24.646418857660926</v>
      </c>
      <c r="J18" s="177">
        <f t="shared" si="4"/>
        <v>23.298765855330817</v>
      </c>
    </row>
    <row r="19" spans="1:10" s="42" customFormat="1" ht="9.9499999999999993" hidden="1" customHeight="1" x14ac:dyDescent="0.2">
      <c r="A19" s="426" t="s">
        <v>28</v>
      </c>
      <c r="B19" s="185">
        <f>SUM(B30,B41,B52,B63,B74,B85)</f>
        <v>5991</v>
      </c>
      <c r="C19" s="75">
        <f t="shared" ref="C19:F19" si="9">SUM(C30,C41,C52,C63,C74,C85)</f>
        <v>356</v>
      </c>
      <c r="D19" s="85">
        <f t="shared" si="9"/>
        <v>232.11</v>
      </c>
      <c r="E19" s="75">
        <f t="shared" si="9"/>
        <v>441</v>
      </c>
      <c r="F19" s="85">
        <f t="shared" si="9"/>
        <v>225.24</v>
      </c>
      <c r="G19" s="175">
        <f t="shared" si="1"/>
        <v>16.828651685393258</v>
      </c>
      <c r="H19" s="176">
        <f t="shared" si="2"/>
        <v>13.585034013605442</v>
      </c>
      <c r="I19" s="177">
        <f t="shared" si="3"/>
        <v>25.81103786997544</v>
      </c>
      <c r="J19" s="177">
        <f t="shared" si="4"/>
        <v>26.598295151838037</v>
      </c>
    </row>
    <row r="20" spans="1:10" s="1" customFormat="1" ht="9.9499999999999993" hidden="1" customHeight="1" x14ac:dyDescent="0.2">
      <c r="A20" s="656" t="s">
        <v>35</v>
      </c>
      <c r="B20" s="656"/>
      <c r="C20" s="656"/>
      <c r="D20" s="656"/>
      <c r="E20" s="656"/>
      <c r="F20" s="656"/>
      <c r="G20" s="656"/>
      <c r="H20" s="656"/>
      <c r="I20" s="656"/>
      <c r="J20" s="656"/>
    </row>
    <row r="21" spans="1:10" s="42" customFormat="1" ht="9.9499999999999993" hidden="1" customHeight="1" x14ac:dyDescent="0.2">
      <c r="A21" s="90" t="s">
        <v>232</v>
      </c>
      <c r="B21" s="184"/>
      <c r="C21" s="184"/>
      <c r="D21" s="192"/>
      <c r="E21" s="184"/>
      <c r="F21" s="192"/>
      <c r="G21" s="178" t="e">
        <f>B21/C21</f>
        <v>#DIV/0!</v>
      </c>
      <c r="H21" s="179" t="e">
        <f>B21/E21</f>
        <v>#DIV/0!</v>
      </c>
      <c r="I21" s="180" t="e">
        <f>B21/D21</f>
        <v>#DIV/0!</v>
      </c>
      <c r="J21" s="180" t="e">
        <f>B21/F21</f>
        <v>#DIV/0!</v>
      </c>
    </row>
    <row r="22" spans="1:10" s="42" customFormat="1" ht="9.9499999999999993" hidden="1" customHeight="1" x14ac:dyDescent="0.2">
      <c r="A22" s="70" t="s">
        <v>161</v>
      </c>
      <c r="B22" s="136">
        <v>282</v>
      </c>
      <c r="C22" s="136">
        <v>59</v>
      </c>
      <c r="D22" s="427">
        <v>40.93</v>
      </c>
      <c r="E22" s="136">
        <v>85</v>
      </c>
      <c r="F22" s="427">
        <v>45.73</v>
      </c>
      <c r="G22" s="175">
        <f>B22/C22</f>
        <v>4.7796610169491522</v>
      </c>
      <c r="H22" s="176">
        <f>B22/E22</f>
        <v>3.3176470588235296</v>
      </c>
      <c r="I22" s="177">
        <f>B22/D22</f>
        <v>6.8898118739311016</v>
      </c>
      <c r="J22" s="177">
        <f>B22/F22</f>
        <v>6.1666302208615793</v>
      </c>
    </row>
    <row r="23" spans="1:10" s="42" customFormat="1" ht="9.9499999999999993" hidden="1" customHeight="1" x14ac:dyDescent="0.2">
      <c r="A23" s="70" t="s">
        <v>145</v>
      </c>
      <c r="B23" s="136">
        <v>309</v>
      </c>
      <c r="C23" s="136">
        <v>59</v>
      </c>
      <c r="D23" s="427">
        <v>43.37</v>
      </c>
      <c r="E23" s="136">
        <v>91</v>
      </c>
      <c r="F23" s="427">
        <v>47.53</v>
      </c>
      <c r="G23" s="175">
        <f>B23/C23</f>
        <v>5.2372881355932206</v>
      </c>
      <c r="H23" s="176">
        <f>B23/E23</f>
        <v>3.3956043956043955</v>
      </c>
      <c r="I23" s="177">
        <f>B23/D23</f>
        <v>7.1247406041042201</v>
      </c>
      <c r="J23" s="177">
        <f>B23/F23</f>
        <v>6.5011571638964867</v>
      </c>
    </row>
    <row r="24" spans="1:10" s="42" customFormat="1" ht="9.9499999999999993" hidden="1" customHeight="1" x14ac:dyDescent="0.2">
      <c r="A24" s="70" t="s">
        <v>139</v>
      </c>
      <c r="B24" s="185">
        <v>305</v>
      </c>
      <c r="C24" s="75">
        <v>55</v>
      </c>
      <c r="D24" s="85">
        <v>37.33</v>
      </c>
      <c r="E24" s="75">
        <v>70</v>
      </c>
      <c r="F24" s="85">
        <v>40.17</v>
      </c>
      <c r="G24" s="175">
        <f t="shared" ref="G24:G30" si="10">B24/C24</f>
        <v>5.5454545454545459</v>
      </c>
      <c r="H24" s="176">
        <f t="shared" ref="H24:H30" si="11">B24/E24</f>
        <v>4.3571428571428568</v>
      </c>
      <c r="I24" s="177">
        <f t="shared" ref="I24:I30" si="12">B24/D24</f>
        <v>8.1703723546745248</v>
      </c>
      <c r="J24" s="177">
        <f t="shared" ref="J24:J30" si="13">B24/F24</f>
        <v>7.5927308937017672</v>
      </c>
    </row>
    <row r="25" spans="1:10" s="1" customFormat="1" ht="9.9499999999999993" hidden="1" customHeight="1" x14ac:dyDescent="0.2">
      <c r="A25" s="70" t="s">
        <v>110</v>
      </c>
      <c r="B25" s="136">
        <v>371</v>
      </c>
      <c r="C25" s="75">
        <v>54</v>
      </c>
      <c r="D25" s="85">
        <v>37.9</v>
      </c>
      <c r="E25" s="75">
        <v>73</v>
      </c>
      <c r="F25" s="85">
        <v>39.799999999999997</v>
      </c>
      <c r="G25" s="175">
        <f t="shared" si="10"/>
        <v>6.8703703703703702</v>
      </c>
      <c r="H25" s="176">
        <f t="shared" si="11"/>
        <v>5.0821917808219181</v>
      </c>
      <c r="I25" s="177">
        <f t="shared" si="12"/>
        <v>9.7889182058047499</v>
      </c>
      <c r="J25" s="177">
        <f t="shared" si="13"/>
        <v>9.3216080402010064</v>
      </c>
    </row>
    <row r="26" spans="1:10" s="1" customFormat="1" ht="9.9499999999999993" hidden="1" customHeight="1" x14ac:dyDescent="0.2">
      <c r="A26" s="426" t="s">
        <v>95</v>
      </c>
      <c r="B26" s="189">
        <v>407.5</v>
      </c>
      <c r="C26" s="75">
        <v>55</v>
      </c>
      <c r="D26" s="85">
        <v>39.21</v>
      </c>
      <c r="E26" s="75">
        <v>68</v>
      </c>
      <c r="F26" s="85">
        <v>41.71</v>
      </c>
      <c r="G26" s="175">
        <f t="shared" si="10"/>
        <v>7.4090909090909092</v>
      </c>
      <c r="H26" s="176">
        <f t="shared" si="11"/>
        <v>5.992647058823529</v>
      </c>
      <c r="I26" s="177">
        <f t="shared" si="12"/>
        <v>10.392756949757715</v>
      </c>
      <c r="J26" s="177">
        <f t="shared" si="13"/>
        <v>9.7698393670582586</v>
      </c>
    </row>
    <row r="27" spans="1:10" s="1" customFormat="1" ht="9.9499999999999993" hidden="1" customHeight="1" x14ac:dyDescent="0.2">
      <c r="A27" s="426" t="s">
        <v>87</v>
      </c>
      <c r="B27" s="189">
        <v>487</v>
      </c>
      <c r="C27" s="67">
        <v>57</v>
      </c>
      <c r="D27" s="68">
        <v>42.73</v>
      </c>
      <c r="E27" s="67">
        <v>128</v>
      </c>
      <c r="F27" s="68">
        <v>48.27</v>
      </c>
      <c r="G27" s="175">
        <f t="shared" si="10"/>
        <v>8.5438596491228065</v>
      </c>
      <c r="H27" s="176">
        <f t="shared" si="11"/>
        <v>3.8046875</v>
      </c>
      <c r="I27" s="177">
        <f t="shared" si="12"/>
        <v>11.397144863093846</v>
      </c>
      <c r="J27" s="177">
        <f t="shared" si="13"/>
        <v>10.089082245701263</v>
      </c>
    </row>
    <row r="28" spans="1:10" s="1" customFormat="1" ht="9.9499999999999993" hidden="1" customHeight="1" x14ac:dyDescent="0.2">
      <c r="A28" s="426" t="s">
        <v>26</v>
      </c>
      <c r="B28" s="189">
        <v>540</v>
      </c>
      <c r="C28" s="190">
        <v>55</v>
      </c>
      <c r="D28" s="194">
        <v>42</v>
      </c>
      <c r="E28" s="190">
        <v>117</v>
      </c>
      <c r="F28" s="194">
        <v>54.2</v>
      </c>
      <c r="G28" s="175">
        <f t="shared" si="10"/>
        <v>9.8181818181818183</v>
      </c>
      <c r="H28" s="176">
        <f t="shared" si="11"/>
        <v>4.615384615384615</v>
      </c>
      <c r="I28" s="177">
        <f t="shared" si="12"/>
        <v>12.857142857142858</v>
      </c>
      <c r="J28" s="177">
        <f t="shared" si="13"/>
        <v>9.9630996309963091</v>
      </c>
    </row>
    <row r="29" spans="1:10" s="1" customFormat="1" ht="9.9499999999999993" hidden="1" customHeight="1" x14ac:dyDescent="0.2">
      <c r="A29" s="426" t="s">
        <v>27</v>
      </c>
      <c r="B29" s="136">
        <v>563</v>
      </c>
      <c r="C29" s="190">
        <v>62</v>
      </c>
      <c r="D29" s="194">
        <v>41.1</v>
      </c>
      <c r="E29" s="190">
        <v>191</v>
      </c>
      <c r="F29" s="194">
        <v>63</v>
      </c>
      <c r="G29" s="175">
        <f t="shared" si="10"/>
        <v>9.0806451612903221</v>
      </c>
      <c r="H29" s="176">
        <f t="shared" si="11"/>
        <v>2.9476439790575917</v>
      </c>
      <c r="I29" s="177">
        <f t="shared" si="12"/>
        <v>13.698296836982967</v>
      </c>
      <c r="J29" s="177">
        <f t="shared" si="13"/>
        <v>8.9365079365079367</v>
      </c>
    </row>
    <row r="30" spans="1:10" s="1" customFormat="1" ht="9.9499999999999993" hidden="1" customHeight="1" x14ac:dyDescent="0.2">
      <c r="A30" s="426" t="s">
        <v>28</v>
      </c>
      <c r="B30" s="136">
        <v>676</v>
      </c>
      <c r="C30" s="190">
        <v>107</v>
      </c>
      <c r="D30" s="194">
        <v>52.75</v>
      </c>
      <c r="E30" s="190">
        <v>111</v>
      </c>
      <c r="F30" s="194">
        <v>53.7</v>
      </c>
      <c r="G30" s="175">
        <f t="shared" si="10"/>
        <v>6.3177570093457946</v>
      </c>
      <c r="H30" s="176">
        <f t="shared" si="11"/>
        <v>6.0900900900900901</v>
      </c>
      <c r="I30" s="177">
        <f t="shared" si="12"/>
        <v>12.815165876777252</v>
      </c>
      <c r="J30" s="177">
        <f t="shared" si="13"/>
        <v>12.588454376163872</v>
      </c>
    </row>
    <row r="31" spans="1:10" s="1" customFormat="1" ht="9.9499999999999993" customHeight="1" x14ac:dyDescent="0.2">
      <c r="A31" s="656" t="s">
        <v>37</v>
      </c>
      <c r="B31" s="656"/>
      <c r="C31" s="656"/>
      <c r="D31" s="656"/>
      <c r="E31" s="656"/>
      <c r="F31" s="656"/>
      <c r="G31" s="656"/>
      <c r="H31" s="656"/>
      <c r="I31" s="656"/>
      <c r="J31" s="656"/>
    </row>
    <row r="32" spans="1:10" s="42" customFormat="1" ht="9.9499999999999993" customHeight="1" x14ac:dyDescent="0.2">
      <c r="A32" s="70" t="s">
        <v>232</v>
      </c>
      <c r="B32" s="187">
        <v>493</v>
      </c>
      <c r="C32" s="187">
        <v>90</v>
      </c>
      <c r="D32" s="525">
        <v>65.849999999999994</v>
      </c>
      <c r="E32" s="187">
        <v>127</v>
      </c>
      <c r="F32" s="525">
        <v>71.56</v>
      </c>
      <c r="G32" s="175">
        <f>B32/C32</f>
        <v>5.4777777777777779</v>
      </c>
      <c r="H32" s="520">
        <f>B32/E32</f>
        <v>3.8818897637795278</v>
      </c>
      <c r="I32" s="175">
        <f>B32/D32</f>
        <v>7.4867122247532274</v>
      </c>
      <c r="J32" s="175">
        <f>B32/F32</f>
        <v>6.8893236444941301</v>
      </c>
    </row>
    <row r="33" spans="1:10" s="42" customFormat="1" ht="9.9499999999999993" customHeight="1" x14ac:dyDescent="0.2">
      <c r="A33" s="69" t="s">
        <v>161</v>
      </c>
      <c r="B33" s="187">
        <v>448</v>
      </c>
      <c r="C33" s="187">
        <v>76</v>
      </c>
      <c r="D33" s="525">
        <v>52.23</v>
      </c>
      <c r="E33" s="187">
        <v>112</v>
      </c>
      <c r="F33" s="525">
        <v>57.82</v>
      </c>
      <c r="G33" s="175">
        <f>B33/C33</f>
        <v>5.8947368421052628</v>
      </c>
      <c r="H33" s="520">
        <f>B33/E33</f>
        <v>4</v>
      </c>
      <c r="I33" s="175">
        <f>B33/D33</f>
        <v>8.5774459123109335</v>
      </c>
      <c r="J33" s="175">
        <f>B33/F33</f>
        <v>7.7481840193704601</v>
      </c>
    </row>
    <row r="34" spans="1:10" s="42" customFormat="1" ht="9.9499999999999993" customHeight="1" x14ac:dyDescent="0.2">
      <c r="A34" s="70" t="s">
        <v>145</v>
      </c>
      <c r="B34" s="526">
        <v>453</v>
      </c>
      <c r="C34" s="526">
        <v>72</v>
      </c>
      <c r="D34" s="527">
        <v>44.91</v>
      </c>
      <c r="E34" s="526">
        <v>113</v>
      </c>
      <c r="F34" s="527">
        <v>49.27</v>
      </c>
      <c r="G34" s="175">
        <f>B34/C34</f>
        <v>6.291666666666667</v>
      </c>
      <c r="H34" s="520">
        <f>B34/E34</f>
        <v>4.0088495575221241</v>
      </c>
      <c r="I34" s="175">
        <f>B34/D34</f>
        <v>10.08684034736139</v>
      </c>
      <c r="J34" s="175">
        <f>B34/F34</f>
        <v>9.1942358433123594</v>
      </c>
    </row>
    <row r="35" spans="1:10" s="42" customFormat="1" ht="9.9499999999999993" customHeight="1" x14ac:dyDescent="0.2">
      <c r="A35" s="110" t="s">
        <v>139</v>
      </c>
      <c r="B35" s="526">
        <v>436</v>
      </c>
      <c r="C35" s="187">
        <v>75</v>
      </c>
      <c r="D35" s="525">
        <v>52.32</v>
      </c>
      <c r="E35" s="187">
        <v>112</v>
      </c>
      <c r="F35" s="525">
        <v>56.64</v>
      </c>
      <c r="G35" s="175">
        <f t="shared" ref="G35:G41" si="14">B35/C35</f>
        <v>5.8133333333333335</v>
      </c>
      <c r="H35" s="520">
        <f t="shared" ref="H35:H41" si="15">B35/E35</f>
        <v>3.8928571428571428</v>
      </c>
      <c r="I35" s="175">
        <f t="shared" ref="I35:I41" si="16">B35/D35</f>
        <v>8.3333333333333339</v>
      </c>
      <c r="J35" s="175">
        <f t="shared" ref="J35:J41" si="17">B35/F35</f>
        <v>7.6977401129943503</v>
      </c>
    </row>
    <row r="36" spans="1:10" s="21" customFormat="1" ht="9.9499999999999993" customHeight="1" x14ac:dyDescent="0.25">
      <c r="A36" s="110" t="s">
        <v>110</v>
      </c>
      <c r="B36" s="526">
        <v>488</v>
      </c>
      <c r="C36" s="187">
        <v>70</v>
      </c>
      <c r="D36" s="525">
        <v>47.1</v>
      </c>
      <c r="E36" s="187">
        <v>113</v>
      </c>
      <c r="F36" s="525">
        <v>55.09</v>
      </c>
      <c r="G36" s="175">
        <f t="shared" si="14"/>
        <v>6.9714285714285715</v>
      </c>
      <c r="H36" s="520">
        <f t="shared" si="15"/>
        <v>4.3185840707964598</v>
      </c>
      <c r="I36" s="175">
        <f t="shared" si="16"/>
        <v>10.360934182590233</v>
      </c>
      <c r="J36" s="175">
        <f t="shared" si="17"/>
        <v>8.8582319840261388</v>
      </c>
    </row>
    <row r="37" spans="1:10" s="1" customFormat="1" ht="9.9499999999999993" customHeight="1" x14ac:dyDescent="0.2">
      <c r="A37" s="426" t="s">
        <v>95</v>
      </c>
      <c r="B37" s="528">
        <v>474</v>
      </c>
      <c r="C37" s="187">
        <v>72</v>
      </c>
      <c r="D37" s="525">
        <v>47.38</v>
      </c>
      <c r="E37" s="187">
        <v>134</v>
      </c>
      <c r="F37" s="525">
        <v>55.71</v>
      </c>
      <c r="G37" s="175">
        <f t="shared" si="14"/>
        <v>6.583333333333333</v>
      </c>
      <c r="H37" s="520">
        <f t="shared" si="15"/>
        <v>3.5373134328358211</v>
      </c>
      <c r="I37" s="175">
        <f t="shared" si="16"/>
        <v>10.004221190375686</v>
      </c>
      <c r="J37" s="175">
        <f t="shared" si="17"/>
        <v>8.5083467959073769</v>
      </c>
    </row>
    <row r="38" spans="1:10" s="1" customFormat="1" ht="9.9499999999999993" customHeight="1" x14ac:dyDescent="0.2">
      <c r="A38" s="426" t="s">
        <v>87</v>
      </c>
      <c r="B38" s="526">
        <v>467</v>
      </c>
      <c r="C38" s="529">
        <v>77</v>
      </c>
      <c r="D38" s="530">
        <v>38.67</v>
      </c>
      <c r="E38" s="529">
        <v>122</v>
      </c>
      <c r="F38" s="530">
        <v>42.71</v>
      </c>
      <c r="G38" s="175">
        <f t="shared" si="14"/>
        <v>6.0649350649350646</v>
      </c>
      <c r="H38" s="520">
        <f t="shared" si="15"/>
        <v>3.8278688524590163</v>
      </c>
      <c r="I38" s="175">
        <f t="shared" si="16"/>
        <v>12.076545125420221</v>
      </c>
      <c r="J38" s="175">
        <f t="shared" si="17"/>
        <v>10.9342074455631</v>
      </c>
    </row>
    <row r="39" spans="1:10" s="1" customFormat="1" ht="9.9499999999999993" customHeight="1" x14ac:dyDescent="0.2">
      <c r="A39" s="426" t="s">
        <v>26</v>
      </c>
      <c r="B39" s="526">
        <v>377</v>
      </c>
      <c r="C39" s="531">
        <v>51</v>
      </c>
      <c r="D39" s="532">
        <v>30.36</v>
      </c>
      <c r="E39" s="531">
        <v>98</v>
      </c>
      <c r="F39" s="532">
        <v>35.22</v>
      </c>
      <c r="G39" s="175">
        <f t="shared" si="14"/>
        <v>7.3921568627450984</v>
      </c>
      <c r="H39" s="520">
        <f t="shared" si="15"/>
        <v>3.8469387755102042</v>
      </c>
      <c r="I39" s="175">
        <f t="shared" si="16"/>
        <v>12.417654808959156</v>
      </c>
      <c r="J39" s="175">
        <f t="shared" si="17"/>
        <v>10.704145371947757</v>
      </c>
    </row>
    <row r="40" spans="1:10" s="1" customFormat="1" ht="9.9499999999999993" customHeight="1" x14ac:dyDescent="0.2">
      <c r="A40" s="426" t="s">
        <v>27</v>
      </c>
      <c r="B40" s="526">
        <v>326</v>
      </c>
      <c r="C40" s="531">
        <v>39</v>
      </c>
      <c r="D40" s="532">
        <v>18.690000000000001</v>
      </c>
      <c r="E40" s="531">
        <v>90</v>
      </c>
      <c r="F40" s="532">
        <v>23.03</v>
      </c>
      <c r="G40" s="175">
        <f t="shared" si="14"/>
        <v>8.3589743589743595</v>
      </c>
      <c r="H40" s="520">
        <f t="shared" si="15"/>
        <v>3.6222222222222222</v>
      </c>
      <c r="I40" s="175">
        <f t="shared" si="16"/>
        <v>17.442482611021937</v>
      </c>
      <c r="J40" s="175">
        <f t="shared" si="17"/>
        <v>14.155449413808075</v>
      </c>
    </row>
    <row r="41" spans="1:10" s="1" customFormat="1" ht="9.9499999999999993" customHeight="1" x14ac:dyDescent="0.2">
      <c r="A41" s="426" t="s">
        <v>28</v>
      </c>
      <c r="B41" s="526">
        <v>235</v>
      </c>
      <c r="C41" s="531">
        <v>33</v>
      </c>
      <c r="D41" s="532">
        <v>18.62</v>
      </c>
      <c r="E41" s="531">
        <v>65</v>
      </c>
      <c r="F41" s="532">
        <v>25.82</v>
      </c>
      <c r="G41" s="175">
        <f t="shared" si="14"/>
        <v>7.1212121212121211</v>
      </c>
      <c r="H41" s="520">
        <f t="shared" si="15"/>
        <v>3.6153846153846154</v>
      </c>
      <c r="I41" s="175">
        <f t="shared" si="16"/>
        <v>12.620837808807734</v>
      </c>
      <c r="J41" s="175">
        <f t="shared" si="17"/>
        <v>9.101471727343144</v>
      </c>
    </row>
    <row r="42" spans="1:10" s="1" customFormat="1" ht="9.9499999999999993" hidden="1" customHeight="1" x14ac:dyDescent="0.2">
      <c r="A42" s="656" t="s">
        <v>36</v>
      </c>
      <c r="B42" s="656"/>
      <c r="C42" s="656"/>
      <c r="D42" s="656"/>
      <c r="E42" s="656"/>
      <c r="F42" s="656"/>
      <c r="G42" s="656"/>
      <c r="H42" s="656"/>
      <c r="I42" s="656"/>
      <c r="J42" s="656"/>
    </row>
    <row r="43" spans="1:10" s="42" customFormat="1" ht="9.9499999999999993" hidden="1" customHeight="1" x14ac:dyDescent="0.2">
      <c r="A43" s="90" t="s">
        <v>232</v>
      </c>
      <c r="B43" s="186"/>
      <c r="C43" s="186"/>
      <c r="D43" s="193"/>
      <c r="E43" s="186"/>
      <c r="F43" s="193"/>
      <c r="G43" s="178" t="e">
        <f>B43/C43</f>
        <v>#DIV/0!</v>
      </c>
      <c r="H43" s="179" t="e">
        <f>B43/E43</f>
        <v>#DIV/0!</v>
      </c>
      <c r="I43" s="180" t="e">
        <f>B43/D43</f>
        <v>#DIV/0!</v>
      </c>
      <c r="J43" s="180" t="e">
        <f>B43/F43</f>
        <v>#DIV/0!</v>
      </c>
    </row>
    <row r="44" spans="1:10" s="42" customFormat="1" ht="9.9499999999999993" hidden="1" customHeight="1" x14ac:dyDescent="0.2">
      <c r="A44" s="90" t="s">
        <v>161</v>
      </c>
      <c r="B44" s="186"/>
      <c r="C44" s="186"/>
      <c r="D44" s="193"/>
      <c r="E44" s="186"/>
      <c r="F44" s="193"/>
      <c r="G44" s="178" t="e">
        <f>B44/C44</f>
        <v>#DIV/0!</v>
      </c>
      <c r="H44" s="179" t="e">
        <f>B44/E44</f>
        <v>#DIV/0!</v>
      </c>
      <c r="I44" s="180" t="e">
        <f>B44/D44</f>
        <v>#DIV/0!</v>
      </c>
      <c r="J44" s="180" t="e">
        <f>B44/F44</f>
        <v>#DIV/0!</v>
      </c>
    </row>
    <row r="45" spans="1:10" s="42" customFormat="1" ht="9.9499999999999993" hidden="1" customHeight="1" x14ac:dyDescent="0.2">
      <c r="A45" s="90" t="s">
        <v>145</v>
      </c>
      <c r="B45" s="184"/>
      <c r="C45" s="184"/>
      <c r="D45" s="192"/>
      <c r="E45" s="184"/>
      <c r="F45" s="192"/>
      <c r="G45" s="178" t="e">
        <f>B45/C45</f>
        <v>#DIV/0!</v>
      </c>
      <c r="H45" s="179" t="e">
        <f>B45/E45</f>
        <v>#DIV/0!</v>
      </c>
      <c r="I45" s="180" t="e">
        <f>B45/D45</f>
        <v>#DIV/0!</v>
      </c>
      <c r="J45" s="180" t="e">
        <f>B45/F45</f>
        <v>#DIV/0!</v>
      </c>
    </row>
    <row r="46" spans="1:10" s="42" customFormat="1" ht="9.9499999999999993" hidden="1" customHeight="1" x14ac:dyDescent="0.2">
      <c r="A46" s="110" t="s">
        <v>139</v>
      </c>
      <c r="B46" s="188">
        <v>1041</v>
      </c>
      <c r="C46" s="75">
        <v>65</v>
      </c>
      <c r="D46" s="85">
        <v>56.424999999999997</v>
      </c>
      <c r="E46" s="75">
        <v>70</v>
      </c>
      <c r="F46" s="85">
        <v>57</v>
      </c>
      <c r="G46" s="175">
        <f t="shared" ref="G46:G52" si="18">B46/C46</f>
        <v>16.015384615384615</v>
      </c>
      <c r="H46" s="176">
        <f t="shared" ref="H46:H52" si="19">B46/E46</f>
        <v>14.871428571428572</v>
      </c>
      <c r="I46" s="177">
        <f t="shared" ref="I46:I52" si="20">B46/D46</f>
        <v>18.449268941072219</v>
      </c>
      <c r="J46" s="177">
        <f t="shared" ref="J46:J52" si="21">B46/F46</f>
        <v>18.263157894736842</v>
      </c>
    </row>
    <row r="47" spans="1:10" s="1" customFormat="1" ht="9.9499999999999993" hidden="1" customHeight="1" x14ac:dyDescent="0.2">
      <c r="A47" s="70" t="s">
        <v>110</v>
      </c>
      <c r="B47" s="136">
        <v>1245</v>
      </c>
      <c r="C47" s="75">
        <v>61</v>
      </c>
      <c r="D47" s="85">
        <v>54.98</v>
      </c>
      <c r="E47" s="75">
        <f>+C47+5</f>
        <v>66</v>
      </c>
      <c r="F47" s="85">
        <f>+D47+0.64</f>
        <v>55.62</v>
      </c>
      <c r="G47" s="175">
        <f t="shared" si="18"/>
        <v>20.409836065573771</v>
      </c>
      <c r="H47" s="176">
        <f t="shared" si="19"/>
        <v>18.863636363636363</v>
      </c>
      <c r="I47" s="177">
        <f t="shared" si="20"/>
        <v>22.644598035649327</v>
      </c>
      <c r="J47" s="177">
        <f t="shared" si="21"/>
        <v>22.384034519956852</v>
      </c>
    </row>
    <row r="48" spans="1:10" s="1" customFormat="1" ht="9.9499999999999993" hidden="1" customHeight="1" x14ac:dyDescent="0.2">
      <c r="A48" s="132" t="s">
        <v>95</v>
      </c>
      <c r="B48" s="189">
        <v>1495</v>
      </c>
      <c r="C48" s="191">
        <v>67</v>
      </c>
      <c r="D48" s="134">
        <v>60.02</v>
      </c>
      <c r="E48" s="191">
        <v>67</v>
      </c>
      <c r="F48" s="134">
        <v>60.02</v>
      </c>
      <c r="G48" s="175">
        <f t="shared" si="18"/>
        <v>22.313432835820894</v>
      </c>
      <c r="H48" s="176">
        <f t="shared" si="19"/>
        <v>22.313432835820894</v>
      </c>
      <c r="I48" s="177">
        <f t="shared" si="20"/>
        <v>24.908363878707096</v>
      </c>
      <c r="J48" s="177">
        <f t="shared" si="21"/>
        <v>24.908363878707096</v>
      </c>
    </row>
    <row r="49" spans="1:10" s="1" customFormat="1" ht="9.9499999999999993" hidden="1" customHeight="1" x14ac:dyDescent="0.2">
      <c r="A49" s="132" t="s">
        <v>87</v>
      </c>
      <c r="B49" s="189">
        <v>1726</v>
      </c>
      <c r="C49" s="190">
        <v>66</v>
      </c>
      <c r="D49" s="194">
        <v>44.4</v>
      </c>
      <c r="E49" s="190">
        <v>76</v>
      </c>
      <c r="F49" s="194">
        <v>60</v>
      </c>
      <c r="G49" s="175">
        <f t="shared" si="18"/>
        <v>26.151515151515152</v>
      </c>
      <c r="H49" s="176">
        <f t="shared" si="19"/>
        <v>22.710526315789473</v>
      </c>
      <c r="I49" s="177">
        <f t="shared" si="20"/>
        <v>38.873873873873876</v>
      </c>
      <c r="J49" s="177">
        <f t="shared" si="21"/>
        <v>28.766666666666666</v>
      </c>
    </row>
    <row r="50" spans="1:10" s="1" customFormat="1" ht="9.9499999999999993" hidden="1" customHeight="1" x14ac:dyDescent="0.2">
      <c r="A50" s="132" t="s">
        <v>26</v>
      </c>
      <c r="B50" s="189">
        <v>1706</v>
      </c>
      <c r="C50" s="191">
        <v>60</v>
      </c>
      <c r="D50" s="134">
        <v>50.1</v>
      </c>
      <c r="E50" s="191">
        <v>70</v>
      </c>
      <c r="F50" s="134">
        <v>51.1</v>
      </c>
      <c r="G50" s="175">
        <f t="shared" si="18"/>
        <v>28.433333333333334</v>
      </c>
      <c r="H50" s="176">
        <f t="shared" si="19"/>
        <v>24.37142857142857</v>
      </c>
      <c r="I50" s="177">
        <f t="shared" si="20"/>
        <v>34.051896207584832</v>
      </c>
      <c r="J50" s="177">
        <f t="shared" si="21"/>
        <v>33.385518590998039</v>
      </c>
    </row>
    <row r="51" spans="1:10" s="1" customFormat="1" ht="9.9499999999999993" hidden="1" customHeight="1" x14ac:dyDescent="0.2">
      <c r="A51" s="132" t="s">
        <v>27</v>
      </c>
      <c r="B51" s="189">
        <v>1822</v>
      </c>
      <c r="C51" s="189">
        <v>65</v>
      </c>
      <c r="D51" s="135">
        <v>52.83</v>
      </c>
      <c r="E51" s="189">
        <v>75</v>
      </c>
      <c r="F51" s="135">
        <v>53.83</v>
      </c>
      <c r="G51" s="175">
        <f t="shared" si="18"/>
        <v>28.030769230769231</v>
      </c>
      <c r="H51" s="176">
        <f t="shared" si="19"/>
        <v>24.293333333333333</v>
      </c>
      <c r="I51" s="177">
        <f t="shared" si="20"/>
        <v>34.487980314215406</v>
      </c>
      <c r="J51" s="177">
        <f t="shared" si="21"/>
        <v>33.847297046256735</v>
      </c>
    </row>
    <row r="52" spans="1:10" s="1" customFormat="1" ht="9.9499999999999993" hidden="1" customHeight="1" x14ac:dyDescent="0.2">
      <c r="A52" s="132" t="s">
        <v>28</v>
      </c>
      <c r="B52" s="189">
        <v>2216</v>
      </c>
      <c r="C52" s="189">
        <v>70</v>
      </c>
      <c r="D52" s="135">
        <v>62.84</v>
      </c>
      <c r="E52" s="189">
        <v>80</v>
      </c>
      <c r="F52" s="135">
        <v>63.84</v>
      </c>
      <c r="G52" s="175">
        <f t="shared" si="18"/>
        <v>31.657142857142858</v>
      </c>
      <c r="H52" s="176">
        <f t="shared" si="19"/>
        <v>27.7</v>
      </c>
      <c r="I52" s="177">
        <f t="shared" si="20"/>
        <v>35.264162953532782</v>
      </c>
      <c r="J52" s="177">
        <f t="shared" si="21"/>
        <v>34.711779448621549</v>
      </c>
    </row>
    <row r="53" spans="1:10" s="1" customFormat="1" ht="9.9499999999999993" hidden="1" customHeight="1" x14ac:dyDescent="0.2">
      <c r="A53" s="656" t="s">
        <v>38</v>
      </c>
      <c r="B53" s="656"/>
      <c r="C53" s="656"/>
      <c r="D53" s="656"/>
      <c r="E53" s="656"/>
      <c r="F53" s="656"/>
      <c r="G53" s="656"/>
      <c r="H53" s="656"/>
      <c r="I53" s="656"/>
      <c r="J53" s="656"/>
    </row>
    <row r="54" spans="1:10" s="42" customFormat="1" ht="9.9499999999999993" hidden="1" customHeight="1" x14ac:dyDescent="0.2">
      <c r="A54" s="90" t="s">
        <v>232</v>
      </c>
      <c r="B54" s="186"/>
      <c r="C54" s="186"/>
      <c r="D54" s="193"/>
      <c r="E54" s="186"/>
      <c r="F54" s="193"/>
      <c r="G54" s="178" t="e">
        <f>B54/C54</f>
        <v>#DIV/0!</v>
      </c>
      <c r="H54" s="179" t="e">
        <f>B54/E54</f>
        <v>#DIV/0!</v>
      </c>
      <c r="I54" s="180" t="e">
        <f>B54/D54</f>
        <v>#DIV/0!</v>
      </c>
      <c r="J54" s="180" t="e">
        <f>B54/F54</f>
        <v>#DIV/0!</v>
      </c>
    </row>
    <row r="55" spans="1:10" s="42" customFormat="1" ht="9.9499999999999993" hidden="1" customHeight="1" x14ac:dyDescent="0.2">
      <c r="A55" s="90" t="s">
        <v>161</v>
      </c>
      <c r="B55" s="186"/>
      <c r="C55" s="186"/>
      <c r="D55" s="193"/>
      <c r="E55" s="186"/>
      <c r="F55" s="193"/>
      <c r="G55" s="178" t="e">
        <f>B55/C55</f>
        <v>#DIV/0!</v>
      </c>
      <c r="H55" s="179" t="e">
        <f>B55/E55</f>
        <v>#DIV/0!</v>
      </c>
      <c r="I55" s="180" t="e">
        <f>B55/D55</f>
        <v>#DIV/0!</v>
      </c>
      <c r="J55" s="180" t="e">
        <f>B55/F55</f>
        <v>#DIV/0!</v>
      </c>
    </row>
    <row r="56" spans="1:10" s="42" customFormat="1" ht="9.9499999999999993" hidden="1" customHeight="1" x14ac:dyDescent="0.2">
      <c r="A56" s="90" t="s">
        <v>145</v>
      </c>
      <c r="B56" s="184"/>
      <c r="C56" s="184"/>
      <c r="D56" s="192"/>
      <c r="E56" s="184"/>
      <c r="F56" s="192"/>
      <c r="G56" s="178" t="e">
        <f>B56/C56</f>
        <v>#DIV/0!</v>
      </c>
      <c r="H56" s="179" t="e">
        <f>B56/E56</f>
        <v>#DIV/0!</v>
      </c>
      <c r="I56" s="180" t="e">
        <f>B56/D56</f>
        <v>#DIV/0!</v>
      </c>
      <c r="J56" s="180" t="e">
        <f>B56/F56</f>
        <v>#DIV/0!</v>
      </c>
    </row>
    <row r="57" spans="1:10" s="42" customFormat="1" ht="9.9499999999999993" hidden="1" customHeight="1" x14ac:dyDescent="0.2">
      <c r="A57" s="110" t="s">
        <v>139</v>
      </c>
      <c r="B57" s="188">
        <v>1315</v>
      </c>
      <c r="C57" s="75">
        <v>76</v>
      </c>
      <c r="D57" s="85">
        <v>59.21</v>
      </c>
      <c r="E57" s="75">
        <v>84</v>
      </c>
      <c r="F57" s="85">
        <v>61.91</v>
      </c>
      <c r="G57" s="175">
        <f t="shared" ref="G57:G63" si="22">B57/C57</f>
        <v>17.30263157894737</v>
      </c>
      <c r="H57" s="176">
        <f t="shared" ref="H57:H63" si="23">B57/E57</f>
        <v>15.654761904761905</v>
      </c>
      <c r="I57" s="177">
        <f t="shared" ref="I57:I63" si="24">B57/D57</f>
        <v>22.209086302989359</v>
      </c>
      <c r="J57" s="177">
        <f t="shared" ref="J57:J63" si="25">B57/F57</f>
        <v>21.240510418349217</v>
      </c>
    </row>
    <row r="58" spans="1:10" s="1" customFormat="1" ht="9.9499999999999993" hidden="1" customHeight="1" x14ac:dyDescent="0.2">
      <c r="A58" s="70" t="s">
        <v>110</v>
      </c>
      <c r="B58" s="136">
        <v>1266</v>
      </c>
      <c r="C58" s="75">
        <v>75</v>
      </c>
      <c r="D58" s="85">
        <v>59.17</v>
      </c>
      <c r="E58" s="75">
        <f>21+C58</f>
        <v>96</v>
      </c>
      <c r="F58" s="85">
        <f>8+D58</f>
        <v>67.17</v>
      </c>
      <c r="G58" s="175">
        <f t="shared" si="22"/>
        <v>16.88</v>
      </c>
      <c r="H58" s="176">
        <f t="shared" si="23"/>
        <v>13.1875</v>
      </c>
      <c r="I58" s="177">
        <f t="shared" si="24"/>
        <v>21.395977691397668</v>
      </c>
      <c r="J58" s="177">
        <f t="shared" si="25"/>
        <v>18.847699866011613</v>
      </c>
    </row>
    <row r="59" spans="1:10" s="1" customFormat="1" ht="9.9499999999999993" hidden="1" customHeight="1" x14ac:dyDescent="0.2">
      <c r="A59" s="70" t="s">
        <v>95</v>
      </c>
      <c r="B59" s="136">
        <v>1328</v>
      </c>
      <c r="C59" s="67">
        <v>81</v>
      </c>
      <c r="D59" s="68">
        <v>57.93</v>
      </c>
      <c r="E59" s="67">
        <v>107</v>
      </c>
      <c r="F59" s="68">
        <v>69.150000000000006</v>
      </c>
      <c r="G59" s="175">
        <f t="shared" si="22"/>
        <v>16.395061728395063</v>
      </c>
      <c r="H59" s="176">
        <f t="shared" si="23"/>
        <v>12.411214953271028</v>
      </c>
      <c r="I59" s="177">
        <f t="shared" si="24"/>
        <v>22.924218884861038</v>
      </c>
      <c r="J59" s="177">
        <f t="shared" si="25"/>
        <v>19.20462762111352</v>
      </c>
    </row>
    <row r="60" spans="1:10" s="1" customFormat="1" ht="9.9499999999999993" hidden="1" customHeight="1" x14ac:dyDescent="0.2">
      <c r="A60" s="132" t="s">
        <v>87</v>
      </c>
      <c r="B60" s="136">
        <v>1284</v>
      </c>
      <c r="C60" s="67">
        <v>76</v>
      </c>
      <c r="D60" s="68">
        <v>61.5</v>
      </c>
      <c r="E60" s="67">
        <v>97</v>
      </c>
      <c r="F60" s="68">
        <v>70.900000000000006</v>
      </c>
      <c r="G60" s="175">
        <f t="shared" si="22"/>
        <v>16.894736842105264</v>
      </c>
      <c r="H60" s="176">
        <f t="shared" si="23"/>
        <v>13.237113402061855</v>
      </c>
      <c r="I60" s="177">
        <f t="shared" si="24"/>
        <v>20.878048780487806</v>
      </c>
      <c r="J60" s="177">
        <f t="shared" si="25"/>
        <v>18.110014104372354</v>
      </c>
    </row>
    <row r="61" spans="1:10" s="1" customFormat="1" ht="9.9499999999999993" hidden="1" customHeight="1" x14ac:dyDescent="0.2">
      <c r="A61" s="132" t="s">
        <v>26</v>
      </c>
      <c r="B61" s="189">
        <v>1258</v>
      </c>
      <c r="C61" s="190">
        <v>83</v>
      </c>
      <c r="D61" s="194">
        <v>58.1</v>
      </c>
      <c r="E61" s="190">
        <f>17+83</f>
        <v>100</v>
      </c>
      <c r="F61" s="194">
        <f>7.5+58.1</f>
        <v>65.599999999999994</v>
      </c>
      <c r="G61" s="175">
        <f t="shared" si="22"/>
        <v>15.156626506024097</v>
      </c>
      <c r="H61" s="176">
        <f t="shared" si="23"/>
        <v>12.58</v>
      </c>
      <c r="I61" s="177">
        <f t="shared" si="24"/>
        <v>21.652323580034423</v>
      </c>
      <c r="J61" s="177">
        <f t="shared" si="25"/>
        <v>19.176829268292686</v>
      </c>
    </row>
    <row r="62" spans="1:10" s="1" customFormat="1" ht="9.9499999999999993" hidden="1" customHeight="1" x14ac:dyDescent="0.2">
      <c r="A62" s="132" t="s">
        <v>27</v>
      </c>
      <c r="B62" s="189">
        <v>1108</v>
      </c>
      <c r="C62" s="190">
        <v>77</v>
      </c>
      <c r="D62" s="194">
        <v>48.2</v>
      </c>
      <c r="E62" s="190">
        <f>12+77</f>
        <v>89</v>
      </c>
      <c r="F62" s="194">
        <f>2.9+48.2</f>
        <v>51.1</v>
      </c>
      <c r="G62" s="175">
        <f t="shared" si="22"/>
        <v>14.38961038961039</v>
      </c>
      <c r="H62" s="176">
        <f t="shared" si="23"/>
        <v>12.44943820224719</v>
      </c>
      <c r="I62" s="177">
        <f t="shared" si="24"/>
        <v>22.987551867219917</v>
      </c>
      <c r="J62" s="177">
        <f t="shared" si="25"/>
        <v>21.682974559686887</v>
      </c>
    </row>
    <row r="63" spans="1:10" s="1" customFormat="1" ht="9.9499999999999993" hidden="1" customHeight="1" x14ac:dyDescent="0.2">
      <c r="A63" s="132" t="s">
        <v>28</v>
      </c>
      <c r="B63" s="189">
        <v>1110</v>
      </c>
      <c r="C63" s="190">
        <v>70</v>
      </c>
      <c r="D63" s="194">
        <v>40.18</v>
      </c>
      <c r="E63" s="190">
        <f>14+70</f>
        <v>84</v>
      </c>
      <c r="F63" s="194">
        <f>7.2+40.18</f>
        <v>47.38</v>
      </c>
      <c r="G63" s="175">
        <f t="shared" si="22"/>
        <v>15.857142857142858</v>
      </c>
      <c r="H63" s="176">
        <f t="shared" si="23"/>
        <v>13.214285714285714</v>
      </c>
      <c r="I63" s="177">
        <f t="shared" si="24"/>
        <v>27.625684420109508</v>
      </c>
      <c r="J63" s="177">
        <f t="shared" si="25"/>
        <v>23.427606585056985</v>
      </c>
    </row>
    <row r="64" spans="1:10" s="1" customFormat="1" ht="9.9499999999999993" hidden="1" customHeight="1" x14ac:dyDescent="0.2">
      <c r="A64" s="656" t="s">
        <v>43</v>
      </c>
      <c r="B64" s="656"/>
      <c r="C64" s="656"/>
      <c r="D64" s="656"/>
      <c r="E64" s="656"/>
      <c r="F64" s="656"/>
      <c r="G64" s="656"/>
      <c r="H64" s="656"/>
      <c r="I64" s="656"/>
      <c r="J64" s="656"/>
    </row>
    <row r="65" spans="1:10" s="42" customFormat="1" ht="9.9499999999999993" hidden="1" customHeight="1" x14ac:dyDescent="0.2">
      <c r="A65" s="90" t="s">
        <v>232</v>
      </c>
      <c r="B65" s="186"/>
      <c r="C65" s="186"/>
      <c r="D65" s="193"/>
      <c r="E65" s="186"/>
      <c r="F65" s="193"/>
      <c r="G65" s="181" t="e">
        <f>B65/C65</f>
        <v>#DIV/0!</v>
      </c>
      <c r="H65" s="182" t="e">
        <f>B65/E65</f>
        <v>#DIV/0!</v>
      </c>
      <c r="I65" s="183" t="e">
        <f>B65/D65</f>
        <v>#DIV/0!</v>
      </c>
      <c r="J65" s="183" t="e">
        <f>B65/F65</f>
        <v>#DIV/0!</v>
      </c>
    </row>
    <row r="66" spans="1:10" s="42" customFormat="1" ht="9.9499999999999993" hidden="1" customHeight="1" x14ac:dyDescent="0.2">
      <c r="A66" s="90" t="s">
        <v>161</v>
      </c>
      <c r="B66" s="186"/>
      <c r="C66" s="186"/>
      <c r="D66" s="193"/>
      <c r="E66" s="186"/>
      <c r="F66" s="193"/>
      <c r="G66" s="178" t="e">
        <f>B66/C66</f>
        <v>#DIV/0!</v>
      </c>
      <c r="H66" s="179" t="e">
        <f>B66/E66</f>
        <v>#DIV/0!</v>
      </c>
      <c r="I66" s="180" t="e">
        <f>B66/D66</f>
        <v>#DIV/0!</v>
      </c>
      <c r="J66" s="180" t="e">
        <f>B66/F66</f>
        <v>#DIV/0!</v>
      </c>
    </row>
    <row r="67" spans="1:10" s="42" customFormat="1" ht="9.9499999999999993" hidden="1" customHeight="1" x14ac:dyDescent="0.2">
      <c r="A67" s="90" t="s">
        <v>145</v>
      </c>
      <c r="B67" s="184"/>
      <c r="C67" s="184"/>
      <c r="D67" s="192"/>
      <c r="E67" s="184"/>
      <c r="F67" s="192"/>
      <c r="G67" s="178" t="e">
        <f>B67/C67</f>
        <v>#DIV/0!</v>
      </c>
      <c r="H67" s="179" t="e">
        <f>B67/E67</f>
        <v>#DIV/0!</v>
      </c>
      <c r="I67" s="180" t="e">
        <f>B67/D67</f>
        <v>#DIV/0!</v>
      </c>
      <c r="J67" s="180" t="e">
        <f>B67/F67</f>
        <v>#DIV/0!</v>
      </c>
    </row>
    <row r="68" spans="1:10" s="42" customFormat="1" ht="9.9499999999999993" hidden="1" customHeight="1" x14ac:dyDescent="0.2">
      <c r="A68" s="110" t="s">
        <v>139</v>
      </c>
      <c r="B68" s="185">
        <v>583</v>
      </c>
      <c r="C68" s="75">
        <v>39</v>
      </c>
      <c r="D68" s="85">
        <v>37.049999999999997</v>
      </c>
      <c r="E68" s="75">
        <v>42</v>
      </c>
      <c r="F68" s="85">
        <v>37.409999999999997</v>
      </c>
      <c r="G68" s="175">
        <f t="shared" ref="G68:G74" si="26">B68/C68</f>
        <v>14.948717948717949</v>
      </c>
      <c r="H68" s="176">
        <f t="shared" ref="H68:H74" si="27">B68/E68</f>
        <v>13.880952380952381</v>
      </c>
      <c r="I68" s="177">
        <f t="shared" ref="I68:I74" si="28">B68/D68</f>
        <v>15.735492577597842</v>
      </c>
      <c r="J68" s="177">
        <f t="shared" ref="J68:J74" si="29">B68/F68</f>
        <v>15.58406843090083</v>
      </c>
    </row>
    <row r="69" spans="1:10" s="1" customFormat="1" ht="9.9499999999999993" hidden="1" customHeight="1" x14ac:dyDescent="0.2">
      <c r="A69" s="70" t="s">
        <v>110</v>
      </c>
      <c r="B69" s="136">
        <v>632</v>
      </c>
      <c r="C69" s="75">
        <v>39</v>
      </c>
      <c r="D69" s="85">
        <v>39.21</v>
      </c>
      <c r="E69" s="75">
        <v>44</v>
      </c>
      <c r="F69" s="85">
        <v>40</v>
      </c>
      <c r="G69" s="175">
        <f t="shared" si="26"/>
        <v>16.205128205128204</v>
      </c>
      <c r="H69" s="176">
        <f t="shared" si="27"/>
        <v>14.363636363636363</v>
      </c>
      <c r="I69" s="177">
        <f t="shared" si="28"/>
        <v>16.118337158888039</v>
      </c>
      <c r="J69" s="177">
        <f t="shared" si="29"/>
        <v>15.8</v>
      </c>
    </row>
    <row r="70" spans="1:10" s="1" customFormat="1" ht="9.9499999999999993" hidden="1" customHeight="1" x14ac:dyDescent="0.2">
      <c r="A70" s="70" t="s">
        <v>95</v>
      </c>
      <c r="B70" s="136">
        <v>675</v>
      </c>
      <c r="C70" s="71">
        <v>41</v>
      </c>
      <c r="D70" s="76">
        <v>40.07</v>
      </c>
      <c r="E70" s="71">
        <v>48</v>
      </c>
      <c r="F70" s="76">
        <v>41.1</v>
      </c>
      <c r="G70" s="175">
        <f t="shared" si="26"/>
        <v>16.463414634146343</v>
      </c>
      <c r="H70" s="176">
        <f t="shared" si="27"/>
        <v>14.0625</v>
      </c>
      <c r="I70" s="177">
        <f t="shared" si="28"/>
        <v>16.84552033940604</v>
      </c>
      <c r="J70" s="177">
        <f t="shared" si="29"/>
        <v>16.423357664233578</v>
      </c>
    </row>
    <row r="71" spans="1:10" s="1" customFormat="1" ht="9.9499999999999993" hidden="1" customHeight="1" x14ac:dyDescent="0.2">
      <c r="A71" s="132" t="s">
        <v>87</v>
      </c>
      <c r="B71" s="189">
        <v>767</v>
      </c>
      <c r="C71" s="190">
        <v>43</v>
      </c>
      <c r="D71" s="194">
        <v>40.770000000000003</v>
      </c>
      <c r="E71" s="190">
        <v>49</v>
      </c>
      <c r="F71" s="194">
        <v>41.09</v>
      </c>
      <c r="G71" s="175">
        <f t="shared" si="26"/>
        <v>17.837209302325583</v>
      </c>
      <c r="H71" s="176">
        <f t="shared" si="27"/>
        <v>15.653061224489797</v>
      </c>
      <c r="I71" s="177">
        <f t="shared" si="28"/>
        <v>18.812852587687022</v>
      </c>
      <c r="J71" s="177">
        <f t="shared" si="29"/>
        <v>18.666342175711851</v>
      </c>
    </row>
    <row r="72" spans="1:10" s="1" customFormat="1" ht="9.9499999999999993" hidden="1" customHeight="1" x14ac:dyDescent="0.2">
      <c r="A72" s="132" t="s">
        <v>26</v>
      </c>
      <c r="B72" s="189">
        <v>883</v>
      </c>
      <c r="C72" s="190">
        <v>43</v>
      </c>
      <c r="D72" s="194">
        <v>38.92</v>
      </c>
      <c r="E72" s="190">
        <v>49</v>
      </c>
      <c r="F72" s="194">
        <v>39.31</v>
      </c>
      <c r="G72" s="175">
        <f t="shared" si="26"/>
        <v>20.534883720930232</v>
      </c>
      <c r="H72" s="176">
        <f t="shared" si="27"/>
        <v>18.020408163265305</v>
      </c>
      <c r="I72" s="177">
        <f t="shared" si="28"/>
        <v>22.687564234326825</v>
      </c>
      <c r="J72" s="177">
        <f t="shared" si="29"/>
        <v>22.462477741032814</v>
      </c>
    </row>
    <row r="73" spans="1:10" s="1" customFormat="1" ht="9.9499999999999993" hidden="1" customHeight="1" x14ac:dyDescent="0.2">
      <c r="A73" s="132" t="s">
        <v>27</v>
      </c>
      <c r="B73" s="189">
        <v>994</v>
      </c>
      <c r="C73" s="190">
        <v>49</v>
      </c>
      <c r="D73" s="194">
        <v>42.18</v>
      </c>
      <c r="E73" s="190" t="s">
        <v>45</v>
      </c>
      <c r="F73" s="194" t="s">
        <v>45</v>
      </c>
      <c r="G73" s="175">
        <f t="shared" si="26"/>
        <v>20.285714285714285</v>
      </c>
      <c r="H73" s="176" t="e">
        <f t="shared" si="27"/>
        <v>#VALUE!</v>
      </c>
      <c r="I73" s="177">
        <f t="shared" si="28"/>
        <v>23.565670934091987</v>
      </c>
      <c r="J73" s="177" t="e">
        <f t="shared" si="29"/>
        <v>#VALUE!</v>
      </c>
    </row>
    <row r="74" spans="1:10" s="1" customFormat="1" ht="9.9499999999999993" hidden="1" customHeight="1" x14ac:dyDescent="0.2">
      <c r="A74" s="132" t="s">
        <v>28</v>
      </c>
      <c r="B74" s="189">
        <v>1099</v>
      </c>
      <c r="C74" s="190">
        <v>38</v>
      </c>
      <c r="D74" s="194">
        <v>37.520000000000003</v>
      </c>
      <c r="E74" s="190" t="s">
        <v>45</v>
      </c>
      <c r="F74" s="194" t="s">
        <v>45</v>
      </c>
      <c r="G74" s="175">
        <f t="shared" si="26"/>
        <v>28.921052631578949</v>
      </c>
      <c r="H74" s="176" t="e">
        <f t="shared" si="27"/>
        <v>#VALUE!</v>
      </c>
      <c r="I74" s="177">
        <f t="shared" si="28"/>
        <v>29.291044776119399</v>
      </c>
      <c r="J74" s="177" t="e">
        <f t="shared" si="29"/>
        <v>#VALUE!</v>
      </c>
    </row>
    <row r="75" spans="1:10" s="1" customFormat="1" ht="9.9499999999999993" hidden="1" customHeight="1" x14ac:dyDescent="0.2">
      <c r="A75" s="656" t="s">
        <v>40</v>
      </c>
      <c r="B75" s="656"/>
      <c r="C75" s="656"/>
      <c r="D75" s="656"/>
      <c r="E75" s="656"/>
      <c r="F75" s="656"/>
      <c r="G75" s="656"/>
      <c r="H75" s="656"/>
      <c r="I75" s="656"/>
      <c r="J75" s="656"/>
    </row>
    <row r="76" spans="1:10" s="42" customFormat="1" ht="9.9499999999999993" hidden="1" customHeight="1" x14ac:dyDescent="0.2">
      <c r="A76" s="90" t="s">
        <v>232</v>
      </c>
      <c r="B76" s="186"/>
      <c r="C76" s="186"/>
      <c r="D76" s="193"/>
      <c r="E76" s="186"/>
      <c r="F76" s="193"/>
      <c r="G76" s="178" t="e">
        <f>B76/C76</f>
        <v>#DIV/0!</v>
      </c>
      <c r="H76" s="179" t="e">
        <f>B76/E76</f>
        <v>#DIV/0!</v>
      </c>
      <c r="I76" s="180" t="e">
        <f>B76/D76</f>
        <v>#DIV/0!</v>
      </c>
      <c r="J76" s="180" t="e">
        <f>B76/F76</f>
        <v>#DIV/0!</v>
      </c>
    </row>
    <row r="77" spans="1:10" s="42" customFormat="1" ht="9.9499999999999993" hidden="1" customHeight="1" x14ac:dyDescent="0.2">
      <c r="A77" s="90" t="s">
        <v>161</v>
      </c>
      <c r="B77" s="186"/>
      <c r="C77" s="186"/>
      <c r="D77" s="193"/>
      <c r="E77" s="186"/>
      <c r="F77" s="193"/>
      <c r="G77" s="178" t="e">
        <f>B77/C77</f>
        <v>#DIV/0!</v>
      </c>
      <c r="H77" s="179" t="e">
        <f>B77/E77</f>
        <v>#DIV/0!</v>
      </c>
      <c r="I77" s="180" t="e">
        <f>B77/D77</f>
        <v>#DIV/0!</v>
      </c>
      <c r="J77" s="180" t="e">
        <f>B77/F77</f>
        <v>#DIV/0!</v>
      </c>
    </row>
    <row r="78" spans="1:10" s="42" customFormat="1" ht="9.9499999999999993" hidden="1" customHeight="1" x14ac:dyDescent="0.2">
      <c r="A78" s="90" t="s">
        <v>145</v>
      </c>
      <c r="B78" s="184"/>
      <c r="C78" s="184"/>
      <c r="D78" s="192"/>
      <c r="E78" s="184"/>
      <c r="F78" s="192"/>
      <c r="G78" s="178" t="e">
        <f>B78/C78</f>
        <v>#DIV/0!</v>
      </c>
      <c r="H78" s="179" t="e">
        <f>B78/E78</f>
        <v>#DIV/0!</v>
      </c>
      <c r="I78" s="180" t="e">
        <f>B78/D78</f>
        <v>#DIV/0!</v>
      </c>
      <c r="J78" s="180" t="e">
        <f>B78/F78</f>
        <v>#DIV/0!</v>
      </c>
    </row>
    <row r="79" spans="1:10" s="42" customFormat="1" ht="9.9499999999999993" hidden="1" customHeight="1" x14ac:dyDescent="0.2">
      <c r="A79" s="110" t="s">
        <v>139</v>
      </c>
      <c r="B79" s="185">
        <v>632</v>
      </c>
      <c r="C79" s="185">
        <v>40</v>
      </c>
      <c r="D79" s="125">
        <v>28.1</v>
      </c>
      <c r="E79" s="185">
        <v>102</v>
      </c>
      <c r="F79" s="125">
        <v>39.6</v>
      </c>
      <c r="G79" s="175">
        <f t="shared" ref="G79:G85" si="30">B79/C79</f>
        <v>15.8</v>
      </c>
      <c r="H79" s="176">
        <f t="shared" ref="H79:H85" si="31">B79/E79</f>
        <v>6.1960784313725492</v>
      </c>
      <c r="I79" s="177">
        <f t="shared" ref="I79:I85" si="32">B79/D79</f>
        <v>22.491103202846976</v>
      </c>
      <c r="J79" s="177">
        <f t="shared" ref="J79:J85" si="33">B79/F79</f>
        <v>15.959595959595958</v>
      </c>
    </row>
    <row r="80" spans="1:10" s="1" customFormat="1" ht="9.9499999999999993" hidden="1" customHeight="1" x14ac:dyDescent="0.2">
      <c r="A80" s="70" t="s">
        <v>110</v>
      </c>
      <c r="B80" s="136">
        <v>790</v>
      </c>
      <c r="C80" s="75">
        <v>34</v>
      </c>
      <c r="D80" s="85">
        <v>26.69</v>
      </c>
      <c r="E80" s="75">
        <v>91</v>
      </c>
      <c r="F80" s="85">
        <v>37.19</v>
      </c>
      <c r="G80" s="175">
        <f t="shared" si="30"/>
        <v>23.235294117647058</v>
      </c>
      <c r="H80" s="176">
        <f t="shared" si="31"/>
        <v>8.6813186813186807</v>
      </c>
      <c r="I80" s="177">
        <f t="shared" si="32"/>
        <v>29.599100786811537</v>
      </c>
      <c r="J80" s="177">
        <f t="shared" si="33"/>
        <v>21.242269427265395</v>
      </c>
    </row>
    <row r="81" spans="1:11" s="1" customFormat="1" ht="9.9499999999999993" hidden="1" customHeight="1" x14ac:dyDescent="0.2">
      <c r="A81" s="70" t="s">
        <v>95</v>
      </c>
      <c r="B81" s="136">
        <v>662</v>
      </c>
      <c r="C81" s="71">
        <v>36</v>
      </c>
      <c r="D81" s="76">
        <v>25.16</v>
      </c>
      <c r="E81" s="71">
        <v>106</v>
      </c>
      <c r="F81" s="76">
        <v>39.46</v>
      </c>
      <c r="G81" s="175">
        <f t="shared" si="30"/>
        <v>18.388888888888889</v>
      </c>
      <c r="H81" s="176">
        <f t="shared" si="31"/>
        <v>6.2452830188679247</v>
      </c>
      <c r="I81" s="177">
        <f t="shared" si="32"/>
        <v>26.31160572337043</v>
      </c>
      <c r="J81" s="177">
        <f t="shared" si="33"/>
        <v>16.776482513938166</v>
      </c>
    </row>
    <row r="82" spans="1:11" s="1" customFormat="1" ht="9.9499999999999993" hidden="1" customHeight="1" x14ac:dyDescent="0.2">
      <c r="A82" s="132" t="s">
        <v>87</v>
      </c>
      <c r="B82" s="189">
        <v>694</v>
      </c>
      <c r="C82" s="190">
        <v>34</v>
      </c>
      <c r="D82" s="194">
        <v>23.52</v>
      </c>
      <c r="E82" s="190">
        <v>109</v>
      </c>
      <c r="F82" s="194">
        <v>35.22</v>
      </c>
      <c r="G82" s="175">
        <f t="shared" si="30"/>
        <v>20.411764705882351</v>
      </c>
      <c r="H82" s="176">
        <f t="shared" si="31"/>
        <v>6.3669724770642198</v>
      </c>
      <c r="I82" s="177">
        <f t="shared" si="32"/>
        <v>29.506802721088437</v>
      </c>
      <c r="J82" s="177">
        <f t="shared" si="33"/>
        <v>19.704713231118681</v>
      </c>
    </row>
    <row r="83" spans="1:11" s="1" customFormat="1" ht="9.9499999999999993" hidden="1" customHeight="1" x14ac:dyDescent="0.2">
      <c r="A83" s="132" t="s">
        <v>26</v>
      </c>
      <c r="B83" s="189">
        <v>671</v>
      </c>
      <c r="C83" s="190">
        <v>42</v>
      </c>
      <c r="D83" s="194">
        <v>25.6</v>
      </c>
      <c r="E83" s="190">
        <v>103</v>
      </c>
      <c r="F83" s="194">
        <v>37.5</v>
      </c>
      <c r="G83" s="175">
        <f t="shared" si="30"/>
        <v>15.976190476190476</v>
      </c>
      <c r="H83" s="176">
        <f t="shared" si="31"/>
        <v>6.5145631067961167</v>
      </c>
      <c r="I83" s="177">
        <f t="shared" si="32"/>
        <v>26.2109375</v>
      </c>
      <c r="J83" s="177">
        <f t="shared" si="33"/>
        <v>17.893333333333334</v>
      </c>
    </row>
    <row r="84" spans="1:11" s="1" customFormat="1" ht="9.9499999999999993" hidden="1" customHeight="1" x14ac:dyDescent="0.2">
      <c r="A84" s="132" t="s">
        <v>27</v>
      </c>
      <c r="B84" s="189">
        <v>624</v>
      </c>
      <c r="C84" s="190">
        <v>40</v>
      </c>
      <c r="D84" s="194">
        <v>17.600000000000001</v>
      </c>
      <c r="E84" s="190">
        <v>81</v>
      </c>
      <c r="F84" s="194">
        <v>42.4</v>
      </c>
      <c r="G84" s="175">
        <f t="shared" si="30"/>
        <v>15.6</v>
      </c>
      <c r="H84" s="176">
        <f t="shared" si="31"/>
        <v>7.7037037037037033</v>
      </c>
      <c r="I84" s="177">
        <f t="shared" si="32"/>
        <v>35.454545454545453</v>
      </c>
      <c r="J84" s="177">
        <f t="shared" si="33"/>
        <v>14.716981132075473</v>
      </c>
    </row>
    <row r="85" spans="1:11" s="1" customFormat="1" ht="9.9499999999999993" hidden="1" customHeight="1" x14ac:dyDescent="0.2">
      <c r="A85" s="132" t="s">
        <v>28</v>
      </c>
      <c r="B85" s="189">
        <v>655</v>
      </c>
      <c r="C85" s="190">
        <v>38</v>
      </c>
      <c r="D85" s="194">
        <v>20.2</v>
      </c>
      <c r="E85" s="190">
        <v>101</v>
      </c>
      <c r="F85" s="194">
        <v>34.5</v>
      </c>
      <c r="G85" s="175">
        <f t="shared" si="30"/>
        <v>17.236842105263158</v>
      </c>
      <c r="H85" s="176">
        <f t="shared" si="31"/>
        <v>6.4851485148514856</v>
      </c>
      <c r="I85" s="177">
        <f t="shared" si="32"/>
        <v>32.425742574257427</v>
      </c>
      <c r="J85" s="177">
        <f t="shared" si="33"/>
        <v>18.985507246376812</v>
      </c>
    </row>
    <row r="86" spans="1:11" s="4" customFormat="1" hidden="1" x14ac:dyDescent="0.25">
      <c r="A86" s="651" t="s">
        <v>90</v>
      </c>
      <c r="B86" s="652"/>
      <c r="C86" s="652"/>
      <c r="D86" s="652"/>
      <c r="E86" s="652"/>
      <c r="F86" s="652"/>
      <c r="G86" s="652"/>
      <c r="H86" s="652"/>
      <c r="I86" s="652"/>
      <c r="J86" s="652"/>
    </row>
    <row r="87" spans="1:11" hidden="1" x14ac:dyDescent="0.25">
      <c r="A87" s="137" t="s">
        <v>37</v>
      </c>
      <c r="B87" s="138">
        <v>536</v>
      </c>
      <c r="C87" s="139">
        <v>77</v>
      </c>
      <c r="D87" s="139">
        <v>38.67</v>
      </c>
      <c r="E87" s="139">
        <v>122</v>
      </c>
      <c r="F87" s="139">
        <v>42.71</v>
      </c>
      <c r="G87" s="140">
        <f>B87/C87</f>
        <v>6.9610389610389607</v>
      </c>
      <c r="H87" s="141">
        <f>B87/E87</f>
        <v>4.3934426229508201</v>
      </c>
      <c r="I87" s="142">
        <f>B87/D87</f>
        <v>13.860874062580811</v>
      </c>
      <c r="J87" s="142">
        <f>B87/F87</f>
        <v>12.549754155935378</v>
      </c>
      <c r="K87" s="3"/>
    </row>
    <row r="88" spans="1:11" hidden="1" x14ac:dyDescent="0.25">
      <c r="A88" s="137" t="s">
        <v>91</v>
      </c>
      <c r="B88" s="138">
        <v>164</v>
      </c>
      <c r="C88" s="139">
        <v>32</v>
      </c>
      <c r="D88" s="139">
        <v>13.99</v>
      </c>
      <c r="E88" s="139">
        <v>83</v>
      </c>
      <c r="F88" s="139">
        <v>17.920000000000002</v>
      </c>
      <c r="G88" s="140">
        <f t="shared" ref="G88" si="34">B88/C88</f>
        <v>5.125</v>
      </c>
      <c r="H88" s="141">
        <f t="shared" ref="H88" si="35">B88/E88</f>
        <v>1.9759036144578312</v>
      </c>
      <c r="I88" s="142">
        <f t="shared" ref="I88" si="36">B88/D88</f>
        <v>11.72265904217298</v>
      </c>
      <c r="J88" s="142">
        <f>B88/F88</f>
        <v>9.1517857142857135</v>
      </c>
      <c r="K88" s="3"/>
    </row>
    <row r="89" spans="1:11" hidden="1" x14ac:dyDescent="0.25">
      <c r="A89" s="143"/>
      <c r="B89" s="143"/>
      <c r="C89" s="143"/>
      <c r="D89" s="143"/>
      <c r="E89" s="143"/>
      <c r="F89" s="143"/>
      <c r="G89" s="144"/>
      <c r="H89" s="143"/>
      <c r="I89" s="143"/>
      <c r="J89" s="143"/>
      <c r="K89" s="4"/>
    </row>
    <row r="90" spans="1:11" hidden="1" x14ac:dyDescent="0.25">
      <c r="A90" s="143"/>
      <c r="B90" s="143"/>
      <c r="C90" s="143"/>
      <c r="D90" s="143"/>
      <c r="E90" s="143"/>
      <c r="F90" s="143"/>
      <c r="G90" s="144"/>
      <c r="H90" s="143"/>
      <c r="I90" s="143"/>
      <c r="J90" s="143"/>
      <c r="K90" s="4"/>
    </row>
    <row r="91" spans="1:11" hidden="1" x14ac:dyDescent="0.25">
      <c r="A91" s="143" t="s">
        <v>96</v>
      </c>
      <c r="B91" s="143"/>
      <c r="C91" s="143"/>
      <c r="D91" s="143"/>
      <c r="E91" s="143"/>
      <c r="F91" s="143"/>
      <c r="G91" s="144"/>
      <c r="H91" s="143"/>
      <c r="I91" s="143"/>
      <c r="J91" s="143"/>
      <c r="K91" s="2"/>
    </row>
    <row r="92" spans="1:11" ht="15" hidden="1" customHeight="1" x14ac:dyDescent="0.25">
      <c r="A92" s="631" t="s">
        <v>31</v>
      </c>
      <c r="B92" s="631" t="s">
        <v>25</v>
      </c>
      <c r="C92" s="636" t="s">
        <v>21</v>
      </c>
      <c r="D92" s="637"/>
      <c r="E92" s="640" t="s">
        <v>33</v>
      </c>
      <c r="F92" s="641"/>
      <c r="G92" s="644" t="s">
        <v>29</v>
      </c>
      <c r="H92" s="663" t="s">
        <v>30</v>
      </c>
      <c r="I92" s="660" t="s">
        <v>32</v>
      </c>
      <c r="J92" s="648" t="s">
        <v>47</v>
      </c>
      <c r="K92" s="2"/>
    </row>
    <row r="93" spans="1:11" ht="39" hidden="1" customHeight="1" x14ac:dyDescent="0.25">
      <c r="A93" s="632"/>
      <c r="B93" s="634"/>
      <c r="C93" s="638"/>
      <c r="D93" s="639"/>
      <c r="E93" s="642"/>
      <c r="F93" s="643"/>
      <c r="G93" s="645"/>
      <c r="H93" s="664"/>
      <c r="I93" s="661"/>
      <c r="J93" s="649"/>
      <c r="K93" s="2"/>
    </row>
    <row r="94" spans="1:11" ht="32.25" hidden="1" customHeight="1" thickBot="1" x14ac:dyDescent="0.3">
      <c r="A94" s="633"/>
      <c r="B94" s="635"/>
      <c r="C94" s="145" t="s">
        <v>23</v>
      </c>
      <c r="D94" s="146" t="s">
        <v>24</v>
      </c>
      <c r="E94" s="145" t="s">
        <v>23</v>
      </c>
      <c r="F94" s="147" t="s">
        <v>24</v>
      </c>
      <c r="G94" s="148" t="s">
        <v>22</v>
      </c>
      <c r="H94" s="665"/>
      <c r="I94" s="662"/>
      <c r="J94" s="650"/>
      <c r="K94" s="2"/>
    </row>
    <row r="95" spans="1:11" hidden="1" x14ac:dyDescent="0.25">
      <c r="A95" s="149" t="s">
        <v>95</v>
      </c>
      <c r="B95" s="150">
        <v>474</v>
      </c>
      <c r="C95" s="151">
        <v>72</v>
      </c>
      <c r="D95" s="152">
        <v>47.38</v>
      </c>
      <c r="E95" s="153">
        <v>134</v>
      </c>
      <c r="F95" s="154">
        <v>55.71</v>
      </c>
      <c r="G95" s="155">
        <f>B95/C95</f>
        <v>6.583333333333333</v>
      </c>
      <c r="H95" s="156">
        <f>B95/E95</f>
        <v>3.5373134328358211</v>
      </c>
      <c r="I95" s="156">
        <f>B95/D95</f>
        <v>10.004221190375686</v>
      </c>
      <c r="J95" s="157">
        <f>B95/F95</f>
        <v>8.5083467959073769</v>
      </c>
      <c r="K95" s="2"/>
    </row>
    <row r="96" spans="1:11" hidden="1" x14ac:dyDescent="0.25">
      <c r="A96" s="158" t="s">
        <v>98</v>
      </c>
      <c r="B96" s="159">
        <v>467</v>
      </c>
      <c r="C96" s="160">
        <v>77</v>
      </c>
      <c r="D96" s="161">
        <v>38.67</v>
      </c>
      <c r="E96" s="162">
        <v>122</v>
      </c>
      <c r="F96" s="163">
        <v>42.71</v>
      </c>
      <c r="G96" s="155">
        <f t="shared" ref="G96:G98" si="37">B96/C96</f>
        <v>6.0649350649350646</v>
      </c>
      <c r="H96" s="156">
        <f t="shared" ref="H96:H98" si="38">B96/E96</f>
        <v>3.8278688524590163</v>
      </c>
      <c r="I96" s="156">
        <f t="shared" ref="I96:I98" si="39">B96/D96</f>
        <v>12.076545125420221</v>
      </c>
      <c r="J96" s="157">
        <f t="shared" ref="J96:J98" si="40">B96/F96</f>
        <v>10.9342074455631</v>
      </c>
      <c r="K96" s="2"/>
    </row>
    <row r="97" spans="1:11" hidden="1" x14ac:dyDescent="0.25">
      <c r="A97" s="164" t="s">
        <v>99</v>
      </c>
      <c r="B97" s="159">
        <v>377</v>
      </c>
      <c r="C97" s="165">
        <v>51</v>
      </c>
      <c r="D97" s="161">
        <v>30.36</v>
      </c>
      <c r="E97" s="160">
        <v>98</v>
      </c>
      <c r="F97" s="166">
        <v>35.22</v>
      </c>
      <c r="G97" s="155">
        <f t="shared" si="37"/>
        <v>7.3921568627450984</v>
      </c>
      <c r="H97" s="156">
        <f t="shared" si="38"/>
        <v>3.8469387755102042</v>
      </c>
      <c r="I97" s="156">
        <f t="shared" si="39"/>
        <v>12.417654808959156</v>
      </c>
      <c r="J97" s="157">
        <f t="shared" si="40"/>
        <v>10.704145371947757</v>
      </c>
      <c r="K97" s="2"/>
    </row>
    <row r="98" spans="1:11" hidden="1" x14ac:dyDescent="0.25">
      <c r="A98" s="164" t="s">
        <v>100</v>
      </c>
      <c r="B98" s="159">
        <v>326</v>
      </c>
      <c r="C98" s="167">
        <v>39</v>
      </c>
      <c r="D98" s="161">
        <v>18.690000000000001</v>
      </c>
      <c r="E98" s="160">
        <v>90</v>
      </c>
      <c r="F98" s="166">
        <v>23.03</v>
      </c>
      <c r="G98" s="155">
        <f t="shared" si="37"/>
        <v>8.3589743589743595</v>
      </c>
      <c r="H98" s="156">
        <f t="shared" si="38"/>
        <v>3.6222222222222222</v>
      </c>
      <c r="I98" s="156">
        <f t="shared" si="39"/>
        <v>17.442482611021937</v>
      </c>
      <c r="J98" s="157">
        <f t="shared" si="40"/>
        <v>14.155449413808075</v>
      </c>
      <c r="K98" s="2"/>
    </row>
    <row r="99" spans="1:11" ht="30" hidden="1" customHeight="1" thickBot="1" x14ac:dyDescent="0.3">
      <c r="A99" s="143" t="s">
        <v>97</v>
      </c>
      <c r="B99" s="143"/>
      <c r="C99" s="143"/>
      <c r="D99" s="143"/>
      <c r="E99" s="143"/>
      <c r="F99" s="143"/>
      <c r="G99" s="144"/>
      <c r="H99" s="143"/>
      <c r="I99" s="143"/>
      <c r="J99" s="143"/>
      <c r="K99" s="2"/>
    </row>
    <row r="100" spans="1:11" ht="15" hidden="1" customHeight="1" x14ac:dyDescent="0.25">
      <c r="A100" s="631" t="s">
        <v>31</v>
      </c>
      <c r="B100" s="631" t="s">
        <v>25</v>
      </c>
      <c r="C100" s="636" t="s">
        <v>21</v>
      </c>
      <c r="D100" s="637"/>
      <c r="E100" s="640" t="s">
        <v>33</v>
      </c>
      <c r="F100" s="641"/>
      <c r="G100" s="644" t="s">
        <v>29</v>
      </c>
      <c r="H100" s="663" t="s">
        <v>30</v>
      </c>
      <c r="I100" s="660" t="s">
        <v>32</v>
      </c>
      <c r="J100" s="648" t="s">
        <v>47</v>
      </c>
      <c r="K100" s="2"/>
    </row>
    <row r="101" spans="1:11" hidden="1" x14ac:dyDescent="0.25">
      <c r="A101" s="632"/>
      <c r="B101" s="634"/>
      <c r="C101" s="638"/>
      <c r="D101" s="639"/>
      <c r="E101" s="642"/>
      <c r="F101" s="643"/>
      <c r="G101" s="645"/>
      <c r="H101" s="664"/>
      <c r="I101" s="661"/>
      <c r="J101" s="649"/>
      <c r="K101" s="2"/>
    </row>
    <row r="102" spans="1:11" ht="34.5" hidden="1" thickBot="1" x14ac:dyDescent="0.3">
      <c r="A102" s="633"/>
      <c r="B102" s="635"/>
      <c r="C102" s="145" t="s">
        <v>23</v>
      </c>
      <c r="D102" s="146" t="s">
        <v>24</v>
      </c>
      <c r="E102" s="145" t="s">
        <v>23</v>
      </c>
      <c r="F102" s="147" t="s">
        <v>24</v>
      </c>
      <c r="G102" s="148" t="s">
        <v>22</v>
      </c>
      <c r="H102" s="665"/>
      <c r="I102" s="662"/>
      <c r="J102" s="650"/>
      <c r="K102" s="2"/>
    </row>
    <row r="103" spans="1:11" hidden="1" x14ac:dyDescent="0.25">
      <c r="A103" s="168" t="s">
        <v>95</v>
      </c>
      <c r="B103" s="169">
        <v>202</v>
      </c>
      <c r="C103" s="170">
        <v>36</v>
      </c>
      <c r="D103" s="171" t="s">
        <v>143</v>
      </c>
      <c r="E103" s="171" t="s">
        <v>144</v>
      </c>
      <c r="F103" s="171">
        <v>23.73</v>
      </c>
      <c r="G103" s="155">
        <v>5.61</v>
      </c>
      <c r="H103" s="156">
        <f>B103/F103</f>
        <v>8.5124315212810782</v>
      </c>
      <c r="I103" s="156">
        <f>C103/G103</f>
        <v>6.4171122994652405</v>
      </c>
      <c r="J103" s="157">
        <f>B103/F103</f>
        <v>8.5124315212810782</v>
      </c>
      <c r="K103" s="2"/>
    </row>
    <row r="104" spans="1:11" hidden="1" x14ac:dyDescent="0.25">
      <c r="A104" s="168" t="s">
        <v>87</v>
      </c>
      <c r="B104" s="172">
        <v>164</v>
      </c>
      <c r="C104" s="170">
        <v>32</v>
      </c>
      <c r="D104" s="171">
        <v>13.99</v>
      </c>
      <c r="E104" s="170">
        <v>83</v>
      </c>
      <c r="F104" s="171">
        <v>17.920000000000002</v>
      </c>
      <c r="G104" s="140">
        <v>5.0999999999999996</v>
      </c>
      <c r="H104" s="156">
        <f>B104/F104</f>
        <v>9.1517857142857135</v>
      </c>
      <c r="I104" s="156">
        <f t="shared" ref="I104" si="41">B104/D104</f>
        <v>11.72265904217298</v>
      </c>
      <c r="J104" s="157">
        <f t="shared" ref="J104" si="42">B104/F104</f>
        <v>9.1517857142857135</v>
      </c>
      <c r="K104" s="2"/>
    </row>
    <row r="105" spans="1:11" hidden="1" x14ac:dyDescent="0.25">
      <c r="A105" s="143"/>
      <c r="B105" s="143"/>
      <c r="C105" s="143"/>
      <c r="D105" s="143"/>
      <c r="E105" s="143"/>
      <c r="F105" s="143"/>
      <c r="G105" s="144"/>
      <c r="H105" s="143"/>
      <c r="I105" s="143"/>
      <c r="J105" s="143"/>
      <c r="K105" s="2"/>
    </row>
  </sheetData>
  <mergeCells count="32">
    <mergeCell ref="J100:J102"/>
    <mergeCell ref="I92:I94"/>
    <mergeCell ref="H92:H94"/>
    <mergeCell ref="H100:H102"/>
    <mergeCell ref="I100:I102"/>
    <mergeCell ref="E5:F6"/>
    <mergeCell ref="B5:B7"/>
    <mergeCell ref="A5:A7"/>
    <mergeCell ref="G5:G7"/>
    <mergeCell ref="I5:I7"/>
    <mergeCell ref="H5:H7"/>
    <mergeCell ref="A2:J2"/>
    <mergeCell ref="C92:D93"/>
    <mergeCell ref="E92:F93"/>
    <mergeCell ref="G92:G93"/>
    <mergeCell ref="B92:B94"/>
    <mergeCell ref="A92:A94"/>
    <mergeCell ref="J92:J94"/>
    <mergeCell ref="A86:J86"/>
    <mergeCell ref="J5:J7"/>
    <mergeCell ref="A20:J20"/>
    <mergeCell ref="A31:J31"/>
    <mergeCell ref="A42:J42"/>
    <mergeCell ref="A53:J53"/>
    <mergeCell ref="A64:J64"/>
    <mergeCell ref="A75:J75"/>
    <mergeCell ref="C5:D6"/>
    <mergeCell ref="A100:A102"/>
    <mergeCell ref="B100:B102"/>
    <mergeCell ref="C100:D101"/>
    <mergeCell ref="E100:F101"/>
    <mergeCell ref="G100:G101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10</vt:i4>
      </vt:variant>
      <vt:variant>
        <vt:lpstr>Imenovani obsegi</vt:lpstr>
      </vt:variant>
      <vt:variant>
        <vt:i4>5</vt:i4>
      </vt:variant>
    </vt:vector>
  </HeadingPairs>
  <TitlesOfParts>
    <vt:vector size="15" baseType="lpstr">
      <vt:lpstr>KUP 1</vt:lpstr>
      <vt:lpstr>KUP 2</vt:lpstr>
      <vt:lpstr>KUP 2-Povp. št. točk 18-for-sp </vt:lpstr>
      <vt:lpstr>KUP 3</vt:lpstr>
      <vt:lpstr>KUP 3 - RPV 18-19-prijave form</vt:lpstr>
      <vt:lpstr>KUP 4</vt:lpstr>
      <vt:lpstr>KUP 5</vt:lpstr>
      <vt:lpstr>KUP 6</vt:lpstr>
      <vt:lpstr>KUP 7</vt:lpstr>
      <vt:lpstr>ANKETIRANJE ŠTUDENTOV</vt:lpstr>
      <vt:lpstr>'KUP 1'!Tiskanje_naslovov</vt:lpstr>
      <vt:lpstr>'KUP 3'!Tiskanje_naslovov</vt:lpstr>
      <vt:lpstr>'KUP 3 - RPV 18-19-prijave form'!Tiskanje_naslovov</vt:lpstr>
      <vt:lpstr>'KUP 5'!Tiskanje_naslovov</vt:lpstr>
      <vt:lpstr>'KUP 6'!Tiskanje_naslovov</vt:lpstr>
    </vt:vector>
  </TitlesOfParts>
  <Company>Univerza na Primorskem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Alenka Andrejasic</dc:creator>
  <cp:lastModifiedBy>Aida Sukanović</cp:lastModifiedBy>
  <cp:lastPrinted>2019-01-07T10:07:45Z</cp:lastPrinted>
  <dcterms:created xsi:type="dcterms:W3CDTF">2012-09-27T11:55:40Z</dcterms:created>
  <dcterms:modified xsi:type="dcterms:W3CDTF">2019-01-28T08:15:23Z</dcterms:modified>
</cp:coreProperties>
</file>